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mc:AlternateContent xmlns:mc="http://schemas.openxmlformats.org/markup-compatibility/2006">
    <mc:Choice Requires="x15">
      <x15ac:absPath xmlns:x15ac="http://schemas.microsoft.com/office/spreadsheetml/2010/11/ac" url="C:\Users\horvathe\Downloads\"/>
    </mc:Choice>
  </mc:AlternateContent>
  <xr:revisionPtr revIDLastSave="0" documentId="13_ncr:1_{BBAFD211-1475-418C-AFA2-0C36E2380686}" xr6:coauthVersionLast="47" xr6:coauthVersionMax="47" xr10:uidLastSave="{00000000-0000-0000-0000-000000000000}"/>
  <workbookProtection workbookAlgorithmName="SHA-512" workbookHashValue="AkuBmM0B6qaNI4nmUdul4HtjrBlwUfKgnTtK1nUopGWFrk3YT6QM8+HIite9XaOYpCRmLCZCh4Y/RVtb+mh8mA==" workbookSaltValue="ycEsoq2gqy2KD0AxUTA78Q==" workbookSpinCount="100000" lockStructure="1"/>
  <bookViews>
    <workbookView xWindow="-110" yWindow="-110" windowWidth="19420" windowHeight="10420" tabRatio="723" xr2:uid="{00000000-000D-0000-FFFF-FFFF00000000}"/>
  </bookViews>
  <sheets>
    <sheet name="Quarterly Information" sheetId="1" r:id="rId1"/>
    <sheet name="Shipments and Sales" sheetId="2" r:id="rId2"/>
    <sheet name="Import Summary" sheetId="6" r:id="rId3"/>
    <sheet name="End-of-Year Inventory" sheetId="5" r:id="rId4"/>
    <sheet name="Blend List" sheetId="8" r:id="rId5"/>
    <sheet name="Blends" sheetId="7" state="hidden" r:id="rId6"/>
    <sheet name="Lists" sheetId="3" state="hidden" r:id="rId7"/>
  </sheets>
  <definedNames>
    <definedName name="_xlnm._FilterDatabase" localSheetId="6" hidden="1">Lists!$Q$1:$Q$203</definedName>
    <definedName name="Common_Name">Lists!$B$2:$B$134</definedName>
    <definedName name="Common_Name_2">Lists!$E$2:$E$19</definedName>
    <definedName name="Common_Name_3">OFFSET(Lists!$D$2:$D$19,0,0,COUNT(Lists!$C$2:$C$19),1)</definedName>
    <definedName name="Country_1">Lists!$M$2:$M$57</definedName>
    <definedName name="Country_2">Lists!$Q$2:$Q$203</definedName>
    <definedName name="Exchange_Value">Lists!$F$2:$F$133</definedName>
    <definedName name="Intended_Use">Lists!$D$30:$D$35</definedName>
    <definedName name="Month">Lists!$H$2:$H$13</definedName>
    <definedName name="Option_1">Lists!$A$22:$A$23</definedName>
    <definedName name="Port_of_Entry">Lists!$O$2:$O$343</definedName>
    <definedName name="Purpose">Lists!$D$22:$D$23</definedName>
    <definedName name="Quarter">Lists!$I$2:$I$5</definedName>
    <definedName name="State">Lists!$L$2:$L$57</definedName>
    <definedName name="Transaction_Type">Lists!$D$26:$D$27</definedName>
    <definedName name="Year">Lists!$J$2:$J$10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D43" i="1" l="1"/>
  <c r="CE43" i="1"/>
  <c r="CF43" i="1"/>
  <c r="CG43" i="1"/>
  <c r="CH43" i="1"/>
  <c r="CI43" i="1"/>
  <c r="CD44" i="1"/>
  <c r="CE44" i="1"/>
  <c r="CF44" i="1"/>
  <c r="CG44" i="1"/>
  <c r="CH44" i="1"/>
  <c r="CI44" i="1"/>
  <c r="CD45" i="1"/>
  <c r="CE45" i="1"/>
  <c r="CF45" i="1"/>
  <c r="CG45" i="1"/>
  <c r="CH45" i="1"/>
  <c r="CI45" i="1"/>
  <c r="CD46" i="1"/>
  <c r="CE46" i="1"/>
  <c r="CF46" i="1"/>
  <c r="CG46" i="1"/>
  <c r="CH46" i="1"/>
  <c r="CI46" i="1"/>
  <c r="CD47" i="1"/>
  <c r="CE47" i="1"/>
  <c r="CF47" i="1"/>
  <c r="G49" i="6" s="1"/>
  <c r="CG47" i="1"/>
  <c r="CH47" i="1"/>
  <c r="CI47" i="1"/>
  <c r="CD48" i="1"/>
  <c r="CE48" i="1"/>
  <c r="CF48" i="1"/>
  <c r="CG48" i="1"/>
  <c r="CH48" i="1"/>
  <c r="CI48" i="1"/>
  <c r="CD49" i="1"/>
  <c r="CE49" i="1"/>
  <c r="CF49" i="1"/>
  <c r="CG49" i="1"/>
  <c r="CH49" i="1"/>
  <c r="CI49" i="1"/>
  <c r="CD50" i="1"/>
  <c r="CE50" i="1"/>
  <c r="CF50" i="1"/>
  <c r="CG50" i="1"/>
  <c r="CH50" i="1"/>
  <c r="CI50" i="1"/>
  <c r="CD51" i="1"/>
  <c r="CE51" i="1"/>
  <c r="CF51" i="1"/>
  <c r="CG51" i="1"/>
  <c r="CH51" i="1"/>
  <c r="CI51" i="1"/>
  <c r="CD52" i="1"/>
  <c r="CE52" i="1"/>
  <c r="CF52" i="1"/>
  <c r="CG52" i="1"/>
  <c r="CH52" i="1"/>
  <c r="CI52" i="1"/>
  <c r="CD53" i="1"/>
  <c r="CE53" i="1"/>
  <c r="CF53" i="1"/>
  <c r="CG53" i="1"/>
  <c r="CH53" i="1"/>
  <c r="CI53" i="1"/>
  <c r="CD54" i="1"/>
  <c r="CE54" i="1"/>
  <c r="CF54" i="1"/>
  <c r="CG54" i="1"/>
  <c r="CH54" i="1"/>
  <c r="CI54" i="1"/>
  <c r="CD55" i="1"/>
  <c r="CE55" i="1"/>
  <c r="CF55" i="1"/>
  <c r="CG55" i="1"/>
  <c r="CH55" i="1"/>
  <c r="CI55" i="1"/>
  <c r="CD56" i="1"/>
  <c r="CE56" i="1"/>
  <c r="CF56" i="1"/>
  <c r="CG56" i="1"/>
  <c r="CH56" i="1"/>
  <c r="CI56" i="1"/>
  <c r="CD57" i="1"/>
  <c r="CE57" i="1"/>
  <c r="CF57" i="1"/>
  <c r="CG57" i="1"/>
  <c r="CH57" i="1"/>
  <c r="CI57" i="1"/>
  <c r="CD58" i="1"/>
  <c r="CE58" i="1"/>
  <c r="CF58" i="1"/>
  <c r="CG58" i="1"/>
  <c r="CH58" i="1"/>
  <c r="CI58" i="1"/>
  <c r="CD59" i="1"/>
  <c r="CE59" i="1"/>
  <c r="CF59" i="1"/>
  <c r="CG59" i="1"/>
  <c r="CH59" i="1"/>
  <c r="CI59" i="1"/>
  <c r="CD60" i="1"/>
  <c r="CE60" i="1"/>
  <c r="CF60" i="1"/>
  <c r="CG60" i="1"/>
  <c r="CH60" i="1"/>
  <c r="CI60" i="1"/>
  <c r="CD61" i="1"/>
  <c r="CE61" i="1"/>
  <c r="CF61" i="1"/>
  <c r="CG61" i="1"/>
  <c r="CH61" i="1"/>
  <c r="CI61" i="1"/>
  <c r="CD62" i="1"/>
  <c r="CE62" i="1"/>
  <c r="CF62" i="1"/>
  <c r="CG62" i="1"/>
  <c r="CH62" i="1"/>
  <c r="CI62" i="1"/>
  <c r="CD63" i="1"/>
  <c r="CE63" i="1"/>
  <c r="CF63" i="1"/>
  <c r="CG63" i="1"/>
  <c r="CH63" i="1"/>
  <c r="CI63" i="1"/>
  <c r="CD64" i="1"/>
  <c r="CE64" i="1"/>
  <c r="CF64" i="1"/>
  <c r="CG64" i="1"/>
  <c r="CH64" i="1"/>
  <c r="CI64" i="1"/>
  <c r="CD65" i="1"/>
  <c r="CE65" i="1"/>
  <c r="CF65" i="1"/>
  <c r="CG65" i="1"/>
  <c r="CH65" i="1"/>
  <c r="CI65" i="1"/>
  <c r="CD66" i="1"/>
  <c r="CE66" i="1"/>
  <c r="CF66" i="1"/>
  <c r="CG66" i="1"/>
  <c r="CH66" i="1"/>
  <c r="CI66" i="1"/>
  <c r="CD67" i="1"/>
  <c r="CE67" i="1"/>
  <c r="CF67" i="1"/>
  <c r="CG67" i="1"/>
  <c r="CH67" i="1"/>
  <c r="CI67" i="1"/>
  <c r="CD68" i="1"/>
  <c r="CE68" i="1"/>
  <c r="CF68" i="1"/>
  <c r="CG68" i="1"/>
  <c r="CH68" i="1"/>
  <c r="CI68" i="1"/>
  <c r="CD69" i="1"/>
  <c r="CE69" i="1"/>
  <c r="CF69" i="1"/>
  <c r="CG69" i="1"/>
  <c r="CH69" i="1"/>
  <c r="CI69" i="1"/>
  <c r="CD70" i="1"/>
  <c r="CE70" i="1"/>
  <c r="CF70" i="1"/>
  <c r="CG70" i="1"/>
  <c r="CH70" i="1"/>
  <c r="CI70" i="1"/>
  <c r="CD71" i="1"/>
  <c r="CE71" i="1"/>
  <c r="CF71" i="1"/>
  <c r="CG71" i="1"/>
  <c r="CH71" i="1"/>
  <c r="CI71" i="1"/>
  <c r="CD72" i="1"/>
  <c r="CE72" i="1"/>
  <c r="CF72" i="1"/>
  <c r="CG72" i="1"/>
  <c r="CH72" i="1"/>
  <c r="CI72" i="1"/>
  <c r="CD73" i="1"/>
  <c r="CE73" i="1"/>
  <c r="CF73" i="1"/>
  <c r="CG73" i="1"/>
  <c r="CH73" i="1"/>
  <c r="CI73" i="1"/>
  <c r="CD74" i="1"/>
  <c r="CE74" i="1"/>
  <c r="CF74" i="1"/>
  <c r="CG74" i="1"/>
  <c r="CH74" i="1"/>
  <c r="CI74" i="1"/>
  <c r="CD75" i="1"/>
  <c r="CE75" i="1"/>
  <c r="CF75" i="1"/>
  <c r="CG75" i="1"/>
  <c r="CH75" i="1"/>
  <c r="CI75" i="1"/>
  <c r="CD76" i="1"/>
  <c r="CE76" i="1"/>
  <c r="CF76" i="1"/>
  <c r="CG76" i="1"/>
  <c r="CH76" i="1"/>
  <c r="CI76" i="1"/>
  <c r="CD77" i="1"/>
  <c r="CE77" i="1"/>
  <c r="CF77" i="1"/>
  <c r="CG77" i="1"/>
  <c r="CH77" i="1"/>
  <c r="CI77" i="1"/>
  <c r="CD78" i="1"/>
  <c r="CE78" i="1"/>
  <c r="CF78" i="1"/>
  <c r="CG78" i="1"/>
  <c r="CH78" i="1"/>
  <c r="CI78" i="1"/>
  <c r="CD79" i="1"/>
  <c r="CE79" i="1"/>
  <c r="CF79" i="1"/>
  <c r="CG79" i="1"/>
  <c r="CH79" i="1"/>
  <c r="CI79" i="1"/>
  <c r="CD80" i="1"/>
  <c r="CE80" i="1"/>
  <c r="CF80" i="1"/>
  <c r="CG80" i="1"/>
  <c r="CH80" i="1"/>
  <c r="CI80" i="1"/>
  <c r="CD81" i="1"/>
  <c r="CE81" i="1"/>
  <c r="CF81" i="1"/>
  <c r="CG81" i="1"/>
  <c r="CH81" i="1"/>
  <c r="CI81" i="1"/>
  <c r="CD82" i="1"/>
  <c r="CE82" i="1"/>
  <c r="CF82" i="1"/>
  <c r="CG82" i="1"/>
  <c r="CH82" i="1"/>
  <c r="CI82" i="1"/>
  <c r="CD83" i="1"/>
  <c r="CE83" i="1"/>
  <c r="CF83" i="1"/>
  <c r="CG83" i="1"/>
  <c r="CH83" i="1"/>
  <c r="CI83" i="1"/>
  <c r="CD84" i="1"/>
  <c r="CE84" i="1"/>
  <c r="CF84" i="1"/>
  <c r="CG84" i="1"/>
  <c r="CH84" i="1"/>
  <c r="CI84" i="1"/>
  <c r="CD85" i="1"/>
  <c r="CE85" i="1"/>
  <c r="CF85" i="1"/>
  <c r="CG85" i="1"/>
  <c r="CH85" i="1"/>
  <c r="CI85" i="1"/>
  <c r="CD86" i="1"/>
  <c r="CE86" i="1"/>
  <c r="CF86" i="1"/>
  <c r="CG86" i="1"/>
  <c r="CH86" i="1"/>
  <c r="CI86" i="1"/>
  <c r="CD87" i="1"/>
  <c r="CE87" i="1"/>
  <c r="CF87" i="1"/>
  <c r="CG87" i="1"/>
  <c r="CH87" i="1"/>
  <c r="CI87" i="1"/>
  <c r="CD88" i="1"/>
  <c r="CE88" i="1"/>
  <c r="CF88" i="1"/>
  <c r="CG88" i="1"/>
  <c r="CH88" i="1"/>
  <c r="CI88" i="1"/>
  <c r="CD89" i="1"/>
  <c r="CE89" i="1"/>
  <c r="CF89" i="1"/>
  <c r="CG89" i="1"/>
  <c r="CH89" i="1"/>
  <c r="CI89" i="1"/>
  <c r="CD90" i="1"/>
  <c r="CE90" i="1"/>
  <c r="CF90" i="1"/>
  <c r="CG90" i="1"/>
  <c r="CH90" i="1"/>
  <c r="CI90" i="1"/>
  <c r="CD91" i="1"/>
  <c r="CE91" i="1"/>
  <c r="CF91" i="1"/>
  <c r="CG91" i="1"/>
  <c r="CH91" i="1"/>
  <c r="CI91" i="1"/>
  <c r="CD92" i="1"/>
  <c r="CE92" i="1"/>
  <c r="CF92" i="1"/>
  <c r="CG92" i="1"/>
  <c r="CH92" i="1"/>
  <c r="CI92" i="1"/>
  <c r="CD93" i="1"/>
  <c r="CE93" i="1"/>
  <c r="CF93" i="1"/>
  <c r="CG93" i="1"/>
  <c r="CH93" i="1"/>
  <c r="CI93" i="1"/>
  <c r="CD94" i="1"/>
  <c r="CE94" i="1"/>
  <c r="CF94" i="1"/>
  <c r="CG94" i="1"/>
  <c r="CH94" i="1"/>
  <c r="CI94" i="1"/>
  <c r="CD95" i="1"/>
  <c r="CE95" i="1"/>
  <c r="CF95" i="1"/>
  <c r="CG95" i="1"/>
  <c r="CH95" i="1"/>
  <c r="CI95" i="1"/>
  <c r="CD96" i="1"/>
  <c r="CE96" i="1"/>
  <c r="CF96" i="1"/>
  <c r="CG96" i="1"/>
  <c r="CH96" i="1"/>
  <c r="CI96" i="1"/>
  <c r="CD97" i="1"/>
  <c r="CE97" i="1"/>
  <c r="CF97" i="1"/>
  <c r="CG97" i="1"/>
  <c r="CH97" i="1"/>
  <c r="CI97" i="1"/>
  <c r="CD98" i="1"/>
  <c r="CE98" i="1"/>
  <c r="CF98" i="1"/>
  <c r="CG98" i="1"/>
  <c r="CH98" i="1"/>
  <c r="CI98" i="1"/>
  <c r="CD99" i="1"/>
  <c r="CE99" i="1"/>
  <c r="CF99" i="1"/>
  <c r="CG99" i="1"/>
  <c r="CH99" i="1"/>
  <c r="CI99" i="1"/>
  <c r="CD100" i="1"/>
  <c r="CE100" i="1"/>
  <c r="CF100" i="1"/>
  <c r="CG100" i="1"/>
  <c r="CH100" i="1"/>
  <c r="CI100" i="1"/>
  <c r="CD101" i="1"/>
  <c r="CE101" i="1"/>
  <c r="CF101" i="1"/>
  <c r="CG101" i="1"/>
  <c r="CH101" i="1"/>
  <c r="CI101" i="1"/>
  <c r="CD102" i="1"/>
  <c r="CE102" i="1"/>
  <c r="CF102" i="1"/>
  <c r="CG102" i="1"/>
  <c r="CH102" i="1"/>
  <c r="CI102" i="1"/>
  <c r="CD103" i="1"/>
  <c r="CE103" i="1"/>
  <c r="CF103" i="1"/>
  <c r="CG103" i="1"/>
  <c r="CH103" i="1"/>
  <c r="CI103" i="1"/>
  <c r="CD104" i="1"/>
  <c r="CE104" i="1"/>
  <c r="CF104" i="1"/>
  <c r="CG104" i="1"/>
  <c r="CH104" i="1"/>
  <c r="CI104" i="1"/>
  <c r="CD105" i="1"/>
  <c r="CE105" i="1"/>
  <c r="CF105" i="1"/>
  <c r="CG105" i="1"/>
  <c r="CH105" i="1"/>
  <c r="CI105" i="1"/>
  <c r="CD106" i="1"/>
  <c r="CE106" i="1"/>
  <c r="CF106" i="1"/>
  <c r="CG106" i="1"/>
  <c r="CH106" i="1"/>
  <c r="CI106" i="1"/>
  <c r="CD107" i="1"/>
  <c r="CE107" i="1"/>
  <c r="CF107" i="1"/>
  <c r="CG107" i="1"/>
  <c r="CH107" i="1"/>
  <c r="CI107" i="1"/>
  <c r="CD108" i="1"/>
  <c r="CE108" i="1"/>
  <c r="CF108" i="1"/>
  <c r="CG108" i="1"/>
  <c r="CH108" i="1"/>
  <c r="CI108" i="1"/>
  <c r="CD109" i="1"/>
  <c r="CE109" i="1"/>
  <c r="CF109" i="1"/>
  <c r="CG109" i="1"/>
  <c r="CH109" i="1"/>
  <c r="CI109" i="1"/>
  <c r="CD110" i="1"/>
  <c r="CE110" i="1"/>
  <c r="CF110" i="1"/>
  <c r="CG110" i="1"/>
  <c r="CH110" i="1"/>
  <c r="CI110" i="1"/>
  <c r="CD111" i="1"/>
  <c r="CE111" i="1"/>
  <c r="CF111" i="1"/>
  <c r="CG111" i="1"/>
  <c r="CH111" i="1"/>
  <c r="CI111" i="1"/>
  <c r="CD112" i="1"/>
  <c r="CE112" i="1"/>
  <c r="CF112" i="1"/>
  <c r="CG112" i="1"/>
  <c r="CH112" i="1"/>
  <c r="CI112" i="1"/>
  <c r="CD113" i="1"/>
  <c r="CE113" i="1"/>
  <c r="CF113" i="1"/>
  <c r="CG113" i="1"/>
  <c r="CH113" i="1"/>
  <c r="CI113" i="1"/>
  <c r="CD114" i="1"/>
  <c r="CE114" i="1"/>
  <c r="CF114" i="1"/>
  <c r="CG114" i="1"/>
  <c r="CH114" i="1"/>
  <c r="CI114" i="1"/>
  <c r="CD115" i="1"/>
  <c r="CE115" i="1"/>
  <c r="CF115" i="1"/>
  <c r="CG115" i="1"/>
  <c r="CH115" i="1"/>
  <c r="CI115" i="1"/>
  <c r="CD116" i="1"/>
  <c r="CE116" i="1"/>
  <c r="CF116" i="1"/>
  <c r="CG116" i="1"/>
  <c r="CH116" i="1"/>
  <c r="CI116" i="1"/>
  <c r="CD117" i="1"/>
  <c r="CE117" i="1"/>
  <c r="CF117" i="1"/>
  <c r="CG117" i="1"/>
  <c r="CH117" i="1"/>
  <c r="CI117" i="1"/>
  <c r="CD118" i="1"/>
  <c r="CE118" i="1"/>
  <c r="CF118" i="1"/>
  <c r="CG118" i="1"/>
  <c r="CH118" i="1"/>
  <c r="CI118" i="1"/>
  <c r="CD119" i="1"/>
  <c r="CE119" i="1"/>
  <c r="CF119" i="1"/>
  <c r="CG119" i="1"/>
  <c r="CH119" i="1"/>
  <c r="CI119" i="1"/>
  <c r="CD120" i="1"/>
  <c r="CE120" i="1"/>
  <c r="CF120" i="1"/>
  <c r="CG120" i="1"/>
  <c r="CH120" i="1"/>
  <c r="CI120" i="1"/>
  <c r="CD121" i="1"/>
  <c r="CE121" i="1"/>
  <c r="CF121" i="1"/>
  <c r="CG121" i="1"/>
  <c r="CH121" i="1"/>
  <c r="CI121" i="1"/>
  <c r="CD122" i="1"/>
  <c r="CE122" i="1"/>
  <c r="CF122" i="1"/>
  <c r="CG122" i="1"/>
  <c r="CH122" i="1"/>
  <c r="CI122" i="1"/>
  <c r="CD123" i="1"/>
  <c r="CE123" i="1"/>
  <c r="CF123" i="1"/>
  <c r="CG123" i="1"/>
  <c r="CH123" i="1"/>
  <c r="CI123" i="1"/>
  <c r="CD124" i="1"/>
  <c r="CE124" i="1"/>
  <c r="CF124" i="1"/>
  <c r="CG124" i="1"/>
  <c r="CH124" i="1"/>
  <c r="CI124" i="1"/>
  <c r="CD125" i="1"/>
  <c r="CE125" i="1"/>
  <c r="CF125" i="1"/>
  <c r="CG125" i="1"/>
  <c r="CH125" i="1"/>
  <c r="CI125" i="1"/>
  <c r="CD126" i="1"/>
  <c r="CE126" i="1"/>
  <c r="CF126" i="1"/>
  <c r="CG126" i="1"/>
  <c r="CH126" i="1"/>
  <c r="CI126" i="1"/>
  <c r="CD127" i="1"/>
  <c r="CE127" i="1"/>
  <c r="CF127" i="1"/>
  <c r="CG127" i="1"/>
  <c r="CH127" i="1"/>
  <c r="CI127" i="1"/>
  <c r="CD128" i="1"/>
  <c r="CE128" i="1"/>
  <c r="CF128" i="1"/>
  <c r="CG128" i="1"/>
  <c r="CH128" i="1"/>
  <c r="CI128" i="1"/>
  <c r="CD129" i="1"/>
  <c r="CE129" i="1"/>
  <c r="CF129" i="1"/>
  <c r="CG129" i="1"/>
  <c r="CH129" i="1"/>
  <c r="CI129" i="1"/>
  <c r="CD130" i="1"/>
  <c r="CE130" i="1"/>
  <c r="CF130" i="1"/>
  <c r="CG130" i="1"/>
  <c r="CH130" i="1"/>
  <c r="CI130" i="1"/>
  <c r="CD131" i="1"/>
  <c r="CE131" i="1"/>
  <c r="CF131" i="1"/>
  <c r="CG131" i="1"/>
  <c r="CH131" i="1"/>
  <c r="CI131" i="1"/>
  <c r="CD132" i="1"/>
  <c r="CE132" i="1"/>
  <c r="CF132" i="1"/>
  <c r="CG132" i="1"/>
  <c r="CH132" i="1"/>
  <c r="CI132" i="1"/>
  <c r="CD133" i="1"/>
  <c r="CE133" i="1"/>
  <c r="CF133" i="1"/>
  <c r="CG133" i="1"/>
  <c r="CH133" i="1"/>
  <c r="CI133" i="1"/>
  <c r="CD134" i="1"/>
  <c r="CE134" i="1"/>
  <c r="CF134" i="1"/>
  <c r="CG134" i="1"/>
  <c r="CH134" i="1"/>
  <c r="CI134" i="1"/>
  <c r="CD135" i="1"/>
  <c r="CE135" i="1"/>
  <c r="CF135" i="1"/>
  <c r="CG135" i="1"/>
  <c r="CH135" i="1"/>
  <c r="CI135" i="1"/>
  <c r="CD136" i="1"/>
  <c r="CE136" i="1"/>
  <c r="CF136" i="1"/>
  <c r="CG136" i="1"/>
  <c r="CH136" i="1"/>
  <c r="CI136" i="1"/>
  <c r="CD137" i="1"/>
  <c r="CE137" i="1"/>
  <c r="CF137" i="1"/>
  <c r="CG137" i="1"/>
  <c r="CH137" i="1"/>
  <c r="CI137" i="1"/>
  <c r="CD138" i="1"/>
  <c r="CE138" i="1"/>
  <c r="CF138" i="1"/>
  <c r="CG138" i="1"/>
  <c r="CH138" i="1"/>
  <c r="CI138" i="1"/>
  <c r="CD139" i="1"/>
  <c r="CE139" i="1"/>
  <c r="CF139" i="1"/>
  <c r="CG139" i="1"/>
  <c r="CH139" i="1"/>
  <c r="CI139" i="1"/>
  <c r="CD140" i="1"/>
  <c r="CE140" i="1"/>
  <c r="CF140" i="1"/>
  <c r="CG140" i="1"/>
  <c r="CH140" i="1"/>
  <c r="CI140" i="1"/>
  <c r="CD141" i="1"/>
  <c r="CE141" i="1"/>
  <c r="CF141" i="1"/>
  <c r="CG141" i="1"/>
  <c r="CH141" i="1"/>
  <c r="CI141" i="1"/>
  <c r="CD142" i="1"/>
  <c r="CE142" i="1"/>
  <c r="CF142" i="1"/>
  <c r="CG142" i="1"/>
  <c r="CH142" i="1"/>
  <c r="CI142" i="1"/>
  <c r="CD143" i="1"/>
  <c r="CE143" i="1"/>
  <c r="CF143" i="1"/>
  <c r="CG143" i="1"/>
  <c r="CH143" i="1"/>
  <c r="CI143" i="1"/>
  <c r="CD144" i="1"/>
  <c r="CE144" i="1"/>
  <c r="CF144" i="1"/>
  <c r="CG144" i="1"/>
  <c r="CH144" i="1"/>
  <c r="CI144" i="1"/>
  <c r="CD145" i="1"/>
  <c r="CE145" i="1"/>
  <c r="CF145" i="1"/>
  <c r="CG145" i="1"/>
  <c r="CH145" i="1"/>
  <c r="CI145" i="1"/>
  <c r="CD146" i="1"/>
  <c r="CE146" i="1"/>
  <c r="CF146" i="1"/>
  <c r="CG146" i="1"/>
  <c r="CH146" i="1"/>
  <c r="CI146" i="1"/>
  <c r="CD147" i="1"/>
  <c r="CE147" i="1"/>
  <c r="CF147" i="1"/>
  <c r="CG147" i="1"/>
  <c r="CH147" i="1"/>
  <c r="CI147" i="1"/>
  <c r="CD148" i="1"/>
  <c r="CE148" i="1"/>
  <c r="CF148" i="1"/>
  <c r="CG148" i="1"/>
  <c r="CH148" i="1"/>
  <c r="CI148" i="1"/>
  <c r="CD149" i="1"/>
  <c r="CE149" i="1"/>
  <c r="CF149" i="1"/>
  <c r="CG149" i="1"/>
  <c r="CH149" i="1"/>
  <c r="CI149" i="1"/>
  <c r="CD150" i="1"/>
  <c r="CE150" i="1"/>
  <c r="CF150" i="1"/>
  <c r="CG150" i="1"/>
  <c r="CH150" i="1"/>
  <c r="CI150" i="1"/>
  <c r="CD151" i="1"/>
  <c r="CE151" i="1"/>
  <c r="CF151" i="1"/>
  <c r="CG151" i="1"/>
  <c r="CH151" i="1"/>
  <c r="CI151" i="1"/>
  <c r="CD152" i="1"/>
  <c r="CE152" i="1"/>
  <c r="CF152" i="1"/>
  <c r="CG152" i="1"/>
  <c r="CH152" i="1"/>
  <c r="CI152" i="1"/>
  <c r="CD153" i="1"/>
  <c r="CE153" i="1"/>
  <c r="CF153" i="1"/>
  <c r="CG153" i="1"/>
  <c r="CH153" i="1"/>
  <c r="CI153" i="1"/>
  <c r="CD154" i="1"/>
  <c r="CE154" i="1"/>
  <c r="CF154" i="1"/>
  <c r="CG154" i="1"/>
  <c r="CH154" i="1"/>
  <c r="CI154" i="1"/>
  <c r="CD155" i="1"/>
  <c r="CE155" i="1"/>
  <c r="CF155" i="1"/>
  <c r="CG155" i="1"/>
  <c r="CH155" i="1"/>
  <c r="CI155" i="1"/>
  <c r="CD156" i="1"/>
  <c r="CE156" i="1"/>
  <c r="CF156" i="1"/>
  <c r="CG156" i="1"/>
  <c r="CH156" i="1"/>
  <c r="CI156" i="1"/>
  <c r="CD157" i="1"/>
  <c r="CE157" i="1"/>
  <c r="CF157" i="1"/>
  <c r="CG157" i="1"/>
  <c r="CH157" i="1"/>
  <c r="CI157" i="1"/>
  <c r="CD158" i="1"/>
  <c r="CE158" i="1"/>
  <c r="CF158" i="1"/>
  <c r="CG158" i="1"/>
  <c r="CH158" i="1"/>
  <c r="CI158" i="1"/>
  <c r="CD159" i="1"/>
  <c r="CE159" i="1"/>
  <c r="CF159" i="1"/>
  <c r="CG159" i="1"/>
  <c r="CH159" i="1"/>
  <c r="CI159" i="1"/>
  <c r="CD160" i="1"/>
  <c r="CE160" i="1"/>
  <c r="CF160" i="1"/>
  <c r="CG160" i="1"/>
  <c r="CH160" i="1"/>
  <c r="CI160" i="1"/>
  <c r="CD161" i="1"/>
  <c r="CE161" i="1"/>
  <c r="CF161" i="1"/>
  <c r="CG161" i="1"/>
  <c r="CH161" i="1"/>
  <c r="CI161" i="1"/>
  <c r="CD162" i="1"/>
  <c r="CE162" i="1"/>
  <c r="CF162" i="1"/>
  <c r="CG162" i="1"/>
  <c r="CH162" i="1"/>
  <c r="CI162" i="1"/>
  <c r="CD163" i="1"/>
  <c r="CE163" i="1"/>
  <c r="CF163" i="1"/>
  <c r="CG163" i="1"/>
  <c r="CH163" i="1"/>
  <c r="CI163" i="1"/>
  <c r="CD164" i="1"/>
  <c r="CE164" i="1"/>
  <c r="CF164" i="1"/>
  <c r="CG164" i="1"/>
  <c r="CH164" i="1"/>
  <c r="CI164" i="1"/>
  <c r="CD165" i="1"/>
  <c r="CE165" i="1"/>
  <c r="CF165" i="1"/>
  <c r="CG165" i="1"/>
  <c r="CH165" i="1"/>
  <c r="CI165" i="1"/>
  <c r="CD166" i="1"/>
  <c r="CE166" i="1"/>
  <c r="CF166" i="1"/>
  <c r="CG166" i="1"/>
  <c r="CH166" i="1"/>
  <c r="CI166" i="1"/>
  <c r="CD167" i="1"/>
  <c r="CE167" i="1"/>
  <c r="CF167" i="1"/>
  <c r="CG167" i="1"/>
  <c r="CH167" i="1"/>
  <c r="CI167" i="1"/>
  <c r="CD168" i="1"/>
  <c r="CE168" i="1"/>
  <c r="CF168" i="1"/>
  <c r="CG168" i="1"/>
  <c r="CH168" i="1"/>
  <c r="CI168" i="1"/>
  <c r="CD169" i="1"/>
  <c r="CE169" i="1"/>
  <c r="CF169" i="1"/>
  <c r="CG169" i="1"/>
  <c r="CH169" i="1"/>
  <c r="CI169" i="1"/>
  <c r="CD170" i="1"/>
  <c r="CE170" i="1"/>
  <c r="CF170" i="1"/>
  <c r="CG170" i="1"/>
  <c r="CH170" i="1"/>
  <c r="CI170" i="1"/>
  <c r="CD171" i="1"/>
  <c r="CE171" i="1"/>
  <c r="CF171" i="1"/>
  <c r="CG171" i="1"/>
  <c r="CH171" i="1"/>
  <c r="CI171" i="1"/>
  <c r="CD172" i="1"/>
  <c r="CE172" i="1"/>
  <c r="CF172" i="1"/>
  <c r="CG172" i="1"/>
  <c r="CH172" i="1"/>
  <c r="CI172" i="1"/>
  <c r="CD173" i="1"/>
  <c r="CE173" i="1"/>
  <c r="CF173" i="1"/>
  <c r="CG173" i="1"/>
  <c r="CH173" i="1"/>
  <c r="CI173" i="1"/>
  <c r="CD174" i="1"/>
  <c r="CE174" i="1"/>
  <c r="CF174" i="1"/>
  <c r="CG174" i="1"/>
  <c r="CH174" i="1"/>
  <c r="CI174" i="1"/>
  <c r="CD175" i="1"/>
  <c r="CE175" i="1"/>
  <c r="CF175" i="1"/>
  <c r="CG175" i="1"/>
  <c r="CH175" i="1"/>
  <c r="CI175" i="1"/>
  <c r="CD176" i="1"/>
  <c r="CE176" i="1"/>
  <c r="CF176" i="1"/>
  <c r="CG176" i="1"/>
  <c r="CH176" i="1"/>
  <c r="CI176" i="1"/>
  <c r="CD177" i="1"/>
  <c r="CE177" i="1"/>
  <c r="CF177" i="1"/>
  <c r="CG177" i="1"/>
  <c r="CH177" i="1"/>
  <c r="CI177" i="1"/>
  <c r="CD178" i="1"/>
  <c r="CE178" i="1"/>
  <c r="CF178" i="1"/>
  <c r="CG178" i="1"/>
  <c r="CH178" i="1"/>
  <c r="CI178" i="1"/>
  <c r="CD179" i="1"/>
  <c r="CE179" i="1"/>
  <c r="CF179" i="1"/>
  <c r="CG179" i="1"/>
  <c r="CH179" i="1"/>
  <c r="CI179" i="1"/>
  <c r="CD180" i="1"/>
  <c r="CE180" i="1"/>
  <c r="CF180" i="1"/>
  <c r="CG180" i="1"/>
  <c r="CH180" i="1"/>
  <c r="CI180" i="1"/>
  <c r="CD181" i="1"/>
  <c r="CE181" i="1"/>
  <c r="CF181" i="1"/>
  <c r="CG181" i="1"/>
  <c r="CH181" i="1"/>
  <c r="CI181" i="1"/>
  <c r="CD182" i="1"/>
  <c r="CE182" i="1"/>
  <c r="CF182" i="1"/>
  <c r="CG182" i="1"/>
  <c r="CH182" i="1"/>
  <c r="CI182" i="1"/>
  <c r="CD183" i="1"/>
  <c r="CE183" i="1"/>
  <c r="CF183" i="1"/>
  <c r="CG183" i="1"/>
  <c r="CH183" i="1"/>
  <c r="CI183" i="1"/>
  <c r="CD184" i="1"/>
  <c r="CE184" i="1"/>
  <c r="CF184" i="1"/>
  <c r="CG184" i="1"/>
  <c r="CH184" i="1"/>
  <c r="CI184" i="1"/>
  <c r="CD185" i="1"/>
  <c r="CE185" i="1"/>
  <c r="CF185" i="1"/>
  <c r="CG185" i="1"/>
  <c r="CH185" i="1"/>
  <c r="CI185" i="1"/>
  <c r="CD186" i="1"/>
  <c r="CE186" i="1"/>
  <c r="CF186" i="1"/>
  <c r="CG186" i="1"/>
  <c r="CH186" i="1"/>
  <c r="CI186" i="1"/>
  <c r="CD187" i="1"/>
  <c r="CE187" i="1"/>
  <c r="CF187" i="1"/>
  <c r="CG187" i="1"/>
  <c r="CH187" i="1"/>
  <c r="CI187" i="1"/>
  <c r="CD188" i="1"/>
  <c r="CE188" i="1"/>
  <c r="CF188" i="1"/>
  <c r="CG188" i="1"/>
  <c r="CH188" i="1"/>
  <c r="CI188" i="1"/>
  <c r="CD189" i="1"/>
  <c r="CE189" i="1"/>
  <c r="CF189" i="1"/>
  <c r="CG189" i="1"/>
  <c r="CH189" i="1"/>
  <c r="CI189" i="1"/>
  <c r="CD190" i="1"/>
  <c r="CE190" i="1"/>
  <c r="CF190" i="1"/>
  <c r="CG190" i="1"/>
  <c r="CH190" i="1"/>
  <c r="CI190" i="1"/>
  <c r="CD191" i="1"/>
  <c r="CE191" i="1"/>
  <c r="CF191" i="1"/>
  <c r="CG191" i="1"/>
  <c r="CH191" i="1"/>
  <c r="CI191" i="1"/>
  <c r="CD192" i="1"/>
  <c r="CE192" i="1"/>
  <c r="CF192" i="1"/>
  <c r="CG192" i="1"/>
  <c r="CH192" i="1"/>
  <c r="CI192" i="1"/>
  <c r="CD193" i="1"/>
  <c r="CE193" i="1"/>
  <c r="CF193" i="1"/>
  <c r="CG193" i="1"/>
  <c r="CH193" i="1"/>
  <c r="CI193" i="1"/>
  <c r="CD194" i="1"/>
  <c r="CE194" i="1"/>
  <c r="CF194" i="1"/>
  <c r="CG194" i="1"/>
  <c r="CH194" i="1"/>
  <c r="CI194" i="1"/>
  <c r="CD195" i="1"/>
  <c r="CE195" i="1"/>
  <c r="CF195" i="1"/>
  <c r="CG195" i="1"/>
  <c r="CH195" i="1"/>
  <c r="CI195" i="1"/>
  <c r="CD196" i="1"/>
  <c r="CE196" i="1"/>
  <c r="CF196" i="1"/>
  <c r="CG196" i="1"/>
  <c r="CH196" i="1"/>
  <c r="CI196" i="1"/>
  <c r="CD197" i="1"/>
  <c r="CE197" i="1"/>
  <c r="CF197" i="1"/>
  <c r="CG197" i="1"/>
  <c r="CH197" i="1"/>
  <c r="CI197" i="1"/>
  <c r="CD198" i="1"/>
  <c r="CE198" i="1"/>
  <c r="CF198" i="1"/>
  <c r="CG198" i="1"/>
  <c r="CH198" i="1"/>
  <c r="CI198" i="1"/>
  <c r="CD199" i="1"/>
  <c r="CE199" i="1"/>
  <c r="CF199" i="1"/>
  <c r="CG199" i="1"/>
  <c r="CH199" i="1"/>
  <c r="CI199" i="1"/>
  <c r="CD200" i="1"/>
  <c r="CE200" i="1"/>
  <c r="CF200" i="1"/>
  <c r="CG200" i="1"/>
  <c r="CH200" i="1"/>
  <c r="CI200" i="1"/>
  <c r="CD201" i="1"/>
  <c r="CE201" i="1"/>
  <c r="CF201" i="1"/>
  <c r="CG201" i="1"/>
  <c r="CH201" i="1"/>
  <c r="CI201" i="1"/>
  <c r="CD202" i="1"/>
  <c r="CE202" i="1"/>
  <c r="CF202" i="1"/>
  <c r="CG202" i="1"/>
  <c r="CH202" i="1"/>
  <c r="CI202" i="1"/>
  <c r="CD203" i="1"/>
  <c r="CE203" i="1"/>
  <c r="CF203" i="1"/>
  <c r="CG203" i="1"/>
  <c r="CH203" i="1"/>
  <c r="CI203" i="1"/>
  <c r="CD204" i="1"/>
  <c r="CE204" i="1"/>
  <c r="CF204" i="1"/>
  <c r="CG204" i="1"/>
  <c r="CH204" i="1"/>
  <c r="CI204" i="1"/>
  <c r="CD205" i="1"/>
  <c r="CE205" i="1"/>
  <c r="CF205" i="1"/>
  <c r="CG205" i="1"/>
  <c r="CH205" i="1"/>
  <c r="CI205" i="1"/>
  <c r="CD206" i="1"/>
  <c r="CE206" i="1"/>
  <c r="CF206" i="1"/>
  <c r="CG206" i="1"/>
  <c r="CH206" i="1"/>
  <c r="CI206" i="1"/>
  <c r="CD207" i="1"/>
  <c r="CE207" i="1"/>
  <c r="CF207" i="1"/>
  <c r="CG207" i="1"/>
  <c r="CH207" i="1"/>
  <c r="CI207" i="1"/>
  <c r="CD208" i="1"/>
  <c r="CE208" i="1"/>
  <c r="CF208" i="1"/>
  <c r="CG208" i="1"/>
  <c r="CH208" i="1"/>
  <c r="CI208" i="1"/>
  <c r="CD209" i="1"/>
  <c r="CE209" i="1"/>
  <c r="CF209" i="1"/>
  <c r="CG209" i="1"/>
  <c r="CH209" i="1"/>
  <c r="CI209" i="1"/>
  <c r="CD210" i="1"/>
  <c r="CE210" i="1"/>
  <c r="CF210" i="1"/>
  <c r="CG210" i="1"/>
  <c r="CH210" i="1"/>
  <c r="CI210" i="1"/>
  <c r="CD211" i="1"/>
  <c r="CE211" i="1"/>
  <c r="CF211" i="1"/>
  <c r="CG211" i="1"/>
  <c r="CH211" i="1"/>
  <c r="CI211" i="1"/>
  <c r="CD212" i="1"/>
  <c r="CE212" i="1"/>
  <c r="CF212" i="1"/>
  <c r="CG212" i="1"/>
  <c r="CH212" i="1"/>
  <c r="CI212" i="1"/>
  <c r="CD213" i="1"/>
  <c r="CE213" i="1"/>
  <c r="CF213" i="1"/>
  <c r="CG213" i="1"/>
  <c r="CH213" i="1"/>
  <c r="CI213" i="1"/>
  <c r="CD214" i="1"/>
  <c r="CE214" i="1"/>
  <c r="CF214" i="1"/>
  <c r="CG214" i="1"/>
  <c r="CH214" i="1"/>
  <c r="CI214" i="1"/>
  <c r="CD215" i="1"/>
  <c r="CE215" i="1"/>
  <c r="CF215" i="1"/>
  <c r="CG215" i="1"/>
  <c r="CH215" i="1"/>
  <c r="CI215" i="1"/>
  <c r="CD216" i="1"/>
  <c r="CE216" i="1"/>
  <c r="CF216" i="1"/>
  <c r="CG216" i="1"/>
  <c r="CH216" i="1"/>
  <c r="CI216" i="1"/>
  <c r="CD217" i="1"/>
  <c r="CE217" i="1"/>
  <c r="CF217" i="1"/>
  <c r="CG217" i="1"/>
  <c r="CH217" i="1"/>
  <c r="CI217" i="1"/>
  <c r="CD218" i="1"/>
  <c r="CE218" i="1"/>
  <c r="CF218" i="1"/>
  <c r="CG218" i="1"/>
  <c r="CH218" i="1"/>
  <c r="CI218" i="1"/>
  <c r="CD219" i="1"/>
  <c r="CE219" i="1"/>
  <c r="CF219" i="1"/>
  <c r="CG219" i="1"/>
  <c r="CH219" i="1"/>
  <c r="CI219" i="1"/>
  <c r="CD220" i="1"/>
  <c r="CE220" i="1"/>
  <c r="CF220" i="1"/>
  <c r="CG220" i="1"/>
  <c r="CH220" i="1"/>
  <c r="CI220" i="1"/>
  <c r="CD221" i="1"/>
  <c r="CE221" i="1"/>
  <c r="CF221" i="1"/>
  <c r="CG221" i="1"/>
  <c r="CH221" i="1"/>
  <c r="CI221" i="1"/>
  <c r="CD222" i="1"/>
  <c r="CE222" i="1"/>
  <c r="CF222" i="1"/>
  <c r="CG222" i="1"/>
  <c r="CH222" i="1"/>
  <c r="CI222" i="1"/>
  <c r="CD223" i="1"/>
  <c r="CE223" i="1"/>
  <c r="CF223" i="1"/>
  <c r="CG223" i="1"/>
  <c r="CH223" i="1"/>
  <c r="CI223" i="1"/>
  <c r="CD224" i="1"/>
  <c r="CE224" i="1"/>
  <c r="CF224" i="1"/>
  <c r="CG224" i="1"/>
  <c r="CH224" i="1"/>
  <c r="CI224" i="1"/>
  <c r="CD225" i="1"/>
  <c r="CE225" i="1"/>
  <c r="CF225" i="1"/>
  <c r="CG225" i="1"/>
  <c r="CH225" i="1"/>
  <c r="CI225" i="1"/>
  <c r="CD226" i="1"/>
  <c r="CE226" i="1"/>
  <c r="CF226" i="1"/>
  <c r="CG226" i="1"/>
  <c r="CH226" i="1"/>
  <c r="CI226" i="1"/>
  <c r="CD227" i="1"/>
  <c r="CE227" i="1"/>
  <c r="CF227" i="1"/>
  <c r="CG227" i="1"/>
  <c r="CH227" i="1"/>
  <c r="CI227" i="1"/>
  <c r="CD228" i="1"/>
  <c r="CE228" i="1"/>
  <c r="CF228" i="1"/>
  <c r="CG228" i="1"/>
  <c r="CH228" i="1"/>
  <c r="CI228" i="1"/>
  <c r="CD229" i="1"/>
  <c r="CE229" i="1"/>
  <c r="CF229" i="1"/>
  <c r="CG229" i="1"/>
  <c r="CH229" i="1"/>
  <c r="CI229" i="1"/>
  <c r="CD230" i="1"/>
  <c r="CE230" i="1"/>
  <c r="CF230" i="1"/>
  <c r="CG230" i="1"/>
  <c r="CH230" i="1"/>
  <c r="CI230" i="1"/>
  <c r="CD231" i="1"/>
  <c r="CE231" i="1"/>
  <c r="CF231" i="1"/>
  <c r="CG231" i="1"/>
  <c r="CH231" i="1"/>
  <c r="CI231" i="1"/>
  <c r="CD232" i="1"/>
  <c r="CE232" i="1"/>
  <c r="CF232" i="1"/>
  <c r="CG232" i="1"/>
  <c r="CH232" i="1"/>
  <c r="CI232" i="1"/>
  <c r="CD233" i="1"/>
  <c r="CE233" i="1"/>
  <c r="CF233" i="1"/>
  <c r="CG233" i="1"/>
  <c r="CH233" i="1"/>
  <c r="CI233" i="1"/>
  <c r="CD234" i="1"/>
  <c r="CE234" i="1"/>
  <c r="CF234" i="1"/>
  <c r="CG234" i="1"/>
  <c r="CH234" i="1"/>
  <c r="CI234" i="1"/>
  <c r="CD235" i="1"/>
  <c r="CE235" i="1"/>
  <c r="CF235" i="1"/>
  <c r="CG235" i="1"/>
  <c r="CH235" i="1"/>
  <c r="CI235" i="1"/>
  <c r="CD236" i="1"/>
  <c r="CE236" i="1"/>
  <c r="CF236" i="1"/>
  <c r="CG236" i="1"/>
  <c r="CH236" i="1"/>
  <c r="CI236" i="1"/>
  <c r="CD237" i="1"/>
  <c r="CE237" i="1"/>
  <c r="CF237" i="1"/>
  <c r="CG237" i="1"/>
  <c r="CH237" i="1"/>
  <c r="CI237" i="1"/>
  <c r="CD238" i="1"/>
  <c r="CE238" i="1"/>
  <c r="CF238" i="1"/>
  <c r="CG238" i="1"/>
  <c r="CH238" i="1"/>
  <c r="CI238" i="1"/>
  <c r="CD239" i="1"/>
  <c r="CE239" i="1"/>
  <c r="CF239" i="1"/>
  <c r="CG239" i="1"/>
  <c r="CH239" i="1"/>
  <c r="CI239" i="1"/>
  <c r="CD240" i="1"/>
  <c r="CE240" i="1"/>
  <c r="CF240" i="1"/>
  <c r="CG240" i="1"/>
  <c r="CH240" i="1"/>
  <c r="CI240" i="1"/>
  <c r="CD241" i="1"/>
  <c r="CE241" i="1"/>
  <c r="CF241" i="1"/>
  <c r="CG241" i="1"/>
  <c r="CH241" i="1"/>
  <c r="CI241" i="1"/>
  <c r="CD242" i="1"/>
  <c r="CE242" i="1"/>
  <c r="CF242" i="1"/>
  <c r="CG242" i="1"/>
  <c r="CH242" i="1"/>
  <c r="CI242" i="1"/>
  <c r="CD243" i="1"/>
  <c r="CE243" i="1"/>
  <c r="CF243" i="1"/>
  <c r="CG243" i="1"/>
  <c r="CH243" i="1"/>
  <c r="CI243" i="1"/>
  <c r="CD244" i="1"/>
  <c r="CE244" i="1"/>
  <c r="CF244" i="1"/>
  <c r="CG244" i="1"/>
  <c r="CH244" i="1"/>
  <c r="CI244" i="1"/>
  <c r="CD245" i="1"/>
  <c r="CE245" i="1"/>
  <c r="CF245" i="1"/>
  <c r="CG245" i="1"/>
  <c r="CH245" i="1"/>
  <c r="CI245" i="1"/>
  <c r="CD246" i="1"/>
  <c r="CE246" i="1"/>
  <c r="CF246" i="1"/>
  <c r="CG246" i="1"/>
  <c r="CH246" i="1"/>
  <c r="CI246" i="1"/>
  <c r="CD247" i="1"/>
  <c r="CE247" i="1"/>
  <c r="CF247" i="1"/>
  <c r="CG247" i="1"/>
  <c r="CH247" i="1"/>
  <c r="CI247" i="1"/>
  <c r="CD248" i="1"/>
  <c r="CE248" i="1"/>
  <c r="CF248" i="1"/>
  <c r="CG248" i="1"/>
  <c r="CH248" i="1"/>
  <c r="CI248" i="1"/>
  <c r="CD249" i="1"/>
  <c r="CE249" i="1"/>
  <c r="CF249" i="1"/>
  <c r="CG249" i="1"/>
  <c r="CH249" i="1"/>
  <c r="CI249" i="1"/>
  <c r="CD250" i="1"/>
  <c r="CE250" i="1"/>
  <c r="CF250" i="1"/>
  <c r="CG250" i="1"/>
  <c r="CH250" i="1"/>
  <c r="CI250" i="1"/>
  <c r="CD251" i="1"/>
  <c r="CE251" i="1"/>
  <c r="CF251" i="1"/>
  <c r="CG251" i="1"/>
  <c r="CH251" i="1"/>
  <c r="CI251" i="1"/>
  <c r="CD252" i="1"/>
  <c r="CE252" i="1"/>
  <c r="CF252" i="1"/>
  <c r="CG252" i="1"/>
  <c r="CH252" i="1"/>
  <c r="CI252" i="1"/>
  <c r="CD253" i="1"/>
  <c r="CE253" i="1"/>
  <c r="CF253" i="1"/>
  <c r="CG253" i="1"/>
  <c r="CH253" i="1"/>
  <c r="CI253" i="1"/>
  <c r="CD254" i="1"/>
  <c r="CE254" i="1"/>
  <c r="CF254" i="1"/>
  <c r="CG254" i="1"/>
  <c r="CH254" i="1"/>
  <c r="CI254" i="1"/>
  <c r="CD255" i="1"/>
  <c r="CE255" i="1"/>
  <c r="CF255" i="1"/>
  <c r="CG255" i="1"/>
  <c r="CH255" i="1"/>
  <c r="CI255" i="1"/>
  <c r="CD256" i="1"/>
  <c r="CE256" i="1"/>
  <c r="CF256" i="1"/>
  <c r="CG256" i="1"/>
  <c r="CH256" i="1"/>
  <c r="CI256" i="1"/>
  <c r="CD257" i="1"/>
  <c r="CE257" i="1"/>
  <c r="CF257" i="1"/>
  <c r="CG257" i="1"/>
  <c r="CH257" i="1"/>
  <c r="CI257" i="1"/>
  <c r="CD258" i="1"/>
  <c r="CE258" i="1"/>
  <c r="CF258" i="1"/>
  <c r="CG258" i="1"/>
  <c r="CH258" i="1"/>
  <c r="CI258" i="1"/>
  <c r="CD259" i="1"/>
  <c r="CE259" i="1"/>
  <c r="CF259" i="1"/>
  <c r="CG259" i="1"/>
  <c r="CH259" i="1"/>
  <c r="CI259" i="1"/>
  <c r="CD260" i="1"/>
  <c r="CE260" i="1"/>
  <c r="CF260" i="1"/>
  <c r="CG260" i="1"/>
  <c r="CH260" i="1"/>
  <c r="CI260" i="1"/>
  <c r="CD261" i="1"/>
  <c r="CE261" i="1"/>
  <c r="CF261" i="1"/>
  <c r="CG261" i="1"/>
  <c r="CH261" i="1"/>
  <c r="CI261" i="1"/>
  <c r="CD262" i="1"/>
  <c r="CE262" i="1"/>
  <c r="CF262" i="1"/>
  <c r="CG262" i="1"/>
  <c r="CH262" i="1"/>
  <c r="CI262" i="1"/>
  <c r="CD263" i="1"/>
  <c r="CE263" i="1"/>
  <c r="CF263" i="1"/>
  <c r="CG263" i="1"/>
  <c r="CH263" i="1"/>
  <c r="CI263" i="1"/>
  <c r="CD264" i="1"/>
  <c r="CE264" i="1"/>
  <c r="CF264" i="1"/>
  <c r="CG264" i="1"/>
  <c r="CH264" i="1"/>
  <c r="CI264" i="1"/>
  <c r="CD265" i="1"/>
  <c r="CE265" i="1"/>
  <c r="CF265" i="1"/>
  <c r="CG265" i="1"/>
  <c r="CH265" i="1"/>
  <c r="CI265" i="1"/>
  <c r="CD266" i="1"/>
  <c r="CE266" i="1"/>
  <c r="CF266" i="1"/>
  <c r="CG266" i="1"/>
  <c r="CH266" i="1"/>
  <c r="CI266" i="1"/>
  <c r="CD267" i="1"/>
  <c r="CE267" i="1"/>
  <c r="CF267" i="1"/>
  <c r="CG267" i="1"/>
  <c r="CH267" i="1"/>
  <c r="CI267" i="1"/>
  <c r="CD268" i="1"/>
  <c r="CE268" i="1"/>
  <c r="CF268" i="1"/>
  <c r="CG268" i="1"/>
  <c r="CH268" i="1"/>
  <c r="CI268" i="1"/>
  <c r="CD269" i="1"/>
  <c r="CE269" i="1"/>
  <c r="CF269" i="1"/>
  <c r="CG269" i="1"/>
  <c r="CH269" i="1"/>
  <c r="CI269" i="1"/>
  <c r="CD270" i="1"/>
  <c r="CE270" i="1"/>
  <c r="CF270" i="1"/>
  <c r="CG270" i="1"/>
  <c r="CH270" i="1"/>
  <c r="CI270" i="1"/>
  <c r="CD271" i="1"/>
  <c r="CE271" i="1"/>
  <c r="CF271" i="1"/>
  <c r="CG271" i="1"/>
  <c r="CH271" i="1"/>
  <c r="CI271" i="1"/>
  <c r="CD272" i="1"/>
  <c r="CE272" i="1"/>
  <c r="CF272" i="1"/>
  <c r="CG272" i="1"/>
  <c r="CH272" i="1"/>
  <c r="CI272" i="1"/>
  <c r="CD273" i="1"/>
  <c r="CE273" i="1"/>
  <c r="CF273" i="1"/>
  <c r="CG273" i="1"/>
  <c r="CH273" i="1"/>
  <c r="CI273" i="1"/>
  <c r="CD274" i="1"/>
  <c r="CE274" i="1"/>
  <c r="CF274" i="1"/>
  <c r="CG274" i="1"/>
  <c r="CH274" i="1"/>
  <c r="CI274" i="1"/>
  <c r="CD275" i="1"/>
  <c r="CE275" i="1"/>
  <c r="CF275" i="1"/>
  <c r="CG275" i="1"/>
  <c r="CH275" i="1"/>
  <c r="CI275" i="1"/>
  <c r="CD276" i="1"/>
  <c r="CE276" i="1"/>
  <c r="CF276" i="1"/>
  <c r="CG276" i="1"/>
  <c r="CH276" i="1"/>
  <c r="CI276" i="1"/>
  <c r="CD277" i="1"/>
  <c r="CE277" i="1"/>
  <c r="CF277" i="1"/>
  <c r="CG277" i="1"/>
  <c r="CH277" i="1"/>
  <c r="CI277" i="1"/>
  <c r="CD278" i="1"/>
  <c r="CE278" i="1"/>
  <c r="CF278" i="1"/>
  <c r="CG278" i="1"/>
  <c r="CH278" i="1"/>
  <c r="CI278" i="1"/>
  <c r="CD279" i="1"/>
  <c r="CE279" i="1"/>
  <c r="CF279" i="1"/>
  <c r="CG279" i="1"/>
  <c r="CH279" i="1"/>
  <c r="CI279" i="1"/>
  <c r="CD280" i="1"/>
  <c r="CE280" i="1"/>
  <c r="CF280" i="1"/>
  <c r="CG280" i="1"/>
  <c r="CH280" i="1"/>
  <c r="CI280" i="1"/>
  <c r="CD281" i="1"/>
  <c r="CE281" i="1"/>
  <c r="CF281" i="1"/>
  <c r="CG281" i="1"/>
  <c r="CH281" i="1"/>
  <c r="CI281" i="1"/>
  <c r="CD282" i="1"/>
  <c r="CE282" i="1"/>
  <c r="CF282" i="1"/>
  <c r="CG282" i="1"/>
  <c r="CH282" i="1"/>
  <c r="CI282" i="1"/>
  <c r="CD283" i="1"/>
  <c r="CE283" i="1"/>
  <c r="CF283" i="1"/>
  <c r="CG283" i="1"/>
  <c r="CH283" i="1"/>
  <c r="CI283" i="1"/>
  <c r="CD284" i="1"/>
  <c r="CE284" i="1"/>
  <c r="CF284" i="1"/>
  <c r="CG284" i="1"/>
  <c r="CH284" i="1"/>
  <c r="CI284" i="1"/>
  <c r="CD285" i="1"/>
  <c r="CE285" i="1"/>
  <c r="CF285" i="1"/>
  <c r="CG285" i="1"/>
  <c r="CH285" i="1"/>
  <c r="CI285" i="1"/>
  <c r="CD286" i="1"/>
  <c r="CE286" i="1"/>
  <c r="CF286" i="1"/>
  <c r="CG286" i="1"/>
  <c r="CH286" i="1"/>
  <c r="CI286" i="1"/>
  <c r="CD287" i="1"/>
  <c r="CE287" i="1"/>
  <c r="CF287" i="1"/>
  <c r="CG287" i="1"/>
  <c r="CH287" i="1"/>
  <c r="CI287" i="1"/>
  <c r="CD288" i="1"/>
  <c r="CE288" i="1"/>
  <c r="CF288" i="1"/>
  <c r="CG288" i="1"/>
  <c r="CH288" i="1"/>
  <c r="CI288" i="1"/>
  <c r="CD289" i="1"/>
  <c r="CE289" i="1"/>
  <c r="CF289" i="1"/>
  <c r="CG289" i="1"/>
  <c r="CH289" i="1"/>
  <c r="CI289" i="1"/>
  <c r="CD290" i="1"/>
  <c r="CE290" i="1"/>
  <c r="CF290" i="1"/>
  <c r="CG290" i="1"/>
  <c r="CH290" i="1"/>
  <c r="CI290" i="1"/>
  <c r="CD291" i="1"/>
  <c r="CE291" i="1"/>
  <c r="CF291" i="1"/>
  <c r="CG291" i="1"/>
  <c r="CH291" i="1"/>
  <c r="CI291" i="1"/>
  <c r="CD292" i="1"/>
  <c r="CE292" i="1"/>
  <c r="CF292" i="1"/>
  <c r="CG292" i="1"/>
  <c r="CH292" i="1"/>
  <c r="CI292" i="1"/>
  <c r="CD293" i="1"/>
  <c r="CE293" i="1"/>
  <c r="CF293" i="1"/>
  <c r="CG293" i="1"/>
  <c r="CH293" i="1"/>
  <c r="CI293" i="1"/>
  <c r="CD294" i="1"/>
  <c r="CE294" i="1"/>
  <c r="CF294" i="1"/>
  <c r="CG294" i="1"/>
  <c r="CH294" i="1"/>
  <c r="CI294" i="1"/>
  <c r="CD295" i="1"/>
  <c r="CE295" i="1"/>
  <c r="CF295" i="1"/>
  <c r="CG295" i="1"/>
  <c r="CH295" i="1"/>
  <c r="CI295" i="1"/>
  <c r="CD296" i="1"/>
  <c r="CE296" i="1"/>
  <c r="CF296" i="1"/>
  <c r="CG296" i="1"/>
  <c r="CH296" i="1"/>
  <c r="CI296" i="1"/>
  <c r="CD297" i="1"/>
  <c r="CE297" i="1"/>
  <c r="CF297" i="1"/>
  <c r="CG297" i="1"/>
  <c r="CH297" i="1"/>
  <c r="CI297" i="1"/>
  <c r="CD298" i="1"/>
  <c r="CE298" i="1"/>
  <c r="CF298" i="1"/>
  <c r="CG298" i="1"/>
  <c r="CH298" i="1"/>
  <c r="CI298" i="1"/>
  <c r="CD299" i="1"/>
  <c r="CE299" i="1"/>
  <c r="CF299" i="1"/>
  <c r="CG299" i="1"/>
  <c r="CH299" i="1"/>
  <c r="CI299" i="1"/>
  <c r="CD300" i="1"/>
  <c r="CE300" i="1"/>
  <c r="CF300" i="1"/>
  <c r="CG300" i="1"/>
  <c r="CH300" i="1"/>
  <c r="CI300" i="1"/>
  <c r="CD301" i="1"/>
  <c r="CE301" i="1"/>
  <c r="CF301" i="1"/>
  <c r="CG301" i="1"/>
  <c r="CH301" i="1"/>
  <c r="CI301" i="1"/>
  <c r="CD302" i="1"/>
  <c r="CE302" i="1"/>
  <c r="CF302" i="1"/>
  <c r="CG302" i="1"/>
  <c r="CH302" i="1"/>
  <c r="CI302" i="1"/>
  <c r="CD303" i="1"/>
  <c r="CE303" i="1"/>
  <c r="CF303" i="1"/>
  <c r="CG303" i="1"/>
  <c r="CH303" i="1"/>
  <c r="CI303" i="1"/>
  <c r="CD304" i="1"/>
  <c r="CE304" i="1"/>
  <c r="CF304" i="1"/>
  <c r="CG304" i="1"/>
  <c r="CH304" i="1"/>
  <c r="CI304" i="1"/>
  <c r="CD305" i="1"/>
  <c r="CE305" i="1"/>
  <c r="CF305" i="1"/>
  <c r="CG305" i="1"/>
  <c r="CH305" i="1"/>
  <c r="CI305" i="1"/>
  <c r="CD306" i="1"/>
  <c r="CE306" i="1"/>
  <c r="CF306" i="1"/>
  <c r="CG306" i="1"/>
  <c r="CH306" i="1"/>
  <c r="CI306" i="1"/>
  <c r="CD307" i="1"/>
  <c r="CE307" i="1"/>
  <c r="CF307" i="1"/>
  <c r="CG307" i="1"/>
  <c r="CH307" i="1"/>
  <c r="CI307" i="1"/>
  <c r="CD308" i="1"/>
  <c r="CE308" i="1"/>
  <c r="CF308" i="1"/>
  <c r="CG308" i="1"/>
  <c r="CH308" i="1"/>
  <c r="CI308" i="1"/>
  <c r="CD309" i="1"/>
  <c r="CE309" i="1"/>
  <c r="CF309" i="1"/>
  <c r="CG309" i="1"/>
  <c r="CH309" i="1"/>
  <c r="CI309" i="1"/>
  <c r="CD310" i="1"/>
  <c r="CE310" i="1"/>
  <c r="CF310" i="1"/>
  <c r="CG310" i="1"/>
  <c r="CH310" i="1"/>
  <c r="CI310" i="1"/>
  <c r="CD311" i="1"/>
  <c r="CE311" i="1"/>
  <c r="CF311" i="1"/>
  <c r="CG311" i="1"/>
  <c r="CH311" i="1"/>
  <c r="CI311" i="1"/>
  <c r="CD312" i="1"/>
  <c r="CE312" i="1"/>
  <c r="CF312" i="1"/>
  <c r="CG312" i="1"/>
  <c r="CH312" i="1"/>
  <c r="CI312" i="1"/>
  <c r="CD313" i="1"/>
  <c r="CE313" i="1"/>
  <c r="CF313" i="1"/>
  <c r="CG313" i="1"/>
  <c r="CH313" i="1"/>
  <c r="CI313" i="1"/>
  <c r="CD314" i="1"/>
  <c r="CE314" i="1"/>
  <c r="CF314" i="1"/>
  <c r="CG314" i="1"/>
  <c r="CH314" i="1"/>
  <c r="CI314" i="1"/>
  <c r="CD315" i="1"/>
  <c r="CE315" i="1"/>
  <c r="CF315" i="1"/>
  <c r="CG315" i="1"/>
  <c r="CH315" i="1"/>
  <c r="CI315" i="1"/>
  <c r="CD316" i="1"/>
  <c r="CE316" i="1"/>
  <c r="CF316" i="1"/>
  <c r="CG316" i="1"/>
  <c r="CH316" i="1"/>
  <c r="CI316" i="1"/>
  <c r="CD317" i="1"/>
  <c r="CE317" i="1"/>
  <c r="CF317" i="1"/>
  <c r="CG317" i="1"/>
  <c r="CH317" i="1"/>
  <c r="CI317" i="1"/>
  <c r="CD318" i="1"/>
  <c r="CE318" i="1"/>
  <c r="CF318" i="1"/>
  <c r="CG318" i="1"/>
  <c r="CH318" i="1"/>
  <c r="CI318" i="1"/>
  <c r="CD319" i="1"/>
  <c r="CE319" i="1"/>
  <c r="CF319" i="1"/>
  <c r="CG319" i="1"/>
  <c r="CH319" i="1"/>
  <c r="CI319" i="1"/>
  <c r="CD320" i="1"/>
  <c r="CE320" i="1"/>
  <c r="CF320" i="1"/>
  <c r="CG320" i="1"/>
  <c r="CH320" i="1"/>
  <c r="CI320" i="1"/>
  <c r="CD321" i="1"/>
  <c r="CE321" i="1"/>
  <c r="CF321" i="1"/>
  <c r="CG321" i="1"/>
  <c r="CH321" i="1"/>
  <c r="CI321" i="1"/>
  <c r="CD322" i="1"/>
  <c r="CE322" i="1"/>
  <c r="CF322" i="1"/>
  <c r="CG322" i="1"/>
  <c r="CH322" i="1"/>
  <c r="CI322" i="1"/>
  <c r="CD323" i="1"/>
  <c r="CE323" i="1"/>
  <c r="CF323" i="1"/>
  <c r="CG323" i="1"/>
  <c r="CH323" i="1"/>
  <c r="CI323" i="1"/>
  <c r="CD324" i="1"/>
  <c r="CE324" i="1"/>
  <c r="CF324" i="1"/>
  <c r="CG324" i="1"/>
  <c r="CH324" i="1"/>
  <c r="CI324" i="1"/>
  <c r="CD325" i="1"/>
  <c r="CE325" i="1"/>
  <c r="CF325" i="1"/>
  <c r="CG325" i="1"/>
  <c r="CH325" i="1"/>
  <c r="CI325" i="1"/>
  <c r="CD326" i="1"/>
  <c r="CE326" i="1"/>
  <c r="CF326" i="1"/>
  <c r="CG326" i="1"/>
  <c r="CH326" i="1"/>
  <c r="CI326" i="1"/>
  <c r="CD327" i="1"/>
  <c r="CE327" i="1"/>
  <c r="CF327" i="1"/>
  <c r="CG327" i="1"/>
  <c r="CH327" i="1"/>
  <c r="CI327" i="1"/>
  <c r="CD328" i="1"/>
  <c r="CE328" i="1"/>
  <c r="CF328" i="1"/>
  <c r="CG328" i="1"/>
  <c r="CH328" i="1"/>
  <c r="CI328" i="1"/>
  <c r="CD329" i="1"/>
  <c r="CE329" i="1"/>
  <c r="CF329" i="1"/>
  <c r="CG329" i="1"/>
  <c r="CH329" i="1"/>
  <c r="CI329" i="1"/>
  <c r="CD330" i="1"/>
  <c r="CE330" i="1"/>
  <c r="CF330" i="1"/>
  <c r="CG330" i="1"/>
  <c r="CH330" i="1"/>
  <c r="CI330" i="1"/>
  <c r="CD331" i="1"/>
  <c r="CE331" i="1"/>
  <c r="CF331" i="1"/>
  <c r="CG331" i="1"/>
  <c r="CH331" i="1"/>
  <c r="CI331" i="1"/>
  <c r="CD332" i="1"/>
  <c r="CE332" i="1"/>
  <c r="CF332" i="1"/>
  <c r="CG332" i="1"/>
  <c r="CH332" i="1"/>
  <c r="CI332" i="1"/>
  <c r="CD333" i="1"/>
  <c r="CE333" i="1"/>
  <c r="CF333" i="1"/>
  <c r="CG333" i="1"/>
  <c r="CH333" i="1"/>
  <c r="CI333" i="1"/>
  <c r="CD334" i="1"/>
  <c r="CE334" i="1"/>
  <c r="CF334" i="1"/>
  <c r="CG334" i="1"/>
  <c r="CH334" i="1"/>
  <c r="CI334" i="1"/>
  <c r="CD335" i="1"/>
  <c r="CE335" i="1"/>
  <c r="CF335" i="1"/>
  <c r="CG335" i="1"/>
  <c r="CH335" i="1"/>
  <c r="CI335" i="1"/>
  <c r="CD336" i="1"/>
  <c r="CE336" i="1"/>
  <c r="CF336" i="1"/>
  <c r="CG336" i="1"/>
  <c r="CH336" i="1"/>
  <c r="CI336" i="1"/>
  <c r="CD337" i="1"/>
  <c r="CE337" i="1"/>
  <c r="CF337" i="1"/>
  <c r="CG337" i="1"/>
  <c r="CH337" i="1"/>
  <c r="CI337" i="1"/>
  <c r="CD338" i="1"/>
  <c r="CE338" i="1"/>
  <c r="CF338" i="1"/>
  <c r="CG338" i="1"/>
  <c r="CH338" i="1"/>
  <c r="CI338" i="1"/>
  <c r="CD339" i="1"/>
  <c r="CE339" i="1"/>
  <c r="CF339" i="1"/>
  <c r="CG339" i="1"/>
  <c r="CH339" i="1"/>
  <c r="CI339" i="1"/>
  <c r="CD340" i="1"/>
  <c r="CE340" i="1"/>
  <c r="CF340" i="1"/>
  <c r="CG340" i="1"/>
  <c r="CH340" i="1"/>
  <c r="CI340" i="1"/>
  <c r="CD341" i="1"/>
  <c r="CE341" i="1"/>
  <c r="CF341" i="1"/>
  <c r="CG341" i="1"/>
  <c r="CH341" i="1"/>
  <c r="CI341" i="1"/>
  <c r="CD342" i="1"/>
  <c r="CE342" i="1"/>
  <c r="CF342" i="1"/>
  <c r="CG342" i="1"/>
  <c r="CH342" i="1"/>
  <c r="CI342" i="1"/>
  <c r="CD343" i="1"/>
  <c r="CE343" i="1"/>
  <c r="CF343" i="1"/>
  <c r="CG343" i="1"/>
  <c r="CH343" i="1"/>
  <c r="CI343" i="1"/>
  <c r="CD344" i="1"/>
  <c r="CE344" i="1"/>
  <c r="CF344" i="1"/>
  <c r="CG344" i="1"/>
  <c r="CH344" i="1"/>
  <c r="CI344" i="1"/>
  <c r="CD345" i="1"/>
  <c r="CE345" i="1"/>
  <c r="CF345" i="1"/>
  <c r="CG345" i="1"/>
  <c r="CH345" i="1"/>
  <c r="CI345" i="1"/>
  <c r="CD346" i="1"/>
  <c r="CE346" i="1"/>
  <c r="CF346" i="1"/>
  <c r="CG346" i="1"/>
  <c r="CH346" i="1"/>
  <c r="CI346" i="1"/>
  <c r="CD347" i="1"/>
  <c r="CE347" i="1"/>
  <c r="CF347" i="1"/>
  <c r="CG347" i="1"/>
  <c r="CH347" i="1"/>
  <c r="CI347" i="1"/>
  <c r="CD348" i="1"/>
  <c r="CE348" i="1"/>
  <c r="CF348" i="1"/>
  <c r="CG348" i="1"/>
  <c r="CH348" i="1"/>
  <c r="CI348" i="1"/>
  <c r="CD349" i="1"/>
  <c r="CE349" i="1"/>
  <c r="CF349" i="1"/>
  <c r="CG349" i="1"/>
  <c r="CH349" i="1"/>
  <c r="CI349" i="1"/>
  <c r="CD350" i="1"/>
  <c r="CE350" i="1"/>
  <c r="CF350" i="1"/>
  <c r="CG350" i="1"/>
  <c r="CH350" i="1"/>
  <c r="CI350" i="1"/>
  <c r="CD351" i="1"/>
  <c r="CE351" i="1"/>
  <c r="CF351" i="1"/>
  <c r="CG351" i="1"/>
  <c r="CH351" i="1"/>
  <c r="CI351" i="1"/>
  <c r="CD352" i="1"/>
  <c r="CE352" i="1"/>
  <c r="CF352" i="1"/>
  <c r="CG352" i="1"/>
  <c r="CH352" i="1"/>
  <c r="CI352" i="1"/>
  <c r="CD353" i="1"/>
  <c r="CE353" i="1"/>
  <c r="CF353" i="1"/>
  <c r="CG353" i="1"/>
  <c r="CH353" i="1"/>
  <c r="CI353" i="1"/>
  <c r="CD354" i="1"/>
  <c r="CE354" i="1"/>
  <c r="CF354" i="1"/>
  <c r="CG354" i="1"/>
  <c r="CH354" i="1"/>
  <c r="CI354" i="1"/>
  <c r="CD355" i="1"/>
  <c r="CE355" i="1"/>
  <c r="CF355" i="1"/>
  <c r="CG355" i="1"/>
  <c r="CH355" i="1"/>
  <c r="CI355" i="1"/>
  <c r="CD356" i="1"/>
  <c r="CE356" i="1"/>
  <c r="CF356" i="1"/>
  <c r="CG356" i="1"/>
  <c r="CH356" i="1"/>
  <c r="CI356" i="1"/>
  <c r="CD357" i="1"/>
  <c r="CE357" i="1"/>
  <c r="CF357" i="1"/>
  <c r="CG357" i="1"/>
  <c r="CH357" i="1"/>
  <c r="CI357" i="1"/>
  <c r="CD358" i="1"/>
  <c r="CE358" i="1"/>
  <c r="CF358" i="1"/>
  <c r="CG358" i="1"/>
  <c r="CH358" i="1"/>
  <c r="CI358" i="1"/>
  <c r="CD359" i="1"/>
  <c r="CE359" i="1"/>
  <c r="CF359" i="1"/>
  <c r="CG359" i="1"/>
  <c r="CH359" i="1"/>
  <c r="CI359" i="1"/>
  <c r="CD360" i="1"/>
  <c r="CE360" i="1"/>
  <c r="CF360" i="1"/>
  <c r="CG360" i="1"/>
  <c r="CH360" i="1"/>
  <c r="CI360" i="1"/>
  <c r="CD361" i="1"/>
  <c r="CE361" i="1"/>
  <c r="CF361" i="1"/>
  <c r="CG361" i="1"/>
  <c r="CH361" i="1"/>
  <c r="CI361" i="1"/>
  <c r="CD362" i="1"/>
  <c r="CE362" i="1"/>
  <c r="CF362" i="1"/>
  <c r="CG362" i="1"/>
  <c r="CH362" i="1"/>
  <c r="CI362" i="1"/>
  <c r="CD363" i="1"/>
  <c r="CE363" i="1"/>
  <c r="CF363" i="1"/>
  <c r="CG363" i="1"/>
  <c r="CH363" i="1"/>
  <c r="CI363" i="1"/>
  <c r="CD364" i="1"/>
  <c r="CE364" i="1"/>
  <c r="CF364" i="1"/>
  <c r="CG364" i="1"/>
  <c r="CH364" i="1"/>
  <c r="CI364" i="1"/>
  <c r="CD365" i="1"/>
  <c r="CE365" i="1"/>
  <c r="CF365" i="1"/>
  <c r="CG365" i="1"/>
  <c r="CH365" i="1"/>
  <c r="CI365" i="1"/>
  <c r="CD366" i="1"/>
  <c r="CE366" i="1"/>
  <c r="CF366" i="1"/>
  <c r="CG366" i="1"/>
  <c r="CH366" i="1"/>
  <c r="CI366" i="1"/>
  <c r="CD367" i="1"/>
  <c r="CE367" i="1"/>
  <c r="CF367" i="1"/>
  <c r="CG367" i="1"/>
  <c r="CH367" i="1"/>
  <c r="CI367" i="1"/>
  <c r="CD368" i="1"/>
  <c r="CE368" i="1"/>
  <c r="CF368" i="1"/>
  <c r="CG368" i="1"/>
  <c r="CH368" i="1"/>
  <c r="CI368" i="1"/>
  <c r="CD369" i="1"/>
  <c r="CE369" i="1"/>
  <c r="CF369" i="1"/>
  <c r="CG369" i="1"/>
  <c r="CH369" i="1"/>
  <c r="CI369" i="1"/>
  <c r="CD370" i="1"/>
  <c r="CE370" i="1"/>
  <c r="CF370" i="1"/>
  <c r="CG370" i="1"/>
  <c r="CH370" i="1"/>
  <c r="CI370" i="1"/>
  <c r="CD371" i="1"/>
  <c r="CE371" i="1"/>
  <c r="CF371" i="1"/>
  <c r="CG371" i="1"/>
  <c r="CH371" i="1"/>
  <c r="CI371" i="1"/>
  <c r="CD372" i="1"/>
  <c r="CE372" i="1"/>
  <c r="CF372" i="1"/>
  <c r="CG372" i="1"/>
  <c r="CH372" i="1"/>
  <c r="CI372" i="1"/>
  <c r="CD373" i="1"/>
  <c r="CE373" i="1"/>
  <c r="CF373" i="1"/>
  <c r="CG373" i="1"/>
  <c r="CH373" i="1"/>
  <c r="CI373" i="1"/>
  <c r="CD374" i="1"/>
  <c r="CE374" i="1"/>
  <c r="CF374" i="1"/>
  <c r="CG374" i="1"/>
  <c r="CH374" i="1"/>
  <c r="CI374" i="1"/>
  <c r="CD375" i="1"/>
  <c r="CE375" i="1"/>
  <c r="CF375" i="1"/>
  <c r="CG375" i="1"/>
  <c r="CH375" i="1"/>
  <c r="CI375" i="1"/>
  <c r="CD376" i="1"/>
  <c r="CE376" i="1"/>
  <c r="CF376" i="1"/>
  <c r="CG376" i="1"/>
  <c r="CH376" i="1"/>
  <c r="CI376" i="1"/>
  <c r="CD377" i="1"/>
  <c r="CE377" i="1"/>
  <c r="CF377" i="1"/>
  <c r="CG377" i="1"/>
  <c r="CH377" i="1"/>
  <c r="CI377" i="1"/>
  <c r="CD378" i="1"/>
  <c r="CE378" i="1"/>
  <c r="CF378" i="1"/>
  <c r="CG378" i="1"/>
  <c r="CH378" i="1"/>
  <c r="CI378" i="1"/>
  <c r="CD379" i="1"/>
  <c r="CE379" i="1"/>
  <c r="CF379" i="1"/>
  <c r="CG379" i="1"/>
  <c r="CH379" i="1"/>
  <c r="CI379" i="1"/>
  <c r="CD380" i="1"/>
  <c r="CE380" i="1"/>
  <c r="CF380" i="1"/>
  <c r="CG380" i="1"/>
  <c r="CH380" i="1"/>
  <c r="CI380" i="1"/>
  <c r="CD381" i="1"/>
  <c r="CE381" i="1"/>
  <c r="CF381" i="1"/>
  <c r="CG381" i="1"/>
  <c r="CH381" i="1"/>
  <c r="CI381" i="1"/>
  <c r="CD382" i="1"/>
  <c r="CE382" i="1"/>
  <c r="CF382" i="1"/>
  <c r="CG382" i="1"/>
  <c r="CH382" i="1"/>
  <c r="CI382" i="1"/>
  <c r="CD383" i="1"/>
  <c r="CE383" i="1"/>
  <c r="CF383" i="1"/>
  <c r="CG383" i="1"/>
  <c r="CH383" i="1"/>
  <c r="CI383" i="1"/>
  <c r="CD384" i="1"/>
  <c r="CE384" i="1"/>
  <c r="CF384" i="1"/>
  <c r="CG384" i="1"/>
  <c r="CH384" i="1"/>
  <c r="CI384" i="1"/>
  <c r="CD385" i="1"/>
  <c r="CE385" i="1"/>
  <c r="CF385" i="1"/>
  <c r="CG385" i="1"/>
  <c r="CH385" i="1"/>
  <c r="CI385" i="1"/>
  <c r="CD386" i="1"/>
  <c r="CE386" i="1"/>
  <c r="CF386" i="1"/>
  <c r="CG386" i="1"/>
  <c r="CH386" i="1"/>
  <c r="CI386" i="1"/>
  <c r="CD387" i="1"/>
  <c r="CE387" i="1"/>
  <c r="CF387" i="1"/>
  <c r="CG387" i="1"/>
  <c r="CH387" i="1"/>
  <c r="CI387" i="1"/>
  <c r="CD388" i="1"/>
  <c r="CE388" i="1"/>
  <c r="CF388" i="1"/>
  <c r="CG388" i="1"/>
  <c r="CH388" i="1"/>
  <c r="CI388" i="1"/>
  <c r="CD389" i="1"/>
  <c r="CE389" i="1"/>
  <c r="CF389" i="1"/>
  <c r="CG389" i="1"/>
  <c r="CH389" i="1"/>
  <c r="CI389" i="1"/>
  <c r="CD390" i="1"/>
  <c r="CE390" i="1"/>
  <c r="CF390" i="1"/>
  <c r="CG390" i="1"/>
  <c r="CH390" i="1"/>
  <c r="CI390" i="1"/>
  <c r="CD391" i="1"/>
  <c r="CE391" i="1"/>
  <c r="CF391" i="1"/>
  <c r="CG391" i="1"/>
  <c r="CH391" i="1"/>
  <c r="CI391" i="1"/>
  <c r="CD392" i="1"/>
  <c r="CE392" i="1"/>
  <c r="CF392" i="1"/>
  <c r="CG392" i="1"/>
  <c r="CH392" i="1"/>
  <c r="CI392" i="1"/>
  <c r="CD393" i="1"/>
  <c r="CE393" i="1"/>
  <c r="CF393" i="1"/>
  <c r="CG393" i="1"/>
  <c r="CH393" i="1"/>
  <c r="CI393" i="1"/>
  <c r="CD394" i="1"/>
  <c r="CE394" i="1"/>
  <c r="CF394" i="1"/>
  <c r="CG394" i="1"/>
  <c r="CH394" i="1"/>
  <c r="CI394" i="1"/>
  <c r="CD395" i="1"/>
  <c r="CE395" i="1"/>
  <c r="CF395" i="1"/>
  <c r="CG395" i="1"/>
  <c r="CH395" i="1"/>
  <c r="CI395" i="1"/>
  <c r="CD396" i="1"/>
  <c r="CE396" i="1"/>
  <c r="CF396" i="1"/>
  <c r="CG396" i="1"/>
  <c r="CH396" i="1"/>
  <c r="CI396" i="1"/>
  <c r="CD397" i="1"/>
  <c r="CE397" i="1"/>
  <c r="CF397" i="1"/>
  <c r="CG397" i="1"/>
  <c r="CH397" i="1"/>
  <c r="CI397" i="1"/>
  <c r="CD398" i="1"/>
  <c r="CE398" i="1"/>
  <c r="CF398" i="1"/>
  <c r="CG398" i="1"/>
  <c r="CH398" i="1"/>
  <c r="CI398" i="1"/>
  <c r="CD399" i="1"/>
  <c r="CE399" i="1"/>
  <c r="CF399" i="1"/>
  <c r="CG399" i="1"/>
  <c r="CH399" i="1"/>
  <c r="CI399" i="1"/>
  <c r="CD400" i="1"/>
  <c r="CE400" i="1"/>
  <c r="CF400" i="1"/>
  <c r="CG400" i="1"/>
  <c r="CH400" i="1"/>
  <c r="CI400" i="1"/>
  <c r="CD401" i="1"/>
  <c r="CE401" i="1"/>
  <c r="CF401" i="1"/>
  <c r="CG401" i="1"/>
  <c r="CH401" i="1"/>
  <c r="CI401" i="1"/>
  <c r="CD402" i="1"/>
  <c r="CE402" i="1"/>
  <c r="CF402" i="1"/>
  <c r="CG402" i="1"/>
  <c r="CH402" i="1"/>
  <c r="CI402" i="1"/>
  <c r="CD403" i="1"/>
  <c r="CE403" i="1"/>
  <c r="CF403" i="1"/>
  <c r="CG403" i="1"/>
  <c r="CH403" i="1"/>
  <c r="CI403" i="1"/>
  <c r="CD404" i="1"/>
  <c r="CE404" i="1"/>
  <c r="CF404" i="1"/>
  <c r="CG404" i="1"/>
  <c r="CH404" i="1"/>
  <c r="CI404" i="1"/>
  <c r="CD405" i="1"/>
  <c r="CE405" i="1"/>
  <c r="CF405" i="1"/>
  <c r="CG405" i="1"/>
  <c r="CH405" i="1"/>
  <c r="CI405" i="1"/>
  <c r="CD406" i="1"/>
  <c r="CE406" i="1"/>
  <c r="CF406" i="1"/>
  <c r="CG406" i="1"/>
  <c r="CH406" i="1"/>
  <c r="CI406" i="1"/>
  <c r="CD407" i="1"/>
  <c r="CE407" i="1"/>
  <c r="CF407" i="1"/>
  <c r="CG407" i="1"/>
  <c r="CH407" i="1"/>
  <c r="CI407" i="1"/>
  <c r="CD408" i="1"/>
  <c r="CE408" i="1"/>
  <c r="CF408" i="1"/>
  <c r="CG408" i="1"/>
  <c r="CH408" i="1"/>
  <c r="CI408" i="1"/>
  <c r="CD409" i="1"/>
  <c r="CE409" i="1"/>
  <c r="CF409" i="1"/>
  <c r="CG409" i="1"/>
  <c r="CH409" i="1"/>
  <c r="CI409" i="1"/>
  <c r="CD410" i="1"/>
  <c r="CE410" i="1"/>
  <c r="CF410" i="1"/>
  <c r="CG410" i="1"/>
  <c r="CH410" i="1"/>
  <c r="CI410" i="1"/>
  <c r="CD411" i="1"/>
  <c r="CE411" i="1"/>
  <c r="CF411" i="1"/>
  <c r="CG411" i="1"/>
  <c r="CH411" i="1"/>
  <c r="CI411" i="1"/>
  <c r="CD412" i="1"/>
  <c r="CE412" i="1"/>
  <c r="CF412" i="1"/>
  <c r="CG412" i="1"/>
  <c r="CH412" i="1"/>
  <c r="CI412" i="1"/>
  <c r="CD413" i="1"/>
  <c r="CE413" i="1"/>
  <c r="CF413" i="1"/>
  <c r="CG413" i="1"/>
  <c r="CH413" i="1"/>
  <c r="CI413" i="1"/>
  <c r="CD414" i="1"/>
  <c r="CE414" i="1"/>
  <c r="CF414" i="1"/>
  <c r="CG414" i="1"/>
  <c r="CH414" i="1"/>
  <c r="CI414" i="1"/>
  <c r="CD415" i="1"/>
  <c r="CE415" i="1"/>
  <c r="CF415" i="1"/>
  <c r="CG415" i="1"/>
  <c r="CH415" i="1"/>
  <c r="CI415" i="1"/>
  <c r="CD416" i="1"/>
  <c r="CE416" i="1"/>
  <c r="CF416" i="1"/>
  <c r="CG416" i="1"/>
  <c r="CH416" i="1"/>
  <c r="CI416" i="1"/>
  <c r="CD417" i="1"/>
  <c r="CE417" i="1"/>
  <c r="CF417" i="1"/>
  <c r="CG417" i="1"/>
  <c r="CH417" i="1"/>
  <c r="CI417" i="1"/>
  <c r="CD418" i="1"/>
  <c r="CE418" i="1"/>
  <c r="CF418" i="1"/>
  <c r="CG418" i="1"/>
  <c r="CH418" i="1"/>
  <c r="CI418" i="1"/>
  <c r="CD419" i="1"/>
  <c r="CE419" i="1"/>
  <c r="CF419" i="1"/>
  <c r="CG419" i="1"/>
  <c r="CH419" i="1"/>
  <c r="CI419" i="1"/>
  <c r="CD420" i="1"/>
  <c r="CE420" i="1"/>
  <c r="CF420" i="1"/>
  <c r="CG420" i="1"/>
  <c r="CH420" i="1"/>
  <c r="CI420" i="1"/>
  <c r="CD421" i="1"/>
  <c r="CE421" i="1"/>
  <c r="CF421" i="1"/>
  <c r="CG421" i="1"/>
  <c r="CH421" i="1"/>
  <c r="CI421" i="1"/>
  <c r="CD422" i="1"/>
  <c r="CE422" i="1"/>
  <c r="CF422" i="1"/>
  <c r="CG422" i="1"/>
  <c r="CH422" i="1"/>
  <c r="CI422" i="1"/>
  <c r="CD423" i="1"/>
  <c r="CE423" i="1"/>
  <c r="CF423" i="1"/>
  <c r="CG423" i="1"/>
  <c r="CH423" i="1"/>
  <c r="CI423" i="1"/>
  <c r="CD424" i="1"/>
  <c r="CE424" i="1"/>
  <c r="CF424" i="1"/>
  <c r="CG424" i="1"/>
  <c r="CH424" i="1"/>
  <c r="CI424" i="1"/>
  <c r="CD425" i="1"/>
  <c r="CE425" i="1"/>
  <c r="CF425" i="1"/>
  <c r="CG425" i="1"/>
  <c r="CH425" i="1"/>
  <c r="CI425" i="1"/>
  <c r="CD426" i="1"/>
  <c r="CE426" i="1"/>
  <c r="CF426" i="1"/>
  <c r="CG426" i="1"/>
  <c r="CH426" i="1"/>
  <c r="CI426" i="1"/>
  <c r="CD427" i="1"/>
  <c r="CE427" i="1"/>
  <c r="CF427" i="1"/>
  <c r="CG427" i="1"/>
  <c r="CH427" i="1"/>
  <c r="CI427" i="1"/>
  <c r="CD428" i="1"/>
  <c r="CE428" i="1"/>
  <c r="CF428" i="1"/>
  <c r="CG428" i="1"/>
  <c r="CH428" i="1"/>
  <c r="CI428" i="1"/>
  <c r="CD429" i="1"/>
  <c r="CE429" i="1"/>
  <c r="CF429" i="1"/>
  <c r="CG429" i="1"/>
  <c r="CH429" i="1"/>
  <c r="CI429" i="1"/>
  <c r="CD430" i="1"/>
  <c r="CE430" i="1"/>
  <c r="CF430" i="1"/>
  <c r="CG430" i="1"/>
  <c r="CH430" i="1"/>
  <c r="CI430" i="1"/>
  <c r="CD431" i="1"/>
  <c r="CE431" i="1"/>
  <c r="CF431" i="1"/>
  <c r="CG431" i="1"/>
  <c r="CH431" i="1"/>
  <c r="CI431" i="1"/>
  <c r="CD432" i="1"/>
  <c r="CE432" i="1"/>
  <c r="CF432" i="1"/>
  <c r="CG432" i="1"/>
  <c r="CH432" i="1"/>
  <c r="CI432" i="1"/>
  <c r="CD433" i="1"/>
  <c r="CE433" i="1"/>
  <c r="CF433" i="1"/>
  <c r="CG433" i="1"/>
  <c r="CH433" i="1"/>
  <c r="CI433" i="1"/>
  <c r="CD434" i="1"/>
  <c r="CE434" i="1"/>
  <c r="CF434" i="1"/>
  <c r="CG434" i="1"/>
  <c r="CH434" i="1"/>
  <c r="CI434" i="1"/>
  <c r="CD435" i="1"/>
  <c r="CE435" i="1"/>
  <c r="CF435" i="1"/>
  <c r="CG435" i="1"/>
  <c r="CH435" i="1"/>
  <c r="CI435" i="1"/>
  <c r="CD436" i="1"/>
  <c r="CE436" i="1"/>
  <c r="CF436" i="1"/>
  <c r="CG436" i="1"/>
  <c r="CH436" i="1"/>
  <c r="CI436" i="1"/>
  <c r="CD437" i="1"/>
  <c r="CE437" i="1"/>
  <c r="CF437" i="1"/>
  <c r="CG437" i="1"/>
  <c r="CH437" i="1"/>
  <c r="CI437" i="1"/>
  <c r="CD438" i="1"/>
  <c r="CE438" i="1"/>
  <c r="CF438" i="1"/>
  <c r="CG438" i="1"/>
  <c r="CH438" i="1"/>
  <c r="CI438" i="1"/>
  <c r="CD439" i="1"/>
  <c r="CE439" i="1"/>
  <c r="CF439" i="1"/>
  <c r="CG439" i="1"/>
  <c r="CH439" i="1"/>
  <c r="CI439" i="1"/>
  <c r="CD440" i="1"/>
  <c r="CE440" i="1"/>
  <c r="CF440" i="1"/>
  <c r="CG440" i="1"/>
  <c r="CH440" i="1"/>
  <c r="CI440" i="1"/>
  <c r="CD441" i="1"/>
  <c r="CE441" i="1"/>
  <c r="CF441" i="1"/>
  <c r="CG441" i="1"/>
  <c r="CH441" i="1"/>
  <c r="CI441" i="1"/>
  <c r="CD442" i="1"/>
  <c r="CE442" i="1"/>
  <c r="CF442" i="1"/>
  <c r="CG442" i="1"/>
  <c r="CH442" i="1"/>
  <c r="CI442" i="1"/>
  <c r="CD443" i="1"/>
  <c r="CE443" i="1"/>
  <c r="CF443" i="1"/>
  <c r="CG443" i="1"/>
  <c r="CH443" i="1"/>
  <c r="CI443" i="1"/>
  <c r="CD444" i="1"/>
  <c r="CE444" i="1"/>
  <c r="CF444" i="1"/>
  <c r="CG444" i="1"/>
  <c r="CH444" i="1"/>
  <c r="CI444" i="1"/>
  <c r="CD445" i="1"/>
  <c r="CE445" i="1"/>
  <c r="CF445" i="1"/>
  <c r="CG445" i="1"/>
  <c r="CH445" i="1"/>
  <c r="CI445" i="1"/>
  <c r="CD446" i="1"/>
  <c r="CE446" i="1"/>
  <c r="CF446" i="1"/>
  <c r="CG446" i="1"/>
  <c r="CH446" i="1"/>
  <c r="CI446" i="1"/>
  <c r="CD447" i="1"/>
  <c r="CE447" i="1"/>
  <c r="CF447" i="1"/>
  <c r="CG447" i="1"/>
  <c r="CH447" i="1"/>
  <c r="CI447" i="1"/>
  <c r="CD448" i="1"/>
  <c r="CE448" i="1"/>
  <c r="CF448" i="1"/>
  <c r="CG448" i="1"/>
  <c r="CH448" i="1"/>
  <c r="CI448" i="1"/>
  <c r="CD449" i="1"/>
  <c r="CE449" i="1"/>
  <c r="CF449" i="1"/>
  <c r="CG449" i="1"/>
  <c r="CH449" i="1"/>
  <c r="CI449" i="1"/>
  <c r="CD450" i="1"/>
  <c r="CE450" i="1"/>
  <c r="CF450" i="1"/>
  <c r="CG450" i="1"/>
  <c r="CH450" i="1"/>
  <c r="CI450" i="1"/>
  <c r="CD451" i="1"/>
  <c r="CE451" i="1"/>
  <c r="CF451" i="1"/>
  <c r="CG451" i="1"/>
  <c r="CH451" i="1"/>
  <c r="CI451" i="1"/>
  <c r="CD452" i="1"/>
  <c r="CE452" i="1"/>
  <c r="CF452" i="1"/>
  <c r="CG452" i="1"/>
  <c r="CH452" i="1"/>
  <c r="CI452" i="1"/>
  <c r="CD453" i="1"/>
  <c r="CE453" i="1"/>
  <c r="CF453" i="1"/>
  <c r="CG453" i="1"/>
  <c r="CH453" i="1"/>
  <c r="CI453" i="1"/>
  <c r="CD454" i="1"/>
  <c r="CE454" i="1"/>
  <c r="CF454" i="1"/>
  <c r="CG454" i="1"/>
  <c r="CH454" i="1"/>
  <c r="CI454" i="1"/>
  <c r="CD455" i="1"/>
  <c r="CE455" i="1"/>
  <c r="CF455" i="1"/>
  <c r="CG455" i="1"/>
  <c r="CH455" i="1"/>
  <c r="CI455" i="1"/>
  <c r="CD456" i="1"/>
  <c r="CE456" i="1"/>
  <c r="CF456" i="1"/>
  <c r="CG456" i="1"/>
  <c r="CH456" i="1"/>
  <c r="CI456" i="1"/>
  <c r="CD457" i="1"/>
  <c r="CE457" i="1"/>
  <c r="CF457" i="1"/>
  <c r="CG457" i="1"/>
  <c r="CH457" i="1"/>
  <c r="CI457" i="1"/>
  <c r="CD458" i="1"/>
  <c r="CE458" i="1"/>
  <c r="CF458" i="1"/>
  <c r="CG458" i="1"/>
  <c r="CH458" i="1"/>
  <c r="CI458" i="1"/>
  <c r="CD459" i="1"/>
  <c r="CE459" i="1"/>
  <c r="CF459" i="1"/>
  <c r="CG459" i="1"/>
  <c r="CH459" i="1"/>
  <c r="CI459" i="1"/>
  <c r="CD460" i="1"/>
  <c r="CE460" i="1"/>
  <c r="CF460" i="1"/>
  <c r="CG460" i="1"/>
  <c r="CH460" i="1"/>
  <c r="CI460" i="1"/>
  <c r="CD461" i="1"/>
  <c r="CE461" i="1"/>
  <c r="CF461" i="1"/>
  <c r="CG461" i="1"/>
  <c r="CH461" i="1"/>
  <c r="CI461" i="1"/>
  <c r="CD462" i="1"/>
  <c r="CE462" i="1"/>
  <c r="CF462" i="1"/>
  <c r="CG462" i="1"/>
  <c r="CH462" i="1"/>
  <c r="CI462" i="1"/>
  <c r="CD463" i="1"/>
  <c r="CE463" i="1"/>
  <c r="CF463" i="1"/>
  <c r="CG463" i="1"/>
  <c r="CH463" i="1"/>
  <c r="CI463" i="1"/>
  <c r="CD464" i="1"/>
  <c r="CE464" i="1"/>
  <c r="CF464" i="1"/>
  <c r="CG464" i="1"/>
  <c r="CH464" i="1"/>
  <c r="CI464" i="1"/>
  <c r="CD465" i="1"/>
  <c r="CE465" i="1"/>
  <c r="CF465" i="1"/>
  <c r="CG465" i="1"/>
  <c r="CH465" i="1"/>
  <c r="CI465" i="1"/>
  <c r="CD466" i="1"/>
  <c r="CE466" i="1"/>
  <c r="CF466" i="1"/>
  <c r="CG466" i="1"/>
  <c r="CH466" i="1"/>
  <c r="CI466" i="1"/>
  <c r="CD467" i="1"/>
  <c r="CE467" i="1"/>
  <c r="CF467" i="1"/>
  <c r="CG467" i="1"/>
  <c r="CH467" i="1"/>
  <c r="CI467" i="1"/>
  <c r="CD468" i="1"/>
  <c r="CE468" i="1"/>
  <c r="CF468" i="1"/>
  <c r="CG468" i="1"/>
  <c r="CH468" i="1"/>
  <c r="CI468" i="1"/>
  <c r="CD469" i="1"/>
  <c r="CE469" i="1"/>
  <c r="CF469" i="1"/>
  <c r="CG469" i="1"/>
  <c r="CH469" i="1"/>
  <c r="CI469" i="1"/>
  <c r="CD470" i="1"/>
  <c r="CE470" i="1"/>
  <c r="CF470" i="1"/>
  <c r="CG470" i="1"/>
  <c r="CH470" i="1"/>
  <c r="CI470" i="1"/>
  <c r="CD471" i="1"/>
  <c r="CE471" i="1"/>
  <c r="CF471" i="1"/>
  <c r="CG471" i="1"/>
  <c r="CH471" i="1"/>
  <c r="CI471" i="1"/>
  <c r="CD472" i="1"/>
  <c r="CE472" i="1"/>
  <c r="CF472" i="1"/>
  <c r="CG472" i="1"/>
  <c r="CH472" i="1"/>
  <c r="CI472" i="1"/>
  <c r="CD473" i="1"/>
  <c r="CE473" i="1"/>
  <c r="CF473" i="1"/>
  <c r="CG473" i="1"/>
  <c r="CH473" i="1"/>
  <c r="CI473" i="1"/>
  <c r="CD474" i="1"/>
  <c r="CE474" i="1"/>
  <c r="CF474" i="1"/>
  <c r="CG474" i="1"/>
  <c r="CH474" i="1"/>
  <c r="CI474" i="1"/>
  <c r="CD475" i="1"/>
  <c r="CE475" i="1"/>
  <c r="CF475" i="1"/>
  <c r="CG475" i="1"/>
  <c r="CH475" i="1"/>
  <c r="CI475" i="1"/>
  <c r="CD476" i="1"/>
  <c r="CE476" i="1"/>
  <c r="CF476" i="1"/>
  <c r="CG476" i="1"/>
  <c r="CH476" i="1"/>
  <c r="CI476" i="1"/>
  <c r="CD477" i="1"/>
  <c r="CE477" i="1"/>
  <c r="CF477" i="1"/>
  <c r="CG477" i="1"/>
  <c r="CH477" i="1"/>
  <c r="CI477" i="1"/>
  <c r="CD478" i="1"/>
  <c r="CE478" i="1"/>
  <c r="CF478" i="1"/>
  <c r="CG478" i="1"/>
  <c r="CH478" i="1"/>
  <c r="CI478" i="1"/>
  <c r="CD479" i="1"/>
  <c r="CE479" i="1"/>
  <c r="CF479" i="1"/>
  <c r="CG479" i="1"/>
  <c r="CH479" i="1"/>
  <c r="CI479" i="1"/>
  <c r="CD480" i="1"/>
  <c r="CE480" i="1"/>
  <c r="CF480" i="1"/>
  <c r="CG480" i="1"/>
  <c r="CH480" i="1"/>
  <c r="CI480" i="1"/>
  <c r="CD481" i="1"/>
  <c r="CE481" i="1"/>
  <c r="CF481" i="1"/>
  <c r="CG481" i="1"/>
  <c r="CH481" i="1"/>
  <c r="CI481" i="1"/>
  <c r="CD482" i="1"/>
  <c r="CE482" i="1"/>
  <c r="CF482" i="1"/>
  <c r="CG482" i="1"/>
  <c r="CH482" i="1"/>
  <c r="CI482" i="1"/>
  <c r="CD483" i="1"/>
  <c r="CE483" i="1"/>
  <c r="CF483" i="1"/>
  <c r="CG483" i="1"/>
  <c r="CH483" i="1"/>
  <c r="CI483" i="1"/>
  <c r="CD484" i="1"/>
  <c r="CE484" i="1"/>
  <c r="CF484" i="1"/>
  <c r="CG484" i="1"/>
  <c r="CH484" i="1"/>
  <c r="CI484" i="1"/>
  <c r="CD485" i="1"/>
  <c r="CE485" i="1"/>
  <c r="CF485" i="1"/>
  <c r="CG485" i="1"/>
  <c r="CH485" i="1"/>
  <c r="CI485" i="1"/>
  <c r="CD486" i="1"/>
  <c r="CE486" i="1"/>
  <c r="CF486" i="1"/>
  <c r="CG486" i="1"/>
  <c r="CH486" i="1"/>
  <c r="CI486" i="1"/>
  <c r="CD487" i="1"/>
  <c r="CE487" i="1"/>
  <c r="CF487" i="1"/>
  <c r="CG487" i="1"/>
  <c r="CH487" i="1"/>
  <c r="CI487" i="1"/>
  <c r="CD488" i="1"/>
  <c r="CE488" i="1"/>
  <c r="CF488" i="1"/>
  <c r="CG488" i="1"/>
  <c r="CH488" i="1"/>
  <c r="CI488" i="1"/>
  <c r="CD489" i="1"/>
  <c r="CE489" i="1"/>
  <c r="CF489" i="1"/>
  <c r="CG489" i="1"/>
  <c r="CH489" i="1"/>
  <c r="CI489" i="1"/>
  <c r="CD490" i="1"/>
  <c r="CE490" i="1"/>
  <c r="CF490" i="1"/>
  <c r="CG490" i="1"/>
  <c r="CH490" i="1"/>
  <c r="CI490" i="1"/>
  <c r="CD491" i="1"/>
  <c r="CE491" i="1"/>
  <c r="CF491" i="1"/>
  <c r="CG491" i="1"/>
  <c r="CH491" i="1"/>
  <c r="CI491" i="1"/>
  <c r="CD492" i="1"/>
  <c r="CE492" i="1"/>
  <c r="CF492" i="1"/>
  <c r="CG492" i="1"/>
  <c r="CH492" i="1"/>
  <c r="CI492" i="1"/>
  <c r="CD493" i="1"/>
  <c r="CE493" i="1"/>
  <c r="CF493" i="1"/>
  <c r="CG493" i="1"/>
  <c r="CH493" i="1"/>
  <c r="CI493" i="1"/>
  <c r="CD494" i="1"/>
  <c r="CE494" i="1"/>
  <c r="CF494" i="1"/>
  <c r="CG494" i="1"/>
  <c r="CH494" i="1"/>
  <c r="CI494" i="1"/>
  <c r="CD495" i="1"/>
  <c r="CE495" i="1"/>
  <c r="CF495" i="1"/>
  <c r="CG495" i="1"/>
  <c r="CH495" i="1"/>
  <c r="CI495" i="1"/>
  <c r="CD496" i="1"/>
  <c r="CE496" i="1"/>
  <c r="CF496" i="1"/>
  <c r="CG496" i="1"/>
  <c r="CH496" i="1"/>
  <c r="CI496" i="1"/>
  <c r="CD497" i="1"/>
  <c r="CE497" i="1"/>
  <c r="CF497" i="1"/>
  <c r="CG497" i="1"/>
  <c r="CH497" i="1"/>
  <c r="CI497" i="1"/>
  <c r="CD498" i="1"/>
  <c r="CE498" i="1"/>
  <c r="CF498" i="1"/>
  <c r="CG498" i="1"/>
  <c r="CH498" i="1"/>
  <c r="CI498" i="1"/>
  <c r="CD499" i="1"/>
  <c r="CE499" i="1"/>
  <c r="CF499" i="1"/>
  <c r="CG499" i="1"/>
  <c r="CH499" i="1"/>
  <c r="CI499" i="1"/>
  <c r="CD500" i="1"/>
  <c r="CE500" i="1"/>
  <c r="CF500" i="1"/>
  <c r="CG500" i="1"/>
  <c r="CH500" i="1"/>
  <c r="CI500" i="1"/>
  <c r="CD501" i="1"/>
  <c r="CE501" i="1"/>
  <c r="CF501" i="1"/>
  <c r="CG501" i="1"/>
  <c r="CH501" i="1"/>
  <c r="CI501" i="1"/>
  <c r="CD502" i="1"/>
  <c r="CE502" i="1"/>
  <c r="CF502" i="1"/>
  <c r="CG502" i="1"/>
  <c r="CH502" i="1"/>
  <c r="CI502" i="1"/>
  <c r="CD503" i="1"/>
  <c r="CE503" i="1"/>
  <c r="CF503" i="1"/>
  <c r="CG503" i="1"/>
  <c r="CH503" i="1"/>
  <c r="CI503" i="1"/>
  <c r="CD504" i="1"/>
  <c r="CE504" i="1"/>
  <c r="CF504" i="1"/>
  <c r="CG504" i="1"/>
  <c r="CH504" i="1"/>
  <c r="CI504" i="1"/>
  <c r="CD505" i="1"/>
  <c r="CE505" i="1"/>
  <c r="CF505" i="1"/>
  <c r="CG505" i="1"/>
  <c r="CH505" i="1"/>
  <c r="CI505" i="1"/>
  <c r="CD506" i="1"/>
  <c r="CE506" i="1"/>
  <c r="CF506" i="1"/>
  <c r="CG506" i="1"/>
  <c r="CH506" i="1"/>
  <c r="CI506" i="1"/>
  <c r="CD507" i="1"/>
  <c r="CE507" i="1"/>
  <c r="CF507" i="1"/>
  <c r="CG507" i="1"/>
  <c r="CH507" i="1"/>
  <c r="CI507" i="1"/>
  <c r="CD508" i="1"/>
  <c r="CE508" i="1"/>
  <c r="CF508" i="1"/>
  <c r="CG508" i="1"/>
  <c r="CH508" i="1"/>
  <c r="CI508" i="1"/>
  <c r="CD509" i="1"/>
  <c r="CE509" i="1"/>
  <c r="CF509" i="1"/>
  <c r="CG509" i="1"/>
  <c r="CH509" i="1"/>
  <c r="CI509" i="1"/>
  <c r="CD510" i="1"/>
  <c r="CE510" i="1"/>
  <c r="CF510" i="1"/>
  <c r="CG510" i="1"/>
  <c r="CH510" i="1"/>
  <c r="CI510" i="1"/>
  <c r="CD511" i="1"/>
  <c r="CE511" i="1"/>
  <c r="CF511" i="1"/>
  <c r="CG511" i="1"/>
  <c r="CH511" i="1"/>
  <c r="CI511" i="1"/>
  <c r="CD512" i="1"/>
  <c r="CE512" i="1"/>
  <c r="CF512" i="1"/>
  <c r="CG512" i="1"/>
  <c r="CH512" i="1"/>
  <c r="CI512" i="1"/>
  <c r="CD513" i="1"/>
  <c r="CE513" i="1"/>
  <c r="CF513" i="1"/>
  <c r="CG513" i="1"/>
  <c r="CH513" i="1"/>
  <c r="CI513" i="1"/>
  <c r="CD514" i="1"/>
  <c r="CE514" i="1"/>
  <c r="CF514" i="1"/>
  <c r="CG514" i="1"/>
  <c r="CH514" i="1"/>
  <c r="CI514" i="1"/>
  <c r="CD515" i="1"/>
  <c r="CE515" i="1"/>
  <c r="CF515" i="1"/>
  <c r="CG515" i="1"/>
  <c r="CH515" i="1"/>
  <c r="CI515" i="1"/>
  <c r="CD516" i="1"/>
  <c r="CE516" i="1"/>
  <c r="CF516" i="1"/>
  <c r="CG516" i="1"/>
  <c r="CH516" i="1"/>
  <c r="CI516" i="1"/>
  <c r="CD517" i="1"/>
  <c r="CE517" i="1"/>
  <c r="CF517" i="1"/>
  <c r="CG517" i="1"/>
  <c r="CH517" i="1"/>
  <c r="CI517" i="1"/>
  <c r="CD518" i="1"/>
  <c r="CE518" i="1"/>
  <c r="CF518" i="1"/>
  <c r="CG518" i="1"/>
  <c r="CH518" i="1"/>
  <c r="CI518" i="1"/>
  <c r="CD519" i="1"/>
  <c r="CE519" i="1"/>
  <c r="CF519" i="1"/>
  <c r="CG519" i="1"/>
  <c r="CH519" i="1"/>
  <c r="CI519" i="1"/>
  <c r="CD520" i="1"/>
  <c r="CE520" i="1"/>
  <c r="CF520" i="1"/>
  <c r="CG520" i="1"/>
  <c r="CH520" i="1"/>
  <c r="CI520" i="1"/>
  <c r="CD521" i="1"/>
  <c r="CE521" i="1"/>
  <c r="CF521" i="1"/>
  <c r="CG521" i="1"/>
  <c r="CH521" i="1"/>
  <c r="CI521" i="1"/>
  <c r="CD522" i="1"/>
  <c r="CE522" i="1"/>
  <c r="CF522" i="1"/>
  <c r="CG522" i="1"/>
  <c r="CH522" i="1"/>
  <c r="CI522" i="1"/>
  <c r="CD523" i="1"/>
  <c r="CE523" i="1"/>
  <c r="CF523" i="1"/>
  <c r="CG523" i="1"/>
  <c r="CH523" i="1"/>
  <c r="CI523" i="1"/>
  <c r="CD524" i="1"/>
  <c r="CE524" i="1"/>
  <c r="CF524" i="1"/>
  <c r="CG524" i="1"/>
  <c r="CH524" i="1"/>
  <c r="CI524" i="1"/>
  <c r="CD525" i="1"/>
  <c r="CE525" i="1"/>
  <c r="CF525" i="1"/>
  <c r="CG525" i="1"/>
  <c r="CH525" i="1"/>
  <c r="CI525" i="1"/>
  <c r="CD526" i="1"/>
  <c r="CE526" i="1"/>
  <c r="CF526" i="1"/>
  <c r="CG526" i="1"/>
  <c r="CH526" i="1"/>
  <c r="CI526" i="1"/>
  <c r="CD527" i="1"/>
  <c r="CE527" i="1"/>
  <c r="CF527" i="1"/>
  <c r="CG527" i="1"/>
  <c r="CH527" i="1"/>
  <c r="CI527" i="1"/>
  <c r="CD528" i="1"/>
  <c r="CE528" i="1"/>
  <c r="CF528" i="1"/>
  <c r="CG528" i="1"/>
  <c r="CH528" i="1"/>
  <c r="CI528" i="1"/>
  <c r="CD529" i="1"/>
  <c r="CE529" i="1"/>
  <c r="CF529" i="1"/>
  <c r="CG529" i="1"/>
  <c r="CH529" i="1"/>
  <c r="CI529" i="1"/>
  <c r="CD530" i="1"/>
  <c r="CE530" i="1"/>
  <c r="CF530" i="1"/>
  <c r="CG530" i="1"/>
  <c r="CH530" i="1"/>
  <c r="CI530" i="1"/>
  <c r="CD531" i="1"/>
  <c r="CE531" i="1"/>
  <c r="CF531" i="1"/>
  <c r="CG531" i="1"/>
  <c r="CH531" i="1"/>
  <c r="CI531" i="1"/>
  <c r="CD532" i="1"/>
  <c r="CE532" i="1"/>
  <c r="CF532" i="1"/>
  <c r="CG532" i="1"/>
  <c r="CH532" i="1"/>
  <c r="CI532" i="1"/>
  <c r="CD533" i="1"/>
  <c r="CE533" i="1"/>
  <c r="CF533" i="1"/>
  <c r="CG533" i="1"/>
  <c r="CH533" i="1"/>
  <c r="CI533" i="1"/>
  <c r="CD534" i="1"/>
  <c r="CE534" i="1"/>
  <c r="CF534" i="1"/>
  <c r="CG534" i="1"/>
  <c r="CH534" i="1"/>
  <c r="CI534" i="1"/>
  <c r="CD535" i="1"/>
  <c r="CE535" i="1"/>
  <c r="CF535" i="1"/>
  <c r="CG535" i="1"/>
  <c r="CH535" i="1"/>
  <c r="CI535" i="1"/>
  <c r="CD536" i="1"/>
  <c r="CE536" i="1"/>
  <c r="CF536" i="1"/>
  <c r="CG536" i="1"/>
  <c r="CH536" i="1"/>
  <c r="CI536" i="1"/>
  <c r="CD537" i="1"/>
  <c r="CE537" i="1"/>
  <c r="CF537" i="1"/>
  <c r="CG537" i="1"/>
  <c r="CH537" i="1"/>
  <c r="CI537" i="1"/>
  <c r="CD538" i="1"/>
  <c r="CE538" i="1"/>
  <c r="CF538" i="1"/>
  <c r="CG538" i="1"/>
  <c r="CH538" i="1"/>
  <c r="CI538" i="1"/>
  <c r="CD539" i="1"/>
  <c r="CE539" i="1"/>
  <c r="CF539" i="1"/>
  <c r="CG539" i="1"/>
  <c r="CH539" i="1"/>
  <c r="CI539" i="1"/>
  <c r="CD540" i="1"/>
  <c r="CE540" i="1"/>
  <c r="CF540" i="1"/>
  <c r="CG540" i="1"/>
  <c r="CH540" i="1"/>
  <c r="CI540" i="1"/>
  <c r="CD541" i="1"/>
  <c r="CE541" i="1"/>
  <c r="CF541" i="1"/>
  <c r="CG541" i="1"/>
  <c r="CH541" i="1"/>
  <c r="CI541" i="1"/>
  <c r="CD542" i="1"/>
  <c r="CE542" i="1"/>
  <c r="CF542" i="1"/>
  <c r="CG542" i="1"/>
  <c r="CH542" i="1"/>
  <c r="CI542" i="1"/>
  <c r="CD543" i="1"/>
  <c r="CE543" i="1"/>
  <c r="CF543" i="1"/>
  <c r="CG543" i="1"/>
  <c r="CH543" i="1"/>
  <c r="CI543" i="1"/>
  <c r="CD544" i="1"/>
  <c r="CE544" i="1"/>
  <c r="CF544" i="1"/>
  <c r="CG544" i="1"/>
  <c r="CH544" i="1"/>
  <c r="CI544" i="1"/>
  <c r="CD545" i="1"/>
  <c r="CE545" i="1"/>
  <c r="CF545" i="1"/>
  <c r="CG545" i="1"/>
  <c r="CH545" i="1"/>
  <c r="CI545" i="1"/>
  <c r="CD546" i="1"/>
  <c r="CE546" i="1"/>
  <c r="CF546" i="1"/>
  <c r="CG546" i="1"/>
  <c r="CH546" i="1"/>
  <c r="CI546" i="1"/>
  <c r="CD547" i="1"/>
  <c r="CE547" i="1"/>
  <c r="CF547" i="1"/>
  <c r="CG547" i="1"/>
  <c r="CH547" i="1"/>
  <c r="CI547" i="1"/>
  <c r="CD548" i="1"/>
  <c r="CE548" i="1"/>
  <c r="CF548" i="1"/>
  <c r="CG548" i="1"/>
  <c r="CH548" i="1"/>
  <c r="CI548" i="1"/>
  <c r="CD549" i="1"/>
  <c r="CE549" i="1"/>
  <c r="CF549" i="1"/>
  <c r="CG549" i="1"/>
  <c r="CH549" i="1"/>
  <c r="CI549" i="1"/>
  <c r="CD550" i="1"/>
  <c r="CE550" i="1"/>
  <c r="CF550" i="1"/>
  <c r="CG550" i="1"/>
  <c r="CH550" i="1"/>
  <c r="CI550" i="1"/>
  <c r="CD551" i="1"/>
  <c r="CE551" i="1"/>
  <c r="CF551" i="1"/>
  <c r="CG551" i="1"/>
  <c r="CH551" i="1"/>
  <c r="CI551" i="1"/>
  <c r="CD552" i="1"/>
  <c r="CE552" i="1"/>
  <c r="CF552" i="1"/>
  <c r="CG552" i="1"/>
  <c r="CH552" i="1"/>
  <c r="CI552" i="1"/>
  <c r="CD553" i="1"/>
  <c r="CE553" i="1"/>
  <c r="CF553" i="1"/>
  <c r="CG553" i="1"/>
  <c r="CH553" i="1"/>
  <c r="CI553" i="1"/>
  <c r="CD554" i="1"/>
  <c r="CE554" i="1"/>
  <c r="CF554" i="1"/>
  <c r="CG554" i="1"/>
  <c r="CH554" i="1"/>
  <c r="CI554" i="1"/>
  <c r="CD555" i="1"/>
  <c r="CE555" i="1"/>
  <c r="CF555" i="1"/>
  <c r="CG555" i="1"/>
  <c r="CH555" i="1"/>
  <c r="CI555" i="1"/>
  <c r="CD556" i="1"/>
  <c r="CE556" i="1"/>
  <c r="CF556" i="1"/>
  <c r="CG556" i="1"/>
  <c r="CH556" i="1"/>
  <c r="CI556" i="1"/>
  <c r="CD557" i="1"/>
  <c r="CE557" i="1"/>
  <c r="CF557" i="1"/>
  <c r="CG557" i="1"/>
  <c r="CH557" i="1"/>
  <c r="CI557" i="1"/>
  <c r="CD558" i="1"/>
  <c r="CE558" i="1"/>
  <c r="CF558" i="1"/>
  <c r="CG558" i="1"/>
  <c r="CH558" i="1"/>
  <c r="CI558" i="1"/>
  <c r="CD559" i="1"/>
  <c r="CE559" i="1"/>
  <c r="CF559" i="1"/>
  <c r="CG559" i="1"/>
  <c r="CH559" i="1"/>
  <c r="CI559" i="1"/>
  <c r="CD560" i="1"/>
  <c r="CE560" i="1"/>
  <c r="CF560" i="1"/>
  <c r="CG560" i="1"/>
  <c r="CH560" i="1"/>
  <c r="CI560" i="1"/>
  <c r="CD561" i="1"/>
  <c r="CE561" i="1"/>
  <c r="CF561" i="1"/>
  <c r="CG561" i="1"/>
  <c r="CH561" i="1"/>
  <c r="CI561" i="1"/>
  <c r="CD562" i="1"/>
  <c r="CE562" i="1"/>
  <c r="CF562" i="1"/>
  <c r="CG562" i="1"/>
  <c r="CH562" i="1"/>
  <c r="CI562" i="1"/>
  <c r="CD563" i="1"/>
  <c r="CE563" i="1"/>
  <c r="CF563" i="1"/>
  <c r="CG563" i="1"/>
  <c r="CH563" i="1"/>
  <c r="CI563" i="1"/>
  <c r="CD564" i="1"/>
  <c r="CE564" i="1"/>
  <c r="CF564" i="1"/>
  <c r="CG564" i="1"/>
  <c r="CH564" i="1"/>
  <c r="CI564" i="1"/>
  <c r="CD565" i="1"/>
  <c r="CE565" i="1"/>
  <c r="CF565" i="1"/>
  <c r="CG565" i="1"/>
  <c r="CH565" i="1"/>
  <c r="CI565" i="1"/>
  <c r="CD566" i="1"/>
  <c r="CE566" i="1"/>
  <c r="CF566" i="1"/>
  <c r="CG566" i="1"/>
  <c r="CH566" i="1"/>
  <c r="CI566" i="1"/>
  <c r="CD567" i="1"/>
  <c r="CE567" i="1"/>
  <c r="CF567" i="1"/>
  <c r="CG567" i="1"/>
  <c r="CH567" i="1"/>
  <c r="CI567" i="1"/>
  <c r="CD568" i="1"/>
  <c r="CE568" i="1"/>
  <c r="CF568" i="1"/>
  <c r="CG568" i="1"/>
  <c r="CH568" i="1"/>
  <c r="CI568" i="1"/>
  <c r="CD569" i="1"/>
  <c r="CE569" i="1"/>
  <c r="CF569" i="1"/>
  <c r="CG569" i="1"/>
  <c r="CH569" i="1"/>
  <c r="CI569" i="1"/>
  <c r="CD570" i="1"/>
  <c r="CE570" i="1"/>
  <c r="CF570" i="1"/>
  <c r="CG570" i="1"/>
  <c r="CH570" i="1"/>
  <c r="CI570" i="1"/>
  <c r="CD571" i="1"/>
  <c r="CE571" i="1"/>
  <c r="CF571" i="1"/>
  <c r="CG571" i="1"/>
  <c r="CH571" i="1"/>
  <c r="CI571" i="1"/>
  <c r="CD572" i="1"/>
  <c r="CE572" i="1"/>
  <c r="CF572" i="1"/>
  <c r="CG572" i="1"/>
  <c r="CH572" i="1"/>
  <c r="CI572" i="1"/>
  <c r="CD573" i="1"/>
  <c r="CE573" i="1"/>
  <c r="CF573" i="1"/>
  <c r="CG573" i="1"/>
  <c r="CH573" i="1"/>
  <c r="CI573" i="1"/>
  <c r="CD574" i="1"/>
  <c r="CE574" i="1"/>
  <c r="CF574" i="1"/>
  <c r="CG574" i="1"/>
  <c r="CH574" i="1"/>
  <c r="CI574" i="1"/>
  <c r="CD575" i="1"/>
  <c r="CE575" i="1"/>
  <c r="CF575" i="1"/>
  <c r="CG575" i="1"/>
  <c r="CH575" i="1"/>
  <c r="CI575" i="1"/>
  <c r="CD576" i="1"/>
  <c r="CE576" i="1"/>
  <c r="CF576" i="1"/>
  <c r="CG576" i="1"/>
  <c r="CH576" i="1"/>
  <c r="CI576" i="1"/>
  <c r="CD577" i="1"/>
  <c r="CE577" i="1"/>
  <c r="CF577" i="1"/>
  <c r="CG577" i="1"/>
  <c r="CH577" i="1"/>
  <c r="CI577" i="1"/>
  <c r="CD578" i="1"/>
  <c r="CE578" i="1"/>
  <c r="CF578" i="1"/>
  <c r="CG578" i="1"/>
  <c r="CH578" i="1"/>
  <c r="CI578" i="1"/>
  <c r="CD579" i="1"/>
  <c r="CE579" i="1"/>
  <c r="CF579" i="1"/>
  <c r="CG579" i="1"/>
  <c r="CH579" i="1"/>
  <c r="CI579" i="1"/>
  <c r="CD580" i="1"/>
  <c r="CE580" i="1"/>
  <c r="CF580" i="1"/>
  <c r="CG580" i="1"/>
  <c r="CH580" i="1"/>
  <c r="CI580" i="1"/>
  <c r="CD581" i="1"/>
  <c r="CE581" i="1"/>
  <c r="CF581" i="1"/>
  <c r="CG581" i="1"/>
  <c r="CH581" i="1"/>
  <c r="CI581" i="1"/>
  <c r="CD582" i="1"/>
  <c r="CE582" i="1"/>
  <c r="CF582" i="1"/>
  <c r="CG582" i="1"/>
  <c r="CH582" i="1"/>
  <c r="CI582" i="1"/>
  <c r="CD583" i="1"/>
  <c r="CE583" i="1"/>
  <c r="CF583" i="1"/>
  <c r="CG583" i="1"/>
  <c r="CH583" i="1"/>
  <c r="CI583" i="1"/>
  <c r="CD584" i="1"/>
  <c r="CE584" i="1"/>
  <c r="CF584" i="1"/>
  <c r="CG584" i="1"/>
  <c r="CH584" i="1"/>
  <c r="CI584" i="1"/>
  <c r="CD585" i="1"/>
  <c r="CE585" i="1"/>
  <c r="CF585" i="1"/>
  <c r="CG585" i="1"/>
  <c r="CH585" i="1"/>
  <c r="CI585" i="1"/>
  <c r="CD586" i="1"/>
  <c r="CE586" i="1"/>
  <c r="CF586" i="1"/>
  <c r="CG586" i="1"/>
  <c r="CH586" i="1"/>
  <c r="CI586" i="1"/>
  <c r="CD587" i="1"/>
  <c r="CE587" i="1"/>
  <c r="CF587" i="1"/>
  <c r="CG587" i="1"/>
  <c r="CH587" i="1"/>
  <c r="CI587" i="1"/>
  <c r="CD588" i="1"/>
  <c r="CE588" i="1"/>
  <c r="CF588" i="1"/>
  <c r="CG588" i="1"/>
  <c r="CH588" i="1"/>
  <c r="CI588" i="1"/>
  <c r="CD589" i="1"/>
  <c r="CE589" i="1"/>
  <c r="CF589" i="1"/>
  <c r="CG589" i="1"/>
  <c r="CH589" i="1"/>
  <c r="CI589" i="1"/>
  <c r="CD590" i="1"/>
  <c r="CE590" i="1"/>
  <c r="CF590" i="1"/>
  <c r="CG590" i="1"/>
  <c r="CH590" i="1"/>
  <c r="CI590" i="1"/>
  <c r="CD591" i="1"/>
  <c r="CE591" i="1"/>
  <c r="CF591" i="1"/>
  <c r="CG591" i="1"/>
  <c r="CH591" i="1"/>
  <c r="CI591" i="1"/>
  <c r="CD592" i="1"/>
  <c r="CE592" i="1"/>
  <c r="CF592" i="1"/>
  <c r="CG592" i="1"/>
  <c r="CH592" i="1"/>
  <c r="CI592" i="1"/>
  <c r="CD593" i="1"/>
  <c r="CE593" i="1"/>
  <c r="CF593" i="1"/>
  <c r="CG593" i="1"/>
  <c r="CH593" i="1"/>
  <c r="CI593" i="1"/>
  <c r="CD594" i="1"/>
  <c r="CE594" i="1"/>
  <c r="CF594" i="1"/>
  <c r="CG594" i="1"/>
  <c r="CH594" i="1"/>
  <c r="CI594" i="1"/>
  <c r="CD595" i="1"/>
  <c r="CE595" i="1"/>
  <c r="CF595" i="1"/>
  <c r="CG595" i="1"/>
  <c r="CH595" i="1"/>
  <c r="CI595" i="1"/>
  <c r="CD596" i="1"/>
  <c r="CE596" i="1"/>
  <c r="CF596" i="1"/>
  <c r="CG596" i="1"/>
  <c r="CH596" i="1"/>
  <c r="CI596" i="1"/>
  <c r="CD597" i="1"/>
  <c r="CE597" i="1"/>
  <c r="CF597" i="1"/>
  <c r="CG597" i="1"/>
  <c r="CH597" i="1"/>
  <c r="CI597" i="1"/>
  <c r="CD598" i="1"/>
  <c r="CE598" i="1"/>
  <c r="CF598" i="1"/>
  <c r="CG598" i="1"/>
  <c r="CH598" i="1"/>
  <c r="CI598" i="1"/>
  <c r="CD599" i="1"/>
  <c r="CE599" i="1"/>
  <c r="CF599" i="1"/>
  <c r="CG599" i="1"/>
  <c r="CH599" i="1"/>
  <c r="CI599" i="1"/>
  <c r="CD600" i="1"/>
  <c r="CE600" i="1"/>
  <c r="CF600" i="1"/>
  <c r="CG600" i="1"/>
  <c r="CH600" i="1"/>
  <c r="CI600" i="1"/>
  <c r="CD601" i="1"/>
  <c r="CE601" i="1"/>
  <c r="CF601" i="1"/>
  <c r="CG601" i="1"/>
  <c r="CH601" i="1"/>
  <c r="CI601" i="1"/>
  <c r="CD602" i="1"/>
  <c r="CE602" i="1"/>
  <c r="CF602" i="1"/>
  <c r="CG602" i="1"/>
  <c r="CH602" i="1"/>
  <c r="CI602" i="1"/>
  <c r="CD603" i="1"/>
  <c r="CE603" i="1"/>
  <c r="CF603" i="1"/>
  <c r="CG603" i="1"/>
  <c r="CH603" i="1"/>
  <c r="CI603" i="1"/>
  <c r="CD604" i="1"/>
  <c r="CE604" i="1"/>
  <c r="CF604" i="1"/>
  <c r="CG604" i="1"/>
  <c r="CH604" i="1"/>
  <c r="CI604" i="1"/>
  <c r="CD605" i="1"/>
  <c r="CE605" i="1"/>
  <c r="CF605" i="1"/>
  <c r="CG605" i="1"/>
  <c r="CH605" i="1"/>
  <c r="CI605" i="1"/>
  <c r="CD606" i="1"/>
  <c r="CE606" i="1"/>
  <c r="CF606" i="1"/>
  <c r="CG606" i="1"/>
  <c r="CH606" i="1"/>
  <c r="CI606" i="1"/>
  <c r="CD607" i="1"/>
  <c r="CE607" i="1"/>
  <c r="CF607" i="1"/>
  <c r="CG607" i="1"/>
  <c r="CH607" i="1"/>
  <c r="CI607" i="1"/>
  <c r="CD608" i="1"/>
  <c r="CE608" i="1"/>
  <c r="CF608" i="1"/>
  <c r="CG608" i="1"/>
  <c r="CH608" i="1"/>
  <c r="CI608" i="1"/>
  <c r="CD609" i="1"/>
  <c r="CE609" i="1"/>
  <c r="CF609" i="1"/>
  <c r="CG609" i="1"/>
  <c r="CH609" i="1"/>
  <c r="CI609" i="1"/>
  <c r="CD610" i="1"/>
  <c r="CE610" i="1"/>
  <c r="CF610" i="1"/>
  <c r="CG610" i="1"/>
  <c r="CH610" i="1"/>
  <c r="CI610" i="1"/>
  <c r="CD611" i="1"/>
  <c r="CE611" i="1"/>
  <c r="CF611" i="1"/>
  <c r="CG611" i="1"/>
  <c r="CH611" i="1"/>
  <c r="CI611" i="1"/>
  <c r="CD612" i="1"/>
  <c r="CE612" i="1"/>
  <c r="CF612" i="1"/>
  <c r="CG612" i="1"/>
  <c r="CH612" i="1"/>
  <c r="CI612" i="1"/>
  <c r="CD613" i="1"/>
  <c r="CE613" i="1"/>
  <c r="CF613" i="1"/>
  <c r="CG613" i="1"/>
  <c r="CH613" i="1"/>
  <c r="CI613" i="1"/>
  <c r="CD614" i="1"/>
  <c r="CE614" i="1"/>
  <c r="CF614" i="1"/>
  <c r="CG614" i="1"/>
  <c r="CH614" i="1"/>
  <c r="CI614" i="1"/>
  <c r="CD615" i="1"/>
  <c r="CE615" i="1"/>
  <c r="CF615" i="1"/>
  <c r="CG615" i="1"/>
  <c r="CH615" i="1"/>
  <c r="CI615" i="1"/>
  <c r="CD616" i="1"/>
  <c r="CE616" i="1"/>
  <c r="CF616" i="1"/>
  <c r="CG616" i="1"/>
  <c r="CH616" i="1"/>
  <c r="CI616" i="1"/>
  <c r="CD617" i="1"/>
  <c r="CE617" i="1"/>
  <c r="CF617" i="1"/>
  <c r="CG617" i="1"/>
  <c r="CH617" i="1"/>
  <c r="CI617" i="1"/>
  <c r="CD618" i="1"/>
  <c r="CE618" i="1"/>
  <c r="CF618" i="1"/>
  <c r="CG618" i="1"/>
  <c r="CH618" i="1"/>
  <c r="CI618" i="1"/>
  <c r="CD619" i="1"/>
  <c r="CE619" i="1"/>
  <c r="CF619" i="1"/>
  <c r="CG619" i="1"/>
  <c r="CH619" i="1"/>
  <c r="CI619" i="1"/>
  <c r="CD620" i="1"/>
  <c r="CE620" i="1"/>
  <c r="CF620" i="1"/>
  <c r="CG620" i="1"/>
  <c r="CH620" i="1"/>
  <c r="CI620" i="1"/>
  <c r="CD621" i="1"/>
  <c r="CE621" i="1"/>
  <c r="CF621" i="1"/>
  <c r="CG621" i="1"/>
  <c r="CH621" i="1"/>
  <c r="CI621" i="1"/>
  <c r="CD622" i="1"/>
  <c r="CE622" i="1"/>
  <c r="CF622" i="1"/>
  <c r="CG622" i="1"/>
  <c r="CH622" i="1"/>
  <c r="CI622" i="1"/>
  <c r="CD623" i="1"/>
  <c r="CE623" i="1"/>
  <c r="CF623" i="1"/>
  <c r="CG623" i="1"/>
  <c r="CH623" i="1"/>
  <c r="CI623" i="1"/>
  <c r="CD624" i="1"/>
  <c r="CE624" i="1"/>
  <c r="CF624" i="1"/>
  <c r="CG624" i="1"/>
  <c r="CH624" i="1"/>
  <c r="CI624" i="1"/>
  <c r="CD625" i="1"/>
  <c r="CE625" i="1"/>
  <c r="CF625" i="1"/>
  <c r="CG625" i="1"/>
  <c r="CH625" i="1"/>
  <c r="CI625" i="1"/>
  <c r="CD626" i="1"/>
  <c r="CE626" i="1"/>
  <c r="CF626" i="1"/>
  <c r="CG626" i="1"/>
  <c r="CH626" i="1"/>
  <c r="CI626" i="1"/>
  <c r="CD627" i="1"/>
  <c r="CE627" i="1"/>
  <c r="CF627" i="1"/>
  <c r="CG627" i="1"/>
  <c r="CH627" i="1"/>
  <c r="CI627" i="1"/>
  <c r="CD628" i="1"/>
  <c r="CE628" i="1"/>
  <c r="CF628" i="1"/>
  <c r="CG628" i="1"/>
  <c r="CH628" i="1"/>
  <c r="CI628" i="1"/>
  <c r="CD629" i="1"/>
  <c r="CE629" i="1"/>
  <c r="CF629" i="1"/>
  <c r="CG629" i="1"/>
  <c r="CH629" i="1"/>
  <c r="CI629" i="1"/>
  <c r="CD630" i="1"/>
  <c r="CE630" i="1"/>
  <c r="CF630" i="1"/>
  <c r="CG630" i="1"/>
  <c r="CH630" i="1"/>
  <c r="CI630" i="1"/>
  <c r="CD631" i="1"/>
  <c r="CE631" i="1"/>
  <c r="CF631" i="1"/>
  <c r="CG631" i="1"/>
  <c r="CH631" i="1"/>
  <c r="CI631" i="1"/>
  <c r="CD632" i="1"/>
  <c r="CE632" i="1"/>
  <c r="CF632" i="1"/>
  <c r="CG632" i="1"/>
  <c r="CH632" i="1"/>
  <c r="CI632" i="1"/>
  <c r="CD633" i="1"/>
  <c r="CE633" i="1"/>
  <c r="CF633" i="1"/>
  <c r="CG633" i="1"/>
  <c r="CH633" i="1"/>
  <c r="CI633" i="1"/>
  <c r="CD634" i="1"/>
  <c r="CE634" i="1"/>
  <c r="CF634" i="1"/>
  <c r="CG634" i="1"/>
  <c r="CH634" i="1"/>
  <c r="CI634" i="1"/>
  <c r="CD635" i="1"/>
  <c r="CE635" i="1"/>
  <c r="CF635" i="1"/>
  <c r="CG635" i="1"/>
  <c r="CH635" i="1"/>
  <c r="CI635" i="1"/>
  <c r="CD636" i="1"/>
  <c r="CE636" i="1"/>
  <c r="CF636" i="1"/>
  <c r="CG636" i="1"/>
  <c r="CH636" i="1"/>
  <c r="CI636" i="1"/>
  <c r="CD637" i="1"/>
  <c r="CE637" i="1"/>
  <c r="CF637" i="1"/>
  <c r="CG637" i="1"/>
  <c r="CH637" i="1"/>
  <c r="CI637" i="1"/>
  <c r="CD638" i="1"/>
  <c r="CE638" i="1"/>
  <c r="CF638" i="1"/>
  <c r="CG638" i="1"/>
  <c r="CH638" i="1"/>
  <c r="CI638" i="1"/>
  <c r="CD639" i="1"/>
  <c r="CE639" i="1"/>
  <c r="CF639" i="1"/>
  <c r="CG639" i="1"/>
  <c r="CH639" i="1"/>
  <c r="CI639" i="1"/>
  <c r="CD640" i="1"/>
  <c r="CE640" i="1"/>
  <c r="CF640" i="1"/>
  <c r="CG640" i="1"/>
  <c r="CH640" i="1"/>
  <c r="CI640" i="1"/>
  <c r="CD641" i="1"/>
  <c r="CE641" i="1"/>
  <c r="CF641" i="1"/>
  <c r="CG641" i="1"/>
  <c r="CH641" i="1"/>
  <c r="CI641" i="1"/>
  <c r="CD642" i="1"/>
  <c r="CE642" i="1"/>
  <c r="CF642" i="1"/>
  <c r="CG642" i="1"/>
  <c r="CH642" i="1"/>
  <c r="CI642" i="1"/>
  <c r="CD643" i="1"/>
  <c r="CE643" i="1"/>
  <c r="CF643" i="1"/>
  <c r="CG643" i="1"/>
  <c r="CH643" i="1"/>
  <c r="CI643" i="1"/>
  <c r="CD644" i="1"/>
  <c r="CE644" i="1"/>
  <c r="CF644" i="1"/>
  <c r="CG644" i="1"/>
  <c r="CH644" i="1"/>
  <c r="CI644" i="1"/>
  <c r="CD645" i="1"/>
  <c r="CE645" i="1"/>
  <c r="CF645" i="1"/>
  <c r="CG645" i="1"/>
  <c r="CH645" i="1"/>
  <c r="CI645" i="1"/>
  <c r="CD646" i="1"/>
  <c r="CE646" i="1"/>
  <c r="CF646" i="1"/>
  <c r="CG646" i="1"/>
  <c r="CH646" i="1"/>
  <c r="CI646" i="1"/>
  <c r="CD647" i="1"/>
  <c r="CE647" i="1"/>
  <c r="CF647" i="1"/>
  <c r="CG647" i="1"/>
  <c r="CH647" i="1"/>
  <c r="CI647" i="1"/>
  <c r="CD648" i="1"/>
  <c r="CE648" i="1"/>
  <c r="CF648" i="1"/>
  <c r="CG648" i="1"/>
  <c r="CH648" i="1"/>
  <c r="CI648" i="1"/>
  <c r="CD649" i="1"/>
  <c r="CE649" i="1"/>
  <c r="CF649" i="1"/>
  <c r="CG649" i="1"/>
  <c r="CH649" i="1"/>
  <c r="CI649" i="1"/>
  <c r="CD650" i="1"/>
  <c r="CE650" i="1"/>
  <c r="CF650" i="1"/>
  <c r="CG650" i="1"/>
  <c r="CH650" i="1"/>
  <c r="CI650" i="1"/>
  <c r="CD651" i="1"/>
  <c r="CE651" i="1"/>
  <c r="CF651" i="1"/>
  <c r="CG651" i="1"/>
  <c r="CH651" i="1"/>
  <c r="CI651" i="1"/>
  <c r="CD652" i="1"/>
  <c r="CE652" i="1"/>
  <c r="CF652" i="1"/>
  <c r="CG652" i="1"/>
  <c r="CH652" i="1"/>
  <c r="CI652" i="1"/>
  <c r="CD653" i="1"/>
  <c r="CE653" i="1"/>
  <c r="CF653" i="1"/>
  <c r="CG653" i="1"/>
  <c r="CH653" i="1"/>
  <c r="CI653" i="1"/>
  <c r="CD654" i="1"/>
  <c r="CE654" i="1"/>
  <c r="CF654" i="1"/>
  <c r="CG654" i="1"/>
  <c r="CH654" i="1"/>
  <c r="CI654" i="1"/>
  <c r="CD655" i="1"/>
  <c r="CE655" i="1"/>
  <c r="CF655" i="1"/>
  <c r="CG655" i="1"/>
  <c r="CH655" i="1"/>
  <c r="CI655" i="1"/>
  <c r="CD656" i="1"/>
  <c r="CE656" i="1"/>
  <c r="CF656" i="1"/>
  <c r="CG656" i="1"/>
  <c r="CH656" i="1"/>
  <c r="CI656" i="1"/>
  <c r="CD657" i="1"/>
  <c r="CE657" i="1"/>
  <c r="CF657" i="1"/>
  <c r="CG657" i="1"/>
  <c r="CH657" i="1"/>
  <c r="CI657" i="1"/>
  <c r="CD658" i="1"/>
  <c r="CE658" i="1"/>
  <c r="CF658" i="1"/>
  <c r="CG658" i="1"/>
  <c r="CH658" i="1"/>
  <c r="CI658" i="1"/>
  <c r="CD659" i="1"/>
  <c r="CE659" i="1"/>
  <c r="CF659" i="1"/>
  <c r="CG659" i="1"/>
  <c r="CH659" i="1"/>
  <c r="CI659" i="1"/>
  <c r="CD660" i="1"/>
  <c r="CE660" i="1"/>
  <c r="CF660" i="1"/>
  <c r="CG660" i="1"/>
  <c r="CH660" i="1"/>
  <c r="CI660" i="1"/>
  <c r="CD661" i="1"/>
  <c r="CE661" i="1"/>
  <c r="CF661" i="1"/>
  <c r="CG661" i="1"/>
  <c r="CH661" i="1"/>
  <c r="CI661" i="1"/>
  <c r="CD662" i="1"/>
  <c r="CE662" i="1"/>
  <c r="CF662" i="1"/>
  <c r="CG662" i="1"/>
  <c r="CH662" i="1"/>
  <c r="CI662" i="1"/>
  <c r="CD663" i="1"/>
  <c r="CE663" i="1"/>
  <c r="CF663" i="1"/>
  <c r="CG663" i="1"/>
  <c r="CH663" i="1"/>
  <c r="CI663" i="1"/>
  <c r="CD664" i="1"/>
  <c r="CE664" i="1"/>
  <c r="CF664" i="1"/>
  <c r="CG664" i="1"/>
  <c r="CH664" i="1"/>
  <c r="CI664" i="1"/>
  <c r="CD665" i="1"/>
  <c r="CE665" i="1"/>
  <c r="CF665" i="1"/>
  <c r="CG665" i="1"/>
  <c r="CH665" i="1"/>
  <c r="CI665" i="1"/>
  <c r="CD666" i="1"/>
  <c r="CE666" i="1"/>
  <c r="CF666" i="1"/>
  <c r="CG666" i="1"/>
  <c r="CH666" i="1"/>
  <c r="CI666" i="1"/>
  <c r="CD667" i="1"/>
  <c r="CE667" i="1"/>
  <c r="CF667" i="1"/>
  <c r="CG667" i="1"/>
  <c r="CH667" i="1"/>
  <c r="CI667" i="1"/>
  <c r="CD668" i="1"/>
  <c r="CE668" i="1"/>
  <c r="CF668" i="1"/>
  <c r="CG668" i="1"/>
  <c r="CH668" i="1"/>
  <c r="CI668" i="1"/>
  <c r="CD669" i="1"/>
  <c r="CE669" i="1"/>
  <c r="CF669" i="1"/>
  <c r="CG669" i="1"/>
  <c r="CH669" i="1"/>
  <c r="CI669" i="1"/>
  <c r="CD670" i="1"/>
  <c r="CE670" i="1"/>
  <c r="CF670" i="1"/>
  <c r="CG670" i="1"/>
  <c r="CH670" i="1"/>
  <c r="CI670" i="1"/>
  <c r="CD671" i="1"/>
  <c r="CE671" i="1"/>
  <c r="CF671" i="1"/>
  <c r="CG671" i="1"/>
  <c r="CH671" i="1"/>
  <c r="CI671" i="1"/>
  <c r="CD672" i="1"/>
  <c r="CE672" i="1"/>
  <c r="CF672" i="1"/>
  <c r="CG672" i="1"/>
  <c r="CH672" i="1"/>
  <c r="CI672" i="1"/>
  <c r="CD673" i="1"/>
  <c r="CE673" i="1"/>
  <c r="CF673" i="1"/>
  <c r="CG673" i="1"/>
  <c r="CH673" i="1"/>
  <c r="CI673" i="1"/>
  <c r="CD674" i="1"/>
  <c r="CE674" i="1"/>
  <c r="CF674" i="1"/>
  <c r="CG674" i="1"/>
  <c r="CH674" i="1"/>
  <c r="CI674" i="1"/>
  <c r="CD675" i="1"/>
  <c r="CE675" i="1"/>
  <c r="CF675" i="1"/>
  <c r="CG675" i="1"/>
  <c r="CH675" i="1"/>
  <c r="CI675" i="1"/>
  <c r="CD676" i="1"/>
  <c r="CE676" i="1"/>
  <c r="CF676" i="1"/>
  <c r="CG676" i="1"/>
  <c r="CH676" i="1"/>
  <c r="CI676" i="1"/>
  <c r="CD677" i="1"/>
  <c r="CE677" i="1"/>
  <c r="CF677" i="1"/>
  <c r="CG677" i="1"/>
  <c r="CH677" i="1"/>
  <c r="CI677" i="1"/>
  <c r="CD678" i="1"/>
  <c r="CE678" i="1"/>
  <c r="CF678" i="1"/>
  <c r="CG678" i="1"/>
  <c r="CH678" i="1"/>
  <c r="CI678" i="1"/>
  <c r="CD679" i="1"/>
  <c r="CE679" i="1"/>
  <c r="CF679" i="1"/>
  <c r="CG679" i="1"/>
  <c r="CH679" i="1"/>
  <c r="CI679" i="1"/>
  <c r="CD680" i="1"/>
  <c r="CE680" i="1"/>
  <c r="CF680" i="1"/>
  <c r="CG680" i="1"/>
  <c r="CH680" i="1"/>
  <c r="CI680" i="1"/>
  <c r="CD681" i="1"/>
  <c r="CE681" i="1"/>
  <c r="CF681" i="1"/>
  <c r="CG681" i="1"/>
  <c r="CH681" i="1"/>
  <c r="CI681" i="1"/>
  <c r="CD682" i="1"/>
  <c r="CE682" i="1"/>
  <c r="CF682" i="1"/>
  <c r="CG682" i="1"/>
  <c r="CH682" i="1"/>
  <c r="CI682" i="1"/>
  <c r="CD683" i="1"/>
  <c r="CE683" i="1"/>
  <c r="CF683" i="1"/>
  <c r="CG683" i="1"/>
  <c r="CH683" i="1"/>
  <c r="CI683" i="1"/>
  <c r="CD684" i="1"/>
  <c r="CE684" i="1"/>
  <c r="CF684" i="1"/>
  <c r="CG684" i="1"/>
  <c r="CH684" i="1"/>
  <c r="CI684" i="1"/>
  <c r="CD685" i="1"/>
  <c r="CE685" i="1"/>
  <c r="CF685" i="1"/>
  <c r="CG685" i="1"/>
  <c r="CH685" i="1"/>
  <c r="CI685" i="1"/>
  <c r="CD686" i="1"/>
  <c r="CE686" i="1"/>
  <c r="CF686" i="1"/>
  <c r="CG686" i="1"/>
  <c r="CH686" i="1"/>
  <c r="CI686" i="1"/>
  <c r="CD687" i="1"/>
  <c r="CE687" i="1"/>
  <c r="CF687" i="1"/>
  <c r="CG687" i="1"/>
  <c r="CH687" i="1"/>
  <c r="CI687" i="1"/>
  <c r="CD688" i="1"/>
  <c r="CE688" i="1"/>
  <c r="CF688" i="1"/>
  <c r="CG688" i="1"/>
  <c r="CH688" i="1"/>
  <c r="CI688" i="1"/>
  <c r="CD689" i="1"/>
  <c r="CE689" i="1"/>
  <c r="CF689" i="1"/>
  <c r="CG689" i="1"/>
  <c r="CH689" i="1"/>
  <c r="CI689" i="1"/>
  <c r="CD690" i="1"/>
  <c r="CE690" i="1"/>
  <c r="CF690" i="1"/>
  <c r="CG690" i="1"/>
  <c r="CH690" i="1"/>
  <c r="CI690" i="1"/>
  <c r="CD691" i="1"/>
  <c r="CE691" i="1"/>
  <c r="CF691" i="1"/>
  <c r="CG691" i="1"/>
  <c r="CH691" i="1"/>
  <c r="CI691" i="1"/>
  <c r="CD692" i="1"/>
  <c r="CE692" i="1"/>
  <c r="CF692" i="1"/>
  <c r="CG692" i="1"/>
  <c r="CH692" i="1"/>
  <c r="CI692" i="1"/>
  <c r="CD693" i="1"/>
  <c r="CE693" i="1"/>
  <c r="CF693" i="1"/>
  <c r="CG693" i="1"/>
  <c r="CH693" i="1"/>
  <c r="CI693" i="1"/>
  <c r="CD694" i="1"/>
  <c r="CE694" i="1"/>
  <c r="CF694" i="1"/>
  <c r="CG694" i="1"/>
  <c r="CH694" i="1"/>
  <c r="CI694" i="1"/>
  <c r="CD695" i="1"/>
  <c r="CE695" i="1"/>
  <c r="CF695" i="1"/>
  <c r="CG695" i="1"/>
  <c r="CH695" i="1"/>
  <c r="CI695" i="1"/>
  <c r="CD696" i="1"/>
  <c r="CE696" i="1"/>
  <c r="CF696" i="1"/>
  <c r="CG696" i="1"/>
  <c r="CH696" i="1"/>
  <c r="CI696" i="1"/>
  <c r="CD697" i="1"/>
  <c r="CE697" i="1"/>
  <c r="CF697" i="1"/>
  <c r="CG697" i="1"/>
  <c r="CH697" i="1"/>
  <c r="CI697" i="1"/>
  <c r="CD698" i="1"/>
  <c r="CE698" i="1"/>
  <c r="CF698" i="1"/>
  <c r="CG698" i="1"/>
  <c r="CH698" i="1"/>
  <c r="CI698" i="1"/>
  <c r="CD699" i="1"/>
  <c r="CE699" i="1"/>
  <c r="CF699" i="1"/>
  <c r="CG699" i="1"/>
  <c r="CH699" i="1"/>
  <c r="CI699" i="1"/>
  <c r="CD700" i="1"/>
  <c r="CE700" i="1"/>
  <c r="CF700" i="1"/>
  <c r="CG700" i="1"/>
  <c r="CH700" i="1"/>
  <c r="CI700" i="1"/>
  <c r="CD701" i="1"/>
  <c r="CE701" i="1"/>
  <c r="CF701" i="1"/>
  <c r="CG701" i="1"/>
  <c r="CH701" i="1"/>
  <c r="CI701" i="1"/>
  <c r="CD702" i="1"/>
  <c r="CE702" i="1"/>
  <c r="CF702" i="1"/>
  <c r="CG702" i="1"/>
  <c r="CH702" i="1"/>
  <c r="CI702" i="1"/>
  <c r="CD703" i="1"/>
  <c r="CE703" i="1"/>
  <c r="CF703" i="1"/>
  <c r="CG703" i="1"/>
  <c r="CH703" i="1"/>
  <c r="CI703" i="1"/>
  <c r="CD704" i="1"/>
  <c r="CE704" i="1"/>
  <c r="CF704" i="1"/>
  <c r="CG704" i="1"/>
  <c r="CH704" i="1"/>
  <c r="CI704" i="1"/>
  <c r="CD705" i="1"/>
  <c r="CE705" i="1"/>
  <c r="CF705" i="1"/>
  <c r="CG705" i="1"/>
  <c r="CH705" i="1"/>
  <c r="CI705" i="1"/>
  <c r="CD706" i="1"/>
  <c r="CE706" i="1"/>
  <c r="CF706" i="1"/>
  <c r="CG706" i="1"/>
  <c r="CH706" i="1"/>
  <c r="CI706" i="1"/>
  <c r="CD707" i="1"/>
  <c r="CE707" i="1"/>
  <c r="CF707" i="1"/>
  <c r="CG707" i="1"/>
  <c r="CH707" i="1"/>
  <c r="CI707" i="1"/>
  <c r="CD708" i="1"/>
  <c r="CE708" i="1"/>
  <c r="CF708" i="1"/>
  <c r="CG708" i="1"/>
  <c r="CH708" i="1"/>
  <c r="CI708" i="1"/>
  <c r="CD709" i="1"/>
  <c r="CE709" i="1"/>
  <c r="CF709" i="1"/>
  <c r="CG709" i="1"/>
  <c r="CH709" i="1"/>
  <c r="CI709" i="1"/>
  <c r="CD710" i="1"/>
  <c r="CE710" i="1"/>
  <c r="CF710" i="1"/>
  <c r="CG710" i="1"/>
  <c r="CH710" i="1"/>
  <c r="CI710" i="1"/>
  <c r="CD711" i="1"/>
  <c r="CE711" i="1"/>
  <c r="CF711" i="1"/>
  <c r="CG711" i="1"/>
  <c r="CH711" i="1"/>
  <c r="CI711" i="1"/>
  <c r="CD712" i="1"/>
  <c r="CE712" i="1"/>
  <c r="CF712" i="1"/>
  <c r="CG712" i="1"/>
  <c r="CH712" i="1"/>
  <c r="CI712" i="1"/>
  <c r="CD713" i="1"/>
  <c r="CE713" i="1"/>
  <c r="CF713" i="1"/>
  <c r="CG713" i="1"/>
  <c r="CH713" i="1"/>
  <c r="CI713" i="1"/>
  <c r="CD714" i="1"/>
  <c r="CE714" i="1"/>
  <c r="CF714" i="1"/>
  <c r="CG714" i="1"/>
  <c r="CH714" i="1"/>
  <c r="CI714" i="1"/>
  <c r="CD715" i="1"/>
  <c r="CE715" i="1"/>
  <c r="CF715" i="1"/>
  <c r="CG715" i="1"/>
  <c r="CH715" i="1"/>
  <c r="CI715" i="1"/>
  <c r="CD716" i="1"/>
  <c r="CE716" i="1"/>
  <c r="CF716" i="1"/>
  <c r="CG716" i="1"/>
  <c r="CH716" i="1"/>
  <c r="CI716" i="1"/>
  <c r="CD717" i="1"/>
  <c r="CE717" i="1"/>
  <c r="CF717" i="1"/>
  <c r="CG717" i="1"/>
  <c r="CH717" i="1"/>
  <c r="CI717" i="1"/>
  <c r="CD718" i="1"/>
  <c r="CE718" i="1"/>
  <c r="CF718" i="1"/>
  <c r="CG718" i="1"/>
  <c r="CH718" i="1"/>
  <c r="CI718" i="1"/>
  <c r="CD719" i="1"/>
  <c r="CE719" i="1"/>
  <c r="CF719" i="1"/>
  <c r="CG719" i="1"/>
  <c r="CH719" i="1"/>
  <c r="CI719" i="1"/>
  <c r="CD720" i="1"/>
  <c r="CE720" i="1"/>
  <c r="CF720" i="1"/>
  <c r="CG720" i="1"/>
  <c r="CH720" i="1"/>
  <c r="CI720" i="1"/>
  <c r="CD721" i="1"/>
  <c r="CE721" i="1"/>
  <c r="CF721" i="1"/>
  <c r="CG721" i="1"/>
  <c r="CH721" i="1"/>
  <c r="CI721" i="1"/>
  <c r="CD722" i="1"/>
  <c r="CE722" i="1"/>
  <c r="CF722" i="1"/>
  <c r="CG722" i="1"/>
  <c r="CH722" i="1"/>
  <c r="CI722" i="1"/>
  <c r="CD723" i="1"/>
  <c r="CE723" i="1"/>
  <c r="CF723" i="1"/>
  <c r="CG723" i="1"/>
  <c r="CH723" i="1"/>
  <c r="CI723" i="1"/>
  <c r="CD724" i="1"/>
  <c r="CE724" i="1"/>
  <c r="CF724" i="1"/>
  <c r="CG724" i="1"/>
  <c r="CH724" i="1"/>
  <c r="CI724" i="1"/>
  <c r="CD725" i="1"/>
  <c r="CE725" i="1"/>
  <c r="CF725" i="1"/>
  <c r="CG725" i="1"/>
  <c r="CH725" i="1"/>
  <c r="CI725" i="1"/>
  <c r="CD726" i="1"/>
  <c r="CE726" i="1"/>
  <c r="CF726" i="1"/>
  <c r="CG726" i="1"/>
  <c r="CH726" i="1"/>
  <c r="CI726" i="1"/>
  <c r="CD727" i="1"/>
  <c r="CE727" i="1"/>
  <c r="CF727" i="1"/>
  <c r="CG727" i="1"/>
  <c r="CH727" i="1"/>
  <c r="CI727" i="1"/>
  <c r="CD728" i="1"/>
  <c r="CE728" i="1"/>
  <c r="CF728" i="1"/>
  <c r="CG728" i="1"/>
  <c r="CH728" i="1"/>
  <c r="CI728" i="1"/>
  <c r="CD729" i="1"/>
  <c r="CE729" i="1"/>
  <c r="CF729" i="1"/>
  <c r="CG729" i="1"/>
  <c r="CH729" i="1"/>
  <c r="CI729" i="1"/>
  <c r="CD730" i="1"/>
  <c r="CE730" i="1"/>
  <c r="CF730" i="1"/>
  <c r="CG730" i="1"/>
  <c r="CH730" i="1"/>
  <c r="CI730" i="1"/>
  <c r="CD731" i="1"/>
  <c r="CE731" i="1"/>
  <c r="CF731" i="1"/>
  <c r="CG731" i="1"/>
  <c r="CH731" i="1"/>
  <c r="CI731" i="1"/>
  <c r="CD732" i="1"/>
  <c r="CE732" i="1"/>
  <c r="CF732" i="1"/>
  <c r="CG732" i="1"/>
  <c r="CH732" i="1"/>
  <c r="CI732" i="1"/>
  <c r="CD733" i="1"/>
  <c r="CE733" i="1"/>
  <c r="CF733" i="1"/>
  <c r="CG733" i="1"/>
  <c r="CH733" i="1"/>
  <c r="CI733" i="1"/>
  <c r="CD734" i="1"/>
  <c r="CE734" i="1"/>
  <c r="CF734" i="1"/>
  <c r="CG734" i="1"/>
  <c r="CH734" i="1"/>
  <c r="CI734" i="1"/>
  <c r="CD735" i="1"/>
  <c r="CE735" i="1"/>
  <c r="CF735" i="1"/>
  <c r="CG735" i="1"/>
  <c r="CH735" i="1"/>
  <c r="CI735" i="1"/>
  <c r="CD736" i="1"/>
  <c r="CE736" i="1"/>
  <c r="CF736" i="1"/>
  <c r="CG736" i="1"/>
  <c r="CH736" i="1"/>
  <c r="CI736" i="1"/>
  <c r="CD737" i="1"/>
  <c r="CE737" i="1"/>
  <c r="CF737" i="1"/>
  <c r="CG737" i="1"/>
  <c r="CH737" i="1"/>
  <c r="CI737" i="1"/>
  <c r="CD738" i="1"/>
  <c r="CE738" i="1"/>
  <c r="CF738" i="1"/>
  <c r="CG738" i="1"/>
  <c r="CH738" i="1"/>
  <c r="CI738" i="1"/>
  <c r="CD739" i="1"/>
  <c r="CE739" i="1"/>
  <c r="CF739" i="1"/>
  <c r="CG739" i="1"/>
  <c r="CH739" i="1"/>
  <c r="CI739" i="1"/>
  <c r="CD740" i="1"/>
  <c r="CE740" i="1"/>
  <c r="CF740" i="1"/>
  <c r="CG740" i="1"/>
  <c r="CH740" i="1"/>
  <c r="CI740" i="1"/>
  <c r="CD741" i="1"/>
  <c r="CE741" i="1"/>
  <c r="CF741" i="1"/>
  <c r="CG741" i="1"/>
  <c r="CH741" i="1"/>
  <c r="CI741" i="1"/>
  <c r="CD742" i="1"/>
  <c r="CE742" i="1"/>
  <c r="CF742" i="1"/>
  <c r="CG742" i="1"/>
  <c r="CH742" i="1"/>
  <c r="CI742" i="1"/>
  <c r="CD743" i="1"/>
  <c r="CE743" i="1"/>
  <c r="CF743" i="1"/>
  <c r="CG743" i="1"/>
  <c r="CH743" i="1"/>
  <c r="CI743" i="1"/>
  <c r="CD744" i="1"/>
  <c r="CE744" i="1"/>
  <c r="CF744" i="1"/>
  <c r="CG744" i="1"/>
  <c r="CH744" i="1"/>
  <c r="CI744" i="1"/>
  <c r="CD745" i="1"/>
  <c r="CE745" i="1"/>
  <c r="CF745" i="1"/>
  <c r="CG745" i="1"/>
  <c r="CH745" i="1"/>
  <c r="CI745" i="1"/>
  <c r="CD746" i="1"/>
  <c r="CE746" i="1"/>
  <c r="CF746" i="1"/>
  <c r="CG746" i="1"/>
  <c r="CH746" i="1"/>
  <c r="CI746" i="1"/>
  <c r="CD747" i="1"/>
  <c r="CE747" i="1"/>
  <c r="CF747" i="1"/>
  <c r="CG747" i="1"/>
  <c r="CH747" i="1"/>
  <c r="CI747" i="1"/>
  <c r="CD748" i="1"/>
  <c r="CE748" i="1"/>
  <c r="CF748" i="1"/>
  <c r="CG748" i="1"/>
  <c r="CH748" i="1"/>
  <c r="CI748" i="1"/>
  <c r="CD749" i="1"/>
  <c r="CE749" i="1"/>
  <c r="CF749" i="1"/>
  <c r="CG749" i="1"/>
  <c r="CH749" i="1"/>
  <c r="CI749" i="1"/>
  <c r="CD750" i="1"/>
  <c r="CE750" i="1"/>
  <c r="CF750" i="1"/>
  <c r="CG750" i="1"/>
  <c r="CH750" i="1"/>
  <c r="CI750" i="1"/>
  <c r="CD751" i="1"/>
  <c r="CE751" i="1"/>
  <c r="CF751" i="1"/>
  <c r="CG751" i="1"/>
  <c r="CH751" i="1"/>
  <c r="CI751" i="1"/>
  <c r="CD752" i="1"/>
  <c r="CE752" i="1"/>
  <c r="CF752" i="1"/>
  <c r="CG752" i="1"/>
  <c r="CH752" i="1"/>
  <c r="CI752" i="1"/>
  <c r="CD753" i="1"/>
  <c r="CE753" i="1"/>
  <c r="CF753" i="1"/>
  <c r="CG753" i="1"/>
  <c r="CH753" i="1"/>
  <c r="CI753" i="1"/>
  <c r="CD754" i="1"/>
  <c r="CE754" i="1"/>
  <c r="CF754" i="1"/>
  <c r="CG754" i="1"/>
  <c r="CH754" i="1"/>
  <c r="CI754" i="1"/>
  <c r="CD755" i="1"/>
  <c r="CE755" i="1"/>
  <c r="CF755" i="1"/>
  <c r="CG755" i="1"/>
  <c r="CH755" i="1"/>
  <c r="CI755" i="1"/>
  <c r="CD756" i="1"/>
  <c r="CE756" i="1"/>
  <c r="CF756" i="1"/>
  <c r="CG756" i="1"/>
  <c r="CH756" i="1"/>
  <c r="CI756" i="1"/>
  <c r="CD757" i="1"/>
  <c r="CE757" i="1"/>
  <c r="CF757" i="1"/>
  <c r="CG757" i="1"/>
  <c r="CH757" i="1"/>
  <c r="CI757" i="1"/>
  <c r="CD758" i="1"/>
  <c r="CE758" i="1"/>
  <c r="CF758" i="1"/>
  <c r="CG758" i="1"/>
  <c r="CH758" i="1"/>
  <c r="CI758" i="1"/>
  <c r="CD759" i="1"/>
  <c r="CE759" i="1"/>
  <c r="CF759" i="1"/>
  <c r="CG759" i="1"/>
  <c r="CH759" i="1"/>
  <c r="CI759" i="1"/>
  <c r="CD760" i="1"/>
  <c r="CE760" i="1"/>
  <c r="CF760" i="1"/>
  <c r="CG760" i="1"/>
  <c r="CH760" i="1"/>
  <c r="CI760" i="1"/>
  <c r="CD761" i="1"/>
  <c r="CE761" i="1"/>
  <c r="CF761" i="1"/>
  <c r="CG761" i="1"/>
  <c r="CH761" i="1"/>
  <c r="CI761" i="1"/>
  <c r="CD762" i="1"/>
  <c r="CE762" i="1"/>
  <c r="CF762" i="1"/>
  <c r="CG762" i="1"/>
  <c r="CH762" i="1"/>
  <c r="CI762" i="1"/>
  <c r="CD763" i="1"/>
  <c r="CE763" i="1"/>
  <c r="CF763" i="1"/>
  <c r="CG763" i="1"/>
  <c r="CH763" i="1"/>
  <c r="CI763" i="1"/>
  <c r="CD764" i="1"/>
  <c r="CE764" i="1"/>
  <c r="CF764" i="1"/>
  <c r="CG764" i="1"/>
  <c r="CH764" i="1"/>
  <c r="CI764" i="1"/>
  <c r="CD765" i="1"/>
  <c r="CE765" i="1"/>
  <c r="CF765" i="1"/>
  <c r="CG765" i="1"/>
  <c r="CH765" i="1"/>
  <c r="CI765" i="1"/>
  <c r="CD766" i="1"/>
  <c r="CE766" i="1"/>
  <c r="CF766" i="1"/>
  <c r="CG766" i="1"/>
  <c r="CH766" i="1"/>
  <c r="CI766" i="1"/>
  <c r="CD767" i="1"/>
  <c r="CE767" i="1"/>
  <c r="CF767" i="1"/>
  <c r="CG767" i="1"/>
  <c r="CH767" i="1"/>
  <c r="CI767" i="1"/>
  <c r="CD768" i="1"/>
  <c r="CE768" i="1"/>
  <c r="CF768" i="1"/>
  <c r="CG768" i="1"/>
  <c r="CH768" i="1"/>
  <c r="CI768" i="1"/>
  <c r="CD769" i="1"/>
  <c r="CE769" i="1"/>
  <c r="CF769" i="1"/>
  <c r="CG769" i="1"/>
  <c r="CH769" i="1"/>
  <c r="CI769" i="1"/>
  <c r="CD770" i="1"/>
  <c r="CE770" i="1"/>
  <c r="CF770" i="1"/>
  <c r="CG770" i="1"/>
  <c r="CH770" i="1"/>
  <c r="CI770" i="1"/>
  <c r="CD771" i="1"/>
  <c r="CE771" i="1"/>
  <c r="CF771" i="1"/>
  <c r="CG771" i="1"/>
  <c r="CH771" i="1"/>
  <c r="CI771" i="1"/>
  <c r="CD772" i="1"/>
  <c r="CE772" i="1"/>
  <c r="CF772" i="1"/>
  <c r="CG772" i="1"/>
  <c r="CH772" i="1"/>
  <c r="CI772" i="1"/>
  <c r="CD773" i="1"/>
  <c r="CE773" i="1"/>
  <c r="CF773" i="1"/>
  <c r="CG773" i="1"/>
  <c r="CH773" i="1"/>
  <c r="CI773" i="1"/>
  <c r="CD774" i="1"/>
  <c r="CE774" i="1"/>
  <c r="CF774" i="1"/>
  <c r="CG774" i="1"/>
  <c r="CH774" i="1"/>
  <c r="CI774" i="1"/>
  <c r="CD775" i="1"/>
  <c r="CE775" i="1"/>
  <c r="CF775" i="1"/>
  <c r="CG775" i="1"/>
  <c r="CH775" i="1"/>
  <c r="CI775" i="1"/>
  <c r="CD776" i="1"/>
  <c r="CE776" i="1"/>
  <c r="CF776" i="1"/>
  <c r="CG776" i="1"/>
  <c r="CH776" i="1"/>
  <c r="CI776" i="1"/>
  <c r="CD777" i="1"/>
  <c r="CE777" i="1"/>
  <c r="CF777" i="1"/>
  <c r="CG777" i="1"/>
  <c r="CH777" i="1"/>
  <c r="CI777" i="1"/>
  <c r="CD778" i="1"/>
  <c r="CE778" i="1"/>
  <c r="CF778" i="1"/>
  <c r="CG778" i="1"/>
  <c r="CH778" i="1"/>
  <c r="CI778" i="1"/>
  <c r="CD779" i="1"/>
  <c r="CE779" i="1"/>
  <c r="CF779" i="1"/>
  <c r="CG779" i="1"/>
  <c r="CH779" i="1"/>
  <c r="CI779" i="1"/>
  <c r="CD780" i="1"/>
  <c r="CE780" i="1"/>
  <c r="CF780" i="1"/>
  <c r="CG780" i="1"/>
  <c r="CH780" i="1"/>
  <c r="CI780" i="1"/>
  <c r="CD781" i="1"/>
  <c r="CE781" i="1"/>
  <c r="CF781" i="1"/>
  <c r="CG781" i="1"/>
  <c r="CH781" i="1"/>
  <c r="CI781" i="1"/>
  <c r="CD782" i="1"/>
  <c r="CE782" i="1"/>
  <c r="CF782" i="1"/>
  <c r="CG782" i="1"/>
  <c r="CH782" i="1"/>
  <c r="CI782" i="1"/>
  <c r="CD783" i="1"/>
  <c r="CE783" i="1"/>
  <c r="CF783" i="1"/>
  <c r="CG783" i="1"/>
  <c r="CH783" i="1"/>
  <c r="CI783" i="1"/>
  <c r="CD784" i="1"/>
  <c r="CE784" i="1"/>
  <c r="CF784" i="1"/>
  <c r="CG784" i="1"/>
  <c r="CH784" i="1"/>
  <c r="CI784" i="1"/>
  <c r="CD785" i="1"/>
  <c r="CE785" i="1"/>
  <c r="CF785" i="1"/>
  <c r="CG785" i="1"/>
  <c r="CH785" i="1"/>
  <c r="CI785" i="1"/>
  <c r="CD786" i="1"/>
  <c r="CE786" i="1"/>
  <c r="CF786" i="1"/>
  <c r="CG786" i="1"/>
  <c r="CH786" i="1"/>
  <c r="CI786" i="1"/>
  <c r="CD787" i="1"/>
  <c r="CE787" i="1"/>
  <c r="CF787" i="1"/>
  <c r="CG787" i="1"/>
  <c r="CH787" i="1"/>
  <c r="CI787" i="1"/>
  <c r="CD788" i="1"/>
  <c r="CE788" i="1"/>
  <c r="CF788" i="1"/>
  <c r="CG788" i="1"/>
  <c r="CH788" i="1"/>
  <c r="CI788" i="1"/>
  <c r="CD789" i="1"/>
  <c r="CE789" i="1"/>
  <c r="CF789" i="1"/>
  <c r="CG789" i="1"/>
  <c r="CH789" i="1"/>
  <c r="CI789" i="1"/>
  <c r="CD790" i="1"/>
  <c r="CE790" i="1"/>
  <c r="CF790" i="1"/>
  <c r="CG790" i="1"/>
  <c r="CH790" i="1"/>
  <c r="CI790" i="1"/>
  <c r="CD791" i="1"/>
  <c r="CE791" i="1"/>
  <c r="CF791" i="1"/>
  <c r="CG791" i="1"/>
  <c r="CH791" i="1"/>
  <c r="CI791" i="1"/>
  <c r="CD792" i="1"/>
  <c r="CE792" i="1"/>
  <c r="CF792" i="1"/>
  <c r="CG792" i="1"/>
  <c r="CH792" i="1"/>
  <c r="CI792" i="1"/>
  <c r="CD793" i="1"/>
  <c r="CE793" i="1"/>
  <c r="CF793" i="1"/>
  <c r="CG793" i="1"/>
  <c r="CH793" i="1"/>
  <c r="CI793" i="1"/>
  <c r="CD794" i="1"/>
  <c r="CE794" i="1"/>
  <c r="CF794" i="1"/>
  <c r="CG794" i="1"/>
  <c r="CH794" i="1"/>
  <c r="CI794" i="1"/>
  <c r="CD795" i="1"/>
  <c r="CE795" i="1"/>
  <c r="CF795" i="1"/>
  <c r="CG795" i="1"/>
  <c r="CH795" i="1"/>
  <c r="CI795" i="1"/>
  <c r="CD796" i="1"/>
  <c r="CE796" i="1"/>
  <c r="CF796" i="1"/>
  <c r="CG796" i="1"/>
  <c r="CH796" i="1"/>
  <c r="CI796" i="1"/>
  <c r="CD797" i="1"/>
  <c r="CE797" i="1"/>
  <c r="CF797" i="1"/>
  <c r="CG797" i="1"/>
  <c r="CH797" i="1"/>
  <c r="CI797" i="1"/>
  <c r="CD798" i="1"/>
  <c r="CE798" i="1"/>
  <c r="CF798" i="1"/>
  <c r="CG798" i="1"/>
  <c r="CH798" i="1"/>
  <c r="CI798" i="1"/>
  <c r="CD799" i="1"/>
  <c r="CE799" i="1"/>
  <c r="CF799" i="1"/>
  <c r="CG799" i="1"/>
  <c r="CH799" i="1"/>
  <c r="CI799" i="1"/>
  <c r="CD800" i="1"/>
  <c r="CE800" i="1"/>
  <c r="CF800" i="1"/>
  <c r="CG800" i="1"/>
  <c r="CH800" i="1"/>
  <c r="CI800" i="1"/>
  <c r="CD801" i="1"/>
  <c r="CE801" i="1"/>
  <c r="CF801" i="1"/>
  <c r="CG801" i="1"/>
  <c r="CH801" i="1"/>
  <c r="CI801" i="1"/>
  <c r="CD802" i="1"/>
  <c r="CE802" i="1"/>
  <c r="CF802" i="1"/>
  <c r="CG802" i="1"/>
  <c r="CH802" i="1"/>
  <c r="CI802" i="1"/>
  <c r="CD803" i="1"/>
  <c r="CE803" i="1"/>
  <c r="CF803" i="1"/>
  <c r="CG803" i="1"/>
  <c r="CH803" i="1"/>
  <c r="CI803" i="1"/>
  <c r="CD804" i="1"/>
  <c r="CE804" i="1"/>
  <c r="CF804" i="1"/>
  <c r="CG804" i="1"/>
  <c r="CH804" i="1"/>
  <c r="CI804" i="1"/>
  <c r="CD805" i="1"/>
  <c r="CE805" i="1"/>
  <c r="CF805" i="1"/>
  <c r="CG805" i="1"/>
  <c r="CH805" i="1"/>
  <c r="CI805" i="1"/>
  <c r="CD806" i="1"/>
  <c r="CE806" i="1"/>
  <c r="CF806" i="1"/>
  <c r="CG806" i="1"/>
  <c r="CH806" i="1"/>
  <c r="CI806" i="1"/>
  <c r="CD807" i="1"/>
  <c r="CE807" i="1"/>
  <c r="CF807" i="1"/>
  <c r="CG807" i="1"/>
  <c r="CH807" i="1"/>
  <c r="CI807" i="1"/>
  <c r="CD808" i="1"/>
  <c r="CE808" i="1"/>
  <c r="CF808" i="1"/>
  <c r="CG808" i="1"/>
  <c r="CH808" i="1"/>
  <c r="CI808" i="1"/>
  <c r="CD809" i="1"/>
  <c r="CE809" i="1"/>
  <c r="CF809" i="1"/>
  <c r="CG809" i="1"/>
  <c r="CH809" i="1"/>
  <c r="CI809" i="1"/>
  <c r="CD810" i="1"/>
  <c r="CE810" i="1"/>
  <c r="CF810" i="1"/>
  <c r="CG810" i="1"/>
  <c r="CH810" i="1"/>
  <c r="CI810" i="1"/>
  <c r="CD811" i="1"/>
  <c r="CE811" i="1"/>
  <c r="CF811" i="1"/>
  <c r="CG811" i="1"/>
  <c r="CH811" i="1"/>
  <c r="CI811" i="1"/>
  <c r="CD812" i="1"/>
  <c r="CE812" i="1"/>
  <c r="CF812" i="1"/>
  <c r="CG812" i="1"/>
  <c r="CH812" i="1"/>
  <c r="CI812" i="1"/>
  <c r="CD813" i="1"/>
  <c r="CE813" i="1"/>
  <c r="CF813" i="1"/>
  <c r="CG813" i="1"/>
  <c r="CH813" i="1"/>
  <c r="CI813" i="1"/>
  <c r="CD814" i="1"/>
  <c r="CE814" i="1"/>
  <c r="CF814" i="1"/>
  <c r="CG814" i="1"/>
  <c r="CH814" i="1"/>
  <c r="CI814" i="1"/>
  <c r="CD815" i="1"/>
  <c r="CE815" i="1"/>
  <c r="CF815" i="1"/>
  <c r="CG815" i="1"/>
  <c r="CH815" i="1"/>
  <c r="CI815" i="1"/>
  <c r="CD816" i="1"/>
  <c r="CE816" i="1"/>
  <c r="CF816" i="1"/>
  <c r="CG816" i="1"/>
  <c r="CH816" i="1"/>
  <c r="CI816" i="1"/>
  <c r="CD817" i="1"/>
  <c r="CE817" i="1"/>
  <c r="CF817" i="1"/>
  <c r="CG817" i="1"/>
  <c r="CH817" i="1"/>
  <c r="CI817" i="1"/>
  <c r="CD818" i="1"/>
  <c r="CE818" i="1"/>
  <c r="CF818" i="1"/>
  <c r="CG818" i="1"/>
  <c r="CH818" i="1"/>
  <c r="CI818" i="1"/>
  <c r="CD819" i="1"/>
  <c r="CE819" i="1"/>
  <c r="CF819" i="1"/>
  <c r="CG819" i="1"/>
  <c r="CH819" i="1"/>
  <c r="CI819" i="1"/>
  <c r="CD820" i="1"/>
  <c r="CE820" i="1"/>
  <c r="CF820" i="1"/>
  <c r="CG820" i="1"/>
  <c r="CH820" i="1"/>
  <c r="CI820" i="1"/>
  <c r="CD821" i="1"/>
  <c r="CE821" i="1"/>
  <c r="CF821" i="1"/>
  <c r="CG821" i="1"/>
  <c r="CH821" i="1"/>
  <c r="CI821" i="1"/>
  <c r="CD822" i="1"/>
  <c r="CE822" i="1"/>
  <c r="CF822" i="1"/>
  <c r="CG822" i="1"/>
  <c r="CH822" i="1"/>
  <c r="CI822" i="1"/>
  <c r="CD823" i="1"/>
  <c r="CE823" i="1"/>
  <c r="CF823" i="1"/>
  <c r="CG823" i="1"/>
  <c r="CH823" i="1"/>
  <c r="CI823" i="1"/>
  <c r="CD824" i="1"/>
  <c r="CE824" i="1"/>
  <c r="CF824" i="1"/>
  <c r="CG824" i="1"/>
  <c r="CH824" i="1"/>
  <c r="CI824" i="1"/>
  <c r="CD825" i="1"/>
  <c r="CE825" i="1"/>
  <c r="CF825" i="1"/>
  <c r="CG825" i="1"/>
  <c r="CH825" i="1"/>
  <c r="CI825" i="1"/>
  <c r="CD826" i="1"/>
  <c r="CE826" i="1"/>
  <c r="CF826" i="1"/>
  <c r="CG826" i="1"/>
  <c r="CH826" i="1"/>
  <c r="CI826" i="1"/>
  <c r="CD827" i="1"/>
  <c r="CE827" i="1"/>
  <c r="CF827" i="1"/>
  <c r="CG827" i="1"/>
  <c r="CH827" i="1"/>
  <c r="CI827" i="1"/>
  <c r="CD828" i="1"/>
  <c r="CE828" i="1"/>
  <c r="CF828" i="1"/>
  <c r="CG828" i="1"/>
  <c r="CH828" i="1"/>
  <c r="CI828" i="1"/>
  <c r="CD829" i="1"/>
  <c r="CE829" i="1"/>
  <c r="CF829" i="1"/>
  <c r="CG829" i="1"/>
  <c r="CH829" i="1"/>
  <c r="CI829" i="1"/>
  <c r="CD830" i="1"/>
  <c r="CE830" i="1"/>
  <c r="CF830" i="1"/>
  <c r="CG830" i="1"/>
  <c r="CH830" i="1"/>
  <c r="CI830" i="1"/>
  <c r="CD831" i="1"/>
  <c r="CE831" i="1"/>
  <c r="CF831" i="1"/>
  <c r="CG831" i="1"/>
  <c r="CH831" i="1"/>
  <c r="CI831" i="1"/>
  <c r="CD832" i="1"/>
  <c r="CE832" i="1"/>
  <c r="CF832" i="1"/>
  <c r="CG832" i="1"/>
  <c r="CH832" i="1"/>
  <c r="CI832" i="1"/>
  <c r="CD833" i="1"/>
  <c r="CE833" i="1"/>
  <c r="CF833" i="1"/>
  <c r="CG833" i="1"/>
  <c r="CH833" i="1"/>
  <c r="CI833" i="1"/>
  <c r="CD834" i="1"/>
  <c r="CE834" i="1"/>
  <c r="CF834" i="1"/>
  <c r="CG834" i="1"/>
  <c r="CH834" i="1"/>
  <c r="CI834" i="1"/>
  <c r="CD835" i="1"/>
  <c r="CE835" i="1"/>
  <c r="CF835" i="1"/>
  <c r="CG835" i="1"/>
  <c r="CH835" i="1"/>
  <c r="CI835" i="1"/>
  <c r="CD836" i="1"/>
  <c r="CE836" i="1"/>
  <c r="CF836" i="1"/>
  <c r="CG836" i="1"/>
  <c r="CH836" i="1"/>
  <c r="CI836" i="1"/>
  <c r="CD837" i="1"/>
  <c r="CE837" i="1"/>
  <c r="CF837" i="1"/>
  <c r="CG837" i="1"/>
  <c r="CH837" i="1"/>
  <c r="CI837" i="1"/>
  <c r="CD838" i="1"/>
  <c r="CE838" i="1"/>
  <c r="CF838" i="1"/>
  <c r="CG838" i="1"/>
  <c r="CH838" i="1"/>
  <c r="CI838" i="1"/>
  <c r="CD839" i="1"/>
  <c r="CE839" i="1"/>
  <c r="CF839" i="1"/>
  <c r="CG839" i="1"/>
  <c r="CH839" i="1"/>
  <c r="CI839" i="1"/>
  <c r="CD840" i="1"/>
  <c r="CE840" i="1"/>
  <c r="CF840" i="1"/>
  <c r="CG840" i="1"/>
  <c r="CH840" i="1"/>
  <c r="CI840" i="1"/>
  <c r="CD841" i="1"/>
  <c r="CE841" i="1"/>
  <c r="CF841" i="1"/>
  <c r="CG841" i="1"/>
  <c r="CH841" i="1"/>
  <c r="CI841" i="1"/>
  <c r="CD842" i="1"/>
  <c r="CE842" i="1"/>
  <c r="CF842" i="1"/>
  <c r="CG842" i="1"/>
  <c r="CH842" i="1"/>
  <c r="CI842" i="1"/>
  <c r="CD843" i="1"/>
  <c r="CE843" i="1"/>
  <c r="CF843" i="1"/>
  <c r="CG843" i="1"/>
  <c r="CH843" i="1"/>
  <c r="CI843" i="1"/>
  <c r="CD844" i="1"/>
  <c r="CE844" i="1"/>
  <c r="CF844" i="1"/>
  <c r="CG844" i="1"/>
  <c r="CH844" i="1"/>
  <c r="CI844" i="1"/>
  <c r="CD845" i="1"/>
  <c r="CE845" i="1"/>
  <c r="CF845" i="1"/>
  <c r="CG845" i="1"/>
  <c r="CH845" i="1"/>
  <c r="CI845" i="1"/>
  <c r="CD846" i="1"/>
  <c r="CE846" i="1"/>
  <c r="CF846" i="1"/>
  <c r="CG846" i="1"/>
  <c r="CH846" i="1"/>
  <c r="CI846" i="1"/>
  <c r="CD847" i="1"/>
  <c r="CE847" i="1"/>
  <c r="CF847" i="1"/>
  <c r="CG847" i="1"/>
  <c r="CH847" i="1"/>
  <c r="CI847" i="1"/>
  <c r="CD848" i="1"/>
  <c r="CE848" i="1"/>
  <c r="CF848" i="1"/>
  <c r="CG848" i="1"/>
  <c r="CH848" i="1"/>
  <c r="CI848" i="1"/>
  <c r="CD849" i="1"/>
  <c r="CE849" i="1"/>
  <c r="CF849" i="1"/>
  <c r="CG849" i="1"/>
  <c r="CH849" i="1"/>
  <c r="CI849" i="1"/>
  <c r="CD850" i="1"/>
  <c r="CE850" i="1"/>
  <c r="CF850" i="1"/>
  <c r="CG850" i="1"/>
  <c r="CH850" i="1"/>
  <c r="CI850" i="1"/>
  <c r="CD851" i="1"/>
  <c r="CE851" i="1"/>
  <c r="CF851" i="1"/>
  <c r="CG851" i="1"/>
  <c r="CH851" i="1"/>
  <c r="CI851" i="1"/>
  <c r="CD852" i="1"/>
  <c r="CE852" i="1"/>
  <c r="CF852" i="1"/>
  <c r="CG852" i="1"/>
  <c r="CH852" i="1"/>
  <c r="CI852" i="1"/>
  <c r="CD853" i="1"/>
  <c r="CE853" i="1"/>
  <c r="CF853" i="1"/>
  <c r="CG853" i="1"/>
  <c r="CH853" i="1"/>
  <c r="CI853" i="1"/>
  <c r="CD854" i="1"/>
  <c r="CE854" i="1"/>
  <c r="CF854" i="1"/>
  <c r="CG854" i="1"/>
  <c r="CH854" i="1"/>
  <c r="CI854" i="1"/>
  <c r="CD855" i="1"/>
  <c r="CE855" i="1"/>
  <c r="CF855" i="1"/>
  <c r="CG855" i="1"/>
  <c r="CH855" i="1"/>
  <c r="CI855" i="1"/>
  <c r="CD856" i="1"/>
  <c r="CE856" i="1"/>
  <c r="CF856" i="1"/>
  <c r="CG856" i="1"/>
  <c r="CH856" i="1"/>
  <c r="CI856" i="1"/>
  <c r="CD857" i="1"/>
  <c r="CE857" i="1"/>
  <c r="CF857" i="1"/>
  <c r="CG857" i="1"/>
  <c r="CH857" i="1"/>
  <c r="CI857" i="1"/>
  <c r="CD858" i="1"/>
  <c r="CE858" i="1"/>
  <c r="CF858" i="1"/>
  <c r="CG858" i="1"/>
  <c r="CH858" i="1"/>
  <c r="CI858" i="1"/>
  <c r="CD859" i="1"/>
  <c r="CE859" i="1"/>
  <c r="CF859" i="1"/>
  <c r="CG859" i="1"/>
  <c r="CH859" i="1"/>
  <c r="CI859" i="1"/>
  <c r="CD860" i="1"/>
  <c r="CE860" i="1"/>
  <c r="CF860" i="1"/>
  <c r="CG860" i="1"/>
  <c r="CH860" i="1"/>
  <c r="CI860" i="1"/>
  <c r="CD861" i="1"/>
  <c r="CE861" i="1"/>
  <c r="CF861" i="1"/>
  <c r="CG861" i="1"/>
  <c r="CH861" i="1"/>
  <c r="CI861" i="1"/>
  <c r="CD862" i="1"/>
  <c r="CE862" i="1"/>
  <c r="CF862" i="1"/>
  <c r="CG862" i="1"/>
  <c r="CH862" i="1"/>
  <c r="CI862" i="1"/>
  <c r="CD863" i="1"/>
  <c r="CE863" i="1"/>
  <c r="CF863" i="1"/>
  <c r="CG863" i="1"/>
  <c r="CH863" i="1"/>
  <c r="CI863" i="1"/>
  <c r="CD864" i="1"/>
  <c r="CE864" i="1"/>
  <c r="CF864" i="1"/>
  <c r="CG864" i="1"/>
  <c r="CH864" i="1"/>
  <c r="CI864" i="1"/>
  <c r="CD865" i="1"/>
  <c r="CE865" i="1"/>
  <c r="CF865" i="1"/>
  <c r="CG865" i="1"/>
  <c r="CH865" i="1"/>
  <c r="CI865" i="1"/>
  <c r="CD866" i="1"/>
  <c r="CE866" i="1"/>
  <c r="CF866" i="1"/>
  <c r="CG866" i="1"/>
  <c r="CH866" i="1"/>
  <c r="CI866" i="1"/>
  <c r="CD867" i="1"/>
  <c r="CE867" i="1"/>
  <c r="CF867" i="1"/>
  <c r="CG867" i="1"/>
  <c r="CH867" i="1"/>
  <c r="CI867" i="1"/>
  <c r="CD868" i="1"/>
  <c r="CE868" i="1"/>
  <c r="CF868" i="1"/>
  <c r="CG868" i="1"/>
  <c r="CH868" i="1"/>
  <c r="CI868" i="1"/>
  <c r="CD869" i="1"/>
  <c r="CE869" i="1"/>
  <c r="CF869" i="1"/>
  <c r="CG869" i="1"/>
  <c r="CH869" i="1"/>
  <c r="CI869" i="1"/>
  <c r="CD870" i="1"/>
  <c r="CE870" i="1"/>
  <c r="CF870" i="1"/>
  <c r="CG870" i="1"/>
  <c r="CH870" i="1"/>
  <c r="CI870" i="1"/>
  <c r="CD871" i="1"/>
  <c r="CE871" i="1"/>
  <c r="CF871" i="1"/>
  <c r="CG871" i="1"/>
  <c r="CH871" i="1"/>
  <c r="CI871" i="1"/>
  <c r="CD872" i="1"/>
  <c r="CE872" i="1"/>
  <c r="CF872" i="1"/>
  <c r="CG872" i="1"/>
  <c r="CH872" i="1"/>
  <c r="CI872" i="1"/>
  <c r="CD873" i="1"/>
  <c r="CE873" i="1"/>
  <c r="CF873" i="1"/>
  <c r="CG873" i="1"/>
  <c r="CH873" i="1"/>
  <c r="CI873" i="1"/>
  <c r="CD874" i="1"/>
  <c r="CE874" i="1"/>
  <c r="CF874" i="1"/>
  <c r="CG874" i="1"/>
  <c r="CH874" i="1"/>
  <c r="CI874" i="1"/>
  <c r="CD875" i="1"/>
  <c r="CE875" i="1"/>
  <c r="CF875" i="1"/>
  <c r="CG875" i="1"/>
  <c r="CH875" i="1"/>
  <c r="CI875" i="1"/>
  <c r="CD876" i="1"/>
  <c r="CE876" i="1"/>
  <c r="CF876" i="1"/>
  <c r="CG876" i="1"/>
  <c r="CH876" i="1"/>
  <c r="CI876" i="1"/>
  <c r="CD877" i="1"/>
  <c r="CE877" i="1"/>
  <c r="CF877" i="1"/>
  <c r="CG877" i="1"/>
  <c r="CH877" i="1"/>
  <c r="CI877" i="1"/>
  <c r="CD878" i="1"/>
  <c r="CE878" i="1"/>
  <c r="CF878" i="1"/>
  <c r="CG878" i="1"/>
  <c r="CH878" i="1"/>
  <c r="CI878" i="1"/>
  <c r="CD879" i="1"/>
  <c r="CE879" i="1"/>
  <c r="CF879" i="1"/>
  <c r="CG879" i="1"/>
  <c r="CH879" i="1"/>
  <c r="CI879" i="1"/>
  <c r="CD880" i="1"/>
  <c r="CE880" i="1"/>
  <c r="CF880" i="1"/>
  <c r="CG880" i="1"/>
  <c r="CH880" i="1"/>
  <c r="CI880" i="1"/>
  <c r="CD881" i="1"/>
  <c r="CE881" i="1"/>
  <c r="CF881" i="1"/>
  <c r="CG881" i="1"/>
  <c r="CH881" i="1"/>
  <c r="CI881" i="1"/>
  <c r="CD882" i="1"/>
  <c r="CE882" i="1"/>
  <c r="CF882" i="1"/>
  <c r="CG882" i="1"/>
  <c r="CH882" i="1"/>
  <c r="CI882" i="1"/>
  <c r="CD883" i="1"/>
  <c r="CE883" i="1"/>
  <c r="CF883" i="1"/>
  <c r="CG883" i="1"/>
  <c r="CH883" i="1"/>
  <c r="CI883" i="1"/>
  <c r="CD884" i="1"/>
  <c r="CE884" i="1"/>
  <c r="CF884" i="1"/>
  <c r="CG884" i="1"/>
  <c r="CH884" i="1"/>
  <c r="CI884" i="1"/>
  <c r="CD885" i="1"/>
  <c r="CE885" i="1"/>
  <c r="CF885" i="1"/>
  <c r="CG885" i="1"/>
  <c r="CH885" i="1"/>
  <c r="CI885" i="1"/>
  <c r="CD886" i="1"/>
  <c r="CE886" i="1"/>
  <c r="CF886" i="1"/>
  <c r="CG886" i="1"/>
  <c r="CH886" i="1"/>
  <c r="CI886" i="1"/>
  <c r="CD887" i="1"/>
  <c r="CE887" i="1"/>
  <c r="CF887" i="1"/>
  <c r="CG887" i="1"/>
  <c r="CH887" i="1"/>
  <c r="CI887" i="1"/>
  <c r="CD888" i="1"/>
  <c r="CE888" i="1"/>
  <c r="CF888" i="1"/>
  <c r="CG888" i="1"/>
  <c r="CH888" i="1"/>
  <c r="CI888" i="1"/>
  <c r="CD889" i="1"/>
  <c r="CE889" i="1"/>
  <c r="CF889" i="1"/>
  <c r="CG889" i="1"/>
  <c r="CH889" i="1"/>
  <c r="CI889" i="1"/>
  <c r="CD890" i="1"/>
  <c r="CE890" i="1"/>
  <c r="CF890" i="1"/>
  <c r="CG890" i="1"/>
  <c r="CH890" i="1"/>
  <c r="CI890" i="1"/>
  <c r="CD891" i="1"/>
  <c r="CE891" i="1"/>
  <c r="CF891" i="1"/>
  <c r="CG891" i="1"/>
  <c r="CH891" i="1"/>
  <c r="CI891" i="1"/>
  <c r="CD892" i="1"/>
  <c r="CE892" i="1"/>
  <c r="CF892" i="1"/>
  <c r="CG892" i="1"/>
  <c r="CH892" i="1"/>
  <c r="CI892" i="1"/>
  <c r="CD893" i="1"/>
  <c r="CE893" i="1"/>
  <c r="CF893" i="1"/>
  <c r="CG893" i="1"/>
  <c r="CH893" i="1"/>
  <c r="CI893" i="1"/>
  <c r="CD894" i="1"/>
  <c r="CE894" i="1"/>
  <c r="CF894" i="1"/>
  <c r="CG894" i="1"/>
  <c r="CH894" i="1"/>
  <c r="CI894" i="1"/>
  <c r="CD895" i="1"/>
  <c r="CE895" i="1"/>
  <c r="CF895" i="1"/>
  <c r="CG895" i="1"/>
  <c r="CH895" i="1"/>
  <c r="CI895" i="1"/>
  <c r="CD896" i="1"/>
  <c r="CE896" i="1"/>
  <c r="CF896" i="1"/>
  <c r="CG896" i="1"/>
  <c r="CH896" i="1"/>
  <c r="CI896" i="1"/>
  <c r="CD897" i="1"/>
  <c r="CE897" i="1"/>
  <c r="CF897" i="1"/>
  <c r="CG897" i="1"/>
  <c r="CH897" i="1"/>
  <c r="CI897" i="1"/>
  <c r="CD898" i="1"/>
  <c r="CE898" i="1"/>
  <c r="CF898" i="1"/>
  <c r="CG898" i="1"/>
  <c r="CH898" i="1"/>
  <c r="CI898" i="1"/>
  <c r="CD899" i="1"/>
  <c r="CE899" i="1"/>
  <c r="CF899" i="1"/>
  <c r="CG899" i="1"/>
  <c r="CH899" i="1"/>
  <c r="CI899" i="1"/>
  <c r="CD900" i="1"/>
  <c r="CE900" i="1"/>
  <c r="CF900" i="1"/>
  <c r="CG900" i="1"/>
  <c r="CH900" i="1"/>
  <c r="CI900" i="1"/>
  <c r="CD901" i="1"/>
  <c r="CE901" i="1"/>
  <c r="CF901" i="1"/>
  <c r="CG901" i="1"/>
  <c r="CH901" i="1"/>
  <c r="CI901" i="1"/>
  <c r="CD902" i="1"/>
  <c r="CE902" i="1"/>
  <c r="CF902" i="1"/>
  <c r="CG902" i="1"/>
  <c r="CH902" i="1"/>
  <c r="CI902" i="1"/>
  <c r="CD903" i="1"/>
  <c r="CE903" i="1"/>
  <c r="CF903" i="1"/>
  <c r="CG903" i="1"/>
  <c r="CH903" i="1"/>
  <c r="CI903" i="1"/>
  <c r="CD904" i="1"/>
  <c r="CE904" i="1"/>
  <c r="CF904" i="1"/>
  <c r="CG904" i="1"/>
  <c r="CH904" i="1"/>
  <c r="CI904" i="1"/>
  <c r="CD905" i="1"/>
  <c r="CE905" i="1"/>
  <c r="CF905" i="1"/>
  <c r="CG905" i="1"/>
  <c r="CH905" i="1"/>
  <c r="CI905" i="1"/>
  <c r="CD906" i="1"/>
  <c r="CE906" i="1"/>
  <c r="CF906" i="1"/>
  <c r="CG906" i="1"/>
  <c r="CH906" i="1"/>
  <c r="CI906" i="1"/>
  <c r="CD907" i="1"/>
  <c r="CE907" i="1"/>
  <c r="CF907" i="1"/>
  <c r="CG907" i="1"/>
  <c r="CH907" i="1"/>
  <c r="CI907" i="1"/>
  <c r="CD908" i="1"/>
  <c r="CE908" i="1"/>
  <c r="CF908" i="1"/>
  <c r="CG908" i="1"/>
  <c r="CH908" i="1"/>
  <c r="CI908" i="1"/>
  <c r="CD909" i="1"/>
  <c r="CE909" i="1"/>
  <c r="CF909" i="1"/>
  <c r="CG909" i="1"/>
  <c r="CH909" i="1"/>
  <c r="CI909" i="1"/>
  <c r="CD910" i="1"/>
  <c r="CE910" i="1"/>
  <c r="CF910" i="1"/>
  <c r="CG910" i="1"/>
  <c r="CH910" i="1"/>
  <c r="CI910" i="1"/>
  <c r="CD911" i="1"/>
  <c r="CE911" i="1"/>
  <c r="CF911" i="1"/>
  <c r="CG911" i="1"/>
  <c r="CH911" i="1"/>
  <c r="CI911" i="1"/>
  <c r="CD912" i="1"/>
  <c r="CE912" i="1"/>
  <c r="CF912" i="1"/>
  <c r="CG912" i="1"/>
  <c r="CH912" i="1"/>
  <c r="CI912" i="1"/>
  <c r="CD913" i="1"/>
  <c r="CE913" i="1"/>
  <c r="CF913" i="1"/>
  <c r="CG913" i="1"/>
  <c r="CH913" i="1"/>
  <c r="CI913" i="1"/>
  <c r="CD914" i="1"/>
  <c r="CE914" i="1"/>
  <c r="CF914" i="1"/>
  <c r="CG914" i="1"/>
  <c r="CH914" i="1"/>
  <c r="CI914" i="1"/>
  <c r="CD915" i="1"/>
  <c r="CE915" i="1"/>
  <c r="CF915" i="1"/>
  <c r="CG915" i="1"/>
  <c r="CH915" i="1"/>
  <c r="CI915" i="1"/>
  <c r="CD916" i="1"/>
  <c r="CE916" i="1"/>
  <c r="CF916" i="1"/>
  <c r="CG916" i="1"/>
  <c r="CH916" i="1"/>
  <c r="CI916" i="1"/>
  <c r="CD917" i="1"/>
  <c r="CE917" i="1"/>
  <c r="CF917" i="1"/>
  <c r="CG917" i="1"/>
  <c r="CH917" i="1"/>
  <c r="CI917" i="1"/>
  <c r="CD918" i="1"/>
  <c r="CE918" i="1"/>
  <c r="CF918" i="1"/>
  <c r="CG918" i="1"/>
  <c r="CH918" i="1"/>
  <c r="CI918" i="1"/>
  <c r="CD919" i="1"/>
  <c r="CE919" i="1"/>
  <c r="CF919" i="1"/>
  <c r="CG919" i="1"/>
  <c r="CH919" i="1"/>
  <c r="CI919" i="1"/>
  <c r="CD920" i="1"/>
  <c r="CE920" i="1"/>
  <c r="CF920" i="1"/>
  <c r="CG920" i="1"/>
  <c r="CH920" i="1"/>
  <c r="CI920" i="1"/>
  <c r="CD921" i="1"/>
  <c r="CE921" i="1"/>
  <c r="CF921" i="1"/>
  <c r="CG921" i="1"/>
  <c r="CH921" i="1"/>
  <c r="CI921" i="1"/>
  <c r="CD922" i="1"/>
  <c r="CE922" i="1"/>
  <c r="CF922" i="1"/>
  <c r="CG922" i="1"/>
  <c r="CH922" i="1"/>
  <c r="CI922" i="1"/>
  <c r="CD923" i="1"/>
  <c r="CE923" i="1"/>
  <c r="CF923" i="1"/>
  <c r="CG923" i="1"/>
  <c r="CH923" i="1"/>
  <c r="CI923" i="1"/>
  <c r="CD924" i="1"/>
  <c r="CE924" i="1"/>
  <c r="CF924" i="1"/>
  <c r="CG924" i="1"/>
  <c r="CH924" i="1"/>
  <c r="CI924" i="1"/>
  <c r="CD925" i="1"/>
  <c r="CE925" i="1"/>
  <c r="CF925" i="1"/>
  <c r="CG925" i="1"/>
  <c r="CH925" i="1"/>
  <c r="CI925" i="1"/>
  <c r="CD926" i="1"/>
  <c r="CE926" i="1"/>
  <c r="CF926" i="1"/>
  <c r="CG926" i="1"/>
  <c r="CH926" i="1"/>
  <c r="CI926" i="1"/>
  <c r="CD927" i="1"/>
  <c r="CE927" i="1"/>
  <c r="CF927" i="1"/>
  <c r="CG927" i="1"/>
  <c r="CH927" i="1"/>
  <c r="CI927" i="1"/>
  <c r="CD928" i="1"/>
  <c r="CE928" i="1"/>
  <c r="CF928" i="1"/>
  <c r="CG928" i="1"/>
  <c r="CH928" i="1"/>
  <c r="CI928" i="1"/>
  <c r="CD929" i="1"/>
  <c r="CE929" i="1"/>
  <c r="CF929" i="1"/>
  <c r="CG929" i="1"/>
  <c r="CH929" i="1"/>
  <c r="CI929" i="1"/>
  <c r="CD930" i="1"/>
  <c r="CE930" i="1"/>
  <c r="CF930" i="1"/>
  <c r="CG930" i="1"/>
  <c r="CH930" i="1"/>
  <c r="CI930" i="1"/>
  <c r="CD931" i="1"/>
  <c r="CE931" i="1"/>
  <c r="CF931" i="1"/>
  <c r="CG931" i="1"/>
  <c r="CH931" i="1"/>
  <c r="CI931" i="1"/>
  <c r="CD932" i="1"/>
  <c r="CE932" i="1"/>
  <c r="CF932" i="1"/>
  <c r="CG932" i="1"/>
  <c r="CH932" i="1"/>
  <c r="CI932" i="1"/>
  <c r="CD933" i="1"/>
  <c r="CE933" i="1"/>
  <c r="CF933" i="1"/>
  <c r="CG933" i="1"/>
  <c r="CH933" i="1"/>
  <c r="CI933" i="1"/>
  <c r="CD934" i="1"/>
  <c r="CE934" i="1"/>
  <c r="CF934" i="1"/>
  <c r="CG934" i="1"/>
  <c r="CH934" i="1"/>
  <c r="CI934" i="1"/>
  <c r="CD935" i="1"/>
  <c r="CE935" i="1"/>
  <c r="CF935" i="1"/>
  <c r="CG935" i="1"/>
  <c r="CH935" i="1"/>
  <c r="CI935" i="1"/>
  <c r="CD936" i="1"/>
  <c r="CE936" i="1"/>
  <c r="CF936" i="1"/>
  <c r="CG936" i="1"/>
  <c r="CH936" i="1"/>
  <c r="CI936" i="1"/>
  <c r="CD937" i="1"/>
  <c r="CE937" i="1"/>
  <c r="CF937" i="1"/>
  <c r="CG937" i="1"/>
  <c r="CH937" i="1"/>
  <c r="CI937" i="1"/>
  <c r="CD938" i="1"/>
  <c r="CE938" i="1"/>
  <c r="CF938" i="1"/>
  <c r="CG938" i="1"/>
  <c r="CH938" i="1"/>
  <c r="CI938" i="1"/>
  <c r="CD939" i="1"/>
  <c r="CE939" i="1"/>
  <c r="CF939" i="1"/>
  <c r="CG939" i="1"/>
  <c r="CH939" i="1"/>
  <c r="CI939" i="1"/>
  <c r="CD940" i="1"/>
  <c r="CE940" i="1"/>
  <c r="CF940" i="1"/>
  <c r="CG940" i="1"/>
  <c r="CH940" i="1"/>
  <c r="CI940" i="1"/>
  <c r="CD941" i="1"/>
  <c r="CE941" i="1"/>
  <c r="CF941" i="1"/>
  <c r="CG941" i="1"/>
  <c r="CH941" i="1"/>
  <c r="CI941" i="1"/>
  <c r="CD942" i="1"/>
  <c r="CE942" i="1"/>
  <c r="CF942" i="1"/>
  <c r="CG942" i="1"/>
  <c r="CH942" i="1"/>
  <c r="CI942" i="1"/>
  <c r="CD943" i="1"/>
  <c r="CE943" i="1"/>
  <c r="CF943" i="1"/>
  <c r="CG943" i="1"/>
  <c r="CH943" i="1"/>
  <c r="CI943" i="1"/>
  <c r="CD944" i="1"/>
  <c r="CE944" i="1"/>
  <c r="CF944" i="1"/>
  <c r="CG944" i="1"/>
  <c r="CH944" i="1"/>
  <c r="CI944" i="1"/>
  <c r="CD945" i="1"/>
  <c r="CE945" i="1"/>
  <c r="CF945" i="1"/>
  <c r="CG945" i="1"/>
  <c r="CH945" i="1"/>
  <c r="CI945" i="1"/>
  <c r="CD946" i="1"/>
  <c r="CE946" i="1"/>
  <c r="CF946" i="1"/>
  <c r="CG946" i="1"/>
  <c r="CH946" i="1"/>
  <c r="CI946" i="1"/>
  <c r="CD947" i="1"/>
  <c r="CE947" i="1"/>
  <c r="CF947" i="1"/>
  <c r="CG947" i="1"/>
  <c r="CH947" i="1"/>
  <c r="CI947" i="1"/>
  <c r="CD948" i="1"/>
  <c r="CE948" i="1"/>
  <c r="CF948" i="1"/>
  <c r="CG948" i="1"/>
  <c r="CH948" i="1"/>
  <c r="CI948" i="1"/>
  <c r="CD949" i="1"/>
  <c r="CE949" i="1"/>
  <c r="CF949" i="1"/>
  <c r="CG949" i="1"/>
  <c r="CH949" i="1"/>
  <c r="CI949" i="1"/>
  <c r="CD950" i="1"/>
  <c r="CE950" i="1"/>
  <c r="CF950" i="1"/>
  <c r="CG950" i="1"/>
  <c r="CH950" i="1"/>
  <c r="CI950" i="1"/>
  <c r="CD951" i="1"/>
  <c r="CE951" i="1"/>
  <c r="CF951" i="1"/>
  <c r="CG951" i="1"/>
  <c r="CH951" i="1"/>
  <c r="CI951" i="1"/>
  <c r="CD952" i="1"/>
  <c r="CE952" i="1"/>
  <c r="CF952" i="1"/>
  <c r="CG952" i="1"/>
  <c r="CH952" i="1"/>
  <c r="CI952" i="1"/>
  <c r="CD953" i="1"/>
  <c r="CE953" i="1"/>
  <c r="CF953" i="1"/>
  <c r="CG953" i="1"/>
  <c r="CH953" i="1"/>
  <c r="CI953" i="1"/>
  <c r="CD954" i="1"/>
  <c r="CE954" i="1"/>
  <c r="CF954" i="1"/>
  <c r="CG954" i="1"/>
  <c r="CH954" i="1"/>
  <c r="CI954" i="1"/>
  <c r="CD955" i="1"/>
  <c r="CE955" i="1"/>
  <c r="CF955" i="1"/>
  <c r="CG955" i="1"/>
  <c r="CH955" i="1"/>
  <c r="CI955" i="1"/>
  <c r="CD956" i="1"/>
  <c r="CE956" i="1"/>
  <c r="CF956" i="1"/>
  <c r="CG956" i="1"/>
  <c r="CH956" i="1"/>
  <c r="CI956" i="1"/>
  <c r="CD957" i="1"/>
  <c r="CE957" i="1"/>
  <c r="CF957" i="1"/>
  <c r="CG957" i="1"/>
  <c r="CH957" i="1"/>
  <c r="CI957" i="1"/>
  <c r="CD958" i="1"/>
  <c r="CE958" i="1"/>
  <c r="CF958" i="1"/>
  <c r="CG958" i="1"/>
  <c r="CH958" i="1"/>
  <c r="CI958" i="1"/>
  <c r="CD959" i="1"/>
  <c r="CE959" i="1"/>
  <c r="CF959" i="1"/>
  <c r="CG959" i="1"/>
  <c r="CH959" i="1"/>
  <c r="CI959" i="1"/>
  <c r="CD960" i="1"/>
  <c r="CE960" i="1"/>
  <c r="CF960" i="1"/>
  <c r="CG960" i="1"/>
  <c r="CH960" i="1"/>
  <c r="CI960" i="1"/>
  <c r="CD961" i="1"/>
  <c r="CE961" i="1"/>
  <c r="CF961" i="1"/>
  <c r="CG961" i="1"/>
  <c r="CH961" i="1"/>
  <c r="CI961" i="1"/>
  <c r="CD962" i="1"/>
  <c r="CE962" i="1"/>
  <c r="CF962" i="1"/>
  <c r="CG962" i="1"/>
  <c r="CH962" i="1"/>
  <c r="CI962" i="1"/>
  <c r="CD963" i="1"/>
  <c r="CE963" i="1"/>
  <c r="CF963" i="1"/>
  <c r="CG963" i="1"/>
  <c r="CH963" i="1"/>
  <c r="CI963" i="1"/>
  <c r="CD964" i="1"/>
  <c r="CE964" i="1"/>
  <c r="CF964" i="1"/>
  <c r="CG964" i="1"/>
  <c r="CH964" i="1"/>
  <c r="CI964" i="1"/>
  <c r="CD965" i="1"/>
  <c r="CE965" i="1"/>
  <c r="CF965" i="1"/>
  <c r="CG965" i="1"/>
  <c r="CH965" i="1"/>
  <c r="CI965" i="1"/>
  <c r="CD966" i="1"/>
  <c r="CE966" i="1"/>
  <c r="CF966" i="1"/>
  <c r="CG966" i="1"/>
  <c r="CH966" i="1"/>
  <c r="CI966" i="1"/>
  <c r="CD967" i="1"/>
  <c r="CE967" i="1"/>
  <c r="CF967" i="1"/>
  <c r="CG967" i="1"/>
  <c r="CH967" i="1"/>
  <c r="CI967" i="1"/>
  <c r="CD968" i="1"/>
  <c r="CE968" i="1"/>
  <c r="CF968" i="1"/>
  <c r="CG968" i="1"/>
  <c r="CH968" i="1"/>
  <c r="CI968" i="1"/>
  <c r="CD969" i="1"/>
  <c r="CE969" i="1"/>
  <c r="CF969" i="1"/>
  <c r="CG969" i="1"/>
  <c r="CH969" i="1"/>
  <c r="CI969" i="1"/>
  <c r="CD970" i="1"/>
  <c r="CE970" i="1"/>
  <c r="CF970" i="1"/>
  <c r="CG970" i="1"/>
  <c r="CH970" i="1"/>
  <c r="CI970" i="1"/>
  <c r="CD971" i="1"/>
  <c r="CE971" i="1"/>
  <c r="CF971" i="1"/>
  <c r="CG971" i="1"/>
  <c r="CH971" i="1"/>
  <c r="CI971" i="1"/>
  <c r="CD972" i="1"/>
  <c r="CE972" i="1"/>
  <c r="CF972" i="1"/>
  <c r="CG972" i="1"/>
  <c r="CH972" i="1"/>
  <c r="CI972" i="1"/>
  <c r="CD973" i="1"/>
  <c r="CE973" i="1"/>
  <c r="CF973" i="1"/>
  <c r="CG973" i="1"/>
  <c r="CH973" i="1"/>
  <c r="CI973" i="1"/>
  <c r="CD974" i="1"/>
  <c r="CE974" i="1"/>
  <c r="CF974" i="1"/>
  <c r="CG974" i="1"/>
  <c r="CH974" i="1"/>
  <c r="CI974" i="1"/>
  <c r="CD975" i="1"/>
  <c r="CE975" i="1"/>
  <c r="CF975" i="1"/>
  <c r="CG975" i="1"/>
  <c r="CH975" i="1"/>
  <c r="CI975" i="1"/>
  <c r="CD976" i="1"/>
  <c r="CE976" i="1"/>
  <c r="CF976" i="1"/>
  <c r="CG976" i="1"/>
  <c r="CH976" i="1"/>
  <c r="CI976" i="1"/>
  <c r="CD977" i="1"/>
  <c r="CE977" i="1"/>
  <c r="CF977" i="1"/>
  <c r="CG977" i="1"/>
  <c r="CH977" i="1"/>
  <c r="CI977" i="1"/>
  <c r="CD978" i="1"/>
  <c r="CE978" i="1"/>
  <c r="CF978" i="1"/>
  <c r="CG978" i="1"/>
  <c r="CH978" i="1"/>
  <c r="CI978" i="1"/>
  <c r="CD979" i="1"/>
  <c r="CE979" i="1"/>
  <c r="CF979" i="1"/>
  <c r="CG979" i="1"/>
  <c r="CH979" i="1"/>
  <c r="CI979" i="1"/>
  <c r="CD980" i="1"/>
  <c r="CE980" i="1"/>
  <c r="CF980" i="1"/>
  <c r="CG980" i="1"/>
  <c r="CH980" i="1"/>
  <c r="CI980" i="1"/>
  <c r="CD981" i="1"/>
  <c r="CE981" i="1"/>
  <c r="CF981" i="1"/>
  <c r="CG981" i="1"/>
  <c r="CH981" i="1"/>
  <c r="CI981" i="1"/>
  <c r="CD982" i="1"/>
  <c r="CE982" i="1"/>
  <c r="CF982" i="1"/>
  <c r="CG982" i="1"/>
  <c r="CH982" i="1"/>
  <c r="CI982" i="1"/>
  <c r="CD983" i="1"/>
  <c r="CE983" i="1"/>
  <c r="CF983" i="1"/>
  <c r="CG983" i="1"/>
  <c r="CH983" i="1"/>
  <c r="CI983" i="1"/>
  <c r="CD984" i="1"/>
  <c r="CE984" i="1"/>
  <c r="CF984" i="1"/>
  <c r="CG984" i="1"/>
  <c r="CH984" i="1"/>
  <c r="CI984" i="1"/>
  <c r="CD985" i="1"/>
  <c r="CE985" i="1"/>
  <c r="CF985" i="1"/>
  <c r="CG985" i="1"/>
  <c r="CH985" i="1"/>
  <c r="CI985" i="1"/>
  <c r="CD986" i="1"/>
  <c r="CE986" i="1"/>
  <c r="CF986" i="1"/>
  <c r="CG986" i="1"/>
  <c r="CH986" i="1"/>
  <c r="CI986" i="1"/>
  <c r="CD987" i="1"/>
  <c r="CE987" i="1"/>
  <c r="CF987" i="1"/>
  <c r="CG987" i="1"/>
  <c r="CH987" i="1"/>
  <c r="CI987" i="1"/>
  <c r="CD988" i="1"/>
  <c r="CE988" i="1"/>
  <c r="CF988" i="1"/>
  <c r="CG988" i="1"/>
  <c r="CH988" i="1"/>
  <c r="CI988" i="1"/>
  <c r="CD989" i="1"/>
  <c r="CE989" i="1"/>
  <c r="CF989" i="1"/>
  <c r="CG989" i="1"/>
  <c r="CH989" i="1"/>
  <c r="CI989" i="1"/>
  <c r="CD990" i="1"/>
  <c r="CE990" i="1"/>
  <c r="CF990" i="1"/>
  <c r="CG990" i="1"/>
  <c r="CH990" i="1"/>
  <c r="CI990" i="1"/>
  <c r="CD991" i="1"/>
  <c r="CE991" i="1"/>
  <c r="CF991" i="1"/>
  <c r="CG991" i="1"/>
  <c r="CH991" i="1"/>
  <c r="CI991" i="1"/>
  <c r="CD992" i="1"/>
  <c r="CE992" i="1"/>
  <c r="CF992" i="1"/>
  <c r="CG992" i="1"/>
  <c r="CH992" i="1"/>
  <c r="CI992" i="1"/>
  <c r="CD993" i="1"/>
  <c r="CE993" i="1"/>
  <c r="CF993" i="1"/>
  <c r="CG993" i="1"/>
  <c r="CH993" i="1"/>
  <c r="CI993" i="1"/>
  <c r="CD994" i="1"/>
  <c r="CE994" i="1"/>
  <c r="CF994" i="1"/>
  <c r="CG994" i="1"/>
  <c r="CH994" i="1"/>
  <c r="CI994" i="1"/>
  <c r="CD995" i="1"/>
  <c r="CE995" i="1"/>
  <c r="CF995" i="1"/>
  <c r="CG995" i="1"/>
  <c r="CH995" i="1"/>
  <c r="CI995" i="1"/>
  <c r="CD996" i="1"/>
  <c r="CE996" i="1"/>
  <c r="CF996" i="1"/>
  <c r="CG996" i="1"/>
  <c r="CH996" i="1"/>
  <c r="CI996" i="1"/>
  <c r="CD997" i="1"/>
  <c r="CE997" i="1"/>
  <c r="CF997" i="1"/>
  <c r="CG997" i="1"/>
  <c r="CH997" i="1"/>
  <c r="CI997" i="1"/>
  <c r="CD998" i="1"/>
  <c r="CE998" i="1"/>
  <c r="CF998" i="1"/>
  <c r="CG998" i="1"/>
  <c r="CH998" i="1"/>
  <c r="CI998" i="1"/>
  <c r="CD999" i="1"/>
  <c r="CE999" i="1"/>
  <c r="CF999" i="1"/>
  <c r="CG999" i="1"/>
  <c r="CH999" i="1"/>
  <c r="CI999" i="1"/>
  <c r="CD1000" i="1"/>
  <c r="CE1000" i="1"/>
  <c r="CF1000" i="1"/>
  <c r="CG1000" i="1"/>
  <c r="CH1000" i="1"/>
  <c r="CI1000" i="1"/>
  <c r="CD1001" i="1"/>
  <c r="CE1001" i="1"/>
  <c r="CF1001" i="1"/>
  <c r="CG1001" i="1"/>
  <c r="CH1001" i="1"/>
  <c r="CI1001" i="1"/>
  <c r="CD1002" i="1"/>
  <c r="CE1002" i="1"/>
  <c r="CF1002" i="1"/>
  <c r="CG1002" i="1"/>
  <c r="CH1002" i="1"/>
  <c r="CI1002" i="1"/>
  <c r="CD1003" i="1"/>
  <c r="CE1003" i="1"/>
  <c r="CF1003" i="1"/>
  <c r="CG1003" i="1"/>
  <c r="CH1003" i="1"/>
  <c r="CI1003" i="1"/>
  <c r="CD1004" i="1"/>
  <c r="CE1004" i="1"/>
  <c r="CF1004" i="1"/>
  <c r="CG1004" i="1"/>
  <c r="CH1004" i="1"/>
  <c r="CI1004" i="1"/>
  <c r="CD1005" i="1"/>
  <c r="CE1005" i="1"/>
  <c r="CF1005" i="1"/>
  <c r="CG1005" i="1"/>
  <c r="CH1005" i="1"/>
  <c r="CI1005" i="1"/>
  <c r="CD1006" i="1"/>
  <c r="CE1006" i="1"/>
  <c r="CF1006" i="1"/>
  <c r="CG1006" i="1"/>
  <c r="CH1006" i="1"/>
  <c r="CI1006" i="1"/>
  <c r="CD1007" i="1"/>
  <c r="CE1007" i="1"/>
  <c r="CF1007" i="1"/>
  <c r="CG1007" i="1"/>
  <c r="CH1007" i="1"/>
  <c r="CI1007" i="1"/>
  <c r="CD1008" i="1"/>
  <c r="CE1008" i="1"/>
  <c r="CF1008" i="1"/>
  <c r="CG1008" i="1"/>
  <c r="CH1008" i="1"/>
  <c r="CI1008" i="1"/>
  <c r="CD1009" i="1"/>
  <c r="CE1009" i="1"/>
  <c r="CF1009" i="1"/>
  <c r="CG1009" i="1"/>
  <c r="CH1009" i="1"/>
  <c r="CI1009" i="1"/>
  <c r="CD1010" i="1"/>
  <c r="CE1010" i="1"/>
  <c r="CF1010" i="1"/>
  <c r="CG1010" i="1"/>
  <c r="CH1010" i="1"/>
  <c r="CI1010" i="1"/>
  <c r="CD1011" i="1"/>
  <c r="CE1011" i="1"/>
  <c r="CF1011" i="1"/>
  <c r="CG1011" i="1"/>
  <c r="CH1011" i="1"/>
  <c r="CI1011" i="1"/>
  <c r="CD1012" i="1"/>
  <c r="CE1012" i="1"/>
  <c r="CF1012" i="1"/>
  <c r="CG1012" i="1"/>
  <c r="CH1012" i="1"/>
  <c r="CI1012" i="1"/>
  <c r="CD1013" i="1"/>
  <c r="CE1013" i="1"/>
  <c r="CF1013" i="1"/>
  <c r="CG1013" i="1"/>
  <c r="CH1013" i="1"/>
  <c r="CI1013" i="1"/>
  <c r="CD1014" i="1"/>
  <c r="CE1014" i="1"/>
  <c r="CF1014" i="1"/>
  <c r="CG1014" i="1"/>
  <c r="CH1014" i="1"/>
  <c r="CI1014" i="1"/>
  <c r="CD1015" i="1"/>
  <c r="CE1015" i="1"/>
  <c r="CF1015" i="1"/>
  <c r="CG1015" i="1"/>
  <c r="CH1015" i="1"/>
  <c r="CI1015" i="1"/>
  <c r="CD1016" i="1"/>
  <c r="CE1016" i="1"/>
  <c r="CF1016" i="1"/>
  <c r="CG1016" i="1"/>
  <c r="CH1016" i="1"/>
  <c r="CI1016" i="1"/>
  <c r="CD1017" i="1"/>
  <c r="CE1017" i="1"/>
  <c r="CF1017" i="1"/>
  <c r="CG1017" i="1"/>
  <c r="CH1017" i="1"/>
  <c r="CI1017" i="1"/>
  <c r="CD1018" i="1"/>
  <c r="CE1018" i="1"/>
  <c r="CF1018" i="1"/>
  <c r="CG1018" i="1"/>
  <c r="CH1018" i="1"/>
  <c r="CI1018" i="1"/>
  <c r="CD1019" i="1"/>
  <c r="CE1019" i="1"/>
  <c r="CF1019" i="1"/>
  <c r="CG1019" i="1"/>
  <c r="CH1019" i="1"/>
  <c r="CI1019" i="1"/>
  <c r="CD1020" i="1"/>
  <c r="CE1020" i="1"/>
  <c r="CF1020" i="1"/>
  <c r="CG1020" i="1"/>
  <c r="CH1020" i="1"/>
  <c r="CI1020" i="1"/>
  <c r="CD1021" i="1"/>
  <c r="CE1021" i="1"/>
  <c r="CF1021" i="1"/>
  <c r="CG1021" i="1"/>
  <c r="CH1021" i="1"/>
  <c r="CI1021" i="1"/>
  <c r="CD1022" i="1"/>
  <c r="CE1022" i="1"/>
  <c r="CF1022" i="1"/>
  <c r="CG1022" i="1"/>
  <c r="CH1022" i="1"/>
  <c r="CI1022" i="1"/>
  <c r="CD1023" i="1"/>
  <c r="CE1023" i="1"/>
  <c r="CF1023" i="1"/>
  <c r="CG1023" i="1"/>
  <c r="CH1023" i="1"/>
  <c r="CI1023" i="1"/>
  <c r="CD1024" i="1"/>
  <c r="CE1024" i="1"/>
  <c r="CF1024" i="1"/>
  <c r="CG1024" i="1"/>
  <c r="CH1024" i="1"/>
  <c r="CI1024" i="1"/>
  <c r="CD1025" i="1"/>
  <c r="CE1025" i="1"/>
  <c r="CF1025" i="1"/>
  <c r="CG1025" i="1"/>
  <c r="CH1025" i="1"/>
  <c r="CI1025" i="1"/>
  <c r="CD1026" i="1"/>
  <c r="CE1026" i="1"/>
  <c r="CF1026" i="1"/>
  <c r="CG1026" i="1"/>
  <c r="CH1026" i="1"/>
  <c r="CI1026" i="1"/>
  <c r="CD1027" i="1"/>
  <c r="CE1027" i="1"/>
  <c r="CF1027" i="1"/>
  <c r="CG1027" i="1"/>
  <c r="CH1027" i="1"/>
  <c r="CI1027" i="1"/>
  <c r="CD1028" i="1"/>
  <c r="CE1028" i="1"/>
  <c r="CF1028" i="1"/>
  <c r="CG1028" i="1"/>
  <c r="CH1028" i="1"/>
  <c r="CI1028" i="1"/>
  <c r="CD1029" i="1"/>
  <c r="CE1029" i="1"/>
  <c r="CF1029" i="1"/>
  <c r="CG1029" i="1"/>
  <c r="CH1029" i="1"/>
  <c r="CI1029" i="1"/>
  <c r="CD1030" i="1"/>
  <c r="CE1030" i="1"/>
  <c r="CF1030" i="1"/>
  <c r="CG1030" i="1"/>
  <c r="CH1030" i="1"/>
  <c r="CI1030" i="1"/>
  <c r="CD1031" i="1"/>
  <c r="CE1031" i="1"/>
  <c r="CF1031" i="1"/>
  <c r="CG1031" i="1"/>
  <c r="CH1031" i="1"/>
  <c r="CI1031" i="1"/>
  <c r="CD1032" i="1"/>
  <c r="CE1032" i="1"/>
  <c r="CF1032" i="1"/>
  <c r="CG1032" i="1"/>
  <c r="CH1032" i="1"/>
  <c r="CI1032" i="1"/>
  <c r="CD1033" i="1"/>
  <c r="CE1033" i="1"/>
  <c r="CF1033" i="1"/>
  <c r="CG1033" i="1"/>
  <c r="CH1033" i="1"/>
  <c r="CI1033" i="1"/>
  <c r="CD1034" i="1"/>
  <c r="CE1034" i="1"/>
  <c r="CF1034" i="1"/>
  <c r="CG1034" i="1"/>
  <c r="CH1034" i="1"/>
  <c r="CI1034" i="1"/>
  <c r="CD1035" i="1"/>
  <c r="CE1035" i="1"/>
  <c r="CF1035" i="1"/>
  <c r="CG1035" i="1"/>
  <c r="CH1035" i="1"/>
  <c r="CI1035" i="1"/>
  <c r="CD1036" i="1"/>
  <c r="CE1036" i="1"/>
  <c r="CF1036" i="1"/>
  <c r="CG1036" i="1"/>
  <c r="CH1036" i="1"/>
  <c r="CI1036" i="1"/>
  <c r="CD1037" i="1"/>
  <c r="CE1037" i="1"/>
  <c r="CF1037" i="1"/>
  <c r="CG1037" i="1"/>
  <c r="CH1037" i="1"/>
  <c r="CI1037" i="1"/>
  <c r="CD1038" i="1"/>
  <c r="CE1038" i="1"/>
  <c r="CF1038" i="1"/>
  <c r="CG1038" i="1"/>
  <c r="CH1038" i="1"/>
  <c r="CI1038" i="1"/>
  <c r="CD1039" i="1"/>
  <c r="CE1039" i="1"/>
  <c r="CF1039" i="1"/>
  <c r="CG1039" i="1"/>
  <c r="CH1039" i="1"/>
  <c r="CI1039" i="1"/>
  <c r="CD1040" i="1"/>
  <c r="CE1040" i="1"/>
  <c r="CF1040" i="1"/>
  <c r="CG1040" i="1"/>
  <c r="CH1040" i="1"/>
  <c r="CI1040" i="1"/>
  <c r="CD1041" i="1"/>
  <c r="CE1041" i="1"/>
  <c r="CF1041" i="1"/>
  <c r="CG1041" i="1"/>
  <c r="CH1041" i="1"/>
  <c r="CI1041" i="1"/>
  <c r="CD1042" i="1"/>
  <c r="CE1042" i="1"/>
  <c r="CF1042" i="1"/>
  <c r="CG1042" i="1"/>
  <c r="CH1042" i="1"/>
  <c r="CI1042" i="1"/>
  <c r="CC44" i="1"/>
  <c r="CC45" i="1"/>
  <c r="CC46" i="1"/>
  <c r="CC47" i="1"/>
  <c r="CC48" i="1"/>
  <c r="CC49" i="1"/>
  <c r="CC50" i="1"/>
  <c r="CC51" i="1"/>
  <c r="CC52" i="1"/>
  <c r="CC53" i="1"/>
  <c r="CC54" i="1"/>
  <c r="CC55" i="1"/>
  <c r="CC56" i="1"/>
  <c r="CC57" i="1"/>
  <c r="CC58" i="1"/>
  <c r="CC59" i="1"/>
  <c r="CC60" i="1"/>
  <c r="CC61" i="1"/>
  <c r="CC62" i="1"/>
  <c r="CC63" i="1"/>
  <c r="CC64" i="1"/>
  <c r="CC65" i="1"/>
  <c r="CC66" i="1"/>
  <c r="CC67" i="1"/>
  <c r="CC68" i="1"/>
  <c r="CC69" i="1"/>
  <c r="CC70" i="1"/>
  <c r="CC71" i="1"/>
  <c r="CC72" i="1"/>
  <c r="CC73" i="1"/>
  <c r="CC74" i="1"/>
  <c r="CC75" i="1"/>
  <c r="CC76" i="1"/>
  <c r="CC77" i="1"/>
  <c r="CC78" i="1"/>
  <c r="CC79" i="1"/>
  <c r="CC80" i="1"/>
  <c r="CC81" i="1"/>
  <c r="CC82" i="1"/>
  <c r="CC83" i="1"/>
  <c r="CC84" i="1"/>
  <c r="CC85" i="1"/>
  <c r="CC86" i="1"/>
  <c r="CC87" i="1"/>
  <c r="CC88" i="1"/>
  <c r="CC89" i="1"/>
  <c r="CC90" i="1"/>
  <c r="CC91" i="1"/>
  <c r="CC92" i="1"/>
  <c r="CC93" i="1"/>
  <c r="CC94" i="1"/>
  <c r="CC95" i="1"/>
  <c r="CC96" i="1"/>
  <c r="CC97" i="1"/>
  <c r="CC98" i="1"/>
  <c r="CC99" i="1"/>
  <c r="CC100" i="1"/>
  <c r="CC101" i="1"/>
  <c r="CC102" i="1"/>
  <c r="CC103" i="1"/>
  <c r="CC104" i="1"/>
  <c r="CC105" i="1"/>
  <c r="CC106" i="1"/>
  <c r="CC107" i="1"/>
  <c r="CC108" i="1"/>
  <c r="CC109" i="1"/>
  <c r="CC110" i="1"/>
  <c r="CC111" i="1"/>
  <c r="CC112" i="1"/>
  <c r="CC113" i="1"/>
  <c r="CC114" i="1"/>
  <c r="CC115" i="1"/>
  <c r="CC116" i="1"/>
  <c r="CC117" i="1"/>
  <c r="CC118" i="1"/>
  <c r="CC119" i="1"/>
  <c r="CC120" i="1"/>
  <c r="CC121" i="1"/>
  <c r="CC122" i="1"/>
  <c r="CC123" i="1"/>
  <c r="CC124" i="1"/>
  <c r="CC125" i="1"/>
  <c r="CC126" i="1"/>
  <c r="CC127" i="1"/>
  <c r="CC128" i="1"/>
  <c r="CC129" i="1"/>
  <c r="CC130" i="1"/>
  <c r="CC131" i="1"/>
  <c r="CC132" i="1"/>
  <c r="CC133" i="1"/>
  <c r="CC134" i="1"/>
  <c r="CC135" i="1"/>
  <c r="CC136" i="1"/>
  <c r="CC137" i="1"/>
  <c r="CC138" i="1"/>
  <c r="CC139" i="1"/>
  <c r="CC140" i="1"/>
  <c r="CC141" i="1"/>
  <c r="CC142" i="1"/>
  <c r="CC143" i="1"/>
  <c r="CC144" i="1"/>
  <c r="CC145" i="1"/>
  <c r="CC146" i="1"/>
  <c r="CC147" i="1"/>
  <c r="CC148" i="1"/>
  <c r="CC149" i="1"/>
  <c r="CC150" i="1"/>
  <c r="CC151" i="1"/>
  <c r="CC152" i="1"/>
  <c r="CC153" i="1"/>
  <c r="CC154" i="1"/>
  <c r="CC155" i="1"/>
  <c r="CC156" i="1"/>
  <c r="CC157" i="1"/>
  <c r="CC158" i="1"/>
  <c r="CC159" i="1"/>
  <c r="CC160" i="1"/>
  <c r="CC161" i="1"/>
  <c r="CC162" i="1"/>
  <c r="CC163" i="1"/>
  <c r="CC164" i="1"/>
  <c r="CC165" i="1"/>
  <c r="CC166" i="1"/>
  <c r="CC167" i="1"/>
  <c r="CC168" i="1"/>
  <c r="CC169" i="1"/>
  <c r="CC170" i="1"/>
  <c r="CC171" i="1"/>
  <c r="CC172" i="1"/>
  <c r="CC173" i="1"/>
  <c r="CC174" i="1"/>
  <c r="CC175" i="1"/>
  <c r="CC176" i="1"/>
  <c r="CC177" i="1"/>
  <c r="CC178" i="1"/>
  <c r="CC179" i="1"/>
  <c r="CC180" i="1"/>
  <c r="CC181" i="1"/>
  <c r="CC182" i="1"/>
  <c r="CC183" i="1"/>
  <c r="CC184" i="1"/>
  <c r="CC185" i="1"/>
  <c r="CC186" i="1"/>
  <c r="CC187" i="1"/>
  <c r="CC188" i="1"/>
  <c r="CC189" i="1"/>
  <c r="CC190" i="1"/>
  <c r="CC191" i="1"/>
  <c r="CC192" i="1"/>
  <c r="CC193" i="1"/>
  <c r="CC194" i="1"/>
  <c r="CC195" i="1"/>
  <c r="CC196" i="1"/>
  <c r="CC197" i="1"/>
  <c r="CC198" i="1"/>
  <c r="CC199" i="1"/>
  <c r="CC200" i="1"/>
  <c r="CC201" i="1"/>
  <c r="CC202" i="1"/>
  <c r="CC203" i="1"/>
  <c r="CC204" i="1"/>
  <c r="CC205" i="1"/>
  <c r="CC206" i="1"/>
  <c r="CC207" i="1"/>
  <c r="CC208" i="1"/>
  <c r="CC209" i="1"/>
  <c r="CC210" i="1"/>
  <c r="CC211" i="1"/>
  <c r="CC212" i="1"/>
  <c r="CC213" i="1"/>
  <c r="CC214" i="1"/>
  <c r="CC215" i="1"/>
  <c r="CC216" i="1"/>
  <c r="CC217" i="1"/>
  <c r="CC218" i="1"/>
  <c r="CC219" i="1"/>
  <c r="CC220" i="1"/>
  <c r="CC221" i="1"/>
  <c r="CC222" i="1"/>
  <c r="CC223" i="1"/>
  <c r="CC224" i="1"/>
  <c r="CC225" i="1"/>
  <c r="CC226" i="1"/>
  <c r="CC227" i="1"/>
  <c r="CC228" i="1"/>
  <c r="CC229" i="1"/>
  <c r="CC230" i="1"/>
  <c r="CC231" i="1"/>
  <c r="CC232" i="1"/>
  <c r="CC233" i="1"/>
  <c r="CC234" i="1"/>
  <c r="CC235" i="1"/>
  <c r="CC236" i="1"/>
  <c r="CC237" i="1"/>
  <c r="CC238" i="1"/>
  <c r="CC239" i="1"/>
  <c r="CC240" i="1"/>
  <c r="CC241" i="1"/>
  <c r="CC242" i="1"/>
  <c r="CC243" i="1"/>
  <c r="CC244" i="1"/>
  <c r="CC245" i="1"/>
  <c r="CC246" i="1"/>
  <c r="CC247" i="1"/>
  <c r="CC248" i="1"/>
  <c r="CC249" i="1"/>
  <c r="CC250" i="1"/>
  <c r="CC251" i="1"/>
  <c r="CC252" i="1"/>
  <c r="CC253" i="1"/>
  <c r="CC254" i="1"/>
  <c r="CC255" i="1"/>
  <c r="CC256" i="1"/>
  <c r="CC257" i="1"/>
  <c r="CC258" i="1"/>
  <c r="CC259" i="1"/>
  <c r="CC260" i="1"/>
  <c r="CC261" i="1"/>
  <c r="CC262" i="1"/>
  <c r="CC263" i="1"/>
  <c r="CC264" i="1"/>
  <c r="CC265" i="1"/>
  <c r="CC266" i="1"/>
  <c r="CC267" i="1"/>
  <c r="CC268" i="1"/>
  <c r="CC269" i="1"/>
  <c r="CC270" i="1"/>
  <c r="CC271" i="1"/>
  <c r="CC272" i="1"/>
  <c r="CC273" i="1"/>
  <c r="CC274" i="1"/>
  <c r="CC275" i="1"/>
  <c r="CC276" i="1"/>
  <c r="CC277" i="1"/>
  <c r="CC278" i="1"/>
  <c r="CC279" i="1"/>
  <c r="CC280" i="1"/>
  <c r="CC281" i="1"/>
  <c r="CC282" i="1"/>
  <c r="CC283" i="1"/>
  <c r="CC284" i="1"/>
  <c r="CC285" i="1"/>
  <c r="CC286" i="1"/>
  <c r="CC287" i="1"/>
  <c r="CC288" i="1"/>
  <c r="CC289" i="1"/>
  <c r="CC290" i="1"/>
  <c r="CC291" i="1"/>
  <c r="CC292" i="1"/>
  <c r="CC293" i="1"/>
  <c r="CC294" i="1"/>
  <c r="CC295" i="1"/>
  <c r="CC296" i="1"/>
  <c r="CC297" i="1"/>
  <c r="CC298" i="1"/>
  <c r="CC299" i="1"/>
  <c r="CC300" i="1"/>
  <c r="CC301" i="1"/>
  <c r="CC302" i="1"/>
  <c r="CC303" i="1"/>
  <c r="CC304" i="1"/>
  <c r="CC305" i="1"/>
  <c r="CC306" i="1"/>
  <c r="CC307" i="1"/>
  <c r="CC308" i="1"/>
  <c r="CC309" i="1"/>
  <c r="CC310" i="1"/>
  <c r="CC311" i="1"/>
  <c r="CC312" i="1"/>
  <c r="CC313" i="1"/>
  <c r="CC314" i="1"/>
  <c r="CC315" i="1"/>
  <c r="CC316" i="1"/>
  <c r="CC317" i="1"/>
  <c r="CC318" i="1"/>
  <c r="CC319" i="1"/>
  <c r="CC320" i="1"/>
  <c r="CC321" i="1"/>
  <c r="CC322" i="1"/>
  <c r="CC323" i="1"/>
  <c r="CC324" i="1"/>
  <c r="CC325" i="1"/>
  <c r="CC326" i="1"/>
  <c r="CC327" i="1"/>
  <c r="CC328" i="1"/>
  <c r="CC329" i="1"/>
  <c r="CC330" i="1"/>
  <c r="CC331" i="1"/>
  <c r="CC332" i="1"/>
  <c r="CC333" i="1"/>
  <c r="CC334" i="1"/>
  <c r="CC335" i="1"/>
  <c r="CC336" i="1"/>
  <c r="CC337" i="1"/>
  <c r="CC338" i="1"/>
  <c r="CC339" i="1"/>
  <c r="CC340" i="1"/>
  <c r="CC341" i="1"/>
  <c r="CC342" i="1"/>
  <c r="CC343" i="1"/>
  <c r="CC344" i="1"/>
  <c r="CC345" i="1"/>
  <c r="CC346" i="1"/>
  <c r="CC347" i="1"/>
  <c r="CC348" i="1"/>
  <c r="CC349" i="1"/>
  <c r="CC350" i="1"/>
  <c r="CC351" i="1"/>
  <c r="CC352" i="1"/>
  <c r="CC353" i="1"/>
  <c r="CC354" i="1"/>
  <c r="CC355" i="1"/>
  <c r="CC356" i="1"/>
  <c r="CC357" i="1"/>
  <c r="CC358" i="1"/>
  <c r="CC359" i="1"/>
  <c r="CC360" i="1"/>
  <c r="CC361" i="1"/>
  <c r="CC362" i="1"/>
  <c r="CC363" i="1"/>
  <c r="CC364" i="1"/>
  <c r="CC365" i="1"/>
  <c r="CC366" i="1"/>
  <c r="CC367" i="1"/>
  <c r="CC368" i="1"/>
  <c r="CC369" i="1"/>
  <c r="CC370" i="1"/>
  <c r="CC371" i="1"/>
  <c r="CC372" i="1"/>
  <c r="CC373" i="1"/>
  <c r="CC374" i="1"/>
  <c r="CC375" i="1"/>
  <c r="CC376" i="1"/>
  <c r="CC377" i="1"/>
  <c r="CC378" i="1"/>
  <c r="CC379" i="1"/>
  <c r="CC380" i="1"/>
  <c r="CC381" i="1"/>
  <c r="CC382" i="1"/>
  <c r="CC383" i="1"/>
  <c r="CC384" i="1"/>
  <c r="CC385" i="1"/>
  <c r="CC386" i="1"/>
  <c r="CC387" i="1"/>
  <c r="CC388" i="1"/>
  <c r="CC389" i="1"/>
  <c r="CC390" i="1"/>
  <c r="CC391" i="1"/>
  <c r="CC392" i="1"/>
  <c r="CC393" i="1"/>
  <c r="CC394" i="1"/>
  <c r="CC395" i="1"/>
  <c r="CC396" i="1"/>
  <c r="CC397" i="1"/>
  <c r="CC398" i="1"/>
  <c r="CC399" i="1"/>
  <c r="CC400" i="1"/>
  <c r="CC401" i="1"/>
  <c r="CC402" i="1"/>
  <c r="CC403" i="1"/>
  <c r="CC404" i="1"/>
  <c r="CC405" i="1"/>
  <c r="CC406" i="1"/>
  <c r="CC407" i="1"/>
  <c r="CC408" i="1"/>
  <c r="CC409" i="1"/>
  <c r="CC410" i="1"/>
  <c r="CC411" i="1"/>
  <c r="CC412" i="1"/>
  <c r="CC413" i="1"/>
  <c r="CC414" i="1"/>
  <c r="CC415" i="1"/>
  <c r="CC416" i="1"/>
  <c r="CC417" i="1"/>
  <c r="CC418" i="1"/>
  <c r="CC419" i="1"/>
  <c r="CC420" i="1"/>
  <c r="CC421" i="1"/>
  <c r="CC422" i="1"/>
  <c r="CC423" i="1"/>
  <c r="CC424" i="1"/>
  <c r="CC425" i="1"/>
  <c r="CC426" i="1"/>
  <c r="CC427" i="1"/>
  <c r="CC428" i="1"/>
  <c r="CC429" i="1"/>
  <c r="CC430" i="1"/>
  <c r="CC431" i="1"/>
  <c r="CC432" i="1"/>
  <c r="CC433" i="1"/>
  <c r="CC434" i="1"/>
  <c r="CC435" i="1"/>
  <c r="CC436" i="1"/>
  <c r="CC437" i="1"/>
  <c r="CC438" i="1"/>
  <c r="CC439" i="1"/>
  <c r="CC440" i="1"/>
  <c r="CC441" i="1"/>
  <c r="CC442" i="1"/>
  <c r="CC443" i="1"/>
  <c r="CC444" i="1"/>
  <c r="CC445" i="1"/>
  <c r="CC446" i="1"/>
  <c r="CC447" i="1"/>
  <c r="CC448" i="1"/>
  <c r="CC449" i="1"/>
  <c r="CC450" i="1"/>
  <c r="CC451" i="1"/>
  <c r="CC452" i="1"/>
  <c r="CC453" i="1"/>
  <c r="CC454" i="1"/>
  <c r="CC455" i="1"/>
  <c r="CC456" i="1"/>
  <c r="CC457" i="1"/>
  <c r="CC458" i="1"/>
  <c r="CC459" i="1"/>
  <c r="CC460" i="1"/>
  <c r="CC461" i="1"/>
  <c r="CC462" i="1"/>
  <c r="CC463" i="1"/>
  <c r="CC464" i="1"/>
  <c r="CC465" i="1"/>
  <c r="CC466" i="1"/>
  <c r="CC467" i="1"/>
  <c r="CC468" i="1"/>
  <c r="CC469" i="1"/>
  <c r="CC470" i="1"/>
  <c r="CC471" i="1"/>
  <c r="CC472" i="1"/>
  <c r="CC473" i="1"/>
  <c r="CC474" i="1"/>
  <c r="CC475" i="1"/>
  <c r="CC476" i="1"/>
  <c r="CC477" i="1"/>
  <c r="CC478" i="1"/>
  <c r="CC479" i="1"/>
  <c r="CC480" i="1"/>
  <c r="CC481" i="1"/>
  <c r="CC482" i="1"/>
  <c r="CC483" i="1"/>
  <c r="CC484" i="1"/>
  <c r="CC485" i="1"/>
  <c r="CC486" i="1"/>
  <c r="CC487" i="1"/>
  <c r="CC488" i="1"/>
  <c r="CC489" i="1"/>
  <c r="CC490" i="1"/>
  <c r="CC491" i="1"/>
  <c r="CC492" i="1"/>
  <c r="CC493" i="1"/>
  <c r="CC494" i="1"/>
  <c r="CC495" i="1"/>
  <c r="CC496" i="1"/>
  <c r="CC497" i="1"/>
  <c r="CC498" i="1"/>
  <c r="CC499" i="1"/>
  <c r="CC500" i="1"/>
  <c r="CC501" i="1"/>
  <c r="CC502" i="1"/>
  <c r="CC503" i="1"/>
  <c r="CC504" i="1"/>
  <c r="CC505" i="1"/>
  <c r="CC506" i="1"/>
  <c r="CC507" i="1"/>
  <c r="CC508" i="1"/>
  <c r="CC509" i="1"/>
  <c r="CC510" i="1"/>
  <c r="CC511" i="1"/>
  <c r="CC512" i="1"/>
  <c r="CC513" i="1"/>
  <c r="CC514" i="1"/>
  <c r="CC515" i="1"/>
  <c r="CC516" i="1"/>
  <c r="CC517" i="1"/>
  <c r="CC518" i="1"/>
  <c r="CC519" i="1"/>
  <c r="CC520" i="1"/>
  <c r="CC521" i="1"/>
  <c r="CC522" i="1"/>
  <c r="CC523" i="1"/>
  <c r="CC524" i="1"/>
  <c r="CC525" i="1"/>
  <c r="CC526" i="1"/>
  <c r="CC527" i="1"/>
  <c r="CC528" i="1"/>
  <c r="CC529" i="1"/>
  <c r="CC530" i="1"/>
  <c r="CC531" i="1"/>
  <c r="CC532" i="1"/>
  <c r="CC533" i="1"/>
  <c r="CC534" i="1"/>
  <c r="CC535" i="1"/>
  <c r="CC536" i="1"/>
  <c r="CC537" i="1"/>
  <c r="CC538" i="1"/>
  <c r="CC539" i="1"/>
  <c r="CC540" i="1"/>
  <c r="CC541" i="1"/>
  <c r="CC542" i="1"/>
  <c r="CC543" i="1"/>
  <c r="CC544" i="1"/>
  <c r="CC545" i="1"/>
  <c r="CC546" i="1"/>
  <c r="CC547" i="1"/>
  <c r="CC548" i="1"/>
  <c r="CC549" i="1"/>
  <c r="CC550" i="1"/>
  <c r="CC551" i="1"/>
  <c r="CC552" i="1"/>
  <c r="CC553" i="1"/>
  <c r="CC554" i="1"/>
  <c r="CC555" i="1"/>
  <c r="CC556" i="1"/>
  <c r="CC557" i="1"/>
  <c r="CC558" i="1"/>
  <c r="CC559" i="1"/>
  <c r="CC560" i="1"/>
  <c r="CC561" i="1"/>
  <c r="CC562" i="1"/>
  <c r="CC563" i="1"/>
  <c r="CC564" i="1"/>
  <c r="CC565" i="1"/>
  <c r="CC566" i="1"/>
  <c r="CC567" i="1"/>
  <c r="CC568" i="1"/>
  <c r="CC569" i="1"/>
  <c r="CC570" i="1"/>
  <c r="CC571" i="1"/>
  <c r="CC572" i="1"/>
  <c r="CC573" i="1"/>
  <c r="CC574" i="1"/>
  <c r="CC575" i="1"/>
  <c r="CC576" i="1"/>
  <c r="CC577" i="1"/>
  <c r="CC578" i="1"/>
  <c r="CC579" i="1"/>
  <c r="CC580" i="1"/>
  <c r="CC581" i="1"/>
  <c r="CC582" i="1"/>
  <c r="CC583" i="1"/>
  <c r="CC584" i="1"/>
  <c r="CC585" i="1"/>
  <c r="CC586" i="1"/>
  <c r="CC587" i="1"/>
  <c r="CC588" i="1"/>
  <c r="CC589" i="1"/>
  <c r="CC590" i="1"/>
  <c r="CC591" i="1"/>
  <c r="CC592" i="1"/>
  <c r="CC593" i="1"/>
  <c r="CC594" i="1"/>
  <c r="CC595" i="1"/>
  <c r="CC596" i="1"/>
  <c r="CC597" i="1"/>
  <c r="CC598" i="1"/>
  <c r="CC599" i="1"/>
  <c r="CC600" i="1"/>
  <c r="CC601" i="1"/>
  <c r="CC602" i="1"/>
  <c r="CC603" i="1"/>
  <c r="CC604" i="1"/>
  <c r="CC605" i="1"/>
  <c r="CC606" i="1"/>
  <c r="CC607" i="1"/>
  <c r="CC608" i="1"/>
  <c r="CC609" i="1"/>
  <c r="CC610" i="1"/>
  <c r="CC611" i="1"/>
  <c r="CC612" i="1"/>
  <c r="CC613" i="1"/>
  <c r="CC614" i="1"/>
  <c r="CC615" i="1"/>
  <c r="CC616" i="1"/>
  <c r="CC617" i="1"/>
  <c r="CC618" i="1"/>
  <c r="CC619" i="1"/>
  <c r="CC620" i="1"/>
  <c r="CC621" i="1"/>
  <c r="CC622" i="1"/>
  <c r="CC623" i="1"/>
  <c r="CC624" i="1"/>
  <c r="CC625" i="1"/>
  <c r="CC626" i="1"/>
  <c r="CC627" i="1"/>
  <c r="CC628" i="1"/>
  <c r="CC629" i="1"/>
  <c r="CC630" i="1"/>
  <c r="CC631" i="1"/>
  <c r="CC632" i="1"/>
  <c r="CC633" i="1"/>
  <c r="CC634" i="1"/>
  <c r="CC635" i="1"/>
  <c r="CC636" i="1"/>
  <c r="CC637" i="1"/>
  <c r="CC638" i="1"/>
  <c r="CC639" i="1"/>
  <c r="CC640" i="1"/>
  <c r="CC641" i="1"/>
  <c r="CC642" i="1"/>
  <c r="CC643" i="1"/>
  <c r="CC644" i="1"/>
  <c r="CC645" i="1"/>
  <c r="CC646" i="1"/>
  <c r="CC647" i="1"/>
  <c r="CC648" i="1"/>
  <c r="CC649" i="1"/>
  <c r="CC650" i="1"/>
  <c r="CC651" i="1"/>
  <c r="CC652" i="1"/>
  <c r="CC653" i="1"/>
  <c r="CC654" i="1"/>
  <c r="CC655" i="1"/>
  <c r="CC656" i="1"/>
  <c r="CC657" i="1"/>
  <c r="CC658" i="1"/>
  <c r="CC659" i="1"/>
  <c r="CC660" i="1"/>
  <c r="CC661" i="1"/>
  <c r="CC662" i="1"/>
  <c r="CC663" i="1"/>
  <c r="CC664" i="1"/>
  <c r="CC665" i="1"/>
  <c r="CC666" i="1"/>
  <c r="CC667" i="1"/>
  <c r="CC668" i="1"/>
  <c r="CC669" i="1"/>
  <c r="CC670" i="1"/>
  <c r="CC671" i="1"/>
  <c r="CC672" i="1"/>
  <c r="CC673" i="1"/>
  <c r="CC674" i="1"/>
  <c r="CC675" i="1"/>
  <c r="CC676" i="1"/>
  <c r="CC677" i="1"/>
  <c r="CC678" i="1"/>
  <c r="CC679" i="1"/>
  <c r="CC680" i="1"/>
  <c r="CC681" i="1"/>
  <c r="CC682" i="1"/>
  <c r="CC683" i="1"/>
  <c r="CC684" i="1"/>
  <c r="CC685" i="1"/>
  <c r="CC686" i="1"/>
  <c r="CC687" i="1"/>
  <c r="CC688" i="1"/>
  <c r="CC689" i="1"/>
  <c r="CC690" i="1"/>
  <c r="CC691" i="1"/>
  <c r="CC692" i="1"/>
  <c r="CC693" i="1"/>
  <c r="CC694" i="1"/>
  <c r="CC695" i="1"/>
  <c r="CC696" i="1"/>
  <c r="CC697" i="1"/>
  <c r="CC698" i="1"/>
  <c r="CC699" i="1"/>
  <c r="CC700" i="1"/>
  <c r="CC701" i="1"/>
  <c r="CC702" i="1"/>
  <c r="CC703" i="1"/>
  <c r="CC704" i="1"/>
  <c r="CC705" i="1"/>
  <c r="CC706" i="1"/>
  <c r="CC707" i="1"/>
  <c r="CC708" i="1"/>
  <c r="CC709" i="1"/>
  <c r="CC710" i="1"/>
  <c r="CC711" i="1"/>
  <c r="CC712" i="1"/>
  <c r="CC713" i="1"/>
  <c r="CC714" i="1"/>
  <c r="CC715" i="1"/>
  <c r="CC716" i="1"/>
  <c r="CC717" i="1"/>
  <c r="CC718" i="1"/>
  <c r="CC719" i="1"/>
  <c r="CC720" i="1"/>
  <c r="CC721" i="1"/>
  <c r="CC722" i="1"/>
  <c r="CC723" i="1"/>
  <c r="CC724" i="1"/>
  <c r="CC725" i="1"/>
  <c r="CC726" i="1"/>
  <c r="CC727" i="1"/>
  <c r="CC728" i="1"/>
  <c r="CC729" i="1"/>
  <c r="CC730" i="1"/>
  <c r="CC731" i="1"/>
  <c r="CC732" i="1"/>
  <c r="CC733" i="1"/>
  <c r="CC734" i="1"/>
  <c r="CC735" i="1"/>
  <c r="CC736" i="1"/>
  <c r="CC737" i="1"/>
  <c r="CC738" i="1"/>
  <c r="CC739" i="1"/>
  <c r="CC740" i="1"/>
  <c r="CC741" i="1"/>
  <c r="CC742" i="1"/>
  <c r="CC743" i="1"/>
  <c r="CC744" i="1"/>
  <c r="CC745" i="1"/>
  <c r="CC746" i="1"/>
  <c r="CC747" i="1"/>
  <c r="CC748" i="1"/>
  <c r="CC749" i="1"/>
  <c r="CC750" i="1"/>
  <c r="CC751" i="1"/>
  <c r="CC752" i="1"/>
  <c r="CC753" i="1"/>
  <c r="CC754" i="1"/>
  <c r="CC755" i="1"/>
  <c r="CC756" i="1"/>
  <c r="CC757" i="1"/>
  <c r="CC758" i="1"/>
  <c r="CC759" i="1"/>
  <c r="CC760" i="1"/>
  <c r="CC761" i="1"/>
  <c r="CC762" i="1"/>
  <c r="CC763" i="1"/>
  <c r="CC764" i="1"/>
  <c r="CC765" i="1"/>
  <c r="CC766" i="1"/>
  <c r="CC767" i="1"/>
  <c r="CC768" i="1"/>
  <c r="CC769" i="1"/>
  <c r="CC770" i="1"/>
  <c r="CC771" i="1"/>
  <c r="CC772" i="1"/>
  <c r="CC773" i="1"/>
  <c r="CC774" i="1"/>
  <c r="CC775" i="1"/>
  <c r="CC776" i="1"/>
  <c r="CC777" i="1"/>
  <c r="CC778" i="1"/>
  <c r="CC779" i="1"/>
  <c r="CC780" i="1"/>
  <c r="CC781" i="1"/>
  <c r="CC782" i="1"/>
  <c r="CC783" i="1"/>
  <c r="CC784" i="1"/>
  <c r="CC785" i="1"/>
  <c r="CC786" i="1"/>
  <c r="CC787" i="1"/>
  <c r="CC788" i="1"/>
  <c r="CC789" i="1"/>
  <c r="CC790" i="1"/>
  <c r="CC791" i="1"/>
  <c r="CC792" i="1"/>
  <c r="CC793" i="1"/>
  <c r="CC794" i="1"/>
  <c r="CC795" i="1"/>
  <c r="CC796" i="1"/>
  <c r="CC797" i="1"/>
  <c r="CC798" i="1"/>
  <c r="CC799" i="1"/>
  <c r="CC800" i="1"/>
  <c r="CC801" i="1"/>
  <c r="CC802" i="1"/>
  <c r="CC803" i="1"/>
  <c r="CC804" i="1"/>
  <c r="CC805" i="1"/>
  <c r="CC806" i="1"/>
  <c r="CC807" i="1"/>
  <c r="CC808" i="1"/>
  <c r="CC809" i="1"/>
  <c r="CC810" i="1"/>
  <c r="CC811" i="1"/>
  <c r="CC812" i="1"/>
  <c r="CC813" i="1"/>
  <c r="CC814" i="1"/>
  <c r="CC815" i="1"/>
  <c r="CC816" i="1"/>
  <c r="CC817" i="1"/>
  <c r="CC818" i="1"/>
  <c r="CC819" i="1"/>
  <c r="CC820" i="1"/>
  <c r="CC821" i="1"/>
  <c r="CC822" i="1"/>
  <c r="CC823" i="1"/>
  <c r="CC824" i="1"/>
  <c r="CC825" i="1"/>
  <c r="CC826" i="1"/>
  <c r="CC827" i="1"/>
  <c r="CC828" i="1"/>
  <c r="CC829" i="1"/>
  <c r="CC830" i="1"/>
  <c r="CC831" i="1"/>
  <c r="CC832" i="1"/>
  <c r="CC833" i="1"/>
  <c r="CC834" i="1"/>
  <c r="CC835" i="1"/>
  <c r="CC836" i="1"/>
  <c r="CC837" i="1"/>
  <c r="CC838" i="1"/>
  <c r="CC839" i="1"/>
  <c r="CC840" i="1"/>
  <c r="CC841" i="1"/>
  <c r="CC842" i="1"/>
  <c r="CC843" i="1"/>
  <c r="CC844" i="1"/>
  <c r="CC845" i="1"/>
  <c r="CC846" i="1"/>
  <c r="CC847" i="1"/>
  <c r="CC848" i="1"/>
  <c r="CC849" i="1"/>
  <c r="CC850" i="1"/>
  <c r="CC851" i="1"/>
  <c r="CC852" i="1"/>
  <c r="CC853" i="1"/>
  <c r="CC854" i="1"/>
  <c r="CC855" i="1"/>
  <c r="CC856" i="1"/>
  <c r="CC857" i="1"/>
  <c r="CC858" i="1"/>
  <c r="CC859" i="1"/>
  <c r="CC860" i="1"/>
  <c r="CC861" i="1"/>
  <c r="CC862" i="1"/>
  <c r="CC863" i="1"/>
  <c r="CC864" i="1"/>
  <c r="CC865" i="1"/>
  <c r="CC866" i="1"/>
  <c r="CC867" i="1"/>
  <c r="CC868" i="1"/>
  <c r="CC869" i="1"/>
  <c r="CC870" i="1"/>
  <c r="CC871" i="1"/>
  <c r="CC872" i="1"/>
  <c r="CC873" i="1"/>
  <c r="CC874" i="1"/>
  <c r="CC875" i="1"/>
  <c r="CC876" i="1"/>
  <c r="CC877" i="1"/>
  <c r="CC878" i="1"/>
  <c r="CC879" i="1"/>
  <c r="CC880" i="1"/>
  <c r="CC881" i="1"/>
  <c r="CC882" i="1"/>
  <c r="CC883" i="1"/>
  <c r="CC884" i="1"/>
  <c r="CC885" i="1"/>
  <c r="CC886" i="1"/>
  <c r="CC887" i="1"/>
  <c r="CC888" i="1"/>
  <c r="CC889" i="1"/>
  <c r="CC890" i="1"/>
  <c r="CC891" i="1"/>
  <c r="CC892" i="1"/>
  <c r="CC893" i="1"/>
  <c r="CC894" i="1"/>
  <c r="CC895" i="1"/>
  <c r="CC896" i="1"/>
  <c r="CC897" i="1"/>
  <c r="CC898" i="1"/>
  <c r="CC899" i="1"/>
  <c r="CC900" i="1"/>
  <c r="CC901" i="1"/>
  <c r="CC902" i="1"/>
  <c r="CC903" i="1"/>
  <c r="CC904" i="1"/>
  <c r="CC905" i="1"/>
  <c r="CC906" i="1"/>
  <c r="CC907" i="1"/>
  <c r="CC908" i="1"/>
  <c r="CC909" i="1"/>
  <c r="CC910" i="1"/>
  <c r="CC911" i="1"/>
  <c r="CC912" i="1"/>
  <c r="CC913" i="1"/>
  <c r="CC914" i="1"/>
  <c r="CC915" i="1"/>
  <c r="CC916" i="1"/>
  <c r="CC917" i="1"/>
  <c r="CC918" i="1"/>
  <c r="CC919" i="1"/>
  <c r="CC920" i="1"/>
  <c r="CC921" i="1"/>
  <c r="CC922" i="1"/>
  <c r="CC923" i="1"/>
  <c r="CC924" i="1"/>
  <c r="CC925" i="1"/>
  <c r="CC926" i="1"/>
  <c r="CC927" i="1"/>
  <c r="CC928" i="1"/>
  <c r="CC929" i="1"/>
  <c r="CC930" i="1"/>
  <c r="CC931" i="1"/>
  <c r="CC932" i="1"/>
  <c r="CC933" i="1"/>
  <c r="CC934" i="1"/>
  <c r="CC935" i="1"/>
  <c r="CC936" i="1"/>
  <c r="CC937" i="1"/>
  <c r="CC938" i="1"/>
  <c r="CC939" i="1"/>
  <c r="CC940" i="1"/>
  <c r="CC941" i="1"/>
  <c r="CC942" i="1"/>
  <c r="CC943" i="1"/>
  <c r="CC944" i="1"/>
  <c r="CC945" i="1"/>
  <c r="CC946" i="1"/>
  <c r="CC947" i="1"/>
  <c r="CC948" i="1"/>
  <c r="CC949" i="1"/>
  <c r="CC950" i="1"/>
  <c r="CC951" i="1"/>
  <c r="CC952" i="1"/>
  <c r="CC953" i="1"/>
  <c r="CC954" i="1"/>
  <c r="CC955" i="1"/>
  <c r="CC956" i="1"/>
  <c r="CC957" i="1"/>
  <c r="CC958" i="1"/>
  <c r="CC959" i="1"/>
  <c r="CC960" i="1"/>
  <c r="CC961" i="1"/>
  <c r="CC962" i="1"/>
  <c r="CC963" i="1"/>
  <c r="CC964" i="1"/>
  <c r="CC965" i="1"/>
  <c r="CC966" i="1"/>
  <c r="CC967" i="1"/>
  <c r="CC968" i="1"/>
  <c r="CC969" i="1"/>
  <c r="CC970" i="1"/>
  <c r="CC971" i="1"/>
  <c r="CC972" i="1"/>
  <c r="CC973" i="1"/>
  <c r="CC974" i="1"/>
  <c r="CC975" i="1"/>
  <c r="CC976" i="1"/>
  <c r="CC977" i="1"/>
  <c r="CC978" i="1"/>
  <c r="CC979" i="1"/>
  <c r="CC980" i="1"/>
  <c r="CC981" i="1"/>
  <c r="CC982" i="1"/>
  <c r="CC983" i="1"/>
  <c r="CC984" i="1"/>
  <c r="CC985" i="1"/>
  <c r="CC986" i="1"/>
  <c r="CC987" i="1"/>
  <c r="CC988" i="1"/>
  <c r="CC989" i="1"/>
  <c r="CC990" i="1"/>
  <c r="CC991" i="1"/>
  <c r="CC992" i="1"/>
  <c r="CC993" i="1"/>
  <c r="CC994" i="1"/>
  <c r="CC995" i="1"/>
  <c r="CC996" i="1"/>
  <c r="CC997" i="1"/>
  <c r="CC998" i="1"/>
  <c r="CC999" i="1"/>
  <c r="CC1000" i="1"/>
  <c r="CC1001" i="1"/>
  <c r="CC1002" i="1"/>
  <c r="CC1003" i="1"/>
  <c r="CC1004" i="1"/>
  <c r="CC1005" i="1"/>
  <c r="CC1006" i="1"/>
  <c r="CC1007" i="1"/>
  <c r="CC1008" i="1"/>
  <c r="CC1009" i="1"/>
  <c r="CC1010" i="1"/>
  <c r="CC1011" i="1"/>
  <c r="CC1012" i="1"/>
  <c r="CC1013" i="1"/>
  <c r="CC1014" i="1"/>
  <c r="CC1015" i="1"/>
  <c r="CC1016" i="1"/>
  <c r="CC1017" i="1"/>
  <c r="CC1018" i="1"/>
  <c r="CC1019" i="1"/>
  <c r="CC1020" i="1"/>
  <c r="CC1021" i="1"/>
  <c r="CC1022" i="1"/>
  <c r="CC1023" i="1"/>
  <c r="CC1024" i="1"/>
  <c r="CC1025" i="1"/>
  <c r="CC1026" i="1"/>
  <c r="CC1027" i="1"/>
  <c r="CC1028" i="1"/>
  <c r="CC1029" i="1"/>
  <c r="CC1030" i="1"/>
  <c r="CC1031" i="1"/>
  <c r="CC1032" i="1"/>
  <c r="CC1033" i="1"/>
  <c r="CC1034" i="1"/>
  <c r="CC1035" i="1"/>
  <c r="CC1036" i="1"/>
  <c r="CC1037" i="1"/>
  <c r="CC1038" i="1"/>
  <c r="CC1039" i="1"/>
  <c r="CC1040" i="1"/>
  <c r="CC1041" i="1"/>
  <c r="CC1042" i="1"/>
  <c r="CC43" i="1"/>
  <c r="I49" i="6" l="1"/>
  <c r="B49" i="6"/>
  <c r="H49" i="6"/>
  <c r="F49" i="6"/>
  <c r="E49" i="6"/>
  <c r="D49" i="6"/>
  <c r="C49" i="6" s="1"/>
  <c r="CA44" i="1" l="1"/>
  <c r="CA45" i="1"/>
  <c r="CA46" i="1"/>
  <c r="CA47" i="1"/>
  <c r="CA48" i="1"/>
  <c r="CA49" i="1"/>
  <c r="CA50" i="1"/>
  <c r="CA51" i="1"/>
  <c r="CA52" i="1"/>
  <c r="CA53" i="1"/>
  <c r="CA54" i="1"/>
  <c r="CA55" i="1"/>
  <c r="CA56" i="1"/>
  <c r="CA57" i="1"/>
  <c r="CA58" i="1"/>
  <c r="CA59" i="1"/>
  <c r="CA60" i="1"/>
  <c r="CA61" i="1"/>
  <c r="CA62" i="1"/>
  <c r="CA63" i="1"/>
  <c r="CA64" i="1"/>
  <c r="CA65" i="1"/>
  <c r="CA66" i="1"/>
  <c r="CA67" i="1"/>
  <c r="CA68" i="1"/>
  <c r="CA69" i="1"/>
  <c r="CA70" i="1"/>
  <c r="CA71" i="1"/>
  <c r="CA72" i="1"/>
  <c r="CA73" i="1"/>
  <c r="CA74" i="1"/>
  <c r="CA75" i="1"/>
  <c r="CA76" i="1"/>
  <c r="CA77" i="1"/>
  <c r="CA78" i="1"/>
  <c r="CA79" i="1"/>
  <c r="CA80" i="1"/>
  <c r="CA81" i="1"/>
  <c r="CA82" i="1"/>
  <c r="CA83" i="1"/>
  <c r="CA84" i="1"/>
  <c r="CA85" i="1"/>
  <c r="CA86" i="1"/>
  <c r="CA87" i="1"/>
  <c r="CA88" i="1"/>
  <c r="CA89" i="1"/>
  <c r="CA90" i="1"/>
  <c r="CA91" i="1"/>
  <c r="CA92" i="1"/>
  <c r="CA93" i="1"/>
  <c r="CA94" i="1"/>
  <c r="CA95" i="1"/>
  <c r="CA96" i="1"/>
  <c r="CA97" i="1"/>
  <c r="CA98" i="1"/>
  <c r="CA99" i="1"/>
  <c r="CA100" i="1"/>
  <c r="CA101" i="1"/>
  <c r="CA102" i="1"/>
  <c r="CA103" i="1"/>
  <c r="CA104" i="1"/>
  <c r="CA105" i="1"/>
  <c r="CA106" i="1"/>
  <c r="CA107" i="1"/>
  <c r="CA108" i="1"/>
  <c r="CA109" i="1"/>
  <c r="CA110" i="1"/>
  <c r="CA111" i="1"/>
  <c r="CA112" i="1"/>
  <c r="CA113" i="1"/>
  <c r="CA114" i="1"/>
  <c r="CA115" i="1"/>
  <c r="CA116" i="1"/>
  <c r="CA117" i="1"/>
  <c r="CA118" i="1"/>
  <c r="CA119" i="1"/>
  <c r="CA120" i="1"/>
  <c r="CA121" i="1"/>
  <c r="CA122" i="1"/>
  <c r="CA123" i="1"/>
  <c r="CA124" i="1"/>
  <c r="CA125" i="1"/>
  <c r="CA126" i="1"/>
  <c r="CA127" i="1"/>
  <c r="CA128" i="1"/>
  <c r="CA129" i="1"/>
  <c r="CA130" i="1"/>
  <c r="CA131" i="1"/>
  <c r="CA132" i="1"/>
  <c r="CA133" i="1"/>
  <c r="CA134" i="1"/>
  <c r="CA135" i="1"/>
  <c r="CA136" i="1"/>
  <c r="CA137" i="1"/>
  <c r="CA138" i="1"/>
  <c r="CA139" i="1"/>
  <c r="CA140" i="1"/>
  <c r="CA141" i="1"/>
  <c r="CA142" i="1"/>
  <c r="CA143" i="1"/>
  <c r="CA144" i="1"/>
  <c r="CA145" i="1"/>
  <c r="CA146" i="1"/>
  <c r="CA147" i="1"/>
  <c r="CA148" i="1"/>
  <c r="CA149" i="1"/>
  <c r="CA150" i="1"/>
  <c r="CA151" i="1"/>
  <c r="CA152" i="1"/>
  <c r="CA153" i="1"/>
  <c r="CA154" i="1"/>
  <c r="CA155" i="1"/>
  <c r="CA156" i="1"/>
  <c r="CA157" i="1"/>
  <c r="CA158" i="1"/>
  <c r="CA159" i="1"/>
  <c r="CA160" i="1"/>
  <c r="CA161" i="1"/>
  <c r="CA162" i="1"/>
  <c r="CA163" i="1"/>
  <c r="CA164" i="1"/>
  <c r="CA165" i="1"/>
  <c r="CA166" i="1"/>
  <c r="CA167" i="1"/>
  <c r="CA168" i="1"/>
  <c r="CA169" i="1"/>
  <c r="CA170" i="1"/>
  <c r="CA171" i="1"/>
  <c r="CA172" i="1"/>
  <c r="CA173" i="1"/>
  <c r="CA174" i="1"/>
  <c r="CA175" i="1"/>
  <c r="CA176" i="1"/>
  <c r="CA177" i="1"/>
  <c r="CA178" i="1"/>
  <c r="CA179" i="1"/>
  <c r="CA180" i="1"/>
  <c r="CA181" i="1"/>
  <c r="CA182" i="1"/>
  <c r="CA183" i="1"/>
  <c r="CA184" i="1"/>
  <c r="CA185" i="1"/>
  <c r="CA186" i="1"/>
  <c r="CA187" i="1"/>
  <c r="CA188" i="1"/>
  <c r="CA189" i="1"/>
  <c r="CA190" i="1"/>
  <c r="CA191" i="1"/>
  <c r="CA192" i="1"/>
  <c r="CA193" i="1"/>
  <c r="CA194" i="1"/>
  <c r="CA195" i="1"/>
  <c r="CA196" i="1"/>
  <c r="CA197" i="1"/>
  <c r="CA198" i="1"/>
  <c r="CA199" i="1"/>
  <c r="CA200" i="1"/>
  <c r="CA201" i="1"/>
  <c r="CA202" i="1"/>
  <c r="CA203" i="1"/>
  <c r="CA204" i="1"/>
  <c r="CA205" i="1"/>
  <c r="CA206" i="1"/>
  <c r="CA207" i="1"/>
  <c r="CA208" i="1"/>
  <c r="CA209" i="1"/>
  <c r="CA210" i="1"/>
  <c r="CA211" i="1"/>
  <c r="CA212" i="1"/>
  <c r="CA213" i="1"/>
  <c r="CA214" i="1"/>
  <c r="CA215" i="1"/>
  <c r="CA216" i="1"/>
  <c r="CA217" i="1"/>
  <c r="CA218" i="1"/>
  <c r="CA219" i="1"/>
  <c r="CA220" i="1"/>
  <c r="CA221" i="1"/>
  <c r="CA222" i="1"/>
  <c r="CA223" i="1"/>
  <c r="CA224" i="1"/>
  <c r="CA225" i="1"/>
  <c r="CA226" i="1"/>
  <c r="CA227" i="1"/>
  <c r="CA228" i="1"/>
  <c r="CA229" i="1"/>
  <c r="CA230" i="1"/>
  <c r="CA231" i="1"/>
  <c r="CA232" i="1"/>
  <c r="CA233" i="1"/>
  <c r="CA234" i="1"/>
  <c r="CA235" i="1"/>
  <c r="CA236" i="1"/>
  <c r="CA237" i="1"/>
  <c r="CA238" i="1"/>
  <c r="CA239" i="1"/>
  <c r="CA240" i="1"/>
  <c r="CA241" i="1"/>
  <c r="CA242" i="1"/>
  <c r="CA243" i="1"/>
  <c r="CA244" i="1"/>
  <c r="CA245" i="1"/>
  <c r="CA246" i="1"/>
  <c r="CA247" i="1"/>
  <c r="CA248" i="1"/>
  <c r="CA249" i="1"/>
  <c r="CA250" i="1"/>
  <c r="CA251" i="1"/>
  <c r="CA252" i="1"/>
  <c r="CA253" i="1"/>
  <c r="CA254" i="1"/>
  <c r="CA255" i="1"/>
  <c r="CA256" i="1"/>
  <c r="CA257" i="1"/>
  <c r="CA258" i="1"/>
  <c r="CA259" i="1"/>
  <c r="CA260" i="1"/>
  <c r="CA261" i="1"/>
  <c r="CA262" i="1"/>
  <c r="CA263" i="1"/>
  <c r="CA264" i="1"/>
  <c r="CA265" i="1"/>
  <c r="CA266" i="1"/>
  <c r="CA267" i="1"/>
  <c r="CA268" i="1"/>
  <c r="CA269" i="1"/>
  <c r="CA270" i="1"/>
  <c r="CA271" i="1"/>
  <c r="CA272" i="1"/>
  <c r="CA273" i="1"/>
  <c r="CA274" i="1"/>
  <c r="CA275" i="1"/>
  <c r="CA276" i="1"/>
  <c r="CA277" i="1"/>
  <c r="CA278" i="1"/>
  <c r="CA279" i="1"/>
  <c r="CA280" i="1"/>
  <c r="CA281" i="1"/>
  <c r="CA282" i="1"/>
  <c r="CA283" i="1"/>
  <c r="CA284" i="1"/>
  <c r="CA285" i="1"/>
  <c r="CA286" i="1"/>
  <c r="CA287" i="1"/>
  <c r="CA288" i="1"/>
  <c r="CA289" i="1"/>
  <c r="CA290" i="1"/>
  <c r="CA291" i="1"/>
  <c r="CA292" i="1"/>
  <c r="CA293" i="1"/>
  <c r="CA294" i="1"/>
  <c r="CA295" i="1"/>
  <c r="CA296" i="1"/>
  <c r="CA297" i="1"/>
  <c r="CA298" i="1"/>
  <c r="CA299" i="1"/>
  <c r="CA300" i="1"/>
  <c r="CA301" i="1"/>
  <c r="CA302" i="1"/>
  <c r="CA303" i="1"/>
  <c r="CA304" i="1"/>
  <c r="CA305" i="1"/>
  <c r="CA306" i="1"/>
  <c r="CA307" i="1"/>
  <c r="CA308" i="1"/>
  <c r="CA309" i="1"/>
  <c r="CA310" i="1"/>
  <c r="CA311" i="1"/>
  <c r="CA312" i="1"/>
  <c r="CA313" i="1"/>
  <c r="CA314" i="1"/>
  <c r="CA315" i="1"/>
  <c r="CA316" i="1"/>
  <c r="CA317" i="1"/>
  <c r="CA318" i="1"/>
  <c r="CA319" i="1"/>
  <c r="CA320" i="1"/>
  <c r="CA321" i="1"/>
  <c r="CA322" i="1"/>
  <c r="CA323" i="1"/>
  <c r="CA324" i="1"/>
  <c r="CA325" i="1"/>
  <c r="CA326" i="1"/>
  <c r="CA327" i="1"/>
  <c r="CA328" i="1"/>
  <c r="CA329" i="1"/>
  <c r="CA330" i="1"/>
  <c r="CA331" i="1"/>
  <c r="CA332" i="1"/>
  <c r="CA333" i="1"/>
  <c r="CA334" i="1"/>
  <c r="CA335" i="1"/>
  <c r="CA336" i="1"/>
  <c r="CA337" i="1"/>
  <c r="CA338" i="1"/>
  <c r="CA339" i="1"/>
  <c r="CA340" i="1"/>
  <c r="CA341" i="1"/>
  <c r="CA342" i="1"/>
  <c r="CA343" i="1"/>
  <c r="CA344" i="1"/>
  <c r="CA345" i="1"/>
  <c r="CA346" i="1"/>
  <c r="CA347" i="1"/>
  <c r="CA348" i="1"/>
  <c r="CA349" i="1"/>
  <c r="CA350" i="1"/>
  <c r="CA351" i="1"/>
  <c r="CA352" i="1"/>
  <c r="CA353" i="1"/>
  <c r="CA354" i="1"/>
  <c r="CA355" i="1"/>
  <c r="CA356" i="1"/>
  <c r="CA357" i="1"/>
  <c r="CA358" i="1"/>
  <c r="CA359" i="1"/>
  <c r="CA360" i="1"/>
  <c r="CA361" i="1"/>
  <c r="CA362" i="1"/>
  <c r="CA363" i="1"/>
  <c r="CA364" i="1"/>
  <c r="CA365" i="1"/>
  <c r="CA366" i="1"/>
  <c r="CA367" i="1"/>
  <c r="CA368" i="1"/>
  <c r="CA369" i="1"/>
  <c r="CA370" i="1"/>
  <c r="CA371" i="1"/>
  <c r="CA372" i="1"/>
  <c r="CA373" i="1"/>
  <c r="CA374" i="1"/>
  <c r="CA375" i="1"/>
  <c r="CA376" i="1"/>
  <c r="CA377" i="1"/>
  <c r="CA378" i="1"/>
  <c r="CA379" i="1"/>
  <c r="CA380" i="1"/>
  <c r="CA381" i="1"/>
  <c r="CA382" i="1"/>
  <c r="CA383" i="1"/>
  <c r="CA384" i="1"/>
  <c r="CA385" i="1"/>
  <c r="CA386" i="1"/>
  <c r="CA387" i="1"/>
  <c r="CA388" i="1"/>
  <c r="CA389" i="1"/>
  <c r="CA390" i="1"/>
  <c r="CA391" i="1"/>
  <c r="CA392" i="1"/>
  <c r="CA393" i="1"/>
  <c r="CA394" i="1"/>
  <c r="CA395" i="1"/>
  <c r="CA396" i="1"/>
  <c r="CA397" i="1"/>
  <c r="CA398" i="1"/>
  <c r="CA399" i="1"/>
  <c r="CA400" i="1"/>
  <c r="CA401" i="1"/>
  <c r="CA402" i="1"/>
  <c r="CA403" i="1"/>
  <c r="CA404" i="1"/>
  <c r="CA405" i="1"/>
  <c r="CA406" i="1"/>
  <c r="CA407" i="1"/>
  <c r="CA408" i="1"/>
  <c r="CA409" i="1"/>
  <c r="CA410" i="1"/>
  <c r="CA411" i="1"/>
  <c r="CA412" i="1"/>
  <c r="CA413" i="1"/>
  <c r="CA414" i="1"/>
  <c r="CA415" i="1"/>
  <c r="CA416" i="1"/>
  <c r="CA417" i="1"/>
  <c r="CA418" i="1"/>
  <c r="CA419" i="1"/>
  <c r="CA420" i="1"/>
  <c r="CA421" i="1"/>
  <c r="CA422" i="1"/>
  <c r="CA423" i="1"/>
  <c r="CA424" i="1"/>
  <c r="CA425" i="1"/>
  <c r="CA426" i="1"/>
  <c r="CA427" i="1"/>
  <c r="CA428" i="1"/>
  <c r="CA429" i="1"/>
  <c r="CA430" i="1"/>
  <c r="CA431" i="1"/>
  <c r="CA432" i="1"/>
  <c r="CA433" i="1"/>
  <c r="CA434" i="1"/>
  <c r="CA435" i="1"/>
  <c r="CA436" i="1"/>
  <c r="CA437" i="1"/>
  <c r="CA438" i="1"/>
  <c r="CA439" i="1"/>
  <c r="CA440" i="1"/>
  <c r="CA441" i="1"/>
  <c r="CA442" i="1"/>
  <c r="CA443" i="1"/>
  <c r="CA444" i="1"/>
  <c r="CA445" i="1"/>
  <c r="CA446" i="1"/>
  <c r="CA447" i="1"/>
  <c r="CA448" i="1"/>
  <c r="CA449" i="1"/>
  <c r="CA450" i="1"/>
  <c r="CA451" i="1"/>
  <c r="CA452" i="1"/>
  <c r="CA453" i="1"/>
  <c r="CA454" i="1"/>
  <c r="CA455" i="1"/>
  <c r="CA456" i="1"/>
  <c r="CA457" i="1"/>
  <c r="CA458" i="1"/>
  <c r="CA459" i="1"/>
  <c r="CA460" i="1"/>
  <c r="CA461" i="1"/>
  <c r="CA462" i="1"/>
  <c r="CA463" i="1"/>
  <c r="CA464" i="1"/>
  <c r="CA465" i="1"/>
  <c r="CA466" i="1"/>
  <c r="CA467" i="1"/>
  <c r="CA468" i="1"/>
  <c r="CA469" i="1"/>
  <c r="CA470" i="1"/>
  <c r="CA471" i="1"/>
  <c r="CA472" i="1"/>
  <c r="CA473" i="1"/>
  <c r="CA474" i="1"/>
  <c r="CA475" i="1"/>
  <c r="CA476" i="1"/>
  <c r="CA477" i="1"/>
  <c r="CA478" i="1"/>
  <c r="CA479" i="1"/>
  <c r="CA480" i="1"/>
  <c r="CA481" i="1"/>
  <c r="CA482" i="1"/>
  <c r="CA483" i="1"/>
  <c r="CA484" i="1"/>
  <c r="CA485" i="1"/>
  <c r="CA486" i="1"/>
  <c r="CA487" i="1"/>
  <c r="CA488" i="1"/>
  <c r="CA489" i="1"/>
  <c r="CA490" i="1"/>
  <c r="CA491" i="1"/>
  <c r="CA492" i="1"/>
  <c r="CA493" i="1"/>
  <c r="CA494" i="1"/>
  <c r="CA495" i="1"/>
  <c r="CA496" i="1"/>
  <c r="CA497" i="1"/>
  <c r="CA498" i="1"/>
  <c r="CA499" i="1"/>
  <c r="CA500" i="1"/>
  <c r="CA501" i="1"/>
  <c r="CA502" i="1"/>
  <c r="CA503" i="1"/>
  <c r="CA504" i="1"/>
  <c r="CA505" i="1"/>
  <c r="CA506" i="1"/>
  <c r="CA507" i="1"/>
  <c r="CA508" i="1"/>
  <c r="CA509" i="1"/>
  <c r="CA510" i="1"/>
  <c r="CA511" i="1"/>
  <c r="CA512" i="1"/>
  <c r="CA513" i="1"/>
  <c r="CA514" i="1"/>
  <c r="CA515" i="1"/>
  <c r="CA516" i="1"/>
  <c r="CA517" i="1"/>
  <c r="CA518" i="1"/>
  <c r="CA519" i="1"/>
  <c r="CA520" i="1"/>
  <c r="CA521" i="1"/>
  <c r="CA522" i="1"/>
  <c r="CA523" i="1"/>
  <c r="CA524" i="1"/>
  <c r="CA525" i="1"/>
  <c r="CA526" i="1"/>
  <c r="CA527" i="1"/>
  <c r="CA528" i="1"/>
  <c r="CA529" i="1"/>
  <c r="CA530" i="1"/>
  <c r="CA531" i="1"/>
  <c r="CA532" i="1"/>
  <c r="CA533" i="1"/>
  <c r="CA534" i="1"/>
  <c r="CA535" i="1"/>
  <c r="CA536" i="1"/>
  <c r="CA537" i="1"/>
  <c r="CA538" i="1"/>
  <c r="CA539" i="1"/>
  <c r="CA540" i="1"/>
  <c r="CA541" i="1"/>
  <c r="CA542" i="1"/>
  <c r="CA543" i="1"/>
  <c r="CA544" i="1"/>
  <c r="CA545" i="1"/>
  <c r="CA546" i="1"/>
  <c r="CA547" i="1"/>
  <c r="CA548" i="1"/>
  <c r="CA549" i="1"/>
  <c r="CA550" i="1"/>
  <c r="CA551" i="1"/>
  <c r="CA552" i="1"/>
  <c r="CA553" i="1"/>
  <c r="CA554" i="1"/>
  <c r="CA555" i="1"/>
  <c r="CA556" i="1"/>
  <c r="CA557" i="1"/>
  <c r="CA558" i="1"/>
  <c r="CA559" i="1"/>
  <c r="CA560" i="1"/>
  <c r="CA561" i="1"/>
  <c r="CA562" i="1"/>
  <c r="CA563" i="1"/>
  <c r="CA564" i="1"/>
  <c r="CA565" i="1"/>
  <c r="CA566" i="1"/>
  <c r="CA567" i="1"/>
  <c r="CA568" i="1"/>
  <c r="CA569" i="1"/>
  <c r="CA570" i="1"/>
  <c r="CA571" i="1"/>
  <c r="CA572" i="1"/>
  <c r="CA573" i="1"/>
  <c r="CA574" i="1"/>
  <c r="CA575" i="1"/>
  <c r="CA576" i="1"/>
  <c r="CA577" i="1"/>
  <c r="CA578" i="1"/>
  <c r="CA579" i="1"/>
  <c r="CA580" i="1"/>
  <c r="CA581" i="1"/>
  <c r="CA582" i="1"/>
  <c r="CA583" i="1"/>
  <c r="CA584" i="1"/>
  <c r="CA585" i="1"/>
  <c r="CA586" i="1"/>
  <c r="CA587" i="1"/>
  <c r="CA588" i="1"/>
  <c r="CA589" i="1"/>
  <c r="CA590" i="1"/>
  <c r="CA591" i="1"/>
  <c r="CA592" i="1"/>
  <c r="CA593" i="1"/>
  <c r="CA594" i="1"/>
  <c r="CA595" i="1"/>
  <c r="CA596" i="1"/>
  <c r="CA597" i="1"/>
  <c r="CA598" i="1"/>
  <c r="CA599" i="1"/>
  <c r="CA600" i="1"/>
  <c r="CA601" i="1"/>
  <c r="CA602" i="1"/>
  <c r="CA603" i="1"/>
  <c r="CA604" i="1"/>
  <c r="CA605" i="1"/>
  <c r="CA606" i="1"/>
  <c r="CA607" i="1"/>
  <c r="CA608" i="1"/>
  <c r="CA609" i="1"/>
  <c r="CA610" i="1"/>
  <c r="CA611" i="1"/>
  <c r="CA612" i="1"/>
  <c r="CA613" i="1"/>
  <c r="CA614" i="1"/>
  <c r="CA615" i="1"/>
  <c r="CA616" i="1"/>
  <c r="CA617" i="1"/>
  <c r="CA618" i="1"/>
  <c r="CA619" i="1"/>
  <c r="CA620" i="1"/>
  <c r="CA621" i="1"/>
  <c r="CA622" i="1"/>
  <c r="CA623" i="1"/>
  <c r="CA624" i="1"/>
  <c r="CA625" i="1"/>
  <c r="CA626" i="1"/>
  <c r="CA627" i="1"/>
  <c r="CA628" i="1"/>
  <c r="CA629" i="1"/>
  <c r="CA630" i="1"/>
  <c r="CA631" i="1"/>
  <c r="CA632" i="1"/>
  <c r="CA633" i="1"/>
  <c r="CA634" i="1"/>
  <c r="CA635" i="1"/>
  <c r="CA636" i="1"/>
  <c r="CA637" i="1"/>
  <c r="CA638" i="1"/>
  <c r="CA639" i="1"/>
  <c r="CA640" i="1"/>
  <c r="CA641" i="1"/>
  <c r="CA642" i="1"/>
  <c r="CA643" i="1"/>
  <c r="CA644" i="1"/>
  <c r="CA645" i="1"/>
  <c r="CA646" i="1"/>
  <c r="CA647" i="1"/>
  <c r="CA648" i="1"/>
  <c r="CA649" i="1"/>
  <c r="CA650" i="1"/>
  <c r="CA651" i="1"/>
  <c r="CA652" i="1"/>
  <c r="CA653" i="1"/>
  <c r="CA654" i="1"/>
  <c r="CA655" i="1"/>
  <c r="CA656" i="1"/>
  <c r="CA657" i="1"/>
  <c r="CA658" i="1"/>
  <c r="CA659" i="1"/>
  <c r="CA660" i="1"/>
  <c r="CA661" i="1"/>
  <c r="CA662" i="1"/>
  <c r="CA663" i="1"/>
  <c r="CA664" i="1"/>
  <c r="CA665" i="1"/>
  <c r="CA666" i="1"/>
  <c r="CA667" i="1"/>
  <c r="CA668" i="1"/>
  <c r="CA669" i="1"/>
  <c r="CA670" i="1"/>
  <c r="CA671" i="1"/>
  <c r="CA672" i="1"/>
  <c r="CA673" i="1"/>
  <c r="CA674" i="1"/>
  <c r="CA675" i="1"/>
  <c r="CA676" i="1"/>
  <c r="CA677" i="1"/>
  <c r="CA678" i="1"/>
  <c r="CA679" i="1"/>
  <c r="CA680" i="1"/>
  <c r="CA681" i="1"/>
  <c r="CA682" i="1"/>
  <c r="CA683" i="1"/>
  <c r="CA684" i="1"/>
  <c r="CA685" i="1"/>
  <c r="CA686" i="1"/>
  <c r="CA687" i="1"/>
  <c r="CA688" i="1"/>
  <c r="CA689" i="1"/>
  <c r="CA690" i="1"/>
  <c r="CA691" i="1"/>
  <c r="CA692" i="1"/>
  <c r="CA693" i="1"/>
  <c r="CA694" i="1"/>
  <c r="CA695" i="1"/>
  <c r="CA696" i="1"/>
  <c r="CA697" i="1"/>
  <c r="CA698" i="1"/>
  <c r="CA699" i="1"/>
  <c r="CA700" i="1"/>
  <c r="CA701" i="1"/>
  <c r="CA702" i="1"/>
  <c r="CA703" i="1"/>
  <c r="CA704" i="1"/>
  <c r="CA705" i="1"/>
  <c r="CA706" i="1"/>
  <c r="CA707" i="1"/>
  <c r="CA708" i="1"/>
  <c r="CA709" i="1"/>
  <c r="CA710" i="1"/>
  <c r="CA711" i="1"/>
  <c r="CA712" i="1"/>
  <c r="CA713" i="1"/>
  <c r="CA714" i="1"/>
  <c r="CA715" i="1"/>
  <c r="CA716" i="1"/>
  <c r="CA717" i="1"/>
  <c r="CA718" i="1"/>
  <c r="CA719" i="1"/>
  <c r="CA720" i="1"/>
  <c r="CA721" i="1"/>
  <c r="CA722" i="1"/>
  <c r="CA723" i="1"/>
  <c r="CA724" i="1"/>
  <c r="CA725" i="1"/>
  <c r="CA726" i="1"/>
  <c r="CA727" i="1"/>
  <c r="CA728" i="1"/>
  <c r="CA729" i="1"/>
  <c r="CA730" i="1"/>
  <c r="CA731" i="1"/>
  <c r="CA732" i="1"/>
  <c r="CA733" i="1"/>
  <c r="CA734" i="1"/>
  <c r="CA735" i="1"/>
  <c r="CA736" i="1"/>
  <c r="CA737" i="1"/>
  <c r="CA738" i="1"/>
  <c r="CA739" i="1"/>
  <c r="CA740" i="1"/>
  <c r="CA741" i="1"/>
  <c r="CA742" i="1"/>
  <c r="CA743" i="1"/>
  <c r="CA744" i="1"/>
  <c r="CA745" i="1"/>
  <c r="CA746" i="1"/>
  <c r="CA747" i="1"/>
  <c r="CA748" i="1"/>
  <c r="CA749" i="1"/>
  <c r="CA750" i="1"/>
  <c r="CA751" i="1"/>
  <c r="CA752" i="1"/>
  <c r="CA753" i="1"/>
  <c r="CA754" i="1"/>
  <c r="CA755" i="1"/>
  <c r="CA756" i="1"/>
  <c r="CA757" i="1"/>
  <c r="CA758" i="1"/>
  <c r="CA759" i="1"/>
  <c r="CA760" i="1"/>
  <c r="CA761" i="1"/>
  <c r="CA762" i="1"/>
  <c r="CA763" i="1"/>
  <c r="CA764" i="1"/>
  <c r="CA765" i="1"/>
  <c r="CA766" i="1"/>
  <c r="CA767" i="1"/>
  <c r="CA768" i="1"/>
  <c r="CA769" i="1"/>
  <c r="CA770" i="1"/>
  <c r="CA771" i="1"/>
  <c r="CA772" i="1"/>
  <c r="CA773" i="1"/>
  <c r="CA774" i="1"/>
  <c r="CA775" i="1"/>
  <c r="CA776" i="1"/>
  <c r="CA777" i="1"/>
  <c r="CA778" i="1"/>
  <c r="CA779" i="1"/>
  <c r="CA780" i="1"/>
  <c r="CA781" i="1"/>
  <c r="CA782" i="1"/>
  <c r="CA783" i="1"/>
  <c r="CA784" i="1"/>
  <c r="CA785" i="1"/>
  <c r="CA786" i="1"/>
  <c r="CA787" i="1"/>
  <c r="CA788" i="1"/>
  <c r="CA789" i="1"/>
  <c r="CA790" i="1"/>
  <c r="CA791" i="1"/>
  <c r="CA792" i="1"/>
  <c r="CA793" i="1"/>
  <c r="CA794" i="1"/>
  <c r="CA795" i="1"/>
  <c r="CA796" i="1"/>
  <c r="CA797" i="1"/>
  <c r="CA798" i="1"/>
  <c r="CA799" i="1"/>
  <c r="CA800" i="1"/>
  <c r="CA801" i="1"/>
  <c r="CA802" i="1"/>
  <c r="CA803" i="1"/>
  <c r="CA804" i="1"/>
  <c r="CA805" i="1"/>
  <c r="CA806" i="1"/>
  <c r="CA807" i="1"/>
  <c r="CA808" i="1"/>
  <c r="CA809" i="1"/>
  <c r="CA810" i="1"/>
  <c r="CA811" i="1"/>
  <c r="CA812" i="1"/>
  <c r="CA813" i="1"/>
  <c r="CA814" i="1"/>
  <c r="CA815" i="1"/>
  <c r="CA816" i="1"/>
  <c r="CA817" i="1"/>
  <c r="CA818" i="1"/>
  <c r="CA819" i="1"/>
  <c r="CA820" i="1"/>
  <c r="CA821" i="1"/>
  <c r="CA822" i="1"/>
  <c r="CA823" i="1"/>
  <c r="CA824" i="1"/>
  <c r="CA825" i="1"/>
  <c r="CA826" i="1"/>
  <c r="CA827" i="1"/>
  <c r="CA828" i="1"/>
  <c r="CA829" i="1"/>
  <c r="CA830" i="1"/>
  <c r="CA831" i="1"/>
  <c r="CA832" i="1"/>
  <c r="CA833" i="1"/>
  <c r="CA834" i="1"/>
  <c r="CA835" i="1"/>
  <c r="CA836" i="1"/>
  <c r="CA837" i="1"/>
  <c r="CA838" i="1"/>
  <c r="CA839" i="1"/>
  <c r="CA840" i="1"/>
  <c r="CA841" i="1"/>
  <c r="CA842" i="1"/>
  <c r="CA843" i="1"/>
  <c r="CA844" i="1"/>
  <c r="CA845" i="1"/>
  <c r="CA846" i="1"/>
  <c r="CA847" i="1"/>
  <c r="CA848" i="1"/>
  <c r="CA849" i="1"/>
  <c r="CA850" i="1"/>
  <c r="CA851" i="1"/>
  <c r="CA852" i="1"/>
  <c r="CA853" i="1"/>
  <c r="CA854" i="1"/>
  <c r="CA855" i="1"/>
  <c r="CA856" i="1"/>
  <c r="CA857" i="1"/>
  <c r="CA858" i="1"/>
  <c r="CA859" i="1"/>
  <c r="CA860" i="1"/>
  <c r="CA861" i="1"/>
  <c r="CA862" i="1"/>
  <c r="CA863" i="1"/>
  <c r="CA864" i="1"/>
  <c r="CA865" i="1"/>
  <c r="CA866" i="1"/>
  <c r="CA867" i="1"/>
  <c r="CA868" i="1"/>
  <c r="CA869" i="1"/>
  <c r="CA870" i="1"/>
  <c r="CA871" i="1"/>
  <c r="CA872" i="1"/>
  <c r="CA873" i="1"/>
  <c r="CA874" i="1"/>
  <c r="CA875" i="1"/>
  <c r="CA876" i="1"/>
  <c r="CA877" i="1"/>
  <c r="CA878" i="1"/>
  <c r="CA879" i="1"/>
  <c r="CA880" i="1"/>
  <c r="CA881" i="1"/>
  <c r="CA882" i="1"/>
  <c r="CA883" i="1"/>
  <c r="CA884" i="1"/>
  <c r="CA885" i="1"/>
  <c r="CA886" i="1"/>
  <c r="CA887" i="1"/>
  <c r="CA888" i="1"/>
  <c r="CA889" i="1"/>
  <c r="CA890" i="1"/>
  <c r="CA891" i="1"/>
  <c r="CA892" i="1"/>
  <c r="CA893" i="1"/>
  <c r="CA894" i="1"/>
  <c r="CA895" i="1"/>
  <c r="CA896" i="1"/>
  <c r="CA897" i="1"/>
  <c r="CA898" i="1"/>
  <c r="CA899" i="1"/>
  <c r="CA900" i="1"/>
  <c r="CA901" i="1"/>
  <c r="CA902" i="1"/>
  <c r="CA903" i="1"/>
  <c r="CA904" i="1"/>
  <c r="CA905" i="1"/>
  <c r="CA906" i="1"/>
  <c r="CA907" i="1"/>
  <c r="CA908" i="1"/>
  <c r="CA909" i="1"/>
  <c r="CA910" i="1"/>
  <c r="CA911" i="1"/>
  <c r="CA912" i="1"/>
  <c r="CA913" i="1"/>
  <c r="CA914" i="1"/>
  <c r="CA915" i="1"/>
  <c r="CA916" i="1"/>
  <c r="CA917" i="1"/>
  <c r="CA918" i="1"/>
  <c r="CA919" i="1"/>
  <c r="CA920" i="1"/>
  <c r="CA921" i="1"/>
  <c r="CA922" i="1"/>
  <c r="CA923" i="1"/>
  <c r="CA924" i="1"/>
  <c r="CA925" i="1"/>
  <c r="CA926" i="1"/>
  <c r="CA927" i="1"/>
  <c r="CA928" i="1"/>
  <c r="CA929" i="1"/>
  <c r="CA930" i="1"/>
  <c r="CA931" i="1"/>
  <c r="CA932" i="1"/>
  <c r="CA933" i="1"/>
  <c r="CA934" i="1"/>
  <c r="CA935" i="1"/>
  <c r="CA936" i="1"/>
  <c r="CA937" i="1"/>
  <c r="CA938" i="1"/>
  <c r="CA939" i="1"/>
  <c r="CA940" i="1"/>
  <c r="CA941" i="1"/>
  <c r="CA942" i="1"/>
  <c r="CA943" i="1"/>
  <c r="CA944" i="1"/>
  <c r="CA945" i="1"/>
  <c r="CA946" i="1"/>
  <c r="CA947" i="1"/>
  <c r="CA948" i="1"/>
  <c r="CA949" i="1"/>
  <c r="CA950" i="1"/>
  <c r="CA951" i="1"/>
  <c r="CA952" i="1"/>
  <c r="CA953" i="1"/>
  <c r="CA954" i="1"/>
  <c r="CA955" i="1"/>
  <c r="CA956" i="1"/>
  <c r="CA957" i="1"/>
  <c r="CA958" i="1"/>
  <c r="CA959" i="1"/>
  <c r="CA960" i="1"/>
  <c r="CA961" i="1"/>
  <c r="CA962" i="1"/>
  <c r="CA963" i="1"/>
  <c r="CA964" i="1"/>
  <c r="CA965" i="1"/>
  <c r="CA966" i="1"/>
  <c r="CA967" i="1"/>
  <c r="CA968" i="1"/>
  <c r="CA969" i="1"/>
  <c r="CA970" i="1"/>
  <c r="CA971" i="1"/>
  <c r="CA972" i="1"/>
  <c r="CA973" i="1"/>
  <c r="CA974" i="1"/>
  <c r="CA975" i="1"/>
  <c r="CA976" i="1"/>
  <c r="CA977" i="1"/>
  <c r="CA978" i="1"/>
  <c r="CA979" i="1"/>
  <c r="CA980" i="1"/>
  <c r="CA981" i="1"/>
  <c r="CA982" i="1"/>
  <c r="CA983" i="1"/>
  <c r="CA984" i="1"/>
  <c r="CA985" i="1"/>
  <c r="CA986" i="1"/>
  <c r="CA987" i="1"/>
  <c r="CA988" i="1"/>
  <c r="CA989" i="1"/>
  <c r="CA990" i="1"/>
  <c r="CA991" i="1"/>
  <c r="CA992" i="1"/>
  <c r="CA993" i="1"/>
  <c r="CA994" i="1"/>
  <c r="CA995" i="1"/>
  <c r="CA996" i="1"/>
  <c r="CA997" i="1"/>
  <c r="CA998" i="1"/>
  <c r="CA999" i="1"/>
  <c r="CA1000" i="1"/>
  <c r="CA1001" i="1"/>
  <c r="CA1002" i="1"/>
  <c r="CA1003" i="1"/>
  <c r="CA1004" i="1"/>
  <c r="CA1005" i="1"/>
  <c r="CA1006" i="1"/>
  <c r="CA1007" i="1"/>
  <c r="CA1008" i="1"/>
  <c r="CA1009" i="1"/>
  <c r="CA1010" i="1"/>
  <c r="CA1011" i="1"/>
  <c r="CA1012" i="1"/>
  <c r="CA1013" i="1"/>
  <c r="CA1014" i="1"/>
  <c r="CA1015" i="1"/>
  <c r="CA1016" i="1"/>
  <c r="CA1017" i="1"/>
  <c r="CA1018" i="1"/>
  <c r="CA1019" i="1"/>
  <c r="CA1020" i="1"/>
  <c r="CA1021" i="1"/>
  <c r="CA1022" i="1"/>
  <c r="CA1023" i="1"/>
  <c r="CA1024" i="1"/>
  <c r="CA1025" i="1"/>
  <c r="CA1026" i="1"/>
  <c r="CA1027" i="1"/>
  <c r="CA1028" i="1"/>
  <c r="CA1029" i="1"/>
  <c r="CA1030" i="1"/>
  <c r="CA1031" i="1"/>
  <c r="CA1032" i="1"/>
  <c r="CA1033" i="1"/>
  <c r="CA1034" i="1"/>
  <c r="CA1035" i="1"/>
  <c r="CA1036" i="1"/>
  <c r="CA1037" i="1"/>
  <c r="CA1038" i="1"/>
  <c r="CA1039" i="1"/>
  <c r="CA1040" i="1"/>
  <c r="CA1041" i="1"/>
  <c r="CA1042" i="1"/>
  <c r="CA43" i="1"/>
  <c r="K39" i="6" l="1"/>
  <c r="K38" i="6"/>
  <c r="K35" i="6"/>
  <c r="I39" i="6"/>
  <c r="I31" i="6"/>
  <c r="B11" i="2" l="1"/>
  <c r="BM4" i="7"/>
  <c r="BM5" i="7"/>
  <c r="BM6" i="7"/>
  <c r="BM7" i="7"/>
  <c r="BM8" i="7"/>
  <c r="BM9" i="7"/>
  <c r="BM10" i="7"/>
  <c r="BM11" i="7"/>
  <c r="BM12" i="7"/>
  <c r="BM13" i="7"/>
  <c r="BM14" i="7"/>
  <c r="BM15" i="7"/>
  <c r="BM16" i="7"/>
  <c r="BM17" i="7"/>
  <c r="BM18" i="7"/>
  <c r="BM19" i="7"/>
  <c r="BM20" i="7"/>
  <c r="BM21" i="7"/>
  <c r="BM22" i="7"/>
  <c r="BM23" i="7"/>
  <c r="BM24" i="7"/>
  <c r="BM25" i="7"/>
  <c r="BM26" i="7"/>
  <c r="BM27" i="7"/>
  <c r="BM28" i="7"/>
  <c r="BM29" i="7"/>
  <c r="BM30" i="7"/>
  <c r="BM31" i="7"/>
  <c r="BM32" i="7"/>
  <c r="BM33" i="7"/>
  <c r="BM34" i="7"/>
  <c r="BM35" i="7"/>
  <c r="BM36" i="7"/>
  <c r="BM37" i="7"/>
  <c r="BM38" i="7"/>
  <c r="BM39" i="7"/>
  <c r="BM40" i="7"/>
  <c r="BM41" i="7"/>
  <c r="BM42" i="7"/>
  <c r="BM43" i="7"/>
  <c r="BM44" i="7"/>
  <c r="BM45" i="7"/>
  <c r="BM46" i="7"/>
  <c r="BM47" i="7"/>
  <c r="BM48" i="7"/>
  <c r="BM49" i="7"/>
  <c r="BM50" i="7"/>
  <c r="BM51" i="7"/>
  <c r="BM52" i="7"/>
  <c r="BM53" i="7"/>
  <c r="BM54" i="7"/>
  <c r="BM55" i="7"/>
  <c r="BM56" i="7"/>
  <c r="BM57" i="7"/>
  <c r="BM58" i="7"/>
  <c r="BM59" i="7"/>
  <c r="BM60" i="7"/>
  <c r="BM61" i="7"/>
  <c r="BM62" i="7"/>
  <c r="BM63" i="7"/>
  <c r="BM64" i="7"/>
  <c r="BM65" i="7"/>
  <c r="BM66" i="7"/>
  <c r="BM67" i="7"/>
  <c r="BM68" i="7"/>
  <c r="BM69" i="7"/>
  <c r="BM70" i="7"/>
  <c r="BM71" i="7"/>
  <c r="BM72" i="7"/>
  <c r="BM73" i="7"/>
  <c r="BM74" i="7"/>
  <c r="BM75" i="7"/>
  <c r="BM76" i="7"/>
  <c r="BM77" i="7"/>
  <c r="BM78" i="7"/>
  <c r="BM79" i="7"/>
  <c r="BM80" i="7"/>
  <c r="BM81" i="7"/>
  <c r="BM82" i="7"/>
  <c r="BM83" i="7"/>
  <c r="BM84" i="7"/>
  <c r="BM85" i="7"/>
  <c r="BM86" i="7"/>
  <c r="BM87" i="7"/>
  <c r="BM88" i="7"/>
  <c r="BM89" i="7"/>
  <c r="BM90" i="7"/>
  <c r="BM91" i="7"/>
  <c r="BM92" i="7"/>
  <c r="BM93" i="7"/>
  <c r="BM94" i="7"/>
  <c r="BM95" i="7"/>
  <c r="BM96" i="7"/>
  <c r="BM97" i="7"/>
  <c r="BM98" i="7"/>
  <c r="BM99" i="7"/>
  <c r="BM100" i="7"/>
  <c r="BM101" i="7"/>
  <c r="BM102" i="7"/>
  <c r="BM103" i="7"/>
  <c r="BM104" i="7"/>
  <c r="BM105" i="7"/>
  <c r="BM106" i="7"/>
  <c r="BM107" i="7"/>
  <c r="BM108" i="7"/>
  <c r="BM109" i="7"/>
  <c r="BM110" i="7"/>
  <c r="BM111" i="7"/>
  <c r="BM112" i="7"/>
  <c r="BM113" i="7"/>
  <c r="BM114" i="7"/>
  <c r="BM115" i="7"/>
  <c r="BM116" i="7"/>
  <c r="BC4" i="7"/>
  <c r="BC5" i="7"/>
  <c r="BC6" i="7"/>
  <c r="BC7" i="7"/>
  <c r="BC8" i="7"/>
  <c r="BC9" i="7"/>
  <c r="BC10" i="7"/>
  <c r="BC11" i="7"/>
  <c r="BC12" i="7"/>
  <c r="BC13" i="7"/>
  <c r="BC14" i="7"/>
  <c r="BC15" i="7"/>
  <c r="BC16" i="7"/>
  <c r="BC17" i="7"/>
  <c r="BC18" i="7"/>
  <c r="BC19" i="7"/>
  <c r="BC20" i="7"/>
  <c r="BC21" i="7"/>
  <c r="BC22" i="7"/>
  <c r="BC23" i="7"/>
  <c r="BC24" i="7"/>
  <c r="BC25" i="7"/>
  <c r="BC26" i="7"/>
  <c r="BC27" i="7"/>
  <c r="BC28" i="7"/>
  <c r="BC29" i="7"/>
  <c r="BC30" i="7"/>
  <c r="BC31" i="7"/>
  <c r="BC32" i="7"/>
  <c r="BC33" i="7"/>
  <c r="BC34" i="7"/>
  <c r="BC35" i="7"/>
  <c r="BC36" i="7"/>
  <c r="BC37" i="7"/>
  <c r="BC38" i="7"/>
  <c r="BC39" i="7"/>
  <c r="BC40" i="7"/>
  <c r="BC41" i="7"/>
  <c r="BC42" i="7"/>
  <c r="BC43" i="7"/>
  <c r="BC44" i="7"/>
  <c r="BC45" i="7"/>
  <c r="BC46" i="7"/>
  <c r="BC47" i="7"/>
  <c r="BC48" i="7"/>
  <c r="BC49" i="7"/>
  <c r="BC50" i="7"/>
  <c r="BC51" i="7"/>
  <c r="BC52" i="7"/>
  <c r="BC53" i="7"/>
  <c r="BC54" i="7"/>
  <c r="BC55" i="7"/>
  <c r="BC56" i="7"/>
  <c r="BC57" i="7"/>
  <c r="BC58" i="7"/>
  <c r="BC59" i="7"/>
  <c r="BC60" i="7"/>
  <c r="BC61" i="7"/>
  <c r="BC62" i="7"/>
  <c r="BC63" i="7"/>
  <c r="BC64" i="7"/>
  <c r="BC65" i="7"/>
  <c r="BC66" i="7"/>
  <c r="BC67" i="7"/>
  <c r="BC68" i="7"/>
  <c r="BC69" i="7"/>
  <c r="BC70" i="7"/>
  <c r="BC71" i="7"/>
  <c r="BC72" i="7"/>
  <c r="BC73" i="7"/>
  <c r="BC74" i="7"/>
  <c r="BC75" i="7"/>
  <c r="BC76" i="7"/>
  <c r="BC77" i="7"/>
  <c r="BC78" i="7"/>
  <c r="BC79" i="7"/>
  <c r="BC80" i="7"/>
  <c r="BC81" i="7"/>
  <c r="BC82" i="7"/>
  <c r="BC83" i="7"/>
  <c r="BC84" i="7"/>
  <c r="BC85" i="7"/>
  <c r="BC86" i="7"/>
  <c r="BC87" i="7"/>
  <c r="BC88" i="7"/>
  <c r="BC89" i="7"/>
  <c r="BC90" i="7"/>
  <c r="BC91" i="7"/>
  <c r="BC92" i="7"/>
  <c r="BC93" i="7"/>
  <c r="BC94" i="7"/>
  <c r="BC95" i="7"/>
  <c r="BC96" i="7"/>
  <c r="BC97" i="7"/>
  <c r="BC98" i="7"/>
  <c r="BC99" i="7"/>
  <c r="BC100" i="7"/>
  <c r="BC101" i="7"/>
  <c r="BC102" i="7"/>
  <c r="BC103" i="7"/>
  <c r="BC104" i="7"/>
  <c r="BC105" i="7"/>
  <c r="BC106" i="7"/>
  <c r="BC107" i="7"/>
  <c r="BC108" i="7"/>
  <c r="BC109" i="7"/>
  <c r="BC110" i="7"/>
  <c r="BC111" i="7"/>
  <c r="BC112" i="7"/>
  <c r="BC113" i="7"/>
  <c r="BC114" i="7"/>
  <c r="BC115" i="7"/>
  <c r="BC116" i="7"/>
  <c r="AS4" i="7"/>
  <c r="AS5" i="7"/>
  <c r="AS6" i="7"/>
  <c r="AS7" i="7"/>
  <c r="AS8" i="7"/>
  <c r="AS9" i="7"/>
  <c r="AS10" i="7"/>
  <c r="AS11" i="7"/>
  <c r="AS12" i="7"/>
  <c r="AS13" i="7"/>
  <c r="AS14" i="7"/>
  <c r="AS15" i="7"/>
  <c r="AS16" i="7"/>
  <c r="AS17" i="7"/>
  <c r="AS18" i="7"/>
  <c r="AS19" i="7"/>
  <c r="AS20" i="7"/>
  <c r="AS21" i="7"/>
  <c r="AS22" i="7"/>
  <c r="AS23" i="7"/>
  <c r="AS24" i="7"/>
  <c r="AS25" i="7"/>
  <c r="AS26" i="7"/>
  <c r="AS27" i="7"/>
  <c r="AS28" i="7"/>
  <c r="AS29" i="7"/>
  <c r="AS30" i="7"/>
  <c r="AS31" i="7"/>
  <c r="AS32" i="7"/>
  <c r="AS33" i="7"/>
  <c r="AS34" i="7"/>
  <c r="AS35" i="7"/>
  <c r="AS36" i="7"/>
  <c r="AS37" i="7"/>
  <c r="AS38" i="7"/>
  <c r="AS39" i="7"/>
  <c r="AS40" i="7"/>
  <c r="AS41" i="7"/>
  <c r="AS42" i="7"/>
  <c r="AS43" i="7"/>
  <c r="AS44" i="7"/>
  <c r="AS45" i="7"/>
  <c r="AS46" i="7"/>
  <c r="AS47" i="7"/>
  <c r="AS48" i="7"/>
  <c r="AS49" i="7"/>
  <c r="AS50" i="7"/>
  <c r="AS51" i="7"/>
  <c r="AS52" i="7"/>
  <c r="AS53" i="7"/>
  <c r="AS54" i="7"/>
  <c r="AS55" i="7"/>
  <c r="AS56" i="7"/>
  <c r="AS57" i="7"/>
  <c r="AS58" i="7"/>
  <c r="AS59" i="7"/>
  <c r="AS60" i="7"/>
  <c r="AS61" i="7"/>
  <c r="AS62" i="7"/>
  <c r="AS63" i="7"/>
  <c r="AS64" i="7"/>
  <c r="AS65" i="7"/>
  <c r="AS66" i="7"/>
  <c r="AS67" i="7"/>
  <c r="AS68" i="7"/>
  <c r="AS69" i="7"/>
  <c r="AS70" i="7"/>
  <c r="AS71" i="7"/>
  <c r="AS72" i="7"/>
  <c r="AS73" i="7"/>
  <c r="AS74" i="7"/>
  <c r="AS75" i="7"/>
  <c r="AS76" i="7"/>
  <c r="AS77" i="7"/>
  <c r="AS78" i="7"/>
  <c r="AS79" i="7"/>
  <c r="AS80" i="7"/>
  <c r="AS81" i="7"/>
  <c r="AS82" i="7"/>
  <c r="AS83" i="7"/>
  <c r="AS84" i="7"/>
  <c r="AS85" i="7"/>
  <c r="AS86" i="7"/>
  <c r="AS87" i="7"/>
  <c r="AS88" i="7"/>
  <c r="AS89" i="7"/>
  <c r="AS90" i="7"/>
  <c r="AS91" i="7"/>
  <c r="AS92" i="7"/>
  <c r="AS93" i="7"/>
  <c r="AS94" i="7"/>
  <c r="AS95" i="7"/>
  <c r="AS96" i="7"/>
  <c r="AS97" i="7"/>
  <c r="AS98" i="7"/>
  <c r="AS99" i="7"/>
  <c r="AS100" i="7"/>
  <c r="AS101" i="7"/>
  <c r="AS102" i="7"/>
  <c r="AS103" i="7"/>
  <c r="AS104" i="7"/>
  <c r="AS105" i="7"/>
  <c r="AS106" i="7"/>
  <c r="AS107" i="7"/>
  <c r="AS108" i="7"/>
  <c r="AS109" i="7"/>
  <c r="AS110" i="7"/>
  <c r="AS111" i="7"/>
  <c r="AS112" i="7"/>
  <c r="AS113" i="7"/>
  <c r="AS114" i="7"/>
  <c r="AS115" i="7"/>
  <c r="AS116" i="7"/>
  <c r="AI4" i="7"/>
  <c r="AI5" i="7"/>
  <c r="AI6" i="7"/>
  <c r="AI7" i="7"/>
  <c r="AI8" i="7"/>
  <c r="AI9" i="7"/>
  <c r="AI10" i="7"/>
  <c r="AI11" i="7"/>
  <c r="AI12" i="7"/>
  <c r="AI13" i="7"/>
  <c r="AI14" i="7"/>
  <c r="AI15" i="7"/>
  <c r="AI16" i="7"/>
  <c r="AI17" i="7"/>
  <c r="AI18" i="7"/>
  <c r="AI19" i="7"/>
  <c r="AI20" i="7"/>
  <c r="AI21" i="7"/>
  <c r="AI22" i="7"/>
  <c r="AI23" i="7"/>
  <c r="AI24" i="7"/>
  <c r="AI25" i="7"/>
  <c r="AI26" i="7"/>
  <c r="AI27" i="7"/>
  <c r="AI28" i="7"/>
  <c r="AI29" i="7"/>
  <c r="AI30" i="7"/>
  <c r="AI31" i="7"/>
  <c r="AI32" i="7"/>
  <c r="AI33" i="7"/>
  <c r="AI34" i="7"/>
  <c r="AI35" i="7"/>
  <c r="AI36" i="7"/>
  <c r="AI37" i="7"/>
  <c r="AI38" i="7"/>
  <c r="AI39" i="7"/>
  <c r="AI40" i="7"/>
  <c r="AI41" i="7"/>
  <c r="AI42" i="7"/>
  <c r="AI43" i="7"/>
  <c r="AI44" i="7"/>
  <c r="AI45" i="7"/>
  <c r="AI46" i="7"/>
  <c r="AI47" i="7"/>
  <c r="AI48" i="7"/>
  <c r="AI49" i="7"/>
  <c r="AI50" i="7"/>
  <c r="AI51" i="7"/>
  <c r="AI52" i="7"/>
  <c r="AI53" i="7"/>
  <c r="AI54" i="7"/>
  <c r="AI55" i="7"/>
  <c r="AI56" i="7"/>
  <c r="AI57" i="7"/>
  <c r="AI58" i="7"/>
  <c r="AI59" i="7"/>
  <c r="AI60" i="7"/>
  <c r="AI61" i="7"/>
  <c r="AI62" i="7"/>
  <c r="AI63" i="7"/>
  <c r="AI64" i="7"/>
  <c r="AI65" i="7"/>
  <c r="AI66" i="7"/>
  <c r="AI67" i="7"/>
  <c r="AI68" i="7"/>
  <c r="AI69" i="7"/>
  <c r="AI70" i="7"/>
  <c r="AI71" i="7"/>
  <c r="AI72" i="7"/>
  <c r="AI73" i="7"/>
  <c r="AI74" i="7"/>
  <c r="AI75" i="7"/>
  <c r="AI76" i="7"/>
  <c r="AI77" i="7"/>
  <c r="AI78" i="7"/>
  <c r="AI79" i="7"/>
  <c r="AI80" i="7"/>
  <c r="AI81" i="7"/>
  <c r="AI82" i="7"/>
  <c r="AI83" i="7"/>
  <c r="AI84" i="7"/>
  <c r="AI85" i="7"/>
  <c r="AI86" i="7"/>
  <c r="AI87" i="7"/>
  <c r="AI88" i="7"/>
  <c r="AI89" i="7"/>
  <c r="AI90" i="7"/>
  <c r="AI91" i="7"/>
  <c r="AI92" i="7"/>
  <c r="AI93" i="7"/>
  <c r="AI94" i="7"/>
  <c r="AI95" i="7"/>
  <c r="AI96" i="7"/>
  <c r="AI97" i="7"/>
  <c r="AI98" i="7"/>
  <c r="AI99" i="7"/>
  <c r="AI100" i="7"/>
  <c r="AI101" i="7"/>
  <c r="AI102" i="7"/>
  <c r="AI103" i="7"/>
  <c r="AI104" i="7"/>
  <c r="AI105" i="7"/>
  <c r="AI106" i="7"/>
  <c r="AI107" i="7"/>
  <c r="AI108" i="7"/>
  <c r="AI109" i="7"/>
  <c r="AI110" i="7"/>
  <c r="AI111" i="7"/>
  <c r="AI112" i="7"/>
  <c r="AI113" i="7"/>
  <c r="AI114" i="7"/>
  <c r="AI115" i="7"/>
  <c r="AI116" i="7"/>
  <c r="Y4" i="7"/>
  <c r="Y5" i="7"/>
  <c r="Y6" i="7"/>
  <c r="Y7" i="7"/>
  <c r="Y8" i="7"/>
  <c r="Y9" i="7"/>
  <c r="Y10" i="7"/>
  <c r="Y11" i="7"/>
  <c r="Y12" i="7"/>
  <c r="Y13" i="7"/>
  <c r="Y14" i="7"/>
  <c r="Y15" i="7"/>
  <c r="Y16" i="7"/>
  <c r="Y17" i="7"/>
  <c r="Y18" i="7"/>
  <c r="Y19" i="7"/>
  <c r="Y20" i="7"/>
  <c r="Y21" i="7"/>
  <c r="Y22" i="7"/>
  <c r="Y23" i="7"/>
  <c r="Y24" i="7"/>
  <c r="Y25" i="7"/>
  <c r="Y26" i="7"/>
  <c r="Y27" i="7"/>
  <c r="Y28" i="7"/>
  <c r="Y29" i="7"/>
  <c r="Y30" i="7"/>
  <c r="Y31" i="7"/>
  <c r="Y32" i="7"/>
  <c r="Y33" i="7"/>
  <c r="Y34" i="7"/>
  <c r="Y35" i="7"/>
  <c r="Y36" i="7"/>
  <c r="Y37" i="7"/>
  <c r="Y38" i="7"/>
  <c r="Y39" i="7"/>
  <c r="Y40" i="7"/>
  <c r="Y41" i="7"/>
  <c r="Y42" i="7"/>
  <c r="Y43" i="7"/>
  <c r="Y44" i="7"/>
  <c r="Y45" i="7"/>
  <c r="Y46" i="7"/>
  <c r="Y47" i="7"/>
  <c r="Y48" i="7"/>
  <c r="Y49" i="7"/>
  <c r="Y50" i="7"/>
  <c r="Y51" i="7"/>
  <c r="Y52" i="7"/>
  <c r="Y53" i="7"/>
  <c r="Y54" i="7"/>
  <c r="Y55" i="7"/>
  <c r="Y56" i="7"/>
  <c r="Y57" i="7"/>
  <c r="Y58" i="7"/>
  <c r="Y59" i="7"/>
  <c r="Y60" i="7"/>
  <c r="Y61" i="7"/>
  <c r="Y62" i="7"/>
  <c r="Y63" i="7"/>
  <c r="Y64" i="7"/>
  <c r="Y65" i="7"/>
  <c r="Y66" i="7"/>
  <c r="Y67" i="7"/>
  <c r="Y68" i="7"/>
  <c r="Y69" i="7"/>
  <c r="Y70" i="7"/>
  <c r="Y71" i="7"/>
  <c r="Y72" i="7"/>
  <c r="Y73" i="7"/>
  <c r="Y74" i="7"/>
  <c r="Y75" i="7"/>
  <c r="Y76" i="7"/>
  <c r="Y77" i="7"/>
  <c r="Y78" i="7"/>
  <c r="Y79" i="7"/>
  <c r="Y80" i="7"/>
  <c r="Y81" i="7"/>
  <c r="Y82" i="7"/>
  <c r="Y83" i="7"/>
  <c r="Y84" i="7"/>
  <c r="Y85" i="7"/>
  <c r="Y86" i="7"/>
  <c r="Y87" i="7"/>
  <c r="Y88" i="7"/>
  <c r="Y89" i="7"/>
  <c r="Y90" i="7"/>
  <c r="Y91" i="7"/>
  <c r="Y92" i="7"/>
  <c r="Y93" i="7"/>
  <c r="Y94" i="7"/>
  <c r="Y95" i="7"/>
  <c r="Y96" i="7"/>
  <c r="Y97" i="7"/>
  <c r="Y98" i="7"/>
  <c r="Y99" i="7"/>
  <c r="Y100" i="7"/>
  <c r="Y101" i="7"/>
  <c r="Y102" i="7"/>
  <c r="Y103" i="7"/>
  <c r="Y104" i="7"/>
  <c r="Y105" i="7"/>
  <c r="Y106" i="7"/>
  <c r="Y107" i="7"/>
  <c r="Y108" i="7"/>
  <c r="Y109" i="7"/>
  <c r="Y110" i="7"/>
  <c r="Y111" i="7"/>
  <c r="Y112" i="7"/>
  <c r="Y113" i="7"/>
  <c r="Y114" i="7"/>
  <c r="Y115" i="7"/>
  <c r="Y116" i="7"/>
  <c r="O4" i="7"/>
  <c r="O5" i="7"/>
  <c r="O6" i="7"/>
  <c r="O7" i="7"/>
  <c r="O8" i="7"/>
  <c r="O9" i="7"/>
  <c r="O10" i="7"/>
  <c r="O11" i="7"/>
  <c r="O12" i="7"/>
  <c r="O13" i="7"/>
  <c r="O14" i="7"/>
  <c r="O15" i="7"/>
  <c r="O16" i="7"/>
  <c r="O17" i="7"/>
  <c r="O18" i="7"/>
  <c r="O19" i="7"/>
  <c r="O20" i="7"/>
  <c r="O21" i="7"/>
  <c r="O22" i="7"/>
  <c r="O23" i="7"/>
  <c r="O24" i="7"/>
  <c r="O25" i="7"/>
  <c r="O26" i="7"/>
  <c r="O27" i="7"/>
  <c r="O28" i="7"/>
  <c r="O29" i="7"/>
  <c r="O30" i="7"/>
  <c r="O31" i="7"/>
  <c r="O32" i="7"/>
  <c r="O33" i="7"/>
  <c r="O34" i="7"/>
  <c r="O35" i="7"/>
  <c r="O36" i="7"/>
  <c r="O37" i="7"/>
  <c r="O38" i="7"/>
  <c r="O39" i="7"/>
  <c r="O40" i="7"/>
  <c r="O41" i="7"/>
  <c r="O42" i="7"/>
  <c r="O43" i="7"/>
  <c r="O44" i="7"/>
  <c r="O45" i="7"/>
  <c r="O46" i="7"/>
  <c r="O47" i="7"/>
  <c r="O48" i="7"/>
  <c r="O49" i="7"/>
  <c r="O50" i="7"/>
  <c r="O51" i="7"/>
  <c r="O52" i="7"/>
  <c r="O53" i="7"/>
  <c r="O54" i="7"/>
  <c r="O55" i="7"/>
  <c r="O56" i="7"/>
  <c r="O57" i="7"/>
  <c r="O58" i="7"/>
  <c r="O59" i="7"/>
  <c r="O60" i="7"/>
  <c r="O61" i="7"/>
  <c r="O62" i="7"/>
  <c r="O63" i="7"/>
  <c r="O64" i="7"/>
  <c r="O65" i="7"/>
  <c r="O66" i="7"/>
  <c r="O67" i="7"/>
  <c r="O68" i="7"/>
  <c r="O69" i="7"/>
  <c r="O70" i="7"/>
  <c r="O71" i="7"/>
  <c r="O72" i="7"/>
  <c r="O73" i="7"/>
  <c r="O74" i="7"/>
  <c r="O75" i="7"/>
  <c r="O76" i="7"/>
  <c r="O77" i="7"/>
  <c r="O78" i="7"/>
  <c r="O79" i="7"/>
  <c r="O80" i="7"/>
  <c r="O81" i="7"/>
  <c r="O82" i="7"/>
  <c r="O83" i="7"/>
  <c r="O84" i="7"/>
  <c r="O85" i="7"/>
  <c r="O86" i="7"/>
  <c r="O87" i="7"/>
  <c r="O88" i="7"/>
  <c r="O89" i="7"/>
  <c r="O90" i="7"/>
  <c r="O91" i="7"/>
  <c r="O92" i="7"/>
  <c r="O93" i="7"/>
  <c r="O94" i="7"/>
  <c r="O95" i="7"/>
  <c r="O96" i="7"/>
  <c r="O97" i="7"/>
  <c r="O98" i="7"/>
  <c r="O99" i="7"/>
  <c r="O100" i="7"/>
  <c r="O101" i="7"/>
  <c r="O102" i="7"/>
  <c r="O103" i="7"/>
  <c r="O104" i="7"/>
  <c r="O105" i="7"/>
  <c r="O106" i="7"/>
  <c r="O107" i="7"/>
  <c r="O108" i="7"/>
  <c r="O109" i="7"/>
  <c r="O110" i="7"/>
  <c r="O111" i="7"/>
  <c r="O112" i="7"/>
  <c r="O113" i="7"/>
  <c r="O114" i="7"/>
  <c r="O115" i="7"/>
  <c r="O116" i="7"/>
  <c r="BK4" i="7"/>
  <c r="BL4" i="7"/>
  <c r="BN4" i="7"/>
  <c r="BO4" i="7"/>
  <c r="BP4" i="7"/>
  <c r="BQ4" i="7"/>
  <c r="BR4" i="7"/>
  <c r="BK5" i="7"/>
  <c r="BL5" i="7"/>
  <c r="BN5" i="7"/>
  <c r="BO5" i="7"/>
  <c r="BP5" i="7"/>
  <c r="BQ5" i="7"/>
  <c r="BR5" i="7"/>
  <c r="BK6" i="7"/>
  <c r="BL6" i="7"/>
  <c r="BN6" i="7"/>
  <c r="BO6" i="7"/>
  <c r="BP6" i="7"/>
  <c r="BQ6" i="7"/>
  <c r="BR6" i="7"/>
  <c r="BK7" i="7"/>
  <c r="BL7" i="7"/>
  <c r="BN7" i="7"/>
  <c r="BO7" i="7"/>
  <c r="BP7" i="7"/>
  <c r="BQ7" i="7"/>
  <c r="BR7" i="7"/>
  <c r="BK8" i="7"/>
  <c r="BL8" i="7"/>
  <c r="BN8" i="7"/>
  <c r="BO8" i="7"/>
  <c r="BP8" i="7"/>
  <c r="BQ8" i="7"/>
  <c r="BR8" i="7"/>
  <c r="BK9" i="7"/>
  <c r="BL9" i="7"/>
  <c r="BN9" i="7"/>
  <c r="BO9" i="7"/>
  <c r="BP9" i="7"/>
  <c r="BQ9" i="7"/>
  <c r="BR9" i="7"/>
  <c r="BK10" i="7"/>
  <c r="BL10" i="7"/>
  <c r="BN10" i="7"/>
  <c r="BO10" i="7"/>
  <c r="BP10" i="7"/>
  <c r="BQ10" i="7"/>
  <c r="BR10" i="7"/>
  <c r="BK11" i="7"/>
  <c r="BL11" i="7"/>
  <c r="BN11" i="7"/>
  <c r="BO11" i="7"/>
  <c r="BP11" i="7"/>
  <c r="BQ11" i="7"/>
  <c r="BR11" i="7"/>
  <c r="BK12" i="7"/>
  <c r="BL12" i="7"/>
  <c r="BN12" i="7"/>
  <c r="BO12" i="7"/>
  <c r="BP12" i="7"/>
  <c r="BQ12" i="7"/>
  <c r="BR12" i="7"/>
  <c r="BK13" i="7"/>
  <c r="BL13" i="7"/>
  <c r="BN13" i="7"/>
  <c r="BO13" i="7"/>
  <c r="BP13" i="7"/>
  <c r="BQ13" i="7"/>
  <c r="BR13" i="7"/>
  <c r="BK14" i="7"/>
  <c r="BL14" i="7"/>
  <c r="BN14" i="7"/>
  <c r="BO14" i="7"/>
  <c r="BP14" i="7"/>
  <c r="BQ14" i="7"/>
  <c r="BR14" i="7"/>
  <c r="BK15" i="7"/>
  <c r="BL15" i="7"/>
  <c r="BN15" i="7"/>
  <c r="BO15" i="7"/>
  <c r="BP15" i="7"/>
  <c r="BQ15" i="7"/>
  <c r="BR15" i="7"/>
  <c r="BK16" i="7"/>
  <c r="BL16" i="7"/>
  <c r="BN16" i="7"/>
  <c r="BO16" i="7"/>
  <c r="BP16" i="7"/>
  <c r="BQ16" i="7"/>
  <c r="BR16" i="7"/>
  <c r="BK17" i="7"/>
  <c r="BL17" i="7"/>
  <c r="BN17" i="7"/>
  <c r="BO17" i="7"/>
  <c r="BP17" i="7"/>
  <c r="BQ17" i="7"/>
  <c r="BR17" i="7"/>
  <c r="BK18" i="7"/>
  <c r="BL18" i="7"/>
  <c r="BN18" i="7"/>
  <c r="BO18" i="7"/>
  <c r="BP18" i="7"/>
  <c r="BQ18" i="7"/>
  <c r="BR18" i="7"/>
  <c r="BK19" i="7"/>
  <c r="BL19" i="7"/>
  <c r="BN19" i="7"/>
  <c r="BO19" i="7"/>
  <c r="BP19" i="7"/>
  <c r="BQ19" i="7"/>
  <c r="BR19" i="7"/>
  <c r="BK20" i="7"/>
  <c r="BL20" i="7"/>
  <c r="BN20" i="7"/>
  <c r="BO20" i="7"/>
  <c r="BP20" i="7"/>
  <c r="BQ20" i="7"/>
  <c r="BR20" i="7"/>
  <c r="BK21" i="7"/>
  <c r="BL21" i="7"/>
  <c r="BN21" i="7"/>
  <c r="BO21" i="7"/>
  <c r="BP21" i="7"/>
  <c r="BQ21" i="7"/>
  <c r="BR21" i="7"/>
  <c r="BK22" i="7"/>
  <c r="BL22" i="7"/>
  <c r="BN22" i="7"/>
  <c r="BO22" i="7"/>
  <c r="BP22" i="7"/>
  <c r="BQ22" i="7"/>
  <c r="BR22" i="7"/>
  <c r="BK23" i="7"/>
  <c r="BL23" i="7"/>
  <c r="BN23" i="7"/>
  <c r="BO23" i="7"/>
  <c r="BP23" i="7"/>
  <c r="BQ23" i="7"/>
  <c r="BR23" i="7"/>
  <c r="BK24" i="7"/>
  <c r="BL24" i="7"/>
  <c r="BN24" i="7"/>
  <c r="BO24" i="7"/>
  <c r="BP24" i="7"/>
  <c r="BQ24" i="7"/>
  <c r="BR24" i="7"/>
  <c r="BK25" i="7"/>
  <c r="BL25" i="7"/>
  <c r="BN25" i="7"/>
  <c r="BO25" i="7"/>
  <c r="BP25" i="7"/>
  <c r="BQ25" i="7"/>
  <c r="BR25" i="7"/>
  <c r="BK26" i="7"/>
  <c r="BL26" i="7"/>
  <c r="BN26" i="7"/>
  <c r="BO26" i="7"/>
  <c r="BP26" i="7"/>
  <c r="BQ26" i="7"/>
  <c r="BR26" i="7"/>
  <c r="BK27" i="7"/>
  <c r="BL27" i="7"/>
  <c r="BN27" i="7"/>
  <c r="BO27" i="7"/>
  <c r="BP27" i="7"/>
  <c r="BQ27" i="7"/>
  <c r="BR27" i="7"/>
  <c r="BK28" i="7"/>
  <c r="BL28" i="7"/>
  <c r="BN28" i="7"/>
  <c r="BO28" i="7"/>
  <c r="BP28" i="7"/>
  <c r="BQ28" i="7"/>
  <c r="BR28" i="7"/>
  <c r="BK29" i="7"/>
  <c r="BL29" i="7"/>
  <c r="BN29" i="7"/>
  <c r="BO29" i="7"/>
  <c r="BP29" i="7"/>
  <c r="BQ29" i="7"/>
  <c r="BR29" i="7"/>
  <c r="BK30" i="7"/>
  <c r="BL30" i="7"/>
  <c r="BN30" i="7"/>
  <c r="BO30" i="7"/>
  <c r="BP30" i="7"/>
  <c r="BQ30" i="7"/>
  <c r="BR30" i="7"/>
  <c r="BK31" i="7"/>
  <c r="BL31" i="7"/>
  <c r="BN31" i="7"/>
  <c r="BO31" i="7"/>
  <c r="BP31" i="7"/>
  <c r="BQ31" i="7"/>
  <c r="BR31" i="7"/>
  <c r="BK32" i="7"/>
  <c r="BL32" i="7"/>
  <c r="BN32" i="7"/>
  <c r="BO32" i="7"/>
  <c r="BP32" i="7"/>
  <c r="BQ32" i="7"/>
  <c r="BR32" i="7"/>
  <c r="BK33" i="7"/>
  <c r="BL33" i="7"/>
  <c r="BN33" i="7"/>
  <c r="BO33" i="7"/>
  <c r="BP33" i="7"/>
  <c r="BQ33" i="7"/>
  <c r="BR33" i="7"/>
  <c r="BK34" i="7"/>
  <c r="BL34" i="7"/>
  <c r="BN34" i="7"/>
  <c r="BO34" i="7"/>
  <c r="BP34" i="7"/>
  <c r="BQ34" i="7"/>
  <c r="BR34" i="7"/>
  <c r="BK35" i="7"/>
  <c r="BL35" i="7"/>
  <c r="BN35" i="7"/>
  <c r="BO35" i="7"/>
  <c r="BP35" i="7"/>
  <c r="BQ35" i="7"/>
  <c r="BR35" i="7"/>
  <c r="BK36" i="7"/>
  <c r="BL36" i="7"/>
  <c r="BN36" i="7"/>
  <c r="BO36" i="7"/>
  <c r="BP36" i="7"/>
  <c r="BQ36" i="7"/>
  <c r="BR36" i="7"/>
  <c r="BK37" i="7"/>
  <c r="BL37" i="7"/>
  <c r="BN37" i="7"/>
  <c r="BO37" i="7"/>
  <c r="BP37" i="7"/>
  <c r="BQ37" i="7"/>
  <c r="BR37" i="7"/>
  <c r="BK38" i="7"/>
  <c r="BL38" i="7"/>
  <c r="BN38" i="7"/>
  <c r="BO38" i="7"/>
  <c r="BP38" i="7"/>
  <c r="BQ38" i="7"/>
  <c r="BR38" i="7"/>
  <c r="BK39" i="7"/>
  <c r="BL39" i="7"/>
  <c r="BN39" i="7"/>
  <c r="BO39" i="7"/>
  <c r="BP39" i="7"/>
  <c r="BQ39" i="7"/>
  <c r="BR39" i="7"/>
  <c r="BK40" i="7"/>
  <c r="BL40" i="7"/>
  <c r="BN40" i="7"/>
  <c r="BO40" i="7"/>
  <c r="BP40" i="7"/>
  <c r="BQ40" i="7"/>
  <c r="BR40" i="7"/>
  <c r="BK41" i="7"/>
  <c r="BL41" i="7"/>
  <c r="BN41" i="7"/>
  <c r="BO41" i="7"/>
  <c r="BP41" i="7"/>
  <c r="BQ41" i="7"/>
  <c r="BR41" i="7"/>
  <c r="BK42" i="7"/>
  <c r="BL42" i="7"/>
  <c r="BN42" i="7"/>
  <c r="BO42" i="7"/>
  <c r="BP42" i="7"/>
  <c r="BQ42" i="7"/>
  <c r="BR42" i="7"/>
  <c r="BK43" i="7"/>
  <c r="BL43" i="7"/>
  <c r="BN43" i="7"/>
  <c r="BO43" i="7"/>
  <c r="BP43" i="7"/>
  <c r="BQ43" i="7"/>
  <c r="BR43" i="7"/>
  <c r="BK44" i="7"/>
  <c r="BL44" i="7"/>
  <c r="BN44" i="7"/>
  <c r="BO44" i="7"/>
  <c r="BP44" i="7"/>
  <c r="BQ44" i="7"/>
  <c r="BR44" i="7"/>
  <c r="BK45" i="7"/>
  <c r="BL45" i="7"/>
  <c r="BN45" i="7"/>
  <c r="BO45" i="7"/>
  <c r="BP45" i="7"/>
  <c r="BQ45" i="7"/>
  <c r="BR45" i="7"/>
  <c r="BK46" i="7"/>
  <c r="BL46" i="7"/>
  <c r="BN46" i="7"/>
  <c r="BO46" i="7"/>
  <c r="BP46" i="7"/>
  <c r="BQ46" i="7"/>
  <c r="BR46" i="7"/>
  <c r="BK47" i="7"/>
  <c r="BL47" i="7"/>
  <c r="BN47" i="7"/>
  <c r="BO47" i="7"/>
  <c r="BP47" i="7"/>
  <c r="BQ47" i="7"/>
  <c r="BR47" i="7"/>
  <c r="BK48" i="7"/>
  <c r="BL48" i="7"/>
  <c r="BN48" i="7"/>
  <c r="BO48" i="7"/>
  <c r="BP48" i="7"/>
  <c r="BQ48" i="7"/>
  <c r="BR48" i="7"/>
  <c r="BK49" i="7"/>
  <c r="BL49" i="7"/>
  <c r="BN49" i="7"/>
  <c r="BO49" i="7"/>
  <c r="BP49" i="7"/>
  <c r="BQ49" i="7"/>
  <c r="BR49" i="7"/>
  <c r="BK50" i="7"/>
  <c r="BL50" i="7"/>
  <c r="BN50" i="7"/>
  <c r="BO50" i="7"/>
  <c r="BP50" i="7"/>
  <c r="BQ50" i="7"/>
  <c r="BR50" i="7"/>
  <c r="BK51" i="7"/>
  <c r="BL51" i="7"/>
  <c r="BN51" i="7"/>
  <c r="BO51" i="7"/>
  <c r="BP51" i="7"/>
  <c r="BQ51" i="7"/>
  <c r="BR51" i="7"/>
  <c r="BK52" i="7"/>
  <c r="BL52" i="7"/>
  <c r="BN52" i="7"/>
  <c r="BO52" i="7"/>
  <c r="BP52" i="7"/>
  <c r="BQ52" i="7"/>
  <c r="BR52" i="7"/>
  <c r="BK53" i="7"/>
  <c r="BL53" i="7"/>
  <c r="BN53" i="7"/>
  <c r="BO53" i="7"/>
  <c r="BP53" i="7"/>
  <c r="BQ53" i="7"/>
  <c r="BR53" i="7"/>
  <c r="BK54" i="7"/>
  <c r="BL54" i="7"/>
  <c r="BN54" i="7"/>
  <c r="BO54" i="7"/>
  <c r="BP54" i="7"/>
  <c r="BQ54" i="7"/>
  <c r="BR54" i="7"/>
  <c r="BK55" i="7"/>
  <c r="BL55" i="7"/>
  <c r="BN55" i="7"/>
  <c r="BO55" i="7"/>
  <c r="BP55" i="7"/>
  <c r="BQ55" i="7"/>
  <c r="BR55" i="7"/>
  <c r="BK56" i="7"/>
  <c r="BL56" i="7"/>
  <c r="BN56" i="7"/>
  <c r="BO56" i="7"/>
  <c r="BP56" i="7"/>
  <c r="BQ56" i="7"/>
  <c r="BR56" i="7"/>
  <c r="BK57" i="7"/>
  <c r="BL57" i="7"/>
  <c r="BN57" i="7"/>
  <c r="BO57" i="7"/>
  <c r="BP57" i="7"/>
  <c r="BQ57" i="7"/>
  <c r="BR57" i="7"/>
  <c r="BK58" i="7"/>
  <c r="BL58" i="7"/>
  <c r="BN58" i="7"/>
  <c r="BO58" i="7"/>
  <c r="BP58" i="7"/>
  <c r="BQ58" i="7"/>
  <c r="BR58" i="7"/>
  <c r="BK59" i="7"/>
  <c r="BL59" i="7"/>
  <c r="BN59" i="7"/>
  <c r="BO59" i="7"/>
  <c r="BP59" i="7"/>
  <c r="BQ59" i="7"/>
  <c r="BR59" i="7"/>
  <c r="BK60" i="7"/>
  <c r="BL60" i="7"/>
  <c r="BN60" i="7"/>
  <c r="BO60" i="7"/>
  <c r="BP60" i="7"/>
  <c r="BQ60" i="7"/>
  <c r="BR60" i="7"/>
  <c r="BK61" i="7"/>
  <c r="BL61" i="7"/>
  <c r="BN61" i="7"/>
  <c r="BO61" i="7"/>
  <c r="BP61" i="7"/>
  <c r="BQ61" i="7"/>
  <c r="BR61" i="7"/>
  <c r="BK62" i="7"/>
  <c r="BL62" i="7"/>
  <c r="BN62" i="7"/>
  <c r="BO62" i="7"/>
  <c r="BP62" i="7"/>
  <c r="BQ62" i="7"/>
  <c r="BR62" i="7"/>
  <c r="BK63" i="7"/>
  <c r="BL63" i="7"/>
  <c r="BN63" i="7"/>
  <c r="BO63" i="7"/>
  <c r="BP63" i="7"/>
  <c r="BQ63" i="7"/>
  <c r="BR63" i="7"/>
  <c r="BK64" i="7"/>
  <c r="BL64" i="7"/>
  <c r="BN64" i="7"/>
  <c r="BO64" i="7"/>
  <c r="BP64" i="7"/>
  <c r="BQ64" i="7"/>
  <c r="BR64" i="7"/>
  <c r="BK65" i="7"/>
  <c r="BL65" i="7"/>
  <c r="BN65" i="7"/>
  <c r="BO65" i="7"/>
  <c r="BP65" i="7"/>
  <c r="BQ65" i="7"/>
  <c r="BR65" i="7"/>
  <c r="BK66" i="7"/>
  <c r="BL66" i="7"/>
  <c r="BN66" i="7"/>
  <c r="BO66" i="7"/>
  <c r="BP66" i="7"/>
  <c r="BQ66" i="7"/>
  <c r="BR66" i="7"/>
  <c r="BK67" i="7"/>
  <c r="BL67" i="7"/>
  <c r="BN67" i="7"/>
  <c r="BO67" i="7"/>
  <c r="BP67" i="7"/>
  <c r="BQ67" i="7"/>
  <c r="BR67" i="7"/>
  <c r="BK68" i="7"/>
  <c r="BL68" i="7"/>
  <c r="BN68" i="7"/>
  <c r="BO68" i="7"/>
  <c r="BP68" i="7"/>
  <c r="BQ68" i="7"/>
  <c r="BR68" i="7"/>
  <c r="BK69" i="7"/>
  <c r="BL69" i="7"/>
  <c r="BN69" i="7"/>
  <c r="BO69" i="7"/>
  <c r="BP69" i="7"/>
  <c r="BQ69" i="7"/>
  <c r="BR69" i="7"/>
  <c r="BK70" i="7"/>
  <c r="BL70" i="7"/>
  <c r="BN70" i="7"/>
  <c r="BO70" i="7"/>
  <c r="BP70" i="7"/>
  <c r="BQ70" i="7"/>
  <c r="BR70" i="7"/>
  <c r="BK71" i="7"/>
  <c r="BL71" i="7"/>
  <c r="BN71" i="7"/>
  <c r="BO71" i="7"/>
  <c r="BP71" i="7"/>
  <c r="BQ71" i="7"/>
  <c r="BR71" i="7"/>
  <c r="BK72" i="7"/>
  <c r="BL72" i="7"/>
  <c r="BN72" i="7"/>
  <c r="BO72" i="7"/>
  <c r="BP72" i="7"/>
  <c r="BQ72" i="7"/>
  <c r="BR72" i="7"/>
  <c r="BK73" i="7"/>
  <c r="BL73" i="7"/>
  <c r="BN73" i="7"/>
  <c r="BO73" i="7"/>
  <c r="BP73" i="7"/>
  <c r="BQ73" i="7"/>
  <c r="BR73" i="7"/>
  <c r="BK74" i="7"/>
  <c r="BL74" i="7"/>
  <c r="BN74" i="7"/>
  <c r="BO74" i="7"/>
  <c r="BP74" i="7"/>
  <c r="BQ74" i="7"/>
  <c r="BR74" i="7"/>
  <c r="BK75" i="7"/>
  <c r="BL75" i="7"/>
  <c r="BN75" i="7"/>
  <c r="BO75" i="7"/>
  <c r="BP75" i="7"/>
  <c r="BQ75" i="7"/>
  <c r="BR75" i="7"/>
  <c r="BK76" i="7"/>
  <c r="BL76" i="7"/>
  <c r="BN76" i="7"/>
  <c r="BO76" i="7"/>
  <c r="BP76" i="7"/>
  <c r="BQ76" i="7"/>
  <c r="BR76" i="7"/>
  <c r="BK77" i="7"/>
  <c r="BL77" i="7"/>
  <c r="BN77" i="7"/>
  <c r="BO77" i="7"/>
  <c r="BP77" i="7"/>
  <c r="BQ77" i="7"/>
  <c r="BR77" i="7"/>
  <c r="BK78" i="7"/>
  <c r="BL78" i="7"/>
  <c r="BN78" i="7"/>
  <c r="BO78" i="7"/>
  <c r="BP78" i="7"/>
  <c r="BQ78" i="7"/>
  <c r="BR78" i="7"/>
  <c r="BK79" i="7"/>
  <c r="BL79" i="7"/>
  <c r="BN79" i="7"/>
  <c r="BO79" i="7"/>
  <c r="BP79" i="7"/>
  <c r="BQ79" i="7"/>
  <c r="BR79" i="7"/>
  <c r="BK80" i="7"/>
  <c r="BL80" i="7"/>
  <c r="BN80" i="7"/>
  <c r="BO80" i="7"/>
  <c r="BP80" i="7"/>
  <c r="BQ80" i="7"/>
  <c r="BR80" i="7"/>
  <c r="BK81" i="7"/>
  <c r="BL81" i="7"/>
  <c r="BN81" i="7"/>
  <c r="BO81" i="7"/>
  <c r="BP81" i="7"/>
  <c r="BQ81" i="7"/>
  <c r="BR81" i="7"/>
  <c r="BK82" i="7"/>
  <c r="BL82" i="7"/>
  <c r="BN82" i="7"/>
  <c r="BO82" i="7"/>
  <c r="BP82" i="7"/>
  <c r="BQ82" i="7"/>
  <c r="BR82" i="7"/>
  <c r="BK83" i="7"/>
  <c r="BL83" i="7"/>
  <c r="BN83" i="7"/>
  <c r="BO83" i="7"/>
  <c r="BP83" i="7"/>
  <c r="BQ83" i="7"/>
  <c r="BR83" i="7"/>
  <c r="BK84" i="7"/>
  <c r="BL84" i="7"/>
  <c r="BN84" i="7"/>
  <c r="BO84" i="7"/>
  <c r="BP84" i="7"/>
  <c r="BQ84" i="7"/>
  <c r="BR84" i="7"/>
  <c r="BK85" i="7"/>
  <c r="BL85" i="7"/>
  <c r="BN85" i="7"/>
  <c r="BO85" i="7"/>
  <c r="BP85" i="7"/>
  <c r="BQ85" i="7"/>
  <c r="BR85" i="7"/>
  <c r="BK86" i="7"/>
  <c r="BL86" i="7"/>
  <c r="BN86" i="7"/>
  <c r="BO86" i="7"/>
  <c r="BP86" i="7"/>
  <c r="BQ86" i="7"/>
  <c r="BR86" i="7"/>
  <c r="BK87" i="7"/>
  <c r="BL87" i="7"/>
  <c r="BN87" i="7"/>
  <c r="BO87" i="7"/>
  <c r="BP87" i="7"/>
  <c r="BQ87" i="7"/>
  <c r="BR87" i="7"/>
  <c r="BK88" i="7"/>
  <c r="BL88" i="7"/>
  <c r="BN88" i="7"/>
  <c r="BO88" i="7"/>
  <c r="BP88" i="7"/>
  <c r="BQ88" i="7"/>
  <c r="BR88" i="7"/>
  <c r="BK89" i="7"/>
  <c r="BL89" i="7"/>
  <c r="BN89" i="7"/>
  <c r="BO89" i="7"/>
  <c r="BP89" i="7"/>
  <c r="BQ89" i="7"/>
  <c r="BR89" i="7"/>
  <c r="BK90" i="7"/>
  <c r="BL90" i="7"/>
  <c r="BN90" i="7"/>
  <c r="BO90" i="7"/>
  <c r="BP90" i="7"/>
  <c r="BQ90" i="7"/>
  <c r="BR90" i="7"/>
  <c r="BK91" i="7"/>
  <c r="BL91" i="7"/>
  <c r="BN91" i="7"/>
  <c r="BO91" i="7"/>
  <c r="BP91" i="7"/>
  <c r="BQ91" i="7"/>
  <c r="BR91" i="7"/>
  <c r="BK92" i="7"/>
  <c r="BL92" i="7"/>
  <c r="BN92" i="7"/>
  <c r="BO92" i="7"/>
  <c r="BP92" i="7"/>
  <c r="BQ92" i="7"/>
  <c r="BR92" i="7"/>
  <c r="BK93" i="7"/>
  <c r="BL93" i="7"/>
  <c r="BN93" i="7"/>
  <c r="BO93" i="7"/>
  <c r="BP93" i="7"/>
  <c r="BQ93" i="7"/>
  <c r="BR93" i="7"/>
  <c r="BK94" i="7"/>
  <c r="BL94" i="7"/>
  <c r="BN94" i="7"/>
  <c r="BO94" i="7"/>
  <c r="BP94" i="7"/>
  <c r="BQ94" i="7"/>
  <c r="BR94" i="7"/>
  <c r="BK95" i="7"/>
  <c r="BL95" i="7"/>
  <c r="BN95" i="7"/>
  <c r="BO95" i="7"/>
  <c r="BP95" i="7"/>
  <c r="BQ95" i="7"/>
  <c r="BR95" i="7"/>
  <c r="BK96" i="7"/>
  <c r="BL96" i="7"/>
  <c r="BN96" i="7"/>
  <c r="BO96" i="7"/>
  <c r="BP96" i="7"/>
  <c r="BQ96" i="7"/>
  <c r="BR96" i="7"/>
  <c r="BK97" i="7"/>
  <c r="BL97" i="7"/>
  <c r="BN97" i="7"/>
  <c r="BO97" i="7"/>
  <c r="BP97" i="7"/>
  <c r="BQ97" i="7"/>
  <c r="BR97" i="7"/>
  <c r="BK98" i="7"/>
  <c r="BL98" i="7"/>
  <c r="BN98" i="7"/>
  <c r="BO98" i="7"/>
  <c r="BP98" i="7"/>
  <c r="BQ98" i="7"/>
  <c r="BR98" i="7"/>
  <c r="BK99" i="7"/>
  <c r="BL99" i="7"/>
  <c r="BN99" i="7"/>
  <c r="BO99" i="7"/>
  <c r="BP99" i="7"/>
  <c r="BQ99" i="7"/>
  <c r="BR99" i="7"/>
  <c r="BK100" i="7"/>
  <c r="BL100" i="7"/>
  <c r="BN100" i="7"/>
  <c r="BO100" i="7"/>
  <c r="BP100" i="7"/>
  <c r="BQ100" i="7"/>
  <c r="BR100" i="7"/>
  <c r="BK101" i="7"/>
  <c r="BL101" i="7"/>
  <c r="BN101" i="7"/>
  <c r="BO101" i="7"/>
  <c r="BP101" i="7"/>
  <c r="BQ101" i="7"/>
  <c r="BR101" i="7"/>
  <c r="BK102" i="7"/>
  <c r="BL102" i="7"/>
  <c r="BN102" i="7"/>
  <c r="BO102" i="7"/>
  <c r="BP102" i="7"/>
  <c r="BQ102" i="7"/>
  <c r="BR102" i="7"/>
  <c r="BK103" i="7"/>
  <c r="BL103" i="7"/>
  <c r="BN103" i="7"/>
  <c r="BO103" i="7"/>
  <c r="BP103" i="7"/>
  <c r="BQ103" i="7"/>
  <c r="BR103" i="7"/>
  <c r="BK104" i="7"/>
  <c r="BL104" i="7"/>
  <c r="BN104" i="7"/>
  <c r="BO104" i="7"/>
  <c r="BP104" i="7"/>
  <c r="BQ104" i="7"/>
  <c r="BR104" i="7"/>
  <c r="BK105" i="7"/>
  <c r="BL105" i="7"/>
  <c r="BN105" i="7"/>
  <c r="BO105" i="7"/>
  <c r="BP105" i="7"/>
  <c r="BQ105" i="7"/>
  <c r="BR105" i="7"/>
  <c r="BK106" i="7"/>
  <c r="BL106" i="7"/>
  <c r="BN106" i="7"/>
  <c r="BO106" i="7"/>
  <c r="BP106" i="7"/>
  <c r="BQ106" i="7"/>
  <c r="BR106" i="7"/>
  <c r="BK107" i="7"/>
  <c r="BL107" i="7"/>
  <c r="BN107" i="7"/>
  <c r="BO107" i="7"/>
  <c r="BP107" i="7"/>
  <c r="BQ107" i="7"/>
  <c r="BR107" i="7"/>
  <c r="BK108" i="7"/>
  <c r="BL108" i="7"/>
  <c r="BN108" i="7"/>
  <c r="BO108" i="7"/>
  <c r="BP108" i="7"/>
  <c r="BQ108" i="7"/>
  <c r="BR108" i="7"/>
  <c r="BK109" i="7"/>
  <c r="BL109" i="7"/>
  <c r="BN109" i="7"/>
  <c r="BO109" i="7"/>
  <c r="BP109" i="7"/>
  <c r="BQ109" i="7"/>
  <c r="BR109" i="7"/>
  <c r="BK110" i="7"/>
  <c r="BL110" i="7"/>
  <c r="BN110" i="7"/>
  <c r="BO110" i="7"/>
  <c r="BP110" i="7"/>
  <c r="BQ110" i="7"/>
  <c r="BR110" i="7"/>
  <c r="BK111" i="7"/>
  <c r="BL111" i="7"/>
  <c r="BN111" i="7"/>
  <c r="BO111" i="7"/>
  <c r="BP111" i="7"/>
  <c r="BQ111" i="7"/>
  <c r="BR111" i="7"/>
  <c r="BK112" i="7"/>
  <c r="BL112" i="7"/>
  <c r="BN112" i="7"/>
  <c r="BO112" i="7"/>
  <c r="BP112" i="7"/>
  <c r="BQ112" i="7"/>
  <c r="BR112" i="7"/>
  <c r="BK113" i="7"/>
  <c r="BL113" i="7"/>
  <c r="BN113" i="7"/>
  <c r="BO113" i="7"/>
  <c r="BP113" i="7"/>
  <c r="BQ113" i="7"/>
  <c r="BR113" i="7"/>
  <c r="BK114" i="7"/>
  <c r="BL114" i="7"/>
  <c r="BN114" i="7"/>
  <c r="BO114" i="7"/>
  <c r="BP114" i="7"/>
  <c r="BQ114" i="7"/>
  <c r="BR114" i="7"/>
  <c r="BK115" i="7"/>
  <c r="BL115" i="7"/>
  <c r="BN115" i="7"/>
  <c r="BO115" i="7"/>
  <c r="BP115" i="7"/>
  <c r="BQ115" i="7"/>
  <c r="BR115" i="7"/>
  <c r="BK116" i="7"/>
  <c r="BL116" i="7"/>
  <c r="BN116" i="7"/>
  <c r="BO116" i="7"/>
  <c r="BP116" i="7"/>
  <c r="BQ116" i="7"/>
  <c r="BR116" i="7"/>
  <c r="BL3" i="7"/>
  <c r="BM3" i="7"/>
  <c r="BN3" i="7"/>
  <c r="BO3" i="7"/>
  <c r="BP3" i="7"/>
  <c r="BQ3" i="7"/>
  <c r="BR3" i="7"/>
  <c r="BK3" i="7"/>
  <c r="BM123" i="1"/>
  <c r="BN123" i="1"/>
  <c r="BO123" i="1"/>
  <c r="BP123" i="1"/>
  <c r="BQ123" i="1"/>
  <c r="BR123" i="1"/>
  <c r="BS123" i="1"/>
  <c r="BT123" i="1"/>
  <c r="BU123" i="1"/>
  <c r="BV123" i="1"/>
  <c r="BW123" i="1"/>
  <c r="BX123" i="1"/>
  <c r="BM124" i="1"/>
  <c r="BN124" i="1"/>
  <c r="BO124" i="1"/>
  <c r="BP124" i="1"/>
  <c r="BQ124" i="1"/>
  <c r="BR124" i="1"/>
  <c r="BS124" i="1"/>
  <c r="BT124" i="1"/>
  <c r="BU124" i="1"/>
  <c r="BV124" i="1"/>
  <c r="BW124" i="1"/>
  <c r="BX124" i="1"/>
  <c r="BM125" i="1"/>
  <c r="BN125" i="1"/>
  <c r="BO125" i="1"/>
  <c r="BP125" i="1"/>
  <c r="BQ125" i="1"/>
  <c r="BR125" i="1"/>
  <c r="BS125" i="1"/>
  <c r="BT125" i="1"/>
  <c r="BU125" i="1"/>
  <c r="BV125" i="1"/>
  <c r="BW125" i="1"/>
  <c r="BX125" i="1"/>
  <c r="BM126" i="1"/>
  <c r="BN126" i="1"/>
  <c r="BO126" i="1"/>
  <c r="BP126" i="1"/>
  <c r="BQ126" i="1"/>
  <c r="BR126" i="1"/>
  <c r="BS126" i="1"/>
  <c r="BT126" i="1"/>
  <c r="BU126" i="1"/>
  <c r="BV126" i="1"/>
  <c r="BW126" i="1"/>
  <c r="BX126" i="1"/>
  <c r="BM127" i="1"/>
  <c r="BN127" i="1"/>
  <c r="BO127" i="1"/>
  <c r="BP127" i="1"/>
  <c r="BQ127" i="1"/>
  <c r="BR127" i="1"/>
  <c r="BS127" i="1"/>
  <c r="BT127" i="1"/>
  <c r="BU127" i="1"/>
  <c r="BV127" i="1"/>
  <c r="BW127" i="1"/>
  <c r="BX127" i="1"/>
  <c r="BM128" i="1"/>
  <c r="BN128" i="1"/>
  <c r="BO128" i="1"/>
  <c r="BP128" i="1"/>
  <c r="BQ128" i="1"/>
  <c r="BR128" i="1"/>
  <c r="BS128" i="1"/>
  <c r="BT128" i="1"/>
  <c r="BU128" i="1"/>
  <c r="BV128" i="1"/>
  <c r="BW128" i="1"/>
  <c r="BX128" i="1"/>
  <c r="BM129" i="1"/>
  <c r="BN129" i="1"/>
  <c r="BO129" i="1"/>
  <c r="BP129" i="1"/>
  <c r="BQ129" i="1"/>
  <c r="BR129" i="1"/>
  <c r="BS129" i="1"/>
  <c r="BT129" i="1"/>
  <c r="BU129" i="1"/>
  <c r="BV129" i="1"/>
  <c r="BW129" i="1"/>
  <c r="BX129" i="1"/>
  <c r="BM130" i="1"/>
  <c r="BN130" i="1"/>
  <c r="BO130" i="1"/>
  <c r="BP130" i="1"/>
  <c r="BQ130" i="1"/>
  <c r="BR130" i="1"/>
  <c r="BS130" i="1"/>
  <c r="BT130" i="1"/>
  <c r="BU130" i="1"/>
  <c r="BV130" i="1"/>
  <c r="BW130" i="1"/>
  <c r="BX130" i="1"/>
  <c r="BM131" i="1"/>
  <c r="BN131" i="1"/>
  <c r="BO131" i="1"/>
  <c r="BP131" i="1"/>
  <c r="BQ131" i="1"/>
  <c r="BR131" i="1"/>
  <c r="BS131" i="1"/>
  <c r="BT131" i="1"/>
  <c r="BU131" i="1"/>
  <c r="BV131" i="1"/>
  <c r="BW131" i="1"/>
  <c r="BX131" i="1"/>
  <c r="BM132" i="1"/>
  <c r="BN132" i="1"/>
  <c r="BO132" i="1"/>
  <c r="BP132" i="1"/>
  <c r="BQ132" i="1"/>
  <c r="BR132" i="1"/>
  <c r="BS132" i="1"/>
  <c r="BT132" i="1"/>
  <c r="BU132" i="1"/>
  <c r="BV132" i="1"/>
  <c r="BW132" i="1"/>
  <c r="BX132" i="1"/>
  <c r="BM133" i="1"/>
  <c r="BN133" i="1"/>
  <c r="BO133" i="1"/>
  <c r="BP133" i="1"/>
  <c r="BQ133" i="1"/>
  <c r="BR133" i="1"/>
  <c r="BS133" i="1"/>
  <c r="BT133" i="1"/>
  <c r="BU133" i="1"/>
  <c r="BV133" i="1"/>
  <c r="BW133" i="1"/>
  <c r="BX133" i="1"/>
  <c r="BM134" i="1"/>
  <c r="BN134" i="1"/>
  <c r="BO134" i="1"/>
  <c r="BP134" i="1"/>
  <c r="BQ134" i="1"/>
  <c r="BR134" i="1"/>
  <c r="BS134" i="1"/>
  <c r="BT134" i="1"/>
  <c r="BU134" i="1"/>
  <c r="BV134" i="1"/>
  <c r="BW134" i="1"/>
  <c r="BX134" i="1"/>
  <c r="BM135" i="1"/>
  <c r="BN135" i="1"/>
  <c r="BO135" i="1"/>
  <c r="BP135" i="1"/>
  <c r="BQ135" i="1"/>
  <c r="BR135" i="1"/>
  <c r="BS135" i="1"/>
  <c r="BT135" i="1"/>
  <c r="BU135" i="1"/>
  <c r="BV135" i="1"/>
  <c r="BW135" i="1"/>
  <c r="BX135" i="1"/>
  <c r="BM136" i="1"/>
  <c r="BN136" i="1"/>
  <c r="BO136" i="1"/>
  <c r="BP136" i="1"/>
  <c r="BQ136" i="1"/>
  <c r="BR136" i="1"/>
  <c r="BS136" i="1"/>
  <c r="BT136" i="1"/>
  <c r="BU136" i="1"/>
  <c r="BV136" i="1"/>
  <c r="BW136" i="1"/>
  <c r="BX136" i="1"/>
  <c r="BM137" i="1"/>
  <c r="BN137" i="1"/>
  <c r="BO137" i="1"/>
  <c r="BP137" i="1"/>
  <c r="BQ137" i="1"/>
  <c r="BR137" i="1"/>
  <c r="BS137" i="1"/>
  <c r="BT137" i="1"/>
  <c r="BU137" i="1"/>
  <c r="BV137" i="1"/>
  <c r="BW137" i="1"/>
  <c r="BX137" i="1"/>
  <c r="BM138" i="1"/>
  <c r="BN138" i="1"/>
  <c r="BO138" i="1"/>
  <c r="BP138" i="1"/>
  <c r="BQ138" i="1"/>
  <c r="BR138" i="1"/>
  <c r="BS138" i="1"/>
  <c r="BT138" i="1"/>
  <c r="BU138" i="1"/>
  <c r="BV138" i="1"/>
  <c r="BW138" i="1"/>
  <c r="BX138" i="1"/>
  <c r="BM139" i="1"/>
  <c r="BN139" i="1"/>
  <c r="BO139" i="1"/>
  <c r="BP139" i="1"/>
  <c r="BQ139" i="1"/>
  <c r="BR139" i="1"/>
  <c r="BS139" i="1"/>
  <c r="BT139" i="1"/>
  <c r="BU139" i="1"/>
  <c r="BV139" i="1"/>
  <c r="BW139" i="1"/>
  <c r="BX139" i="1"/>
  <c r="BM140" i="1"/>
  <c r="BN140" i="1"/>
  <c r="BO140" i="1"/>
  <c r="BP140" i="1"/>
  <c r="BQ140" i="1"/>
  <c r="BR140" i="1"/>
  <c r="BS140" i="1"/>
  <c r="BT140" i="1"/>
  <c r="BU140" i="1"/>
  <c r="BV140" i="1"/>
  <c r="BW140" i="1"/>
  <c r="BX140" i="1"/>
  <c r="BM141" i="1"/>
  <c r="BN141" i="1"/>
  <c r="BO141" i="1"/>
  <c r="BP141" i="1"/>
  <c r="BQ141" i="1"/>
  <c r="BR141" i="1"/>
  <c r="BS141" i="1"/>
  <c r="BT141" i="1"/>
  <c r="BU141" i="1"/>
  <c r="BV141" i="1"/>
  <c r="BW141" i="1"/>
  <c r="BX141" i="1"/>
  <c r="BM142" i="1"/>
  <c r="BN142" i="1"/>
  <c r="BO142" i="1"/>
  <c r="BP142" i="1"/>
  <c r="BQ142" i="1"/>
  <c r="BR142" i="1"/>
  <c r="BS142" i="1"/>
  <c r="BT142" i="1"/>
  <c r="BU142" i="1"/>
  <c r="BV142" i="1"/>
  <c r="BW142" i="1"/>
  <c r="BX142" i="1"/>
  <c r="BM143" i="1"/>
  <c r="BN143" i="1"/>
  <c r="BO143" i="1"/>
  <c r="BP143" i="1"/>
  <c r="BQ143" i="1"/>
  <c r="BR143" i="1"/>
  <c r="BS143" i="1"/>
  <c r="BT143" i="1"/>
  <c r="BU143" i="1"/>
  <c r="BV143" i="1"/>
  <c r="BW143" i="1"/>
  <c r="BX143" i="1"/>
  <c r="BM144" i="1"/>
  <c r="BN144" i="1"/>
  <c r="BO144" i="1"/>
  <c r="BP144" i="1"/>
  <c r="BQ144" i="1"/>
  <c r="BR144" i="1"/>
  <c r="BS144" i="1"/>
  <c r="BT144" i="1"/>
  <c r="BU144" i="1"/>
  <c r="BV144" i="1"/>
  <c r="BW144" i="1"/>
  <c r="BX144" i="1"/>
  <c r="BM145" i="1"/>
  <c r="BN145" i="1"/>
  <c r="BO145" i="1"/>
  <c r="BP145" i="1"/>
  <c r="BQ145" i="1"/>
  <c r="BR145" i="1"/>
  <c r="BS145" i="1"/>
  <c r="BT145" i="1"/>
  <c r="BU145" i="1"/>
  <c r="BV145" i="1"/>
  <c r="BW145" i="1"/>
  <c r="BX145" i="1"/>
  <c r="BM146" i="1"/>
  <c r="BN146" i="1"/>
  <c r="BO146" i="1"/>
  <c r="BP146" i="1"/>
  <c r="BQ146" i="1"/>
  <c r="BR146" i="1"/>
  <c r="BS146" i="1"/>
  <c r="BT146" i="1"/>
  <c r="BU146" i="1"/>
  <c r="BV146" i="1"/>
  <c r="BW146" i="1"/>
  <c r="BX146" i="1"/>
  <c r="BM147" i="1"/>
  <c r="BN147" i="1"/>
  <c r="BO147" i="1"/>
  <c r="BP147" i="1"/>
  <c r="BQ147" i="1"/>
  <c r="BR147" i="1"/>
  <c r="BS147" i="1"/>
  <c r="BT147" i="1"/>
  <c r="BU147" i="1"/>
  <c r="BV147" i="1"/>
  <c r="BW147" i="1"/>
  <c r="BX147" i="1"/>
  <c r="BM148" i="1"/>
  <c r="BN148" i="1"/>
  <c r="BO148" i="1"/>
  <c r="BP148" i="1"/>
  <c r="BQ148" i="1"/>
  <c r="BR148" i="1"/>
  <c r="BS148" i="1"/>
  <c r="BT148" i="1"/>
  <c r="BU148" i="1"/>
  <c r="BV148" i="1"/>
  <c r="BW148" i="1"/>
  <c r="BX148" i="1"/>
  <c r="BM149" i="1"/>
  <c r="BN149" i="1"/>
  <c r="BO149" i="1"/>
  <c r="BP149" i="1"/>
  <c r="BQ149" i="1"/>
  <c r="BR149" i="1"/>
  <c r="BS149" i="1"/>
  <c r="BT149" i="1"/>
  <c r="BU149" i="1"/>
  <c r="BV149" i="1"/>
  <c r="BW149" i="1"/>
  <c r="BX149" i="1"/>
  <c r="BM150" i="1"/>
  <c r="BN150" i="1"/>
  <c r="BO150" i="1"/>
  <c r="BP150" i="1"/>
  <c r="BQ150" i="1"/>
  <c r="BR150" i="1"/>
  <c r="BS150" i="1"/>
  <c r="BT150" i="1"/>
  <c r="BU150" i="1"/>
  <c r="BV150" i="1"/>
  <c r="BW150" i="1"/>
  <c r="BX150" i="1"/>
  <c r="BM151" i="1"/>
  <c r="BN151" i="1"/>
  <c r="BO151" i="1"/>
  <c r="BP151" i="1"/>
  <c r="BQ151" i="1"/>
  <c r="BR151" i="1"/>
  <c r="BS151" i="1"/>
  <c r="BT151" i="1"/>
  <c r="BU151" i="1"/>
  <c r="BV151" i="1"/>
  <c r="BW151" i="1"/>
  <c r="BX151" i="1"/>
  <c r="BM152" i="1"/>
  <c r="BN152" i="1"/>
  <c r="BO152" i="1"/>
  <c r="BP152" i="1"/>
  <c r="BQ152" i="1"/>
  <c r="BR152" i="1"/>
  <c r="BS152" i="1"/>
  <c r="BT152" i="1"/>
  <c r="BU152" i="1"/>
  <c r="BV152" i="1"/>
  <c r="BW152" i="1"/>
  <c r="BX152" i="1"/>
  <c r="BM153" i="1"/>
  <c r="BN153" i="1"/>
  <c r="BO153" i="1"/>
  <c r="BP153" i="1"/>
  <c r="BQ153" i="1"/>
  <c r="BR153" i="1"/>
  <c r="BS153" i="1"/>
  <c r="BT153" i="1"/>
  <c r="BU153" i="1"/>
  <c r="BV153" i="1"/>
  <c r="BW153" i="1"/>
  <c r="BX153" i="1"/>
  <c r="BM154" i="1"/>
  <c r="BN154" i="1"/>
  <c r="BO154" i="1"/>
  <c r="BP154" i="1"/>
  <c r="BQ154" i="1"/>
  <c r="BR154" i="1"/>
  <c r="BS154" i="1"/>
  <c r="BT154" i="1"/>
  <c r="BU154" i="1"/>
  <c r="BV154" i="1"/>
  <c r="BW154" i="1"/>
  <c r="BX154" i="1"/>
  <c r="BM155" i="1"/>
  <c r="BN155" i="1"/>
  <c r="BO155" i="1"/>
  <c r="BP155" i="1"/>
  <c r="BQ155" i="1"/>
  <c r="BR155" i="1"/>
  <c r="BS155" i="1"/>
  <c r="BT155" i="1"/>
  <c r="BU155" i="1"/>
  <c r="BV155" i="1"/>
  <c r="BW155" i="1"/>
  <c r="BX155" i="1"/>
  <c r="BM156" i="1"/>
  <c r="BN156" i="1"/>
  <c r="BO156" i="1"/>
  <c r="BP156" i="1"/>
  <c r="BQ156" i="1"/>
  <c r="BR156" i="1"/>
  <c r="BS156" i="1"/>
  <c r="BT156" i="1"/>
  <c r="BU156" i="1"/>
  <c r="BV156" i="1"/>
  <c r="BW156" i="1"/>
  <c r="BX156" i="1"/>
  <c r="BM157" i="1"/>
  <c r="BN157" i="1"/>
  <c r="BO157" i="1"/>
  <c r="BP157" i="1"/>
  <c r="BQ157" i="1"/>
  <c r="BR157" i="1"/>
  <c r="BS157" i="1"/>
  <c r="BT157" i="1"/>
  <c r="BU157" i="1"/>
  <c r="BV157" i="1"/>
  <c r="BW157" i="1"/>
  <c r="BX157" i="1"/>
  <c r="BM158" i="1"/>
  <c r="BN158" i="1"/>
  <c r="BO158" i="1"/>
  <c r="BP158" i="1"/>
  <c r="BQ158" i="1"/>
  <c r="BR158" i="1"/>
  <c r="BS158" i="1"/>
  <c r="BT158" i="1"/>
  <c r="BU158" i="1"/>
  <c r="BV158" i="1"/>
  <c r="BW158" i="1"/>
  <c r="BX158" i="1"/>
  <c r="BM159" i="1"/>
  <c r="BN159" i="1"/>
  <c r="BO159" i="1"/>
  <c r="BP159" i="1"/>
  <c r="BQ159" i="1"/>
  <c r="BR159" i="1"/>
  <c r="BS159" i="1"/>
  <c r="BT159" i="1"/>
  <c r="BU159" i="1"/>
  <c r="BV159" i="1"/>
  <c r="BW159" i="1"/>
  <c r="BX159" i="1"/>
  <c r="BM160" i="1"/>
  <c r="BN160" i="1"/>
  <c r="BO160" i="1"/>
  <c r="BP160" i="1"/>
  <c r="BQ160" i="1"/>
  <c r="BR160" i="1"/>
  <c r="BS160" i="1"/>
  <c r="BT160" i="1"/>
  <c r="BU160" i="1"/>
  <c r="BV160" i="1"/>
  <c r="BW160" i="1"/>
  <c r="BX160" i="1"/>
  <c r="BM161" i="1"/>
  <c r="BN161" i="1"/>
  <c r="BO161" i="1"/>
  <c r="BP161" i="1"/>
  <c r="BQ161" i="1"/>
  <c r="BR161" i="1"/>
  <c r="BS161" i="1"/>
  <c r="BT161" i="1"/>
  <c r="BU161" i="1"/>
  <c r="BV161" i="1"/>
  <c r="BW161" i="1"/>
  <c r="BX161" i="1"/>
  <c r="BM162" i="1"/>
  <c r="BN162" i="1"/>
  <c r="BO162" i="1"/>
  <c r="BP162" i="1"/>
  <c r="BQ162" i="1"/>
  <c r="BR162" i="1"/>
  <c r="BS162" i="1"/>
  <c r="BT162" i="1"/>
  <c r="BU162" i="1"/>
  <c r="BV162" i="1"/>
  <c r="BW162" i="1"/>
  <c r="BX162" i="1"/>
  <c r="BM163" i="1"/>
  <c r="BN163" i="1"/>
  <c r="BO163" i="1"/>
  <c r="BP163" i="1"/>
  <c r="BQ163" i="1"/>
  <c r="BR163" i="1"/>
  <c r="BS163" i="1"/>
  <c r="BT163" i="1"/>
  <c r="BU163" i="1"/>
  <c r="BV163" i="1"/>
  <c r="BW163" i="1"/>
  <c r="BX163" i="1"/>
  <c r="BM164" i="1"/>
  <c r="BN164" i="1"/>
  <c r="BO164" i="1"/>
  <c r="BP164" i="1"/>
  <c r="BQ164" i="1"/>
  <c r="BR164" i="1"/>
  <c r="BS164" i="1"/>
  <c r="BT164" i="1"/>
  <c r="BU164" i="1"/>
  <c r="BV164" i="1"/>
  <c r="BW164" i="1"/>
  <c r="BX164" i="1"/>
  <c r="BM165" i="1"/>
  <c r="BN165" i="1"/>
  <c r="BO165" i="1"/>
  <c r="BP165" i="1"/>
  <c r="BQ165" i="1"/>
  <c r="BR165" i="1"/>
  <c r="BS165" i="1"/>
  <c r="BT165" i="1"/>
  <c r="BU165" i="1"/>
  <c r="BV165" i="1"/>
  <c r="BW165" i="1"/>
  <c r="BX165" i="1"/>
  <c r="BM166" i="1"/>
  <c r="BN166" i="1"/>
  <c r="BO166" i="1"/>
  <c r="BP166" i="1"/>
  <c r="BQ166" i="1"/>
  <c r="BR166" i="1"/>
  <c r="BS166" i="1"/>
  <c r="BT166" i="1"/>
  <c r="BU166" i="1"/>
  <c r="BV166" i="1"/>
  <c r="BW166" i="1"/>
  <c r="BX166" i="1"/>
  <c r="BM167" i="1"/>
  <c r="BN167" i="1"/>
  <c r="BO167" i="1"/>
  <c r="BP167" i="1"/>
  <c r="BQ167" i="1"/>
  <c r="BR167" i="1"/>
  <c r="BS167" i="1"/>
  <c r="BT167" i="1"/>
  <c r="BU167" i="1"/>
  <c r="BV167" i="1"/>
  <c r="BW167" i="1"/>
  <c r="BX167" i="1"/>
  <c r="BM168" i="1"/>
  <c r="BN168" i="1"/>
  <c r="BO168" i="1"/>
  <c r="BP168" i="1"/>
  <c r="BQ168" i="1"/>
  <c r="BR168" i="1"/>
  <c r="BS168" i="1"/>
  <c r="BT168" i="1"/>
  <c r="BU168" i="1"/>
  <c r="BV168" i="1"/>
  <c r="BW168" i="1"/>
  <c r="BX168" i="1"/>
  <c r="BM169" i="1"/>
  <c r="BN169" i="1"/>
  <c r="BO169" i="1"/>
  <c r="BP169" i="1"/>
  <c r="BQ169" i="1"/>
  <c r="BR169" i="1"/>
  <c r="BS169" i="1"/>
  <c r="BT169" i="1"/>
  <c r="BU169" i="1"/>
  <c r="BV169" i="1"/>
  <c r="BW169" i="1"/>
  <c r="BX169" i="1"/>
  <c r="BM170" i="1"/>
  <c r="BN170" i="1"/>
  <c r="BO170" i="1"/>
  <c r="BP170" i="1"/>
  <c r="BQ170" i="1"/>
  <c r="BR170" i="1"/>
  <c r="BS170" i="1"/>
  <c r="BT170" i="1"/>
  <c r="BU170" i="1"/>
  <c r="BV170" i="1"/>
  <c r="BW170" i="1"/>
  <c r="BX170" i="1"/>
  <c r="BM171" i="1"/>
  <c r="BN171" i="1"/>
  <c r="BO171" i="1"/>
  <c r="BP171" i="1"/>
  <c r="BQ171" i="1"/>
  <c r="BR171" i="1"/>
  <c r="BS171" i="1"/>
  <c r="BT171" i="1"/>
  <c r="BU171" i="1"/>
  <c r="BV171" i="1"/>
  <c r="BW171" i="1"/>
  <c r="BX171" i="1"/>
  <c r="BM172" i="1"/>
  <c r="BN172" i="1"/>
  <c r="BO172" i="1"/>
  <c r="BP172" i="1"/>
  <c r="BQ172" i="1"/>
  <c r="BR172" i="1"/>
  <c r="BS172" i="1"/>
  <c r="BT172" i="1"/>
  <c r="BU172" i="1"/>
  <c r="BV172" i="1"/>
  <c r="BW172" i="1"/>
  <c r="BX172" i="1"/>
  <c r="BM173" i="1"/>
  <c r="BN173" i="1"/>
  <c r="BO173" i="1"/>
  <c r="BP173" i="1"/>
  <c r="BQ173" i="1"/>
  <c r="BR173" i="1"/>
  <c r="BS173" i="1"/>
  <c r="BT173" i="1"/>
  <c r="BU173" i="1"/>
  <c r="BV173" i="1"/>
  <c r="BW173" i="1"/>
  <c r="BX173" i="1"/>
  <c r="BM174" i="1"/>
  <c r="BN174" i="1"/>
  <c r="BO174" i="1"/>
  <c r="BP174" i="1"/>
  <c r="BQ174" i="1"/>
  <c r="BR174" i="1"/>
  <c r="BS174" i="1"/>
  <c r="BT174" i="1"/>
  <c r="BU174" i="1"/>
  <c r="BV174" i="1"/>
  <c r="BW174" i="1"/>
  <c r="BX174" i="1"/>
  <c r="BM175" i="1"/>
  <c r="BN175" i="1"/>
  <c r="BO175" i="1"/>
  <c r="BP175" i="1"/>
  <c r="BQ175" i="1"/>
  <c r="BR175" i="1"/>
  <c r="BS175" i="1"/>
  <c r="BT175" i="1"/>
  <c r="BU175" i="1"/>
  <c r="BV175" i="1"/>
  <c r="BW175" i="1"/>
  <c r="BX175" i="1"/>
  <c r="BM176" i="1"/>
  <c r="BN176" i="1"/>
  <c r="BO176" i="1"/>
  <c r="BP176" i="1"/>
  <c r="BQ176" i="1"/>
  <c r="BR176" i="1"/>
  <c r="BS176" i="1"/>
  <c r="BT176" i="1"/>
  <c r="BU176" i="1"/>
  <c r="BV176" i="1"/>
  <c r="BW176" i="1"/>
  <c r="BX176" i="1"/>
  <c r="BM177" i="1"/>
  <c r="BN177" i="1"/>
  <c r="BO177" i="1"/>
  <c r="BP177" i="1"/>
  <c r="BQ177" i="1"/>
  <c r="BR177" i="1"/>
  <c r="BS177" i="1"/>
  <c r="BT177" i="1"/>
  <c r="BU177" i="1"/>
  <c r="BV177" i="1"/>
  <c r="BW177" i="1"/>
  <c r="BX177" i="1"/>
  <c r="BM178" i="1"/>
  <c r="BN178" i="1"/>
  <c r="BO178" i="1"/>
  <c r="BP178" i="1"/>
  <c r="BQ178" i="1"/>
  <c r="BR178" i="1"/>
  <c r="BS178" i="1"/>
  <c r="BT178" i="1"/>
  <c r="BU178" i="1"/>
  <c r="BV178" i="1"/>
  <c r="BW178" i="1"/>
  <c r="BX178" i="1"/>
  <c r="BM179" i="1"/>
  <c r="BN179" i="1"/>
  <c r="BO179" i="1"/>
  <c r="BP179" i="1"/>
  <c r="BQ179" i="1"/>
  <c r="BR179" i="1"/>
  <c r="BS179" i="1"/>
  <c r="BT179" i="1"/>
  <c r="BU179" i="1"/>
  <c r="BV179" i="1"/>
  <c r="BW179" i="1"/>
  <c r="BX179" i="1"/>
  <c r="BM180" i="1"/>
  <c r="BN180" i="1"/>
  <c r="BO180" i="1"/>
  <c r="BP180" i="1"/>
  <c r="BQ180" i="1"/>
  <c r="BR180" i="1"/>
  <c r="BS180" i="1"/>
  <c r="BT180" i="1"/>
  <c r="BU180" i="1"/>
  <c r="BV180" i="1"/>
  <c r="BW180" i="1"/>
  <c r="BX180" i="1"/>
  <c r="BM181" i="1"/>
  <c r="BN181" i="1"/>
  <c r="BO181" i="1"/>
  <c r="BP181" i="1"/>
  <c r="BQ181" i="1"/>
  <c r="BR181" i="1"/>
  <c r="BS181" i="1"/>
  <c r="BT181" i="1"/>
  <c r="BU181" i="1"/>
  <c r="BV181" i="1"/>
  <c r="BW181" i="1"/>
  <c r="BX181" i="1"/>
  <c r="BM182" i="1"/>
  <c r="BN182" i="1"/>
  <c r="BO182" i="1"/>
  <c r="BP182" i="1"/>
  <c r="BQ182" i="1"/>
  <c r="BR182" i="1"/>
  <c r="BS182" i="1"/>
  <c r="BT182" i="1"/>
  <c r="BU182" i="1"/>
  <c r="BV182" i="1"/>
  <c r="BW182" i="1"/>
  <c r="BX182" i="1"/>
  <c r="BM183" i="1"/>
  <c r="BN183" i="1"/>
  <c r="BO183" i="1"/>
  <c r="BP183" i="1"/>
  <c r="BQ183" i="1"/>
  <c r="BR183" i="1"/>
  <c r="BS183" i="1"/>
  <c r="BT183" i="1"/>
  <c r="BU183" i="1"/>
  <c r="BV183" i="1"/>
  <c r="BW183" i="1"/>
  <c r="BX183" i="1"/>
  <c r="BM184" i="1"/>
  <c r="BN184" i="1"/>
  <c r="BO184" i="1"/>
  <c r="BP184" i="1"/>
  <c r="BQ184" i="1"/>
  <c r="BR184" i="1"/>
  <c r="BS184" i="1"/>
  <c r="BT184" i="1"/>
  <c r="BU184" i="1"/>
  <c r="BV184" i="1"/>
  <c r="BW184" i="1"/>
  <c r="BX184" i="1"/>
  <c r="BM185" i="1"/>
  <c r="BN185" i="1"/>
  <c r="BO185" i="1"/>
  <c r="BP185" i="1"/>
  <c r="BQ185" i="1"/>
  <c r="BR185" i="1"/>
  <c r="BS185" i="1"/>
  <c r="BT185" i="1"/>
  <c r="BU185" i="1"/>
  <c r="BV185" i="1"/>
  <c r="BW185" i="1"/>
  <c r="BX185" i="1"/>
  <c r="BM186" i="1"/>
  <c r="BN186" i="1"/>
  <c r="BO186" i="1"/>
  <c r="BP186" i="1"/>
  <c r="BQ186" i="1"/>
  <c r="BR186" i="1"/>
  <c r="BS186" i="1"/>
  <c r="BT186" i="1"/>
  <c r="BU186" i="1"/>
  <c r="BV186" i="1"/>
  <c r="BW186" i="1"/>
  <c r="BX186" i="1"/>
  <c r="BM187" i="1"/>
  <c r="BN187" i="1"/>
  <c r="BO187" i="1"/>
  <c r="BP187" i="1"/>
  <c r="BQ187" i="1"/>
  <c r="BR187" i="1"/>
  <c r="BS187" i="1"/>
  <c r="BT187" i="1"/>
  <c r="BU187" i="1"/>
  <c r="BV187" i="1"/>
  <c r="BW187" i="1"/>
  <c r="BX187" i="1"/>
  <c r="BM188" i="1"/>
  <c r="BN188" i="1"/>
  <c r="BO188" i="1"/>
  <c r="BP188" i="1"/>
  <c r="BQ188" i="1"/>
  <c r="BR188" i="1"/>
  <c r="BS188" i="1"/>
  <c r="BT188" i="1"/>
  <c r="BU188" i="1"/>
  <c r="BV188" i="1"/>
  <c r="BW188" i="1"/>
  <c r="BX188" i="1"/>
  <c r="BM189" i="1"/>
  <c r="BN189" i="1"/>
  <c r="BO189" i="1"/>
  <c r="BP189" i="1"/>
  <c r="BQ189" i="1"/>
  <c r="BR189" i="1"/>
  <c r="BS189" i="1"/>
  <c r="BT189" i="1"/>
  <c r="BU189" i="1"/>
  <c r="BV189" i="1"/>
  <c r="BW189" i="1"/>
  <c r="BX189" i="1"/>
  <c r="BM190" i="1"/>
  <c r="BN190" i="1"/>
  <c r="BO190" i="1"/>
  <c r="BP190" i="1"/>
  <c r="BQ190" i="1"/>
  <c r="BR190" i="1"/>
  <c r="BS190" i="1"/>
  <c r="BT190" i="1"/>
  <c r="BU190" i="1"/>
  <c r="BV190" i="1"/>
  <c r="BW190" i="1"/>
  <c r="BX190" i="1"/>
  <c r="BM191" i="1"/>
  <c r="BN191" i="1"/>
  <c r="BO191" i="1"/>
  <c r="BP191" i="1"/>
  <c r="BQ191" i="1"/>
  <c r="BR191" i="1"/>
  <c r="BS191" i="1"/>
  <c r="BT191" i="1"/>
  <c r="BU191" i="1"/>
  <c r="BV191" i="1"/>
  <c r="BW191" i="1"/>
  <c r="BX191" i="1"/>
  <c r="BM192" i="1"/>
  <c r="BN192" i="1"/>
  <c r="BO192" i="1"/>
  <c r="BP192" i="1"/>
  <c r="BQ192" i="1"/>
  <c r="BR192" i="1"/>
  <c r="BS192" i="1"/>
  <c r="BT192" i="1"/>
  <c r="BU192" i="1"/>
  <c r="BV192" i="1"/>
  <c r="BW192" i="1"/>
  <c r="BX192" i="1"/>
  <c r="BM193" i="1"/>
  <c r="BN193" i="1"/>
  <c r="BO193" i="1"/>
  <c r="BP193" i="1"/>
  <c r="BQ193" i="1"/>
  <c r="BR193" i="1"/>
  <c r="BS193" i="1"/>
  <c r="BT193" i="1"/>
  <c r="BU193" i="1"/>
  <c r="BV193" i="1"/>
  <c r="BW193" i="1"/>
  <c r="BX193" i="1"/>
  <c r="BM194" i="1"/>
  <c r="BN194" i="1"/>
  <c r="BO194" i="1"/>
  <c r="BP194" i="1"/>
  <c r="BQ194" i="1"/>
  <c r="BR194" i="1"/>
  <c r="BS194" i="1"/>
  <c r="BT194" i="1"/>
  <c r="BU194" i="1"/>
  <c r="BV194" i="1"/>
  <c r="BW194" i="1"/>
  <c r="BX194" i="1"/>
  <c r="BM195" i="1"/>
  <c r="BN195" i="1"/>
  <c r="BO195" i="1"/>
  <c r="BP195" i="1"/>
  <c r="BQ195" i="1"/>
  <c r="BR195" i="1"/>
  <c r="BS195" i="1"/>
  <c r="BT195" i="1"/>
  <c r="BU195" i="1"/>
  <c r="BV195" i="1"/>
  <c r="BW195" i="1"/>
  <c r="BX195" i="1"/>
  <c r="BM196" i="1"/>
  <c r="BN196" i="1"/>
  <c r="BO196" i="1"/>
  <c r="BP196" i="1"/>
  <c r="BQ196" i="1"/>
  <c r="BR196" i="1"/>
  <c r="BS196" i="1"/>
  <c r="BT196" i="1"/>
  <c r="BU196" i="1"/>
  <c r="BV196" i="1"/>
  <c r="BW196" i="1"/>
  <c r="BX196" i="1"/>
  <c r="BM197" i="1"/>
  <c r="BN197" i="1"/>
  <c r="BO197" i="1"/>
  <c r="BP197" i="1"/>
  <c r="BQ197" i="1"/>
  <c r="BR197" i="1"/>
  <c r="BS197" i="1"/>
  <c r="BT197" i="1"/>
  <c r="BU197" i="1"/>
  <c r="BV197" i="1"/>
  <c r="BW197" i="1"/>
  <c r="BX197" i="1"/>
  <c r="BM198" i="1"/>
  <c r="BN198" i="1"/>
  <c r="BO198" i="1"/>
  <c r="BP198" i="1"/>
  <c r="BQ198" i="1"/>
  <c r="BR198" i="1"/>
  <c r="BS198" i="1"/>
  <c r="BT198" i="1"/>
  <c r="BU198" i="1"/>
  <c r="BV198" i="1"/>
  <c r="BW198" i="1"/>
  <c r="BX198" i="1"/>
  <c r="BM199" i="1"/>
  <c r="BN199" i="1"/>
  <c r="BO199" i="1"/>
  <c r="BP199" i="1"/>
  <c r="BQ199" i="1"/>
  <c r="BR199" i="1"/>
  <c r="BS199" i="1"/>
  <c r="BT199" i="1"/>
  <c r="BU199" i="1"/>
  <c r="BV199" i="1"/>
  <c r="BW199" i="1"/>
  <c r="BX199" i="1"/>
  <c r="BM200" i="1"/>
  <c r="BN200" i="1"/>
  <c r="BO200" i="1"/>
  <c r="BP200" i="1"/>
  <c r="BQ200" i="1"/>
  <c r="BR200" i="1"/>
  <c r="BS200" i="1"/>
  <c r="BT200" i="1"/>
  <c r="BU200" i="1"/>
  <c r="BV200" i="1"/>
  <c r="BW200" i="1"/>
  <c r="BX200" i="1"/>
  <c r="BM201" i="1"/>
  <c r="BN201" i="1"/>
  <c r="BO201" i="1"/>
  <c r="BP201" i="1"/>
  <c r="BQ201" i="1"/>
  <c r="BR201" i="1"/>
  <c r="BS201" i="1"/>
  <c r="BT201" i="1"/>
  <c r="BU201" i="1"/>
  <c r="BV201" i="1"/>
  <c r="BW201" i="1"/>
  <c r="BX201" i="1"/>
  <c r="BM202" i="1"/>
  <c r="BN202" i="1"/>
  <c r="BO202" i="1"/>
  <c r="BP202" i="1"/>
  <c r="BQ202" i="1"/>
  <c r="BR202" i="1"/>
  <c r="BS202" i="1"/>
  <c r="BT202" i="1"/>
  <c r="BU202" i="1"/>
  <c r="BV202" i="1"/>
  <c r="BW202" i="1"/>
  <c r="BX202" i="1"/>
  <c r="BM203" i="1"/>
  <c r="BN203" i="1"/>
  <c r="BO203" i="1"/>
  <c r="BP203" i="1"/>
  <c r="BQ203" i="1"/>
  <c r="BR203" i="1"/>
  <c r="BS203" i="1"/>
  <c r="BT203" i="1"/>
  <c r="BU203" i="1"/>
  <c r="BV203" i="1"/>
  <c r="BW203" i="1"/>
  <c r="BX203" i="1"/>
  <c r="BM204" i="1"/>
  <c r="BN204" i="1"/>
  <c r="BO204" i="1"/>
  <c r="BP204" i="1"/>
  <c r="BQ204" i="1"/>
  <c r="BR204" i="1"/>
  <c r="BS204" i="1"/>
  <c r="BT204" i="1"/>
  <c r="BU204" i="1"/>
  <c r="BV204" i="1"/>
  <c r="BW204" i="1"/>
  <c r="BX204" i="1"/>
  <c r="BM205" i="1"/>
  <c r="BN205" i="1"/>
  <c r="BO205" i="1"/>
  <c r="BP205" i="1"/>
  <c r="BQ205" i="1"/>
  <c r="BR205" i="1"/>
  <c r="BS205" i="1"/>
  <c r="BT205" i="1"/>
  <c r="BU205" i="1"/>
  <c r="BV205" i="1"/>
  <c r="BW205" i="1"/>
  <c r="BX205" i="1"/>
  <c r="BM206" i="1"/>
  <c r="BN206" i="1"/>
  <c r="BO206" i="1"/>
  <c r="BP206" i="1"/>
  <c r="BQ206" i="1"/>
  <c r="BR206" i="1"/>
  <c r="BS206" i="1"/>
  <c r="BT206" i="1"/>
  <c r="BU206" i="1"/>
  <c r="BV206" i="1"/>
  <c r="BW206" i="1"/>
  <c r="BX206" i="1"/>
  <c r="BM207" i="1"/>
  <c r="BN207" i="1"/>
  <c r="BO207" i="1"/>
  <c r="BP207" i="1"/>
  <c r="BQ207" i="1"/>
  <c r="BR207" i="1"/>
  <c r="BS207" i="1"/>
  <c r="BT207" i="1"/>
  <c r="BU207" i="1"/>
  <c r="BV207" i="1"/>
  <c r="BW207" i="1"/>
  <c r="BX207" i="1"/>
  <c r="BM208" i="1"/>
  <c r="BN208" i="1"/>
  <c r="BO208" i="1"/>
  <c r="BP208" i="1"/>
  <c r="BQ208" i="1"/>
  <c r="BR208" i="1"/>
  <c r="BS208" i="1"/>
  <c r="BT208" i="1"/>
  <c r="BU208" i="1"/>
  <c r="BV208" i="1"/>
  <c r="BW208" i="1"/>
  <c r="BX208" i="1"/>
  <c r="BM209" i="1"/>
  <c r="BN209" i="1"/>
  <c r="BO209" i="1"/>
  <c r="BP209" i="1"/>
  <c r="BQ209" i="1"/>
  <c r="BR209" i="1"/>
  <c r="BS209" i="1"/>
  <c r="BT209" i="1"/>
  <c r="BU209" i="1"/>
  <c r="BV209" i="1"/>
  <c r="BW209" i="1"/>
  <c r="BX209" i="1"/>
  <c r="BM210" i="1"/>
  <c r="BN210" i="1"/>
  <c r="BO210" i="1"/>
  <c r="BP210" i="1"/>
  <c r="BQ210" i="1"/>
  <c r="BR210" i="1"/>
  <c r="BS210" i="1"/>
  <c r="BT210" i="1"/>
  <c r="BU210" i="1"/>
  <c r="BV210" i="1"/>
  <c r="BW210" i="1"/>
  <c r="BX210" i="1"/>
  <c r="BM211" i="1"/>
  <c r="BN211" i="1"/>
  <c r="BO211" i="1"/>
  <c r="BP211" i="1"/>
  <c r="BQ211" i="1"/>
  <c r="BR211" i="1"/>
  <c r="BS211" i="1"/>
  <c r="BT211" i="1"/>
  <c r="BU211" i="1"/>
  <c r="BV211" i="1"/>
  <c r="BW211" i="1"/>
  <c r="BX211" i="1"/>
  <c r="BM212" i="1"/>
  <c r="BN212" i="1"/>
  <c r="BO212" i="1"/>
  <c r="BP212" i="1"/>
  <c r="BQ212" i="1"/>
  <c r="BR212" i="1"/>
  <c r="BS212" i="1"/>
  <c r="BT212" i="1"/>
  <c r="BU212" i="1"/>
  <c r="BV212" i="1"/>
  <c r="BW212" i="1"/>
  <c r="BX212" i="1"/>
  <c r="BM213" i="1"/>
  <c r="BN213" i="1"/>
  <c r="BO213" i="1"/>
  <c r="BP213" i="1"/>
  <c r="BQ213" i="1"/>
  <c r="BR213" i="1"/>
  <c r="BS213" i="1"/>
  <c r="BT213" i="1"/>
  <c r="BU213" i="1"/>
  <c r="BV213" i="1"/>
  <c r="BW213" i="1"/>
  <c r="BX213" i="1"/>
  <c r="BM214" i="1"/>
  <c r="BN214" i="1"/>
  <c r="BO214" i="1"/>
  <c r="BP214" i="1"/>
  <c r="BQ214" i="1"/>
  <c r="BR214" i="1"/>
  <c r="BS214" i="1"/>
  <c r="BT214" i="1"/>
  <c r="BU214" i="1"/>
  <c r="BV214" i="1"/>
  <c r="BW214" i="1"/>
  <c r="BX214" i="1"/>
  <c r="BM215" i="1"/>
  <c r="BN215" i="1"/>
  <c r="BO215" i="1"/>
  <c r="BP215" i="1"/>
  <c r="BQ215" i="1"/>
  <c r="BR215" i="1"/>
  <c r="BS215" i="1"/>
  <c r="BT215" i="1"/>
  <c r="BU215" i="1"/>
  <c r="BV215" i="1"/>
  <c r="BW215" i="1"/>
  <c r="BX215" i="1"/>
  <c r="BM216" i="1"/>
  <c r="BN216" i="1"/>
  <c r="BO216" i="1"/>
  <c r="BP216" i="1"/>
  <c r="BQ216" i="1"/>
  <c r="BR216" i="1"/>
  <c r="BS216" i="1"/>
  <c r="BT216" i="1"/>
  <c r="BU216" i="1"/>
  <c r="BV216" i="1"/>
  <c r="BW216" i="1"/>
  <c r="BX216" i="1"/>
  <c r="BM217" i="1"/>
  <c r="BN217" i="1"/>
  <c r="BO217" i="1"/>
  <c r="BP217" i="1"/>
  <c r="BQ217" i="1"/>
  <c r="BR217" i="1"/>
  <c r="BS217" i="1"/>
  <c r="BT217" i="1"/>
  <c r="BU217" i="1"/>
  <c r="BV217" i="1"/>
  <c r="BW217" i="1"/>
  <c r="BX217" i="1"/>
  <c r="BM218" i="1"/>
  <c r="BN218" i="1"/>
  <c r="BO218" i="1"/>
  <c r="BP218" i="1"/>
  <c r="BQ218" i="1"/>
  <c r="BR218" i="1"/>
  <c r="BS218" i="1"/>
  <c r="BT218" i="1"/>
  <c r="BU218" i="1"/>
  <c r="BV218" i="1"/>
  <c r="BW218" i="1"/>
  <c r="BX218" i="1"/>
  <c r="BM219" i="1"/>
  <c r="BN219" i="1"/>
  <c r="BO219" i="1"/>
  <c r="BP219" i="1"/>
  <c r="BQ219" i="1"/>
  <c r="BR219" i="1"/>
  <c r="BS219" i="1"/>
  <c r="BT219" i="1"/>
  <c r="BU219" i="1"/>
  <c r="BV219" i="1"/>
  <c r="BW219" i="1"/>
  <c r="BX219" i="1"/>
  <c r="BM220" i="1"/>
  <c r="BN220" i="1"/>
  <c r="BO220" i="1"/>
  <c r="BP220" i="1"/>
  <c r="BQ220" i="1"/>
  <c r="BR220" i="1"/>
  <c r="BS220" i="1"/>
  <c r="BT220" i="1"/>
  <c r="BU220" i="1"/>
  <c r="BV220" i="1"/>
  <c r="BW220" i="1"/>
  <c r="BX220" i="1"/>
  <c r="BM221" i="1"/>
  <c r="BN221" i="1"/>
  <c r="BO221" i="1"/>
  <c r="BP221" i="1"/>
  <c r="BQ221" i="1"/>
  <c r="BR221" i="1"/>
  <c r="BS221" i="1"/>
  <c r="BT221" i="1"/>
  <c r="BU221" i="1"/>
  <c r="BV221" i="1"/>
  <c r="BW221" i="1"/>
  <c r="BX221" i="1"/>
  <c r="BM222" i="1"/>
  <c r="BN222" i="1"/>
  <c r="BO222" i="1"/>
  <c r="BP222" i="1"/>
  <c r="BQ222" i="1"/>
  <c r="BR222" i="1"/>
  <c r="BS222" i="1"/>
  <c r="BT222" i="1"/>
  <c r="BU222" i="1"/>
  <c r="BV222" i="1"/>
  <c r="BW222" i="1"/>
  <c r="BX222" i="1"/>
  <c r="BM223" i="1"/>
  <c r="BN223" i="1"/>
  <c r="BO223" i="1"/>
  <c r="BP223" i="1"/>
  <c r="BQ223" i="1"/>
  <c r="BR223" i="1"/>
  <c r="BS223" i="1"/>
  <c r="BT223" i="1"/>
  <c r="BU223" i="1"/>
  <c r="BV223" i="1"/>
  <c r="BW223" i="1"/>
  <c r="BX223" i="1"/>
  <c r="BM224" i="1"/>
  <c r="BN224" i="1"/>
  <c r="BO224" i="1"/>
  <c r="BP224" i="1"/>
  <c r="BQ224" i="1"/>
  <c r="BR224" i="1"/>
  <c r="BS224" i="1"/>
  <c r="BT224" i="1"/>
  <c r="BU224" i="1"/>
  <c r="BV224" i="1"/>
  <c r="BW224" i="1"/>
  <c r="BX224" i="1"/>
  <c r="BM225" i="1"/>
  <c r="BN225" i="1"/>
  <c r="BO225" i="1"/>
  <c r="BP225" i="1"/>
  <c r="BQ225" i="1"/>
  <c r="BR225" i="1"/>
  <c r="BS225" i="1"/>
  <c r="BT225" i="1"/>
  <c r="BU225" i="1"/>
  <c r="BV225" i="1"/>
  <c r="BW225" i="1"/>
  <c r="BX225" i="1"/>
  <c r="BM226" i="1"/>
  <c r="BN226" i="1"/>
  <c r="BO226" i="1"/>
  <c r="BP226" i="1"/>
  <c r="BQ226" i="1"/>
  <c r="BR226" i="1"/>
  <c r="BS226" i="1"/>
  <c r="BT226" i="1"/>
  <c r="BU226" i="1"/>
  <c r="BV226" i="1"/>
  <c r="BW226" i="1"/>
  <c r="BX226" i="1"/>
  <c r="BM227" i="1"/>
  <c r="BN227" i="1"/>
  <c r="BO227" i="1"/>
  <c r="BP227" i="1"/>
  <c r="BQ227" i="1"/>
  <c r="BR227" i="1"/>
  <c r="BS227" i="1"/>
  <c r="BT227" i="1"/>
  <c r="BU227" i="1"/>
  <c r="BV227" i="1"/>
  <c r="BW227" i="1"/>
  <c r="BX227" i="1"/>
  <c r="BM228" i="1"/>
  <c r="BN228" i="1"/>
  <c r="BO228" i="1"/>
  <c r="BP228" i="1"/>
  <c r="BQ228" i="1"/>
  <c r="BR228" i="1"/>
  <c r="BS228" i="1"/>
  <c r="BT228" i="1"/>
  <c r="BU228" i="1"/>
  <c r="BV228" i="1"/>
  <c r="BW228" i="1"/>
  <c r="BX228" i="1"/>
  <c r="BM229" i="1"/>
  <c r="BN229" i="1"/>
  <c r="BO229" i="1"/>
  <c r="BP229" i="1"/>
  <c r="BQ229" i="1"/>
  <c r="BR229" i="1"/>
  <c r="BS229" i="1"/>
  <c r="BT229" i="1"/>
  <c r="BU229" i="1"/>
  <c r="BV229" i="1"/>
  <c r="BW229" i="1"/>
  <c r="BX229" i="1"/>
  <c r="BM230" i="1"/>
  <c r="BN230" i="1"/>
  <c r="BO230" i="1"/>
  <c r="BP230" i="1"/>
  <c r="BQ230" i="1"/>
  <c r="BR230" i="1"/>
  <c r="BS230" i="1"/>
  <c r="BT230" i="1"/>
  <c r="BU230" i="1"/>
  <c r="BV230" i="1"/>
  <c r="BW230" i="1"/>
  <c r="BX230" i="1"/>
  <c r="BM231" i="1"/>
  <c r="BN231" i="1"/>
  <c r="BO231" i="1"/>
  <c r="BP231" i="1"/>
  <c r="BQ231" i="1"/>
  <c r="BR231" i="1"/>
  <c r="BS231" i="1"/>
  <c r="BT231" i="1"/>
  <c r="BU231" i="1"/>
  <c r="BV231" i="1"/>
  <c r="BW231" i="1"/>
  <c r="BX231" i="1"/>
  <c r="BM232" i="1"/>
  <c r="BN232" i="1"/>
  <c r="BO232" i="1"/>
  <c r="BP232" i="1"/>
  <c r="BQ232" i="1"/>
  <c r="BR232" i="1"/>
  <c r="BS232" i="1"/>
  <c r="BT232" i="1"/>
  <c r="BU232" i="1"/>
  <c r="BV232" i="1"/>
  <c r="BW232" i="1"/>
  <c r="BX232" i="1"/>
  <c r="BM233" i="1"/>
  <c r="BN233" i="1"/>
  <c r="BO233" i="1"/>
  <c r="BP233" i="1"/>
  <c r="BQ233" i="1"/>
  <c r="BR233" i="1"/>
  <c r="BS233" i="1"/>
  <c r="BT233" i="1"/>
  <c r="BU233" i="1"/>
  <c r="BV233" i="1"/>
  <c r="BW233" i="1"/>
  <c r="BX233" i="1"/>
  <c r="BM234" i="1"/>
  <c r="BN234" i="1"/>
  <c r="BO234" i="1"/>
  <c r="BP234" i="1"/>
  <c r="BQ234" i="1"/>
  <c r="BR234" i="1"/>
  <c r="BS234" i="1"/>
  <c r="BT234" i="1"/>
  <c r="BU234" i="1"/>
  <c r="BV234" i="1"/>
  <c r="BW234" i="1"/>
  <c r="BX234" i="1"/>
  <c r="BM235" i="1"/>
  <c r="BN235" i="1"/>
  <c r="BO235" i="1"/>
  <c r="BP235" i="1"/>
  <c r="BQ235" i="1"/>
  <c r="BR235" i="1"/>
  <c r="BS235" i="1"/>
  <c r="BT235" i="1"/>
  <c r="BU235" i="1"/>
  <c r="BV235" i="1"/>
  <c r="BW235" i="1"/>
  <c r="BX235" i="1"/>
  <c r="BM236" i="1"/>
  <c r="BN236" i="1"/>
  <c r="BO236" i="1"/>
  <c r="BP236" i="1"/>
  <c r="BQ236" i="1"/>
  <c r="BR236" i="1"/>
  <c r="BS236" i="1"/>
  <c r="BT236" i="1"/>
  <c r="BU236" i="1"/>
  <c r="BV236" i="1"/>
  <c r="BW236" i="1"/>
  <c r="BX236" i="1"/>
  <c r="BM237" i="1"/>
  <c r="BN237" i="1"/>
  <c r="BO237" i="1"/>
  <c r="BP237" i="1"/>
  <c r="BQ237" i="1"/>
  <c r="BR237" i="1"/>
  <c r="BS237" i="1"/>
  <c r="BT237" i="1"/>
  <c r="BU237" i="1"/>
  <c r="BV237" i="1"/>
  <c r="BW237" i="1"/>
  <c r="BX237" i="1"/>
  <c r="BM238" i="1"/>
  <c r="BN238" i="1"/>
  <c r="BO238" i="1"/>
  <c r="BP238" i="1"/>
  <c r="BQ238" i="1"/>
  <c r="BR238" i="1"/>
  <c r="BS238" i="1"/>
  <c r="BT238" i="1"/>
  <c r="BU238" i="1"/>
  <c r="BV238" i="1"/>
  <c r="BW238" i="1"/>
  <c r="BX238" i="1"/>
  <c r="BM239" i="1"/>
  <c r="BN239" i="1"/>
  <c r="BO239" i="1"/>
  <c r="BP239" i="1"/>
  <c r="BQ239" i="1"/>
  <c r="BR239" i="1"/>
  <c r="BS239" i="1"/>
  <c r="BT239" i="1"/>
  <c r="BU239" i="1"/>
  <c r="BV239" i="1"/>
  <c r="BW239" i="1"/>
  <c r="BX239" i="1"/>
  <c r="BM240" i="1"/>
  <c r="BN240" i="1"/>
  <c r="BO240" i="1"/>
  <c r="BP240" i="1"/>
  <c r="BQ240" i="1"/>
  <c r="BR240" i="1"/>
  <c r="BS240" i="1"/>
  <c r="BT240" i="1"/>
  <c r="BU240" i="1"/>
  <c r="BV240" i="1"/>
  <c r="BW240" i="1"/>
  <c r="BX240" i="1"/>
  <c r="BM241" i="1"/>
  <c r="BN241" i="1"/>
  <c r="BO241" i="1"/>
  <c r="BP241" i="1"/>
  <c r="BQ241" i="1"/>
  <c r="BR241" i="1"/>
  <c r="BS241" i="1"/>
  <c r="BT241" i="1"/>
  <c r="BU241" i="1"/>
  <c r="BV241" i="1"/>
  <c r="BW241" i="1"/>
  <c r="BX241" i="1"/>
  <c r="BM242" i="1"/>
  <c r="BN242" i="1"/>
  <c r="BO242" i="1"/>
  <c r="BP242" i="1"/>
  <c r="BQ242" i="1"/>
  <c r="BR242" i="1"/>
  <c r="BS242" i="1"/>
  <c r="BT242" i="1"/>
  <c r="BU242" i="1"/>
  <c r="BV242" i="1"/>
  <c r="BW242" i="1"/>
  <c r="BX242" i="1"/>
  <c r="BM243" i="1"/>
  <c r="BN243" i="1"/>
  <c r="BO243" i="1"/>
  <c r="BP243" i="1"/>
  <c r="BQ243" i="1"/>
  <c r="BR243" i="1"/>
  <c r="BS243" i="1"/>
  <c r="BT243" i="1"/>
  <c r="BU243" i="1"/>
  <c r="BV243" i="1"/>
  <c r="BW243" i="1"/>
  <c r="BX243" i="1"/>
  <c r="BM244" i="1"/>
  <c r="BN244" i="1"/>
  <c r="BO244" i="1"/>
  <c r="BP244" i="1"/>
  <c r="BQ244" i="1"/>
  <c r="BR244" i="1"/>
  <c r="BS244" i="1"/>
  <c r="BT244" i="1"/>
  <c r="BU244" i="1"/>
  <c r="BV244" i="1"/>
  <c r="BW244" i="1"/>
  <c r="BX244" i="1"/>
  <c r="BM245" i="1"/>
  <c r="BN245" i="1"/>
  <c r="BO245" i="1"/>
  <c r="BP245" i="1"/>
  <c r="BQ245" i="1"/>
  <c r="BR245" i="1"/>
  <c r="BS245" i="1"/>
  <c r="BT245" i="1"/>
  <c r="BU245" i="1"/>
  <c r="BV245" i="1"/>
  <c r="BW245" i="1"/>
  <c r="BX245" i="1"/>
  <c r="BM246" i="1"/>
  <c r="BN246" i="1"/>
  <c r="BO246" i="1"/>
  <c r="BP246" i="1"/>
  <c r="BQ246" i="1"/>
  <c r="BR246" i="1"/>
  <c r="BS246" i="1"/>
  <c r="BT246" i="1"/>
  <c r="BU246" i="1"/>
  <c r="BV246" i="1"/>
  <c r="BW246" i="1"/>
  <c r="BX246" i="1"/>
  <c r="BM247" i="1"/>
  <c r="BN247" i="1"/>
  <c r="BO247" i="1"/>
  <c r="BP247" i="1"/>
  <c r="BQ247" i="1"/>
  <c r="BR247" i="1"/>
  <c r="BS247" i="1"/>
  <c r="BT247" i="1"/>
  <c r="BU247" i="1"/>
  <c r="BV247" i="1"/>
  <c r="BW247" i="1"/>
  <c r="BX247" i="1"/>
  <c r="BM248" i="1"/>
  <c r="BN248" i="1"/>
  <c r="BO248" i="1"/>
  <c r="BP248" i="1"/>
  <c r="BQ248" i="1"/>
  <c r="BR248" i="1"/>
  <c r="BS248" i="1"/>
  <c r="BT248" i="1"/>
  <c r="BU248" i="1"/>
  <c r="BV248" i="1"/>
  <c r="BW248" i="1"/>
  <c r="BX248" i="1"/>
  <c r="BM249" i="1"/>
  <c r="BN249" i="1"/>
  <c r="BO249" i="1"/>
  <c r="BP249" i="1"/>
  <c r="BQ249" i="1"/>
  <c r="BR249" i="1"/>
  <c r="BS249" i="1"/>
  <c r="BT249" i="1"/>
  <c r="BU249" i="1"/>
  <c r="BV249" i="1"/>
  <c r="BW249" i="1"/>
  <c r="BX249" i="1"/>
  <c r="BM250" i="1"/>
  <c r="BN250" i="1"/>
  <c r="BO250" i="1"/>
  <c r="BP250" i="1"/>
  <c r="BQ250" i="1"/>
  <c r="BR250" i="1"/>
  <c r="BS250" i="1"/>
  <c r="BT250" i="1"/>
  <c r="BU250" i="1"/>
  <c r="BV250" i="1"/>
  <c r="BW250" i="1"/>
  <c r="BX250" i="1"/>
  <c r="BM251" i="1"/>
  <c r="BN251" i="1"/>
  <c r="BO251" i="1"/>
  <c r="BP251" i="1"/>
  <c r="BQ251" i="1"/>
  <c r="BR251" i="1"/>
  <c r="BS251" i="1"/>
  <c r="BT251" i="1"/>
  <c r="BU251" i="1"/>
  <c r="BV251" i="1"/>
  <c r="BW251" i="1"/>
  <c r="BX251" i="1"/>
  <c r="BM252" i="1"/>
  <c r="BN252" i="1"/>
  <c r="BO252" i="1"/>
  <c r="BP252" i="1"/>
  <c r="BQ252" i="1"/>
  <c r="BR252" i="1"/>
  <c r="BS252" i="1"/>
  <c r="BT252" i="1"/>
  <c r="BU252" i="1"/>
  <c r="BV252" i="1"/>
  <c r="BW252" i="1"/>
  <c r="BX252" i="1"/>
  <c r="BM253" i="1"/>
  <c r="BN253" i="1"/>
  <c r="BO253" i="1"/>
  <c r="BP253" i="1"/>
  <c r="BQ253" i="1"/>
  <c r="BR253" i="1"/>
  <c r="BS253" i="1"/>
  <c r="BT253" i="1"/>
  <c r="BU253" i="1"/>
  <c r="BV253" i="1"/>
  <c r="BW253" i="1"/>
  <c r="BX253" i="1"/>
  <c r="BM254" i="1"/>
  <c r="BN254" i="1"/>
  <c r="BO254" i="1"/>
  <c r="BP254" i="1"/>
  <c r="BQ254" i="1"/>
  <c r="BR254" i="1"/>
  <c r="BS254" i="1"/>
  <c r="BT254" i="1"/>
  <c r="BU254" i="1"/>
  <c r="BV254" i="1"/>
  <c r="BW254" i="1"/>
  <c r="BX254" i="1"/>
  <c r="BM255" i="1"/>
  <c r="BN255" i="1"/>
  <c r="BO255" i="1"/>
  <c r="BP255" i="1"/>
  <c r="BQ255" i="1"/>
  <c r="BR255" i="1"/>
  <c r="BS255" i="1"/>
  <c r="BT255" i="1"/>
  <c r="BU255" i="1"/>
  <c r="BV255" i="1"/>
  <c r="BW255" i="1"/>
  <c r="BX255" i="1"/>
  <c r="BM256" i="1"/>
  <c r="BN256" i="1"/>
  <c r="BO256" i="1"/>
  <c r="BP256" i="1"/>
  <c r="BQ256" i="1"/>
  <c r="BR256" i="1"/>
  <c r="BS256" i="1"/>
  <c r="BT256" i="1"/>
  <c r="BU256" i="1"/>
  <c r="BV256" i="1"/>
  <c r="BW256" i="1"/>
  <c r="BX256" i="1"/>
  <c r="BM257" i="1"/>
  <c r="BN257" i="1"/>
  <c r="BO257" i="1"/>
  <c r="BP257" i="1"/>
  <c r="BQ257" i="1"/>
  <c r="BR257" i="1"/>
  <c r="BS257" i="1"/>
  <c r="BT257" i="1"/>
  <c r="BU257" i="1"/>
  <c r="BV257" i="1"/>
  <c r="BW257" i="1"/>
  <c r="BX257" i="1"/>
  <c r="BM258" i="1"/>
  <c r="BN258" i="1"/>
  <c r="BO258" i="1"/>
  <c r="BP258" i="1"/>
  <c r="BQ258" i="1"/>
  <c r="BR258" i="1"/>
  <c r="BS258" i="1"/>
  <c r="BT258" i="1"/>
  <c r="BU258" i="1"/>
  <c r="BV258" i="1"/>
  <c r="BW258" i="1"/>
  <c r="BX258" i="1"/>
  <c r="BM259" i="1"/>
  <c r="BN259" i="1"/>
  <c r="BO259" i="1"/>
  <c r="BP259" i="1"/>
  <c r="BQ259" i="1"/>
  <c r="BR259" i="1"/>
  <c r="BS259" i="1"/>
  <c r="BT259" i="1"/>
  <c r="BU259" i="1"/>
  <c r="BV259" i="1"/>
  <c r="BW259" i="1"/>
  <c r="BX259" i="1"/>
  <c r="BM260" i="1"/>
  <c r="BN260" i="1"/>
  <c r="BO260" i="1"/>
  <c r="BP260" i="1"/>
  <c r="BQ260" i="1"/>
  <c r="BR260" i="1"/>
  <c r="BS260" i="1"/>
  <c r="BT260" i="1"/>
  <c r="BU260" i="1"/>
  <c r="BV260" i="1"/>
  <c r="BW260" i="1"/>
  <c r="BX260" i="1"/>
  <c r="BM261" i="1"/>
  <c r="BN261" i="1"/>
  <c r="BO261" i="1"/>
  <c r="BP261" i="1"/>
  <c r="BQ261" i="1"/>
  <c r="BR261" i="1"/>
  <c r="BS261" i="1"/>
  <c r="BT261" i="1"/>
  <c r="BU261" i="1"/>
  <c r="BV261" i="1"/>
  <c r="BW261" i="1"/>
  <c r="BX261" i="1"/>
  <c r="BM262" i="1"/>
  <c r="BN262" i="1"/>
  <c r="BO262" i="1"/>
  <c r="BP262" i="1"/>
  <c r="BQ262" i="1"/>
  <c r="BR262" i="1"/>
  <c r="BS262" i="1"/>
  <c r="BT262" i="1"/>
  <c r="BU262" i="1"/>
  <c r="BV262" i="1"/>
  <c r="BW262" i="1"/>
  <c r="BX262" i="1"/>
  <c r="BM263" i="1"/>
  <c r="BN263" i="1"/>
  <c r="BO263" i="1"/>
  <c r="BP263" i="1"/>
  <c r="BQ263" i="1"/>
  <c r="BR263" i="1"/>
  <c r="BS263" i="1"/>
  <c r="BT263" i="1"/>
  <c r="BU263" i="1"/>
  <c r="BV263" i="1"/>
  <c r="BW263" i="1"/>
  <c r="BX263" i="1"/>
  <c r="BM264" i="1"/>
  <c r="BN264" i="1"/>
  <c r="BO264" i="1"/>
  <c r="BP264" i="1"/>
  <c r="BQ264" i="1"/>
  <c r="BR264" i="1"/>
  <c r="BS264" i="1"/>
  <c r="BT264" i="1"/>
  <c r="BU264" i="1"/>
  <c r="BV264" i="1"/>
  <c r="BW264" i="1"/>
  <c r="BX264" i="1"/>
  <c r="BM265" i="1"/>
  <c r="BN265" i="1"/>
  <c r="BO265" i="1"/>
  <c r="BP265" i="1"/>
  <c r="BQ265" i="1"/>
  <c r="BR265" i="1"/>
  <c r="BS265" i="1"/>
  <c r="BT265" i="1"/>
  <c r="BU265" i="1"/>
  <c r="BV265" i="1"/>
  <c r="BW265" i="1"/>
  <c r="BX265" i="1"/>
  <c r="BM266" i="1"/>
  <c r="BN266" i="1"/>
  <c r="BO266" i="1"/>
  <c r="BP266" i="1"/>
  <c r="BQ266" i="1"/>
  <c r="BR266" i="1"/>
  <c r="BS266" i="1"/>
  <c r="BT266" i="1"/>
  <c r="BU266" i="1"/>
  <c r="BV266" i="1"/>
  <c r="BW266" i="1"/>
  <c r="BX266" i="1"/>
  <c r="BM267" i="1"/>
  <c r="BN267" i="1"/>
  <c r="BO267" i="1"/>
  <c r="BP267" i="1"/>
  <c r="BQ267" i="1"/>
  <c r="BR267" i="1"/>
  <c r="BS267" i="1"/>
  <c r="BT267" i="1"/>
  <c r="BU267" i="1"/>
  <c r="BV267" i="1"/>
  <c r="BW267" i="1"/>
  <c r="BX267" i="1"/>
  <c r="BM268" i="1"/>
  <c r="BN268" i="1"/>
  <c r="BO268" i="1"/>
  <c r="BP268" i="1"/>
  <c r="BQ268" i="1"/>
  <c r="BR268" i="1"/>
  <c r="BS268" i="1"/>
  <c r="BT268" i="1"/>
  <c r="BU268" i="1"/>
  <c r="BV268" i="1"/>
  <c r="BW268" i="1"/>
  <c r="BX268" i="1"/>
  <c r="BM269" i="1"/>
  <c r="BN269" i="1"/>
  <c r="BO269" i="1"/>
  <c r="BP269" i="1"/>
  <c r="BQ269" i="1"/>
  <c r="BR269" i="1"/>
  <c r="BS269" i="1"/>
  <c r="BT269" i="1"/>
  <c r="BU269" i="1"/>
  <c r="BV269" i="1"/>
  <c r="BW269" i="1"/>
  <c r="BX269" i="1"/>
  <c r="BM270" i="1"/>
  <c r="BN270" i="1"/>
  <c r="BO270" i="1"/>
  <c r="BP270" i="1"/>
  <c r="BQ270" i="1"/>
  <c r="BR270" i="1"/>
  <c r="BS270" i="1"/>
  <c r="BT270" i="1"/>
  <c r="BU270" i="1"/>
  <c r="BV270" i="1"/>
  <c r="BW270" i="1"/>
  <c r="BX270" i="1"/>
  <c r="BM271" i="1"/>
  <c r="BN271" i="1"/>
  <c r="BO271" i="1"/>
  <c r="BP271" i="1"/>
  <c r="BQ271" i="1"/>
  <c r="BR271" i="1"/>
  <c r="BS271" i="1"/>
  <c r="BT271" i="1"/>
  <c r="BU271" i="1"/>
  <c r="BV271" i="1"/>
  <c r="BW271" i="1"/>
  <c r="BX271" i="1"/>
  <c r="BM272" i="1"/>
  <c r="BN272" i="1"/>
  <c r="BO272" i="1"/>
  <c r="BP272" i="1"/>
  <c r="BQ272" i="1"/>
  <c r="BR272" i="1"/>
  <c r="BS272" i="1"/>
  <c r="BT272" i="1"/>
  <c r="BU272" i="1"/>
  <c r="BV272" i="1"/>
  <c r="BW272" i="1"/>
  <c r="BX272" i="1"/>
  <c r="BM273" i="1"/>
  <c r="BN273" i="1"/>
  <c r="BO273" i="1"/>
  <c r="BP273" i="1"/>
  <c r="BQ273" i="1"/>
  <c r="BR273" i="1"/>
  <c r="BS273" i="1"/>
  <c r="BT273" i="1"/>
  <c r="BU273" i="1"/>
  <c r="BV273" i="1"/>
  <c r="BW273" i="1"/>
  <c r="BX273" i="1"/>
  <c r="BM274" i="1"/>
  <c r="BN274" i="1"/>
  <c r="BO274" i="1"/>
  <c r="BP274" i="1"/>
  <c r="BQ274" i="1"/>
  <c r="BR274" i="1"/>
  <c r="BS274" i="1"/>
  <c r="BT274" i="1"/>
  <c r="BU274" i="1"/>
  <c r="BV274" i="1"/>
  <c r="BW274" i="1"/>
  <c r="BX274" i="1"/>
  <c r="BM275" i="1"/>
  <c r="BN275" i="1"/>
  <c r="BO275" i="1"/>
  <c r="BP275" i="1"/>
  <c r="BQ275" i="1"/>
  <c r="BR275" i="1"/>
  <c r="BS275" i="1"/>
  <c r="BT275" i="1"/>
  <c r="BU275" i="1"/>
  <c r="BV275" i="1"/>
  <c r="BW275" i="1"/>
  <c r="BX275" i="1"/>
  <c r="BM276" i="1"/>
  <c r="BN276" i="1"/>
  <c r="BO276" i="1"/>
  <c r="BP276" i="1"/>
  <c r="BQ276" i="1"/>
  <c r="BR276" i="1"/>
  <c r="BS276" i="1"/>
  <c r="BT276" i="1"/>
  <c r="BU276" i="1"/>
  <c r="BV276" i="1"/>
  <c r="BW276" i="1"/>
  <c r="BX276" i="1"/>
  <c r="BM277" i="1"/>
  <c r="BN277" i="1"/>
  <c r="BO277" i="1"/>
  <c r="BP277" i="1"/>
  <c r="BQ277" i="1"/>
  <c r="BR277" i="1"/>
  <c r="BS277" i="1"/>
  <c r="BT277" i="1"/>
  <c r="BU277" i="1"/>
  <c r="BV277" i="1"/>
  <c r="BW277" i="1"/>
  <c r="BX277" i="1"/>
  <c r="BM278" i="1"/>
  <c r="BN278" i="1"/>
  <c r="BO278" i="1"/>
  <c r="BP278" i="1"/>
  <c r="BQ278" i="1"/>
  <c r="BR278" i="1"/>
  <c r="BS278" i="1"/>
  <c r="BT278" i="1"/>
  <c r="BU278" i="1"/>
  <c r="BV278" i="1"/>
  <c r="BW278" i="1"/>
  <c r="BX278" i="1"/>
  <c r="BM279" i="1"/>
  <c r="BN279" i="1"/>
  <c r="BO279" i="1"/>
  <c r="BP279" i="1"/>
  <c r="BQ279" i="1"/>
  <c r="BR279" i="1"/>
  <c r="BS279" i="1"/>
  <c r="BT279" i="1"/>
  <c r="BU279" i="1"/>
  <c r="BV279" i="1"/>
  <c r="BW279" i="1"/>
  <c r="BX279" i="1"/>
  <c r="BM280" i="1"/>
  <c r="BN280" i="1"/>
  <c r="BO280" i="1"/>
  <c r="BP280" i="1"/>
  <c r="BQ280" i="1"/>
  <c r="BR280" i="1"/>
  <c r="BS280" i="1"/>
  <c r="BT280" i="1"/>
  <c r="BU280" i="1"/>
  <c r="BV280" i="1"/>
  <c r="BW280" i="1"/>
  <c r="BX280" i="1"/>
  <c r="BM281" i="1"/>
  <c r="BN281" i="1"/>
  <c r="BO281" i="1"/>
  <c r="BP281" i="1"/>
  <c r="BQ281" i="1"/>
  <c r="BR281" i="1"/>
  <c r="BS281" i="1"/>
  <c r="BT281" i="1"/>
  <c r="BU281" i="1"/>
  <c r="BV281" i="1"/>
  <c r="BW281" i="1"/>
  <c r="BX281" i="1"/>
  <c r="BM282" i="1"/>
  <c r="BN282" i="1"/>
  <c r="BO282" i="1"/>
  <c r="BP282" i="1"/>
  <c r="BQ282" i="1"/>
  <c r="BR282" i="1"/>
  <c r="BS282" i="1"/>
  <c r="BT282" i="1"/>
  <c r="BU282" i="1"/>
  <c r="BV282" i="1"/>
  <c r="BW282" i="1"/>
  <c r="BX282" i="1"/>
  <c r="BM283" i="1"/>
  <c r="BN283" i="1"/>
  <c r="BO283" i="1"/>
  <c r="BP283" i="1"/>
  <c r="BQ283" i="1"/>
  <c r="BR283" i="1"/>
  <c r="BS283" i="1"/>
  <c r="BT283" i="1"/>
  <c r="BU283" i="1"/>
  <c r="BV283" i="1"/>
  <c r="BW283" i="1"/>
  <c r="BX283" i="1"/>
  <c r="BM284" i="1"/>
  <c r="BN284" i="1"/>
  <c r="BO284" i="1"/>
  <c r="BP284" i="1"/>
  <c r="BQ284" i="1"/>
  <c r="BR284" i="1"/>
  <c r="BS284" i="1"/>
  <c r="BT284" i="1"/>
  <c r="BU284" i="1"/>
  <c r="BV284" i="1"/>
  <c r="BW284" i="1"/>
  <c r="BX284" i="1"/>
  <c r="BM285" i="1"/>
  <c r="BN285" i="1"/>
  <c r="BO285" i="1"/>
  <c r="BP285" i="1"/>
  <c r="BQ285" i="1"/>
  <c r="BR285" i="1"/>
  <c r="BS285" i="1"/>
  <c r="BT285" i="1"/>
  <c r="BU285" i="1"/>
  <c r="BV285" i="1"/>
  <c r="BW285" i="1"/>
  <c r="BX285" i="1"/>
  <c r="BM286" i="1"/>
  <c r="BN286" i="1"/>
  <c r="BO286" i="1"/>
  <c r="BP286" i="1"/>
  <c r="BQ286" i="1"/>
  <c r="BR286" i="1"/>
  <c r="BS286" i="1"/>
  <c r="BT286" i="1"/>
  <c r="BU286" i="1"/>
  <c r="BV286" i="1"/>
  <c r="BW286" i="1"/>
  <c r="BX286" i="1"/>
  <c r="BM287" i="1"/>
  <c r="BN287" i="1"/>
  <c r="BO287" i="1"/>
  <c r="BP287" i="1"/>
  <c r="BQ287" i="1"/>
  <c r="BR287" i="1"/>
  <c r="BS287" i="1"/>
  <c r="BT287" i="1"/>
  <c r="BU287" i="1"/>
  <c r="BV287" i="1"/>
  <c r="BW287" i="1"/>
  <c r="BX287" i="1"/>
  <c r="BM288" i="1"/>
  <c r="BN288" i="1"/>
  <c r="BO288" i="1"/>
  <c r="BP288" i="1"/>
  <c r="BQ288" i="1"/>
  <c r="BR288" i="1"/>
  <c r="BS288" i="1"/>
  <c r="BT288" i="1"/>
  <c r="BU288" i="1"/>
  <c r="BV288" i="1"/>
  <c r="BW288" i="1"/>
  <c r="BX288" i="1"/>
  <c r="BM289" i="1"/>
  <c r="BN289" i="1"/>
  <c r="BO289" i="1"/>
  <c r="BP289" i="1"/>
  <c r="BQ289" i="1"/>
  <c r="BR289" i="1"/>
  <c r="BS289" i="1"/>
  <c r="BT289" i="1"/>
  <c r="BU289" i="1"/>
  <c r="BV289" i="1"/>
  <c r="BW289" i="1"/>
  <c r="BX289" i="1"/>
  <c r="BM290" i="1"/>
  <c r="BN290" i="1"/>
  <c r="BO290" i="1"/>
  <c r="BP290" i="1"/>
  <c r="BQ290" i="1"/>
  <c r="BR290" i="1"/>
  <c r="BS290" i="1"/>
  <c r="BT290" i="1"/>
  <c r="BU290" i="1"/>
  <c r="BV290" i="1"/>
  <c r="BW290" i="1"/>
  <c r="BX290" i="1"/>
  <c r="BM291" i="1"/>
  <c r="BN291" i="1"/>
  <c r="BO291" i="1"/>
  <c r="BP291" i="1"/>
  <c r="BQ291" i="1"/>
  <c r="BR291" i="1"/>
  <c r="BS291" i="1"/>
  <c r="BT291" i="1"/>
  <c r="BU291" i="1"/>
  <c r="BV291" i="1"/>
  <c r="BW291" i="1"/>
  <c r="BX291" i="1"/>
  <c r="BM292" i="1"/>
  <c r="BN292" i="1"/>
  <c r="BO292" i="1"/>
  <c r="BP292" i="1"/>
  <c r="BQ292" i="1"/>
  <c r="BR292" i="1"/>
  <c r="BS292" i="1"/>
  <c r="BT292" i="1"/>
  <c r="BU292" i="1"/>
  <c r="BV292" i="1"/>
  <c r="BW292" i="1"/>
  <c r="BX292" i="1"/>
  <c r="BM293" i="1"/>
  <c r="BN293" i="1"/>
  <c r="BO293" i="1"/>
  <c r="BP293" i="1"/>
  <c r="BQ293" i="1"/>
  <c r="BR293" i="1"/>
  <c r="BS293" i="1"/>
  <c r="BT293" i="1"/>
  <c r="BU293" i="1"/>
  <c r="BV293" i="1"/>
  <c r="BW293" i="1"/>
  <c r="BX293" i="1"/>
  <c r="BM294" i="1"/>
  <c r="BN294" i="1"/>
  <c r="BO294" i="1"/>
  <c r="BP294" i="1"/>
  <c r="BQ294" i="1"/>
  <c r="BR294" i="1"/>
  <c r="BS294" i="1"/>
  <c r="BT294" i="1"/>
  <c r="BU294" i="1"/>
  <c r="BV294" i="1"/>
  <c r="BW294" i="1"/>
  <c r="BX294" i="1"/>
  <c r="BM295" i="1"/>
  <c r="BN295" i="1"/>
  <c r="BO295" i="1"/>
  <c r="BP295" i="1"/>
  <c r="BQ295" i="1"/>
  <c r="BR295" i="1"/>
  <c r="BS295" i="1"/>
  <c r="BT295" i="1"/>
  <c r="BU295" i="1"/>
  <c r="BV295" i="1"/>
  <c r="BW295" i="1"/>
  <c r="BX295" i="1"/>
  <c r="BM296" i="1"/>
  <c r="BN296" i="1"/>
  <c r="BO296" i="1"/>
  <c r="BP296" i="1"/>
  <c r="BQ296" i="1"/>
  <c r="BR296" i="1"/>
  <c r="BS296" i="1"/>
  <c r="BT296" i="1"/>
  <c r="BU296" i="1"/>
  <c r="BV296" i="1"/>
  <c r="BW296" i="1"/>
  <c r="BX296" i="1"/>
  <c r="BM297" i="1"/>
  <c r="BN297" i="1"/>
  <c r="BO297" i="1"/>
  <c r="BP297" i="1"/>
  <c r="BQ297" i="1"/>
  <c r="BR297" i="1"/>
  <c r="BS297" i="1"/>
  <c r="BT297" i="1"/>
  <c r="BU297" i="1"/>
  <c r="BV297" i="1"/>
  <c r="BW297" i="1"/>
  <c r="BX297" i="1"/>
  <c r="BM298" i="1"/>
  <c r="BN298" i="1"/>
  <c r="BO298" i="1"/>
  <c r="BP298" i="1"/>
  <c r="BQ298" i="1"/>
  <c r="BR298" i="1"/>
  <c r="BS298" i="1"/>
  <c r="BT298" i="1"/>
  <c r="BU298" i="1"/>
  <c r="BV298" i="1"/>
  <c r="BW298" i="1"/>
  <c r="BX298" i="1"/>
  <c r="BM299" i="1"/>
  <c r="BN299" i="1"/>
  <c r="BO299" i="1"/>
  <c r="BP299" i="1"/>
  <c r="BQ299" i="1"/>
  <c r="BR299" i="1"/>
  <c r="BS299" i="1"/>
  <c r="BT299" i="1"/>
  <c r="BU299" i="1"/>
  <c r="BV299" i="1"/>
  <c r="BW299" i="1"/>
  <c r="BX299" i="1"/>
  <c r="BM300" i="1"/>
  <c r="BN300" i="1"/>
  <c r="BO300" i="1"/>
  <c r="BP300" i="1"/>
  <c r="BQ300" i="1"/>
  <c r="BR300" i="1"/>
  <c r="BS300" i="1"/>
  <c r="BT300" i="1"/>
  <c r="BU300" i="1"/>
  <c r="BV300" i="1"/>
  <c r="BW300" i="1"/>
  <c r="BX300" i="1"/>
  <c r="BM301" i="1"/>
  <c r="BN301" i="1"/>
  <c r="BO301" i="1"/>
  <c r="BP301" i="1"/>
  <c r="BQ301" i="1"/>
  <c r="BR301" i="1"/>
  <c r="BS301" i="1"/>
  <c r="BT301" i="1"/>
  <c r="BU301" i="1"/>
  <c r="BV301" i="1"/>
  <c r="BW301" i="1"/>
  <c r="BX301" i="1"/>
  <c r="BM302" i="1"/>
  <c r="BN302" i="1"/>
  <c r="BO302" i="1"/>
  <c r="BP302" i="1"/>
  <c r="BQ302" i="1"/>
  <c r="BR302" i="1"/>
  <c r="BS302" i="1"/>
  <c r="BT302" i="1"/>
  <c r="BU302" i="1"/>
  <c r="BV302" i="1"/>
  <c r="BW302" i="1"/>
  <c r="BX302" i="1"/>
  <c r="BM303" i="1"/>
  <c r="BN303" i="1"/>
  <c r="BO303" i="1"/>
  <c r="BP303" i="1"/>
  <c r="BQ303" i="1"/>
  <c r="BR303" i="1"/>
  <c r="BS303" i="1"/>
  <c r="BT303" i="1"/>
  <c r="BU303" i="1"/>
  <c r="BV303" i="1"/>
  <c r="BW303" i="1"/>
  <c r="BX303" i="1"/>
  <c r="BM304" i="1"/>
  <c r="BN304" i="1"/>
  <c r="BO304" i="1"/>
  <c r="BP304" i="1"/>
  <c r="BQ304" i="1"/>
  <c r="BR304" i="1"/>
  <c r="BS304" i="1"/>
  <c r="BT304" i="1"/>
  <c r="BU304" i="1"/>
  <c r="BV304" i="1"/>
  <c r="BW304" i="1"/>
  <c r="BX304" i="1"/>
  <c r="BM305" i="1"/>
  <c r="BN305" i="1"/>
  <c r="BO305" i="1"/>
  <c r="BP305" i="1"/>
  <c r="BQ305" i="1"/>
  <c r="BR305" i="1"/>
  <c r="BS305" i="1"/>
  <c r="BT305" i="1"/>
  <c r="BU305" i="1"/>
  <c r="BV305" i="1"/>
  <c r="BW305" i="1"/>
  <c r="BX305" i="1"/>
  <c r="BM306" i="1"/>
  <c r="BN306" i="1"/>
  <c r="BO306" i="1"/>
  <c r="BP306" i="1"/>
  <c r="BQ306" i="1"/>
  <c r="BR306" i="1"/>
  <c r="BS306" i="1"/>
  <c r="BT306" i="1"/>
  <c r="BU306" i="1"/>
  <c r="BV306" i="1"/>
  <c r="BW306" i="1"/>
  <c r="BX306" i="1"/>
  <c r="BM307" i="1"/>
  <c r="BN307" i="1"/>
  <c r="BO307" i="1"/>
  <c r="BP307" i="1"/>
  <c r="BQ307" i="1"/>
  <c r="BR307" i="1"/>
  <c r="BS307" i="1"/>
  <c r="BT307" i="1"/>
  <c r="BU307" i="1"/>
  <c r="BV307" i="1"/>
  <c r="BW307" i="1"/>
  <c r="BX307" i="1"/>
  <c r="BM308" i="1"/>
  <c r="BN308" i="1"/>
  <c r="BO308" i="1"/>
  <c r="BP308" i="1"/>
  <c r="BQ308" i="1"/>
  <c r="BR308" i="1"/>
  <c r="BS308" i="1"/>
  <c r="BT308" i="1"/>
  <c r="BU308" i="1"/>
  <c r="BV308" i="1"/>
  <c r="BW308" i="1"/>
  <c r="BX308" i="1"/>
  <c r="BM309" i="1"/>
  <c r="BN309" i="1"/>
  <c r="BO309" i="1"/>
  <c r="BP309" i="1"/>
  <c r="BQ309" i="1"/>
  <c r="BR309" i="1"/>
  <c r="BS309" i="1"/>
  <c r="BT309" i="1"/>
  <c r="BU309" i="1"/>
  <c r="BV309" i="1"/>
  <c r="BW309" i="1"/>
  <c r="BX309" i="1"/>
  <c r="BM310" i="1"/>
  <c r="BN310" i="1"/>
  <c r="BO310" i="1"/>
  <c r="BP310" i="1"/>
  <c r="BQ310" i="1"/>
  <c r="BR310" i="1"/>
  <c r="BS310" i="1"/>
  <c r="BT310" i="1"/>
  <c r="BU310" i="1"/>
  <c r="BV310" i="1"/>
  <c r="BW310" i="1"/>
  <c r="BX310" i="1"/>
  <c r="BM311" i="1"/>
  <c r="BN311" i="1"/>
  <c r="BO311" i="1"/>
  <c r="BP311" i="1"/>
  <c r="BQ311" i="1"/>
  <c r="BR311" i="1"/>
  <c r="BS311" i="1"/>
  <c r="BT311" i="1"/>
  <c r="BU311" i="1"/>
  <c r="BV311" i="1"/>
  <c r="BW311" i="1"/>
  <c r="BX311" i="1"/>
  <c r="BM312" i="1"/>
  <c r="BN312" i="1"/>
  <c r="BO312" i="1"/>
  <c r="BP312" i="1"/>
  <c r="BQ312" i="1"/>
  <c r="BR312" i="1"/>
  <c r="BS312" i="1"/>
  <c r="BT312" i="1"/>
  <c r="BU312" i="1"/>
  <c r="BV312" i="1"/>
  <c r="BW312" i="1"/>
  <c r="BX312" i="1"/>
  <c r="BM313" i="1"/>
  <c r="BN313" i="1"/>
  <c r="BO313" i="1"/>
  <c r="BP313" i="1"/>
  <c r="BQ313" i="1"/>
  <c r="BR313" i="1"/>
  <c r="BS313" i="1"/>
  <c r="BT313" i="1"/>
  <c r="BU313" i="1"/>
  <c r="BV313" i="1"/>
  <c r="BW313" i="1"/>
  <c r="BX313" i="1"/>
  <c r="BM314" i="1"/>
  <c r="BN314" i="1"/>
  <c r="BO314" i="1"/>
  <c r="BP314" i="1"/>
  <c r="BQ314" i="1"/>
  <c r="BR314" i="1"/>
  <c r="BS314" i="1"/>
  <c r="BT314" i="1"/>
  <c r="BU314" i="1"/>
  <c r="BV314" i="1"/>
  <c r="BW314" i="1"/>
  <c r="BX314" i="1"/>
  <c r="BM315" i="1"/>
  <c r="BN315" i="1"/>
  <c r="BO315" i="1"/>
  <c r="BP315" i="1"/>
  <c r="BQ315" i="1"/>
  <c r="BR315" i="1"/>
  <c r="BS315" i="1"/>
  <c r="BT315" i="1"/>
  <c r="BU315" i="1"/>
  <c r="BV315" i="1"/>
  <c r="BW315" i="1"/>
  <c r="BX315" i="1"/>
  <c r="BM316" i="1"/>
  <c r="BN316" i="1"/>
  <c r="BO316" i="1"/>
  <c r="BP316" i="1"/>
  <c r="BQ316" i="1"/>
  <c r="BR316" i="1"/>
  <c r="BS316" i="1"/>
  <c r="BT316" i="1"/>
  <c r="BU316" i="1"/>
  <c r="BV316" i="1"/>
  <c r="BW316" i="1"/>
  <c r="BX316" i="1"/>
  <c r="BM317" i="1"/>
  <c r="BN317" i="1"/>
  <c r="BO317" i="1"/>
  <c r="BP317" i="1"/>
  <c r="BQ317" i="1"/>
  <c r="BR317" i="1"/>
  <c r="BS317" i="1"/>
  <c r="BT317" i="1"/>
  <c r="BU317" i="1"/>
  <c r="BV317" i="1"/>
  <c r="BW317" i="1"/>
  <c r="BX317" i="1"/>
  <c r="BM318" i="1"/>
  <c r="BN318" i="1"/>
  <c r="BO318" i="1"/>
  <c r="BP318" i="1"/>
  <c r="BQ318" i="1"/>
  <c r="BR318" i="1"/>
  <c r="BS318" i="1"/>
  <c r="BT318" i="1"/>
  <c r="BU318" i="1"/>
  <c r="BV318" i="1"/>
  <c r="BW318" i="1"/>
  <c r="BX318" i="1"/>
  <c r="BM319" i="1"/>
  <c r="BN319" i="1"/>
  <c r="BO319" i="1"/>
  <c r="BP319" i="1"/>
  <c r="BQ319" i="1"/>
  <c r="BR319" i="1"/>
  <c r="BS319" i="1"/>
  <c r="BT319" i="1"/>
  <c r="BU319" i="1"/>
  <c r="BV319" i="1"/>
  <c r="BW319" i="1"/>
  <c r="BX319" i="1"/>
  <c r="BM320" i="1"/>
  <c r="BN320" i="1"/>
  <c r="BO320" i="1"/>
  <c r="BP320" i="1"/>
  <c r="BQ320" i="1"/>
  <c r="BR320" i="1"/>
  <c r="BS320" i="1"/>
  <c r="BT320" i="1"/>
  <c r="BU320" i="1"/>
  <c r="BV320" i="1"/>
  <c r="BW320" i="1"/>
  <c r="BX320" i="1"/>
  <c r="BM321" i="1"/>
  <c r="BN321" i="1"/>
  <c r="BO321" i="1"/>
  <c r="BP321" i="1"/>
  <c r="BQ321" i="1"/>
  <c r="BR321" i="1"/>
  <c r="BS321" i="1"/>
  <c r="BT321" i="1"/>
  <c r="BU321" i="1"/>
  <c r="BV321" i="1"/>
  <c r="BW321" i="1"/>
  <c r="BX321" i="1"/>
  <c r="BM322" i="1"/>
  <c r="BN322" i="1"/>
  <c r="BO322" i="1"/>
  <c r="BP322" i="1"/>
  <c r="BQ322" i="1"/>
  <c r="BR322" i="1"/>
  <c r="BS322" i="1"/>
  <c r="BT322" i="1"/>
  <c r="BU322" i="1"/>
  <c r="BV322" i="1"/>
  <c r="BW322" i="1"/>
  <c r="BX322" i="1"/>
  <c r="BM323" i="1"/>
  <c r="BN323" i="1"/>
  <c r="BO323" i="1"/>
  <c r="BP323" i="1"/>
  <c r="BQ323" i="1"/>
  <c r="BR323" i="1"/>
  <c r="BS323" i="1"/>
  <c r="BT323" i="1"/>
  <c r="BU323" i="1"/>
  <c r="BV323" i="1"/>
  <c r="BW323" i="1"/>
  <c r="BX323" i="1"/>
  <c r="BM324" i="1"/>
  <c r="BN324" i="1"/>
  <c r="BO324" i="1"/>
  <c r="BP324" i="1"/>
  <c r="BQ324" i="1"/>
  <c r="BR324" i="1"/>
  <c r="BS324" i="1"/>
  <c r="BT324" i="1"/>
  <c r="BU324" i="1"/>
  <c r="BV324" i="1"/>
  <c r="BW324" i="1"/>
  <c r="BX324" i="1"/>
  <c r="BM325" i="1"/>
  <c r="BN325" i="1"/>
  <c r="BO325" i="1"/>
  <c r="BP325" i="1"/>
  <c r="BQ325" i="1"/>
  <c r="BR325" i="1"/>
  <c r="BS325" i="1"/>
  <c r="BT325" i="1"/>
  <c r="BU325" i="1"/>
  <c r="BV325" i="1"/>
  <c r="BW325" i="1"/>
  <c r="BX325" i="1"/>
  <c r="BM326" i="1"/>
  <c r="BN326" i="1"/>
  <c r="BO326" i="1"/>
  <c r="BP326" i="1"/>
  <c r="BQ326" i="1"/>
  <c r="BR326" i="1"/>
  <c r="BS326" i="1"/>
  <c r="BT326" i="1"/>
  <c r="BU326" i="1"/>
  <c r="BV326" i="1"/>
  <c r="BW326" i="1"/>
  <c r="BX326" i="1"/>
  <c r="BM327" i="1"/>
  <c r="BN327" i="1"/>
  <c r="BO327" i="1"/>
  <c r="BP327" i="1"/>
  <c r="BQ327" i="1"/>
  <c r="BR327" i="1"/>
  <c r="BS327" i="1"/>
  <c r="BT327" i="1"/>
  <c r="BU327" i="1"/>
  <c r="BV327" i="1"/>
  <c r="BW327" i="1"/>
  <c r="BX327" i="1"/>
  <c r="BM328" i="1"/>
  <c r="BN328" i="1"/>
  <c r="BO328" i="1"/>
  <c r="BP328" i="1"/>
  <c r="BQ328" i="1"/>
  <c r="BR328" i="1"/>
  <c r="BS328" i="1"/>
  <c r="BT328" i="1"/>
  <c r="BU328" i="1"/>
  <c r="BV328" i="1"/>
  <c r="BW328" i="1"/>
  <c r="BX328" i="1"/>
  <c r="BM329" i="1"/>
  <c r="BN329" i="1"/>
  <c r="BO329" i="1"/>
  <c r="BP329" i="1"/>
  <c r="BQ329" i="1"/>
  <c r="BR329" i="1"/>
  <c r="BS329" i="1"/>
  <c r="BT329" i="1"/>
  <c r="BU329" i="1"/>
  <c r="BV329" i="1"/>
  <c r="BW329" i="1"/>
  <c r="BX329" i="1"/>
  <c r="BM330" i="1"/>
  <c r="BN330" i="1"/>
  <c r="BO330" i="1"/>
  <c r="BP330" i="1"/>
  <c r="BQ330" i="1"/>
  <c r="BR330" i="1"/>
  <c r="BS330" i="1"/>
  <c r="BT330" i="1"/>
  <c r="BU330" i="1"/>
  <c r="BV330" i="1"/>
  <c r="BW330" i="1"/>
  <c r="BX330" i="1"/>
  <c r="BM331" i="1"/>
  <c r="BN331" i="1"/>
  <c r="BO331" i="1"/>
  <c r="BP331" i="1"/>
  <c r="BQ331" i="1"/>
  <c r="BR331" i="1"/>
  <c r="BS331" i="1"/>
  <c r="BT331" i="1"/>
  <c r="BU331" i="1"/>
  <c r="BV331" i="1"/>
  <c r="BW331" i="1"/>
  <c r="BX331" i="1"/>
  <c r="BM332" i="1"/>
  <c r="BN332" i="1"/>
  <c r="BO332" i="1"/>
  <c r="BP332" i="1"/>
  <c r="BQ332" i="1"/>
  <c r="BR332" i="1"/>
  <c r="BS332" i="1"/>
  <c r="BT332" i="1"/>
  <c r="BU332" i="1"/>
  <c r="BV332" i="1"/>
  <c r="BW332" i="1"/>
  <c r="BX332" i="1"/>
  <c r="BM333" i="1"/>
  <c r="BN333" i="1"/>
  <c r="BO333" i="1"/>
  <c r="BP333" i="1"/>
  <c r="BQ333" i="1"/>
  <c r="BR333" i="1"/>
  <c r="BS333" i="1"/>
  <c r="BT333" i="1"/>
  <c r="BU333" i="1"/>
  <c r="BV333" i="1"/>
  <c r="BW333" i="1"/>
  <c r="BX333" i="1"/>
  <c r="BM334" i="1"/>
  <c r="BN334" i="1"/>
  <c r="BO334" i="1"/>
  <c r="BP334" i="1"/>
  <c r="BQ334" i="1"/>
  <c r="BR334" i="1"/>
  <c r="BS334" i="1"/>
  <c r="BT334" i="1"/>
  <c r="BU334" i="1"/>
  <c r="BV334" i="1"/>
  <c r="BW334" i="1"/>
  <c r="BX334" i="1"/>
  <c r="BM335" i="1"/>
  <c r="BN335" i="1"/>
  <c r="BO335" i="1"/>
  <c r="BP335" i="1"/>
  <c r="BQ335" i="1"/>
  <c r="BR335" i="1"/>
  <c r="BS335" i="1"/>
  <c r="BT335" i="1"/>
  <c r="BU335" i="1"/>
  <c r="BV335" i="1"/>
  <c r="BW335" i="1"/>
  <c r="BX335" i="1"/>
  <c r="BM336" i="1"/>
  <c r="BN336" i="1"/>
  <c r="BO336" i="1"/>
  <c r="BP336" i="1"/>
  <c r="BQ336" i="1"/>
  <c r="BR336" i="1"/>
  <c r="BS336" i="1"/>
  <c r="BT336" i="1"/>
  <c r="BU336" i="1"/>
  <c r="BV336" i="1"/>
  <c r="BW336" i="1"/>
  <c r="BX336" i="1"/>
  <c r="BM337" i="1"/>
  <c r="BN337" i="1"/>
  <c r="BO337" i="1"/>
  <c r="BP337" i="1"/>
  <c r="BQ337" i="1"/>
  <c r="BR337" i="1"/>
  <c r="BS337" i="1"/>
  <c r="BT337" i="1"/>
  <c r="BU337" i="1"/>
  <c r="BV337" i="1"/>
  <c r="BW337" i="1"/>
  <c r="BX337" i="1"/>
  <c r="BM338" i="1"/>
  <c r="BN338" i="1"/>
  <c r="BO338" i="1"/>
  <c r="BP338" i="1"/>
  <c r="BQ338" i="1"/>
  <c r="BR338" i="1"/>
  <c r="BS338" i="1"/>
  <c r="BT338" i="1"/>
  <c r="BU338" i="1"/>
  <c r="BV338" i="1"/>
  <c r="BW338" i="1"/>
  <c r="BX338" i="1"/>
  <c r="BM339" i="1"/>
  <c r="BN339" i="1"/>
  <c r="BO339" i="1"/>
  <c r="BP339" i="1"/>
  <c r="BQ339" i="1"/>
  <c r="BR339" i="1"/>
  <c r="BS339" i="1"/>
  <c r="BT339" i="1"/>
  <c r="BU339" i="1"/>
  <c r="BV339" i="1"/>
  <c r="BW339" i="1"/>
  <c r="BX339" i="1"/>
  <c r="BM340" i="1"/>
  <c r="BN340" i="1"/>
  <c r="BO340" i="1"/>
  <c r="BP340" i="1"/>
  <c r="BQ340" i="1"/>
  <c r="BR340" i="1"/>
  <c r="BS340" i="1"/>
  <c r="BT340" i="1"/>
  <c r="BU340" i="1"/>
  <c r="BV340" i="1"/>
  <c r="BW340" i="1"/>
  <c r="BX340" i="1"/>
  <c r="BM341" i="1"/>
  <c r="BN341" i="1"/>
  <c r="BO341" i="1"/>
  <c r="BP341" i="1"/>
  <c r="BQ341" i="1"/>
  <c r="BR341" i="1"/>
  <c r="BS341" i="1"/>
  <c r="BT341" i="1"/>
  <c r="BU341" i="1"/>
  <c r="BV341" i="1"/>
  <c r="BW341" i="1"/>
  <c r="BX341" i="1"/>
  <c r="BM342" i="1"/>
  <c r="BN342" i="1"/>
  <c r="BO342" i="1"/>
  <c r="BP342" i="1"/>
  <c r="BQ342" i="1"/>
  <c r="BR342" i="1"/>
  <c r="BS342" i="1"/>
  <c r="BT342" i="1"/>
  <c r="BU342" i="1"/>
  <c r="BV342" i="1"/>
  <c r="BW342" i="1"/>
  <c r="BX342" i="1"/>
  <c r="BM343" i="1"/>
  <c r="BN343" i="1"/>
  <c r="BO343" i="1"/>
  <c r="BP343" i="1"/>
  <c r="BQ343" i="1"/>
  <c r="BR343" i="1"/>
  <c r="BS343" i="1"/>
  <c r="BT343" i="1"/>
  <c r="BU343" i="1"/>
  <c r="BV343" i="1"/>
  <c r="BW343" i="1"/>
  <c r="BX343" i="1"/>
  <c r="BM344" i="1"/>
  <c r="BN344" i="1"/>
  <c r="BO344" i="1"/>
  <c r="BP344" i="1"/>
  <c r="BQ344" i="1"/>
  <c r="BR344" i="1"/>
  <c r="BS344" i="1"/>
  <c r="BT344" i="1"/>
  <c r="BU344" i="1"/>
  <c r="BV344" i="1"/>
  <c r="BW344" i="1"/>
  <c r="BX344" i="1"/>
  <c r="BM345" i="1"/>
  <c r="BN345" i="1"/>
  <c r="BO345" i="1"/>
  <c r="BP345" i="1"/>
  <c r="BQ345" i="1"/>
  <c r="BR345" i="1"/>
  <c r="BS345" i="1"/>
  <c r="BT345" i="1"/>
  <c r="BU345" i="1"/>
  <c r="BV345" i="1"/>
  <c r="BW345" i="1"/>
  <c r="BX345" i="1"/>
  <c r="BM346" i="1"/>
  <c r="BN346" i="1"/>
  <c r="BO346" i="1"/>
  <c r="BP346" i="1"/>
  <c r="BQ346" i="1"/>
  <c r="BR346" i="1"/>
  <c r="BS346" i="1"/>
  <c r="BT346" i="1"/>
  <c r="BU346" i="1"/>
  <c r="BV346" i="1"/>
  <c r="BW346" i="1"/>
  <c r="BX346" i="1"/>
  <c r="BM347" i="1"/>
  <c r="BN347" i="1"/>
  <c r="BO347" i="1"/>
  <c r="BP347" i="1"/>
  <c r="BQ347" i="1"/>
  <c r="BR347" i="1"/>
  <c r="BS347" i="1"/>
  <c r="BT347" i="1"/>
  <c r="BU347" i="1"/>
  <c r="BV347" i="1"/>
  <c r="BW347" i="1"/>
  <c r="BX347" i="1"/>
  <c r="BM348" i="1"/>
  <c r="BN348" i="1"/>
  <c r="BO348" i="1"/>
  <c r="BP348" i="1"/>
  <c r="BQ348" i="1"/>
  <c r="BR348" i="1"/>
  <c r="BS348" i="1"/>
  <c r="BT348" i="1"/>
  <c r="BU348" i="1"/>
  <c r="BV348" i="1"/>
  <c r="BW348" i="1"/>
  <c r="BX348" i="1"/>
  <c r="BM349" i="1"/>
  <c r="BN349" i="1"/>
  <c r="BO349" i="1"/>
  <c r="BP349" i="1"/>
  <c r="BQ349" i="1"/>
  <c r="BR349" i="1"/>
  <c r="BS349" i="1"/>
  <c r="BT349" i="1"/>
  <c r="BU349" i="1"/>
  <c r="BV349" i="1"/>
  <c r="BW349" i="1"/>
  <c r="BX349" i="1"/>
  <c r="BM350" i="1"/>
  <c r="BN350" i="1"/>
  <c r="BO350" i="1"/>
  <c r="BP350" i="1"/>
  <c r="BQ350" i="1"/>
  <c r="BR350" i="1"/>
  <c r="BS350" i="1"/>
  <c r="BT350" i="1"/>
  <c r="BU350" i="1"/>
  <c r="BV350" i="1"/>
  <c r="BW350" i="1"/>
  <c r="BX350" i="1"/>
  <c r="BM351" i="1"/>
  <c r="BN351" i="1"/>
  <c r="BO351" i="1"/>
  <c r="BP351" i="1"/>
  <c r="BQ351" i="1"/>
  <c r="BR351" i="1"/>
  <c r="BS351" i="1"/>
  <c r="BT351" i="1"/>
  <c r="BU351" i="1"/>
  <c r="BV351" i="1"/>
  <c r="BW351" i="1"/>
  <c r="BX351" i="1"/>
  <c r="BM352" i="1"/>
  <c r="BN352" i="1"/>
  <c r="BO352" i="1"/>
  <c r="BP352" i="1"/>
  <c r="BQ352" i="1"/>
  <c r="BR352" i="1"/>
  <c r="BS352" i="1"/>
  <c r="BT352" i="1"/>
  <c r="BU352" i="1"/>
  <c r="BV352" i="1"/>
  <c r="BW352" i="1"/>
  <c r="BX352" i="1"/>
  <c r="BM353" i="1"/>
  <c r="BN353" i="1"/>
  <c r="BO353" i="1"/>
  <c r="BP353" i="1"/>
  <c r="BQ353" i="1"/>
  <c r="BR353" i="1"/>
  <c r="BS353" i="1"/>
  <c r="BT353" i="1"/>
  <c r="BU353" i="1"/>
  <c r="BV353" i="1"/>
  <c r="BW353" i="1"/>
  <c r="BX353" i="1"/>
  <c r="BM354" i="1"/>
  <c r="BN354" i="1"/>
  <c r="BO354" i="1"/>
  <c r="BP354" i="1"/>
  <c r="BQ354" i="1"/>
  <c r="BR354" i="1"/>
  <c r="BS354" i="1"/>
  <c r="BT354" i="1"/>
  <c r="BU354" i="1"/>
  <c r="BV354" i="1"/>
  <c r="BW354" i="1"/>
  <c r="BX354" i="1"/>
  <c r="BM355" i="1"/>
  <c r="BN355" i="1"/>
  <c r="BO355" i="1"/>
  <c r="BP355" i="1"/>
  <c r="BQ355" i="1"/>
  <c r="BR355" i="1"/>
  <c r="BS355" i="1"/>
  <c r="BT355" i="1"/>
  <c r="BU355" i="1"/>
  <c r="BV355" i="1"/>
  <c r="BW355" i="1"/>
  <c r="BX355" i="1"/>
  <c r="BM356" i="1"/>
  <c r="BN356" i="1"/>
  <c r="BO356" i="1"/>
  <c r="BP356" i="1"/>
  <c r="BQ356" i="1"/>
  <c r="BR356" i="1"/>
  <c r="BS356" i="1"/>
  <c r="BT356" i="1"/>
  <c r="BU356" i="1"/>
  <c r="BV356" i="1"/>
  <c r="BW356" i="1"/>
  <c r="BX356" i="1"/>
  <c r="BM357" i="1"/>
  <c r="BN357" i="1"/>
  <c r="BO357" i="1"/>
  <c r="BP357" i="1"/>
  <c r="BQ357" i="1"/>
  <c r="BR357" i="1"/>
  <c r="BS357" i="1"/>
  <c r="BT357" i="1"/>
  <c r="BU357" i="1"/>
  <c r="BV357" i="1"/>
  <c r="BW357" i="1"/>
  <c r="BX357" i="1"/>
  <c r="BM358" i="1"/>
  <c r="BN358" i="1"/>
  <c r="BO358" i="1"/>
  <c r="BP358" i="1"/>
  <c r="BQ358" i="1"/>
  <c r="BR358" i="1"/>
  <c r="BS358" i="1"/>
  <c r="BT358" i="1"/>
  <c r="BU358" i="1"/>
  <c r="BV358" i="1"/>
  <c r="BW358" i="1"/>
  <c r="BX358" i="1"/>
  <c r="BM359" i="1"/>
  <c r="BN359" i="1"/>
  <c r="BO359" i="1"/>
  <c r="BP359" i="1"/>
  <c r="BQ359" i="1"/>
  <c r="BR359" i="1"/>
  <c r="BS359" i="1"/>
  <c r="BT359" i="1"/>
  <c r="BU359" i="1"/>
  <c r="BV359" i="1"/>
  <c r="BW359" i="1"/>
  <c r="BX359" i="1"/>
  <c r="BM360" i="1"/>
  <c r="BN360" i="1"/>
  <c r="BO360" i="1"/>
  <c r="BP360" i="1"/>
  <c r="BQ360" i="1"/>
  <c r="BR360" i="1"/>
  <c r="BS360" i="1"/>
  <c r="BT360" i="1"/>
  <c r="BU360" i="1"/>
  <c r="BV360" i="1"/>
  <c r="BW360" i="1"/>
  <c r="BX360" i="1"/>
  <c r="BM361" i="1"/>
  <c r="BN361" i="1"/>
  <c r="BO361" i="1"/>
  <c r="BP361" i="1"/>
  <c r="BQ361" i="1"/>
  <c r="BR361" i="1"/>
  <c r="BS361" i="1"/>
  <c r="BT361" i="1"/>
  <c r="BU361" i="1"/>
  <c r="BV361" i="1"/>
  <c r="BW361" i="1"/>
  <c r="BX361" i="1"/>
  <c r="BM362" i="1"/>
  <c r="BN362" i="1"/>
  <c r="BO362" i="1"/>
  <c r="BP362" i="1"/>
  <c r="BQ362" i="1"/>
  <c r="BR362" i="1"/>
  <c r="BS362" i="1"/>
  <c r="BT362" i="1"/>
  <c r="BU362" i="1"/>
  <c r="BV362" i="1"/>
  <c r="BW362" i="1"/>
  <c r="BX362" i="1"/>
  <c r="BM363" i="1"/>
  <c r="BN363" i="1"/>
  <c r="BO363" i="1"/>
  <c r="BP363" i="1"/>
  <c r="BQ363" i="1"/>
  <c r="BR363" i="1"/>
  <c r="BS363" i="1"/>
  <c r="BT363" i="1"/>
  <c r="BU363" i="1"/>
  <c r="BV363" i="1"/>
  <c r="BW363" i="1"/>
  <c r="BX363" i="1"/>
  <c r="BM364" i="1"/>
  <c r="BN364" i="1"/>
  <c r="BO364" i="1"/>
  <c r="BP364" i="1"/>
  <c r="BQ364" i="1"/>
  <c r="BR364" i="1"/>
  <c r="BS364" i="1"/>
  <c r="BT364" i="1"/>
  <c r="BU364" i="1"/>
  <c r="BV364" i="1"/>
  <c r="BW364" i="1"/>
  <c r="BX364" i="1"/>
  <c r="BM365" i="1"/>
  <c r="BN365" i="1"/>
  <c r="BO365" i="1"/>
  <c r="BP365" i="1"/>
  <c r="BQ365" i="1"/>
  <c r="BR365" i="1"/>
  <c r="BS365" i="1"/>
  <c r="BT365" i="1"/>
  <c r="BU365" i="1"/>
  <c r="BV365" i="1"/>
  <c r="BW365" i="1"/>
  <c r="BX365" i="1"/>
  <c r="BM366" i="1"/>
  <c r="BN366" i="1"/>
  <c r="BO366" i="1"/>
  <c r="BP366" i="1"/>
  <c r="BQ366" i="1"/>
  <c r="BR366" i="1"/>
  <c r="BS366" i="1"/>
  <c r="BT366" i="1"/>
  <c r="BU366" i="1"/>
  <c r="BV366" i="1"/>
  <c r="BW366" i="1"/>
  <c r="BX366" i="1"/>
  <c r="BM367" i="1"/>
  <c r="BN367" i="1"/>
  <c r="BO367" i="1"/>
  <c r="BP367" i="1"/>
  <c r="BQ367" i="1"/>
  <c r="BR367" i="1"/>
  <c r="BS367" i="1"/>
  <c r="BT367" i="1"/>
  <c r="BU367" i="1"/>
  <c r="BV367" i="1"/>
  <c r="BW367" i="1"/>
  <c r="BX367" i="1"/>
  <c r="BM368" i="1"/>
  <c r="BN368" i="1"/>
  <c r="BO368" i="1"/>
  <c r="BP368" i="1"/>
  <c r="BQ368" i="1"/>
  <c r="BR368" i="1"/>
  <c r="BS368" i="1"/>
  <c r="BT368" i="1"/>
  <c r="BU368" i="1"/>
  <c r="BV368" i="1"/>
  <c r="BW368" i="1"/>
  <c r="BX368" i="1"/>
  <c r="BM369" i="1"/>
  <c r="BN369" i="1"/>
  <c r="BO369" i="1"/>
  <c r="BP369" i="1"/>
  <c r="BQ369" i="1"/>
  <c r="BR369" i="1"/>
  <c r="BS369" i="1"/>
  <c r="BT369" i="1"/>
  <c r="BU369" i="1"/>
  <c r="BV369" i="1"/>
  <c r="BW369" i="1"/>
  <c r="BX369" i="1"/>
  <c r="BM370" i="1"/>
  <c r="BN370" i="1"/>
  <c r="BO370" i="1"/>
  <c r="BP370" i="1"/>
  <c r="BQ370" i="1"/>
  <c r="BR370" i="1"/>
  <c r="BS370" i="1"/>
  <c r="BT370" i="1"/>
  <c r="BU370" i="1"/>
  <c r="BV370" i="1"/>
  <c r="BW370" i="1"/>
  <c r="BX370" i="1"/>
  <c r="BM371" i="1"/>
  <c r="BN371" i="1"/>
  <c r="BO371" i="1"/>
  <c r="BP371" i="1"/>
  <c r="BQ371" i="1"/>
  <c r="BR371" i="1"/>
  <c r="BS371" i="1"/>
  <c r="BT371" i="1"/>
  <c r="BU371" i="1"/>
  <c r="BV371" i="1"/>
  <c r="BW371" i="1"/>
  <c r="BX371" i="1"/>
  <c r="BM372" i="1"/>
  <c r="BN372" i="1"/>
  <c r="BO372" i="1"/>
  <c r="BP372" i="1"/>
  <c r="BQ372" i="1"/>
  <c r="BR372" i="1"/>
  <c r="BS372" i="1"/>
  <c r="BT372" i="1"/>
  <c r="BU372" i="1"/>
  <c r="BV372" i="1"/>
  <c r="BW372" i="1"/>
  <c r="BX372" i="1"/>
  <c r="BM373" i="1"/>
  <c r="BN373" i="1"/>
  <c r="BO373" i="1"/>
  <c r="BP373" i="1"/>
  <c r="BQ373" i="1"/>
  <c r="BR373" i="1"/>
  <c r="BS373" i="1"/>
  <c r="BT373" i="1"/>
  <c r="BU373" i="1"/>
  <c r="BV373" i="1"/>
  <c r="BW373" i="1"/>
  <c r="BX373" i="1"/>
  <c r="BM374" i="1"/>
  <c r="BN374" i="1"/>
  <c r="BO374" i="1"/>
  <c r="BP374" i="1"/>
  <c r="BQ374" i="1"/>
  <c r="BR374" i="1"/>
  <c r="BS374" i="1"/>
  <c r="BT374" i="1"/>
  <c r="BU374" i="1"/>
  <c r="BV374" i="1"/>
  <c r="BW374" i="1"/>
  <c r="BX374" i="1"/>
  <c r="BM375" i="1"/>
  <c r="BN375" i="1"/>
  <c r="BO375" i="1"/>
  <c r="BP375" i="1"/>
  <c r="BQ375" i="1"/>
  <c r="BR375" i="1"/>
  <c r="BS375" i="1"/>
  <c r="BT375" i="1"/>
  <c r="BU375" i="1"/>
  <c r="BV375" i="1"/>
  <c r="BW375" i="1"/>
  <c r="BX375" i="1"/>
  <c r="BM376" i="1"/>
  <c r="BN376" i="1"/>
  <c r="BO376" i="1"/>
  <c r="BP376" i="1"/>
  <c r="BQ376" i="1"/>
  <c r="BR376" i="1"/>
  <c r="BS376" i="1"/>
  <c r="BT376" i="1"/>
  <c r="BU376" i="1"/>
  <c r="BV376" i="1"/>
  <c r="BW376" i="1"/>
  <c r="BX376" i="1"/>
  <c r="BM377" i="1"/>
  <c r="BN377" i="1"/>
  <c r="BO377" i="1"/>
  <c r="BP377" i="1"/>
  <c r="BQ377" i="1"/>
  <c r="BR377" i="1"/>
  <c r="BS377" i="1"/>
  <c r="BT377" i="1"/>
  <c r="BU377" i="1"/>
  <c r="BV377" i="1"/>
  <c r="BW377" i="1"/>
  <c r="BX377" i="1"/>
  <c r="BM378" i="1"/>
  <c r="BN378" i="1"/>
  <c r="BO378" i="1"/>
  <c r="BP378" i="1"/>
  <c r="BQ378" i="1"/>
  <c r="BR378" i="1"/>
  <c r="BS378" i="1"/>
  <c r="BT378" i="1"/>
  <c r="BU378" i="1"/>
  <c r="BV378" i="1"/>
  <c r="BW378" i="1"/>
  <c r="BX378" i="1"/>
  <c r="BM379" i="1"/>
  <c r="BN379" i="1"/>
  <c r="BO379" i="1"/>
  <c r="BP379" i="1"/>
  <c r="BQ379" i="1"/>
  <c r="BR379" i="1"/>
  <c r="BS379" i="1"/>
  <c r="BT379" i="1"/>
  <c r="BU379" i="1"/>
  <c r="BV379" i="1"/>
  <c r="BW379" i="1"/>
  <c r="BX379" i="1"/>
  <c r="BM380" i="1"/>
  <c r="BN380" i="1"/>
  <c r="BO380" i="1"/>
  <c r="BP380" i="1"/>
  <c r="BQ380" i="1"/>
  <c r="BR380" i="1"/>
  <c r="BS380" i="1"/>
  <c r="BT380" i="1"/>
  <c r="BU380" i="1"/>
  <c r="BV380" i="1"/>
  <c r="BW380" i="1"/>
  <c r="BX380" i="1"/>
  <c r="BM381" i="1"/>
  <c r="BN381" i="1"/>
  <c r="BO381" i="1"/>
  <c r="BP381" i="1"/>
  <c r="BQ381" i="1"/>
  <c r="BR381" i="1"/>
  <c r="BS381" i="1"/>
  <c r="BT381" i="1"/>
  <c r="BU381" i="1"/>
  <c r="BV381" i="1"/>
  <c r="BW381" i="1"/>
  <c r="BX381" i="1"/>
  <c r="BM382" i="1"/>
  <c r="BN382" i="1"/>
  <c r="BO382" i="1"/>
  <c r="BP382" i="1"/>
  <c r="BQ382" i="1"/>
  <c r="BR382" i="1"/>
  <c r="BS382" i="1"/>
  <c r="BT382" i="1"/>
  <c r="BU382" i="1"/>
  <c r="BV382" i="1"/>
  <c r="BW382" i="1"/>
  <c r="BX382" i="1"/>
  <c r="BM383" i="1"/>
  <c r="BN383" i="1"/>
  <c r="BO383" i="1"/>
  <c r="BP383" i="1"/>
  <c r="BQ383" i="1"/>
  <c r="BR383" i="1"/>
  <c r="BS383" i="1"/>
  <c r="BT383" i="1"/>
  <c r="BU383" i="1"/>
  <c r="BV383" i="1"/>
  <c r="BW383" i="1"/>
  <c r="BX383" i="1"/>
  <c r="BM384" i="1"/>
  <c r="BN384" i="1"/>
  <c r="BO384" i="1"/>
  <c r="BP384" i="1"/>
  <c r="BQ384" i="1"/>
  <c r="BR384" i="1"/>
  <c r="BS384" i="1"/>
  <c r="BT384" i="1"/>
  <c r="BU384" i="1"/>
  <c r="BV384" i="1"/>
  <c r="BW384" i="1"/>
  <c r="BX384" i="1"/>
  <c r="BM385" i="1"/>
  <c r="BN385" i="1"/>
  <c r="BO385" i="1"/>
  <c r="BP385" i="1"/>
  <c r="BQ385" i="1"/>
  <c r="BR385" i="1"/>
  <c r="BS385" i="1"/>
  <c r="BT385" i="1"/>
  <c r="BU385" i="1"/>
  <c r="BV385" i="1"/>
  <c r="BW385" i="1"/>
  <c r="BX385" i="1"/>
  <c r="BM386" i="1"/>
  <c r="BN386" i="1"/>
  <c r="BO386" i="1"/>
  <c r="BP386" i="1"/>
  <c r="BQ386" i="1"/>
  <c r="BR386" i="1"/>
  <c r="BS386" i="1"/>
  <c r="BT386" i="1"/>
  <c r="BU386" i="1"/>
  <c r="BV386" i="1"/>
  <c r="BW386" i="1"/>
  <c r="BX386" i="1"/>
  <c r="BM387" i="1"/>
  <c r="BN387" i="1"/>
  <c r="BO387" i="1"/>
  <c r="BP387" i="1"/>
  <c r="BQ387" i="1"/>
  <c r="BR387" i="1"/>
  <c r="BS387" i="1"/>
  <c r="BT387" i="1"/>
  <c r="BU387" i="1"/>
  <c r="BV387" i="1"/>
  <c r="BW387" i="1"/>
  <c r="BX387" i="1"/>
  <c r="BM388" i="1"/>
  <c r="BN388" i="1"/>
  <c r="BO388" i="1"/>
  <c r="BP388" i="1"/>
  <c r="BQ388" i="1"/>
  <c r="BR388" i="1"/>
  <c r="BS388" i="1"/>
  <c r="BT388" i="1"/>
  <c r="BU388" i="1"/>
  <c r="BV388" i="1"/>
  <c r="BW388" i="1"/>
  <c r="BX388" i="1"/>
  <c r="BM389" i="1"/>
  <c r="BN389" i="1"/>
  <c r="BO389" i="1"/>
  <c r="BP389" i="1"/>
  <c r="BQ389" i="1"/>
  <c r="BR389" i="1"/>
  <c r="BS389" i="1"/>
  <c r="BT389" i="1"/>
  <c r="BU389" i="1"/>
  <c r="BV389" i="1"/>
  <c r="BW389" i="1"/>
  <c r="BX389" i="1"/>
  <c r="BM390" i="1"/>
  <c r="BN390" i="1"/>
  <c r="BO390" i="1"/>
  <c r="BP390" i="1"/>
  <c r="BQ390" i="1"/>
  <c r="BR390" i="1"/>
  <c r="BS390" i="1"/>
  <c r="BT390" i="1"/>
  <c r="BU390" i="1"/>
  <c r="BV390" i="1"/>
  <c r="BW390" i="1"/>
  <c r="BX390" i="1"/>
  <c r="BM391" i="1"/>
  <c r="BN391" i="1"/>
  <c r="BO391" i="1"/>
  <c r="BP391" i="1"/>
  <c r="BQ391" i="1"/>
  <c r="BR391" i="1"/>
  <c r="BS391" i="1"/>
  <c r="BT391" i="1"/>
  <c r="BU391" i="1"/>
  <c r="BV391" i="1"/>
  <c r="BW391" i="1"/>
  <c r="BX391" i="1"/>
  <c r="BM392" i="1"/>
  <c r="BN392" i="1"/>
  <c r="BO392" i="1"/>
  <c r="BP392" i="1"/>
  <c r="BQ392" i="1"/>
  <c r="BR392" i="1"/>
  <c r="BS392" i="1"/>
  <c r="BT392" i="1"/>
  <c r="BU392" i="1"/>
  <c r="BV392" i="1"/>
  <c r="BW392" i="1"/>
  <c r="BX392" i="1"/>
  <c r="BM393" i="1"/>
  <c r="BN393" i="1"/>
  <c r="BO393" i="1"/>
  <c r="BP393" i="1"/>
  <c r="BQ393" i="1"/>
  <c r="BR393" i="1"/>
  <c r="BS393" i="1"/>
  <c r="BT393" i="1"/>
  <c r="BU393" i="1"/>
  <c r="BV393" i="1"/>
  <c r="BW393" i="1"/>
  <c r="BX393" i="1"/>
  <c r="BM394" i="1"/>
  <c r="BN394" i="1"/>
  <c r="BO394" i="1"/>
  <c r="BP394" i="1"/>
  <c r="BQ394" i="1"/>
  <c r="BR394" i="1"/>
  <c r="BS394" i="1"/>
  <c r="BT394" i="1"/>
  <c r="BU394" i="1"/>
  <c r="BV394" i="1"/>
  <c r="BW394" i="1"/>
  <c r="BX394" i="1"/>
  <c r="BM395" i="1"/>
  <c r="BN395" i="1"/>
  <c r="BO395" i="1"/>
  <c r="BP395" i="1"/>
  <c r="BQ395" i="1"/>
  <c r="BR395" i="1"/>
  <c r="BS395" i="1"/>
  <c r="BT395" i="1"/>
  <c r="BU395" i="1"/>
  <c r="BV395" i="1"/>
  <c r="BW395" i="1"/>
  <c r="BX395" i="1"/>
  <c r="BM396" i="1"/>
  <c r="BN396" i="1"/>
  <c r="BO396" i="1"/>
  <c r="BP396" i="1"/>
  <c r="BQ396" i="1"/>
  <c r="BR396" i="1"/>
  <c r="BS396" i="1"/>
  <c r="BT396" i="1"/>
  <c r="BU396" i="1"/>
  <c r="BV396" i="1"/>
  <c r="BW396" i="1"/>
  <c r="BX396" i="1"/>
  <c r="BM397" i="1"/>
  <c r="BN397" i="1"/>
  <c r="BO397" i="1"/>
  <c r="BP397" i="1"/>
  <c r="BQ397" i="1"/>
  <c r="BR397" i="1"/>
  <c r="BS397" i="1"/>
  <c r="BT397" i="1"/>
  <c r="BU397" i="1"/>
  <c r="BV397" i="1"/>
  <c r="BW397" i="1"/>
  <c r="BX397" i="1"/>
  <c r="BM398" i="1"/>
  <c r="BN398" i="1"/>
  <c r="BO398" i="1"/>
  <c r="BP398" i="1"/>
  <c r="BQ398" i="1"/>
  <c r="BR398" i="1"/>
  <c r="BS398" i="1"/>
  <c r="BT398" i="1"/>
  <c r="BU398" i="1"/>
  <c r="BV398" i="1"/>
  <c r="BW398" i="1"/>
  <c r="BX398" i="1"/>
  <c r="BM399" i="1"/>
  <c r="BN399" i="1"/>
  <c r="BO399" i="1"/>
  <c r="BP399" i="1"/>
  <c r="BQ399" i="1"/>
  <c r="BR399" i="1"/>
  <c r="BS399" i="1"/>
  <c r="BT399" i="1"/>
  <c r="BU399" i="1"/>
  <c r="BV399" i="1"/>
  <c r="BW399" i="1"/>
  <c r="BX399" i="1"/>
  <c r="BM400" i="1"/>
  <c r="BN400" i="1"/>
  <c r="BO400" i="1"/>
  <c r="BP400" i="1"/>
  <c r="BQ400" i="1"/>
  <c r="BR400" i="1"/>
  <c r="BS400" i="1"/>
  <c r="BT400" i="1"/>
  <c r="BU400" i="1"/>
  <c r="BV400" i="1"/>
  <c r="BW400" i="1"/>
  <c r="BX400" i="1"/>
  <c r="BM401" i="1"/>
  <c r="BN401" i="1"/>
  <c r="BO401" i="1"/>
  <c r="BP401" i="1"/>
  <c r="BQ401" i="1"/>
  <c r="BR401" i="1"/>
  <c r="BS401" i="1"/>
  <c r="BT401" i="1"/>
  <c r="BU401" i="1"/>
  <c r="BV401" i="1"/>
  <c r="BW401" i="1"/>
  <c r="BX401" i="1"/>
  <c r="BM402" i="1"/>
  <c r="BN402" i="1"/>
  <c r="BO402" i="1"/>
  <c r="BP402" i="1"/>
  <c r="BQ402" i="1"/>
  <c r="BR402" i="1"/>
  <c r="BS402" i="1"/>
  <c r="BT402" i="1"/>
  <c r="BU402" i="1"/>
  <c r="BV402" i="1"/>
  <c r="BW402" i="1"/>
  <c r="BX402" i="1"/>
  <c r="BM403" i="1"/>
  <c r="BN403" i="1"/>
  <c r="BO403" i="1"/>
  <c r="BP403" i="1"/>
  <c r="BQ403" i="1"/>
  <c r="BR403" i="1"/>
  <c r="BS403" i="1"/>
  <c r="BT403" i="1"/>
  <c r="BU403" i="1"/>
  <c r="BV403" i="1"/>
  <c r="BW403" i="1"/>
  <c r="BX403" i="1"/>
  <c r="BM404" i="1"/>
  <c r="BN404" i="1"/>
  <c r="BO404" i="1"/>
  <c r="BP404" i="1"/>
  <c r="BQ404" i="1"/>
  <c r="BR404" i="1"/>
  <c r="BS404" i="1"/>
  <c r="BT404" i="1"/>
  <c r="BU404" i="1"/>
  <c r="BV404" i="1"/>
  <c r="BW404" i="1"/>
  <c r="BX404" i="1"/>
  <c r="BM405" i="1"/>
  <c r="BN405" i="1"/>
  <c r="BO405" i="1"/>
  <c r="BP405" i="1"/>
  <c r="BQ405" i="1"/>
  <c r="BR405" i="1"/>
  <c r="BS405" i="1"/>
  <c r="BT405" i="1"/>
  <c r="BU405" i="1"/>
  <c r="BV405" i="1"/>
  <c r="BW405" i="1"/>
  <c r="BX405" i="1"/>
  <c r="BM406" i="1"/>
  <c r="BN406" i="1"/>
  <c r="BO406" i="1"/>
  <c r="BP406" i="1"/>
  <c r="BQ406" i="1"/>
  <c r="BR406" i="1"/>
  <c r="BS406" i="1"/>
  <c r="BT406" i="1"/>
  <c r="BU406" i="1"/>
  <c r="BV406" i="1"/>
  <c r="BW406" i="1"/>
  <c r="BX406" i="1"/>
  <c r="BM407" i="1"/>
  <c r="BN407" i="1"/>
  <c r="BO407" i="1"/>
  <c r="BP407" i="1"/>
  <c r="BQ407" i="1"/>
  <c r="BR407" i="1"/>
  <c r="BS407" i="1"/>
  <c r="BT407" i="1"/>
  <c r="BU407" i="1"/>
  <c r="BV407" i="1"/>
  <c r="BW407" i="1"/>
  <c r="BX407" i="1"/>
  <c r="BM408" i="1"/>
  <c r="BN408" i="1"/>
  <c r="BO408" i="1"/>
  <c r="BP408" i="1"/>
  <c r="BQ408" i="1"/>
  <c r="BR408" i="1"/>
  <c r="BS408" i="1"/>
  <c r="BT408" i="1"/>
  <c r="BU408" i="1"/>
  <c r="BV408" i="1"/>
  <c r="BW408" i="1"/>
  <c r="BX408" i="1"/>
  <c r="BM409" i="1"/>
  <c r="BN409" i="1"/>
  <c r="BO409" i="1"/>
  <c r="BP409" i="1"/>
  <c r="BQ409" i="1"/>
  <c r="BR409" i="1"/>
  <c r="BS409" i="1"/>
  <c r="BT409" i="1"/>
  <c r="BU409" i="1"/>
  <c r="BV409" i="1"/>
  <c r="BW409" i="1"/>
  <c r="BX409" i="1"/>
  <c r="BM410" i="1"/>
  <c r="BN410" i="1"/>
  <c r="BO410" i="1"/>
  <c r="BP410" i="1"/>
  <c r="BQ410" i="1"/>
  <c r="BR410" i="1"/>
  <c r="BS410" i="1"/>
  <c r="BT410" i="1"/>
  <c r="BU410" i="1"/>
  <c r="BV410" i="1"/>
  <c r="BW410" i="1"/>
  <c r="BX410" i="1"/>
  <c r="BM411" i="1"/>
  <c r="BN411" i="1"/>
  <c r="BO411" i="1"/>
  <c r="BP411" i="1"/>
  <c r="BQ411" i="1"/>
  <c r="BR411" i="1"/>
  <c r="BS411" i="1"/>
  <c r="BT411" i="1"/>
  <c r="BU411" i="1"/>
  <c r="BV411" i="1"/>
  <c r="BW411" i="1"/>
  <c r="BX411" i="1"/>
  <c r="BM412" i="1"/>
  <c r="BN412" i="1"/>
  <c r="BO412" i="1"/>
  <c r="BP412" i="1"/>
  <c r="BQ412" i="1"/>
  <c r="BR412" i="1"/>
  <c r="BS412" i="1"/>
  <c r="BT412" i="1"/>
  <c r="BU412" i="1"/>
  <c r="BV412" i="1"/>
  <c r="BW412" i="1"/>
  <c r="BX412" i="1"/>
  <c r="BM413" i="1"/>
  <c r="BN413" i="1"/>
  <c r="BO413" i="1"/>
  <c r="BP413" i="1"/>
  <c r="BQ413" i="1"/>
  <c r="BR413" i="1"/>
  <c r="BS413" i="1"/>
  <c r="BT413" i="1"/>
  <c r="BU413" i="1"/>
  <c r="BV413" i="1"/>
  <c r="BW413" i="1"/>
  <c r="BX413" i="1"/>
  <c r="BM414" i="1"/>
  <c r="BN414" i="1"/>
  <c r="BO414" i="1"/>
  <c r="BP414" i="1"/>
  <c r="BQ414" i="1"/>
  <c r="BR414" i="1"/>
  <c r="BS414" i="1"/>
  <c r="BT414" i="1"/>
  <c r="BU414" i="1"/>
  <c r="BV414" i="1"/>
  <c r="BW414" i="1"/>
  <c r="BX414" i="1"/>
  <c r="BM415" i="1"/>
  <c r="BN415" i="1"/>
  <c r="BO415" i="1"/>
  <c r="BP415" i="1"/>
  <c r="BQ415" i="1"/>
  <c r="BR415" i="1"/>
  <c r="BS415" i="1"/>
  <c r="BT415" i="1"/>
  <c r="BU415" i="1"/>
  <c r="BV415" i="1"/>
  <c r="BW415" i="1"/>
  <c r="BX415" i="1"/>
  <c r="BM416" i="1"/>
  <c r="BN416" i="1"/>
  <c r="BO416" i="1"/>
  <c r="BP416" i="1"/>
  <c r="BQ416" i="1"/>
  <c r="BR416" i="1"/>
  <c r="BS416" i="1"/>
  <c r="BT416" i="1"/>
  <c r="BU416" i="1"/>
  <c r="BV416" i="1"/>
  <c r="BW416" i="1"/>
  <c r="BX416" i="1"/>
  <c r="BM417" i="1"/>
  <c r="BN417" i="1"/>
  <c r="BO417" i="1"/>
  <c r="BP417" i="1"/>
  <c r="BQ417" i="1"/>
  <c r="BR417" i="1"/>
  <c r="BS417" i="1"/>
  <c r="BT417" i="1"/>
  <c r="BU417" i="1"/>
  <c r="BV417" i="1"/>
  <c r="BW417" i="1"/>
  <c r="BX417" i="1"/>
  <c r="BM418" i="1"/>
  <c r="BN418" i="1"/>
  <c r="BO418" i="1"/>
  <c r="BP418" i="1"/>
  <c r="BQ418" i="1"/>
  <c r="BR418" i="1"/>
  <c r="BS418" i="1"/>
  <c r="BT418" i="1"/>
  <c r="BU418" i="1"/>
  <c r="BV418" i="1"/>
  <c r="BW418" i="1"/>
  <c r="BX418" i="1"/>
  <c r="BM419" i="1"/>
  <c r="BN419" i="1"/>
  <c r="BO419" i="1"/>
  <c r="BP419" i="1"/>
  <c r="BQ419" i="1"/>
  <c r="BR419" i="1"/>
  <c r="BS419" i="1"/>
  <c r="BT419" i="1"/>
  <c r="BU419" i="1"/>
  <c r="BV419" i="1"/>
  <c r="BW419" i="1"/>
  <c r="BX419" i="1"/>
  <c r="BM420" i="1"/>
  <c r="BN420" i="1"/>
  <c r="BO420" i="1"/>
  <c r="BP420" i="1"/>
  <c r="BQ420" i="1"/>
  <c r="BR420" i="1"/>
  <c r="BS420" i="1"/>
  <c r="BT420" i="1"/>
  <c r="BU420" i="1"/>
  <c r="BV420" i="1"/>
  <c r="BW420" i="1"/>
  <c r="BX420" i="1"/>
  <c r="BM421" i="1"/>
  <c r="BN421" i="1"/>
  <c r="BO421" i="1"/>
  <c r="BP421" i="1"/>
  <c r="BQ421" i="1"/>
  <c r="BR421" i="1"/>
  <c r="BS421" i="1"/>
  <c r="BT421" i="1"/>
  <c r="BU421" i="1"/>
  <c r="BV421" i="1"/>
  <c r="BW421" i="1"/>
  <c r="BX421" i="1"/>
  <c r="BM422" i="1"/>
  <c r="BN422" i="1"/>
  <c r="BO422" i="1"/>
  <c r="BP422" i="1"/>
  <c r="BQ422" i="1"/>
  <c r="BR422" i="1"/>
  <c r="BS422" i="1"/>
  <c r="BT422" i="1"/>
  <c r="BU422" i="1"/>
  <c r="BV422" i="1"/>
  <c r="BW422" i="1"/>
  <c r="BX422" i="1"/>
  <c r="BM423" i="1"/>
  <c r="BN423" i="1"/>
  <c r="BO423" i="1"/>
  <c r="BP423" i="1"/>
  <c r="BQ423" i="1"/>
  <c r="BR423" i="1"/>
  <c r="BS423" i="1"/>
  <c r="BT423" i="1"/>
  <c r="BU423" i="1"/>
  <c r="BV423" i="1"/>
  <c r="BW423" i="1"/>
  <c r="BX423" i="1"/>
  <c r="BM424" i="1"/>
  <c r="BN424" i="1"/>
  <c r="BO424" i="1"/>
  <c r="BP424" i="1"/>
  <c r="BQ424" i="1"/>
  <c r="BR424" i="1"/>
  <c r="BS424" i="1"/>
  <c r="BT424" i="1"/>
  <c r="BU424" i="1"/>
  <c r="BV424" i="1"/>
  <c r="BW424" i="1"/>
  <c r="BX424" i="1"/>
  <c r="BM425" i="1"/>
  <c r="BN425" i="1"/>
  <c r="BO425" i="1"/>
  <c r="BP425" i="1"/>
  <c r="BQ425" i="1"/>
  <c r="BR425" i="1"/>
  <c r="BS425" i="1"/>
  <c r="BT425" i="1"/>
  <c r="BU425" i="1"/>
  <c r="BV425" i="1"/>
  <c r="BW425" i="1"/>
  <c r="BX425" i="1"/>
  <c r="BM426" i="1"/>
  <c r="BN426" i="1"/>
  <c r="BO426" i="1"/>
  <c r="BP426" i="1"/>
  <c r="BQ426" i="1"/>
  <c r="BR426" i="1"/>
  <c r="BS426" i="1"/>
  <c r="BT426" i="1"/>
  <c r="BU426" i="1"/>
  <c r="BV426" i="1"/>
  <c r="BW426" i="1"/>
  <c r="BX426" i="1"/>
  <c r="BM427" i="1"/>
  <c r="BN427" i="1"/>
  <c r="BO427" i="1"/>
  <c r="BP427" i="1"/>
  <c r="BQ427" i="1"/>
  <c r="BR427" i="1"/>
  <c r="BS427" i="1"/>
  <c r="BT427" i="1"/>
  <c r="BU427" i="1"/>
  <c r="BV427" i="1"/>
  <c r="BW427" i="1"/>
  <c r="BX427" i="1"/>
  <c r="BM428" i="1"/>
  <c r="BN428" i="1"/>
  <c r="BO428" i="1"/>
  <c r="BP428" i="1"/>
  <c r="BQ428" i="1"/>
  <c r="BR428" i="1"/>
  <c r="BS428" i="1"/>
  <c r="BT428" i="1"/>
  <c r="BU428" i="1"/>
  <c r="BV428" i="1"/>
  <c r="BW428" i="1"/>
  <c r="BX428" i="1"/>
  <c r="BM429" i="1"/>
  <c r="BN429" i="1"/>
  <c r="BO429" i="1"/>
  <c r="BP429" i="1"/>
  <c r="BQ429" i="1"/>
  <c r="BR429" i="1"/>
  <c r="BS429" i="1"/>
  <c r="BT429" i="1"/>
  <c r="BU429" i="1"/>
  <c r="BV429" i="1"/>
  <c r="BW429" i="1"/>
  <c r="BX429" i="1"/>
  <c r="BM430" i="1"/>
  <c r="BN430" i="1"/>
  <c r="BO430" i="1"/>
  <c r="BP430" i="1"/>
  <c r="BQ430" i="1"/>
  <c r="BR430" i="1"/>
  <c r="BS430" i="1"/>
  <c r="BT430" i="1"/>
  <c r="BU430" i="1"/>
  <c r="BV430" i="1"/>
  <c r="BW430" i="1"/>
  <c r="BX430" i="1"/>
  <c r="BM431" i="1"/>
  <c r="BN431" i="1"/>
  <c r="BO431" i="1"/>
  <c r="BP431" i="1"/>
  <c r="BQ431" i="1"/>
  <c r="BR431" i="1"/>
  <c r="BS431" i="1"/>
  <c r="BT431" i="1"/>
  <c r="BU431" i="1"/>
  <c r="BV431" i="1"/>
  <c r="BW431" i="1"/>
  <c r="BX431" i="1"/>
  <c r="BM432" i="1"/>
  <c r="BN432" i="1"/>
  <c r="BO432" i="1"/>
  <c r="BP432" i="1"/>
  <c r="BQ432" i="1"/>
  <c r="BR432" i="1"/>
  <c r="BS432" i="1"/>
  <c r="BT432" i="1"/>
  <c r="BU432" i="1"/>
  <c r="BV432" i="1"/>
  <c r="BW432" i="1"/>
  <c r="BX432" i="1"/>
  <c r="BM433" i="1"/>
  <c r="BN433" i="1"/>
  <c r="BO433" i="1"/>
  <c r="BP433" i="1"/>
  <c r="BQ433" i="1"/>
  <c r="BR433" i="1"/>
  <c r="BS433" i="1"/>
  <c r="BT433" i="1"/>
  <c r="BU433" i="1"/>
  <c r="BV433" i="1"/>
  <c r="BW433" i="1"/>
  <c r="BX433" i="1"/>
  <c r="BM434" i="1"/>
  <c r="BN434" i="1"/>
  <c r="BO434" i="1"/>
  <c r="BP434" i="1"/>
  <c r="BQ434" i="1"/>
  <c r="BR434" i="1"/>
  <c r="BS434" i="1"/>
  <c r="BT434" i="1"/>
  <c r="BU434" i="1"/>
  <c r="BV434" i="1"/>
  <c r="BW434" i="1"/>
  <c r="BX434" i="1"/>
  <c r="BM435" i="1"/>
  <c r="BN435" i="1"/>
  <c r="BO435" i="1"/>
  <c r="BP435" i="1"/>
  <c r="BQ435" i="1"/>
  <c r="BR435" i="1"/>
  <c r="BS435" i="1"/>
  <c r="BT435" i="1"/>
  <c r="BU435" i="1"/>
  <c r="BV435" i="1"/>
  <c r="BW435" i="1"/>
  <c r="BX435" i="1"/>
  <c r="BM436" i="1"/>
  <c r="BN436" i="1"/>
  <c r="BO436" i="1"/>
  <c r="BP436" i="1"/>
  <c r="BQ436" i="1"/>
  <c r="BR436" i="1"/>
  <c r="BS436" i="1"/>
  <c r="BT436" i="1"/>
  <c r="BU436" i="1"/>
  <c r="BV436" i="1"/>
  <c r="BW436" i="1"/>
  <c r="BX436" i="1"/>
  <c r="BM437" i="1"/>
  <c r="BN437" i="1"/>
  <c r="BO437" i="1"/>
  <c r="BP437" i="1"/>
  <c r="BQ437" i="1"/>
  <c r="BR437" i="1"/>
  <c r="BS437" i="1"/>
  <c r="BT437" i="1"/>
  <c r="BU437" i="1"/>
  <c r="BV437" i="1"/>
  <c r="BW437" i="1"/>
  <c r="BX437" i="1"/>
  <c r="BM438" i="1"/>
  <c r="BN438" i="1"/>
  <c r="BO438" i="1"/>
  <c r="BP438" i="1"/>
  <c r="BQ438" i="1"/>
  <c r="BR438" i="1"/>
  <c r="BS438" i="1"/>
  <c r="BT438" i="1"/>
  <c r="BU438" i="1"/>
  <c r="BV438" i="1"/>
  <c r="BW438" i="1"/>
  <c r="BX438" i="1"/>
  <c r="BM439" i="1"/>
  <c r="BN439" i="1"/>
  <c r="BO439" i="1"/>
  <c r="BP439" i="1"/>
  <c r="BQ439" i="1"/>
  <c r="BR439" i="1"/>
  <c r="BS439" i="1"/>
  <c r="BT439" i="1"/>
  <c r="BU439" i="1"/>
  <c r="BV439" i="1"/>
  <c r="BW439" i="1"/>
  <c r="BX439" i="1"/>
  <c r="BM440" i="1"/>
  <c r="BN440" i="1"/>
  <c r="BO440" i="1"/>
  <c r="BP440" i="1"/>
  <c r="BQ440" i="1"/>
  <c r="BR440" i="1"/>
  <c r="BS440" i="1"/>
  <c r="BT440" i="1"/>
  <c r="BU440" i="1"/>
  <c r="BV440" i="1"/>
  <c r="BW440" i="1"/>
  <c r="BX440" i="1"/>
  <c r="BM441" i="1"/>
  <c r="BN441" i="1"/>
  <c r="BO441" i="1"/>
  <c r="BP441" i="1"/>
  <c r="BQ441" i="1"/>
  <c r="BR441" i="1"/>
  <c r="BS441" i="1"/>
  <c r="BT441" i="1"/>
  <c r="BU441" i="1"/>
  <c r="BV441" i="1"/>
  <c r="BW441" i="1"/>
  <c r="BX441" i="1"/>
  <c r="BM442" i="1"/>
  <c r="BN442" i="1"/>
  <c r="BO442" i="1"/>
  <c r="BP442" i="1"/>
  <c r="BQ442" i="1"/>
  <c r="BR442" i="1"/>
  <c r="BS442" i="1"/>
  <c r="BT442" i="1"/>
  <c r="BU442" i="1"/>
  <c r="BV442" i="1"/>
  <c r="BW442" i="1"/>
  <c r="BX442" i="1"/>
  <c r="BM443" i="1"/>
  <c r="BN443" i="1"/>
  <c r="BO443" i="1"/>
  <c r="BP443" i="1"/>
  <c r="BQ443" i="1"/>
  <c r="BR443" i="1"/>
  <c r="BS443" i="1"/>
  <c r="BT443" i="1"/>
  <c r="BU443" i="1"/>
  <c r="BV443" i="1"/>
  <c r="BW443" i="1"/>
  <c r="BX443" i="1"/>
  <c r="BM444" i="1"/>
  <c r="BN444" i="1"/>
  <c r="BO444" i="1"/>
  <c r="BP444" i="1"/>
  <c r="BQ444" i="1"/>
  <c r="BR444" i="1"/>
  <c r="BS444" i="1"/>
  <c r="BT444" i="1"/>
  <c r="BU444" i="1"/>
  <c r="BV444" i="1"/>
  <c r="BW444" i="1"/>
  <c r="BX444" i="1"/>
  <c r="BM445" i="1"/>
  <c r="BN445" i="1"/>
  <c r="BO445" i="1"/>
  <c r="BP445" i="1"/>
  <c r="BQ445" i="1"/>
  <c r="BR445" i="1"/>
  <c r="BS445" i="1"/>
  <c r="BT445" i="1"/>
  <c r="BU445" i="1"/>
  <c r="BV445" i="1"/>
  <c r="BW445" i="1"/>
  <c r="BX445" i="1"/>
  <c r="BM446" i="1"/>
  <c r="BN446" i="1"/>
  <c r="BO446" i="1"/>
  <c r="BP446" i="1"/>
  <c r="BQ446" i="1"/>
  <c r="BR446" i="1"/>
  <c r="BS446" i="1"/>
  <c r="BT446" i="1"/>
  <c r="BU446" i="1"/>
  <c r="BV446" i="1"/>
  <c r="BW446" i="1"/>
  <c r="BX446" i="1"/>
  <c r="BM447" i="1"/>
  <c r="BN447" i="1"/>
  <c r="BO447" i="1"/>
  <c r="BP447" i="1"/>
  <c r="BQ447" i="1"/>
  <c r="BR447" i="1"/>
  <c r="BS447" i="1"/>
  <c r="BT447" i="1"/>
  <c r="BU447" i="1"/>
  <c r="BV447" i="1"/>
  <c r="BW447" i="1"/>
  <c r="BX447" i="1"/>
  <c r="BM448" i="1"/>
  <c r="BN448" i="1"/>
  <c r="BO448" i="1"/>
  <c r="BP448" i="1"/>
  <c r="BQ448" i="1"/>
  <c r="BR448" i="1"/>
  <c r="BS448" i="1"/>
  <c r="BT448" i="1"/>
  <c r="BU448" i="1"/>
  <c r="BV448" i="1"/>
  <c r="BW448" i="1"/>
  <c r="BX448" i="1"/>
  <c r="BM449" i="1"/>
  <c r="BN449" i="1"/>
  <c r="BO449" i="1"/>
  <c r="BP449" i="1"/>
  <c r="BQ449" i="1"/>
  <c r="BR449" i="1"/>
  <c r="BS449" i="1"/>
  <c r="BT449" i="1"/>
  <c r="BU449" i="1"/>
  <c r="BV449" i="1"/>
  <c r="BW449" i="1"/>
  <c r="BX449" i="1"/>
  <c r="BM450" i="1"/>
  <c r="BN450" i="1"/>
  <c r="BO450" i="1"/>
  <c r="BP450" i="1"/>
  <c r="BQ450" i="1"/>
  <c r="BR450" i="1"/>
  <c r="BS450" i="1"/>
  <c r="BT450" i="1"/>
  <c r="BU450" i="1"/>
  <c r="BV450" i="1"/>
  <c r="BW450" i="1"/>
  <c r="BX450" i="1"/>
  <c r="BM451" i="1"/>
  <c r="BN451" i="1"/>
  <c r="BO451" i="1"/>
  <c r="BP451" i="1"/>
  <c r="BQ451" i="1"/>
  <c r="BR451" i="1"/>
  <c r="BS451" i="1"/>
  <c r="BT451" i="1"/>
  <c r="BU451" i="1"/>
  <c r="BV451" i="1"/>
  <c r="BW451" i="1"/>
  <c r="BX451" i="1"/>
  <c r="BM452" i="1"/>
  <c r="BN452" i="1"/>
  <c r="BO452" i="1"/>
  <c r="BP452" i="1"/>
  <c r="BQ452" i="1"/>
  <c r="BR452" i="1"/>
  <c r="BS452" i="1"/>
  <c r="BT452" i="1"/>
  <c r="BU452" i="1"/>
  <c r="BV452" i="1"/>
  <c r="BW452" i="1"/>
  <c r="BX452" i="1"/>
  <c r="BM453" i="1"/>
  <c r="BN453" i="1"/>
  <c r="BO453" i="1"/>
  <c r="BP453" i="1"/>
  <c r="BQ453" i="1"/>
  <c r="BR453" i="1"/>
  <c r="BS453" i="1"/>
  <c r="BT453" i="1"/>
  <c r="BU453" i="1"/>
  <c r="BV453" i="1"/>
  <c r="BW453" i="1"/>
  <c r="BX453" i="1"/>
  <c r="BM454" i="1"/>
  <c r="BN454" i="1"/>
  <c r="BO454" i="1"/>
  <c r="BP454" i="1"/>
  <c r="BQ454" i="1"/>
  <c r="BR454" i="1"/>
  <c r="BS454" i="1"/>
  <c r="BT454" i="1"/>
  <c r="BU454" i="1"/>
  <c r="BV454" i="1"/>
  <c r="BW454" i="1"/>
  <c r="BX454" i="1"/>
  <c r="BM455" i="1"/>
  <c r="BN455" i="1"/>
  <c r="BO455" i="1"/>
  <c r="BP455" i="1"/>
  <c r="BQ455" i="1"/>
  <c r="BR455" i="1"/>
  <c r="BS455" i="1"/>
  <c r="BT455" i="1"/>
  <c r="BU455" i="1"/>
  <c r="BV455" i="1"/>
  <c r="BW455" i="1"/>
  <c r="BX455" i="1"/>
  <c r="BM456" i="1"/>
  <c r="BN456" i="1"/>
  <c r="BO456" i="1"/>
  <c r="BP456" i="1"/>
  <c r="BQ456" i="1"/>
  <c r="BR456" i="1"/>
  <c r="BS456" i="1"/>
  <c r="BT456" i="1"/>
  <c r="BU456" i="1"/>
  <c r="BV456" i="1"/>
  <c r="BW456" i="1"/>
  <c r="BX456" i="1"/>
  <c r="BM457" i="1"/>
  <c r="BN457" i="1"/>
  <c r="BO457" i="1"/>
  <c r="BP457" i="1"/>
  <c r="BQ457" i="1"/>
  <c r="BR457" i="1"/>
  <c r="BS457" i="1"/>
  <c r="BT457" i="1"/>
  <c r="BU457" i="1"/>
  <c r="BV457" i="1"/>
  <c r="BW457" i="1"/>
  <c r="BX457" i="1"/>
  <c r="BM458" i="1"/>
  <c r="BN458" i="1"/>
  <c r="BO458" i="1"/>
  <c r="BP458" i="1"/>
  <c r="BQ458" i="1"/>
  <c r="BR458" i="1"/>
  <c r="BS458" i="1"/>
  <c r="BT458" i="1"/>
  <c r="BU458" i="1"/>
  <c r="BV458" i="1"/>
  <c r="BW458" i="1"/>
  <c r="BX458" i="1"/>
  <c r="BM459" i="1"/>
  <c r="BN459" i="1"/>
  <c r="BO459" i="1"/>
  <c r="BP459" i="1"/>
  <c r="BQ459" i="1"/>
  <c r="BR459" i="1"/>
  <c r="BS459" i="1"/>
  <c r="BT459" i="1"/>
  <c r="BU459" i="1"/>
  <c r="BV459" i="1"/>
  <c r="BW459" i="1"/>
  <c r="BX459" i="1"/>
  <c r="BM460" i="1"/>
  <c r="BN460" i="1"/>
  <c r="BO460" i="1"/>
  <c r="BP460" i="1"/>
  <c r="BQ460" i="1"/>
  <c r="BR460" i="1"/>
  <c r="BS460" i="1"/>
  <c r="BT460" i="1"/>
  <c r="BU460" i="1"/>
  <c r="BV460" i="1"/>
  <c r="BW460" i="1"/>
  <c r="BX460" i="1"/>
  <c r="BM461" i="1"/>
  <c r="BN461" i="1"/>
  <c r="BO461" i="1"/>
  <c r="BP461" i="1"/>
  <c r="BQ461" i="1"/>
  <c r="BR461" i="1"/>
  <c r="BS461" i="1"/>
  <c r="BT461" i="1"/>
  <c r="BU461" i="1"/>
  <c r="BV461" i="1"/>
  <c r="BW461" i="1"/>
  <c r="BX461" i="1"/>
  <c r="BM462" i="1"/>
  <c r="BN462" i="1"/>
  <c r="BO462" i="1"/>
  <c r="BP462" i="1"/>
  <c r="BQ462" i="1"/>
  <c r="BR462" i="1"/>
  <c r="BS462" i="1"/>
  <c r="BT462" i="1"/>
  <c r="BU462" i="1"/>
  <c r="BV462" i="1"/>
  <c r="BW462" i="1"/>
  <c r="BX462" i="1"/>
  <c r="BM463" i="1"/>
  <c r="BN463" i="1"/>
  <c r="BO463" i="1"/>
  <c r="BP463" i="1"/>
  <c r="BQ463" i="1"/>
  <c r="BR463" i="1"/>
  <c r="BS463" i="1"/>
  <c r="BT463" i="1"/>
  <c r="BU463" i="1"/>
  <c r="BV463" i="1"/>
  <c r="BW463" i="1"/>
  <c r="BX463" i="1"/>
  <c r="BM464" i="1"/>
  <c r="BN464" i="1"/>
  <c r="BO464" i="1"/>
  <c r="BP464" i="1"/>
  <c r="BQ464" i="1"/>
  <c r="BR464" i="1"/>
  <c r="BS464" i="1"/>
  <c r="BT464" i="1"/>
  <c r="BU464" i="1"/>
  <c r="BV464" i="1"/>
  <c r="BW464" i="1"/>
  <c r="BX464" i="1"/>
  <c r="BM465" i="1"/>
  <c r="BN465" i="1"/>
  <c r="BO465" i="1"/>
  <c r="BP465" i="1"/>
  <c r="BQ465" i="1"/>
  <c r="BR465" i="1"/>
  <c r="BS465" i="1"/>
  <c r="BT465" i="1"/>
  <c r="BU465" i="1"/>
  <c r="BV465" i="1"/>
  <c r="BW465" i="1"/>
  <c r="BX465" i="1"/>
  <c r="BM466" i="1"/>
  <c r="BN466" i="1"/>
  <c r="BO466" i="1"/>
  <c r="BP466" i="1"/>
  <c r="BQ466" i="1"/>
  <c r="BR466" i="1"/>
  <c r="BS466" i="1"/>
  <c r="BT466" i="1"/>
  <c r="BU466" i="1"/>
  <c r="BV466" i="1"/>
  <c r="BW466" i="1"/>
  <c r="BX466" i="1"/>
  <c r="BM467" i="1"/>
  <c r="BN467" i="1"/>
  <c r="BO467" i="1"/>
  <c r="BP467" i="1"/>
  <c r="BQ467" i="1"/>
  <c r="BR467" i="1"/>
  <c r="BS467" i="1"/>
  <c r="BT467" i="1"/>
  <c r="BU467" i="1"/>
  <c r="BV467" i="1"/>
  <c r="BW467" i="1"/>
  <c r="BX467" i="1"/>
  <c r="BM468" i="1"/>
  <c r="BN468" i="1"/>
  <c r="BO468" i="1"/>
  <c r="BP468" i="1"/>
  <c r="BQ468" i="1"/>
  <c r="BR468" i="1"/>
  <c r="BS468" i="1"/>
  <c r="BT468" i="1"/>
  <c r="BU468" i="1"/>
  <c r="BV468" i="1"/>
  <c r="BW468" i="1"/>
  <c r="BX468" i="1"/>
  <c r="BM469" i="1"/>
  <c r="BN469" i="1"/>
  <c r="BO469" i="1"/>
  <c r="BP469" i="1"/>
  <c r="BQ469" i="1"/>
  <c r="BR469" i="1"/>
  <c r="BS469" i="1"/>
  <c r="BT469" i="1"/>
  <c r="BU469" i="1"/>
  <c r="BV469" i="1"/>
  <c r="BW469" i="1"/>
  <c r="BX469" i="1"/>
  <c r="BM470" i="1"/>
  <c r="BN470" i="1"/>
  <c r="BO470" i="1"/>
  <c r="BP470" i="1"/>
  <c r="BQ470" i="1"/>
  <c r="BR470" i="1"/>
  <c r="BS470" i="1"/>
  <c r="BT470" i="1"/>
  <c r="BU470" i="1"/>
  <c r="BV470" i="1"/>
  <c r="BW470" i="1"/>
  <c r="BX470" i="1"/>
  <c r="BM471" i="1"/>
  <c r="BN471" i="1"/>
  <c r="BO471" i="1"/>
  <c r="BP471" i="1"/>
  <c r="BQ471" i="1"/>
  <c r="BR471" i="1"/>
  <c r="BS471" i="1"/>
  <c r="BT471" i="1"/>
  <c r="BU471" i="1"/>
  <c r="BV471" i="1"/>
  <c r="BW471" i="1"/>
  <c r="BX471" i="1"/>
  <c r="BM472" i="1"/>
  <c r="BN472" i="1"/>
  <c r="BO472" i="1"/>
  <c r="BP472" i="1"/>
  <c r="BQ472" i="1"/>
  <c r="BR472" i="1"/>
  <c r="BS472" i="1"/>
  <c r="BT472" i="1"/>
  <c r="BU472" i="1"/>
  <c r="BV472" i="1"/>
  <c r="BW472" i="1"/>
  <c r="BX472" i="1"/>
  <c r="BM473" i="1"/>
  <c r="BN473" i="1"/>
  <c r="BO473" i="1"/>
  <c r="BP473" i="1"/>
  <c r="BQ473" i="1"/>
  <c r="BR473" i="1"/>
  <c r="BS473" i="1"/>
  <c r="BT473" i="1"/>
  <c r="BU473" i="1"/>
  <c r="BV473" i="1"/>
  <c r="BW473" i="1"/>
  <c r="BX473" i="1"/>
  <c r="BM474" i="1"/>
  <c r="BN474" i="1"/>
  <c r="BO474" i="1"/>
  <c r="BP474" i="1"/>
  <c r="BQ474" i="1"/>
  <c r="BR474" i="1"/>
  <c r="BS474" i="1"/>
  <c r="BT474" i="1"/>
  <c r="BU474" i="1"/>
  <c r="BV474" i="1"/>
  <c r="BW474" i="1"/>
  <c r="BX474" i="1"/>
  <c r="BM475" i="1"/>
  <c r="BN475" i="1"/>
  <c r="BO475" i="1"/>
  <c r="BP475" i="1"/>
  <c r="BQ475" i="1"/>
  <c r="BR475" i="1"/>
  <c r="BS475" i="1"/>
  <c r="BT475" i="1"/>
  <c r="BU475" i="1"/>
  <c r="BV475" i="1"/>
  <c r="BW475" i="1"/>
  <c r="BX475" i="1"/>
  <c r="BM476" i="1"/>
  <c r="BN476" i="1"/>
  <c r="BO476" i="1"/>
  <c r="BP476" i="1"/>
  <c r="BQ476" i="1"/>
  <c r="BR476" i="1"/>
  <c r="BS476" i="1"/>
  <c r="BT476" i="1"/>
  <c r="BU476" i="1"/>
  <c r="BV476" i="1"/>
  <c r="BW476" i="1"/>
  <c r="BX476" i="1"/>
  <c r="BM477" i="1"/>
  <c r="BN477" i="1"/>
  <c r="BO477" i="1"/>
  <c r="BP477" i="1"/>
  <c r="BQ477" i="1"/>
  <c r="BR477" i="1"/>
  <c r="BS477" i="1"/>
  <c r="BT477" i="1"/>
  <c r="BU477" i="1"/>
  <c r="BV477" i="1"/>
  <c r="BW477" i="1"/>
  <c r="BX477" i="1"/>
  <c r="BM478" i="1"/>
  <c r="BN478" i="1"/>
  <c r="BO478" i="1"/>
  <c r="BP478" i="1"/>
  <c r="BQ478" i="1"/>
  <c r="BR478" i="1"/>
  <c r="BS478" i="1"/>
  <c r="BT478" i="1"/>
  <c r="BU478" i="1"/>
  <c r="BV478" i="1"/>
  <c r="BW478" i="1"/>
  <c r="BX478" i="1"/>
  <c r="BM479" i="1"/>
  <c r="BN479" i="1"/>
  <c r="BO479" i="1"/>
  <c r="BP479" i="1"/>
  <c r="BQ479" i="1"/>
  <c r="BR479" i="1"/>
  <c r="BS479" i="1"/>
  <c r="BT479" i="1"/>
  <c r="BU479" i="1"/>
  <c r="BV479" i="1"/>
  <c r="BW479" i="1"/>
  <c r="BX479" i="1"/>
  <c r="BM480" i="1"/>
  <c r="BN480" i="1"/>
  <c r="BO480" i="1"/>
  <c r="BP480" i="1"/>
  <c r="BQ480" i="1"/>
  <c r="BR480" i="1"/>
  <c r="BS480" i="1"/>
  <c r="BT480" i="1"/>
  <c r="BU480" i="1"/>
  <c r="BV480" i="1"/>
  <c r="BW480" i="1"/>
  <c r="BX480" i="1"/>
  <c r="BM481" i="1"/>
  <c r="BN481" i="1"/>
  <c r="BO481" i="1"/>
  <c r="BP481" i="1"/>
  <c r="BQ481" i="1"/>
  <c r="BR481" i="1"/>
  <c r="BS481" i="1"/>
  <c r="BT481" i="1"/>
  <c r="BU481" i="1"/>
  <c r="BV481" i="1"/>
  <c r="BW481" i="1"/>
  <c r="BX481" i="1"/>
  <c r="BM482" i="1"/>
  <c r="BN482" i="1"/>
  <c r="BO482" i="1"/>
  <c r="BP482" i="1"/>
  <c r="BQ482" i="1"/>
  <c r="BR482" i="1"/>
  <c r="BS482" i="1"/>
  <c r="BT482" i="1"/>
  <c r="BU482" i="1"/>
  <c r="BV482" i="1"/>
  <c r="BW482" i="1"/>
  <c r="BX482" i="1"/>
  <c r="BM483" i="1"/>
  <c r="BN483" i="1"/>
  <c r="BO483" i="1"/>
  <c r="BP483" i="1"/>
  <c r="BQ483" i="1"/>
  <c r="BR483" i="1"/>
  <c r="BS483" i="1"/>
  <c r="BT483" i="1"/>
  <c r="BU483" i="1"/>
  <c r="BV483" i="1"/>
  <c r="BW483" i="1"/>
  <c r="BX483" i="1"/>
  <c r="BM484" i="1"/>
  <c r="BN484" i="1"/>
  <c r="BO484" i="1"/>
  <c r="BP484" i="1"/>
  <c r="BQ484" i="1"/>
  <c r="BR484" i="1"/>
  <c r="BS484" i="1"/>
  <c r="BT484" i="1"/>
  <c r="BU484" i="1"/>
  <c r="BV484" i="1"/>
  <c r="BW484" i="1"/>
  <c r="BX484" i="1"/>
  <c r="BM485" i="1"/>
  <c r="BN485" i="1"/>
  <c r="BO485" i="1"/>
  <c r="BP485" i="1"/>
  <c r="BQ485" i="1"/>
  <c r="BR485" i="1"/>
  <c r="BS485" i="1"/>
  <c r="BT485" i="1"/>
  <c r="BU485" i="1"/>
  <c r="BV485" i="1"/>
  <c r="BW485" i="1"/>
  <c r="BX485" i="1"/>
  <c r="BM486" i="1"/>
  <c r="BN486" i="1"/>
  <c r="BO486" i="1"/>
  <c r="BP486" i="1"/>
  <c r="BQ486" i="1"/>
  <c r="BR486" i="1"/>
  <c r="BS486" i="1"/>
  <c r="BT486" i="1"/>
  <c r="BU486" i="1"/>
  <c r="BV486" i="1"/>
  <c r="BW486" i="1"/>
  <c r="BX486" i="1"/>
  <c r="BM487" i="1"/>
  <c r="BN487" i="1"/>
  <c r="BO487" i="1"/>
  <c r="BP487" i="1"/>
  <c r="BQ487" i="1"/>
  <c r="BR487" i="1"/>
  <c r="BS487" i="1"/>
  <c r="BT487" i="1"/>
  <c r="BU487" i="1"/>
  <c r="BV487" i="1"/>
  <c r="BW487" i="1"/>
  <c r="BX487" i="1"/>
  <c r="BM488" i="1"/>
  <c r="BN488" i="1"/>
  <c r="BO488" i="1"/>
  <c r="BP488" i="1"/>
  <c r="BQ488" i="1"/>
  <c r="BR488" i="1"/>
  <c r="BS488" i="1"/>
  <c r="BT488" i="1"/>
  <c r="BU488" i="1"/>
  <c r="BV488" i="1"/>
  <c r="BW488" i="1"/>
  <c r="BX488" i="1"/>
  <c r="BM489" i="1"/>
  <c r="BN489" i="1"/>
  <c r="BO489" i="1"/>
  <c r="BP489" i="1"/>
  <c r="BQ489" i="1"/>
  <c r="BR489" i="1"/>
  <c r="BS489" i="1"/>
  <c r="BT489" i="1"/>
  <c r="BU489" i="1"/>
  <c r="BV489" i="1"/>
  <c r="BW489" i="1"/>
  <c r="BX489" i="1"/>
  <c r="BM490" i="1"/>
  <c r="BN490" i="1"/>
  <c r="BO490" i="1"/>
  <c r="BP490" i="1"/>
  <c r="BQ490" i="1"/>
  <c r="BR490" i="1"/>
  <c r="BS490" i="1"/>
  <c r="BT490" i="1"/>
  <c r="BU490" i="1"/>
  <c r="BV490" i="1"/>
  <c r="BW490" i="1"/>
  <c r="BX490" i="1"/>
  <c r="BM491" i="1"/>
  <c r="BN491" i="1"/>
  <c r="BO491" i="1"/>
  <c r="BP491" i="1"/>
  <c r="BQ491" i="1"/>
  <c r="BR491" i="1"/>
  <c r="BS491" i="1"/>
  <c r="BT491" i="1"/>
  <c r="BU491" i="1"/>
  <c r="BV491" i="1"/>
  <c r="BW491" i="1"/>
  <c r="BX491" i="1"/>
  <c r="BM492" i="1"/>
  <c r="BN492" i="1"/>
  <c r="BO492" i="1"/>
  <c r="BP492" i="1"/>
  <c r="BQ492" i="1"/>
  <c r="BR492" i="1"/>
  <c r="BS492" i="1"/>
  <c r="BT492" i="1"/>
  <c r="BU492" i="1"/>
  <c r="BV492" i="1"/>
  <c r="BW492" i="1"/>
  <c r="BX492" i="1"/>
  <c r="BM493" i="1"/>
  <c r="BN493" i="1"/>
  <c r="BO493" i="1"/>
  <c r="BP493" i="1"/>
  <c r="BQ493" i="1"/>
  <c r="BR493" i="1"/>
  <c r="BS493" i="1"/>
  <c r="BT493" i="1"/>
  <c r="BU493" i="1"/>
  <c r="BV493" i="1"/>
  <c r="BW493" i="1"/>
  <c r="BX493" i="1"/>
  <c r="BM494" i="1"/>
  <c r="BN494" i="1"/>
  <c r="BO494" i="1"/>
  <c r="BP494" i="1"/>
  <c r="BQ494" i="1"/>
  <c r="BR494" i="1"/>
  <c r="BS494" i="1"/>
  <c r="BT494" i="1"/>
  <c r="BU494" i="1"/>
  <c r="BV494" i="1"/>
  <c r="BW494" i="1"/>
  <c r="BX494" i="1"/>
  <c r="BM495" i="1"/>
  <c r="BN495" i="1"/>
  <c r="BO495" i="1"/>
  <c r="BP495" i="1"/>
  <c r="BQ495" i="1"/>
  <c r="BR495" i="1"/>
  <c r="BS495" i="1"/>
  <c r="BT495" i="1"/>
  <c r="BU495" i="1"/>
  <c r="BV495" i="1"/>
  <c r="BW495" i="1"/>
  <c r="BX495" i="1"/>
  <c r="BM496" i="1"/>
  <c r="BN496" i="1"/>
  <c r="BO496" i="1"/>
  <c r="BP496" i="1"/>
  <c r="BQ496" i="1"/>
  <c r="BR496" i="1"/>
  <c r="BS496" i="1"/>
  <c r="BT496" i="1"/>
  <c r="BU496" i="1"/>
  <c r="BV496" i="1"/>
  <c r="BW496" i="1"/>
  <c r="BX496" i="1"/>
  <c r="BM497" i="1"/>
  <c r="BN497" i="1"/>
  <c r="BO497" i="1"/>
  <c r="BP497" i="1"/>
  <c r="BQ497" i="1"/>
  <c r="BR497" i="1"/>
  <c r="BS497" i="1"/>
  <c r="BT497" i="1"/>
  <c r="BU497" i="1"/>
  <c r="BV497" i="1"/>
  <c r="BW497" i="1"/>
  <c r="BX497" i="1"/>
  <c r="BM498" i="1"/>
  <c r="BN498" i="1"/>
  <c r="BO498" i="1"/>
  <c r="BP498" i="1"/>
  <c r="BQ498" i="1"/>
  <c r="BR498" i="1"/>
  <c r="BS498" i="1"/>
  <c r="BT498" i="1"/>
  <c r="BU498" i="1"/>
  <c r="BV498" i="1"/>
  <c r="BW498" i="1"/>
  <c r="BX498" i="1"/>
  <c r="BM499" i="1"/>
  <c r="BN499" i="1"/>
  <c r="BO499" i="1"/>
  <c r="BP499" i="1"/>
  <c r="BQ499" i="1"/>
  <c r="BR499" i="1"/>
  <c r="BS499" i="1"/>
  <c r="BT499" i="1"/>
  <c r="BU499" i="1"/>
  <c r="BV499" i="1"/>
  <c r="BW499" i="1"/>
  <c r="BX499" i="1"/>
  <c r="BM500" i="1"/>
  <c r="BN500" i="1"/>
  <c r="BO500" i="1"/>
  <c r="BP500" i="1"/>
  <c r="BQ500" i="1"/>
  <c r="BR500" i="1"/>
  <c r="BS500" i="1"/>
  <c r="BT500" i="1"/>
  <c r="BU500" i="1"/>
  <c r="BV500" i="1"/>
  <c r="BW500" i="1"/>
  <c r="BX500" i="1"/>
  <c r="BM501" i="1"/>
  <c r="BN501" i="1"/>
  <c r="BO501" i="1"/>
  <c r="BP501" i="1"/>
  <c r="BQ501" i="1"/>
  <c r="BR501" i="1"/>
  <c r="BS501" i="1"/>
  <c r="BT501" i="1"/>
  <c r="BU501" i="1"/>
  <c r="BV501" i="1"/>
  <c r="BW501" i="1"/>
  <c r="BX501" i="1"/>
  <c r="BM502" i="1"/>
  <c r="BN502" i="1"/>
  <c r="BO502" i="1"/>
  <c r="BP502" i="1"/>
  <c r="BQ502" i="1"/>
  <c r="BR502" i="1"/>
  <c r="BS502" i="1"/>
  <c r="BT502" i="1"/>
  <c r="BU502" i="1"/>
  <c r="BV502" i="1"/>
  <c r="BW502" i="1"/>
  <c r="BX502" i="1"/>
  <c r="BM503" i="1"/>
  <c r="BN503" i="1"/>
  <c r="BO503" i="1"/>
  <c r="BP503" i="1"/>
  <c r="BQ503" i="1"/>
  <c r="BR503" i="1"/>
  <c r="BS503" i="1"/>
  <c r="BT503" i="1"/>
  <c r="BU503" i="1"/>
  <c r="BV503" i="1"/>
  <c r="BW503" i="1"/>
  <c r="BX503" i="1"/>
  <c r="BM504" i="1"/>
  <c r="BN504" i="1"/>
  <c r="BO504" i="1"/>
  <c r="BP504" i="1"/>
  <c r="BQ504" i="1"/>
  <c r="BR504" i="1"/>
  <c r="BS504" i="1"/>
  <c r="BT504" i="1"/>
  <c r="BU504" i="1"/>
  <c r="BV504" i="1"/>
  <c r="BW504" i="1"/>
  <c r="BX504" i="1"/>
  <c r="BM505" i="1"/>
  <c r="BN505" i="1"/>
  <c r="BO505" i="1"/>
  <c r="BP505" i="1"/>
  <c r="BQ505" i="1"/>
  <c r="BR505" i="1"/>
  <c r="BS505" i="1"/>
  <c r="BT505" i="1"/>
  <c r="BU505" i="1"/>
  <c r="BV505" i="1"/>
  <c r="BW505" i="1"/>
  <c r="BX505" i="1"/>
  <c r="BM506" i="1"/>
  <c r="BN506" i="1"/>
  <c r="BO506" i="1"/>
  <c r="BP506" i="1"/>
  <c r="BQ506" i="1"/>
  <c r="BR506" i="1"/>
  <c r="BS506" i="1"/>
  <c r="BT506" i="1"/>
  <c r="BU506" i="1"/>
  <c r="BV506" i="1"/>
  <c r="BW506" i="1"/>
  <c r="BX506" i="1"/>
  <c r="BM507" i="1"/>
  <c r="BN507" i="1"/>
  <c r="BO507" i="1"/>
  <c r="BP507" i="1"/>
  <c r="BQ507" i="1"/>
  <c r="BR507" i="1"/>
  <c r="BS507" i="1"/>
  <c r="BT507" i="1"/>
  <c r="BU507" i="1"/>
  <c r="BV507" i="1"/>
  <c r="BW507" i="1"/>
  <c r="BX507" i="1"/>
  <c r="BM508" i="1"/>
  <c r="BN508" i="1"/>
  <c r="BO508" i="1"/>
  <c r="BP508" i="1"/>
  <c r="BQ508" i="1"/>
  <c r="BR508" i="1"/>
  <c r="BS508" i="1"/>
  <c r="BT508" i="1"/>
  <c r="BU508" i="1"/>
  <c r="BV508" i="1"/>
  <c r="BW508" i="1"/>
  <c r="BX508" i="1"/>
  <c r="BM509" i="1"/>
  <c r="BN509" i="1"/>
  <c r="BO509" i="1"/>
  <c r="BP509" i="1"/>
  <c r="BQ509" i="1"/>
  <c r="BR509" i="1"/>
  <c r="BS509" i="1"/>
  <c r="BT509" i="1"/>
  <c r="BU509" i="1"/>
  <c r="BV509" i="1"/>
  <c r="BW509" i="1"/>
  <c r="BX509" i="1"/>
  <c r="BM510" i="1"/>
  <c r="BN510" i="1"/>
  <c r="BO510" i="1"/>
  <c r="BP510" i="1"/>
  <c r="BQ510" i="1"/>
  <c r="BR510" i="1"/>
  <c r="BS510" i="1"/>
  <c r="BT510" i="1"/>
  <c r="BU510" i="1"/>
  <c r="BV510" i="1"/>
  <c r="BW510" i="1"/>
  <c r="BX510" i="1"/>
  <c r="BM511" i="1"/>
  <c r="BN511" i="1"/>
  <c r="BO511" i="1"/>
  <c r="BP511" i="1"/>
  <c r="BQ511" i="1"/>
  <c r="BR511" i="1"/>
  <c r="BS511" i="1"/>
  <c r="BT511" i="1"/>
  <c r="BU511" i="1"/>
  <c r="BV511" i="1"/>
  <c r="BW511" i="1"/>
  <c r="BX511" i="1"/>
  <c r="BM512" i="1"/>
  <c r="BN512" i="1"/>
  <c r="BO512" i="1"/>
  <c r="BP512" i="1"/>
  <c r="BQ512" i="1"/>
  <c r="BR512" i="1"/>
  <c r="BS512" i="1"/>
  <c r="BT512" i="1"/>
  <c r="BU512" i="1"/>
  <c r="BV512" i="1"/>
  <c r="BW512" i="1"/>
  <c r="BX512" i="1"/>
  <c r="BM513" i="1"/>
  <c r="BN513" i="1"/>
  <c r="BO513" i="1"/>
  <c r="BP513" i="1"/>
  <c r="BQ513" i="1"/>
  <c r="BR513" i="1"/>
  <c r="BS513" i="1"/>
  <c r="BT513" i="1"/>
  <c r="BU513" i="1"/>
  <c r="BV513" i="1"/>
  <c r="BW513" i="1"/>
  <c r="BX513" i="1"/>
  <c r="BM514" i="1"/>
  <c r="BN514" i="1"/>
  <c r="BO514" i="1"/>
  <c r="BP514" i="1"/>
  <c r="BQ514" i="1"/>
  <c r="BR514" i="1"/>
  <c r="BS514" i="1"/>
  <c r="BT514" i="1"/>
  <c r="BU514" i="1"/>
  <c r="BV514" i="1"/>
  <c r="BW514" i="1"/>
  <c r="BX514" i="1"/>
  <c r="BM515" i="1"/>
  <c r="BN515" i="1"/>
  <c r="BO515" i="1"/>
  <c r="BP515" i="1"/>
  <c r="BQ515" i="1"/>
  <c r="BR515" i="1"/>
  <c r="BS515" i="1"/>
  <c r="BT515" i="1"/>
  <c r="BU515" i="1"/>
  <c r="BV515" i="1"/>
  <c r="BW515" i="1"/>
  <c r="BX515" i="1"/>
  <c r="BM516" i="1"/>
  <c r="BN516" i="1"/>
  <c r="BO516" i="1"/>
  <c r="BP516" i="1"/>
  <c r="BQ516" i="1"/>
  <c r="BR516" i="1"/>
  <c r="BS516" i="1"/>
  <c r="BT516" i="1"/>
  <c r="BU516" i="1"/>
  <c r="BV516" i="1"/>
  <c r="BW516" i="1"/>
  <c r="BX516" i="1"/>
  <c r="BM517" i="1"/>
  <c r="BN517" i="1"/>
  <c r="BO517" i="1"/>
  <c r="BP517" i="1"/>
  <c r="BQ517" i="1"/>
  <c r="BR517" i="1"/>
  <c r="BS517" i="1"/>
  <c r="BT517" i="1"/>
  <c r="BU517" i="1"/>
  <c r="BV517" i="1"/>
  <c r="BW517" i="1"/>
  <c r="BX517" i="1"/>
  <c r="BM518" i="1"/>
  <c r="BN518" i="1"/>
  <c r="BO518" i="1"/>
  <c r="BP518" i="1"/>
  <c r="BQ518" i="1"/>
  <c r="BR518" i="1"/>
  <c r="BS518" i="1"/>
  <c r="BT518" i="1"/>
  <c r="BU518" i="1"/>
  <c r="BV518" i="1"/>
  <c r="BW518" i="1"/>
  <c r="BX518" i="1"/>
  <c r="BM519" i="1"/>
  <c r="BN519" i="1"/>
  <c r="BO519" i="1"/>
  <c r="BP519" i="1"/>
  <c r="BQ519" i="1"/>
  <c r="BR519" i="1"/>
  <c r="BS519" i="1"/>
  <c r="BT519" i="1"/>
  <c r="BU519" i="1"/>
  <c r="BV519" i="1"/>
  <c r="BW519" i="1"/>
  <c r="BX519" i="1"/>
  <c r="BM520" i="1"/>
  <c r="BN520" i="1"/>
  <c r="BO520" i="1"/>
  <c r="BP520" i="1"/>
  <c r="BQ520" i="1"/>
  <c r="BR520" i="1"/>
  <c r="BS520" i="1"/>
  <c r="BT520" i="1"/>
  <c r="BU520" i="1"/>
  <c r="BV520" i="1"/>
  <c r="BW520" i="1"/>
  <c r="BX520" i="1"/>
  <c r="BM521" i="1"/>
  <c r="BN521" i="1"/>
  <c r="BO521" i="1"/>
  <c r="BP521" i="1"/>
  <c r="BQ521" i="1"/>
  <c r="BR521" i="1"/>
  <c r="BS521" i="1"/>
  <c r="BT521" i="1"/>
  <c r="BU521" i="1"/>
  <c r="BV521" i="1"/>
  <c r="BW521" i="1"/>
  <c r="BX521" i="1"/>
  <c r="BM522" i="1"/>
  <c r="BN522" i="1"/>
  <c r="BO522" i="1"/>
  <c r="BP522" i="1"/>
  <c r="BQ522" i="1"/>
  <c r="BR522" i="1"/>
  <c r="BS522" i="1"/>
  <c r="BT522" i="1"/>
  <c r="BU522" i="1"/>
  <c r="BV522" i="1"/>
  <c r="BW522" i="1"/>
  <c r="BX522" i="1"/>
  <c r="BM523" i="1"/>
  <c r="BN523" i="1"/>
  <c r="BO523" i="1"/>
  <c r="BP523" i="1"/>
  <c r="BQ523" i="1"/>
  <c r="BR523" i="1"/>
  <c r="BS523" i="1"/>
  <c r="BT523" i="1"/>
  <c r="BU523" i="1"/>
  <c r="BV523" i="1"/>
  <c r="BW523" i="1"/>
  <c r="BX523" i="1"/>
  <c r="BM524" i="1"/>
  <c r="BN524" i="1"/>
  <c r="BO524" i="1"/>
  <c r="BP524" i="1"/>
  <c r="BQ524" i="1"/>
  <c r="BR524" i="1"/>
  <c r="BS524" i="1"/>
  <c r="BT524" i="1"/>
  <c r="BU524" i="1"/>
  <c r="BV524" i="1"/>
  <c r="BW524" i="1"/>
  <c r="BX524" i="1"/>
  <c r="BM525" i="1"/>
  <c r="BN525" i="1"/>
  <c r="BO525" i="1"/>
  <c r="BP525" i="1"/>
  <c r="BQ525" i="1"/>
  <c r="BR525" i="1"/>
  <c r="BS525" i="1"/>
  <c r="BT525" i="1"/>
  <c r="BU525" i="1"/>
  <c r="BV525" i="1"/>
  <c r="BW525" i="1"/>
  <c r="BX525" i="1"/>
  <c r="BM526" i="1"/>
  <c r="BN526" i="1"/>
  <c r="BO526" i="1"/>
  <c r="BP526" i="1"/>
  <c r="BQ526" i="1"/>
  <c r="BR526" i="1"/>
  <c r="BS526" i="1"/>
  <c r="BT526" i="1"/>
  <c r="BU526" i="1"/>
  <c r="BV526" i="1"/>
  <c r="BW526" i="1"/>
  <c r="BX526" i="1"/>
  <c r="BM527" i="1"/>
  <c r="BN527" i="1"/>
  <c r="BO527" i="1"/>
  <c r="BP527" i="1"/>
  <c r="BQ527" i="1"/>
  <c r="BR527" i="1"/>
  <c r="BS527" i="1"/>
  <c r="BT527" i="1"/>
  <c r="BU527" i="1"/>
  <c r="BV527" i="1"/>
  <c r="BW527" i="1"/>
  <c r="BX527" i="1"/>
  <c r="BM528" i="1"/>
  <c r="BN528" i="1"/>
  <c r="BO528" i="1"/>
  <c r="BP528" i="1"/>
  <c r="BQ528" i="1"/>
  <c r="BR528" i="1"/>
  <c r="BS528" i="1"/>
  <c r="BT528" i="1"/>
  <c r="BU528" i="1"/>
  <c r="BV528" i="1"/>
  <c r="BW528" i="1"/>
  <c r="BX528" i="1"/>
  <c r="BM529" i="1"/>
  <c r="BN529" i="1"/>
  <c r="BO529" i="1"/>
  <c r="BP529" i="1"/>
  <c r="BQ529" i="1"/>
  <c r="BR529" i="1"/>
  <c r="BS529" i="1"/>
  <c r="BT529" i="1"/>
  <c r="BU529" i="1"/>
  <c r="BV529" i="1"/>
  <c r="BW529" i="1"/>
  <c r="BX529" i="1"/>
  <c r="BM530" i="1"/>
  <c r="BN530" i="1"/>
  <c r="BO530" i="1"/>
  <c r="BP530" i="1"/>
  <c r="BQ530" i="1"/>
  <c r="BR530" i="1"/>
  <c r="BS530" i="1"/>
  <c r="BT530" i="1"/>
  <c r="BU530" i="1"/>
  <c r="BV530" i="1"/>
  <c r="BW530" i="1"/>
  <c r="BX530" i="1"/>
  <c r="BM531" i="1"/>
  <c r="BN531" i="1"/>
  <c r="BO531" i="1"/>
  <c r="BP531" i="1"/>
  <c r="BQ531" i="1"/>
  <c r="BR531" i="1"/>
  <c r="BS531" i="1"/>
  <c r="BT531" i="1"/>
  <c r="BU531" i="1"/>
  <c r="BV531" i="1"/>
  <c r="BW531" i="1"/>
  <c r="BX531" i="1"/>
  <c r="BM532" i="1"/>
  <c r="BN532" i="1"/>
  <c r="BO532" i="1"/>
  <c r="BP532" i="1"/>
  <c r="BQ532" i="1"/>
  <c r="BR532" i="1"/>
  <c r="BS532" i="1"/>
  <c r="BT532" i="1"/>
  <c r="BU532" i="1"/>
  <c r="BV532" i="1"/>
  <c r="BW532" i="1"/>
  <c r="BX532" i="1"/>
  <c r="BM533" i="1"/>
  <c r="BN533" i="1"/>
  <c r="BO533" i="1"/>
  <c r="BP533" i="1"/>
  <c r="BQ533" i="1"/>
  <c r="BR533" i="1"/>
  <c r="BS533" i="1"/>
  <c r="BT533" i="1"/>
  <c r="BU533" i="1"/>
  <c r="BV533" i="1"/>
  <c r="BW533" i="1"/>
  <c r="BX533" i="1"/>
  <c r="BM534" i="1"/>
  <c r="BN534" i="1"/>
  <c r="BO534" i="1"/>
  <c r="BP534" i="1"/>
  <c r="BQ534" i="1"/>
  <c r="BR534" i="1"/>
  <c r="BS534" i="1"/>
  <c r="BT534" i="1"/>
  <c r="BU534" i="1"/>
  <c r="BV534" i="1"/>
  <c r="BW534" i="1"/>
  <c r="BX534" i="1"/>
  <c r="BM535" i="1"/>
  <c r="BN535" i="1"/>
  <c r="BO535" i="1"/>
  <c r="BP535" i="1"/>
  <c r="BQ535" i="1"/>
  <c r="BR535" i="1"/>
  <c r="BS535" i="1"/>
  <c r="BT535" i="1"/>
  <c r="BU535" i="1"/>
  <c r="BV535" i="1"/>
  <c r="BW535" i="1"/>
  <c r="BX535" i="1"/>
  <c r="BM536" i="1"/>
  <c r="BN536" i="1"/>
  <c r="BO536" i="1"/>
  <c r="BP536" i="1"/>
  <c r="BQ536" i="1"/>
  <c r="BR536" i="1"/>
  <c r="BS536" i="1"/>
  <c r="BT536" i="1"/>
  <c r="BU536" i="1"/>
  <c r="BV536" i="1"/>
  <c r="BW536" i="1"/>
  <c r="BX536" i="1"/>
  <c r="BM537" i="1"/>
  <c r="BN537" i="1"/>
  <c r="BO537" i="1"/>
  <c r="BP537" i="1"/>
  <c r="BQ537" i="1"/>
  <c r="BR537" i="1"/>
  <c r="BS537" i="1"/>
  <c r="BT537" i="1"/>
  <c r="BU537" i="1"/>
  <c r="BV537" i="1"/>
  <c r="BW537" i="1"/>
  <c r="BX537" i="1"/>
  <c r="BM538" i="1"/>
  <c r="BN538" i="1"/>
  <c r="BO538" i="1"/>
  <c r="BP538" i="1"/>
  <c r="BQ538" i="1"/>
  <c r="BR538" i="1"/>
  <c r="BS538" i="1"/>
  <c r="BT538" i="1"/>
  <c r="BU538" i="1"/>
  <c r="BV538" i="1"/>
  <c r="BW538" i="1"/>
  <c r="BX538" i="1"/>
  <c r="BM539" i="1"/>
  <c r="BN539" i="1"/>
  <c r="BO539" i="1"/>
  <c r="BP539" i="1"/>
  <c r="BQ539" i="1"/>
  <c r="BR539" i="1"/>
  <c r="BS539" i="1"/>
  <c r="BT539" i="1"/>
  <c r="BU539" i="1"/>
  <c r="BV539" i="1"/>
  <c r="BW539" i="1"/>
  <c r="BX539" i="1"/>
  <c r="BM540" i="1"/>
  <c r="BN540" i="1"/>
  <c r="BO540" i="1"/>
  <c r="BP540" i="1"/>
  <c r="BQ540" i="1"/>
  <c r="BR540" i="1"/>
  <c r="BS540" i="1"/>
  <c r="BT540" i="1"/>
  <c r="BU540" i="1"/>
  <c r="BV540" i="1"/>
  <c r="BW540" i="1"/>
  <c r="BX540" i="1"/>
  <c r="BM541" i="1"/>
  <c r="BN541" i="1"/>
  <c r="BO541" i="1"/>
  <c r="BP541" i="1"/>
  <c r="BQ541" i="1"/>
  <c r="BR541" i="1"/>
  <c r="BS541" i="1"/>
  <c r="BT541" i="1"/>
  <c r="BU541" i="1"/>
  <c r="BV541" i="1"/>
  <c r="BW541" i="1"/>
  <c r="BX541" i="1"/>
  <c r="BM542" i="1"/>
  <c r="BN542" i="1"/>
  <c r="BO542" i="1"/>
  <c r="BP542" i="1"/>
  <c r="BQ542" i="1"/>
  <c r="BR542" i="1"/>
  <c r="BS542" i="1"/>
  <c r="BT542" i="1"/>
  <c r="BU542" i="1"/>
  <c r="BV542" i="1"/>
  <c r="BW542" i="1"/>
  <c r="BX542" i="1"/>
  <c r="BM543" i="1"/>
  <c r="BN543" i="1"/>
  <c r="BO543" i="1"/>
  <c r="BP543" i="1"/>
  <c r="BQ543" i="1"/>
  <c r="BR543" i="1"/>
  <c r="BS543" i="1"/>
  <c r="BT543" i="1"/>
  <c r="BU543" i="1"/>
  <c r="BV543" i="1"/>
  <c r="BW543" i="1"/>
  <c r="BX543" i="1"/>
  <c r="BM544" i="1"/>
  <c r="BN544" i="1"/>
  <c r="BO544" i="1"/>
  <c r="BP544" i="1"/>
  <c r="BQ544" i="1"/>
  <c r="BR544" i="1"/>
  <c r="BS544" i="1"/>
  <c r="BT544" i="1"/>
  <c r="BU544" i="1"/>
  <c r="BV544" i="1"/>
  <c r="BW544" i="1"/>
  <c r="BX544" i="1"/>
  <c r="BM545" i="1"/>
  <c r="BN545" i="1"/>
  <c r="BO545" i="1"/>
  <c r="BP545" i="1"/>
  <c r="BQ545" i="1"/>
  <c r="BR545" i="1"/>
  <c r="BS545" i="1"/>
  <c r="BT545" i="1"/>
  <c r="BU545" i="1"/>
  <c r="BV545" i="1"/>
  <c r="BW545" i="1"/>
  <c r="BX545" i="1"/>
  <c r="BM546" i="1"/>
  <c r="BN546" i="1"/>
  <c r="BO546" i="1"/>
  <c r="BP546" i="1"/>
  <c r="BQ546" i="1"/>
  <c r="BR546" i="1"/>
  <c r="BS546" i="1"/>
  <c r="BT546" i="1"/>
  <c r="BU546" i="1"/>
  <c r="BV546" i="1"/>
  <c r="BW546" i="1"/>
  <c r="BX546" i="1"/>
  <c r="BM547" i="1"/>
  <c r="BN547" i="1"/>
  <c r="BO547" i="1"/>
  <c r="BP547" i="1"/>
  <c r="BQ547" i="1"/>
  <c r="BR547" i="1"/>
  <c r="BS547" i="1"/>
  <c r="BT547" i="1"/>
  <c r="BU547" i="1"/>
  <c r="BV547" i="1"/>
  <c r="BW547" i="1"/>
  <c r="BX547" i="1"/>
  <c r="BM548" i="1"/>
  <c r="BN548" i="1"/>
  <c r="BO548" i="1"/>
  <c r="BP548" i="1"/>
  <c r="BQ548" i="1"/>
  <c r="BR548" i="1"/>
  <c r="BS548" i="1"/>
  <c r="BT548" i="1"/>
  <c r="BU548" i="1"/>
  <c r="BV548" i="1"/>
  <c r="BW548" i="1"/>
  <c r="BX548" i="1"/>
  <c r="BM549" i="1"/>
  <c r="BN549" i="1"/>
  <c r="BO549" i="1"/>
  <c r="BP549" i="1"/>
  <c r="BQ549" i="1"/>
  <c r="BR549" i="1"/>
  <c r="BS549" i="1"/>
  <c r="BT549" i="1"/>
  <c r="BU549" i="1"/>
  <c r="BV549" i="1"/>
  <c r="BW549" i="1"/>
  <c r="BX549" i="1"/>
  <c r="BM550" i="1"/>
  <c r="BN550" i="1"/>
  <c r="BO550" i="1"/>
  <c r="BP550" i="1"/>
  <c r="BQ550" i="1"/>
  <c r="BR550" i="1"/>
  <c r="BS550" i="1"/>
  <c r="BT550" i="1"/>
  <c r="BU550" i="1"/>
  <c r="BV550" i="1"/>
  <c r="BW550" i="1"/>
  <c r="BX550" i="1"/>
  <c r="BM551" i="1"/>
  <c r="BN551" i="1"/>
  <c r="BO551" i="1"/>
  <c r="BP551" i="1"/>
  <c r="BQ551" i="1"/>
  <c r="BR551" i="1"/>
  <c r="BS551" i="1"/>
  <c r="BT551" i="1"/>
  <c r="BU551" i="1"/>
  <c r="BV551" i="1"/>
  <c r="BW551" i="1"/>
  <c r="BX551" i="1"/>
  <c r="BM552" i="1"/>
  <c r="BN552" i="1"/>
  <c r="BO552" i="1"/>
  <c r="BP552" i="1"/>
  <c r="BQ552" i="1"/>
  <c r="BR552" i="1"/>
  <c r="BS552" i="1"/>
  <c r="BT552" i="1"/>
  <c r="BU552" i="1"/>
  <c r="BV552" i="1"/>
  <c r="BW552" i="1"/>
  <c r="BX552" i="1"/>
  <c r="BM553" i="1"/>
  <c r="BN553" i="1"/>
  <c r="BO553" i="1"/>
  <c r="BP553" i="1"/>
  <c r="BQ553" i="1"/>
  <c r="BR553" i="1"/>
  <c r="BS553" i="1"/>
  <c r="BT553" i="1"/>
  <c r="BU553" i="1"/>
  <c r="BV553" i="1"/>
  <c r="BW553" i="1"/>
  <c r="BX553" i="1"/>
  <c r="BM554" i="1"/>
  <c r="BN554" i="1"/>
  <c r="BO554" i="1"/>
  <c r="BP554" i="1"/>
  <c r="BQ554" i="1"/>
  <c r="BR554" i="1"/>
  <c r="BS554" i="1"/>
  <c r="BT554" i="1"/>
  <c r="BU554" i="1"/>
  <c r="BV554" i="1"/>
  <c r="BW554" i="1"/>
  <c r="BX554" i="1"/>
  <c r="BM555" i="1"/>
  <c r="BN555" i="1"/>
  <c r="BO555" i="1"/>
  <c r="BP555" i="1"/>
  <c r="BQ555" i="1"/>
  <c r="BR555" i="1"/>
  <c r="BS555" i="1"/>
  <c r="BT555" i="1"/>
  <c r="BU555" i="1"/>
  <c r="BV555" i="1"/>
  <c r="BW555" i="1"/>
  <c r="BX555" i="1"/>
  <c r="BM556" i="1"/>
  <c r="BN556" i="1"/>
  <c r="BO556" i="1"/>
  <c r="BP556" i="1"/>
  <c r="BQ556" i="1"/>
  <c r="BR556" i="1"/>
  <c r="BS556" i="1"/>
  <c r="BT556" i="1"/>
  <c r="BU556" i="1"/>
  <c r="BV556" i="1"/>
  <c r="BW556" i="1"/>
  <c r="BX556" i="1"/>
  <c r="BM557" i="1"/>
  <c r="BN557" i="1"/>
  <c r="BO557" i="1"/>
  <c r="BP557" i="1"/>
  <c r="BQ557" i="1"/>
  <c r="BR557" i="1"/>
  <c r="BS557" i="1"/>
  <c r="BT557" i="1"/>
  <c r="BU557" i="1"/>
  <c r="BV557" i="1"/>
  <c r="BW557" i="1"/>
  <c r="BX557" i="1"/>
  <c r="BM558" i="1"/>
  <c r="BN558" i="1"/>
  <c r="BO558" i="1"/>
  <c r="BP558" i="1"/>
  <c r="BQ558" i="1"/>
  <c r="BR558" i="1"/>
  <c r="BS558" i="1"/>
  <c r="BT558" i="1"/>
  <c r="BU558" i="1"/>
  <c r="BV558" i="1"/>
  <c r="BW558" i="1"/>
  <c r="BX558" i="1"/>
  <c r="BM559" i="1"/>
  <c r="BN559" i="1"/>
  <c r="BO559" i="1"/>
  <c r="BP559" i="1"/>
  <c r="BQ559" i="1"/>
  <c r="BR559" i="1"/>
  <c r="BS559" i="1"/>
  <c r="BT559" i="1"/>
  <c r="BU559" i="1"/>
  <c r="BV559" i="1"/>
  <c r="BW559" i="1"/>
  <c r="BX559" i="1"/>
  <c r="BM560" i="1"/>
  <c r="BN560" i="1"/>
  <c r="BO560" i="1"/>
  <c r="BP560" i="1"/>
  <c r="BQ560" i="1"/>
  <c r="BR560" i="1"/>
  <c r="BS560" i="1"/>
  <c r="BT560" i="1"/>
  <c r="BU560" i="1"/>
  <c r="BV560" i="1"/>
  <c r="BW560" i="1"/>
  <c r="BX560" i="1"/>
  <c r="BM561" i="1"/>
  <c r="BN561" i="1"/>
  <c r="BO561" i="1"/>
  <c r="BP561" i="1"/>
  <c r="BQ561" i="1"/>
  <c r="BR561" i="1"/>
  <c r="BS561" i="1"/>
  <c r="BT561" i="1"/>
  <c r="BU561" i="1"/>
  <c r="BV561" i="1"/>
  <c r="BW561" i="1"/>
  <c r="BX561" i="1"/>
  <c r="BM562" i="1"/>
  <c r="BN562" i="1"/>
  <c r="BO562" i="1"/>
  <c r="BP562" i="1"/>
  <c r="BQ562" i="1"/>
  <c r="BR562" i="1"/>
  <c r="BS562" i="1"/>
  <c r="BT562" i="1"/>
  <c r="BU562" i="1"/>
  <c r="BV562" i="1"/>
  <c r="BW562" i="1"/>
  <c r="BX562" i="1"/>
  <c r="BM563" i="1"/>
  <c r="BN563" i="1"/>
  <c r="BO563" i="1"/>
  <c r="BP563" i="1"/>
  <c r="BQ563" i="1"/>
  <c r="BR563" i="1"/>
  <c r="BS563" i="1"/>
  <c r="BT563" i="1"/>
  <c r="BU563" i="1"/>
  <c r="BV563" i="1"/>
  <c r="BW563" i="1"/>
  <c r="BX563" i="1"/>
  <c r="BM564" i="1"/>
  <c r="BN564" i="1"/>
  <c r="BO564" i="1"/>
  <c r="BP564" i="1"/>
  <c r="BQ564" i="1"/>
  <c r="BR564" i="1"/>
  <c r="BS564" i="1"/>
  <c r="BT564" i="1"/>
  <c r="BU564" i="1"/>
  <c r="BV564" i="1"/>
  <c r="BW564" i="1"/>
  <c r="BX564" i="1"/>
  <c r="BM565" i="1"/>
  <c r="BN565" i="1"/>
  <c r="BO565" i="1"/>
  <c r="BP565" i="1"/>
  <c r="BQ565" i="1"/>
  <c r="BR565" i="1"/>
  <c r="BS565" i="1"/>
  <c r="BT565" i="1"/>
  <c r="BU565" i="1"/>
  <c r="BV565" i="1"/>
  <c r="BW565" i="1"/>
  <c r="BX565" i="1"/>
  <c r="BM566" i="1"/>
  <c r="BN566" i="1"/>
  <c r="BO566" i="1"/>
  <c r="BP566" i="1"/>
  <c r="BQ566" i="1"/>
  <c r="BR566" i="1"/>
  <c r="BS566" i="1"/>
  <c r="BT566" i="1"/>
  <c r="BU566" i="1"/>
  <c r="BV566" i="1"/>
  <c r="BW566" i="1"/>
  <c r="BX566" i="1"/>
  <c r="BM567" i="1"/>
  <c r="BN567" i="1"/>
  <c r="BO567" i="1"/>
  <c r="BP567" i="1"/>
  <c r="BQ567" i="1"/>
  <c r="BR567" i="1"/>
  <c r="BS567" i="1"/>
  <c r="BT567" i="1"/>
  <c r="BU567" i="1"/>
  <c r="BV567" i="1"/>
  <c r="BW567" i="1"/>
  <c r="BX567" i="1"/>
  <c r="BM568" i="1"/>
  <c r="BN568" i="1"/>
  <c r="BO568" i="1"/>
  <c r="BP568" i="1"/>
  <c r="BQ568" i="1"/>
  <c r="BR568" i="1"/>
  <c r="BS568" i="1"/>
  <c r="BT568" i="1"/>
  <c r="BU568" i="1"/>
  <c r="BV568" i="1"/>
  <c r="BW568" i="1"/>
  <c r="BX568" i="1"/>
  <c r="BM569" i="1"/>
  <c r="BN569" i="1"/>
  <c r="BO569" i="1"/>
  <c r="BP569" i="1"/>
  <c r="BQ569" i="1"/>
  <c r="BR569" i="1"/>
  <c r="BS569" i="1"/>
  <c r="BT569" i="1"/>
  <c r="BU569" i="1"/>
  <c r="BV569" i="1"/>
  <c r="BW569" i="1"/>
  <c r="BX569" i="1"/>
  <c r="BM570" i="1"/>
  <c r="BN570" i="1"/>
  <c r="BO570" i="1"/>
  <c r="BP570" i="1"/>
  <c r="BQ570" i="1"/>
  <c r="BR570" i="1"/>
  <c r="BS570" i="1"/>
  <c r="BT570" i="1"/>
  <c r="BU570" i="1"/>
  <c r="BV570" i="1"/>
  <c r="BW570" i="1"/>
  <c r="BX570" i="1"/>
  <c r="BM571" i="1"/>
  <c r="BN571" i="1"/>
  <c r="BO571" i="1"/>
  <c r="BP571" i="1"/>
  <c r="BQ571" i="1"/>
  <c r="BR571" i="1"/>
  <c r="BS571" i="1"/>
  <c r="BT571" i="1"/>
  <c r="BU571" i="1"/>
  <c r="BV571" i="1"/>
  <c r="BW571" i="1"/>
  <c r="BX571" i="1"/>
  <c r="BM572" i="1"/>
  <c r="BN572" i="1"/>
  <c r="BO572" i="1"/>
  <c r="BP572" i="1"/>
  <c r="BQ572" i="1"/>
  <c r="BR572" i="1"/>
  <c r="BS572" i="1"/>
  <c r="BT572" i="1"/>
  <c r="BU572" i="1"/>
  <c r="BV572" i="1"/>
  <c r="BW572" i="1"/>
  <c r="BX572" i="1"/>
  <c r="BM573" i="1"/>
  <c r="BN573" i="1"/>
  <c r="BO573" i="1"/>
  <c r="BP573" i="1"/>
  <c r="BQ573" i="1"/>
  <c r="BR573" i="1"/>
  <c r="BS573" i="1"/>
  <c r="BT573" i="1"/>
  <c r="BU573" i="1"/>
  <c r="BV573" i="1"/>
  <c r="BW573" i="1"/>
  <c r="BX573" i="1"/>
  <c r="BM574" i="1"/>
  <c r="BN574" i="1"/>
  <c r="BO574" i="1"/>
  <c r="BP574" i="1"/>
  <c r="BQ574" i="1"/>
  <c r="BR574" i="1"/>
  <c r="BS574" i="1"/>
  <c r="BT574" i="1"/>
  <c r="BU574" i="1"/>
  <c r="BV574" i="1"/>
  <c r="BW574" i="1"/>
  <c r="BX574" i="1"/>
  <c r="BM575" i="1"/>
  <c r="BN575" i="1"/>
  <c r="BO575" i="1"/>
  <c r="BP575" i="1"/>
  <c r="BQ575" i="1"/>
  <c r="BR575" i="1"/>
  <c r="BS575" i="1"/>
  <c r="BT575" i="1"/>
  <c r="BU575" i="1"/>
  <c r="BV575" i="1"/>
  <c r="BW575" i="1"/>
  <c r="BX575" i="1"/>
  <c r="BM576" i="1"/>
  <c r="BN576" i="1"/>
  <c r="BO576" i="1"/>
  <c r="BP576" i="1"/>
  <c r="BQ576" i="1"/>
  <c r="BR576" i="1"/>
  <c r="BS576" i="1"/>
  <c r="BT576" i="1"/>
  <c r="BU576" i="1"/>
  <c r="BV576" i="1"/>
  <c r="BW576" i="1"/>
  <c r="BX576" i="1"/>
  <c r="BM577" i="1"/>
  <c r="BN577" i="1"/>
  <c r="BO577" i="1"/>
  <c r="BP577" i="1"/>
  <c r="BQ577" i="1"/>
  <c r="BR577" i="1"/>
  <c r="BS577" i="1"/>
  <c r="BT577" i="1"/>
  <c r="BU577" i="1"/>
  <c r="BV577" i="1"/>
  <c r="BW577" i="1"/>
  <c r="BX577" i="1"/>
  <c r="BM578" i="1"/>
  <c r="BN578" i="1"/>
  <c r="BO578" i="1"/>
  <c r="BP578" i="1"/>
  <c r="BQ578" i="1"/>
  <c r="BR578" i="1"/>
  <c r="BS578" i="1"/>
  <c r="BT578" i="1"/>
  <c r="BU578" i="1"/>
  <c r="BV578" i="1"/>
  <c r="BW578" i="1"/>
  <c r="BX578" i="1"/>
  <c r="BM579" i="1"/>
  <c r="BN579" i="1"/>
  <c r="BO579" i="1"/>
  <c r="BP579" i="1"/>
  <c r="BQ579" i="1"/>
  <c r="BR579" i="1"/>
  <c r="BS579" i="1"/>
  <c r="BT579" i="1"/>
  <c r="BU579" i="1"/>
  <c r="BV579" i="1"/>
  <c r="BW579" i="1"/>
  <c r="BX579" i="1"/>
  <c r="BM580" i="1"/>
  <c r="BN580" i="1"/>
  <c r="BO580" i="1"/>
  <c r="BP580" i="1"/>
  <c r="BQ580" i="1"/>
  <c r="BR580" i="1"/>
  <c r="BS580" i="1"/>
  <c r="BT580" i="1"/>
  <c r="BU580" i="1"/>
  <c r="BV580" i="1"/>
  <c r="BW580" i="1"/>
  <c r="BX580" i="1"/>
  <c r="BM581" i="1"/>
  <c r="BN581" i="1"/>
  <c r="BO581" i="1"/>
  <c r="BP581" i="1"/>
  <c r="BQ581" i="1"/>
  <c r="BR581" i="1"/>
  <c r="BS581" i="1"/>
  <c r="BT581" i="1"/>
  <c r="BU581" i="1"/>
  <c r="BV581" i="1"/>
  <c r="BW581" i="1"/>
  <c r="BX581" i="1"/>
  <c r="BM582" i="1"/>
  <c r="BN582" i="1"/>
  <c r="BO582" i="1"/>
  <c r="BP582" i="1"/>
  <c r="BQ582" i="1"/>
  <c r="BR582" i="1"/>
  <c r="BS582" i="1"/>
  <c r="BT582" i="1"/>
  <c r="BU582" i="1"/>
  <c r="BV582" i="1"/>
  <c r="BW582" i="1"/>
  <c r="BX582" i="1"/>
  <c r="BM583" i="1"/>
  <c r="BN583" i="1"/>
  <c r="BO583" i="1"/>
  <c r="BP583" i="1"/>
  <c r="BQ583" i="1"/>
  <c r="BR583" i="1"/>
  <c r="BS583" i="1"/>
  <c r="BT583" i="1"/>
  <c r="BU583" i="1"/>
  <c r="BV583" i="1"/>
  <c r="BW583" i="1"/>
  <c r="BX583" i="1"/>
  <c r="BM584" i="1"/>
  <c r="BN584" i="1"/>
  <c r="BO584" i="1"/>
  <c r="BP584" i="1"/>
  <c r="BQ584" i="1"/>
  <c r="BR584" i="1"/>
  <c r="BS584" i="1"/>
  <c r="BT584" i="1"/>
  <c r="BU584" i="1"/>
  <c r="BV584" i="1"/>
  <c r="BW584" i="1"/>
  <c r="BX584" i="1"/>
  <c r="BM585" i="1"/>
  <c r="BN585" i="1"/>
  <c r="BO585" i="1"/>
  <c r="BP585" i="1"/>
  <c r="BQ585" i="1"/>
  <c r="BR585" i="1"/>
  <c r="BS585" i="1"/>
  <c r="BT585" i="1"/>
  <c r="BU585" i="1"/>
  <c r="BV585" i="1"/>
  <c r="BW585" i="1"/>
  <c r="BX585" i="1"/>
  <c r="BM586" i="1"/>
  <c r="BN586" i="1"/>
  <c r="BO586" i="1"/>
  <c r="BP586" i="1"/>
  <c r="BQ586" i="1"/>
  <c r="BR586" i="1"/>
  <c r="BS586" i="1"/>
  <c r="BT586" i="1"/>
  <c r="BU586" i="1"/>
  <c r="BV586" i="1"/>
  <c r="BW586" i="1"/>
  <c r="BX586" i="1"/>
  <c r="BM587" i="1"/>
  <c r="BN587" i="1"/>
  <c r="BO587" i="1"/>
  <c r="BP587" i="1"/>
  <c r="BQ587" i="1"/>
  <c r="BR587" i="1"/>
  <c r="BS587" i="1"/>
  <c r="BT587" i="1"/>
  <c r="BU587" i="1"/>
  <c r="BV587" i="1"/>
  <c r="BW587" i="1"/>
  <c r="BX587" i="1"/>
  <c r="BM588" i="1"/>
  <c r="BN588" i="1"/>
  <c r="BO588" i="1"/>
  <c r="BP588" i="1"/>
  <c r="BQ588" i="1"/>
  <c r="BR588" i="1"/>
  <c r="BS588" i="1"/>
  <c r="BT588" i="1"/>
  <c r="BU588" i="1"/>
  <c r="BV588" i="1"/>
  <c r="BW588" i="1"/>
  <c r="BX588" i="1"/>
  <c r="BM589" i="1"/>
  <c r="BN589" i="1"/>
  <c r="BO589" i="1"/>
  <c r="BP589" i="1"/>
  <c r="BQ589" i="1"/>
  <c r="BR589" i="1"/>
  <c r="BS589" i="1"/>
  <c r="BT589" i="1"/>
  <c r="BU589" i="1"/>
  <c r="BV589" i="1"/>
  <c r="BW589" i="1"/>
  <c r="BX589" i="1"/>
  <c r="BM590" i="1"/>
  <c r="BN590" i="1"/>
  <c r="BO590" i="1"/>
  <c r="BP590" i="1"/>
  <c r="BQ590" i="1"/>
  <c r="BR590" i="1"/>
  <c r="BS590" i="1"/>
  <c r="BT590" i="1"/>
  <c r="BU590" i="1"/>
  <c r="BV590" i="1"/>
  <c r="BW590" i="1"/>
  <c r="BX590" i="1"/>
  <c r="BM591" i="1"/>
  <c r="BN591" i="1"/>
  <c r="BO591" i="1"/>
  <c r="BP591" i="1"/>
  <c r="BQ591" i="1"/>
  <c r="BR591" i="1"/>
  <c r="BS591" i="1"/>
  <c r="BT591" i="1"/>
  <c r="BU591" i="1"/>
  <c r="BV591" i="1"/>
  <c r="BW591" i="1"/>
  <c r="BX591" i="1"/>
  <c r="BM592" i="1"/>
  <c r="BN592" i="1"/>
  <c r="BO592" i="1"/>
  <c r="BP592" i="1"/>
  <c r="BQ592" i="1"/>
  <c r="BR592" i="1"/>
  <c r="BS592" i="1"/>
  <c r="BT592" i="1"/>
  <c r="BU592" i="1"/>
  <c r="BV592" i="1"/>
  <c r="BW592" i="1"/>
  <c r="BX592" i="1"/>
  <c r="BM593" i="1"/>
  <c r="BN593" i="1"/>
  <c r="BO593" i="1"/>
  <c r="BP593" i="1"/>
  <c r="BQ593" i="1"/>
  <c r="BR593" i="1"/>
  <c r="BS593" i="1"/>
  <c r="BT593" i="1"/>
  <c r="BU593" i="1"/>
  <c r="BV593" i="1"/>
  <c r="BW593" i="1"/>
  <c r="BX593" i="1"/>
  <c r="BM594" i="1"/>
  <c r="BN594" i="1"/>
  <c r="BO594" i="1"/>
  <c r="BP594" i="1"/>
  <c r="BQ594" i="1"/>
  <c r="BR594" i="1"/>
  <c r="BS594" i="1"/>
  <c r="BT594" i="1"/>
  <c r="BU594" i="1"/>
  <c r="BV594" i="1"/>
  <c r="BW594" i="1"/>
  <c r="BX594" i="1"/>
  <c r="BM595" i="1"/>
  <c r="BN595" i="1"/>
  <c r="BO595" i="1"/>
  <c r="BP595" i="1"/>
  <c r="BQ595" i="1"/>
  <c r="BR595" i="1"/>
  <c r="BS595" i="1"/>
  <c r="BT595" i="1"/>
  <c r="BU595" i="1"/>
  <c r="BV595" i="1"/>
  <c r="BW595" i="1"/>
  <c r="BX595" i="1"/>
  <c r="BM596" i="1"/>
  <c r="BN596" i="1"/>
  <c r="BO596" i="1"/>
  <c r="BP596" i="1"/>
  <c r="BQ596" i="1"/>
  <c r="BR596" i="1"/>
  <c r="BS596" i="1"/>
  <c r="BT596" i="1"/>
  <c r="BU596" i="1"/>
  <c r="BV596" i="1"/>
  <c r="BW596" i="1"/>
  <c r="BX596" i="1"/>
  <c r="BM597" i="1"/>
  <c r="BN597" i="1"/>
  <c r="BO597" i="1"/>
  <c r="BP597" i="1"/>
  <c r="BQ597" i="1"/>
  <c r="BR597" i="1"/>
  <c r="BS597" i="1"/>
  <c r="BT597" i="1"/>
  <c r="BU597" i="1"/>
  <c r="BV597" i="1"/>
  <c r="BW597" i="1"/>
  <c r="BX597" i="1"/>
  <c r="BM598" i="1"/>
  <c r="BN598" i="1"/>
  <c r="BO598" i="1"/>
  <c r="BP598" i="1"/>
  <c r="BQ598" i="1"/>
  <c r="BR598" i="1"/>
  <c r="BS598" i="1"/>
  <c r="BT598" i="1"/>
  <c r="BU598" i="1"/>
  <c r="BV598" i="1"/>
  <c r="BW598" i="1"/>
  <c r="BX598" i="1"/>
  <c r="BM599" i="1"/>
  <c r="BN599" i="1"/>
  <c r="BO599" i="1"/>
  <c r="BP599" i="1"/>
  <c r="BQ599" i="1"/>
  <c r="BR599" i="1"/>
  <c r="BS599" i="1"/>
  <c r="BT599" i="1"/>
  <c r="BU599" i="1"/>
  <c r="BV599" i="1"/>
  <c r="BW599" i="1"/>
  <c r="BX599" i="1"/>
  <c r="BM600" i="1"/>
  <c r="BN600" i="1"/>
  <c r="BO600" i="1"/>
  <c r="BP600" i="1"/>
  <c r="BQ600" i="1"/>
  <c r="BR600" i="1"/>
  <c r="BS600" i="1"/>
  <c r="BT600" i="1"/>
  <c r="BU600" i="1"/>
  <c r="BV600" i="1"/>
  <c r="BW600" i="1"/>
  <c r="BX600" i="1"/>
  <c r="BM601" i="1"/>
  <c r="BN601" i="1"/>
  <c r="BO601" i="1"/>
  <c r="BP601" i="1"/>
  <c r="BQ601" i="1"/>
  <c r="BR601" i="1"/>
  <c r="BS601" i="1"/>
  <c r="BT601" i="1"/>
  <c r="BU601" i="1"/>
  <c r="BV601" i="1"/>
  <c r="BW601" i="1"/>
  <c r="BX601" i="1"/>
  <c r="BM602" i="1"/>
  <c r="BN602" i="1"/>
  <c r="BO602" i="1"/>
  <c r="BP602" i="1"/>
  <c r="BQ602" i="1"/>
  <c r="BR602" i="1"/>
  <c r="BS602" i="1"/>
  <c r="BT602" i="1"/>
  <c r="BU602" i="1"/>
  <c r="BV602" i="1"/>
  <c r="BW602" i="1"/>
  <c r="BX602" i="1"/>
  <c r="BM603" i="1"/>
  <c r="BN603" i="1"/>
  <c r="BO603" i="1"/>
  <c r="BP603" i="1"/>
  <c r="BQ603" i="1"/>
  <c r="BR603" i="1"/>
  <c r="BS603" i="1"/>
  <c r="BT603" i="1"/>
  <c r="BU603" i="1"/>
  <c r="BV603" i="1"/>
  <c r="BW603" i="1"/>
  <c r="BX603" i="1"/>
  <c r="BM604" i="1"/>
  <c r="BN604" i="1"/>
  <c r="BO604" i="1"/>
  <c r="BP604" i="1"/>
  <c r="BQ604" i="1"/>
  <c r="BR604" i="1"/>
  <c r="BS604" i="1"/>
  <c r="BT604" i="1"/>
  <c r="BU604" i="1"/>
  <c r="BV604" i="1"/>
  <c r="BW604" i="1"/>
  <c r="BX604" i="1"/>
  <c r="BM605" i="1"/>
  <c r="BN605" i="1"/>
  <c r="BO605" i="1"/>
  <c r="BP605" i="1"/>
  <c r="BQ605" i="1"/>
  <c r="BR605" i="1"/>
  <c r="BS605" i="1"/>
  <c r="BT605" i="1"/>
  <c r="BU605" i="1"/>
  <c r="BV605" i="1"/>
  <c r="BW605" i="1"/>
  <c r="BX605" i="1"/>
  <c r="BM606" i="1"/>
  <c r="BN606" i="1"/>
  <c r="BO606" i="1"/>
  <c r="BP606" i="1"/>
  <c r="BQ606" i="1"/>
  <c r="BR606" i="1"/>
  <c r="BS606" i="1"/>
  <c r="BT606" i="1"/>
  <c r="BU606" i="1"/>
  <c r="BV606" i="1"/>
  <c r="BW606" i="1"/>
  <c r="BX606" i="1"/>
  <c r="BM607" i="1"/>
  <c r="BN607" i="1"/>
  <c r="BO607" i="1"/>
  <c r="BP607" i="1"/>
  <c r="BQ607" i="1"/>
  <c r="BR607" i="1"/>
  <c r="BS607" i="1"/>
  <c r="BT607" i="1"/>
  <c r="BU607" i="1"/>
  <c r="BV607" i="1"/>
  <c r="BW607" i="1"/>
  <c r="BX607" i="1"/>
  <c r="BM608" i="1"/>
  <c r="BN608" i="1"/>
  <c r="BO608" i="1"/>
  <c r="BP608" i="1"/>
  <c r="BQ608" i="1"/>
  <c r="BR608" i="1"/>
  <c r="BS608" i="1"/>
  <c r="BT608" i="1"/>
  <c r="BU608" i="1"/>
  <c r="BV608" i="1"/>
  <c r="BW608" i="1"/>
  <c r="BX608" i="1"/>
  <c r="BM609" i="1"/>
  <c r="BN609" i="1"/>
  <c r="BO609" i="1"/>
  <c r="BP609" i="1"/>
  <c r="BQ609" i="1"/>
  <c r="BR609" i="1"/>
  <c r="BS609" i="1"/>
  <c r="BT609" i="1"/>
  <c r="BU609" i="1"/>
  <c r="BV609" i="1"/>
  <c r="BW609" i="1"/>
  <c r="BX609" i="1"/>
  <c r="BM610" i="1"/>
  <c r="BN610" i="1"/>
  <c r="BO610" i="1"/>
  <c r="BP610" i="1"/>
  <c r="BQ610" i="1"/>
  <c r="BR610" i="1"/>
  <c r="BS610" i="1"/>
  <c r="BT610" i="1"/>
  <c r="BU610" i="1"/>
  <c r="BV610" i="1"/>
  <c r="BW610" i="1"/>
  <c r="BX610" i="1"/>
  <c r="BM611" i="1"/>
  <c r="BN611" i="1"/>
  <c r="BO611" i="1"/>
  <c r="BP611" i="1"/>
  <c r="BQ611" i="1"/>
  <c r="BR611" i="1"/>
  <c r="BS611" i="1"/>
  <c r="BT611" i="1"/>
  <c r="BU611" i="1"/>
  <c r="BV611" i="1"/>
  <c r="BW611" i="1"/>
  <c r="BX611" i="1"/>
  <c r="BM612" i="1"/>
  <c r="BN612" i="1"/>
  <c r="BO612" i="1"/>
  <c r="BP612" i="1"/>
  <c r="BQ612" i="1"/>
  <c r="BR612" i="1"/>
  <c r="BS612" i="1"/>
  <c r="BT612" i="1"/>
  <c r="BU612" i="1"/>
  <c r="BV612" i="1"/>
  <c r="BW612" i="1"/>
  <c r="BX612" i="1"/>
  <c r="BM613" i="1"/>
  <c r="BN613" i="1"/>
  <c r="BO613" i="1"/>
  <c r="BP613" i="1"/>
  <c r="BQ613" i="1"/>
  <c r="BR613" i="1"/>
  <c r="BS613" i="1"/>
  <c r="BT613" i="1"/>
  <c r="BU613" i="1"/>
  <c r="BV613" i="1"/>
  <c r="BW613" i="1"/>
  <c r="BX613" i="1"/>
  <c r="BM614" i="1"/>
  <c r="BN614" i="1"/>
  <c r="BO614" i="1"/>
  <c r="BP614" i="1"/>
  <c r="BQ614" i="1"/>
  <c r="BR614" i="1"/>
  <c r="BS614" i="1"/>
  <c r="BT614" i="1"/>
  <c r="BU614" i="1"/>
  <c r="BV614" i="1"/>
  <c r="BW614" i="1"/>
  <c r="BX614" i="1"/>
  <c r="BM615" i="1"/>
  <c r="BN615" i="1"/>
  <c r="BO615" i="1"/>
  <c r="BP615" i="1"/>
  <c r="BQ615" i="1"/>
  <c r="BR615" i="1"/>
  <c r="BS615" i="1"/>
  <c r="BT615" i="1"/>
  <c r="BU615" i="1"/>
  <c r="BV615" i="1"/>
  <c r="BW615" i="1"/>
  <c r="BX615" i="1"/>
  <c r="BM616" i="1"/>
  <c r="BN616" i="1"/>
  <c r="BO616" i="1"/>
  <c r="BP616" i="1"/>
  <c r="BQ616" i="1"/>
  <c r="BR616" i="1"/>
  <c r="BS616" i="1"/>
  <c r="BT616" i="1"/>
  <c r="BU616" i="1"/>
  <c r="BV616" i="1"/>
  <c r="BW616" i="1"/>
  <c r="BX616" i="1"/>
  <c r="BM617" i="1"/>
  <c r="BN617" i="1"/>
  <c r="BO617" i="1"/>
  <c r="BP617" i="1"/>
  <c r="BQ617" i="1"/>
  <c r="BR617" i="1"/>
  <c r="BS617" i="1"/>
  <c r="BT617" i="1"/>
  <c r="BU617" i="1"/>
  <c r="BV617" i="1"/>
  <c r="BW617" i="1"/>
  <c r="BX617" i="1"/>
  <c r="BM618" i="1"/>
  <c r="BN618" i="1"/>
  <c r="BO618" i="1"/>
  <c r="BP618" i="1"/>
  <c r="BQ618" i="1"/>
  <c r="BR618" i="1"/>
  <c r="BS618" i="1"/>
  <c r="BT618" i="1"/>
  <c r="BU618" i="1"/>
  <c r="BV618" i="1"/>
  <c r="BW618" i="1"/>
  <c r="BX618" i="1"/>
  <c r="BM619" i="1"/>
  <c r="BN619" i="1"/>
  <c r="BO619" i="1"/>
  <c r="BP619" i="1"/>
  <c r="BQ619" i="1"/>
  <c r="BR619" i="1"/>
  <c r="BS619" i="1"/>
  <c r="BT619" i="1"/>
  <c r="BU619" i="1"/>
  <c r="BV619" i="1"/>
  <c r="BW619" i="1"/>
  <c r="BX619" i="1"/>
  <c r="BM620" i="1"/>
  <c r="BN620" i="1"/>
  <c r="BO620" i="1"/>
  <c r="BP620" i="1"/>
  <c r="BQ620" i="1"/>
  <c r="BR620" i="1"/>
  <c r="BS620" i="1"/>
  <c r="BT620" i="1"/>
  <c r="BU620" i="1"/>
  <c r="BV620" i="1"/>
  <c r="BW620" i="1"/>
  <c r="BX620" i="1"/>
  <c r="BM621" i="1"/>
  <c r="BN621" i="1"/>
  <c r="BO621" i="1"/>
  <c r="BP621" i="1"/>
  <c r="BQ621" i="1"/>
  <c r="BR621" i="1"/>
  <c r="BS621" i="1"/>
  <c r="BT621" i="1"/>
  <c r="BU621" i="1"/>
  <c r="BV621" i="1"/>
  <c r="BW621" i="1"/>
  <c r="BX621" i="1"/>
  <c r="BM622" i="1"/>
  <c r="BN622" i="1"/>
  <c r="BO622" i="1"/>
  <c r="BP622" i="1"/>
  <c r="BQ622" i="1"/>
  <c r="BR622" i="1"/>
  <c r="BS622" i="1"/>
  <c r="BT622" i="1"/>
  <c r="BU622" i="1"/>
  <c r="BV622" i="1"/>
  <c r="BW622" i="1"/>
  <c r="BX622" i="1"/>
  <c r="BM623" i="1"/>
  <c r="BN623" i="1"/>
  <c r="BO623" i="1"/>
  <c r="BP623" i="1"/>
  <c r="BQ623" i="1"/>
  <c r="BR623" i="1"/>
  <c r="BS623" i="1"/>
  <c r="BT623" i="1"/>
  <c r="BU623" i="1"/>
  <c r="BV623" i="1"/>
  <c r="BW623" i="1"/>
  <c r="BX623" i="1"/>
  <c r="BM624" i="1"/>
  <c r="BN624" i="1"/>
  <c r="BO624" i="1"/>
  <c r="BP624" i="1"/>
  <c r="BQ624" i="1"/>
  <c r="BR624" i="1"/>
  <c r="BS624" i="1"/>
  <c r="BT624" i="1"/>
  <c r="BU624" i="1"/>
  <c r="BV624" i="1"/>
  <c r="BW624" i="1"/>
  <c r="BX624" i="1"/>
  <c r="BM625" i="1"/>
  <c r="BN625" i="1"/>
  <c r="BO625" i="1"/>
  <c r="BP625" i="1"/>
  <c r="BQ625" i="1"/>
  <c r="BR625" i="1"/>
  <c r="BS625" i="1"/>
  <c r="BT625" i="1"/>
  <c r="BU625" i="1"/>
  <c r="BV625" i="1"/>
  <c r="BW625" i="1"/>
  <c r="BX625" i="1"/>
  <c r="BM626" i="1"/>
  <c r="BN626" i="1"/>
  <c r="BO626" i="1"/>
  <c r="BP626" i="1"/>
  <c r="BQ626" i="1"/>
  <c r="BR626" i="1"/>
  <c r="BS626" i="1"/>
  <c r="BT626" i="1"/>
  <c r="BU626" i="1"/>
  <c r="BV626" i="1"/>
  <c r="BW626" i="1"/>
  <c r="BX626" i="1"/>
  <c r="BM627" i="1"/>
  <c r="BN627" i="1"/>
  <c r="BO627" i="1"/>
  <c r="BP627" i="1"/>
  <c r="BQ627" i="1"/>
  <c r="BR627" i="1"/>
  <c r="BS627" i="1"/>
  <c r="BT627" i="1"/>
  <c r="BU627" i="1"/>
  <c r="BV627" i="1"/>
  <c r="BW627" i="1"/>
  <c r="BX627" i="1"/>
  <c r="BM628" i="1"/>
  <c r="BN628" i="1"/>
  <c r="BO628" i="1"/>
  <c r="BP628" i="1"/>
  <c r="BQ628" i="1"/>
  <c r="BR628" i="1"/>
  <c r="BS628" i="1"/>
  <c r="BT628" i="1"/>
  <c r="BU628" i="1"/>
  <c r="BV628" i="1"/>
  <c r="BW628" i="1"/>
  <c r="BX628" i="1"/>
  <c r="BM629" i="1"/>
  <c r="BN629" i="1"/>
  <c r="BO629" i="1"/>
  <c r="BP629" i="1"/>
  <c r="BQ629" i="1"/>
  <c r="BR629" i="1"/>
  <c r="BS629" i="1"/>
  <c r="BT629" i="1"/>
  <c r="BU629" i="1"/>
  <c r="BV629" i="1"/>
  <c r="BW629" i="1"/>
  <c r="BX629" i="1"/>
  <c r="BM630" i="1"/>
  <c r="BN630" i="1"/>
  <c r="BO630" i="1"/>
  <c r="BP630" i="1"/>
  <c r="BQ630" i="1"/>
  <c r="BR630" i="1"/>
  <c r="BS630" i="1"/>
  <c r="BT630" i="1"/>
  <c r="BU630" i="1"/>
  <c r="BV630" i="1"/>
  <c r="BW630" i="1"/>
  <c r="BX630" i="1"/>
  <c r="BM631" i="1"/>
  <c r="BN631" i="1"/>
  <c r="BO631" i="1"/>
  <c r="BP631" i="1"/>
  <c r="BQ631" i="1"/>
  <c r="BR631" i="1"/>
  <c r="BS631" i="1"/>
  <c r="BT631" i="1"/>
  <c r="BU631" i="1"/>
  <c r="BV631" i="1"/>
  <c r="BW631" i="1"/>
  <c r="BX631" i="1"/>
  <c r="BM632" i="1"/>
  <c r="BN632" i="1"/>
  <c r="BO632" i="1"/>
  <c r="BP632" i="1"/>
  <c r="BQ632" i="1"/>
  <c r="BR632" i="1"/>
  <c r="BS632" i="1"/>
  <c r="BT632" i="1"/>
  <c r="BU632" i="1"/>
  <c r="BV632" i="1"/>
  <c r="BW632" i="1"/>
  <c r="BX632" i="1"/>
  <c r="BM633" i="1"/>
  <c r="BN633" i="1"/>
  <c r="BO633" i="1"/>
  <c r="BP633" i="1"/>
  <c r="BQ633" i="1"/>
  <c r="BR633" i="1"/>
  <c r="BS633" i="1"/>
  <c r="BT633" i="1"/>
  <c r="BU633" i="1"/>
  <c r="BV633" i="1"/>
  <c r="BW633" i="1"/>
  <c r="BX633" i="1"/>
  <c r="BM634" i="1"/>
  <c r="BN634" i="1"/>
  <c r="BO634" i="1"/>
  <c r="BP634" i="1"/>
  <c r="BQ634" i="1"/>
  <c r="BR634" i="1"/>
  <c r="BS634" i="1"/>
  <c r="BT634" i="1"/>
  <c r="BU634" i="1"/>
  <c r="BV634" i="1"/>
  <c r="BW634" i="1"/>
  <c r="BX634" i="1"/>
  <c r="BM635" i="1"/>
  <c r="BN635" i="1"/>
  <c r="BO635" i="1"/>
  <c r="BP635" i="1"/>
  <c r="BQ635" i="1"/>
  <c r="BR635" i="1"/>
  <c r="BS635" i="1"/>
  <c r="BT635" i="1"/>
  <c r="BU635" i="1"/>
  <c r="BV635" i="1"/>
  <c r="BW635" i="1"/>
  <c r="BX635" i="1"/>
  <c r="BM636" i="1"/>
  <c r="BN636" i="1"/>
  <c r="BO636" i="1"/>
  <c r="BP636" i="1"/>
  <c r="BQ636" i="1"/>
  <c r="BR636" i="1"/>
  <c r="BS636" i="1"/>
  <c r="BT636" i="1"/>
  <c r="BU636" i="1"/>
  <c r="BV636" i="1"/>
  <c r="BW636" i="1"/>
  <c r="BX636" i="1"/>
  <c r="BM637" i="1"/>
  <c r="BN637" i="1"/>
  <c r="BO637" i="1"/>
  <c r="BP637" i="1"/>
  <c r="BQ637" i="1"/>
  <c r="BR637" i="1"/>
  <c r="BS637" i="1"/>
  <c r="BT637" i="1"/>
  <c r="BU637" i="1"/>
  <c r="BV637" i="1"/>
  <c r="BW637" i="1"/>
  <c r="BX637" i="1"/>
  <c r="BM638" i="1"/>
  <c r="BN638" i="1"/>
  <c r="BO638" i="1"/>
  <c r="BP638" i="1"/>
  <c r="BQ638" i="1"/>
  <c r="BR638" i="1"/>
  <c r="BS638" i="1"/>
  <c r="BT638" i="1"/>
  <c r="BU638" i="1"/>
  <c r="BV638" i="1"/>
  <c r="BW638" i="1"/>
  <c r="BX638" i="1"/>
  <c r="BM639" i="1"/>
  <c r="BN639" i="1"/>
  <c r="BO639" i="1"/>
  <c r="BP639" i="1"/>
  <c r="BQ639" i="1"/>
  <c r="BR639" i="1"/>
  <c r="BS639" i="1"/>
  <c r="BT639" i="1"/>
  <c r="BU639" i="1"/>
  <c r="BV639" i="1"/>
  <c r="BW639" i="1"/>
  <c r="BX639" i="1"/>
  <c r="BM640" i="1"/>
  <c r="BN640" i="1"/>
  <c r="BO640" i="1"/>
  <c r="BP640" i="1"/>
  <c r="BQ640" i="1"/>
  <c r="BR640" i="1"/>
  <c r="BS640" i="1"/>
  <c r="BT640" i="1"/>
  <c r="BU640" i="1"/>
  <c r="BV640" i="1"/>
  <c r="BW640" i="1"/>
  <c r="BX640" i="1"/>
  <c r="BM641" i="1"/>
  <c r="BN641" i="1"/>
  <c r="BO641" i="1"/>
  <c r="BP641" i="1"/>
  <c r="BQ641" i="1"/>
  <c r="BR641" i="1"/>
  <c r="BS641" i="1"/>
  <c r="BT641" i="1"/>
  <c r="BU641" i="1"/>
  <c r="BV641" i="1"/>
  <c r="BW641" i="1"/>
  <c r="BX641" i="1"/>
  <c r="BM642" i="1"/>
  <c r="BN642" i="1"/>
  <c r="BO642" i="1"/>
  <c r="BP642" i="1"/>
  <c r="BQ642" i="1"/>
  <c r="BR642" i="1"/>
  <c r="BS642" i="1"/>
  <c r="BT642" i="1"/>
  <c r="BU642" i="1"/>
  <c r="BV642" i="1"/>
  <c r="BW642" i="1"/>
  <c r="BX642" i="1"/>
  <c r="BM643" i="1"/>
  <c r="BN643" i="1"/>
  <c r="BO643" i="1"/>
  <c r="BP643" i="1"/>
  <c r="BQ643" i="1"/>
  <c r="BR643" i="1"/>
  <c r="BS643" i="1"/>
  <c r="BT643" i="1"/>
  <c r="BU643" i="1"/>
  <c r="BV643" i="1"/>
  <c r="BW643" i="1"/>
  <c r="BX643" i="1"/>
  <c r="BM644" i="1"/>
  <c r="BN644" i="1"/>
  <c r="BO644" i="1"/>
  <c r="BP644" i="1"/>
  <c r="BQ644" i="1"/>
  <c r="BR644" i="1"/>
  <c r="BS644" i="1"/>
  <c r="BT644" i="1"/>
  <c r="BU644" i="1"/>
  <c r="BV644" i="1"/>
  <c r="BW644" i="1"/>
  <c r="BX644" i="1"/>
  <c r="BM645" i="1"/>
  <c r="BN645" i="1"/>
  <c r="BO645" i="1"/>
  <c r="BP645" i="1"/>
  <c r="BQ645" i="1"/>
  <c r="BR645" i="1"/>
  <c r="BS645" i="1"/>
  <c r="BT645" i="1"/>
  <c r="BU645" i="1"/>
  <c r="BV645" i="1"/>
  <c r="BW645" i="1"/>
  <c r="BX645" i="1"/>
  <c r="BM646" i="1"/>
  <c r="BN646" i="1"/>
  <c r="BO646" i="1"/>
  <c r="BP646" i="1"/>
  <c r="BQ646" i="1"/>
  <c r="BR646" i="1"/>
  <c r="BS646" i="1"/>
  <c r="BT646" i="1"/>
  <c r="BU646" i="1"/>
  <c r="BV646" i="1"/>
  <c r="BW646" i="1"/>
  <c r="BX646" i="1"/>
  <c r="BM647" i="1"/>
  <c r="BN647" i="1"/>
  <c r="BO647" i="1"/>
  <c r="BP647" i="1"/>
  <c r="BQ647" i="1"/>
  <c r="BR647" i="1"/>
  <c r="BS647" i="1"/>
  <c r="BT647" i="1"/>
  <c r="BU647" i="1"/>
  <c r="BV647" i="1"/>
  <c r="BW647" i="1"/>
  <c r="BX647" i="1"/>
  <c r="BM648" i="1"/>
  <c r="BN648" i="1"/>
  <c r="BO648" i="1"/>
  <c r="BP648" i="1"/>
  <c r="BQ648" i="1"/>
  <c r="BR648" i="1"/>
  <c r="BS648" i="1"/>
  <c r="BT648" i="1"/>
  <c r="BU648" i="1"/>
  <c r="BV648" i="1"/>
  <c r="BW648" i="1"/>
  <c r="BX648" i="1"/>
  <c r="BM649" i="1"/>
  <c r="BN649" i="1"/>
  <c r="BO649" i="1"/>
  <c r="BP649" i="1"/>
  <c r="BQ649" i="1"/>
  <c r="BR649" i="1"/>
  <c r="BS649" i="1"/>
  <c r="BT649" i="1"/>
  <c r="BU649" i="1"/>
  <c r="BV649" i="1"/>
  <c r="BW649" i="1"/>
  <c r="BX649" i="1"/>
  <c r="BM650" i="1"/>
  <c r="BN650" i="1"/>
  <c r="BO650" i="1"/>
  <c r="BP650" i="1"/>
  <c r="BQ650" i="1"/>
  <c r="BR650" i="1"/>
  <c r="BS650" i="1"/>
  <c r="BT650" i="1"/>
  <c r="BU650" i="1"/>
  <c r="BV650" i="1"/>
  <c r="BW650" i="1"/>
  <c r="BX650" i="1"/>
  <c r="BM651" i="1"/>
  <c r="BN651" i="1"/>
  <c r="BO651" i="1"/>
  <c r="BP651" i="1"/>
  <c r="BQ651" i="1"/>
  <c r="BR651" i="1"/>
  <c r="BS651" i="1"/>
  <c r="BT651" i="1"/>
  <c r="BU651" i="1"/>
  <c r="BV651" i="1"/>
  <c r="BW651" i="1"/>
  <c r="BX651" i="1"/>
  <c r="BM652" i="1"/>
  <c r="BN652" i="1"/>
  <c r="BO652" i="1"/>
  <c r="BP652" i="1"/>
  <c r="BQ652" i="1"/>
  <c r="BR652" i="1"/>
  <c r="BS652" i="1"/>
  <c r="BT652" i="1"/>
  <c r="BU652" i="1"/>
  <c r="BV652" i="1"/>
  <c r="BW652" i="1"/>
  <c r="BX652" i="1"/>
  <c r="BM653" i="1"/>
  <c r="BN653" i="1"/>
  <c r="BO653" i="1"/>
  <c r="BP653" i="1"/>
  <c r="BQ653" i="1"/>
  <c r="BR653" i="1"/>
  <c r="BS653" i="1"/>
  <c r="BT653" i="1"/>
  <c r="BU653" i="1"/>
  <c r="BV653" i="1"/>
  <c r="BW653" i="1"/>
  <c r="BX653" i="1"/>
  <c r="BM654" i="1"/>
  <c r="BN654" i="1"/>
  <c r="BO654" i="1"/>
  <c r="BP654" i="1"/>
  <c r="BQ654" i="1"/>
  <c r="BR654" i="1"/>
  <c r="BS654" i="1"/>
  <c r="BT654" i="1"/>
  <c r="BU654" i="1"/>
  <c r="BV654" i="1"/>
  <c r="BW654" i="1"/>
  <c r="BX654" i="1"/>
  <c r="BM655" i="1"/>
  <c r="BN655" i="1"/>
  <c r="BO655" i="1"/>
  <c r="BP655" i="1"/>
  <c r="BQ655" i="1"/>
  <c r="BR655" i="1"/>
  <c r="BS655" i="1"/>
  <c r="BT655" i="1"/>
  <c r="BU655" i="1"/>
  <c r="BV655" i="1"/>
  <c r="BW655" i="1"/>
  <c r="BX655" i="1"/>
  <c r="BM656" i="1"/>
  <c r="BN656" i="1"/>
  <c r="BO656" i="1"/>
  <c r="BP656" i="1"/>
  <c r="BQ656" i="1"/>
  <c r="BR656" i="1"/>
  <c r="BS656" i="1"/>
  <c r="BT656" i="1"/>
  <c r="BU656" i="1"/>
  <c r="BV656" i="1"/>
  <c r="BW656" i="1"/>
  <c r="BX656" i="1"/>
  <c r="BM657" i="1"/>
  <c r="BN657" i="1"/>
  <c r="BO657" i="1"/>
  <c r="BP657" i="1"/>
  <c r="BQ657" i="1"/>
  <c r="BR657" i="1"/>
  <c r="BS657" i="1"/>
  <c r="BT657" i="1"/>
  <c r="BU657" i="1"/>
  <c r="BV657" i="1"/>
  <c r="BW657" i="1"/>
  <c r="BX657" i="1"/>
  <c r="BM658" i="1"/>
  <c r="BN658" i="1"/>
  <c r="BO658" i="1"/>
  <c r="BP658" i="1"/>
  <c r="BQ658" i="1"/>
  <c r="BR658" i="1"/>
  <c r="BS658" i="1"/>
  <c r="BT658" i="1"/>
  <c r="BU658" i="1"/>
  <c r="BV658" i="1"/>
  <c r="BW658" i="1"/>
  <c r="BX658" i="1"/>
  <c r="BM659" i="1"/>
  <c r="BN659" i="1"/>
  <c r="BO659" i="1"/>
  <c r="BP659" i="1"/>
  <c r="BQ659" i="1"/>
  <c r="BR659" i="1"/>
  <c r="BS659" i="1"/>
  <c r="BT659" i="1"/>
  <c r="BU659" i="1"/>
  <c r="BV659" i="1"/>
  <c r="BW659" i="1"/>
  <c r="BX659" i="1"/>
  <c r="BM660" i="1"/>
  <c r="BN660" i="1"/>
  <c r="BO660" i="1"/>
  <c r="BP660" i="1"/>
  <c r="BQ660" i="1"/>
  <c r="BR660" i="1"/>
  <c r="BS660" i="1"/>
  <c r="BT660" i="1"/>
  <c r="BU660" i="1"/>
  <c r="BV660" i="1"/>
  <c r="BW660" i="1"/>
  <c r="BX660" i="1"/>
  <c r="BM661" i="1"/>
  <c r="BN661" i="1"/>
  <c r="BO661" i="1"/>
  <c r="BP661" i="1"/>
  <c r="BQ661" i="1"/>
  <c r="BR661" i="1"/>
  <c r="BS661" i="1"/>
  <c r="BT661" i="1"/>
  <c r="BU661" i="1"/>
  <c r="BV661" i="1"/>
  <c r="BW661" i="1"/>
  <c r="BX661" i="1"/>
  <c r="BM662" i="1"/>
  <c r="BN662" i="1"/>
  <c r="BO662" i="1"/>
  <c r="BP662" i="1"/>
  <c r="BQ662" i="1"/>
  <c r="BR662" i="1"/>
  <c r="BS662" i="1"/>
  <c r="BT662" i="1"/>
  <c r="BU662" i="1"/>
  <c r="BV662" i="1"/>
  <c r="BW662" i="1"/>
  <c r="BX662" i="1"/>
  <c r="BM663" i="1"/>
  <c r="BN663" i="1"/>
  <c r="BO663" i="1"/>
  <c r="BP663" i="1"/>
  <c r="BQ663" i="1"/>
  <c r="BR663" i="1"/>
  <c r="BS663" i="1"/>
  <c r="BT663" i="1"/>
  <c r="BU663" i="1"/>
  <c r="BV663" i="1"/>
  <c r="BW663" i="1"/>
  <c r="BX663" i="1"/>
  <c r="BM664" i="1"/>
  <c r="BN664" i="1"/>
  <c r="BO664" i="1"/>
  <c r="BP664" i="1"/>
  <c r="BQ664" i="1"/>
  <c r="BR664" i="1"/>
  <c r="BS664" i="1"/>
  <c r="BT664" i="1"/>
  <c r="BU664" i="1"/>
  <c r="BV664" i="1"/>
  <c r="BW664" i="1"/>
  <c r="BX664" i="1"/>
  <c r="BM665" i="1"/>
  <c r="BN665" i="1"/>
  <c r="BO665" i="1"/>
  <c r="BP665" i="1"/>
  <c r="BQ665" i="1"/>
  <c r="BR665" i="1"/>
  <c r="BS665" i="1"/>
  <c r="BT665" i="1"/>
  <c r="BU665" i="1"/>
  <c r="BV665" i="1"/>
  <c r="BW665" i="1"/>
  <c r="BX665" i="1"/>
  <c r="BM666" i="1"/>
  <c r="BN666" i="1"/>
  <c r="BO666" i="1"/>
  <c r="BP666" i="1"/>
  <c r="BQ666" i="1"/>
  <c r="BR666" i="1"/>
  <c r="BS666" i="1"/>
  <c r="BT666" i="1"/>
  <c r="BU666" i="1"/>
  <c r="BV666" i="1"/>
  <c r="BW666" i="1"/>
  <c r="BX666" i="1"/>
  <c r="BM667" i="1"/>
  <c r="BN667" i="1"/>
  <c r="BO667" i="1"/>
  <c r="BP667" i="1"/>
  <c r="BQ667" i="1"/>
  <c r="BR667" i="1"/>
  <c r="BS667" i="1"/>
  <c r="BT667" i="1"/>
  <c r="BU667" i="1"/>
  <c r="BV667" i="1"/>
  <c r="BW667" i="1"/>
  <c r="BX667" i="1"/>
  <c r="BM668" i="1"/>
  <c r="BN668" i="1"/>
  <c r="BO668" i="1"/>
  <c r="BP668" i="1"/>
  <c r="BQ668" i="1"/>
  <c r="BR668" i="1"/>
  <c r="BS668" i="1"/>
  <c r="BT668" i="1"/>
  <c r="BU668" i="1"/>
  <c r="BV668" i="1"/>
  <c r="BW668" i="1"/>
  <c r="BX668" i="1"/>
  <c r="BM669" i="1"/>
  <c r="BN669" i="1"/>
  <c r="BO669" i="1"/>
  <c r="BP669" i="1"/>
  <c r="BQ669" i="1"/>
  <c r="BR669" i="1"/>
  <c r="BS669" i="1"/>
  <c r="BT669" i="1"/>
  <c r="BU669" i="1"/>
  <c r="BV669" i="1"/>
  <c r="BW669" i="1"/>
  <c r="BX669" i="1"/>
  <c r="BM670" i="1"/>
  <c r="BN670" i="1"/>
  <c r="BO670" i="1"/>
  <c r="BP670" i="1"/>
  <c r="BQ670" i="1"/>
  <c r="BR670" i="1"/>
  <c r="BS670" i="1"/>
  <c r="BT670" i="1"/>
  <c r="BU670" i="1"/>
  <c r="BV670" i="1"/>
  <c r="BW670" i="1"/>
  <c r="BX670" i="1"/>
  <c r="BM671" i="1"/>
  <c r="BN671" i="1"/>
  <c r="BO671" i="1"/>
  <c r="BP671" i="1"/>
  <c r="BQ671" i="1"/>
  <c r="BR671" i="1"/>
  <c r="BS671" i="1"/>
  <c r="BT671" i="1"/>
  <c r="BU671" i="1"/>
  <c r="BV671" i="1"/>
  <c r="BW671" i="1"/>
  <c r="BX671" i="1"/>
  <c r="BM672" i="1"/>
  <c r="BN672" i="1"/>
  <c r="BO672" i="1"/>
  <c r="BP672" i="1"/>
  <c r="BQ672" i="1"/>
  <c r="BR672" i="1"/>
  <c r="BS672" i="1"/>
  <c r="BT672" i="1"/>
  <c r="BU672" i="1"/>
  <c r="BV672" i="1"/>
  <c r="BW672" i="1"/>
  <c r="BX672" i="1"/>
  <c r="BM673" i="1"/>
  <c r="BN673" i="1"/>
  <c r="BO673" i="1"/>
  <c r="BP673" i="1"/>
  <c r="BQ673" i="1"/>
  <c r="BR673" i="1"/>
  <c r="BS673" i="1"/>
  <c r="BT673" i="1"/>
  <c r="BU673" i="1"/>
  <c r="BV673" i="1"/>
  <c r="BW673" i="1"/>
  <c r="BX673" i="1"/>
  <c r="BM674" i="1"/>
  <c r="BN674" i="1"/>
  <c r="BO674" i="1"/>
  <c r="BP674" i="1"/>
  <c r="BQ674" i="1"/>
  <c r="BR674" i="1"/>
  <c r="BS674" i="1"/>
  <c r="BT674" i="1"/>
  <c r="BU674" i="1"/>
  <c r="BV674" i="1"/>
  <c r="BW674" i="1"/>
  <c r="BX674" i="1"/>
  <c r="BM675" i="1"/>
  <c r="BN675" i="1"/>
  <c r="BO675" i="1"/>
  <c r="BP675" i="1"/>
  <c r="BQ675" i="1"/>
  <c r="BR675" i="1"/>
  <c r="BS675" i="1"/>
  <c r="BT675" i="1"/>
  <c r="BU675" i="1"/>
  <c r="BV675" i="1"/>
  <c r="BW675" i="1"/>
  <c r="BX675" i="1"/>
  <c r="BM676" i="1"/>
  <c r="BN676" i="1"/>
  <c r="BO676" i="1"/>
  <c r="BP676" i="1"/>
  <c r="BQ676" i="1"/>
  <c r="BR676" i="1"/>
  <c r="BS676" i="1"/>
  <c r="BT676" i="1"/>
  <c r="BU676" i="1"/>
  <c r="BV676" i="1"/>
  <c r="BW676" i="1"/>
  <c r="BX676" i="1"/>
  <c r="BM677" i="1"/>
  <c r="BN677" i="1"/>
  <c r="BO677" i="1"/>
  <c r="BP677" i="1"/>
  <c r="BQ677" i="1"/>
  <c r="BR677" i="1"/>
  <c r="BS677" i="1"/>
  <c r="BT677" i="1"/>
  <c r="BU677" i="1"/>
  <c r="BV677" i="1"/>
  <c r="BW677" i="1"/>
  <c r="BX677" i="1"/>
  <c r="BM678" i="1"/>
  <c r="BN678" i="1"/>
  <c r="BO678" i="1"/>
  <c r="BP678" i="1"/>
  <c r="BQ678" i="1"/>
  <c r="BR678" i="1"/>
  <c r="BS678" i="1"/>
  <c r="BT678" i="1"/>
  <c r="BU678" i="1"/>
  <c r="BV678" i="1"/>
  <c r="BW678" i="1"/>
  <c r="BX678" i="1"/>
  <c r="BM679" i="1"/>
  <c r="BN679" i="1"/>
  <c r="BO679" i="1"/>
  <c r="BP679" i="1"/>
  <c r="BQ679" i="1"/>
  <c r="BR679" i="1"/>
  <c r="BS679" i="1"/>
  <c r="BT679" i="1"/>
  <c r="BU679" i="1"/>
  <c r="BV679" i="1"/>
  <c r="BW679" i="1"/>
  <c r="BX679" i="1"/>
  <c r="BM680" i="1"/>
  <c r="BN680" i="1"/>
  <c r="BO680" i="1"/>
  <c r="BP680" i="1"/>
  <c r="BQ680" i="1"/>
  <c r="BR680" i="1"/>
  <c r="BS680" i="1"/>
  <c r="BT680" i="1"/>
  <c r="BU680" i="1"/>
  <c r="BV680" i="1"/>
  <c r="BW680" i="1"/>
  <c r="BX680" i="1"/>
  <c r="BM681" i="1"/>
  <c r="BN681" i="1"/>
  <c r="BO681" i="1"/>
  <c r="BP681" i="1"/>
  <c r="BQ681" i="1"/>
  <c r="BR681" i="1"/>
  <c r="BS681" i="1"/>
  <c r="BT681" i="1"/>
  <c r="BU681" i="1"/>
  <c r="BV681" i="1"/>
  <c r="BW681" i="1"/>
  <c r="BX681" i="1"/>
  <c r="BM682" i="1"/>
  <c r="BN682" i="1"/>
  <c r="BO682" i="1"/>
  <c r="BP682" i="1"/>
  <c r="BQ682" i="1"/>
  <c r="BR682" i="1"/>
  <c r="BS682" i="1"/>
  <c r="BT682" i="1"/>
  <c r="BU682" i="1"/>
  <c r="BV682" i="1"/>
  <c r="BW682" i="1"/>
  <c r="BX682" i="1"/>
  <c r="BM683" i="1"/>
  <c r="BN683" i="1"/>
  <c r="BO683" i="1"/>
  <c r="BP683" i="1"/>
  <c r="BQ683" i="1"/>
  <c r="BR683" i="1"/>
  <c r="BS683" i="1"/>
  <c r="BT683" i="1"/>
  <c r="BU683" i="1"/>
  <c r="BV683" i="1"/>
  <c r="BW683" i="1"/>
  <c r="BX683" i="1"/>
  <c r="BM684" i="1"/>
  <c r="BN684" i="1"/>
  <c r="BO684" i="1"/>
  <c r="BP684" i="1"/>
  <c r="BQ684" i="1"/>
  <c r="BR684" i="1"/>
  <c r="BS684" i="1"/>
  <c r="BT684" i="1"/>
  <c r="BU684" i="1"/>
  <c r="BV684" i="1"/>
  <c r="BW684" i="1"/>
  <c r="BX684" i="1"/>
  <c r="BM685" i="1"/>
  <c r="BN685" i="1"/>
  <c r="BO685" i="1"/>
  <c r="BP685" i="1"/>
  <c r="BQ685" i="1"/>
  <c r="BR685" i="1"/>
  <c r="BS685" i="1"/>
  <c r="BT685" i="1"/>
  <c r="BU685" i="1"/>
  <c r="BV685" i="1"/>
  <c r="BW685" i="1"/>
  <c r="BX685" i="1"/>
  <c r="BM686" i="1"/>
  <c r="BN686" i="1"/>
  <c r="BO686" i="1"/>
  <c r="BP686" i="1"/>
  <c r="BQ686" i="1"/>
  <c r="BR686" i="1"/>
  <c r="BS686" i="1"/>
  <c r="BT686" i="1"/>
  <c r="BU686" i="1"/>
  <c r="BV686" i="1"/>
  <c r="BW686" i="1"/>
  <c r="BX686" i="1"/>
  <c r="BM687" i="1"/>
  <c r="BN687" i="1"/>
  <c r="BO687" i="1"/>
  <c r="BP687" i="1"/>
  <c r="BQ687" i="1"/>
  <c r="BR687" i="1"/>
  <c r="BS687" i="1"/>
  <c r="BT687" i="1"/>
  <c r="BU687" i="1"/>
  <c r="BV687" i="1"/>
  <c r="BW687" i="1"/>
  <c r="BX687" i="1"/>
  <c r="BM688" i="1"/>
  <c r="BN688" i="1"/>
  <c r="BO688" i="1"/>
  <c r="BP688" i="1"/>
  <c r="BQ688" i="1"/>
  <c r="BR688" i="1"/>
  <c r="BS688" i="1"/>
  <c r="BT688" i="1"/>
  <c r="BU688" i="1"/>
  <c r="BV688" i="1"/>
  <c r="BW688" i="1"/>
  <c r="BX688" i="1"/>
  <c r="BM689" i="1"/>
  <c r="BN689" i="1"/>
  <c r="BO689" i="1"/>
  <c r="BP689" i="1"/>
  <c r="BQ689" i="1"/>
  <c r="BR689" i="1"/>
  <c r="BS689" i="1"/>
  <c r="BT689" i="1"/>
  <c r="BU689" i="1"/>
  <c r="BV689" i="1"/>
  <c r="BW689" i="1"/>
  <c r="BX689" i="1"/>
  <c r="BM690" i="1"/>
  <c r="BN690" i="1"/>
  <c r="BO690" i="1"/>
  <c r="BP690" i="1"/>
  <c r="BQ690" i="1"/>
  <c r="BR690" i="1"/>
  <c r="BS690" i="1"/>
  <c r="BT690" i="1"/>
  <c r="BU690" i="1"/>
  <c r="BV690" i="1"/>
  <c r="BW690" i="1"/>
  <c r="BX690" i="1"/>
  <c r="BM691" i="1"/>
  <c r="BN691" i="1"/>
  <c r="BO691" i="1"/>
  <c r="BP691" i="1"/>
  <c r="BQ691" i="1"/>
  <c r="BR691" i="1"/>
  <c r="BS691" i="1"/>
  <c r="BT691" i="1"/>
  <c r="BU691" i="1"/>
  <c r="BV691" i="1"/>
  <c r="BW691" i="1"/>
  <c r="BX691" i="1"/>
  <c r="BM692" i="1"/>
  <c r="BN692" i="1"/>
  <c r="BO692" i="1"/>
  <c r="BP692" i="1"/>
  <c r="BQ692" i="1"/>
  <c r="BR692" i="1"/>
  <c r="BS692" i="1"/>
  <c r="BT692" i="1"/>
  <c r="BU692" i="1"/>
  <c r="BV692" i="1"/>
  <c r="BW692" i="1"/>
  <c r="BX692" i="1"/>
  <c r="BM693" i="1"/>
  <c r="BN693" i="1"/>
  <c r="BO693" i="1"/>
  <c r="BP693" i="1"/>
  <c r="BQ693" i="1"/>
  <c r="BR693" i="1"/>
  <c r="BS693" i="1"/>
  <c r="BT693" i="1"/>
  <c r="BU693" i="1"/>
  <c r="BV693" i="1"/>
  <c r="BW693" i="1"/>
  <c r="BX693" i="1"/>
  <c r="BM694" i="1"/>
  <c r="BN694" i="1"/>
  <c r="BO694" i="1"/>
  <c r="BP694" i="1"/>
  <c r="BQ694" i="1"/>
  <c r="BR694" i="1"/>
  <c r="BS694" i="1"/>
  <c r="BT694" i="1"/>
  <c r="BU694" i="1"/>
  <c r="BV694" i="1"/>
  <c r="BW694" i="1"/>
  <c r="BX694" i="1"/>
  <c r="BM695" i="1"/>
  <c r="BN695" i="1"/>
  <c r="BO695" i="1"/>
  <c r="BP695" i="1"/>
  <c r="BQ695" i="1"/>
  <c r="BR695" i="1"/>
  <c r="BS695" i="1"/>
  <c r="BT695" i="1"/>
  <c r="BU695" i="1"/>
  <c r="BV695" i="1"/>
  <c r="BW695" i="1"/>
  <c r="BX695" i="1"/>
  <c r="BM696" i="1"/>
  <c r="BN696" i="1"/>
  <c r="BO696" i="1"/>
  <c r="BP696" i="1"/>
  <c r="BQ696" i="1"/>
  <c r="BR696" i="1"/>
  <c r="BS696" i="1"/>
  <c r="BT696" i="1"/>
  <c r="BU696" i="1"/>
  <c r="BV696" i="1"/>
  <c r="BW696" i="1"/>
  <c r="BX696" i="1"/>
  <c r="BM697" i="1"/>
  <c r="BN697" i="1"/>
  <c r="BO697" i="1"/>
  <c r="BP697" i="1"/>
  <c r="BQ697" i="1"/>
  <c r="BR697" i="1"/>
  <c r="BS697" i="1"/>
  <c r="BT697" i="1"/>
  <c r="BU697" i="1"/>
  <c r="BV697" i="1"/>
  <c r="BW697" i="1"/>
  <c r="BX697" i="1"/>
  <c r="BM698" i="1"/>
  <c r="BN698" i="1"/>
  <c r="BO698" i="1"/>
  <c r="BP698" i="1"/>
  <c r="BQ698" i="1"/>
  <c r="BR698" i="1"/>
  <c r="BS698" i="1"/>
  <c r="BT698" i="1"/>
  <c r="BU698" i="1"/>
  <c r="BV698" i="1"/>
  <c r="BW698" i="1"/>
  <c r="BX698" i="1"/>
  <c r="BM699" i="1"/>
  <c r="BN699" i="1"/>
  <c r="BO699" i="1"/>
  <c r="BP699" i="1"/>
  <c r="BQ699" i="1"/>
  <c r="BR699" i="1"/>
  <c r="BS699" i="1"/>
  <c r="BT699" i="1"/>
  <c r="BU699" i="1"/>
  <c r="BV699" i="1"/>
  <c r="BW699" i="1"/>
  <c r="BX699" i="1"/>
  <c r="BM700" i="1"/>
  <c r="BN700" i="1"/>
  <c r="BO700" i="1"/>
  <c r="BP700" i="1"/>
  <c r="BQ700" i="1"/>
  <c r="BR700" i="1"/>
  <c r="BS700" i="1"/>
  <c r="BT700" i="1"/>
  <c r="BU700" i="1"/>
  <c r="BV700" i="1"/>
  <c r="BW700" i="1"/>
  <c r="BX700" i="1"/>
  <c r="BM701" i="1"/>
  <c r="BN701" i="1"/>
  <c r="BO701" i="1"/>
  <c r="BP701" i="1"/>
  <c r="BQ701" i="1"/>
  <c r="BR701" i="1"/>
  <c r="BS701" i="1"/>
  <c r="BT701" i="1"/>
  <c r="BU701" i="1"/>
  <c r="BV701" i="1"/>
  <c r="BW701" i="1"/>
  <c r="BX701" i="1"/>
  <c r="BM702" i="1"/>
  <c r="BN702" i="1"/>
  <c r="BO702" i="1"/>
  <c r="BP702" i="1"/>
  <c r="BQ702" i="1"/>
  <c r="BR702" i="1"/>
  <c r="BS702" i="1"/>
  <c r="BT702" i="1"/>
  <c r="BU702" i="1"/>
  <c r="BV702" i="1"/>
  <c r="BW702" i="1"/>
  <c r="BX702" i="1"/>
  <c r="BM703" i="1"/>
  <c r="BN703" i="1"/>
  <c r="BO703" i="1"/>
  <c r="BP703" i="1"/>
  <c r="BQ703" i="1"/>
  <c r="BR703" i="1"/>
  <c r="BS703" i="1"/>
  <c r="BT703" i="1"/>
  <c r="BU703" i="1"/>
  <c r="BV703" i="1"/>
  <c r="BW703" i="1"/>
  <c r="BX703" i="1"/>
  <c r="BM704" i="1"/>
  <c r="BN704" i="1"/>
  <c r="BO704" i="1"/>
  <c r="BP704" i="1"/>
  <c r="BQ704" i="1"/>
  <c r="BR704" i="1"/>
  <c r="BS704" i="1"/>
  <c r="BT704" i="1"/>
  <c r="BU704" i="1"/>
  <c r="BV704" i="1"/>
  <c r="BW704" i="1"/>
  <c r="BX704" i="1"/>
  <c r="BM705" i="1"/>
  <c r="BN705" i="1"/>
  <c r="BO705" i="1"/>
  <c r="BP705" i="1"/>
  <c r="BQ705" i="1"/>
  <c r="BR705" i="1"/>
  <c r="BS705" i="1"/>
  <c r="BT705" i="1"/>
  <c r="BU705" i="1"/>
  <c r="BV705" i="1"/>
  <c r="BW705" i="1"/>
  <c r="BX705" i="1"/>
  <c r="BM706" i="1"/>
  <c r="BN706" i="1"/>
  <c r="BO706" i="1"/>
  <c r="BP706" i="1"/>
  <c r="BQ706" i="1"/>
  <c r="BR706" i="1"/>
  <c r="BS706" i="1"/>
  <c r="BT706" i="1"/>
  <c r="BU706" i="1"/>
  <c r="BV706" i="1"/>
  <c r="BW706" i="1"/>
  <c r="BX706" i="1"/>
  <c r="BM707" i="1"/>
  <c r="BN707" i="1"/>
  <c r="BO707" i="1"/>
  <c r="BP707" i="1"/>
  <c r="BQ707" i="1"/>
  <c r="BR707" i="1"/>
  <c r="BS707" i="1"/>
  <c r="BT707" i="1"/>
  <c r="BU707" i="1"/>
  <c r="BV707" i="1"/>
  <c r="BW707" i="1"/>
  <c r="BX707" i="1"/>
  <c r="BM708" i="1"/>
  <c r="BN708" i="1"/>
  <c r="BO708" i="1"/>
  <c r="BP708" i="1"/>
  <c r="BQ708" i="1"/>
  <c r="BR708" i="1"/>
  <c r="BS708" i="1"/>
  <c r="BT708" i="1"/>
  <c r="BU708" i="1"/>
  <c r="BV708" i="1"/>
  <c r="BW708" i="1"/>
  <c r="BX708" i="1"/>
  <c r="BM709" i="1"/>
  <c r="BN709" i="1"/>
  <c r="BO709" i="1"/>
  <c r="BP709" i="1"/>
  <c r="BQ709" i="1"/>
  <c r="BR709" i="1"/>
  <c r="BS709" i="1"/>
  <c r="BT709" i="1"/>
  <c r="BU709" i="1"/>
  <c r="BV709" i="1"/>
  <c r="BW709" i="1"/>
  <c r="BX709" i="1"/>
  <c r="BM710" i="1"/>
  <c r="BN710" i="1"/>
  <c r="BO710" i="1"/>
  <c r="BP710" i="1"/>
  <c r="BQ710" i="1"/>
  <c r="BR710" i="1"/>
  <c r="BS710" i="1"/>
  <c r="BT710" i="1"/>
  <c r="BU710" i="1"/>
  <c r="BV710" i="1"/>
  <c r="BW710" i="1"/>
  <c r="BX710" i="1"/>
  <c r="BM711" i="1"/>
  <c r="BN711" i="1"/>
  <c r="BO711" i="1"/>
  <c r="BP711" i="1"/>
  <c r="BQ711" i="1"/>
  <c r="BR711" i="1"/>
  <c r="BS711" i="1"/>
  <c r="BT711" i="1"/>
  <c r="BU711" i="1"/>
  <c r="BV711" i="1"/>
  <c r="BW711" i="1"/>
  <c r="BX711" i="1"/>
  <c r="BM712" i="1"/>
  <c r="BN712" i="1"/>
  <c r="BO712" i="1"/>
  <c r="BP712" i="1"/>
  <c r="BQ712" i="1"/>
  <c r="BR712" i="1"/>
  <c r="BS712" i="1"/>
  <c r="BT712" i="1"/>
  <c r="BU712" i="1"/>
  <c r="BV712" i="1"/>
  <c r="BW712" i="1"/>
  <c r="BX712" i="1"/>
  <c r="BM713" i="1"/>
  <c r="BN713" i="1"/>
  <c r="BO713" i="1"/>
  <c r="BP713" i="1"/>
  <c r="BQ713" i="1"/>
  <c r="BR713" i="1"/>
  <c r="BS713" i="1"/>
  <c r="BT713" i="1"/>
  <c r="BU713" i="1"/>
  <c r="BV713" i="1"/>
  <c r="BW713" i="1"/>
  <c r="BX713" i="1"/>
  <c r="BM714" i="1"/>
  <c r="BN714" i="1"/>
  <c r="BO714" i="1"/>
  <c r="BP714" i="1"/>
  <c r="BQ714" i="1"/>
  <c r="BR714" i="1"/>
  <c r="BS714" i="1"/>
  <c r="BT714" i="1"/>
  <c r="BU714" i="1"/>
  <c r="BV714" i="1"/>
  <c r="BW714" i="1"/>
  <c r="BX714" i="1"/>
  <c r="BM715" i="1"/>
  <c r="BN715" i="1"/>
  <c r="BO715" i="1"/>
  <c r="BP715" i="1"/>
  <c r="BQ715" i="1"/>
  <c r="BR715" i="1"/>
  <c r="BS715" i="1"/>
  <c r="BT715" i="1"/>
  <c r="BU715" i="1"/>
  <c r="BV715" i="1"/>
  <c r="BW715" i="1"/>
  <c r="BX715" i="1"/>
  <c r="BM716" i="1"/>
  <c r="BN716" i="1"/>
  <c r="BO716" i="1"/>
  <c r="BP716" i="1"/>
  <c r="BQ716" i="1"/>
  <c r="BR716" i="1"/>
  <c r="BS716" i="1"/>
  <c r="BT716" i="1"/>
  <c r="BU716" i="1"/>
  <c r="BV716" i="1"/>
  <c r="BW716" i="1"/>
  <c r="BX716" i="1"/>
  <c r="BM717" i="1"/>
  <c r="BN717" i="1"/>
  <c r="BO717" i="1"/>
  <c r="BP717" i="1"/>
  <c r="BQ717" i="1"/>
  <c r="BR717" i="1"/>
  <c r="BS717" i="1"/>
  <c r="BT717" i="1"/>
  <c r="BU717" i="1"/>
  <c r="BV717" i="1"/>
  <c r="BW717" i="1"/>
  <c r="BX717" i="1"/>
  <c r="BM718" i="1"/>
  <c r="BN718" i="1"/>
  <c r="BO718" i="1"/>
  <c r="BP718" i="1"/>
  <c r="BQ718" i="1"/>
  <c r="BR718" i="1"/>
  <c r="BS718" i="1"/>
  <c r="BT718" i="1"/>
  <c r="BU718" i="1"/>
  <c r="BV718" i="1"/>
  <c r="BW718" i="1"/>
  <c r="BX718" i="1"/>
  <c r="BM719" i="1"/>
  <c r="BN719" i="1"/>
  <c r="BO719" i="1"/>
  <c r="BP719" i="1"/>
  <c r="BQ719" i="1"/>
  <c r="BR719" i="1"/>
  <c r="BS719" i="1"/>
  <c r="BT719" i="1"/>
  <c r="BU719" i="1"/>
  <c r="BV719" i="1"/>
  <c r="BW719" i="1"/>
  <c r="BX719" i="1"/>
  <c r="BM720" i="1"/>
  <c r="BN720" i="1"/>
  <c r="BO720" i="1"/>
  <c r="BP720" i="1"/>
  <c r="BQ720" i="1"/>
  <c r="BR720" i="1"/>
  <c r="BS720" i="1"/>
  <c r="BT720" i="1"/>
  <c r="BU720" i="1"/>
  <c r="BV720" i="1"/>
  <c r="BW720" i="1"/>
  <c r="BX720" i="1"/>
  <c r="BM721" i="1"/>
  <c r="BN721" i="1"/>
  <c r="BO721" i="1"/>
  <c r="BP721" i="1"/>
  <c r="BQ721" i="1"/>
  <c r="BR721" i="1"/>
  <c r="BS721" i="1"/>
  <c r="BT721" i="1"/>
  <c r="BU721" i="1"/>
  <c r="BV721" i="1"/>
  <c r="BW721" i="1"/>
  <c r="BX721" i="1"/>
  <c r="BM722" i="1"/>
  <c r="BN722" i="1"/>
  <c r="BO722" i="1"/>
  <c r="BP722" i="1"/>
  <c r="BQ722" i="1"/>
  <c r="BR722" i="1"/>
  <c r="BS722" i="1"/>
  <c r="BT722" i="1"/>
  <c r="BU722" i="1"/>
  <c r="BV722" i="1"/>
  <c r="BW722" i="1"/>
  <c r="BX722" i="1"/>
  <c r="BM723" i="1"/>
  <c r="BN723" i="1"/>
  <c r="BO723" i="1"/>
  <c r="BP723" i="1"/>
  <c r="BQ723" i="1"/>
  <c r="BR723" i="1"/>
  <c r="BS723" i="1"/>
  <c r="BT723" i="1"/>
  <c r="BU723" i="1"/>
  <c r="BV723" i="1"/>
  <c r="BW723" i="1"/>
  <c r="BX723" i="1"/>
  <c r="BM724" i="1"/>
  <c r="BN724" i="1"/>
  <c r="BO724" i="1"/>
  <c r="BP724" i="1"/>
  <c r="BQ724" i="1"/>
  <c r="BR724" i="1"/>
  <c r="BS724" i="1"/>
  <c r="BT724" i="1"/>
  <c r="BU724" i="1"/>
  <c r="BV724" i="1"/>
  <c r="BW724" i="1"/>
  <c r="BX724" i="1"/>
  <c r="BM725" i="1"/>
  <c r="BN725" i="1"/>
  <c r="BO725" i="1"/>
  <c r="BP725" i="1"/>
  <c r="BQ725" i="1"/>
  <c r="BR725" i="1"/>
  <c r="BS725" i="1"/>
  <c r="BT725" i="1"/>
  <c r="BU725" i="1"/>
  <c r="BV725" i="1"/>
  <c r="BW725" i="1"/>
  <c r="BX725" i="1"/>
  <c r="BM726" i="1"/>
  <c r="BN726" i="1"/>
  <c r="BO726" i="1"/>
  <c r="BP726" i="1"/>
  <c r="BQ726" i="1"/>
  <c r="BR726" i="1"/>
  <c r="BS726" i="1"/>
  <c r="BT726" i="1"/>
  <c r="BU726" i="1"/>
  <c r="BV726" i="1"/>
  <c r="BW726" i="1"/>
  <c r="BX726" i="1"/>
  <c r="BM727" i="1"/>
  <c r="BN727" i="1"/>
  <c r="BO727" i="1"/>
  <c r="BP727" i="1"/>
  <c r="BQ727" i="1"/>
  <c r="BR727" i="1"/>
  <c r="BS727" i="1"/>
  <c r="BT727" i="1"/>
  <c r="BU727" i="1"/>
  <c r="BV727" i="1"/>
  <c r="BW727" i="1"/>
  <c r="BX727" i="1"/>
  <c r="BM728" i="1"/>
  <c r="BN728" i="1"/>
  <c r="BO728" i="1"/>
  <c r="BP728" i="1"/>
  <c r="BQ728" i="1"/>
  <c r="BR728" i="1"/>
  <c r="BS728" i="1"/>
  <c r="BT728" i="1"/>
  <c r="BU728" i="1"/>
  <c r="BV728" i="1"/>
  <c r="BW728" i="1"/>
  <c r="BX728" i="1"/>
  <c r="BM729" i="1"/>
  <c r="BN729" i="1"/>
  <c r="BO729" i="1"/>
  <c r="BP729" i="1"/>
  <c r="BQ729" i="1"/>
  <c r="BR729" i="1"/>
  <c r="BS729" i="1"/>
  <c r="BT729" i="1"/>
  <c r="BU729" i="1"/>
  <c r="BV729" i="1"/>
  <c r="BW729" i="1"/>
  <c r="BX729" i="1"/>
  <c r="BM730" i="1"/>
  <c r="BN730" i="1"/>
  <c r="BO730" i="1"/>
  <c r="BP730" i="1"/>
  <c r="BQ730" i="1"/>
  <c r="BR730" i="1"/>
  <c r="BS730" i="1"/>
  <c r="BT730" i="1"/>
  <c r="BU730" i="1"/>
  <c r="BV730" i="1"/>
  <c r="BW730" i="1"/>
  <c r="BX730" i="1"/>
  <c r="BM731" i="1"/>
  <c r="BN731" i="1"/>
  <c r="BO731" i="1"/>
  <c r="BP731" i="1"/>
  <c r="BQ731" i="1"/>
  <c r="BR731" i="1"/>
  <c r="BS731" i="1"/>
  <c r="BT731" i="1"/>
  <c r="BU731" i="1"/>
  <c r="BV731" i="1"/>
  <c r="BW731" i="1"/>
  <c r="BX731" i="1"/>
  <c r="BM732" i="1"/>
  <c r="BN732" i="1"/>
  <c r="BO732" i="1"/>
  <c r="BP732" i="1"/>
  <c r="BQ732" i="1"/>
  <c r="BR732" i="1"/>
  <c r="BS732" i="1"/>
  <c r="BT732" i="1"/>
  <c r="BU732" i="1"/>
  <c r="BV732" i="1"/>
  <c r="BW732" i="1"/>
  <c r="BX732" i="1"/>
  <c r="BM733" i="1"/>
  <c r="BN733" i="1"/>
  <c r="BO733" i="1"/>
  <c r="BP733" i="1"/>
  <c r="BQ733" i="1"/>
  <c r="BR733" i="1"/>
  <c r="BS733" i="1"/>
  <c r="BT733" i="1"/>
  <c r="BU733" i="1"/>
  <c r="BV733" i="1"/>
  <c r="BW733" i="1"/>
  <c r="BX733" i="1"/>
  <c r="BM734" i="1"/>
  <c r="BN734" i="1"/>
  <c r="BO734" i="1"/>
  <c r="BP734" i="1"/>
  <c r="BQ734" i="1"/>
  <c r="BR734" i="1"/>
  <c r="BS734" i="1"/>
  <c r="BT734" i="1"/>
  <c r="BU734" i="1"/>
  <c r="BV734" i="1"/>
  <c r="BW734" i="1"/>
  <c r="BX734" i="1"/>
  <c r="BM735" i="1"/>
  <c r="BN735" i="1"/>
  <c r="BO735" i="1"/>
  <c r="BP735" i="1"/>
  <c r="BQ735" i="1"/>
  <c r="BR735" i="1"/>
  <c r="BS735" i="1"/>
  <c r="BT735" i="1"/>
  <c r="BU735" i="1"/>
  <c r="BV735" i="1"/>
  <c r="BW735" i="1"/>
  <c r="BX735" i="1"/>
  <c r="BM736" i="1"/>
  <c r="BN736" i="1"/>
  <c r="BO736" i="1"/>
  <c r="BP736" i="1"/>
  <c r="BQ736" i="1"/>
  <c r="BR736" i="1"/>
  <c r="BS736" i="1"/>
  <c r="BT736" i="1"/>
  <c r="BU736" i="1"/>
  <c r="BV736" i="1"/>
  <c r="BW736" i="1"/>
  <c r="BX736" i="1"/>
  <c r="BM737" i="1"/>
  <c r="BN737" i="1"/>
  <c r="BO737" i="1"/>
  <c r="BP737" i="1"/>
  <c r="BQ737" i="1"/>
  <c r="BR737" i="1"/>
  <c r="BS737" i="1"/>
  <c r="BT737" i="1"/>
  <c r="BU737" i="1"/>
  <c r="BV737" i="1"/>
  <c r="BW737" i="1"/>
  <c r="BX737" i="1"/>
  <c r="BM738" i="1"/>
  <c r="BN738" i="1"/>
  <c r="BO738" i="1"/>
  <c r="BP738" i="1"/>
  <c r="BQ738" i="1"/>
  <c r="BR738" i="1"/>
  <c r="BS738" i="1"/>
  <c r="BT738" i="1"/>
  <c r="BU738" i="1"/>
  <c r="BV738" i="1"/>
  <c r="BW738" i="1"/>
  <c r="BX738" i="1"/>
  <c r="BM739" i="1"/>
  <c r="BN739" i="1"/>
  <c r="BO739" i="1"/>
  <c r="BP739" i="1"/>
  <c r="BQ739" i="1"/>
  <c r="BR739" i="1"/>
  <c r="BS739" i="1"/>
  <c r="BT739" i="1"/>
  <c r="BU739" i="1"/>
  <c r="BV739" i="1"/>
  <c r="BW739" i="1"/>
  <c r="BX739" i="1"/>
  <c r="BM740" i="1"/>
  <c r="BN740" i="1"/>
  <c r="BO740" i="1"/>
  <c r="BP740" i="1"/>
  <c r="BQ740" i="1"/>
  <c r="BR740" i="1"/>
  <c r="BS740" i="1"/>
  <c r="BT740" i="1"/>
  <c r="BU740" i="1"/>
  <c r="BV740" i="1"/>
  <c r="BW740" i="1"/>
  <c r="BX740" i="1"/>
  <c r="BM741" i="1"/>
  <c r="BN741" i="1"/>
  <c r="BO741" i="1"/>
  <c r="BP741" i="1"/>
  <c r="BQ741" i="1"/>
  <c r="BR741" i="1"/>
  <c r="BS741" i="1"/>
  <c r="BT741" i="1"/>
  <c r="BU741" i="1"/>
  <c r="BV741" i="1"/>
  <c r="BW741" i="1"/>
  <c r="BX741" i="1"/>
  <c r="BM742" i="1"/>
  <c r="BN742" i="1"/>
  <c r="BO742" i="1"/>
  <c r="BP742" i="1"/>
  <c r="BQ742" i="1"/>
  <c r="BR742" i="1"/>
  <c r="BS742" i="1"/>
  <c r="BT742" i="1"/>
  <c r="BU742" i="1"/>
  <c r="BV742" i="1"/>
  <c r="BW742" i="1"/>
  <c r="BX742" i="1"/>
  <c r="BM743" i="1"/>
  <c r="BN743" i="1"/>
  <c r="BO743" i="1"/>
  <c r="BP743" i="1"/>
  <c r="BQ743" i="1"/>
  <c r="BR743" i="1"/>
  <c r="BS743" i="1"/>
  <c r="BT743" i="1"/>
  <c r="BU743" i="1"/>
  <c r="BV743" i="1"/>
  <c r="BW743" i="1"/>
  <c r="BX743" i="1"/>
  <c r="BM744" i="1"/>
  <c r="BN744" i="1"/>
  <c r="BO744" i="1"/>
  <c r="BP744" i="1"/>
  <c r="BQ744" i="1"/>
  <c r="BR744" i="1"/>
  <c r="BS744" i="1"/>
  <c r="BT744" i="1"/>
  <c r="BU744" i="1"/>
  <c r="BV744" i="1"/>
  <c r="BW744" i="1"/>
  <c r="BX744" i="1"/>
  <c r="BM745" i="1"/>
  <c r="BN745" i="1"/>
  <c r="BO745" i="1"/>
  <c r="BP745" i="1"/>
  <c r="BQ745" i="1"/>
  <c r="BR745" i="1"/>
  <c r="BS745" i="1"/>
  <c r="BT745" i="1"/>
  <c r="BU745" i="1"/>
  <c r="BV745" i="1"/>
  <c r="BW745" i="1"/>
  <c r="BX745" i="1"/>
  <c r="BM746" i="1"/>
  <c r="BN746" i="1"/>
  <c r="BO746" i="1"/>
  <c r="BP746" i="1"/>
  <c r="BQ746" i="1"/>
  <c r="BR746" i="1"/>
  <c r="BS746" i="1"/>
  <c r="BT746" i="1"/>
  <c r="BU746" i="1"/>
  <c r="BV746" i="1"/>
  <c r="BW746" i="1"/>
  <c r="BX746" i="1"/>
  <c r="BM747" i="1"/>
  <c r="BN747" i="1"/>
  <c r="BO747" i="1"/>
  <c r="BP747" i="1"/>
  <c r="BQ747" i="1"/>
  <c r="BR747" i="1"/>
  <c r="BS747" i="1"/>
  <c r="BT747" i="1"/>
  <c r="BU747" i="1"/>
  <c r="BV747" i="1"/>
  <c r="BW747" i="1"/>
  <c r="BX747" i="1"/>
  <c r="BM748" i="1"/>
  <c r="BN748" i="1"/>
  <c r="BO748" i="1"/>
  <c r="BP748" i="1"/>
  <c r="BQ748" i="1"/>
  <c r="BR748" i="1"/>
  <c r="BS748" i="1"/>
  <c r="BT748" i="1"/>
  <c r="BU748" i="1"/>
  <c r="BV748" i="1"/>
  <c r="BW748" i="1"/>
  <c r="BX748" i="1"/>
  <c r="BM749" i="1"/>
  <c r="BN749" i="1"/>
  <c r="BO749" i="1"/>
  <c r="BP749" i="1"/>
  <c r="BQ749" i="1"/>
  <c r="BR749" i="1"/>
  <c r="BS749" i="1"/>
  <c r="BT749" i="1"/>
  <c r="BU749" i="1"/>
  <c r="BV749" i="1"/>
  <c r="BW749" i="1"/>
  <c r="BX749" i="1"/>
  <c r="BM750" i="1"/>
  <c r="BN750" i="1"/>
  <c r="BO750" i="1"/>
  <c r="BP750" i="1"/>
  <c r="BQ750" i="1"/>
  <c r="BR750" i="1"/>
  <c r="BS750" i="1"/>
  <c r="BT750" i="1"/>
  <c r="BU750" i="1"/>
  <c r="BV750" i="1"/>
  <c r="BW750" i="1"/>
  <c r="BX750" i="1"/>
  <c r="BM751" i="1"/>
  <c r="BN751" i="1"/>
  <c r="BO751" i="1"/>
  <c r="BP751" i="1"/>
  <c r="BQ751" i="1"/>
  <c r="BR751" i="1"/>
  <c r="BS751" i="1"/>
  <c r="BT751" i="1"/>
  <c r="BU751" i="1"/>
  <c r="BV751" i="1"/>
  <c r="BW751" i="1"/>
  <c r="BX751" i="1"/>
  <c r="BM752" i="1"/>
  <c r="BN752" i="1"/>
  <c r="BO752" i="1"/>
  <c r="BP752" i="1"/>
  <c r="BQ752" i="1"/>
  <c r="BR752" i="1"/>
  <c r="BS752" i="1"/>
  <c r="BT752" i="1"/>
  <c r="BU752" i="1"/>
  <c r="BV752" i="1"/>
  <c r="BW752" i="1"/>
  <c r="BX752" i="1"/>
  <c r="BM753" i="1"/>
  <c r="BN753" i="1"/>
  <c r="BO753" i="1"/>
  <c r="BP753" i="1"/>
  <c r="BQ753" i="1"/>
  <c r="BR753" i="1"/>
  <c r="BS753" i="1"/>
  <c r="BT753" i="1"/>
  <c r="BU753" i="1"/>
  <c r="BV753" i="1"/>
  <c r="BW753" i="1"/>
  <c r="BX753" i="1"/>
  <c r="BM754" i="1"/>
  <c r="BN754" i="1"/>
  <c r="BO754" i="1"/>
  <c r="BP754" i="1"/>
  <c r="BQ754" i="1"/>
  <c r="BR754" i="1"/>
  <c r="BS754" i="1"/>
  <c r="BT754" i="1"/>
  <c r="BU754" i="1"/>
  <c r="BV754" i="1"/>
  <c r="BW754" i="1"/>
  <c r="BX754" i="1"/>
  <c r="BM755" i="1"/>
  <c r="BN755" i="1"/>
  <c r="BO755" i="1"/>
  <c r="BP755" i="1"/>
  <c r="BQ755" i="1"/>
  <c r="BR755" i="1"/>
  <c r="BS755" i="1"/>
  <c r="BT755" i="1"/>
  <c r="BU755" i="1"/>
  <c r="BV755" i="1"/>
  <c r="BW755" i="1"/>
  <c r="BX755" i="1"/>
  <c r="BM756" i="1"/>
  <c r="BN756" i="1"/>
  <c r="BO756" i="1"/>
  <c r="BP756" i="1"/>
  <c r="BQ756" i="1"/>
  <c r="BR756" i="1"/>
  <c r="BS756" i="1"/>
  <c r="BT756" i="1"/>
  <c r="BU756" i="1"/>
  <c r="BV756" i="1"/>
  <c r="BW756" i="1"/>
  <c r="BX756" i="1"/>
  <c r="BM757" i="1"/>
  <c r="BN757" i="1"/>
  <c r="BO757" i="1"/>
  <c r="BP757" i="1"/>
  <c r="BQ757" i="1"/>
  <c r="BR757" i="1"/>
  <c r="BS757" i="1"/>
  <c r="BT757" i="1"/>
  <c r="BU757" i="1"/>
  <c r="BV757" i="1"/>
  <c r="BW757" i="1"/>
  <c r="BX757" i="1"/>
  <c r="BM758" i="1"/>
  <c r="BN758" i="1"/>
  <c r="BO758" i="1"/>
  <c r="BP758" i="1"/>
  <c r="BQ758" i="1"/>
  <c r="BR758" i="1"/>
  <c r="BS758" i="1"/>
  <c r="BT758" i="1"/>
  <c r="BU758" i="1"/>
  <c r="BV758" i="1"/>
  <c r="BW758" i="1"/>
  <c r="BX758" i="1"/>
  <c r="BM759" i="1"/>
  <c r="BN759" i="1"/>
  <c r="BO759" i="1"/>
  <c r="BP759" i="1"/>
  <c r="BQ759" i="1"/>
  <c r="BR759" i="1"/>
  <c r="BS759" i="1"/>
  <c r="BT759" i="1"/>
  <c r="BU759" i="1"/>
  <c r="BV759" i="1"/>
  <c r="BW759" i="1"/>
  <c r="BX759" i="1"/>
  <c r="BM760" i="1"/>
  <c r="BN760" i="1"/>
  <c r="BO760" i="1"/>
  <c r="BP760" i="1"/>
  <c r="BQ760" i="1"/>
  <c r="BR760" i="1"/>
  <c r="BS760" i="1"/>
  <c r="BT760" i="1"/>
  <c r="BU760" i="1"/>
  <c r="BV760" i="1"/>
  <c r="BW760" i="1"/>
  <c r="BX760" i="1"/>
  <c r="BM761" i="1"/>
  <c r="BN761" i="1"/>
  <c r="BO761" i="1"/>
  <c r="BP761" i="1"/>
  <c r="BQ761" i="1"/>
  <c r="BR761" i="1"/>
  <c r="BS761" i="1"/>
  <c r="BT761" i="1"/>
  <c r="BU761" i="1"/>
  <c r="BV761" i="1"/>
  <c r="BW761" i="1"/>
  <c r="BX761" i="1"/>
  <c r="BM762" i="1"/>
  <c r="BN762" i="1"/>
  <c r="BO762" i="1"/>
  <c r="BP762" i="1"/>
  <c r="BQ762" i="1"/>
  <c r="BR762" i="1"/>
  <c r="BS762" i="1"/>
  <c r="BT762" i="1"/>
  <c r="BU762" i="1"/>
  <c r="BV762" i="1"/>
  <c r="BW762" i="1"/>
  <c r="BX762" i="1"/>
  <c r="BM763" i="1"/>
  <c r="BN763" i="1"/>
  <c r="BO763" i="1"/>
  <c r="BP763" i="1"/>
  <c r="BQ763" i="1"/>
  <c r="BR763" i="1"/>
  <c r="BS763" i="1"/>
  <c r="BT763" i="1"/>
  <c r="BU763" i="1"/>
  <c r="BV763" i="1"/>
  <c r="BW763" i="1"/>
  <c r="BX763" i="1"/>
  <c r="BM764" i="1"/>
  <c r="BN764" i="1"/>
  <c r="BO764" i="1"/>
  <c r="BP764" i="1"/>
  <c r="BQ764" i="1"/>
  <c r="BR764" i="1"/>
  <c r="BS764" i="1"/>
  <c r="BT764" i="1"/>
  <c r="BU764" i="1"/>
  <c r="BV764" i="1"/>
  <c r="BW764" i="1"/>
  <c r="BX764" i="1"/>
  <c r="BM765" i="1"/>
  <c r="BN765" i="1"/>
  <c r="BO765" i="1"/>
  <c r="BP765" i="1"/>
  <c r="BQ765" i="1"/>
  <c r="BR765" i="1"/>
  <c r="BS765" i="1"/>
  <c r="BT765" i="1"/>
  <c r="BU765" i="1"/>
  <c r="BV765" i="1"/>
  <c r="BW765" i="1"/>
  <c r="BX765" i="1"/>
  <c r="BM766" i="1"/>
  <c r="BN766" i="1"/>
  <c r="BO766" i="1"/>
  <c r="BP766" i="1"/>
  <c r="BQ766" i="1"/>
  <c r="BR766" i="1"/>
  <c r="BS766" i="1"/>
  <c r="BT766" i="1"/>
  <c r="BU766" i="1"/>
  <c r="BV766" i="1"/>
  <c r="BW766" i="1"/>
  <c r="BX766" i="1"/>
  <c r="BM767" i="1"/>
  <c r="BN767" i="1"/>
  <c r="BO767" i="1"/>
  <c r="BP767" i="1"/>
  <c r="BQ767" i="1"/>
  <c r="BR767" i="1"/>
  <c r="BS767" i="1"/>
  <c r="BT767" i="1"/>
  <c r="BU767" i="1"/>
  <c r="BV767" i="1"/>
  <c r="BW767" i="1"/>
  <c r="BX767" i="1"/>
  <c r="BM768" i="1"/>
  <c r="BN768" i="1"/>
  <c r="BO768" i="1"/>
  <c r="BP768" i="1"/>
  <c r="BQ768" i="1"/>
  <c r="BR768" i="1"/>
  <c r="BS768" i="1"/>
  <c r="BT768" i="1"/>
  <c r="BU768" i="1"/>
  <c r="BV768" i="1"/>
  <c r="BW768" i="1"/>
  <c r="BX768" i="1"/>
  <c r="BM769" i="1"/>
  <c r="BN769" i="1"/>
  <c r="BO769" i="1"/>
  <c r="BP769" i="1"/>
  <c r="BQ769" i="1"/>
  <c r="BR769" i="1"/>
  <c r="BS769" i="1"/>
  <c r="BT769" i="1"/>
  <c r="BU769" i="1"/>
  <c r="BV769" i="1"/>
  <c r="BW769" i="1"/>
  <c r="BX769" i="1"/>
  <c r="BM770" i="1"/>
  <c r="BN770" i="1"/>
  <c r="BO770" i="1"/>
  <c r="BP770" i="1"/>
  <c r="BQ770" i="1"/>
  <c r="BR770" i="1"/>
  <c r="BS770" i="1"/>
  <c r="BT770" i="1"/>
  <c r="BU770" i="1"/>
  <c r="BV770" i="1"/>
  <c r="BW770" i="1"/>
  <c r="BX770" i="1"/>
  <c r="BM771" i="1"/>
  <c r="BN771" i="1"/>
  <c r="BO771" i="1"/>
  <c r="BP771" i="1"/>
  <c r="BQ771" i="1"/>
  <c r="BR771" i="1"/>
  <c r="BS771" i="1"/>
  <c r="BT771" i="1"/>
  <c r="BU771" i="1"/>
  <c r="BV771" i="1"/>
  <c r="BW771" i="1"/>
  <c r="BX771" i="1"/>
  <c r="BM772" i="1"/>
  <c r="BN772" i="1"/>
  <c r="BO772" i="1"/>
  <c r="BP772" i="1"/>
  <c r="BQ772" i="1"/>
  <c r="BR772" i="1"/>
  <c r="BS772" i="1"/>
  <c r="BT772" i="1"/>
  <c r="BU772" i="1"/>
  <c r="BV772" i="1"/>
  <c r="BW772" i="1"/>
  <c r="BX772" i="1"/>
  <c r="BM773" i="1"/>
  <c r="BN773" i="1"/>
  <c r="BO773" i="1"/>
  <c r="BP773" i="1"/>
  <c r="BQ773" i="1"/>
  <c r="BR773" i="1"/>
  <c r="BS773" i="1"/>
  <c r="BT773" i="1"/>
  <c r="BU773" i="1"/>
  <c r="BV773" i="1"/>
  <c r="BW773" i="1"/>
  <c r="BX773" i="1"/>
  <c r="BM774" i="1"/>
  <c r="BN774" i="1"/>
  <c r="BO774" i="1"/>
  <c r="BP774" i="1"/>
  <c r="BQ774" i="1"/>
  <c r="BR774" i="1"/>
  <c r="BS774" i="1"/>
  <c r="BT774" i="1"/>
  <c r="BU774" i="1"/>
  <c r="BV774" i="1"/>
  <c r="BW774" i="1"/>
  <c r="BX774" i="1"/>
  <c r="BM775" i="1"/>
  <c r="BN775" i="1"/>
  <c r="BO775" i="1"/>
  <c r="BP775" i="1"/>
  <c r="BQ775" i="1"/>
  <c r="BR775" i="1"/>
  <c r="BS775" i="1"/>
  <c r="BT775" i="1"/>
  <c r="BU775" i="1"/>
  <c r="BV775" i="1"/>
  <c r="BW775" i="1"/>
  <c r="BX775" i="1"/>
  <c r="BM776" i="1"/>
  <c r="BN776" i="1"/>
  <c r="BO776" i="1"/>
  <c r="BP776" i="1"/>
  <c r="BQ776" i="1"/>
  <c r="BR776" i="1"/>
  <c r="BS776" i="1"/>
  <c r="BT776" i="1"/>
  <c r="BU776" i="1"/>
  <c r="BV776" i="1"/>
  <c r="BW776" i="1"/>
  <c r="BX776" i="1"/>
  <c r="BM777" i="1"/>
  <c r="BN777" i="1"/>
  <c r="BO777" i="1"/>
  <c r="BP777" i="1"/>
  <c r="BQ777" i="1"/>
  <c r="BR777" i="1"/>
  <c r="BS777" i="1"/>
  <c r="BT777" i="1"/>
  <c r="BU777" i="1"/>
  <c r="BV777" i="1"/>
  <c r="BW777" i="1"/>
  <c r="BX777" i="1"/>
  <c r="BM778" i="1"/>
  <c r="BN778" i="1"/>
  <c r="BO778" i="1"/>
  <c r="BP778" i="1"/>
  <c r="BQ778" i="1"/>
  <c r="BR778" i="1"/>
  <c r="BS778" i="1"/>
  <c r="BT778" i="1"/>
  <c r="BU778" i="1"/>
  <c r="BV778" i="1"/>
  <c r="BW778" i="1"/>
  <c r="BX778" i="1"/>
  <c r="BM779" i="1"/>
  <c r="BN779" i="1"/>
  <c r="BO779" i="1"/>
  <c r="BP779" i="1"/>
  <c r="BQ779" i="1"/>
  <c r="BR779" i="1"/>
  <c r="BS779" i="1"/>
  <c r="BT779" i="1"/>
  <c r="BU779" i="1"/>
  <c r="BV779" i="1"/>
  <c r="BW779" i="1"/>
  <c r="BX779" i="1"/>
  <c r="BM780" i="1"/>
  <c r="BN780" i="1"/>
  <c r="BO780" i="1"/>
  <c r="BP780" i="1"/>
  <c r="BQ780" i="1"/>
  <c r="BR780" i="1"/>
  <c r="BS780" i="1"/>
  <c r="BT780" i="1"/>
  <c r="BU780" i="1"/>
  <c r="BV780" i="1"/>
  <c r="BW780" i="1"/>
  <c r="BX780" i="1"/>
  <c r="BM781" i="1"/>
  <c r="BN781" i="1"/>
  <c r="BO781" i="1"/>
  <c r="BP781" i="1"/>
  <c r="BQ781" i="1"/>
  <c r="BR781" i="1"/>
  <c r="BS781" i="1"/>
  <c r="BT781" i="1"/>
  <c r="BU781" i="1"/>
  <c r="BV781" i="1"/>
  <c r="BW781" i="1"/>
  <c r="BX781" i="1"/>
  <c r="BM782" i="1"/>
  <c r="BN782" i="1"/>
  <c r="BO782" i="1"/>
  <c r="BP782" i="1"/>
  <c r="BQ782" i="1"/>
  <c r="BR782" i="1"/>
  <c r="BS782" i="1"/>
  <c r="BT782" i="1"/>
  <c r="BU782" i="1"/>
  <c r="BV782" i="1"/>
  <c r="BW782" i="1"/>
  <c r="BX782" i="1"/>
  <c r="BM783" i="1"/>
  <c r="BN783" i="1"/>
  <c r="BO783" i="1"/>
  <c r="BP783" i="1"/>
  <c r="BQ783" i="1"/>
  <c r="BR783" i="1"/>
  <c r="BS783" i="1"/>
  <c r="BT783" i="1"/>
  <c r="BU783" i="1"/>
  <c r="BV783" i="1"/>
  <c r="BW783" i="1"/>
  <c r="BX783" i="1"/>
  <c r="BM784" i="1"/>
  <c r="BN784" i="1"/>
  <c r="BO784" i="1"/>
  <c r="BP784" i="1"/>
  <c r="BQ784" i="1"/>
  <c r="BR784" i="1"/>
  <c r="BS784" i="1"/>
  <c r="BT784" i="1"/>
  <c r="BU784" i="1"/>
  <c r="BV784" i="1"/>
  <c r="BW784" i="1"/>
  <c r="BX784" i="1"/>
  <c r="BM785" i="1"/>
  <c r="BN785" i="1"/>
  <c r="BO785" i="1"/>
  <c r="BP785" i="1"/>
  <c r="BQ785" i="1"/>
  <c r="BR785" i="1"/>
  <c r="BS785" i="1"/>
  <c r="BT785" i="1"/>
  <c r="BU785" i="1"/>
  <c r="BV785" i="1"/>
  <c r="BW785" i="1"/>
  <c r="BX785" i="1"/>
  <c r="BM786" i="1"/>
  <c r="BN786" i="1"/>
  <c r="BO786" i="1"/>
  <c r="BP786" i="1"/>
  <c r="BQ786" i="1"/>
  <c r="BR786" i="1"/>
  <c r="BS786" i="1"/>
  <c r="BT786" i="1"/>
  <c r="BU786" i="1"/>
  <c r="BV786" i="1"/>
  <c r="BW786" i="1"/>
  <c r="BX786" i="1"/>
  <c r="BM787" i="1"/>
  <c r="BN787" i="1"/>
  <c r="BO787" i="1"/>
  <c r="BP787" i="1"/>
  <c r="BQ787" i="1"/>
  <c r="BR787" i="1"/>
  <c r="BS787" i="1"/>
  <c r="BT787" i="1"/>
  <c r="BU787" i="1"/>
  <c r="BV787" i="1"/>
  <c r="BW787" i="1"/>
  <c r="BX787" i="1"/>
  <c r="BM788" i="1"/>
  <c r="BN788" i="1"/>
  <c r="BO788" i="1"/>
  <c r="BP788" i="1"/>
  <c r="BQ788" i="1"/>
  <c r="BR788" i="1"/>
  <c r="BS788" i="1"/>
  <c r="BT788" i="1"/>
  <c r="BU788" i="1"/>
  <c r="BV788" i="1"/>
  <c r="BW788" i="1"/>
  <c r="BX788" i="1"/>
  <c r="BM789" i="1"/>
  <c r="BN789" i="1"/>
  <c r="BO789" i="1"/>
  <c r="BP789" i="1"/>
  <c r="BQ789" i="1"/>
  <c r="BR789" i="1"/>
  <c r="BS789" i="1"/>
  <c r="BT789" i="1"/>
  <c r="BU789" i="1"/>
  <c r="BV789" i="1"/>
  <c r="BW789" i="1"/>
  <c r="BX789" i="1"/>
  <c r="BM790" i="1"/>
  <c r="BN790" i="1"/>
  <c r="BO790" i="1"/>
  <c r="BP790" i="1"/>
  <c r="BQ790" i="1"/>
  <c r="BR790" i="1"/>
  <c r="BS790" i="1"/>
  <c r="BT790" i="1"/>
  <c r="BU790" i="1"/>
  <c r="BV790" i="1"/>
  <c r="BW790" i="1"/>
  <c r="BX790" i="1"/>
  <c r="BM791" i="1"/>
  <c r="BN791" i="1"/>
  <c r="BO791" i="1"/>
  <c r="BP791" i="1"/>
  <c r="BQ791" i="1"/>
  <c r="BR791" i="1"/>
  <c r="BS791" i="1"/>
  <c r="BT791" i="1"/>
  <c r="BU791" i="1"/>
  <c r="BV791" i="1"/>
  <c r="BW791" i="1"/>
  <c r="BX791" i="1"/>
  <c r="BM792" i="1"/>
  <c r="BN792" i="1"/>
  <c r="BO792" i="1"/>
  <c r="BP792" i="1"/>
  <c r="BQ792" i="1"/>
  <c r="BR792" i="1"/>
  <c r="BS792" i="1"/>
  <c r="BT792" i="1"/>
  <c r="BU792" i="1"/>
  <c r="BV792" i="1"/>
  <c r="BW792" i="1"/>
  <c r="BX792" i="1"/>
  <c r="BM793" i="1"/>
  <c r="BN793" i="1"/>
  <c r="BO793" i="1"/>
  <c r="BP793" i="1"/>
  <c r="BQ793" i="1"/>
  <c r="BR793" i="1"/>
  <c r="BS793" i="1"/>
  <c r="BT793" i="1"/>
  <c r="BU793" i="1"/>
  <c r="BV793" i="1"/>
  <c r="BW793" i="1"/>
  <c r="BX793" i="1"/>
  <c r="BM794" i="1"/>
  <c r="BN794" i="1"/>
  <c r="BO794" i="1"/>
  <c r="BP794" i="1"/>
  <c r="BQ794" i="1"/>
  <c r="BR794" i="1"/>
  <c r="BS794" i="1"/>
  <c r="BT794" i="1"/>
  <c r="BU794" i="1"/>
  <c r="BV794" i="1"/>
  <c r="BW794" i="1"/>
  <c r="BX794" i="1"/>
  <c r="BM795" i="1"/>
  <c r="BN795" i="1"/>
  <c r="BO795" i="1"/>
  <c r="BP795" i="1"/>
  <c r="BQ795" i="1"/>
  <c r="BR795" i="1"/>
  <c r="BS795" i="1"/>
  <c r="BT795" i="1"/>
  <c r="BU795" i="1"/>
  <c r="BV795" i="1"/>
  <c r="BW795" i="1"/>
  <c r="BX795" i="1"/>
  <c r="BM796" i="1"/>
  <c r="BN796" i="1"/>
  <c r="BO796" i="1"/>
  <c r="BP796" i="1"/>
  <c r="BQ796" i="1"/>
  <c r="BR796" i="1"/>
  <c r="BS796" i="1"/>
  <c r="BT796" i="1"/>
  <c r="BU796" i="1"/>
  <c r="BV796" i="1"/>
  <c r="BW796" i="1"/>
  <c r="BX796" i="1"/>
  <c r="BM797" i="1"/>
  <c r="BN797" i="1"/>
  <c r="BO797" i="1"/>
  <c r="BP797" i="1"/>
  <c r="BQ797" i="1"/>
  <c r="BR797" i="1"/>
  <c r="BS797" i="1"/>
  <c r="BT797" i="1"/>
  <c r="BU797" i="1"/>
  <c r="BV797" i="1"/>
  <c r="BW797" i="1"/>
  <c r="BX797" i="1"/>
  <c r="BM798" i="1"/>
  <c r="BN798" i="1"/>
  <c r="BO798" i="1"/>
  <c r="BP798" i="1"/>
  <c r="BQ798" i="1"/>
  <c r="BR798" i="1"/>
  <c r="BS798" i="1"/>
  <c r="BT798" i="1"/>
  <c r="BU798" i="1"/>
  <c r="BV798" i="1"/>
  <c r="BW798" i="1"/>
  <c r="BX798" i="1"/>
  <c r="BM799" i="1"/>
  <c r="BN799" i="1"/>
  <c r="BO799" i="1"/>
  <c r="BP799" i="1"/>
  <c r="BQ799" i="1"/>
  <c r="BR799" i="1"/>
  <c r="BS799" i="1"/>
  <c r="BT799" i="1"/>
  <c r="BU799" i="1"/>
  <c r="BV799" i="1"/>
  <c r="BW799" i="1"/>
  <c r="BX799" i="1"/>
  <c r="BM800" i="1"/>
  <c r="BN800" i="1"/>
  <c r="BO800" i="1"/>
  <c r="BP800" i="1"/>
  <c r="BQ800" i="1"/>
  <c r="BR800" i="1"/>
  <c r="BS800" i="1"/>
  <c r="BT800" i="1"/>
  <c r="BU800" i="1"/>
  <c r="BV800" i="1"/>
  <c r="BW800" i="1"/>
  <c r="BX800" i="1"/>
  <c r="BM801" i="1"/>
  <c r="BN801" i="1"/>
  <c r="BO801" i="1"/>
  <c r="BP801" i="1"/>
  <c r="BQ801" i="1"/>
  <c r="BR801" i="1"/>
  <c r="BS801" i="1"/>
  <c r="BT801" i="1"/>
  <c r="BU801" i="1"/>
  <c r="BV801" i="1"/>
  <c r="BW801" i="1"/>
  <c r="BX801" i="1"/>
  <c r="BM802" i="1"/>
  <c r="BN802" i="1"/>
  <c r="BO802" i="1"/>
  <c r="BP802" i="1"/>
  <c r="BQ802" i="1"/>
  <c r="BR802" i="1"/>
  <c r="BS802" i="1"/>
  <c r="BT802" i="1"/>
  <c r="BU802" i="1"/>
  <c r="BV802" i="1"/>
  <c r="BW802" i="1"/>
  <c r="BX802" i="1"/>
  <c r="BM803" i="1"/>
  <c r="BN803" i="1"/>
  <c r="BO803" i="1"/>
  <c r="BP803" i="1"/>
  <c r="BQ803" i="1"/>
  <c r="BR803" i="1"/>
  <c r="BS803" i="1"/>
  <c r="BT803" i="1"/>
  <c r="BU803" i="1"/>
  <c r="BV803" i="1"/>
  <c r="BW803" i="1"/>
  <c r="BX803" i="1"/>
  <c r="BM804" i="1"/>
  <c r="BN804" i="1"/>
  <c r="BO804" i="1"/>
  <c r="BP804" i="1"/>
  <c r="BQ804" i="1"/>
  <c r="BR804" i="1"/>
  <c r="BS804" i="1"/>
  <c r="BT804" i="1"/>
  <c r="BU804" i="1"/>
  <c r="BV804" i="1"/>
  <c r="BW804" i="1"/>
  <c r="BX804" i="1"/>
  <c r="BM805" i="1"/>
  <c r="BN805" i="1"/>
  <c r="BO805" i="1"/>
  <c r="BP805" i="1"/>
  <c r="BQ805" i="1"/>
  <c r="BR805" i="1"/>
  <c r="BS805" i="1"/>
  <c r="BT805" i="1"/>
  <c r="BU805" i="1"/>
  <c r="BV805" i="1"/>
  <c r="BW805" i="1"/>
  <c r="BX805" i="1"/>
  <c r="BM806" i="1"/>
  <c r="BN806" i="1"/>
  <c r="BO806" i="1"/>
  <c r="BP806" i="1"/>
  <c r="BQ806" i="1"/>
  <c r="BR806" i="1"/>
  <c r="BS806" i="1"/>
  <c r="BT806" i="1"/>
  <c r="BU806" i="1"/>
  <c r="BV806" i="1"/>
  <c r="BW806" i="1"/>
  <c r="BX806" i="1"/>
  <c r="BM807" i="1"/>
  <c r="BN807" i="1"/>
  <c r="BO807" i="1"/>
  <c r="BP807" i="1"/>
  <c r="BQ807" i="1"/>
  <c r="BR807" i="1"/>
  <c r="BS807" i="1"/>
  <c r="BT807" i="1"/>
  <c r="BU807" i="1"/>
  <c r="BV807" i="1"/>
  <c r="BW807" i="1"/>
  <c r="BX807" i="1"/>
  <c r="BM808" i="1"/>
  <c r="BN808" i="1"/>
  <c r="BO808" i="1"/>
  <c r="BP808" i="1"/>
  <c r="BQ808" i="1"/>
  <c r="BR808" i="1"/>
  <c r="BS808" i="1"/>
  <c r="BT808" i="1"/>
  <c r="BU808" i="1"/>
  <c r="BV808" i="1"/>
  <c r="BW808" i="1"/>
  <c r="BX808" i="1"/>
  <c r="BM809" i="1"/>
  <c r="BN809" i="1"/>
  <c r="BO809" i="1"/>
  <c r="BP809" i="1"/>
  <c r="BQ809" i="1"/>
  <c r="BR809" i="1"/>
  <c r="BS809" i="1"/>
  <c r="BT809" i="1"/>
  <c r="BU809" i="1"/>
  <c r="BV809" i="1"/>
  <c r="BW809" i="1"/>
  <c r="BX809" i="1"/>
  <c r="BM810" i="1"/>
  <c r="BN810" i="1"/>
  <c r="BO810" i="1"/>
  <c r="BP810" i="1"/>
  <c r="BQ810" i="1"/>
  <c r="BR810" i="1"/>
  <c r="BS810" i="1"/>
  <c r="BT810" i="1"/>
  <c r="BU810" i="1"/>
  <c r="BV810" i="1"/>
  <c r="BW810" i="1"/>
  <c r="BX810" i="1"/>
  <c r="BM811" i="1"/>
  <c r="BN811" i="1"/>
  <c r="BO811" i="1"/>
  <c r="BP811" i="1"/>
  <c r="BQ811" i="1"/>
  <c r="BR811" i="1"/>
  <c r="BS811" i="1"/>
  <c r="BT811" i="1"/>
  <c r="BU811" i="1"/>
  <c r="BV811" i="1"/>
  <c r="BW811" i="1"/>
  <c r="BX811" i="1"/>
  <c r="BM812" i="1"/>
  <c r="BN812" i="1"/>
  <c r="BO812" i="1"/>
  <c r="BP812" i="1"/>
  <c r="BQ812" i="1"/>
  <c r="BR812" i="1"/>
  <c r="BS812" i="1"/>
  <c r="BT812" i="1"/>
  <c r="BU812" i="1"/>
  <c r="BV812" i="1"/>
  <c r="BW812" i="1"/>
  <c r="BX812" i="1"/>
  <c r="BM813" i="1"/>
  <c r="BN813" i="1"/>
  <c r="BO813" i="1"/>
  <c r="BP813" i="1"/>
  <c r="BQ813" i="1"/>
  <c r="BR813" i="1"/>
  <c r="BS813" i="1"/>
  <c r="BT813" i="1"/>
  <c r="BU813" i="1"/>
  <c r="BV813" i="1"/>
  <c r="BW813" i="1"/>
  <c r="BX813" i="1"/>
  <c r="BM814" i="1"/>
  <c r="BN814" i="1"/>
  <c r="BO814" i="1"/>
  <c r="BP814" i="1"/>
  <c r="BQ814" i="1"/>
  <c r="BR814" i="1"/>
  <c r="BS814" i="1"/>
  <c r="BT814" i="1"/>
  <c r="BU814" i="1"/>
  <c r="BV814" i="1"/>
  <c r="BW814" i="1"/>
  <c r="BX814" i="1"/>
  <c r="BM815" i="1"/>
  <c r="BN815" i="1"/>
  <c r="BO815" i="1"/>
  <c r="BP815" i="1"/>
  <c r="BQ815" i="1"/>
  <c r="BR815" i="1"/>
  <c r="BS815" i="1"/>
  <c r="BT815" i="1"/>
  <c r="BU815" i="1"/>
  <c r="BV815" i="1"/>
  <c r="BW815" i="1"/>
  <c r="BX815" i="1"/>
  <c r="BM816" i="1"/>
  <c r="BN816" i="1"/>
  <c r="BO816" i="1"/>
  <c r="BP816" i="1"/>
  <c r="BQ816" i="1"/>
  <c r="BR816" i="1"/>
  <c r="BS816" i="1"/>
  <c r="BT816" i="1"/>
  <c r="BU816" i="1"/>
  <c r="BV816" i="1"/>
  <c r="BW816" i="1"/>
  <c r="BX816" i="1"/>
  <c r="BM817" i="1"/>
  <c r="BN817" i="1"/>
  <c r="BO817" i="1"/>
  <c r="BP817" i="1"/>
  <c r="BQ817" i="1"/>
  <c r="BR817" i="1"/>
  <c r="BS817" i="1"/>
  <c r="BT817" i="1"/>
  <c r="BU817" i="1"/>
  <c r="BV817" i="1"/>
  <c r="BW817" i="1"/>
  <c r="BX817" i="1"/>
  <c r="BM818" i="1"/>
  <c r="BN818" i="1"/>
  <c r="BO818" i="1"/>
  <c r="BP818" i="1"/>
  <c r="BQ818" i="1"/>
  <c r="BR818" i="1"/>
  <c r="BS818" i="1"/>
  <c r="BT818" i="1"/>
  <c r="BU818" i="1"/>
  <c r="BV818" i="1"/>
  <c r="BW818" i="1"/>
  <c r="BX818" i="1"/>
  <c r="BM819" i="1"/>
  <c r="BN819" i="1"/>
  <c r="BO819" i="1"/>
  <c r="BP819" i="1"/>
  <c r="BQ819" i="1"/>
  <c r="BR819" i="1"/>
  <c r="BS819" i="1"/>
  <c r="BT819" i="1"/>
  <c r="BU819" i="1"/>
  <c r="BV819" i="1"/>
  <c r="BW819" i="1"/>
  <c r="BX819" i="1"/>
  <c r="BM820" i="1"/>
  <c r="BN820" i="1"/>
  <c r="BO820" i="1"/>
  <c r="BP820" i="1"/>
  <c r="BQ820" i="1"/>
  <c r="BR820" i="1"/>
  <c r="BS820" i="1"/>
  <c r="BT820" i="1"/>
  <c r="BU820" i="1"/>
  <c r="BV820" i="1"/>
  <c r="BW820" i="1"/>
  <c r="BX820" i="1"/>
  <c r="BM821" i="1"/>
  <c r="BN821" i="1"/>
  <c r="BO821" i="1"/>
  <c r="BP821" i="1"/>
  <c r="BQ821" i="1"/>
  <c r="BR821" i="1"/>
  <c r="BS821" i="1"/>
  <c r="BT821" i="1"/>
  <c r="BU821" i="1"/>
  <c r="BV821" i="1"/>
  <c r="BW821" i="1"/>
  <c r="BX821" i="1"/>
  <c r="BM822" i="1"/>
  <c r="BN822" i="1"/>
  <c r="BO822" i="1"/>
  <c r="BP822" i="1"/>
  <c r="BQ822" i="1"/>
  <c r="BR822" i="1"/>
  <c r="BS822" i="1"/>
  <c r="BT822" i="1"/>
  <c r="BU822" i="1"/>
  <c r="BV822" i="1"/>
  <c r="BW822" i="1"/>
  <c r="BX822" i="1"/>
  <c r="BM823" i="1"/>
  <c r="BN823" i="1"/>
  <c r="BO823" i="1"/>
  <c r="BP823" i="1"/>
  <c r="BQ823" i="1"/>
  <c r="BR823" i="1"/>
  <c r="BS823" i="1"/>
  <c r="BT823" i="1"/>
  <c r="BU823" i="1"/>
  <c r="BV823" i="1"/>
  <c r="BW823" i="1"/>
  <c r="BX823" i="1"/>
  <c r="BM824" i="1"/>
  <c r="BN824" i="1"/>
  <c r="BO824" i="1"/>
  <c r="BP824" i="1"/>
  <c r="BQ824" i="1"/>
  <c r="BR824" i="1"/>
  <c r="BS824" i="1"/>
  <c r="BT824" i="1"/>
  <c r="BU824" i="1"/>
  <c r="BV824" i="1"/>
  <c r="BW824" i="1"/>
  <c r="BX824" i="1"/>
  <c r="BM825" i="1"/>
  <c r="BN825" i="1"/>
  <c r="BO825" i="1"/>
  <c r="BP825" i="1"/>
  <c r="BQ825" i="1"/>
  <c r="BR825" i="1"/>
  <c r="BS825" i="1"/>
  <c r="BT825" i="1"/>
  <c r="BU825" i="1"/>
  <c r="BV825" i="1"/>
  <c r="BW825" i="1"/>
  <c r="BX825" i="1"/>
  <c r="BM826" i="1"/>
  <c r="BN826" i="1"/>
  <c r="BO826" i="1"/>
  <c r="BP826" i="1"/>
  <c r="BQ826" i="1"/>
  <c r="BR826" i="1"/>
  <c r="BS826" i="1"/>
  <c r="BT826" i="1"/>
  <c r="BU826" i="1"/>
  <c r="BV826" i="1"/>
  <c r="BW826" i="1"/>
  <c r="BX826" i="1"/>
  <c r="BM827" i="1"/>
  <c r="BN827" i="1"/>
  <c r="BO827" i="1"/>
  <c r="BP827" i="1"/>
  <c r="BQ827" i="1"/>
  <c r="BR827" i="1"/>
  <c r="BS827" i="1"/>
  <c r="BT827" i="1"/>
  <c r="BU827" i="1"/>
  <c r="BV827" i="1"/>
  <c r="BW827" i="1"/>
  <c r="BX827" i="1"/>
  <c r="BM828" i="1"/>
  <c r="BN828" i="1"/>
  <c r="BO828" i="1"/>
  <c r="BP828" i="1"/>
  <c r="BQ828" i="1"/>
  <c r="BR828" i="1"/>
  <c r="BS828" i="1"/>
  <c r="BT828" i="1"/>
  <c r="BU828" i="1"/>
  <c r="BV828" i="1"/>
  <c r="BW828" i="1"/>
  <c r="BX828" i="1"/>
  <c r="BM829" i="1"/>
  <c r="BN829" i="1"/>
  <c r="BO829" i="1"/>
  <c r="BP829" i="1"/>
  <c r="BQ829" i="1"/>
  <c r="BR829" i="1"/>
  <c r="BS829" i="1"/>
  <c r="BT829" i="1"/>
  <c r="BU829" i="1"/>
  <c r="BV829" i="1"/>
  <c r="BW829" i="1"/>
  <c r="BX829" i="1"/>
  <c r="BM830" i="1"/>
  <c r="BN830" i="1"/>
  <c r="BO830" i="1"/>
  <c r="BP830" i="1"/>
  <c r="BQ830" i="1"/>
  <c r="BR830" i="1"/>
  <c r="BS830" i="1"/>
  <c r="BT830" i="1"/>
  <c r="BU830" i="1"/>
  <c r="BV830" i="1"/>
  <c r="BW830" i="1"/>
  <c r="BX830" i="1"/>
  <c r="BM831" i="1"/>
  <c r="BN831" i="1"/>
  <c r="BO831" i="1"/>
  <c r="BP831" i="1"/>
  <c r="BQ831" i="1"/>
  <c r="BR831" i="1"/>
  <c r="BS831" i="1"/>
  <c r="BT831" i="1"/>
  <c r="BU831" i="1"/>
  <c r="BV831" i="1"/>
  <c r="BW831" i="1"/>
  <c r="BX831" i="1"/>
  <c r="BM832" i="1"/>
  <c r="BN832" i="1"/>
  <c r="BO832" i="1"/>
  <c r="BP832" i="1"/>
  <c r="BQ832" i="1"/>
  <c r="BR832" i="1"/>
  <c r="BS832" i="1"/>
  <c r="BT832" i="1"/>
  <c r="BU832" i="1"/>
  <c r="BV832" i="1"/>
  <c r="BW832" i="1"/>
  <c r="BX832" i="1"/>
  <c r="BM833" i="1"/>
  <c r="BN833" i="1"/>
  <c r="BO833" i="1"/>
  <c r="BP833" i="1"/>
  <c r="BQ833" i="1"/>
  <c r="BR833" i="1"/>
  <c r="BS833" i="1"/>
  <c r="BT833" i="1"/>
  <c r="BU833" i="1"/>
  <c r="BV833" i="1"/>
  <c r="BW833" i="1"/>
  <c r="BX833" i="1"/>
  <c r="BM834" i="1"/>
  <c r="BN834" i="1"/>
  <c r="BO834" i="1"/>
  <c r="BP834" i="1"/>
  <c r="BQ834" i="1"/>
  <c r="BR834" i="1"/>
  <c r="BS834" i="1"/>
  <c r="BT834" i="1"/>
  <c r="BU834" i="1"/>
  <c r="BV834" i="1"/>
  <c r="BW834" i="1"/>
  <c r="BX834" i="1"/>
  <c r="BM835" i="1"/>
  <c r="BN835" i="1"/>
  <c r="BO835" i="1"/>
  <c r="BP835" i="1"/>
  <c r="BQ835" i="1"/>
  <c r="BR835" i="1"/>
  <c r="BS835" i="1"/>
  <c r="BT835" i="1"/>
  <c r="BU835" i="1"/>
  <c r="BV835" i="1"/>
  <c r="BW835" i="1"/>
  <c r="BX835" i="1"/>
  <c r="BM836" i="1"/>
  <c r="BN836" i="1"/>
  <c r="BO836" i="1"/>
  <c r="BP836" i="1"/>
  <c r="BQ836" i="1"/>
  <c r="BR836" i="1"/>
  <c r="BS836" i="1"/>
  <c r="BT836" i="1"/>
  <c r="BU836" i="1"/>
  <c r="BV836" i="1"/>
  <c r="BW836" i="1"/>
  <c r="BX836" i="1"/>
  <c r="BM837" i="1"/>
  <c r="BN837" i="1"/>
  <c r="BO837" i="1"/>
  <c r="BP837" i="1"/>
  <c r="BQ837" i="1"/>
  <c r="BR837" i="1"/>
  <c r="BS837" i="1"/>
  <c r="BT837" i="1"/>
  <c r="BU837" i="1"/>
  <c r="BV837" i="1"/>
  <c r="BW837" i="1"/>
  <c r="BX837" i="1"/>
  <c r="BM838" i="1"/>
  <c r="BN838" i="1"/>
  <c r="BO838" i="1"/>
  <c r="BP838" i="1"/>
  <c r="BQ838" i="1"/>
  <c r="BR838" i="1"/>
  <c r="BS838" i="1"/>
  <c r="BT838" i="1"/>
  <c r="BU838" i="1"/>
  <c r="BV838" i="1"/>
  <c r="BW838" i="1"/>
  <c r="BX838" i="1"/>
  <c r="BM839" i="1"/>
  <c r="BN839" i="1"/>
  <c r="BO839" i="1"/>
  <c r="BP839" i="1"/>
  <c r="BQ839" i="1"/>
  <c r="BR839" i="1"/>
  <c r="BS839" i="1"/>
  <c r="BT839" i="1"/>
  <c r="BU839" i="1"/>
  <c r="BV839" i="1"/>
  <c r="BW839" i="1"/>
  <c r="BX839" i="1"/>
  <c r="BM840" i="1"/>
  <c r="BN840" i="1"/>
  <c r="BO840" i="1"/>
  <c r="BP840" i="1"/>
  <c r="BQ840" i="1"/>
  <c r="BR840" i="1"/>
  <c r="BS840" i="1"/>
  <c r="BT840" i="1"/>
  <c r="BU840" i="1"/>
  <c r="BV840" i="1"/>
  <c r="BW840" i="1"/>
  <c r="BX840" i="1"/>
  <c r="BM841" i="1"/>
  <c r="BN841" i="1"/>
  <c r="BO841" i="1"/>
  <c r="BP841" i="1"/>
  <c r="BQ841" i="1"/>
  <c r="BR841" i="1"/>
  <c r="BS841" i="1"/>
  <c r="BT841" i="1"/>
  <c r="BU841" i="1"/>
  <c r="BV841" i="1"/>
  <c r="BW841" i="1"/>
  <c r="BX841" i="1"/>
  <c r="BM842" i="1"/>
  <c r="BN842" i="1"/>
  <c r="BO842" i="1"/>
  <c r="BP842" i="1"/>
  <c r="BQ842" i="1"/>
  <c r="BR842" i="1"/>
  <c r="BS842" i="1"/>
  <c r="BT842" i="1"/>
  <c r="BU842" i="1"/>
  <c r="BV842" i="1"/>
  <c r="BW842" i="1"/>
  <c r="BX842" i="1"/>
  <c r="BM843" i="1"/>
  <c r="BN843" i="1"/>
  <c r="BO843" i="1"/>
  <c r="BP843" i="1"/>
  <c r="BQ843" i="1"/>
  <c r="BR843" i="1"/>
  <c r="BS843" i="1"/>
  <c r="BT843" i="1"/>
  <c r="BU843" i="1"/>
  <c r="BV843" i="1"/>
  <c r="BW843" i="1"/>
  <c r="BX843" i="1"/>
  <c r="BM844" i="1"/>
  <c r="BN844" i="1"/>
  <c r="BO844" i="1"/>
  <c r="BP844" i="1"/>
  <c r="BQ844" i="1"/>
  <c r="BR844" i="1"/>
  <c r="BS844" i="1"/>
  <c r="BT844" i="1"/>
  <c r="BU844" i="1"/>
  <c r="BV844" i="1"/>
  <c r="BW844" i="1"/>
  <c r="BX844" i="1"/>
  <c r="BM845" i="1"/>
  <c r="BN845" i="1"/>
  <c r="BO845" i="1"/>
  <c r="BP845" i="1"/>
  <c r="BQ845" i="1"/>
  <c r="BR845" i="1"/>
  <c r="BS845" i="1"/>
  <c r="BT845" i="1"/>
  <c r="BU845" i="1"/>
  <c r="BV845" i="1"/>
  <c r="BW845" i="1"/>
  <c r="BX845" i="1"/>
  <c r="BM846" i="1"/>
  <c r="BN846" i="1"/>
  <c r="BO846" i="1"/>
  <c r="BP846" i="1"/>
  <c r="BQ846" i="1"/>
  <c r="BR846" i="1"/>
  <c r="BS846" i="1"/>
  <c r="BT846" i="1"/>
  <c r="BU846" i="1"/>
  <c r="BV846" i="1"/>
  <c r="BW846" i="1"/>
  <c r="BX846" i="1"/>
  <c r="BM847" i="1"/>
  <c r="BN847" i="1"/>
  <c r="BO847" i="1"/>
  <c r="BP847" i="1"/>
  <c r="BQ847" i="1"/>
  <c r="BR847" i="1"/>
  <c r="BS847" i="1"/>
  <c r="BT847" i="1"/>
  <c r="BU847" i="1"/>
  <c r="BV847" i="1"/>
  <c r="BW847" i="1"/>
  <c r="BX847" i="1"/>
  <c r="BM848" i="1"/>
  <c r="BN848" i="1"/>
  <c r="BO848" i="1"/>
  <c r="BP848" i="1"/>
  <c r="BQ848" i="1"/>
  <c r="BR848" i="1"/>
  <c r="BS848" i="1"/>
  <c r="BT848" i="1"/>
  <c r="BU848" i="1"/>
  <c r="BV848" i="1"/>
  <c r="BW848" i="1"/>
  <c r="BX848" i="1"/>
  <c r="BM849" i="1"/>
  <c r="BN849" i="1"/>
  <c r="BO849" i="1"/>
  <c r="BP849" i="1"/>
  <c r="BQ849" i="1"/>
  <c r="BR849" i="1"/>
  <c r="BS849" i="1"/>
  <c r="BT849" i="1"/>
  <c r="BU849" i="1"/>
  <c r="BV849" i="1"/>
  <c r="BW849" i="1"/>
  <c r="BX849" i="1"/>
  <c r="BM850" i="1"/>
  <c r="BN850" i="1"/>
  <c r="BO850" i="1"/>
  <c r="BP850" i="1"/>
  <c r="BQ850" i="1"/>
  <c r="BR850" i="1"/>
  <c r="BS850" i="1"/>
  <c r="BT850" i="1"/>
  <c r="BU850" i="1"/>
  <c r="BV850" i="1"/>
  <c r="BW850" i="1"/>
  <c r="BX850" i="1"/>
  <c r="BM851" i="1"/>
  <c r="BN851" i="1"/>
  <c r="BO851" i="1"/>
  <c r="BP851" i="1"/>
  <c r="BQ851" i="1"/>
  <c r="BR851" i="1"/>
  <c r="BS851" i="1"/>
  <c r="BT851" i="1"/>
  <c r="BU851" i="1"/>
  <c r="BV851" i="1"/>
  <c r="BW851" i="1"/>
  <c r="BX851" i="1"/>
  <c r="BM852" i="1"/>
  <c r="BN852" i="1"/>
  <c r="BO852" i="1"/>
  <c r="BP852" i="1"/>
  <c r="BQ852" i="1"/>
  <c r="BR852" i="1"/>
  <c r="BS852" i="1"/>
  <c r="BT852" i="1"/>
  <c r="BU852" i="1"/>
  <c r="BV852" i="1"/>
  <c r="BW852" i="1"/>
  <c r="BX852" i="1"/>
  <c r="BM853" i="1"/>
  <c r="BN853" i="1"/>
  <c r="BO853" i="1"/>
  <c r="BP853" i="1"/>
  <c r="BQ853" i="1"/>
  <c r="BR853" i="1"/>
  <c r="BS853" i="1"/>
  <c r="BT853" i="1"/>
  <c r="BU853" i="1"/>
  <c r="BV853" i="1"/>
  <c r="BW853" i="1"/>
  <c r="BX853" i="1"/>
  <c r="BM854" i="1"/>
  <c r="BN854" i="1"/>
  <c r="BO854" i="1"/>
  <c r="BP854" i="1"/>
  <c r="BQ854" i="1"/>
  <c r="BR854" i="1"/>
  <c r="BS854" i="1"/>
  <c r="BT854" i="1"/>
  <c r="BU854" i="1"/>
  <c r="BV854" i="1"/>
  <c r="BW854" i="1"/>
  <c r="BX854" i="1"/>
  <c r="BM855" i="1"/>
  <c r="BN855" i="1"/>
  <c r="BO855" i="1"/>
  <c r="BP855" i="1"/>
  <c r="BQ855" i="1"/>
  <c r="BR855" i="1"/>
  <c r="BS855" i="1"/>
  <c r="BT855" i="1"/>
  <c r="BU855" i="1"/>
  <c r="BV855" i="1"/>
  <c r="BW855" i="1"/>
  <c r="BX855" i="1"/>
  <c r="BM856" i="1"/>
  <c r="BN856" i="1"/>
  <c r="BO856" i="1"/>
  <c r="BP856" i="1"/>
  <c r="BQ856" i="1"/>
  <c r="BR856" i="1"/>
  <c r="BS856" i="1"/>
  <c r="BT856" i="1"/>
  <c r="BU856" i="1"/>
  <c r="BV856" i="1"/>
  <c r="BW856" i="1"/>
  <c r="BX856" i="1"/>
  <c r="BM857" i="1"/>
  <c r="BN857" i="1"/>
  <c r="BO857" i="1"/>
  <c r="BP857" i="1"/>
  <c r="BQ857" i="1"/>
  <c r="BR857" i="1"/>
  <c r="BS857" i="1"/>
  <c r="BT857" i="1"/>
  <c r="BU857" i="1"/>
  <c r="BV857" i="1"/>
  <c r="BW857" i="1"/>
  <c r="BX857" i="1"/>
  <c r="BM858" i="1"/>
  <c r="BN858" i="1"/>
  <c r="BO858" i="1"/>
  <c r="BP858" i="1"/>
  <c r="BQ858" i="1"/>
  <c r="BR858" i="1"/>
  <c r="BS858" i="1"/>
  <c r="BT858" i="1"/>
  <c r="BU858" i="1"/>
  <c r="BV858" i="1"/>
  <c r="BW858" i="1"/>
  <c r="BX858" i="1"/>
  <c r="BM859" i="1"/>
  <c r="BN859" i="1"/>
  <c r="BO859" i="1"/>
  <c r="BP859" i="1"/>
  <c r="BQ859" i="1"/>
  <c r="BR859" i="1"/>
  <c r="BS859" i="1"/>
  <c r="BT859" i="1"/>
  <c r="BU859" i="1"/>
  <c r="BV859" i="1"/>
  <c r="BW859" i="1"/>
  <c r="BX859" i="1"/>
  <c r="BM860" i="1"/>
  <c r="BN860" i="1"/>
  <c r="BO860" i="1"/>
  <c r="BP860" i="1"/>
  <c r="BQ860" i="1"/>
  <c r="BR860" i="1"/>
  <c r="BS860" i="1"/>
  <c r="BT860" i="1"/>
  <c r="BU860" i="1"/>
  <c r="BV860" i="1"/>
  <c r="BW860" i="1"/>
  <c r="BX860" i="1"/>
  <c r="BM861" i="1"/>
  <c r="BN861" i="1"/>
  <c r="BO861" i="1"/>
  <c r="BP861" i="1"/>
  <c r="BQ861" i="1"/>
  <c r="BR861" i="1"/>
  <c r="BS861" i="1"/>
  <c r="BT861" i="1"/>
  <c r="BU861" i="1"/>
  <c r="BV861" i="1"/>
  <c r="BW861" i="1"/>
  <c r="BX861" i="1"/>
  <c r="BM862" i="1"/>
  <c r="BN862" i="1"/>
  <c r="BO862" i="1"/>
  <c r="BP862" i="1"/>
  <c r="BQ862" i="1"/>
  <c r="BR862" i="1"/>
  <c r="BS862" i="1"/>
  <c r="BT862" i="1"/>
  <c r="BU862" i="1"/>
  <c r="BV862" i="1"/>
  <c r="BW862" i="1"/>
  <c r="BX862" i="1"/>
  <c r="BM863" i="1"/>
  <c r="BN863" i="1"/>
  <c r="BO863" i="1"/>
  <c r="BP863" i="1"/>
  <c r="BQ863" i="1"/>
  <c r="BR863" i="1"/>
  <c r="BS863" i="1"/>
  <c r="BT863" i="1"/>
  <c r="BU863" i="1"/>
  <c r="BV863" i="1"/>
  <c r="BW863" i="1"/>
  <c r="BX863" i="1"/>
  <c r="BM864" i="1"/>
  <c r="BN864" i="1"/>
  <c r="BO864" i="1"/>
  <c r="BP864" i="1"/>
  <c r="BQ864" i="1"/>
  <c r="BR864" i="1"/>
  <c r="BS864" i="1"/>
  <c r="BT864" i="1"/>
  <c r="BU864" i="1"/>
  <c r="BV864" i="1"/>
  <c r="BW864" i="1"/>
  <c r="BX864" i="1"/>
  <c r="BM865" i="1"/>
  <c r="BN865" i="1"/>
  <c r="BO865" i="1"/>
  <c r="BP865" i="1"/>
  <c r="BQ865" i="1"/>
  <c r="BR865" i="1"/>
  <c r="BS865" i="1"/>
  <c r="BT865" i="1"/>
  <c r="BU865" i="1"/>
  <c r="BV865" i="1"/>
  <c r="BW865" i="1"/>
  <c r="BX865" i="1"/>
  <c r="BM866" i="1"/>
  <c r="BN866" i="1"/>
  <c r="BO866" i="1"/>
  <c r="BP866" i="1"/>
  <c r="BQ866" i="1"/>
  <c r="BR866" i="1"/>
  <c r="BS866" i="1"/>
  <c r="BT866" i="1"/>
  <c r="BU866" i="1"/>
  <c r="BV866" i="1"/>
  <c r="BW866" i="1"/>
  <c r="BX866" i="1"/>
  <c r="BM867" i="1"/>
  <c r="BN867" i="1"/>
  <c r="BO867" i="1"/>
  <c r="BP867" i="1"/>
  <c r="BQ867" i="1"/>
  <c r="BR867" i="1"/>
  <c r="BS867" i="1"/>
  <c r="BT867" i="1"/>
  <c r="BU867" i="1"/>
  <c r="BV867" i="1"/>
  <c r="BW867" i="1"/>
  <c r="BX867" i="1"/>
  <c r="BM868" i="1"/>
  <c r="BN868" i="1"/>
  <c r="BO868" i="1"/>
  <c r="BP868" i="1"/>
  <c r="BQ868" i="1"/>
  <c r="BR868" i="1"/>
  <c r="BS868" i="1"/>
  <c r="BT868" i="1"/>
  <c r="BU868" i="1"/>
  <c r="BV868" i="1"/>
  <c r="BW868" i="1"/>
  <c r="BX868" i="1"/>
  <c r="BM869" i="1"/>
  <c r="BN869" i="1"/>
  <c r="BO869" i="1"/>
  <c r="BP869" i="1"/>
  <c r="BQ869" i="1"/>
  <c r="BR869" i="1"/>
  <c r="BS869" i="1"/>
  <c r="BT869" i="1"/>
  <c r="BU869" i="1"/>
  <c r="BV869" i="1"/>
  <c r="BW869" i="1"/>
  <c r="BX869" i="1"/>
  <c r="BM870" i="1"/>
  <c r="BN870" i="1"/>
  <c r="BO870" i="1"/>
  <c r="BP870" i="1"/>
  <c r="BQ870" i="1"/>
  <c r="BR870" i="1"/>
  <c r="BS870" i="1"/>
  <c r="BT870" i="1"/>
  <c r="BU870" i="1"/>
  <c r="BV870" i="1"/>
  <c r="BW870" i="1"/>
  <c r="BX870" i="1"/>
  <c r="BM871" i="1"/>
  <c r="BN871" i="1"/>
  <c r="BO871" i="1"/>
  <c r="BP871" i="1"/>
  <c r="BQ871" i="1"/>
  <c r="BR871" i="1"/>
  <c r="BS871" i="1"/>
  <c r="BT871" i="1"/>
  <c r="BU871" i="1"/>
  <c r="BV871" i="1"/>
  <c r="BW871" i="1"/>
  <c r="BX871" i="1"/>
  <c r="BM872" i="1"/>
  <c r="BN872" i="1"/>
  <c r="BO872" i="1"/>
  <c r="BP872" i="1"/>
  <c r="BQ872" i="1"/>
  <c r="BR872" i="1"/>
  <c r="BS872" i="1"/>
  <c r="BT872" i="1"/>
  <c r="BU872" i="1"/>
  <c r="BV872" i="1"/>
  <c r="BW872" i="1"/>
  <c r="BX872" i="1"/>
  <c r="BM873" i="1"/>
  <c r="BN873" i="1"/>
  <c r="BO873" i="1"/>
  <c r="BP873" i="1"/>
  <c r="BQ873" i="1"/>
  <c r="BR873" i="1"/>
  <c r="BS873" i="1"/>
  <c r="BT873" i="1"/>
  <c r="BU873" i="1"/>
  <c r="BV873" i="1"/>
  <c r="BW873" i="1"/>
  <c r="BX873" i="1"/>
  <c r="BM874" i="1"/>
  <c r="BN874" i="1"/>
  <c r="BO874" i="1"/>
  <c r="BP874" i="1"/>
  <c r="BQ874" i="1"/>
  <c r="BR874" i="1"/>
  <c r="BS874" i="1"/>
  <c r="BT874" i="1"/>
  <c r="BU874" i="1"/>
  <c r="BV874" i="1"/>
  <c r="BW874" i="1"/>
  <c r="BX874" i="1"/>
  <c r="BM875" i="1"/>
  <c r="BN875" i="1"/>
  <c r="BO875" i="1"/>
  <c r="BP875" i="1"/>
  <c r="BQ875" i="1"/>
  <c r="BR875" i="1"/>
  <c r="BS875" i="1"/>
  <c r="BT875" i="1"/>
  <c r="BU875" i="1"/>
  <c r="BV875" i="1"/>
  <c r="BW875" i="1"/>
  <c r="BX875" i="1"/>
  <c r="BM876" i="1"/>
  <c r="BN876" i="1"/>
  <c r="BO876" i="1"/>
  <c r="BP876" i="1"/>
  <c r="BQ876" i="1"/>
  <c r="BR876" i="1"/>
  <c r="BS876" i="1"/>
  <c r="BT876" i="1"/>
  <c r="BU876" i="1"/>
  <c r="BV876" i="1"/>
  <c r="BW876" i="1"/>
  <c r="BX876" i="1"/>
  <c r="BM877" i="1"/>
  <c r="BN877" i="1"/>
  <c r="BO877" i="1"/>
  <c r="BP877" i="1"/>
  <c r="BQ877" i="1"/>
  <c r="BR877" i="1"/>
  <c r="BS877" i="1"/>
  <c r="BT877" i="1"/>
  <c r="BU877" i="1"/>
  <c r="BV877" i="1"/>
  <c r="BW877" i="1"/>
  <c r="BX877" i="1"/>
  <c r="BM878" i="1"/>
  <c r="BN878" i="1"/>
  <c r="BO878" i="1"/>
  <c r="BP878" i="1"/>
  <c r="BQ878" i="1"/>
  <c r="BR878" i="1"/>
  <c r="BS878" i="1"/>
  <c r="BT878" i="1"/>
  <c r="BU878" i="1"/>
  <c r="BV878" i="1"/>
  <c r="BW878" i="1"/>
  <c r="BX878" i="1"/>
  <c r="BM879" i="1"/>
  <c r="BN879" i="1"/>
  <c r="BO879" i="1"/>
  <c r="BP879" i="1"/>
  <c r="BQ879" i="1"/>
  <c r="BR879" i="1"/>
  <c r="BS879" i="1"/>
  <c r="BT879" i="1"/>
  <c r="BU879" i="1"/>
  <c r="BV879" i="1"/>
  <c r="BW879" i="1"/>
  <c r="BX879" i="1"/>
  <c r="BM880" i="1"/>
  <c r="BN880" i="1"/>
  <c r="BO880" i="1"/>
  <c r="BP880" i="1"/>
  <c r="BQ880" i="1"/>
  <c r="BR880" i="1"/>
  <c r="BS880" i="1"/>
  <c r="BT880" i="1"/>
  <c r="BU880" i="1"/>
  <c r="BV880" i="1"/>
  <c r="BW880" i="1"/>
  <c r="BX880" i="1"/>
  <c r="BM881" i="1"/>
  <c r="BN881" i="1"/>
  <c r="BO881" i="1"/>
  <c r="BP881" i="1"/>
  <c r="BQ881" i="1"/>
  <c r="BR881" i="1"/>
  <c r="BS881" i="1"/>
  <c r="BT881" i="1"/>
  <c r="BU881" i="1"/>
  <c r="BV881" i="1"/>
  <c r="BW881" i="1"/>
  <c r="BX881" i="1"/>
  <c r="BM882" i="1"/>
  <c r="BN882" i="1"/>
  <c r="BO882" i="1"/>
  <c r="BP882" i="1"/>
  <c r="BQ882" i="1"/>
  <c r="BR882" i="1"/>
  <c r="BS882" i="1"/>
  <c r="BT882" i="1"/>
  <c r="BU882" i="1"/>
  <c r="BV882" i="1"/>
  <c r="BW882" i="1"/>
  <c r="BX882" i="1"/>
  <c r="BM883" i="1"/>
  <c r="BN883" i="1"/>
  <c r="BO883" i="1"/>
  <c r="BP883" i="1"/>
  <c r="BQ883" i="1"/>
  <c r="BR883" i="1"/>
  <c r="BS883" i="1"/>
  <c r="BT883" i="1"/>
  <c r="BU883" i="1"/>
  <c r="BV883" i="1"/>
  <c r="BW883" i="1"/>
  <c r="BX883" i="1"/>
  <c r="BM884" i="1"/>
  <c r="BN884" i="1"/>
  <c r="BO884" i="1"/>
  <c r="BP884" i="1"/>
  <c r="BQ884" i="1"/>
  <c r="BR884" i="1"/>
  <c r="BS884" i="1"/>
  <c r="BT884" i="1"/>
  <c r="BU884" i="1"/>
  <c r="BV884" i="1"/>
  <c r="BW884" i="1"/>
  <c r="BX884" i="1"/>
  <c r="BM885" i="1"/>
  <c r="BN885" i="1"/>
  <c r="BO885" i="1"/>
  <c r="BP885" i="1"/>
  <c r="BQ885" i="1"/>
  <c r="BR885" i="1"/>
  <c r="BS885" i="1"/>
  <c r="BT885" i="1"/>
  <c r="BU885" i="1"/>
  <c r="BV885" i="1"/>
  <c r="BW885" i="1"/>
  <c r="BX885" i="1"/>
  <c r="BM886" i="1"/>
  <c r="BN886" i="1"/>
  <c r="BO886" i="1"/>
  <c r="BP886" i="1"/>
  <c r="BQ886" i="1"/>
  <c r="BR886" i="1"/>
  <c r="BS886" i="1"/>
  <c r="BT886" i="1"/>
  <c r="BU886" i="1"/>
  <c r="BV886" i="1"/>
  <c r="BW886" i="1"/>
  <c r="BX886" i="1"/>
  <c r="BM887" i="1"/>
  <c r="BN887" i="1"/>
  <c r="BO887" i="1"/>
  <c r="BP887" i="1"/>
  <c r="BQ887" i="1"/>
  <c r="BR887" i="1"/>
  <c r="BS887" i="1"/>
  <c r="BT887" i="1"/>
  <c r="BU887" i="1"/>
  <c r="BV887" i="1"/>
  <c r="BW887" i="1"/>
  <c r="BX887" i="1"/>
  <c r="BM888" i="1"/>
  <c r="BN888" i="1"/>
  <c r="BO888" i="1"/>
  <c r="BP888" i="1"/>
  <c r="BQ888" i="1"/>
  <c r="BR888" i="1"/>
  <c r="BS888" i="1"/>
  <c r="BT888" i="1"/>
  <c r="BU888" i="1"/>
  <c r="BV888" i="1"/>
  <c r="BW888" i="1"/>
  <c r="BX888" i="1"/>
  <c r="BM889" i="1"/>
  <c r="BN889" i="1"/>
  <c r="BO889" i="1"/>
  <c r="BP889" i="1"/>
  <c r="BQ889" i="1"/>
  <c r="BR889" i="1"/>
  <c r="BS889" i="1"/>
  <c r="BT889" i="1"/>
  <c r="BU889" i="1"/>
  <c r="BV889" i="1"/>
  <c r="BW889" i="1"/>
  <c r="BX889" i="1"/>
  <c r="BM890" i="1"/>
  <c r="BN890" i="1"/>
  <c r="BO890" i="1"/>
  <c r="BP890" i="1"/>
  <c r="BQ890" i="1"/>
  <c r="BR890" i="1"/>
  <c r="BS890" i="1"/>
  <c r="BT890" i="1"/>
  <c r="BU890" i="1"/>
  <c r="BV890" i="1"/>
  <c r="BW890" i="1"/>
  <c r="BX890" i="1"/>
  <c r="BM891" i="1"/>
  <c r="BN891" i="1"/>
  <c r="BO891" i="1"/>
  <c r="BP891" i="1"/>
  <c r="BQ891" i="1"/>
  <c r="BR891" i="1"/>
  <c r="BS891" i="1"/>
  <c r="BT891" i="1"/>
  <c r="BU891" i="1"/>
  <c r="BV891" i="1"/>
  <c r="BW891" i="1"/>
  <c r="BX891" i="1"/>
  <c r="BM892" i="1"/>
  <c r="BN892" i="1"/>
  <c r="BO892" i="1"/>
  <c r="BP892" i="1"/>
  <c r="BQ892" i="1"/>
  <c r="BR892" i="1"/>
  <c r="BS892" i="1"/>
  <c r="BT892" i="1"/>
  <c r="BU892" i="1"/>
  <c r="BV892" i="1"/>
  <c r="BW892" i="1"/>
  <c r="BX892" i="1"/>
  <c r="BM893" i="1"/>
  <c r="BN893" i="1"/>
  <c r="BO893" i="1"/>
  <c r="BP893" i="1"/>
  <c r="BQ893" i="1"/>
  <c r="BR893" i="1"/>
  <c r="BS893" i="1"/>
  <c r="BT893" i="1"/>
  <c r="BU893" i="1"/>
  <c r="BV893" i="1"/>
  <c r="BW893" i="1"/>
  <c r="BX893" i="1"/>
  <c r="BM894" i="1"/>
  <c r="BN894" i="1"/>
  <c r="BO894" i="1"/>
  <c r="BP894" i="1"/>
  <c r="BQ894" i="1"/>
  <c r="BR894" i="1"/>
  <c r="BS894" i="1"/>
  <c r="BT894" i="1"/>
  <c r="BU894" i="1"/>
  <c r="BV894" i="1"/>
  <c r="BW894" i="1"/>
  <c r="BX894" i="1"/>
  <c r="BM895" i="1"/>
  <c r="BN895" i="1"/>
  <c r="BO895" i="1"/>
  <c r="BP895" i="1"/>
  <c r="BQ895" i="1"/>
  <c r="BR895" i="1"/>
  <c r="BS895" i="1"/>
  <c r="BT895" i="1"/>
  <c r="BU895" i="1"/>
  <c r="BV895" i="1"/>
  <c r="BW895" i="1"/>
  <c r="BX895" i="1"/>
  <c r="BM896" i="1"/>
  <c r="BN896" i="1"/>
  <c r="BO896" i="1"/>
  <c r="BP896" i="1"/>
  <c r="BQ896" i="1"/>
  <c r="BR896" i="1"/>
  <c r="BS896" i="1"/>
  <c r="BT896" i="1"/>
  <c r="BU896" i="1"/>
  <c r="BV896" i="1"/>
  <c r="BW896" i="1"/>
  <c r="BX896" i="1"/>
  <c r="BM897" i="1"/>
  <c r="BN897" i="1"/>
  <c r="BO897" i="1"/>
  <c r="BP897" i="1"/>
  <c r="BQ897" i="1"/>
  <c r="BR897" i="1"/>
  <c r="BS897" i="1"/>
  <c r="BT897" i="1"/>
  <c r="BU897" i="1"/>
  <c r="BV897" i="1"/>
  <c r="BW897" i="1"/>
  <c r="BX897" i="1"/>
  <c r="BM898" i="1"/>
  <c r="BN898" i="1"/>
  <c r="BO898" i="1"/>
  <c r="BP898" i="1"/>
  <c r="BQ898" i="1"/>
  <c r="BR898" i="1"/>
  <c r="BS898" i="1"/>
  <c r="BT898" i="1"/>
  <c r="BU898" i="1"/>
  <c r="BV898" i="1"/>
  <c r="BW898" i="1"/>
  <c r="BX898" i="1"/>
  <c r="BM899" i="1"/>
  <c r="BN899" i="1"/>
  <c r="BO899" i="1"/>
  <c r="BP899" i="1"/>
  <c r="BQ899" i="1"/>
  <c r="BR899" i="1"/>
  <c r="BS899" i="1"/>
  <c r="BT899" i="1"/>
  <c r="BU899" i="1"/>
  <c r="BV899" i="1"/>
  <c r="BW899" i="1"/>
  <c r="BX899" i="1"/>
  <c r="BM900" i="1"/>
  <c r="BN900" i="1"/>
  <c r="BO900" i="1"/>
  <c r="BP900" i="1"/>
  <c r="BQ900" i="1"/>
  <c r="BR900" i="1"/>
  <c r="BS900" i="1"/>
  <c r="BT900" i="1"/>
  <c r="BU900" i="1"/>
  <c r="BV900" i="1"/>
  <c r="BW900" i="1"/>
  <c r="BX900" i="1"/>
  <c r="BM901" i="1"/>
  <c r="BN901" i="1"/>
  <c r="BO901" i="1"/>
  <c r="BP901" i="1"/>
  <c r="BQ901" i="1"/>
  <c r="BR901" i="1"/>
  <c r="BS901" i="1"/>
  <c r="BT901" i="1"/>
  <c r="BU901" i="1"/>
  <c r="BV901" i="1"/>
  <c r="BW901" i="1"/>
  <c r="BX901" i="1"/>
  <c r="BM902" i="1"/>
  <c r="BN902" i="1"/>
  <c r="BO902" i="1"/>
  <c r="BP902" i="1"/>
  <c r="BQ902" i="1"/>
  <c r="BR902" i="1"/>
  <c r="BS902" i="1"/>
  <c r="BT902" i="1"/>
  <c r="BU902" i="1"/>
  <c r="BV902" i="1"/>
  <c r="BW902" i="1"/>
  <c r="BX902" i="1"/>
  <c r="BM903" i="1"/>
  <c r="BN903" i="1"/>
  <c r="BO903" i="1"/>
  <c r="BP903" i="1"/>
  <c r="BQ903" i="1"/>
  <c r="BR903" i="1"/>
  <c r="BS903" i="1"/>
  <c r="BT903" i="1"/>
  <c r="BU903" i="1"/>
  <c r="BV903" i="1"/>
  <c r="BW903" i="1"/>
  <c r="BX903" i="1"/>
  <c r="BM904" i="1"/>
  <c r="BN904" i="1"/>
  <c r="BO904" i="1"/>
  <c r="BP904" i="1"/>
  <c r="BQ904" i="1"/>
  <c r="BR904" i="1"/>
  <c r="BS904" i="1"/>
  <c r="BT904" i="1"/>
  <c r="BU904" i="1"/>
  <c r="BV904" i="1"/>
  <c r="BW904" i="1"/>
  <c r="BX904" i="1"/>
  <c r="BM905" i="1"/>
  <c r="BN905" i="1"/>
  <c r="BO905" i="1"/>
  <c r="BP905" i="1"/>
  <c r="BQ905" i="1"/>
  <c r="BR905" i="1"/>
  <c r="BS905" i="1"/>
  <c r="BT905" i="1"/>
  <c r="BU905" i="1"/>
  <c r="BV905" i="1"/>
  <c r="BW905" i="1"/>
  <c r="BX905" i="1"/>
  <c r="BM906" i="1"/>
  <c r="BN906" i="1"/>
  <c r="BO906" i="1"/>
  <c r="BP906" i="1"/>
  <c r="BQ906" i="1"/>
  <c r="BR906" i="1"/>
  <c r="BS906" i="1"/>
  <c r="BT906" i="1"/>
  <c r="BU906" i="1"/>
  <c r="BV906" i="1"/>
  <c r="BW906" i="1"/>
  <c r="BX906" i="1"/>
  <c r="BM907" i="1"/>
  <c r="BN907" i="1"/>
  <c r="BO907" i="1"/>
  <c r="BP907" i="1"/>
  <c r="BQ907" i="1"/>
  <c r="BR907" i="1"/>
  <c r="BS907" i="1"/>
  <c r="BT907" i="1"/>
  <c r="BU907" i="1"/>
  <c r="BV907" i="1"/>
  <c r="BW907" i="1"/>
  <c r="BX907" i="1"/>
  <c r="BM908" i="1"/>
  <c r="BN908" i="1"/>
  <c r="BO908" i="1"/>
  <c r="BP908" i="1"/>
  <c r="BQ908" i="1"/>
  <c r="BR908" i="1"/>
  <c r="BS908" i="1"/>
  <c r="BT908" i="1"/>
  <c r="BU908" i="1"/>
  <c r="BV908" i="1"/>
  <c r="BW908" i="1"/>
  <c r="BX908" i="1"/>
  <c r="BM909" i="1"/>
  <c r="BN909" i="1"/>
  <c r="BO909" i="1"/>
  <c r="BP909" i="1"/>
  <c r="BQ909" i="1"/>
  <c r="BR909" i="1"/>
  <c r="BS909" i="1"/>
  <c r="BT909" i="1"/>
  <c r="BU909" i="1"/>
  <c r="BV909" i="1"/>
  <c r="BW909" i="1"/>
  <c r="BX909" i="1"/>
  <c r="BM910" i="1"/>
  <c r="BN910" i="1"/>
  <c r="BO910" i="1"/>
  <c r="BP910" i="1"/>
  <c r="BQ910" i="1"/>
  <c r="BR910" i="1"/>
  <c r="BS910" i="1"/>
  <c r="BT910" i="1"/>
  <c r="BU910" i="1"/>
  <c r="BV910" i="1"/>
  <c r="BW910" i="1"/>
  <c r="BX910" i="1"/>
  <c r="BM911" i="1"/>
  <c r="BN911" i="1"/>
  <c r="BO911" i="1"/>
  <c r="BP911" i="1"/>
  <c r="BQ911" i="1"/>
  <c r="BR911" i="1"/>
  <c r="BS911" i="1"/>
  <c r="BT911" i="1"/>
  <c r="BU911" i="1"/>
  <c r="BV911" i="1"/>
  <c r="BW911" i="1"/>
  <c r="BX911" i="1"/>
  <c r="BM912" i="1"/>
  <c r="BN912" i="1"/>
  <c r="BO912" i="1"/>
  <c r="BP912" i="1"/>
  <c r="BQ912" i="1"/>
  <c r="BR912" i="1"/>
  <c r="BS912" i="1"/>
  <c r="BT912" i="1"/>
  <c r="BU912" i="1"/>
  <c r="BV912" i="1"/>
  <c r="BW912" i="1"/>
  <c r="BX912" i="1"/>
  <c r="BM913" i="1"/>
  <c r="BN913" i="1"/>
  <c r="BO913" i="1"/>
  <c r="BP913" i="1"/>
  <c r="BQ913" i="1"/>
  <c r="BR913" i="1"/>
  <c r="BS913" i="1"/>
  <c r="BT913" i="1"/>
  <c r="BU913" i="1"/>
  <c r="BV913" i="1"/>
  <c r="BW913" i="1"/>
  <c r="BX913" i="1"/>
  <c r="BM914" i="1"/>
  <c r="BN914" i="1"/>
  <c r="BO914" i="1"/>
  <c r="BP914" i="1"/>
  <c r="BQ914" i="1"/>
  <c r="BR914" i="1"/>
  <c r="BS914" i="1"/>
  <c r="BT914" i="1"/>
  <c r="BU914" i="1"/>
  <c r="BV914" i="1"/>
  <c r="BW914" i="1"/>
  <c r="BX914" i="1"/>
  <c r="BM915" i="1"/>
  <c r="BN915" i="1"/>
  <c r="BO915" i="1"/>
  <c r="BP915" i="1"/>
  <c r="BQ915" i="1"/>
  <c r="BR915" i="1"/>
  <c r="BS915" i="1"/>
  <c r="BT915" i="1"/>
  <c r="BU915" i="1"/>
  <c r="BV915" i="1"/>
  <c r="BW915" i="1"/>
  <c r="BX915" i="1"/>
  <c r="BM916" i="1"/>
  <c r="BN916" i="1"/>
  <c r="BO916" i="1"/>
  <c r="BP916" i="1"/>
  <c r="BQ916" i="1"/>
  <c r="BR916" i="1"/>
  <c r="BS916" i="1"/>
  <c r="BT916" i="1"/>
  <c r="BU916" i="1"/>
  <c r="BV916" i="1"/>
  <c r="BW916" i="1"/>
  <c r="BX916" i="1"/>
  <c r="BM917" i="1"/>
  <c r="BN917" i="1"/>
  <c r="BO917" i="1"/>
  <c r="BP917" i="1"/>
  <c r="BQ917" i="1"/>
  <c r="BR917" i="1"/>
  <c r="BS917" i="1"/>
  <c r="BT917" i="1"/>
  <c r="BU917" i="1"/>
  <c r="BV917" i="1"/>
  <c r="BW917" i="1"/>
  <c r="BX917" i="1"/>
  <c r="BM918" i="1"/>
  <c r="BN918" i="1"/>
  <c r="BO918" i="1"/>
  <c r="BP918" i="1"/>
  <c r="BQ918" i="1"/>
  <c r="BR918" i="1"/>
  <c r="BS918" i="1"/>
  <c r="BT918" i="1"/>
  <c r="BU918" i="1"/>
  <c r="BV918" i="1"/>
  <c r="BW918" i="1"/>
  <c r="BX918" i="1"/>
  <c r="BM919" i="1"/>
  <c r="BN919" i="1"/>
  <c r="BO919" i="1"/>
  <c r="BP919" i="1"/>
  <c r="BQ919" i="1"/>
  <c r="BR919" i="1"/>
  <c r="BS919" i="1"/>
  <c r="BT919" i="1"/>
  <c r="BU919" i="1"/>
  <c r="BV919" i="1"/>
  <c r="BW919" i="1"/>
  <c r="BX919" i="1"/>
  <c r="BM920" i="1"/>
  <c r="BN920" i="1"/>
  <c r="BO920" i="1"/>
  <c r="BP920" i="1"/>
  <c r="BQ920" i="1"/>
  <c r="BR920" i="1"/>
  <c r="BS920" i="1"/>
  <c r="BT920" i="1"/>
  <c r="BU920" i="1"/>
  <c r="BV920" i="1"/>
  <c r="BW920" i="1"/>
  <c r="BX920" i="1"/>
  <c r="BM921" i="1"/>
  <c r="BN921" i="1"/>
  <c r="BO921" i="1"/>
  <c r="BP921" i="1"/>
  <c r="BQ921" i="1"/>
  <c r="BR921" i="1"/>
  <c r="BS921" i="1"/>
  <c r="BT921" i="1"/>
  <c r="BU921" i="1"/>
  <c r="BV921" i="1"/>
  <c r="BW921" i="1"/>
  <c r="BX921" i="1"/>
  <c r="BM922" i="1"/>
  <c r="BN922" i="1"/>
  <c r="BO922" i="1"/>
  <c r="BP922" i="1"/>
  <c r="BQ922" i="1"/>
  <c r="BR922" i="1"/>
  <c r="BS922" i="1"/>
  <c r="BT922" i="1"/>
  <c r="BU922" i="1"/>
  <c r="BV922" i="1"/>
  <c r="BW922" i="1"/>
  <c r="BX922" i="1"/>
  <c r="BM923" i="1"/>
  <c r="BN923" i="1"/>
  <c r="BO923" i="1"/>
  <c r="BP923" i="1"/>
  <c r="BQ923" i="1"/>
  <c r="BR923" i="1"/>
  <c r="BS923" i="1"/>
  <c r="BT923" i="1"/>
  <c r="BU923" i="1"/>
  <c r="BV923" i="1"/>
  <c r="BW923" i="1"/>
  <c r="BX923" i="1"/>
  <c r="BM924" i="1"/>
  <c r="BN924" i="1"/>
  <c r="BO924" i="1"/>
  <c r="BP924" i="1"/>
  <c r="BQ924" i="1"/>
  <c r="BR924" i="1"/>
  <c r="BS924" i="1"/>
  <c r="BT924" i="1"/>
  <c r="BU924" i="1"/>
  <c r="BV924" i="1"/>
  <c r="BW924" i="1"/>
  <c r="BX924" i="1"/>
  <c r="BM925" i="1"/>
  <c r="BN925" i="1"/>
  <c r="BO925" i="1"/>
  <c r="BP925" i="1"/>
  <c r="BQ925" i="1"/>
  <c r="BR925" i="1"/>
  <c r="BS925" i="1"/>
  <c r="BT925" i="1"/>
  <c r="BU925" i="1"/>
  <c r="BV925" i="1"/>
  <c r="BW925" i="1"/>
  <c r="BX925" i="1"/>
  <c r="BM926" i="1"/>
  <c r="BN926" i="1"/>
  <c r="BO926" i="1"/>
  <c r="BP926" i="1"/>
  <c r="BQ926" i="1"/>
  <c r="BR926" i="1"/>
  <c r="BS926" i="1"/>
  <c r="BT926" i="1"/>
  <c r="BU926" i="1"/>
  <c r="BV926" i="1"/>
  <c r="BW926" i="1"/>
  <c r="BX926" i="1"/>
  <c r="BM927" i="1"/>
  <c r="BN927" i="1"/>
  <c r="BO927" i="1"/>
  <c r="BP927" i="1"/>
  <c r="BQ927" i="1"/>
  <c r="BR927" i="1"/>
  <c r="BS927" i="1"/>
  <c r="BT927" i="1"/>
  <c r="BU927" i="1"/>
  <c r="BV927" i="1"/>
  <c r="BW927" i="1"/>
  <c r="BX927" i="1"/>
  <c r="BM928" i="1"/>
  <c r="BN928" i="1"/>
  <c r="BO928" i="1"/>
  <c r="BP928" i="1"/>
  <c r="BQ928" i="1"/>
  <c r="BR928" i="1"/>
  <c r="BS928" i="1"/>
  <c r="BT928" i="1"/>
  <c r="BU928" i="1"/>
  <c r="BV928" i="1"/>
  <c r="BW928" i="1"/>
  <c r="BX928" i="1"/>
  <c r="BM929" i="1"/>
  <c r="BN929" i="1"/>
  <c r="BO929" i="1"/>
  <c r="BP929" i="1"/>
  <c r="BQ929" i="1"/>
  <c r="BR929" i="1"/>
  <c r="BS929" i="1"/>
  <c r="BT929" i="1"/>
  <c r="BU929" i="1"/>
  <c r="BV929" i="1"/>
  <c r="BW929" i="1"/>
  <c r="BX929" i="1"/>
  <c r="BM930" i="1"/>
  <c r="BN930" i="1"/>
  <c r="BO930" i="1"/>
  <c r="BP930" i="1"/>
  <c r="BQ930" i="1"/>
  <c r="BR930" i="1"/>
  <c r="BS930" i="1"/>
  <c r="BT930" i="1"/>
  <c r="BU930" i="1"/>
  <c r="BV930" i="1"/>
  <c r="BW930" i="1"/>
  <c r="BX930" i="1"/>
  <c r="BM931" i="1"/>
  <c r="BN931" i="1"/>
  <c r="BO931" i="1"/>
  <c r="BP931" i="1"/>
  <c r="BQ931" i="1"/>
  <c r="BR931" i="1"/>
  <c r="BS931" i="1"/>
  <c r="BT931" i="1"/>
  <c r="BU931" i="1"/>
  <c r="BV931" i="1"/>
  <c r="BW931" i="1"/>
  <c r="BX931" i="1"/>
  <c r="BM932" i="1"/>
  <c r="BN932" i="1"/>
  <c r="BO932" i="1"/>
  <c r="BP932" i="1"/>
  <c r="BQ932" i="1"/>
  <c r="BR932" i="1"/>
  <c r="BS932" i="1"/>
  <c r="BT932" i="1"/>
  <c r="BU932" i="1"/>
  <c r="BV932" i="1"/>
  <c r="BW932" i="1"/>
  <c r="BX932" i="1"/>
  <c r="BM933" i="1"/>
  <c r="BN933" i="1"/>
  <c r="BO933" i="1"/>
  <c r="BP933" i="1"/>
  <c r="BQ933" i="1"/>
  <c r="BR933" i="1"/>
  <c r="BS933" i="1"/>
  <c r="BT933" i="1"/>
  <c r="BU933" i="1"/>
  <c r="BV933" i="1"/>
  <c r="BW933" i="1"/>
  <c r="BX933" i="1"/>
  <c r="BM934" i="1"/>
  <c r="BN934" i="1"/>
  <c r="BO934" i="1"/>
  <c r="BP934" i="1"/>
  <c r="BQ934" i="1"/>
  <c r="BR934" i="1"/>
  <c r="BS934" i="1"/>
  <c r="BT934" i="1"/>
  <c r="BU934" i="1"/>
  <c r="BV934" i="1"/>
  <c r="BW934" i="1"/>
  <c r="BX934" i="1"/>
  <c r="BM935" i="1"/>
  <c r="BN935" i="1"/>
  <c r="BO935" i="1"/>
  <c r="BP935" i="1"/>
  <c r="BQ935" i="1"/>
  <c r="BR935" i="1"/>
  <c r="BS935" i="1"/>
  <c r="BT935" i="1"/>
  <c r="BU935" i="1"/>
  <c r="BV935" i="1"/>
  <c r="BW935" i="1"/>
  <c r="BX935" i="1"/>
  <c r="BM936" i="1"/>
  <c r="BN936" i="1"/>
  <c r="BO936" i="1"/>
  <c r="BP936" i="1"/>
  <c r="BQ936" i="1"/>
  <c r="BR936" i="1"/>
  <c r="BS936" i="1"/>
  <c r="BT936" i="1"/>
  <c r="BU936" i="1"/>
  <c r="BV936" i="1"/>
  <c r="BW936" i="1"/>
  <c r="BX936" i="1"/>
  <c r="BM937" i="1"/>
  <c r="BN937" i="1"/>
  <c r="BO937" i="1"/>
  <c r="BP937" i="1"/>
  <c r="BQ937" i="1"/>
  <c r="BR937" i="1"/>
  <c r="BS937" i="1"/>
  <c r="BT937" i="1"/>
  <c r="BU937" i="1"/>
  <c r="BV937" i="1"/>
  <c r="BW937" i="1"/>
  <c r="BX937" i="1"/>
  <c r="BM938" i="1"/>
  <c r="BN938" i="1"/>
  <c r="BO938" i="1"/>
  <c r="BP938" i="1"/>
  <c r="BQ938" i="1"/>
  <c r="BR938" i="1"/>
  <c r="BS938" i="1"/>
  <c r="BT938" i="1"/>
  <c r="BU938" i="1"/>
  <c r="BV938" i="1"/>
  <c r="BW938" i="1"/>
  <c r="BX938" i="1"/>
  <c r="BM939" i="1"/>
  <c r="BN939" i="1"/>
  <c r="BO939" i="1"/>
  <c r="BP939" i="1"/>
  <c r="BQ939" i="1"/>
  <c r="BR939" i="1"/>
  <c r="BS939" i="1"/>
  <c r="BT939" i="1"/>
  <c r="BU939" i="1"/>
  <c r="BV939" i="1"/>
  <c r="BW939" i="1"/>
  <c r="BX939" i="1"/>
  <c r="BM940" i="1"/>
  <c r="BN940" i="1"/>
  <c r="BO940" i="1"/>
  <c r="BP940" i="1"/>
  <c r="BQ940" i="1"/>
  <c r="BR940" i="1"/>
  <c r="BS940" i="1"/>
  <c r="BT940" i="1"/>
  <c r="BU940" i="1"/>
  <c r="BV940" i="1"/>
  <c r="BW940" i="1"/>
  <c r="BX940" i="1"/>
  <c r="BM941" i="1"/>
  <c r="BN941" i="1"/>
  <c r="BO941" i="1"/>
  <c r="BP941" i="1"/>
  <c r="BQ941" i="1"/>
  <c r="BR941" i="1"/>
  <c r="BS941" i="1"/>
  <c r="BT941" i="1"/>
  <c r="BU941" i="1"/>
  <c r="BV941" i="1"/>
  <c r="BW941" i="1"/>
  <c r="BX941" i="1"/>
  <c r="BM942" i="1"/>
  <c r="BN942" i="1"/>
  <c r="BO942" i="1"/>
  <c r="BP942" i="1"/>
  <c r="BQ942" i="1"/>
  <c r="BR942" i="1"/>
  <c r="BS942" i="1"/>
  <c r="BT942" i="1"/>
  <c r="BU942" i="1"/>
  <c r="BV942" i="1"/>
  <c r="BW942" i="1"/>
  <c r="BX942" i="1"/>
  <c r="BM943" i="1"/>
  <c r="BN943" i="1"/>
  <c r="BO943" i="1"/>
  <c r="BP943" i="1"/>
  <c r="BQ943" i="1"/>
  <c r="BR943" i="1"/>
  <c r="BS943" i="1"/>
  <c r="BT943" i="1"/>
  <c r="BU943" i="1"/>
  <c r="BV943" i="1"/>
  <c r="BW943" i="1"/>
  <c r="BX943" i="1"/>
  <c r="BM944" i="1"/>
  <c r="BN944" i="1"/>
  <c r="BO944" i="1"/>
  <c r="BP944" i="1"/>
  <c r="BQ944" i="1"/>
  <c r="BR944" i="1"/>
  <c r="BS944" i="1"/>
  <c r="BT944" i="1"/>
  <c r="BU944" i="1"/>
  <c r="BV944" i="1"/>
  <c r="BW944" i="1"/>
  <c r="BX944" i="1"/>
  <c r="BM945" i="1"/>
  <c r="BN945" i="1"/>
  <c r="BO945" i="1"/>
  <c r="BP945" i="1"/>
  <c r="BQ945" i="1"/>
  <c r="BR945" i="1"/>
  <c r="BS945" i="1"/>
  <c r="BT945" i="1"/>
  <c r="BU945" i="1"/>
  <c r="BV945" i="1"/>
  <c r="BW945" i="1"/>
  <c r="BX945" i="1"/>
  <c r="BM946" i="1"/>
  <c r="BN946" i="1"/>
  <c r="BO946" i="1"/>
  <c r="BP946" i="1"/>
  <c r="BQ946" i="1"/>
  <c r="BR946" i="1"/>
  <c r="BS946" i="1"/>
  <c r="BT946" i="1"/>
  <c r="BU946" i="1"/>
  <c r="BV946" i="1"/>
  <c r="BW946" i="1"/>
  <c r="BX946" i="1"/>
  <c r="BM947" i="1"/>
  <c r="BN947" i="1"/>
  <c r="BO947" i="1"/>
  <c r="BP947" i="1"/>
  <c r="BQ947" i="1"/>
  <c r="BR947" i="1"/>
  <c r="BS947" i="1"/>
  <c r="BT947" i="1"/>
  <c r="BU947" i="1"/>
  <c r="BV947" i="1"/>
  <c r="BW947" i="1"/>
  <c r="BX947" i="1"/>
  <c r="BM948" i="1"/>
  <c r="BN948" i="1"/>
  <c r="BO948" i="1"/>
  <c r="BP948" i="1"/>
  <c r="BQ948" i="1"/>
  <c r="BR948" i="1"/>
  <c r="BS948" i="1"/>
  <c r="BT948" i="1"/>
  <c r="BU948" i="1"/>
  <c r="BV948" i="1"/>
  <c r="BW948" i="1"/>
  <c r="BX948" i="1"/>
  <c r="BM949" i="1"/>
  <c r="BN949" i="1"/>
  <c r="BO949" i="1"/>
  <c r="BP949" i="1"/>
  <c r="BQ949" i="1"/>
  <c r="BR949" i="1"/>
  <c r="BS949" i="1"/>
  <c r="BT949" i="1"/>
  <c r="BU949" i="1"/>
  <c r="BV949" i="1"/>
  <c r="BW949" i="1"/>
  <c r="BX949" i="1"/>
  <c r="BM950" i="1"/>
  <c r="BN950" i="1"/>
  <c r="BO950" i="1"/>
  <c r="BP950" i="1"/>
  <c r="BQ950" i="1"/>
  <c r="BR950" i="1"/>
  <c r="BS950" i="1"/>
  <c r="BT950" i="1"/>
  <c r="BU950" i="1"/>
  <c r="BV950" i="1"/>
  <c r="BW950" i="1"/>
  <c r="BX950" i="1"/>
  <c r="BM951" i="1"/>
  <c r="BN951" i="1"/>
  <c r="BO951" i="1"/>
  <c r="BP951" i="1"/>
  <c r="BQ951" i="1"/>
  <c r="BR951" i="1"/>
  <c r="BS951" i="1"/>
  <c r="BT951" i="1"/>
  <c r="BU951" i="1"/>
  <c r="BV951" i="1"/>
  <c r="BW951" i="1"/>
  <c r="BX951" i="1"/>
  <c r="BM952" i="1"/>
  <c r="BN952" i="1"/>
  <c r="BO952" i="1"/>
  <c r="BP952" i="1"/>
  <c r="BQ952" i="1"/>
  <c r="BR952" i="1"/>
  <c r="BS952" i="1"/>
  <c r="BT952" i="1"/>
  <c r="BU952" i="1"/>
  <c r="BV952" i="1"/>
  <c r="BW952" i="1"/>
  <c r="BX952" i="1"/>
  <c r="BM953" i="1"/>
  <c r="BN953" i="1"/>
  <c r="BO953" i="1"/>
  <c r="BP953" i="1"/>
  <c r="BQ953" i="1"/>
  <c r="BR953" i="1"/>
  <c r="BS953" i="1"/>
  <c r="BT953" i="1"/>
  <c r="BU953" i="1"/>
  <c r="BV953" i="1"/>
  <c r="BW953" i="1"/>
  <c r="BX953" i="1"/>
  <c r="BM954" i="1"/>
  <c r="BN954" i="1"/>
  <c r="BO954" i="1"/>
  <c r="BP954" i="1"/>
  <c r="BQ954" i="1"/>
  <c r="BR954" i="1"/>
  <c r="BS954" i="1"/>
  <c r="BT954" i="1"/>
  <c r="BU954" i="1"/>
  <c r="BV954" i="1"/>
  <c r="BW954" i="1"/>
  <c r="BX954" i="1"/>
  <c r="BM955" i="1"/>
  <c r="BN955" i="1"/>
  <c r="BO955" i="1"/>
  <c r="BP955" i="1"/>
  <c r="BQ955" i="1"/>
  <c r="BR955" i="1"/>
  <c r="BS955" i="1"/>
  <c r="BT955" i="1"/>
  <c r="BU955" i="1"/>
  <c r="BV955" i="1"/>
  <c r="BW955" i="1"/>
  <c r="BX955" i="1"/>
  <c r="BM956" i="1"/>
  <c r="BN956" i="1"/>
  <c r="BO956" i="1"/>
  <c r="BP956" i="1"/>
  <c r="BQ956" i="1"/>
  <c r="BR956" i="1"/>
  <c r="BS956" i="1"/>
  <c r="BT956" i="1"/>
  <c r="BU956" i="1"/>
  <c r="BV956" i="1"/>
  <c r="BW956" i="1"/>
  <c r="BX956" i="1"/>
  <c r="BM957" i="1"/>
  <c r="BN957" i="1"/>
  <c r="BO957" i="1"/>
  <c r="BP957" i="1"/>
  <c r="BQ957" i="1"/>
  <c r="BR957" i="1"/>
  <c r="BS957" i="1"/>
  <c r="BT957" i="1"/>
  <c r="BU957" i="1"/>
  <c r="BV957" i="1"/>
  <c r="BW957" i="1"/>
  <c r="BX957" i="1"/>
  <c r="BM958" i="1"/>
  <c r="BN958" i="1"/>
  <c r="BO958" i="1"/>
  <c r="BP958" i="1"/>
  <c r="BQ958" i="1"/>
  <c r="BR958" i="1"/>
  <c r="BS958" i="1"/>
  <c r="BT958" i="1"/>
  <c r="BU958" i="1"/>
  <c r="BV958" i="1"/>
  <c r="BW958" i="1"/>
  <c r="BX958" i="1"/>
  <c r="BM959" i="1"/>
  <c r="BN959" i="1"/>
  <c r="BO959" i="1"/>
  <c r="BP959" i="1"/>
  <c r="BQ959" i="1"/>
  <c r="BR959" i="1"/>
  <c r="BS959" i="1"/>
  <c r="BT959" i="1"/>
  <c r="BU959" i="1"/>
  <c r="BV959" i="1"/>
  <c r="BW959" i="1"/>
  <c r="BX959" i="1"/>
  <c r="BM960" i="1"/>
  <c r="BN960" i="1"/>
  <c r="BO960" i="1"/>
  <c r="BP960" i="1"/>
  <c r="BQ960" i="1"/>
  <c r="BR960" i="1"/>
  <c r="BS960" i="1"/>
  <c r="BT960" i="1"/>
  <c r="BU960" i="1"/>
  <c r="BV960" i="1"/>
  <c r="BW960" i="1"/>
  <c r="BX960" i="1"/>
  <c r="BM961" i="1"/>
  <c r="BN961" i="1"/>
  <c r="BO961" i="1"/>
  <c r="BP961" i="1"/>
  <c r="BQ961" i="1"/>
  <c r="BR961" i="1"/>
  <c r="BS961" i="1"/>
  <c r="BT961" i="1"/>
  <c r="BU961" i="1"/>
  <c r="BV961" i="1"/>
  <c r="BW961" i="1"/>
  <c r="BX961" i="1"/>
  <c r="BM962" i="1"/>
  <c r="BN962" i="1"/>
  <c r="BO962" i="1"/>
  <c r="BP962" i="1"/>
  <c r="BQ962" i="1"/>
  <c r="BR962" i="1"/>
  <c r="BS962" i="1"/>
  <c r="BT962" i="1"/>
  <c r="BU962" i="1"/>
  <c r="BV962" i="1"/>
  <c r="BW962" i="1"/>
  <c r="BX962" i="1"/>
  <c r="BM963" i="1"/>
  <c r="BN963" i="1"/>
  <c r="BO963" i="1"/>
  <c r="BP963" i="1"/>
  <c r="BQ963" i="1"/>
  <c r="BR963" i="1"/>
  <c r="BS963" i="1"/>
  <c r="BT963" i="1"/>
  <c r="BU963" i="1"/>
  <c r="BV963" i="1"/>
  <c r="BW963" i="1"/>
  <c r="BX963" i="1"/>
  <c r="BM964" i="1"/>
  <c r="BN964" i="1"/>
  <c r="BO964" i="1"/>
  <c r="BP964" i="1"/>
  <c r="BQ964" i="1"/>
  <c r="BR964" i="1"/>
  <c r="BS964" i="1"/>
  <c r="BT964" i="1"/>
  <c r="BU964" i="1"/>
  <c r="BV964" i="1"/>
  <c r="BW964" i="1"/>
  <c r="BX964" i="1"/>
  <c r="BM965" i="1"/>
  <c r="BN965" i="1"/>
  <c r="BO965" i="1"/>
  <c r="BP965" i="1"/>
  <c r="BQ965" i="1"/>
  <c r="BR965" i="1"/>
  <c r="BS965" i="1"/>
  <c r="BT965" i="1"/>
  <c r="BU965" i="1"/>
  <c r="BV965" i="1"/>
  <c r="BW965" i="1"/>
  <c r="BX965" i="1"/>
  <c r="BM966" i="1"/>
  <c r="BN966" i="1"/>
  <c r="BO966" i="1"/>
  <c r="BP966" i="1"/>
  <c r="BQ966" i="1"/>
  <c r="BR966" i="1"/>
  <c r="BS966" i="1"/>
  <c r="BT966" i="1"/>
  <c r="BU966" i="1"/>
  <c r="BV966" i="1"/>
  <c r="BW966" i="1"/>
  <c r="BX966" i="1"/>
  <c r="BM967" i="1"/>
  <c r="BN967" i="1"/>
  <c r="BO967" i="1"/>
  <c r="BP967" i="1"/>
  <c r="BQ967" i="1"/>
  <c r="BR967" i="1"/>
  <c r="BS967" i="1"/>
  <c r="BT967" i="1"/>
  <c r="BU967" i="1"/>
  <c r="BV967" i="1"/>
  <c r="BW967" i="1"/>
  <c r="BX967" i="1"/>
  <c r="BM968" i="1"/>
  <c r="BN968" i="1"/>
  <c r="BO968" i="1"/>
  <c r="BP968" i="1"/>
  <c r="BQ968" i="1"/>
  <c r="BR968" i="1"/>
  <c r="BS968" i="1"/>
  <c r="BT968" i="1"/>
  <c r="BU968" i="1"/>
  <c r="BV968" i="1"/>
  <c r="BW968" i="1"/>
  <c r="BX968" i="1"/>
  <c r="BM969" i="1"/>
  <c r="BN969" i="1"/>
  <c r="BO969" i="1"/>
  <c r="BP969" i="1"/>
  <c r="BQ969" i="1"/>
  <c r="BR969" i="1"/>
  <c r="BS969" i="1"/>
  <c r="BT969" i="1"/>
  <c r="BU969" i="1"/>
  <c r="BV969" i="1"/>
  <c r="BW969" i="1"/>
  <c r="BX969" i="1"/>
  <c r="BM970" i="1"/>
  <c r="BN970" i="1"/>
  <c r="BO970" i="1"/>
  <c r="BP970" i="1"/>
  <c r="BQ970" i="1"/>
  <c r="BR970" i="1"/>
  <c r="BS970" i="1"/>
  <c r="BT970" i="1"/>
  <c r="BU970" i="1"/>
  <c r="BV970" i="1"/>
  <c r="BW970" i="1"/>
  <c r="BX970" i="1"/>
  <c r="BM971" i="1"/>
  <c r="BN971" i="1"/>
  <c r="BO971" i="1"/>
  <c r="BP971" i="1"/>
  <c r="BQ971" i="1"/>
  <c r="BR971" i="1"/>
  <c r="BS971" i="1"/>
  <c r="BT971" i="1"/>
  <c r="BU971" i="1"/>
  <c r="BV971" i="1"/>
  <c r="BW971" i="1"/>
  <c r="BX971" i="1"/>
  <c r="BM972" i="1"/>
  <c r="BN972" i="1"/>
  <c r="BO972" i="1"/>
  <c r="BP972" i="1"/>
  <c r="BQ972" i="1"/>
  <c r="BR972" i="1"/>
  <c r="BS972" i="1"/>
  <c r="BT972" i="1"/>
  <c r="BU972" i="1"/>
  <c r="BV972" i="1"/>
  <c r="BW972" i="1"/>
  <c r="BX972" i="1"/>
  <c r="BM973" i="1"/>
  <c r="BN973" i="1"/>
  <c r="BO973" i="1"/>
  <c r="BP973" i="1"/>
  <c r="BQ973" i="1"/>
  <c r="BR973" i="1"/>
  <c r="BS973" i="1"/>
  <c r="BT973" i="1"/>
  <c r="BU973" i="1"/>
  <c r="BV973" i="1"/>
  <c r="BW973" i="1"/>
  <c r="BX973" i="1"/>
  <c r="BM974" i="1"/>
  <c r="BN974" i="1"/>
  <c r="BO974" i="1"/>
  <c r="BP974" i="1"/>
  <c r="BQ974" i="1"/>
  <c r="BR974" i="1"/>
  <c r="BS974" i="1"/>
  <c r="BT974" i="1"/>
  <c r="BU974" i="1"/>
  <c r="BV974" i="1"/>
  <c r="BW974" i="1"/>
  <c r="BX974" i="1"/>
  <c r="BM975" i="1"/>
  <c r="BN975" i="1"/>
  <c r="BO975" i="1"/>
  <c r="BP975" i="1"/>
  <c r="BQ975" i="1"/>
  <c r="BR975" i="1"/>
  <c r="BS975" i="1"/>
  <c r="BT975" i="1"/>
  <c r="BU975" i="1"/>
  <c r="BV975" i="1"/>
  <c r="BW975" i="1"/>
  <c r="BX975" i="1"/>
  <c r="BM976" i="1"/>
  <c r="BN976" i="1"/>
  <c r="BO976" i="1"/>
  <c r="BP976" i="1"/>
  <c r="BQ976" i="1"/>
  <c r="BR976" i="1"/>
  <c r="BS976" i="1"/>
  <c r="BT976" i="1"/>
  <c r="BU976" i="1"/>
  <c r="BV976" i="1"/>
  <c r="BW976" i="1"/>
  <c r="BX976" i="1"/>
  <c r="BM977" i="1"/>
  <c r="BN977" i="1"/>
  <c r="BO977" i="1"/>
  <c r="BP977" i="1"/>
  <c r="BQ977" i="1"/>
  <c r="BR977" i="1"/>
  <c r="BS977" i="1"/>
  <c r="BT977" i="1"/>
  <c r="BU977" i="1"/>
  <c r="BV977" i="1"/>
  <c r="BW977" i="1"/>
  <c r="BX977" i="1"/>
  <c r="BM978" i="1"/>
  <c r="BN978" i="1"/>
  <c r="BO978" i="1"/>
  <c r="BP978" i="1"/>
  <c r="BQ978" i="1"/>
  <c r="BR978" i="1"/>
  <c r="BS978" i="1"/>
  <c r="BT978" i="1"/>
  <c r="BU978" i="1"/>
  <c r="BV978" i="1"/>
  <c r="BW978" i="1"/>
  <c r="BX978" i="1"/>
  <c r="BM979" i="1"/>
  <c r="BN979" i="1"/>
  <c r="BO979" i="1"/>
  <c r="BP979" i="1"/>
  <c r="BQ979" i="1"/>
  <c r="BR979" i="1"/>
  <c r="BS979" i="1"/>
  <c r="BT979" i="1"/>
  <c r="BU979" i="1"/>
  <c r="BV979" i="1"/>
  <c r="BW979" i="1"/>
  <c r="BX979" i="1"/>
  <c r="BM980" i="1"/>
  <c r="BN980" i="1"/>
  <c r="BO980" i="1"/>
  <c r="BP980" i="1"/>
  <c r="BQ980" i="1"/>
  <c r="BR980" i="1"/>
  <c r="BS980" i="1"/>
  <c r="BT980" i="1"/>
  <c r="BU980" i="1"/>
  <c r="BV980" i="1"/>
  <c r="BW980" i="1"/>
  <c r="BX980" i="1"/>
  <c r="BM981" i="1"/>
  <c r="BN981" i="1"/>
  <c r="BO981" i="1"/>
  <c r="BP981" i="1"/>
  <c r="BQ981" i="1"/>
  <c r="BR981" i="1"/>
  <c r="BS981" i="1"/>
  <c r="BT981" i="1"/>
  <c r="BU981" i="1"/>
  <c r="BV981" i="1"/>
  <c r="BW981" i="1"/>
  <c r="BX981" i="1"/>
  <c r="BM982" i="1"/>
  <c r="BN982" i="1"/>
  <c r="BO982" i="1"/>
  <c r="BP982" i="1"/>
  <c r="BQ982" i="1"/>
  <c r="BR982" i="1"/>
  <c r="BS982" i="1"/>
  <c r="BT982" i="1"/>
  <c r="BU982" i="1"/>
  <c r="BV982" i="1"/>
  <c r="BW982" i="1"/>
  <c r="BX982" i="1"/>
  <c r="BM983" i="1"/>
  <c r="BN983" i="1"/>
  <c r="BO983" i="1"/>
  <c r="BP983" i="1"/>
  <c r="BQ983" i="1"/>
  <c r="BR983" i="1"/>
  <c r="BS983" i="1"/>
  <c r="BT983" i="1"/>
  <c r="BU983" i="1"/>
  <c r="BV983" i="1"/>
  <c r="BW983" i="1"/>
  <c r="BX983" i="1"/>
  <c r="BM984" i="1"/>
  <c r="BN984" i="1"/>
  <c r="BO984" i="1"/>
  <c r="BP984" i="1"/>
  <c r="BQ984" i="1"/>
  <c r="BR984" i="1"/>
  <c r="BS984" i="1"/>
  <c r="BT984" i="1"/>
  <c r="BU984" i="1"/>
  <c r="BV984" i="1"/>
  <c r="BW984" i="1"/>
  <c r="BX984" i="1"/>
  <c r="BM985" i="1"/>
  <c r="BN985" i="1"/>
  <c r="BO985" i="1"/>
  <c r="BP985" i="1"/>
  <c r="BQ985" i="1"/>
  <c r="BR985" i="1"/>
  <c r="BS985" i="1"/>
  <c r="BT985" i="1"/>
  <c r="BU985" i="1"/>
  <c r="BV985" i="1"/>
  <c r="BW985" i="1"/>
  <c r="BX985" i="1"/>
  <c r="BM986" i="1"/>
  <c r="BN986" i="1"/>
  <c r="BO986" i="1"/>
  <c r="BP986" i="1"/>
  <c r="BQ986" i="1"/>
  <c r="BR986" i="1"/>
  <c r="BS986" i="1"/>
  <c r="BT986" i="1"/>
  <c r="BU986" i="1"/>
  <c r="BV986" i="1"/>
  <c r="BW986" i="1"/>
  <c r="BX986" i="1"/>
  <c r="BM987" i="1"/>
  <c r="BN987" i="1"/>
  <c r="BO987" i="1"/>
  <c r="BP987" i="1"/>
  <c r="BQ987" i="1"/>
  <c r="BR987" i="1"/>
  <c r="BS987" i="1"/>
  <c r="BT987" i="1"/>
  <c r="BU987" i="1"/>
  <c r="BV987" i="1"/>
  <c r="BW987" i="1"/>
  <c r="BX987" i="1"/>
  <c r="BM988" i="1"/>
  <c r="BN988" i="1"/>
  <c r="BO988" i="1"/>
  <c r="BP988" i="1"/>
  <c r="BQ988" i="1"/>
  <c r="BR988" i="1"/>
  <c r="BS988" i="1"/>
  <c r="BT988" i="1"/>
  <c r="BU988" i="1"/>
  <c r="BV988" i="1"/>
  <c r="BW988" i="1"/>
  <c r="BX988" i="1"/>
  <c r="BM989" i="1"/>
  <c r="BN989" i="1"/>
  <c r="BO989" i="1"/>
  <c r="BP989" i="1"/>
  <c r="BQ989" i="1"/>
  <c r="BR989" i="1"/>
  <c r="BS989" i="1"/>
  <c r="BT989" i="1"/>
  <c r="BU989" i="1"/>
  <c r="BV989" i="1"/>
  <c r="BW989" i="1"/>
  <c r="BX989" i="1"/>
  <c r="BM990" i="1"/>
  <c r="BN990" i="1"/>
  <c r="BO990" i="1"/>
  <c r="BP990" i="1"/>
  <c r="BQ990" i="1"/>
  <c r="BR990" i="1"/>
  <c r="BS990" i="1"/>
  <c r="BT990" i="1"/>
  <c r="BU990" i="1"/>
  <c r="BV990" i="1"/>
  <c r="BW990" i="1"/>
  <c r="BX990" i="1"/>
  <c r="BM991" i="1"/>
  <c r="BN991" i="1"/>
  <c r="BO991" i="1"/>
  <c r="BP991" i="1"/>
  <c r="BQ991" i="1"/>
  <c r="BR991" i="1"/>
  <c r="BS991" i="1"/>
  <c r="BT991" i="1"/>
  <c r="BU991" i="1"/>
  <c r="BV991" i="1"/>
  <c r="BW991" i="1"/>
  <c r="BX991" i="1"/>
  <c r="BM992" i="1"/>
  <c r="BN992" i="1"/>
  <c r="BO992" i="1"/>
  <c r="BP992" i="1"/>
  <c r="BQ992" i="1"/>
  <c r="BR992" i="1"/>
  <c r="BS992" i="1"/>
  <c r="BT992" i="1"/>
  <c r="BU992" i="1"/>
  <c r="BV992" i="1"/>
  <c r="BW992" i="1"/>
  <c r="BX992" i="1"/>
  <c r="BM993" i="1"/>
  <c r="BN993" i="1"/>
  <c r="BO993" i="1"/>
  <c r="BP993" i="1"/>
  <c r="BQ993" i="1"/>
  <c r="BR993" i="1"/>
  <c r="BS993" i="1"/>
  <c r="BT993" i="1"/>
  <c r="BU993" i="1"/>
  <c r="BV993" i="1"/>
  <c r="BW993" i="1"/>
  <c r="BX993" i="1"/>
  <c r="BM994" i="1"/>
  <c r="BN994" i="1"/>
  <c r="BO994" i="1"/>
  <c r="BP994" i="1"/>
  <c r="BQ994" i="1"/>
  <c r="BR994" i="1"/>
  <c r="BS994" i="1"/>
  <c r="BT994" i="1"/>
  <c r="BU994" i="1"/>
  <c r="BV994" i="1"/>
  <c r="BW994" i="1"/>
  <c r="BX994" i="1"/>
  <c r="BM995" i="1"/>
  <c r="BN995" i="1"/>
  <c r="BO995" i="1"/>
  <c r="BP995" i="1"/>
  <c r="BQ995" i="1"/>
  <c r="BR995" i="1"/>
  <c r="BS995" i="1"/>
  <c r="BT995" i="1"/>
  <c r="BU995" i="1"/>
  <c r="BV995" i="1"/>
  <c r="BW995" i="1"/>
  <c r="BX995" i="1"/>
  <c r="BM996" i="1"/>
  <c r="BN996" i="1"/>
  <c r="BO996" i="1"/>
  <c r="BP996" i="1"/>
  <c r="BQ996" i="1"/>
  <c r="BR996" i="1"/>
  <c r="BS996" i="1"/>
  <c r="BT996" i="1"/>
  <c r="BU996" i="1"/>
  <c r="BV996" i="1"/>
  <c r="BW996" i="1"/>
  <c r="BX996" i="1"/>
  <c r="BM997" i="1"/>
  <c r="BN997" i="1"/>
  <c r="BO997" i="1"/>
  <c r="BP997" i="1"/>
  <c r="BQ997" i="1"/>
  <c r="BR997" i="1"/>
  <c r="BS997" i="1"/>
  <c r="BT997" i="1"/>
  <c r="BU997" i="1"/>
  <c r="BV997" i="1"/>
  <c r="BW997" i="1"/>
  <c r="BX997" i="1"/>
  <c r="BM998" i="1"/>
  <c r="BN998" i="1"/>
  <c r="BO998" i="1"/>
  <c r="BP998" i="1"/>
  <c r="BQ998" i="1"/>
  <c r="BR998" i="1"/>
  <c r="BS998" i="1"/>
  <c r="BT998" i="1"/>
  <c r="BU998" i="1"/>
  <c r="BV998" i="1"/>
  <c r="BW998" i="1"/>
  <c r="BX998" i="1"/>
  <c r="BM999" i="1"/>
  <c r="BN999" i="1"/>
  <c r="BO999" i="1"/>
  <c r="BP999" i="1"/>
  <c r="BQ999" i="1"/>
  <c r="BR999" i="1"/>
  <c r="BS999" i="1"/>
  <c r="BT999" i="1"/>
  <c r="BU999" i="1"/>
  <c r="BV999" i="1"/>
  <c r="BW999" i="1"/>
  <c r="BX999" i="1"/>
  <c r="BM1000" i="1"/>
  <c r="BN1000" i="1"/>
  <c r="BO1000" i="1"/>
  <c r="BP1000" i="1"/>
  <c r="BQ1000" i="1"/>
  <c r="BR1000" i="1"/>
  <c r="BS1000" i="1"/>
  <c r="BT1000" i="1"/>
  <c r="BU1000" i="1"/>
  <c r="BV1000" i="1"/>
  <c r="BW1000" i="1"/>
  <c r="BX1000" i="1"/>
  <c r="BM1001" i="1"/>
  <c r="BN1001" i="1"/>
  <c r="BO1001" i="1"/>
  <c r="BP1001" i="1"/>
  <c r="BQ1001" i="1"/>
  <c r="BR1001" i="1"/>
  <c r="BS1001" i="1"/>
  <c r="BT1001" i="1"/>
  <c r="BU1001" i="1"/>
  <c r="BV1001" i="1"/>
  <c r="BW1001" i="1"/>
  <c r="BX1001" i="1"/>
  <c r="BM1002" i="1"/>
  <c r="BN1002" i="1"/>
  <c r="BO1002" i="1"/>
  <c r="BP1002" i="1"/>
  <c r="BQ1002" i="1"/>
  <c r="BR1002" i="1"/>
  <c r="BS1002" i="1"/>
  <c r="BT1002" i="1"/>
  <c r="BU1002" i="1"/>
  <c r="BV1002" i="1"/>
  <c r="BW1002" i="1"/>
  <c r="BX1002" i="1"/>
  <c r="BM1003" i="1"/>
  <c r="BN1003" i="1"/>
  <c r="BO1003" i="1"/>
  <c r="BP1003" i="1"/>
  <c r="BQ1003" i="1"/>
  <c r="BR1003" i="1"/>
  <c r="BS1003" i="1"/>
  <c r="BT1003" i="1"/>
  <c r="BU1003" i="1"/>
  <c r="BV1003" i="1"/>
  <c r="BW1003" i="1"/>
  <c r="BX1003" i="1"/>
  <c r="BM1004" i="1"/>
  <c r="BN1004" i="1"/>
  <c r="BO1004" i="1"/>
  <c r="BP1004" i="1"/>
  <c r="BQ1004" i="1"/>
  <c r="BR1004" i="1"/>
  <c r="BS1004" i="1"/>
  <c r="BT1004" i="1"/>
  <c r="BU1004" i="1"/>
  <c r="BV1004" i="1"/>
  <c r="BW1004" i="1"/>
  <c r="BX1004" i="1"/>
  <c r="BM1005" i="1"/>
  <c r="BN1005" i="1"/>
  <c r="BO1005" i="1"/>
  <c r="BP1005" i="1"/>
  <c r="BQ1005" i="1"/>
  <c r="BR1005" i="1"/>
  <c r="BS1005" i="1"/>
  <c r="BT1005" i="1"/>
  <c r="BU1005" i="1"/>
  <c r="BV1005" i="1"/>
  <c r="BW1005" i="1"/>
  <c r="BX1005" i="1"/>
  <c r="BM1006" i="1"/>
  <c r="BN1006" i="1"/>
  <c r="BO1006" i="1"/>
  <c r="BP1006" i="1"/>
  <c r="BQ1006" i="1"/>
  <c r="BR1006" i="1"/>
  <c r="BS1006" i="1"/>
  <c r="BT1006" i="1"/>
  <c r="BU1006" i="1"/>
  <c r="BV1006" i="1"/>
  <c r="BW1006" i="1"/>
  <c r="BX1006" i="1"/>
  <c r="BM1007" i="1"/>
  <c r="BN1007" i="1"/>
  <c r="BO1007" i="1"/>
  <c r="BP1007" i="1"/>
  <c r="BQ1007" i="1"/>
  <c r="BR1007" i="1"/>
  <c r="BS1007" i="1"/>
  <c r="BT1007" i="1"/>
  <c r="BU1007" i="1"/>
  <c r="BV1007" i="1"/>
  <c r="BW1007" i="1"/>
  <c r="BX1007" i="1"/>
  <c r="BM1008" i="1"/>
  <c r="BN1008" i="1"/>
  <c r="BO1008" i="1"/>
  <c r="BP1008" i="1"/>
  <c r="BQ1008" i="1"/>
  <c r="BR1008" i="1"/>
  <c r="BS1008" i="1"/>
  <c r="BT1008" i="1"/>
  <c r="BU1008" i="1"/>
  <c r="BV1008" i="1"/>
  <c r="BW1008" i="1"/>
  <c r="BX1008" i="1"/>
  <c r="BM1009" i="1"/>
  <c r="BN1009" i="1"/>
  <c r="BO1009" i="1"/>
  <c r="BP1009" i="1"/>
  <c r="BQ1009" i="1"/>
  <c r="BR1009" i="1"/>
  <c r="BS1009" i="1"/>
  <c r="BT1009" i="1"/>
  <c r="BU1009" i="1"/>
  <c r="BV1009" i="1"/>
  <c r="BW1009" i="1"/>
  <c r="BX1009" i="1"/>
  <c r="BM1010" i="1"/>
  <c r="BN1010" i="1"/>
  <c r="BO1010" i="1"/>
  <c r="BP1010" i="1"/>
  <c r="BQ1010" i="1"/>
  <c r="BR1010" i="1"/>
  <c r="BS1010" i="1"/>
  <c r="BT1010" i="1"/>
  <c r="BU1010" i="1"/>
  <c r="BV1010" i="1"/>
  <c r="BW1010" i="1"/>
  <c r="BX1010" i="1"/>
  <c r="BM1011" i="1"/>
  <c r="BN1011" i="1"/>
  <c r="BO1011" i="1"/>
  <c r="BP1011" i="1"/>
  <c r="BQ1011" i="1"/>
  <c r="BR1011" i="1"/>
  <c r="BS1011" i="1"/>
  <c r="BT1011" i="1"/>
  <c r="BU1011" i="1"/>
  <c r="BV1011" i="1"/>
  <c r="BW1011" i="1"/>
  <c r="BX1011" i="1"/>
  <c r="BM1012" i="1"/>
  <c r="BN1012" i="1"/>
  <c r="BO1012" i="1"/>
  <c r="BP1012" i="1"/>
  <c r="BQ1012" i="1"/>
  <c r="BR1012" i="1"/>
  <c r="BS1012" i="1"/>
  <c r="BT1012" i="1"/>
  <c r="BU1012" i="1"/>
  <c r="BV1012" i="1"/>
  <c r="BW1012" i="1"/>
  <c r="BX1012" i="1"/>
  <c r="BM1013" i="1"/>
  <c r="BN1013" i="1"/>
  <c r="BO1013" i="1"/>
  <c r="BP1013" i="1"/>
  <c r="BQ1013" i="1"/>
  <c r="BR1013" i="1"/>
  <c r="BS1013" i="1"/>
  <c r="BT1013" i="1"/>
  <c r="BU1013" i="1"/>
  <c r="BV1013" i="1"/>
  <c r="BW1013" i="1"/>
  <c r="BX1013" i="1"/>
  <c r="BM1014" i="1"/>
  <c r="BN1014" i="1"/>
  <c r="BO1014" i="1"/>
  <c r="BP1014" i="1"/>
  <c r="BQ1014" i="1"/>
  <c r="BR1014" i="1"/>
  <c r="BS1014" i="1"/>
  <c r="BT1014" i="1"/>
  <c r="BU1014" i="1"/>
  <c r="BV1014" i="1"/>
  <c r="BW1014" i="1"/>
  <c r="BX1014" i="1"/>
  <c r="BM1015" i="1"/>
  <c r="BN1015" i="1"/>
  <c r="BO1015" i="1"/>
  <c r="BP1015" i="1"/>
  <c r="BQ1015" i="1"/>
  <c r="BR1015" i="1"/>
  <c r="BS1015" i="1"/>
  <c r="BT1015" i="1"/>
  <c r="BU1015" i="1"/>
  <c r="BV1015" i="1"/>
  <c r="BW1015" i="1"/>
  <c r="BX1015" i="1"/>
  <c r="BM1016" i="1"/>
  <c r="BN1016" i="1"/>
  <c r="BO1016" i="1"/>
  <c r="BP1016" i="1"/>
  <c r="BQ1016" i="1"/>
  <c r="BR1016" i="1"/>
  <c r="BS1016" i="1"/>
  <c r="BT1016" i="1"/>
  <c r="BU1016" i="1"/>
  <c r="BV1016" i="1"/>
  <c r="BW1016" i="1"/>
  <c r="BX1016" i="1"/>
  <c r="BM1017" i="1"/>
  <c r="BN1017" i="1"/>
  <c r="BO1017" i="1"/>
  <c r="BP1017" i="1"/>
  <c r="BQ1017" i="1"/>
  <c r="BR1017" i="1"/>
  <c r="BS1017" i="1"/>
  <c r="BT1017" i="1"/>
  <c r="BU1017" i="1"/>
  <c r="BV1017" i="1"/>
  <c r="BW1017" i="1"/>
  <c r="BX1017" i="1"/>
  <c r="BM1018" i="1"/>
  <c r="BN1018" i="1"/>
  <c r="BO1018" i="1"/>
  <c r="BP1018" i="1"/>
  <c r="BQ1018" i="1"/>
  <c r="BR1018" i="1"/>
  <c r="BS1018" i="1"/>
  <c r="BT1018" i="1"/>
  <c r="BU1018" i="1"/>
  <c r="BV1018" i="1"/>
  <c r="BW1018" i="1"/>
  <c r="BX1018" i="1"/>
  <c r="BM1019" i="1"/>
  <c r="BN1019" i="1"/>
  <c r="BO1019" i="1"/>
  <c r="BP1019" i="1"/>
  <c r="BQ1019" i="1"/>
  <c r="BR1019" i="1"/>
  <c r="BS1019" i="1"/>
  <c r="BT1019" i="1"/>
  <c r="BU1019" i="1"/>
  <c r="BV1019" i="1"/>
  <c r="BW1019" i="1"/>
  <c r="BX1019" i="1"/>
  <c r="BM1020" i="1"/>
  <c r="BN1020" i="1"/>
  <c r="BO1020" i="1"/>
  <c r="BP1020" i="1"/>
  <c r="BQ1020" i="1"/>
  <c r="BR1020" i="1"/>
  <c r="BS1020" i="1"/>
  <c r="BT1020" i="1"/>
  <c r="BU1020" i="1"/>
  <c r="BV1020" i="1"/>
  <c r="BW1020" i="1"/>
  <c r="BX1020" i="1"/>
  <c r="BM1021" i="1"/>
  <c r="BN1021" i="1"/>
  <c r="BO1021" i="1"/>
  <c r="BP1021" i="1"/>
  <c r="BQ1021" i="1"/>
  <c r="BR1021" i="1"/>
  <c r="BS1021" i="1"/>
  <c r="BT1021" i="1"/>
  <c r="BU1021" i="1"/>
  <c r="BV1021" i="1"/>
  <c r="BW1021" i="1"/>
  <c r="BX1021" i="1"/>
  <c r="BM1022" i="1"/>
  <c r="BN1022" i="1"/>
  <c r="BO1022" i="1"/>
  <c r="BP1022" i="1"/>
  <c r="BQ1022" i="1"/>
  <c r="BR1022" i="1"/>
  <c r="BS1022" i="1"/>
  <c r="BT1022" i="1"/>
  <c r="BU1022" i="1"/>
  <c r="BV1022" i="1"/>
  <c r="BW1022" i="1"/>
  <c r="BX1022" i="1"/>
  <c r="BM1023" i="1"/>
  <c r="BN1023" i="1"/>
  <c r="BO1023" i="1"/>
  <c r="BP1023" i="1"/>
  <c r="BQ1023" i="1"/>
  <c r="BR1023" i="1"/>
  <c r="BS1023" i="1"/>
  <c r="BT1023" i="1"/>
  <c r="BU1023" i="1"/>
  <c r="BV1023" i="1"/>
  <c r="BW1023" i="1"/>
  <c r="BX1023" i="1"/>
  <c r="BM1024" i="1"/>
  <c r="BN1024" i="1"/>
  <c r="BO1024" i="1"/>
  <c r="BP1024" i="1"/>
  <c r="BQ1024" i="1"/>
  <c r="BR1024" i="1"/>
  <c r="BS1024" i="1"/>
  <c r="BT1024" i="1"/>
  <c r="BU1024" i="1"/>
  <c r="BV1024" i="1"/>
  <c r="BW1024" i="1"/>
  <c r="BX1024" i="1"/>
  <c r="BM1025" i="1"/>
  <c r="BN1025" i="1"/>
  <c r="BO1025" i="1"/>
  <c r="BP1025" i="1"/>
  <c r="BQ1025" i="1"/>
  <c r="BR1025" i="1"/>
  <c r="BS1025" i="1"/>
  <c r="BT1025" i="1"/>
  <c r="BU1025" i="1"/>
  <c r="BV1025" i="1"/>
  <c r="BW1025" i="1"/>
  <c r="BX1025" i="1"/>
  <c r="BM1026" i="1"/>
  <c r="BN1026" i="1"/>
  <c r="BO1026" i="1"/>
  <c r="BP1026" i="1"/>
  <c r="BQ1026" i="1"/>
  <c r="BR1026" i="1"/>
  <c r="BS1026" i="1"/>
  <c r="BT1026" i="1"/>
  <c r="BU1026" i="1"/>
  <c r="BV1026" i="1"/>
  <c r="BW1026" i="1"/>
  <c r="BX1026" i="1"/>
  <c r="BM1027" i="1"/>
  <c r="BN1027" i="1"/>
  <c r="BO1027" i="1"/>
  <c r="BP1027" i="1"/>
  <c r="BQ1027" i="1"/>
  <c r="BR1027" i="1"/>
  <c r="BS1027" i="1"/>
  <c r="BT1027" i="1"/>
  <c r="BU1027" i="1"/>
  <c r="BV1027" i="1"/>
  <c r="BW1027" i="1"/>
  <c r="BX1027" i="1"/>
  <c r="BM1028" i="1"/>
  <c r="BN1028" i="1"/>
  <c r="BO1028" i="1"/>
  <c r="BP1028" i="1"/>
  <c r="BQ1028" i="1"/>
  <c r="BR1028" i="1"/>
  <c r="BS1028" i="1"/>
  <c r="BT1028" i="1"/>
  <c r="BU1028" i="1"/>
  <c r="BV1028" i="1"/>
  <c r="BW1028" i="1"/>
  <c r="BX1028" i="1"/>
  <c r="BM1029" i="1"/>
  <c r="BN1029" i="1"/>
  <c r="BO1029" i="1"/>
  <c r="BP1029" i="1"/>
  <c r="BQ1029" i="1"/>
  <c r="BR1029" i="1"/>
  <c r="BS1029" i="1"/>
  <c r="BT1029" i="1"/>
  <c r="BU1029" i="1"/>
  <c r="BV1029" i="1"/>
  <c r="BW1029" i="1"/>
  <c r="BX1029" i="1"/>
  <c r="BM1030" i="1"/>
  <c r="BN1030" i="1"/>
  <c r="BO1030" i="1"/>
  <c r="BP1030" i="1"/>
  <c r="BQ1030" i="1"/>
  <c r="BR1030" i="1"/>
  <c r="BS1030" i="1"/>
  <c r="BT1030" i="1"/>
  <c r="BU1030" i="1"/>
  <c r="BV1030" i="1"/>
  <c r="BW1030" i="1"/>
  <c r="BX1030" i="1"/>
  <c r="BM1031" i="1"/>
  <c r="BN1031" i="1"/>
  <c r="BO1031" i="1"/>
  <c r="BP1031" i="1"/>
  <c r="BQ1031" i="1"/>
  <c r="BR1031" i="1"/>
  <c r="BS1031" i="1"/>
  <c r="BT1031" i="1"/>
  <c r="BU1031" i="1"/>
  <c r="BV1031" i="1"/>
  <c r="BW1031" i="1"/>
  <c r="BX1031" i="1"/>
  <c r="BM1032" i="1"/>
  <c r="BN1032" i="1"/>
  <c r="BO1032" i="1"/>
  <c r="BP1032" i="1"/>
  <c r="BQ1032" i="1"/>
  <c r="BR1032" i="1"/>
  <c r="BS1032" i="1"/>
  <c r="BT1032" i="1"/>
  <c r="BU1032" i="1"/>
  <c r="BV1032" i="1"/>
  <c r="BW1032" i="1"/>
  <c r="BX1032" i="1"/>
  <c r="BM1033" i="1"/>
  <c r="BN1033" i="1"/>
  <c r="BO1033" i="1"/>
  <c r="BP1033" i="1"/>
  <c r="BQ1033" i="1"/>
  <c r="BR1033" i="1"/>
  <c r="BS1033" i="1"/>
  <c r="BT1033" i="1"/>
  <c r="BU1033" i="1"/>
  <c r="BV1033" i="1"/>
  <c r="BW1033" i="1"/>
  <c r="BX1033" i="1"/>
  <c r="BM1034" i="1"/>
  <c r="BN1034" i="1"/>
  <c r="BO1034" i="1"/>
  <c r="BP1034" i="1"/>
  <c r="BQ1034" i="1"/>
  <c r="BR1034" i="1"/>
  <c r="BS1034" i="1"/>
  <c r="BT1034" i="1"/>
  <c r="BU1034" i="1"/>
  <c r="BV1034" i="1"/>
  <c r="BW1034" i="1"/>
  <c r="BX1034" i="1"/>
  <c r="BM1035" i="1"/>
  <c r="BN1035" i="1"/>
  <c r="BO1035" i="1"/>
  <c r="BP1035" i="1"/>
  <c r="BQ1035" i="1"/>
  <c r="BR1035" i="1"/>
  <c r="BS1035" i="1"/>
  <c r="BT1035" i="1"/>
  <c r="BU1035" i="1"/>
  <c r="BV1035" i="1"/>
  <c r="BW1035" i="1"/>
  <c r="BX1035" i="1"/>
  <c r="BM1036" i="1"/>
  <c r="BN1036" i="1"/>
  <c r="BO1036" i="1"/>
  <c r="BP1036" i="1"/>
  <c r="BQ1036" i="1"/>
  <c r="BR1036" i="1"/>
  <c r="BS1036" i="1"/>
  <c r="BT1036" i="1"/>
  <c r="BU1036" i="1"/>
  <c r="BV1036" i="1"/>
  <c r="BW1036" i="1"/>
  <c r="BX1036" i="1"/>
  <c r="BM1037" i="1"/>
  <c r="BN1037" i="1"/>
  <c r="BO1037" i="1"/>
  <c r="BP1037" i="1"/>
  <c r="BQ1037" i="1"/>
  <c r="BR1037" i="1"/>
  <c r="BS1037" i="1"/>
  <c r="BT1037" i="1"/>
  <c r="BU1037" i="1"/>
  <c r="BV1037" i="1"/>
  <c r="BW1037" i="1"/>
  <c r="BX1037" i="1"/>
  <c r="BM1038" i="1"/>
  <c r="BN1038" i="1"/>
  <c r="BO1038" i="1"/>
  <c r="BP1038" i="1"/>
  <c r="BQ1038" i="1"/>
  <c r="BR1038" i="1"/>
  <c r="BS1038" i="1"/>
  <c r="BT1038" i="1"/>
  <c r="BU1038" i="1"/>
  <c r="BV1038" i="1"/>
  <c r="BW1038" i="1"/>
  <c r="BX1038" i="1"/>
  <c r="BM1039" i="1"/>
  <c r="BN1039" i="1"/>
  <c r="BO1039" i="1"/>
  <c r="BP1039" i="1"/>
  <c r="BQ1039" i="1"/>
  <c r="BR1039" i="1"/>
  <c r="BS1039" i="1"/>
  <c r="BT1039" i="1"/>
  <c r="BU1039" i="1"/>
  <c r="BV1039" i="1"/>
  <c r="BW1039" i="1"/>
  <c r="BX1039" i="1"/>
  <c r="BM1040" i="1"/>
  <c r="BN1040" i="1"/>
  <c r="BO1040" i="1"/>
  <c r="BP1040" i="1"/>
  <c r="BQ1040" i="1"/>
  <c r="BR1040" i="1"/>
  <c r="BS1040" i="1"/>
  <c r="BT1040" i="1"/>
  <c r="BU1040" i="1"/>
  <c r="BV1040" i="1"/>
  <c r="BW1040" i="1"/>
  <c r="BX1040" i="1"/>
  <c r="BM1041" i="1"/>
  <c r="BN1041" i="1"/>
  <c r="BO1041" i="1"/>
  <c r="BP1041" i="1"/>
  <c r="BQ1041" i="1"/>
  <c r="BR1041" i="1"/>
  <c r="BS1041" i="1"/>
  <c r="BT1041" i="1"/>
  <c r="BU1041" i="1"/>
  <c r="BV1041" i="1"/>
  <c r="BW1041" i="1"/>
  <c r="BX1041" i="1"/>
  <c r="BM1042" i="1"/>
  <c r="BN1042" i="1"/>
  <c r="BO1042" i="1"/>
  <c r="BP1042" i="1"/>
  <c r="BQ1042" i="1"/>
  <c r="BR1042" i="1"/>
  <c r="BS1042" i="1"/>
  <c r="BT1042" i="1"/>
  <c r="BU1042" i="1"/>
  <c r="BV1042" i="1"/>
  <c r="BW1042" i="1"/>
  <c r="BX1042" i="1"/>
  <c r="BS122" i="1"/>
  <c r="BN122" i="1"/>
  <c r="BO122" i="1"/>
  <c r="BP122" i="1"/>
  <c r="BQ122" i="1"/>
  <c r="BR122" i="1"/>
  <c r="BM122" i="1"/>
  <c r="BG123" i="1"/>
  <c r="BH123" i="1"/>
  <c r="BI123" i="1"/>
  <c r="BJ123" i="1"/>
  <c r="BK123" i="1"/>
  <c r="BL123" i="1"/>
  <c r="BG124" i="1"/>
  <c r="BH124" i="1"/>
  <c r="BI124" i="1"/>
  <c r="BJ124" i="1"/>
  <c r="BK124" i="1"/>
  <c r="BL124" i="1"/>
  <c r="BG125" i="1"/>
  <c r="BH125" i="1"/>
  <c r="BI125" i="1"/>
  <c r="BJ125" i="1"/>
  <c r="BK125" i="1"/>
  <c r="BL125" i="1"/>
  <c r="BG126" i="1"/>
  <c r="BH126" i="1"/>
  <c r="BI126" i="1"/>
  <c r="BJ126" i="1"/>
  <c r="BK126" i="1"/>
  <c r="BL126" i="1"/>
  <c r="BG127" i="1"/>
  <c r="BH127" i="1"/>
  <c r="BI127" i="1"/>
  <c r="BJ127" i="1"/>
  <c r="BK127" i="1"/>
  <c r="BL127" i="1"/>
  <c r="BG128" i="1"/>
  <c r="BH128" i="1"/>
  <c r="BI128" i="1"/>
  <c r="BJ128" i="1"/>
  <c r="BK128" i="1"/>
  <c r="BL128" i="1"/>
  <c r="BG129" i="1"/>
  <c r="BH129" i="1"/>
  <c r="BI129" i="1"/>
  <c r="BJ129" i="1"/>
  <c r="BK129" i="1"/>
  <c r="BL129" i="1"/>
  <c r="BG130" i="1"/>
  <c r="BH130" i="1"/>
  <c r="BI130" i="1"/>
  <c r="BJ130" i="1"/>
  <c r="BK130" i="1"/>
  <c r="BL130" i="1"/>
  <c r="BG131" i="1"/>
  <c r="BH131" i="1"/>
  <c r="BI131" i="1"/>
  <c r="BJ131" i="1"/>
  <c r="BK131" i="1"/>
  <c r="BL131" i="1"/>
  <c r="BG132" i="1"/>
  <c r="BH132" i="1"/>
  <c r="BI132" i="1"/>
  <c r="BJ132" i="1"/>
  <c r="BK132" i="1"/>
  <c r="BL132" i="1"/>
  <c r="BG133" i="1"/>
  <c r="BH133" i="1"/>
  <c r="BI133" i="1"/>
  <c r="BJ133" i="1"/>
  <c r="BK133" i="1"/>
  <c r="BL133" i="1"/>
  <c r="BG134" i="1"/>
  <c r="BH134" i="1"/>
  <c r="BI134" i="1"/>
  <c r="BJ134" i="1"/>
  <c r="BK134" i="1"/>
  <c r="BL134" i="1"/>
  <c r="BG135" i="1"/>
  <c r="BH135" i="1"/>
  <c r="BI135" i="1"/>
  <c r="BJ135" i="1"/>
  <c r="BK135" i="1"/>
  <c r="BL135" i="1"/>
  <c r="BG136" i="1"/>
  <c r="BH136" i="1"/>
  <c r="BI136" i="1"/>
  <c r="BJ136" i="1"/>
  <c r="BK136" i="1"/>
  <c r="BL136" i="1"/>
  <c r="BG137" i="1"/>
  <c r="BH137" i="1"/>
  <c r="BI137" i="1"/>
  <c r="BJ137" i="1"/>
  <c r="BK137" i="1"/>
  <c r="BL137" i="1"/>
  <c r="BG138" i="1"/>
  <c r="BH138" i="1"/>
  <c r="BI138" i="1"/>
  <c r="BJ138" i="1"/>
  <c r="BK138" i="1"/>
  <c r="BL138" i="1"/>
  <c r="BG139" i="1"/>
  <c r="BH139" i="1"/>
  <c r="BI139" i="1"/>
  <c r="BJ139" i="1"/>
  <c r="BK139" i="1"/>
  <c r="BL139" i="1"/>
  <c r="BG140" i="1"/>
  <c r="BH140" i="1"/>
  <c r="BI140" i="1"/>
  <c r="BJ140" i="1"/>
  <c r="BK140" i="1"/>
  <c r="BL140" i="1"/>
  <c r="BG141" i="1"/>
  <c r="BH141" i="1"/>
  <c r="BI141" i="1"/>
  <c r="BJ141" i="1"/>
  <c r="BK141" i="1"/>
  <c r="BL141" i="1"/>
  <c r="BG142" i="1"/>
  <c r="BH142" i="1"/>
  <c r="BI142" i="1"/>
  <c r="BJ142" i="1"/>
  <c r="BK142" i="1"/>
  <c r="BL142" i="1"/>
  <c r="BG143" i="1"/>
  <c r="BH143" i="1"/>
  <c r="BI143" i="1"/>
  <c r="BJ143" i="1"/>
  <c r="BK143" i="1"/>
  <c r="BL143" i="1"/>
  <c r="BG144" i="1"/>
  <c r="BH144" i="1"/>
  <c r="BI144" i="1"/>
  <c r="BJ144" i="1"/>
  <c r="BK144" i="1"/>
  <c r="BL144" i="1"/>
  <c r="BG145" i="1"/>
  <c r="BH145" i="1"/>
  <c r="BI145" i="1"/>
  <c r="BJ145" i="1"/>
  <c r="BK145" i="1"/>
  <c r="BL145" i="1"/>
  <c r="BG146" i="1"/>
  <c r="BH146" i="1"/>
  <c r="BI146" i="1"/>
  <c r="BJ146" i="1"/>
  <c r="BK146" i="1"/>
  <c r="BL146" i="1"/>
  <c r="BG147" i="1"/>
  <c r="BH147" i="1"/>
  <c r="BI147" i="1"/>
  <c r="BJ147" i="1"/>
  <c r="BK147" i="1"/>
  <c r="BL147" i="1"/>
  <c r="BG148" i="1"/>
  <c r="BH148" i="1"/>
  <c r="BI148" i="1"/>
  <c r="BJ148" i="1"/>
  <c r="BK148" i="1"/>
  <c r="BL148" i="1"/>
  <c r="BG149" i="1"/>
  <c r="BH149" i="1"/>
  <c r="BI149" i="1"/>
  <c r="BJ149" i="1"/>
  <c r="BK149" i="1"/>
  <c r="BL149" i="1"/>
  <c r="BG150" i="1"/>
  <c r="BH150" i="1"/>
  <c r="BI150" i="1"/>
  <c r="BJ150" i="1"/>
  <c r="BK150" i="1"/>
  <c r="BL150" i="1"/>
  <c r="BG151" i="1"/>
  <c r="BH151" i="1"/>
  <c r="BI151" i="1"/>
  <c r="BJ151" i="1"/>
  <c r="BK151" i="1"/>
  <c r="BL151" i="1"/>
  <c r="BG152" i="1"/>
  <c r="BH152" i="1"/>
  <c r="BI152" i="1"/>
  <c r="BJ152" i="1"/>
  <c r="BK152" i="1"/>
  <c r="BL152" i="1"/>
  <c r="BG153" i="1"/>
  <c r="BH153" i="1"/>
  <c r="BI153" i="1"/>
  <c r="BJ153" i="1"/>
  <c r="BK153" i="1"/>
  <c r="BL153" i="1"/>
  <c r="BG154" i="1"/>
  <c r="BH154" i="1"/>
  <c r="BI154" i="1"/>
  <c r="BJ154" i="1"/>
  <c r="BK154" i="1"/>
  <c r="BL154" i="1"/>
  <c r="BG155" i="1"/>
  <c r="BH155" i="1"/>
  <c r="BI155" i="1"/>
  <c r="BJ155" i="1"/>
  <c r="BK155" i="1"/>
  <c r="BL155" i="1"/>
  <c r="BG156" i="1"/>
  <c r="BH156" i="1"/>
  <c r="BI156" i="1"/>
  <c r="BJ156" i="1"/>
  <c r="BK156" i="1"/>
  <c r="BL156" i="1"/>
  <c r="BG157" i="1"/>
  <c r="BH157" i="1"/>
  <c r="BI157" i="1"/>
  <c r="BJ157" i="1"/>
  <c r="BK157" i="1"/>
  <c r="BL157" i="1"/>
  <c r="BG158" i="1"/>
  <c r="BH158" i="1"/>
  <c r="BI158" i="1"/>
  <c r="BJ158" i="1"/>
  <c r="BK158" i="1"/>
  <c r="BL158" i="1"/>
  <c r="BG159" i="1"/>
  <c r="BH159" i="1"/>
  <c r="BI159" i="1"/>
  <c r="BJ159" i="1"/>
  <c r="BK159" i="1"/>
  <c r="BL159" i="1"/>
  <c r="BG160" i="1"/>
  <c r="BH160" i="1"/>
  <c r="BI160" i="1"/>
  <c r="BJ160" i="1"/>
  <c r="BK160" i="1"/>
  <c r="BL160" i="1"/>
  <c r="BG161" i="1"/>
  <c r="BH161" i="1"/>
  <c r="BI161" i="1"/>
  <c r="BJ161" i="1"/>
  <c r="BK161" i="1"/>
  <c r="BL161" i="1"/>
  <c r="BG162" i="1"/>
  <c r="BH162" i="1"/>
  <c r="BI162" i="1"/>
  <c r="BJ162" i="1"/>
  <c r="BK162" i="1"/>
  <c r="BL162" i="1"/>
  <c r="BG163" i="1"/>
  <c r="BH163" i="1"/>
  <c r="BI163" i="1"/>
  <c r="BJ163" i="1"/>
  <c r="BK163" i="1"/>
  <c r="BL163" i="1"/>
  <c r="BG164" i="1"/>
  <c r="BH164" i="1"/>
  <c r="BI164" i="1"/>
  <c r="BJ164" i="1"/>
  <c r="BK164" i="1"/>
  <c r="BL164" i="1"/>
  <c r="BG165" i="1"/>
  <c r="BH165" i="1"/>
  <c r="BI165" i="1"/>
  <c r="BJ165" i="1"/>
  <c r="BK165" i="1"/>
  <c r="BL165" i="1"/>
  <c r="BG166" i="1"/>
  <c r="BH166" i="1"/>
  <c r="BI166" i="1"/>
  <c r="BJ166" i="1"/>
  <c r="BK166" i="1"/>
  <c r="BL166" i="1"/>
  <c r="BG167" i="1"/>
  <c r="BH167" i="1"/>
  <c r="BI167" i="1"/>
  <c r="BJ167" i="1"/>
  <c r="BK167" i="1"/>
  <c r="BL167" i="1"/>
  <c r="BG168" i="1"/>
  <c r="BH168" i="1"/>
  <c r="BI168" i="1"/>
  <c r="BJ168" i="1"/>
  <c r="BK168" i="1"/>
  <c r="BL168" i="1"/>
  <c r="BG169" i="1"/>
  <c r="BH169" i="1"/>
  <c r="BI169" i="1"/>
  <c r="BJ169" i="1"/>
  <c r="BK169" i="1"/>
  <c r="BL169" i="1"/>
  <c r="BG170" i="1"/>
  <c r="BH170" i="1"/>
  <c r="BI170" i="1"/>
  <c r="BJ170" i="1"/>
  <c r="BK170" i="1"/>
  <c r="BL170" i="1"/>
  <c r="BG171" i="1"/>
  <c r="BH171" i="1"/>
  <c r="BI171" i="1"/>
  <c r="BJ171" i="1"/>
  <c r="BK171" i="1"/>
  <c r="BL171" i="1"/>
  <c r="BG172" i="1"/>
  <c r="BH172" i="1"/>
  <c r="BI172" i="1"/>
  <c r="BJ172" i="1"/>
  <c r="BK172" i="1"/>
  <c r="BL172" i="1"/>
  <c r="BG173" i="1"/>
  <c r="BH173" i="1"/>
  <c r="BI173" i="1"/>
  <c r="BJ173" i="1"/>
  <c r="BK173" i="1"/>
  <c r="BL173" i="1"/>
  <c r="BG174" i="1"/>
  <c r="BH174" i="1"/>
  <c r="BI174" i="1"/>
  <c r="BJ174" i="1"/>
  <c r="BK174" i="1"/>
  <c r="BL174" i="1"/>
  <c r="BG175" i="1"/>
  <c r="BH175" i="1"/>
  <c r="BI175" i="1"/>
  <c r="BJ175" i="1"/>
  <c r="BK175" i="1"/>
  <c r="BL175" i="1"/>
  <c r="BG176" i="1"/>
  <c r="BH176" i="1"/>
  <c r="BI176" i="1"/>
  <c r="BJ176" i="1"/>
  <c r="BK176" i="1"/>
  <c r="BL176" i="1"/>
  <c r="BG177" i="1"/>
  <c r="BH177" i="1"/>
  <c r="BI177" i="1"/>
  <c r="BJ177" i="1"/>
  <c r="BK177" i="1"/>
  <c r="BL177" i="1"/>
  <c r="BG178" i="1"/>
  <c r="BH178" i="1"/>
  <c r="BI178" i="1"/>
  <c r="BJ178" i="1"/>
  <c r="BK178" i="1"/>
  <c r="BL178" i="1"/>
  <c r="BG179" i="1"/>
  <c r="BH179" i="1"/>
  <c r="BI179" i="1"/>
  <c r="BJ179" i="1"/>
  <c r="BK179" i="1"/>
  <c r="BL179" i="1"/>
  <c r="BG180" i="1"/>
  <c r="BH180" i="1"/>
  <c r="BI180" i="1"/>
  <c r="BJ180" i="1"/>
  <c r="BK180" i="1"/>
  <c r="BL180" i="1"/>
  <c r="BG181" i="1"/>
  <c r="BH181" i="1"/>
  <c r="BI181" i="1"/>
  <c r="BJ181" i="1"/>
  <c r="BK181" i="1"/>
  <c r="BL181" i="1"/>
  <c r="BG182" i="1"/>
  <c r="BH182" i="1"/>
  <c r="BI182" i="1"/>
  <c r="BJ182" i="1"/>
  <c r="BK182" i="1"/>
  <c r="BL182" i="1"/>
  <c r="BG183" i="1"/>
  <c r="BH183" i="1"/>
  <c r="BI183" i="1"/>
  <c r="BJ183" i="1"/>
  <c r="BK183" i="1"/>
  <c r="BL183" i="1"/>
  <c r="BG184" i="1"/>
  <c r="BH184" i="1"/>
  <c r="BI184" i="1"/>
  <c r="BJ184" i="1"/>
  <c r="BK184" i="1"/>
  <c r="BL184" i="1"/>
  <c r="BG185" i="1"/>
  <c r="BH185" i="1"/>
  <c r="BI185" i="1"/>
  <c r="BJ185" i="1"/>
  <c r="BK185" i="1"/>
  <c r="BL185" i="1"/>
  <c r="BG186" i="1"/>
  <c r="BH186" i="1"/>
  <c r="BI186" i="1"/>
  <c r="BJ186" i="1"/>
  <c r="BK186" i="1"/>
  <c r="BL186" i="1"/>
  <c r="BG187" i="1"/>
  <c r="BH187" i="1"/>
  <c r="BI187" i="1"/>
  <c r="BJ187" i="1"/>
  <c r="BK187" i="1"/>
  <c r="BL187" i="1"/>
  <c r="BG188" i="1"/>
  <c r="BH188" i="1"/>
  <c r="BI188" i="1"/>
  <c r="BJ188" i="1"/>
  <c r="BK188" i="1"/>
  <c r="BL188" i="1"/>
  <c r="BG189" i="1"/>
  <c r="BH189" i="1"/>
  <c r="BI189" i="1"/>
  <c r="BJ189" i="1"/>
  <c r="BK189" i="1"/>
  <c r="BL189" i="1"/>
  <c r="BG190" i="1"/>
  <c r="BH190" i="1"/>
  <c r="BI190" i="1"/>
  <c r="BJ190" i="1"/>
  <c r="BK190" i="1"/>
  <c r="BL190" i="1"/>
  <c r="BG191" i="1"/>
  <c r="BH191" i="1"/>
  <c r="BI191" i="1"/>
  <c r="BJ191" i="1"/>
  <c r="BK191" i="1"/>
  <c r="BL191" i="1"/>
  <c r="BG192" i="1"/>
  <c r="BH192" i="1"/>
  <c r="BI192" i="1"/>
  <c r="BJ192" i="1"/>
  <c r="BK192" i="1"/>
  <c r="BL192" i="1"/>
  <c r="BG193" i="1"/>
  <c r="BH193" i="1"/>
  <c r="BI193" i="1"/>
  <c r="BJ193" i="1"/>
  <c r="BK193" i="1"/>
  <c r="BL193" i="1"/>
  <c r="BG194" i="1"/>
  <c r="BH194" i="1"/>
  <c r="BI194" i="1"/>
  <c r="BJ194" i="1"/>
  <c r="BK194" i="1"/>
  <c r="BL194" i="1"/>
  <c r="BG195" i="1"/>
  <c r="BH195" i="1"/>
  <c r="BI195" i="1"/>
  <c r="BJ195" i="1"/>
  <c r="BK195" i="1"/>
  <c r="BL195" i="1"/>
  <c r="BG196" i="1"/>
  <c r="BH196" i="1"/>
  <c r="BI196" i="1"/>
  <c r="BJ196" i="1"/>
  <c r="BK196" i="1"/>
  <c r="BL196" i="1"/>
  <c r="BG197" i="1"/>
  <c r="BH197" i="1"/>
  <c r="BI197" i="1"/>
  <c r="BJ197" i="1"/>
  <c r="BK197" i="1"/>
  <c r="BL197" i="1"/>
  <c r="BG198" i="1"/>
  <c r="BH198" i="1"/>
  <c r="BI198" i="1"/>
  <c r="BJ198" i="1"/>
  <c r="BK198" i="1"/>
  <c r="BL198" i="1"/>
  <c r="BG199" i="1"/>
  <c r="BH199" i="1"/>
  <c r="BI199" i="1"/>
  <c r="BJ199" i="1"/>
  <c r="BK199" i="1"/>
  <c r="BL199" i="1"/>
  <c r="BG200" i="1"/>
  <c r="BH200" i="1"/>
  <c r="BI200" i="1"/>
  <c r="BJ200" i="1"/>
  <c r="BK200" i="1"/>
  <c r="BL200" i="1"/>
  <c r="BG201" i="1"/>
  <c r="BH201" i="1"/>
  <c r="BI201" i="1"/>
  <c r="BJ201" i="1"/>
  <c r="BK201" i="1"/>
  <c r="BL201" i="1"/>
  <c r="BG202" i="1"/>
  <c r="BH202" i="1"/>
  <c r="BI202" i="1"/>
  <c r="BJ202" i="1"/>
  <c r="BK202" i="1"/>
  <c r="BL202" i="1"/>
  <c r="BG203" i="1"/>
  <c r="BH203" i="1"/>
  <c r="BI203" i="1"/>
  <c r="BJ203" i="1"/>
  <c r="BK203" i="1"/>
  <c r="BL203" i="1"/>
  <c r="BG204" i="1"/>
  <c r="BH204" i="1"/>
  <c r="BI204" i="1"/>
  <c r="BJ204" i="1"/>
  <c r="BK204" i="1"/>
  <c r="BL204" i="1"/>
  <c r="BG205" i="1"/>
  <c r="BH205" i="1"/>
  <c r="BI205" i="1"/>
  <c r="BJ205" i="1"/>
  <c r="BK205" i="1"/>
  <c r="BL205" i="1"/>
  <c r="BG206" i="1"/>
  <c r="BH206" i="1"/>
  <c r="BI206" i="1"/>
  <c r="BJ206" i="1"/>
  <c r="BK206" i="1"/>
  <c r="BL206" i="1"/>
  <c r="BG207" i="1"/>
  <c r="BH207" i="1"/>
  <c r="BI207" i="1"/>
  <c r="BJ207" i="1"/>
  <c r="BK207" i="1"/>
  <c r="BL207" i="1"/>
  <c r="BG208" i="1"/>
  <c r="BH208" i="1"/>
  <c r="BI208" i="1"/>
  <c r="BJ208" i="1"/>
  <c r="BK208" i="1"/>
  <c r="BL208" i="1"/>
  <c r="BG209" i="1"/>
  <c r="BH209" i="1"/>
  <c r="BI209" i="1"/>
  <c r="BJ209" i="1"/>
  <c r="BK209" i="1"/>
  <c r="BL209" i="1"/>
  <c r="BG210" i="1"/>
  <c r="BH210" i="1"/>
  <c r="BI210" i="1"/>
  <c r="BJ210" i="1"/>
  <c r="BK210" i="1"/>
  <c r="BL210" i="1"/>
  <c r="BG211" i="1"/>
  <c r="BH211" i="1"/>
  <c r="BI211" i="1"/>
  <c r="BJ211" i="1"/>
  <c r="BK211" i="1"/>
  <c r="BL211" i="1"/>
  <c r="BG212" i="1"/>
  <c r="BH212" i="1"/>
  <c r="BI212" i="1"/>
  <c r="BJ212" i="1"/>
  <c r="BK212" i="1"/>
  <c r="BL212" i="1"/>
  <c r="BG213" i="1"/>
  <c r="BH213" i="1"/>
  <c r="BI213" i="1"/>
  <c r="BJ213" i="1"/>
  <c r="BK213" i="1"/>
  <c r="BL213" i="1"/>
  <c r="BG214" i="1"/>
  <c r="BH214" i="1"/>
  <c r="BI214" i="1"/>
  <c r="BJ214" i="1"/>
  <c r="BK214" i="1"/>
  <c r="BL214" i="1"/>
  <c r="BG215" i="1"/>
  <c r="BH215" i="1"/>
  <c r="BI215" i="1"/>
  <c r="BJ215" i="1"/>
  <c r="BK215" i="1"/>
  <c r="BL215" i="1"/>
  <c r="BG216" i="1"/>
  <c r="BH216" i="1"/>
  <c r="BI216" i="1"/>
  <c r="BJ216" i="1"/>
  <c r="BK216" i="1"/>
  <c r="BL216" i="1"/>
  <c r="BG217" i="1"/>
  <c r="BH217" i="1"/>
  <c r="BI217" i="1"/>
  <c r="BJ217" i="1"/>
  <c r="BK217" i="1"/>
  <c r="BL217" i="1"/>
  <c r="BG218" i="1"/>
  <c r="BH218" i="1"/>
  <c r="BI218" i="1"/>
  <c r="BJ218" i="1"/>
  <c r="BK218" i="1"/>
  <c r="BL218" i="1"/>
  <c r="BG219" i="1"/>
  <c r="BH219" i="1"/>
  <c r="BI219" i="1"/>
  <c r="BJ219" i="1"/>
  <c r="BK219" i="1"/>
  <c r="BL219" i="1"/>
  <c r="BG220" i="1"/>
  <c r="BH220" i="1"/>
  <c r="BI220" i="1"/>
  <c r="BJ220" i="1"/>
  <c r="BK220" i="1"/>
  <c r="BL220" i="1"/>
  <c r="BG221" i="1"/>
  <c r="BH221" i="1"/>
  <c r="BI221" i="1"/>
  <c r="BJ221" i="1"/>
  <c r="BK221" i="1"/>
  <c r="BL221" i="1"/>
  <c r="BG222" i="1"/>
  <c r="BH222" i="1"/>
  <c r="BI222" i="1"/>
  <c r="BJ222" i="1"/>
  <c r="BK222" i="1"/>
  <c r="BL222" i="1"/>
  <c r="BG223" i="1"/>
  <c r="BH223" i="1"/>
  <c r="BI223" i="1"/>
  <c r="BJ223" i="1"/>
  <c r="BK223" i="1"/>
  <c r="BL223" i="1"/>
  <c r="BG224" i="1"/>
  <c r="BH224" i="1"/>
  <c r="BI224" i="1"/>
  <c r="BJ224" i="1"/>
  <c r="BK224" i="1"/>
  <c r="BL224" i="1"/>
  <c r="BG225" i="1"/>
  <c r="BH225" i="1"/>
  <c r="BI225" i="1"/>
  <c r="BJ225" i="1"/>
  <c r="BK225" i="1"/>
  <c r="BL225" i="1"/>
  <c r="BG226" i="1"/>
  <c r="BH226" i="1"/>
  <c r="BI226" i="1"/>
  <c r="BJ226" i="1"/>
  <c r="BK226" i="1"/>
  <c r="BL226" i="1"/>
  <c r="BG227" i="1"/>
  <c r="BH227" i="1"/>
  <c r="BI227" i="1"/>
  <c r="BJ227" i="1"/>
  <c r="BK227" i="1"/>
  <c r="BL227" i="1"/>
  <c r="BG228" i="1"/>
  <c r="BH228" i="1"/>
  <c r="BI228" i="1"/>
  <c r="BJ228" i="1"/>
  <c r="BK228" i="1"/>
  <c r="BL228" i="1"/>
  <c r="BG229" i="1"/>
  <c r="BH229" i="1"/>
  <c r="BI229" i="1"/>
  <c r="BJ229" i="1"/>
  <c r="BK229" i="1"/>
  <c r="BL229" i="1"/>
  <c r="BG230" i="1"/>
  <c r="BH230" i="1"/>
  <c r="BI230" i="1"/>
  <c r="BJ230" i="1"/>
  <c r="BK230" i="1"/>
  <c r="BL230" i="1"/>
  <c r="BG231" i="1"/>
  <c r="BH231" i="1"/>
  <c r="BI231" i="1"/>
  <c r="BJ231" i="1"/>
  <c r="BK231" i="1"/>
  <c r="BL231" i="1"/>
  <c r="BG232" i="1"/>
  <c r="BH232" i="1"/>
  <c r="BI232" i="1"/>
  <c r="BJ232" i="1"/>
  <c r="BK232" i="1"/>
  <c r="BL232" i="1"/>
  <c r="BG233" i="1"/>
  <c r="BH233" i="1"/>
  <c r="BI233" i="1"/>
  <c r="BJ233" i="1"/>
  <c r="BK233" i="1"/>
  <c r="BL233" i="1"/>
  <c r="BG234" i="1"/>
  <c r="BH234" i="1"/>
  <c r="BI234" i="1"/>
  <c r="BJ234" i="1"/>
  <c r="BK234" i="1"/>
  <c r="BL234" i="1"/>
  <c r="BG235" i="1"/>
  <c r="BH235" i="1"/>
  <c r="BI235" i="1"/>
  <c r="BJ235" i="1"/>
  <c r="BK235" i="1"/>
  <c r="BL235" i="1"/>
  <c r="BG236" i="1"/>
  <c r="BH236" i="1"/>
  <c r="BI236" i="1"/>
  <c r="BJ236" i="1"/>
  <c r="BK236" i="1"/>
  <c r="BL236" i="1"/>
  <c r="BG237" i="1"/>
  <c r="BH237" i="1"/>
  <c r="BI237" i="1"/>
  <c r="BJ237" i="1"/>
  <c r="BK237" i="1"/>
  <c r="BL237" i="1"/>
  <c r="BG238" i="1"/>
  <c r="BH238" i="1"/>
  <c r="BI238" i="1"/>
  <c r="BJ238" i="1"/>
  <c r="BK238" i="1"/>
  <c r="BL238" i="1"/>
  <c r="BG239" i="1"/>
  <c r="BH239" i="1"/>
  <c r="BI239" i="1"/>
  <c r="BJ239" i="1"/>
  <c r="BK239" i="1"/>
  <c r="BL239" i="1"/>
  <c r="BG240" i="1"/>
  <c r="BH240" i="1"/>
  <c r="BI240" i="1"/>
  <c r="BJ240" i="1"/>
  <c r="BK240" i="1"/>
  <c r="BL240" i="1"/>
  <c r="BG241" i="1"/>
  <c r="BH241" i="1"/>
  <c r="BI241" i="1"/>
  <c r="BJ241" i="1"/>
  <c r="BK241" i="1"/>
  <c r="BL241" i="1"/>
  <c r="BG242" i="1"/>
  <c r="BH242" i="1"/>
  <c r="BI242" i="1"/>
  <c r="BJ242" i="1"/>
  <c r="BK242" i="1"/>
  <c r="BL242" i="1"/>
  <c r="BG243" i="1"/>
  <c r="BH243" i="1"/>
  <c r="BI243" i="1"/>
  <c r="BJ243" i="1"/>
  <c r="BK243" i="1"/>
  <c r="BL243" i="1"/>
  <c r="BG244" i="1"/>
  <c r="BH244" i="1"/>
  <c r="BI244" i="1"/>
  <c r="BJ244" i="1"/>
  <c r="BK244" i="1"/>
  <c r="BL244" i="1"/>
  <c r="BG245" i="1"/>
  <c r="BH245" i="1"/>
  <c r="BI245" i="1"/>
  <c r="BJ245" i="1"/>
  <c r="BK245" i="1"/>
  <c r="BL245" i="1"/>
  <c r="BG246" i="1"/>
  <c r="BH246" i="1"/>
  <c r="BI246" i="1"/>
  <c r="BJ246" i="1"/>
  <c r="BK246" i="1"/>
  <c r="BL246" i="1"/>
  <c r="BG247" i="1"/>
  <c r="BH247" i="1"/>
  <c r="BI247" i="1"/>
  <c r="BJ247" i="1"/>
  <c r="BK247" i="1"/>
  <c r="BL247" i="1"/>
  <c r="BG248" i="1"/>
  <c r="BH248" i="1"/>
  <c r="BI248" i="1"/>
  <c r="BJ248" i="1"/>
  <c r="BK248" i="1"/>
  <c r="BL248" i="1"/>
  <c r="BG249" i="1"/>
  <c r="BH249" i="1"/>
  <c r="BI249" i="1"/>
  <c r="BJ249" i="1"/>
  <c r="BK249" i="1"/>
  <c r="BL249" i="1"/>
  <c r="BG250" i="1"/>
  <c r="BH250" i="1"/>
  <c r="BI250" i="1"/>
  <c r="BJ250" i="1"/>
  <c r="BK250" i="1"/>
  <c r="BL250" i="1"/>
  <c r="BG251" i="1"/>
  <c r="BH251" i="1"/>
  <c r="BI251" i="1"/>
  <c r="BJ251" i="1"/>
  <c r="BK251" i="1"/>
  <c r="BL251" i="1"/>
  <c r="BG252" i="1"/>
  <c r="BH252" i="1"/>
  <c r="BI252" i="1"/>
  <c r="BJ252" i="1"/>
  <c r="BK252" i="1"/>
  <c r="BL252" i="1"/>
  <c r="BG253" i="1"/>
  <c r="BH253" i="1"/>
  <c r="BI253" i="1"/>
  <c r="BJ253" i="1"/>
  <c r="BK253" i="1"/>
  <c r="BL253" i="1"/>
  <c r="BG254" i="1"/>
  <c r="BH254" i="1"/>
  <c r="BI254" i="1"/>
  <c r="BJ254" i="1"/>
  <c r="BK254" i="1"/>
  <c r="BL254" i="1"/>
  <c r="BG255" i="1"/>
  <c r="BH255" i="1"/>
  <c r="BI255" i="1"/>
  <c r="BJ255" i="1"/>
  <c r="BK255" i="1"/>
  <c r="BL255" i="1"/>
  <c r="BG256" i="1"/>
  <c r="BH256" i="1"/>
  <c r="BI256" i="1"/>
  <c r="BJ256" i="1"/>
  <c r="BK256" i="1"/>
  <c r="BL256" i="1"/>
  <c r="BG257" i="1"/>
  <c r="BH257" i="1"/>
  <c r="BI257" i="1"/>
  <c r="BJ257" i="1"/>
  <c r="BK257" i="1"/>
  <c r="BL257" i="1"/>
  <c r="BG258" i="1"/>
  <c r="BH258" i="1"/>
  <c r="BI258" i="1"/>
  <c r="BJ258" i="1"/>
  <c r="BK258" i="1"/>
  <c r="BL258" i="1"/>
  <c r="BG259" i="1"/>
  <c r="BH259" i="1"/>
  <c r="BI259" i="1"/>
  <c r="BJ259" i="1"/>
  <c r="BK259" i="1"/>
  <c r="BL259" i="1"/>
  <c r="BG260" i="1"/>
  <c r="BH260" i="1"/>
  <c r="BI260" i="1"/>
  <c r="BJ260" i="1"/>
  <c r="BK260" i="1"/>
  <c r="BL260" i="1"/>
  <c r="BG261" i="1"/>
  <c r="BH261" i="1"/>
  <c r="BI261" i="1"/>
  <c r="BJ261" i="1"/>
  <c r="BK261" i="1"/>
  <c r="BL261" i="1"/>
  <c r="BG262" i="1"/>
  <c r="BH262" i="1"/>
  <c r="BI262" i="1"/>
  <c r="BJ262" i="1"/>
  <c r="BK262" i="1"/>
  <c r="BL262" i="1"/>
  <c r="BG263" i="1"/>
  <c r="BH263" i="1"/>
  <c r="BI263" i="1"/>
  <c r="BJ263" i="1"/>
  <c r="BK263" i="1"/>
  <c r="BL263" i="1"/>
  <c r="BG264" i="1"/>
  <c r="BH264" i="1"/>
  <c r="BI264" i="1"/>
  <c r="BJ264" i="1"/>
  <c r="BK264" i="1"/>
  <c r="BL264" i="1"/>
  <c r="BG265" i="1"/>
  <c r="BH265" i="1"/>
  <c r="BI265" i="1"/>
  <c r="BJ265" i="1"/>
  <c r="BK265" i="1"/>
  <c r="BL265" i="1"/>
  <c r="BG266" i="1"/>
  <c r="BH266" i="1"/>
  <c r="BI266" i="1"/>
  <c r="BJ266" i="1"/>
  <c r="BK266" i="1"/>
  <c r="BL266" i="1"/>
  <c r="BG267" i="1"/>
  <c r="BH267" i="1"/>
  <c r="BI267" i="1"/>
  <c r="BJ267" i="1"/>
  <c r="BK267" i="1"/>
  <c r="BL267" i="1"/>
  <c r="BG268" i="1"/>
  <c r="BH268" i="1"/>
  <c r="BI268" i="1"/>
  <c r="BJ268" i="1"/>
  <c r="BK268" i="1"/>
  <c r="BL268" i="1"/>
  <c r="BG269" i="1"/>
  <c r="BH269" i="1"/>
  <c r="BI269" i="1"/>
  <c r="BJ269" i="1"/>
  <c r="BK269" i="1"/>
  <c r="BL269" i="1"/>
  <c r="BG270" i="1"/>
  <c r="BH270" i="1"/>
  <c r="BI270" i="1"/>
  <c r="BJ270" i="1"/>
  <c r="BK270" i="1"/>
  <c r="BL270" i="1"/>
  <c r="BG271" i="1"/>
  <c r="BH271" i="1"/>
  <c r="BI271" i="1"/>
  <c r="BJ271" i="1"/>
  <c r="BK271" i="1"/>
  <c r="BL271" i="1"/>
  <c r="BG272" i="1"/>
  <c r="BH272" i="1"/>
  <c r="BI272" i="1"/>
  <c r="BJ272" i="1"/>
  <c r="BK272" i="1"/>
  <c r="BL272" i="1"/>
  <c r="BG273" i="1"/>
  <c r="BH273" i="1"/>
  <c r="BI273" i="1"/>
  <c r="BJ273" i="1"/>
  <c r="BK273" i="1"/>
  <c r="BL273" i="1"/>
  <c r="BG274" i="1"/>
  <c r="BH274" i="1"/>
  <c r="BI274" i="1"/>
  <c r="BJ274" i="1"/>
  <c r="BK274" i="1"/>
  <c r="BL274" i="1"/>
  <c r="BG275" i="1"/>
  <c r="BH275" i="1"/>
  <c r="BI275" i="1"/>
  <c r="BJ275" i="1"/>
  <c r="BK275" i="1"/>
  <c r="BL275" i="1"/>
  <c r="BG276" i="1"/>
  <c r="BH276" i="1"/>
  <c r="BI276" i="1"/>
  <c r="BJ276" i="1"/>
  <c r="BK276" i="1"/>
  <c r="BL276" i="1"/>
  <c r="BG277" i="1"/>
  <c r="BH277" i="1"/>
  <c r="BI277" i="1"/>
  <c r="BJ277" i="1"/>
  <c r="BK277" i="1"/>
  <c r="BL277" i="1"/>
  <c r="BG278" i="1"/>
  <c r="BH278" i="1"/>
  <c r="BI278" i="1"/>
  <c r="BJ278" i="1"/>
  <c r="BK278" i="1"/>
  <c r="BL278" i="1"/>
  <c r="BG279" i="1"/>
  <c r="BH279" i="1"/>
  <c r="BI279" i="1"/>
  <c r="BJ279" i="1"/>
  <c r="BK279" i="1"/>
  <c r="BL279" i="1"/>
  <c r="BG280" i="1"/>
  <c r="BH280" i="1"/>
  <c r="BI280" i="1"/>
  <c r="BJ280" i="1"/>
  <c r="BK280" i="1"/>
  <c r="BL280" i="1"/>
  <c r="BG281" i="1"/>
  <c r="BH281" i="1"/>
  <c r="BI281" i="1"/>
  <c r="BJ281" i="1"/>
  <c r="BK281" i="1"/>
  <c r="BL281" i="1"/>
  <c r="BG282" i="1"/>
  <c r="BH282" i="1"/>
  <c r="BI282" i="1"/>
  <c r="BJ282" i="1"/>
  <c r="BK282" i="1"/>
  <c r="BL282" i="1"/>
  <c r="BG283" i="1"/>
  <c r="BH283" i="1"/>
  <c r="BI283" i="1"/>
  <c r="BJ283" i="1"/>
  <c r="BK283" i="1"/>
  <c r="BL283" i="1"/>
  <c r="BG284" i="1"/>
  <c r="BH284" i="1"/>
  <c r="BI284" i="1"/>
  <c r="BJ284" i="1"/>
  <c r="BK284" i="1"/>
  <c r="BL284" i="1"/>
  <c r="BG285" i="1"/>
  <c r="BH285" i="1"/>
  <c r="BI285" i="1"/>
  <c r="BJ285" i="1"/>
  <c r="BK285" i="1"/>
  <c r="BL285" i="1"/>
  <c r="BG286" i="1"/>
  <c r="BH286" i="1"/>
  <c r="BI286" i="1"/>
  <c r="BJ286" i="1"/>
  <c r="BK286" i="1"/>
  <c r="BL286" i="1"/>
  <c r="BG287" i="1"/>
  <c r="BH287" i="1"/>
  <c r="BI287" i="1"/>
  <c r="BJ287" i="1"/>
  <c r="BK287" i="1"/>
  <c r="BL287" i="1"/>
  <c r="BG288" i="1"/>
  <c r="BH288" i="1"/>
  <c r="BI288" i="1"/>
  <c r="BJ288" i="1"/>
  <c r="BK288" i="1"/>
  <c r="BL288" i="1"/>
  <c r="BG289" i="1"/>
  <c r="BH289" i="1"/>
  <c r="BI289" i="1"/>
  <c r="BJ289" i="1"/>
  <c r="BK289" i="1"/>
  <c r="BL289" i="1"/>
  <c r="BG290" i="1"/>
  <c r="BH290" i="1"/>
  <c r="BI290" i="1"/>
  <c r="BJ290" i="1"/>
  <c r="BK290" i="1"/>
  <c r="BL290" i="1"/>
  <c r="BG291" i="1"/>
  <c r="BH291" i="1"/>
  <c r="BI291" i="1"/>
  <c r="BJ291" i="1"/>
  <c r="BK291" i="1"/>
  <c r="BL291" i="1"/>
  <c r="BG292" i="1"/>
  <c r="BH292" i="1"/>
  <c r="BI292" i="1"/>
  <c r="BJ292" i="1"/>
  <c r="BK292" i="1"/>
  <c r="BL292" i="1"/>
  <c r="BG293" i="1"/>
  <c r="BH293" i="1"/>
  <c r="BI293" i="1"/>
  <c r="BJ293" i="1"/>
  <c r="BK293" i="1"/>
  <c r="BL293" i="1"/>
  <c r="BG294" i="1"/>
  <c r="BH294" i="1"/>
  <c r="BI294" i="1"/>
  <c r="BJ294" i="1"/>
  <c r="BK294" i="1"/>
  <c r="BL294" i="1"/>
  <c r="BG295" i="1"/>
  <c r="BH295" i="1"/>
  <c r="BI295" i="1"/>
  <c r="BJ295" i="1"/>
  <c r="BK295" i="1"/>
  <c r="BL295" i="1"/>
  <c r="BG296" i="1"/>
  <c r="BH296" i="1"/>
  <c r="BI296" i="1"/>
  <c r="BJ296" i="1"/>
  <c r="BK296" i="1"/>
  <c r="BL296" i="1"/>
  <c r="BG297" i="1"/>
  <c r="BH297" i="1"/>
  <c r="BI297" i="1"/>
  <c r="BJ297" i="1"/>
  <c r="BK297" i="1"/>
  <c r="BL297" i="1"/>
  <c r="BG298" i="1"/>
  <c r="BH298" i="1"/>
  <c r="BI298" i="1"/>
  <c r="BJ298" i="1"/>
  <c r="BK298" i="1"/>
  <c r="BL298" i="1"/>
  <c r="BG299" i="1"/>
  <c r="BH299" i="1"/>
  <c r="BI299" i="1"/>
  <c r="BJ299" i="1"/>
  <c r="BK299" i="1"/>
  <c r="BL299" i="1"/>
  <c r="BG300" i="1"/>
  <c r="BH300" i="1"/>
  <c r="BI300" i="1"/>
  <c r="BJ300" i="1"/>
  <c r="BK300" i="1"/>
  <c r="BL300" i="1"/>
  <c r="BG301" i="1"/>
  <c r="BH301" i="1"/>
  <c r="BI301" i="1"/>
  <c r="BJ301" i="1"/>
  <c r="BK301" i="1"/>
  <c r="BL301" i="1"/>
  <c r="BG302" i="1"/>
  <c r="BH302" i="1"/>
  <c r="BI302" i="1"/>
  <c r="BJ302" i="1"/>
  <c r="BK302" i="1"/>
  <c r="BL302" i="1"/>
  <c r="BG303" i="1"/>
  <c r="BH303" i="1"/>
  <c r="BI303" i="1"/>
  <c r="BJ303" i="1"/>
  <c r="BK303" i="1"/>
  <c r="BL303" i="1"/>
  <c r="BG304" i="1"/>
  <c r="BH304" i="1"/>
  <c r="BI304" i="1"/>
  <c r="BJ304" i="1"/>
  <c r="BK304" i="1"/>
  <c r="BL304" i="1"/>
  <c r="BG305" i="1"/>
  <c r="BH305" i="1"/>
  <c r="BI305" i="1"/>
  <c r="BJ305" i="1"/>
  <c r="BK305" i="1"/>
  <c r="BL305" i="1"/>
  <c r="BG306" i="1"/>
  <c r="BH306" i="1"/>
  <c r="BI306" i="1"/>
  <c r="BJ306" i="1"/>
  <c r="BK306" i="1"/>
  <c r="BL306" i="1"/>
  <c r="BG307" i="1"/>
  <c r="BH307" i="1"/>
  <c r="BI307" i="1"/>
  <c r="BJ307" i="1"/>
  <c r="BK307" i="1"/>
  <c r="BL307" i="1"/>
  <c r="BG308" i="1"/>
  <c r="BH308" i="1"/>
  <c r="BI308" i="1"/>
  <c r="BJ308" i="1"/>
  <c r="BK308" i="1"/>
  <c r="BL308" i="1"/>
  <c r="BG309" i="1"/>
  <c r="BH309" i="1"/>
  <c r="BI309" i="1"/>
  <c r="BJ309" i="1"/>
  <c r="BK309" i="1"/>
  <c r="BL309" i="1"/>
  <c r="BG310" i="1"/>
  <c r="BH310" i="1"/>
  <c r="BI310" i="1"/>
  <c r="BJ310" i="1"/>
  <c r="BK310" i="1"/>
  <c r="BL310" i="1"/>
  <c r="BG311" i="1"/>
  <c r="BH311" i="1"/>
  <c r="BI311" i="1"/>
  <c r="BJ311" i="1"/>
  <c r="BK311" i="1"/>
  <c r="BL311" i="1"/>
  <c r="BG312" i="1"/>
  <c r="BH312" i="1"/>
  <c r="BI312" i="1"/>
  <c r="BJ312" i="1"/>
  <c r="BK312" i="1"/>
  <c r="BL312" i="1"/>
  <c r="BG313" i="1"/>
  <c r="BH313" i="1"/>
  <c r="BI313" i="1"/>
  <c r="BJ313" i="1"/>
  <c r="BK313" i="1"/>
  <c r="BL313" i="1"/>
  <c r="BG314" i="1"/>
  <c r="BH314" i="1"/>
  <c r="BI314" i="1"/>
  <c r="BJ314" i="1"/>
  <c r="BK314" i="1"/>
  <c r="BL314" i="1"/>
  <c r="BG315" i="1"/>
  <c r="BH315" i="1"/>
  <c r="BI315" i="1"/>
  <c r="BJ315" i="1"/>
  <c r="BK315" i="1"/>
  <c r="BL315" i="1"/>
  <c r="BG316" i="1"/>
  <c r="BH316" i="1"/>
  <c r="BI316" i="1"/>
  <c r="BJ316" i="1"/>
  <c r="BK316" i="1"/>
  <c r="BL316" i="1"/>
  <c r="BG317" i="1"/>
  <c r="BH317" i="1"/>
  <c r="BI317" i="1"/>
  <c r="BJ317" i="1"/>
  <c r="BK317" i="1"/>
  <c r="BL317" i="1"/>
  <c r="BG318" i="1"/>
  <c r="BH318" i="1"/>
  <c r="BI318" i="1"/>
  <c r="BJ318" i="1"/>
  <c r="BK318" i="1"/>
  <c r="BL318" i="1"/>
  <c r="BG319" i="1"/>
  <c r="BH319" i="1"/>
  <c r="BI319" i="1"/>
  <c r="BJ319" i="1"/>
  <c r="BK319" i="1"/>
  <c r="BL319" i="1"/>
  <c r="BG320" i="1"/>
  <c r="BH320" i="1"/>
  <c r="BI320" i="1"/>
  <c r="BJ320" i="1"/>
  <c r="BK320" i="1"/>
  <c r="BL320" i="1"/>
  <c r="BG321" i="1"/>
  <c r="BH321" i="1"/>
  <c r="BI321" i="1"/>
  <c r="BJ321" i="1"/>
  <c r="BK321" i="1"/>
  <c r="BL321" i="1"/>
  <c r="BG322" i="1"/>
  <c r="BH322" i="1"/>
  <c r="BI322" i="1"/>
  <c r="BJ322" i="1"/>
  <c r="BK322" i="1"/>
  <c r="BL322" i="1"/>
  <c r="BG323" i="1"/>
  <c r="BH323" i="1"/>
  <c r="BI323" i="1"/>
  <c r="BJ323" i="1"/>
  <c r="BK323" i="1"/>
  <c r="BL323" i="1"/>
  <c r="BG324" i="1"/>
  <c r="BH324" i="1"/>
  <c r="BI324" i="1"/>
  <c r="BJ324" i="1"/>
  <c r="BK324" i="1"/>
  <c r="BL324" i="1"/>
  <c r="BG325" i="1"/>
  <c r="BH325" i="1"/>
  <c r="BI325" i="1"/>
  <c r="BJ325" i="1"/>
  <c r="BK325" i="1"/>
  <c r="BL325" i="1"/>
  <c r="BG326" i="1"/>
  <c r="BH326" i="1"/>
  <c r="BI326" i="1"/>
  <c r="BJ326" i="1"/>
  <c r="BK326" i="1"/>
  <c r="BL326" i="1"/>
  <c r="BG327" i="1"/>
  <c r="BH327" i="1"/>
  <c r="BI327" i="1"/>
  <c r="BJ327" i="1"/>
  <c r="BK327" i="1"/>
  <c r="BL327" i="1"/>
  <c r="BG328" i="1"/>
  <c r="BH328" i="1"/>
  <c r="BI328" i="1"/>
  <c r="BJ328" i="1"/>
  <c r="BK328" i="1"/>
  <c r="BL328" i="1"/>
  <c r="BG329" i="1"/>
  <c r="BH329" i="1"/>
  <c r="BI329" i="1"/>
  <c r="BJ329" i="1"/>
  <c r="BK329" i="1"/>
  <c r="BL329" i="1"/>
  <c r="BG330" i="1"/>
  <c r="BH330" i="1"/>
  <c r="BI330" i="1"/>
  <c r="BJ330" i="1"/>
  <c r="BK330" i="1"/>
  <c r="BL330" i="1"/>
  <c r="BG331" i="1"/>
  <c r="BH331" i="1"/>
  <c r="BI331" i="1"/>
  <c r="BJ331" i="1"/>
  <c r="BK331" i="1"/>
  <c r="BL331" i="1"/>
  <c r="BG332" i="1"/>
  <c r="BH332" i="1"/>
  <c r="BI332" i="1"/>
  <c r="BJ332" i="1"/>
  <c r="BK332" i="1"/>
  <c r="BL332" i="1"/>
  <c r="BG333" i="1"/>
  <c r="BH333" i="1"/>
  <c r="BI333" i="1"/>
  <c r="BJ333" i="1"/>
  <c r="BK333" i="1"/>
  <c r="BL333" i="1"/>
  <c r="BG334" i="1"/>
  <c r="BH334" i="1"/>
  <c r="BI334" i="1"/>
  <c r="BJ334" i="1"/>
  <c r="BK334" i="1"/>
  <c r="BL334" i="1"/>
  <c r="BG335" i="1"/>
  <c r="BH335" i="1"/>
  <c r="BI335" i="1"/>
  <c r="BJ335" i="1"/>
  <c r="BK335" i="1"/>
  <c r="BL335" i="1"/>
  <c r="BG336" i="1"/>
  <c r="BH336" i="1"/>
  <c r="BI336" i="1"/>
  <c r="BJ336" i="1"/>
  <c r="BK336" i="1"/>
  <c r="BL336" i="1"/>
  <c r="BG337" i="1"/>
  <c r="BH337" i="1"/>
  <c r="BI337" i="1"/>
  <c r="BJ337" i="1"/>
  <c r="BK337" i="1"/>
  <c r="BL337" i="1"/>
  <c r="BG338" i="1"/>
  <c r="BH338" i="1"/>
  <c r="BI338" i="1"/>
  <c r="BJ338" i="1"/>
  <c r="BK338" i="1"/>
  <c r="BL338" i="1"/>
  <c r="BG339" i="1"/>
  <c r="BH339" i="1"/>
  <c r="BI339" i="1"/>
  <c r="BJ339" i="1"/>
  <c r="BK339" i="1"/>
  <c r="BL339" i="1"/>
  <c r="BG340" i="1"/>
  <c r="BH340" i="1"/>
  <c r="BI340" i="1"/>
  <c r="BJ340" i="1"/>
  <c r="BK340" i="1"/>
  <c r="BL340" i="1"/>
  <c r="BG341" i="1"/>
  <c r="BH341" i="1"/>
  <c r="BI341" i="1"/>
  <c r="BJ341" i="1"/>
  <c r="BK341" i="1"/>
  <c r="BL341" i="1"/>
  <c r="BG342" i="1"/>
  <c r="BH342" i="1"/>
  <c r="BI342" i="1"/>
  <c r="BJ342" i="1"/>
  <c r="BK342" i="1"/>
  <c r="BL342" i="1"/>
  <c r="BG343" i="1"/>
  <c r="BH343" i="1"/>
  <c r="BI343" i="1"/>
  <c r="BJ343" i="1"/>
  <c r="BK343" i="1"/>
  <c r="BL343" i="1"/>
  <c r="BG344" i="1"/>
  <c r="BH344" i="1"/>
  <c r="BI344" i="1"/>
  <c r="BJ344" i="1"/>
  <c r="BK344" i="1"/>
  <c r="BL344" i="1"/>
  <c r="BG345" i="1"/>
  <c r="BH345" i="1"/>
  <c r="BI345" i="1"/>
  <c r="BJ345" i="1"/>
  <c r="BK345" i="1"/>
  <c r="BL345" i="1"/>
  <c r="BG346" i="1"/>
  <c r="BH346" i="1"/>
  <c r="BI346" i="1"/>
  <c r="BJ346" i="1"/>
  <c r="BK346" i="1"/>
  <c r="BL346" i="1"/>
  <c r="BG347" i="1"/>
  <c r="BH347" i="1"/>
  <c r="BI347" i="1"/>
  <c r="BJ347" i="1"/>
  <c r="BK347" i="1"/>
  <c r="BL347" i="1"/>
  <c r="BG348" i="1"/>
  <c r="BH348" i="1"/>
  <c r="BI348" i="1"/>
  <c r="BJ348" i="1"/>
  <c r="BK348" i="1"/>
  <c r="BL348" i="1"/>
  <c r="BG349" i="1"/>
  <c r="BH349" i="1"/>
  <c r="BI349" i="1"/>
  <c r="BJ349" i="1"/>
  <c r="BK349" i="1"/>
  <c r="BL349" i="1"/>
  <c r="BG350" i="1"/>
  <c r="BH350" i="1"/>
  <c r="BI350" i="1"/>
  <c r="BJ350" i="1"/>
  <c r="BK350" i="1"/>
  <c r="BL350" i="1"/>
  <c r="BG351" i="1"/>
  <c r="BH351" i="1"/>
  <c r="BI351" i="1"/>
  <c r="BJ351" i="1"/>
  <c r="BK351" i="1"/>
  <c r="BL351" i="1"/>
  <c r="BG352" i="1"/>
  <c r="BH352" i="1"/>
  <c r="BI352" i="1"/>
  <c r="BJ352" i="1"/>
  <c r="BK352" i="1"/>
  <c r="BL352" i="1"/>
  <c r="BG353" i="1"/>
  <c r="BH353" i="1"/>
  <c r="BI353" i="1"/>
  <c r="BJ353" i="1"/>
  <c r="BK353" i="1"/>
  <c r="BL353" i="1"/>
  <c r="BG354" i="1"/>
  <c r="BH354" i="1"/>
  <c r="BI354" i="1"/>
  <c r="BJ354" i="1"/>
  <c r="BK354" i="1"/>
  <c r="BL354" i="1"/>
  <c r="BG355" i="1"/>
  <c r="BH355" i="1"/>
  <c r="BI355" i="1"/>
  <c r="BJ355" i="1"/>
  <c r="BK355" i="1"/>
  <c r="BL355" i="1"/>
  <c r="BG356" i="1"/>
  <c r="BH356" i="1"/>
  <c r="BI356" i="1"/>
  <c r="BJ356" i="1"/>
  <c r="BK356" i="1"/>
  <c r="BL356" i="1"/>
  <c r="BG357" i="1"/>
  <c r="BH357" i="1"/>
  <c r="BI357" i="1"/>
  <c r="BJ357" i="1"/>
  <c r="BK357" i="1"/>
  <c r="BL357" i="1"/>
  <c r="BG358" i="1"/>
  <c r="BH358" i="1"/>
  <c r="BI358" i="1"/>
  <c r="BJ358" i="1"/>
  <c r="BK358" i="1"/>
  <c r="BL358" i="1"/>
  <c r="BG359" i="1"/>
  <c r="BH359" i="1"/>
  <c r="BI359" i="1"/>
  <c r="BJ359" i="1"/>
  <c r="BK359" i="1"/>
  <c r="BL359" i="1"/>
  <c r="BG360" i="1"/>
  <c r="BH360" i="1"/>
  <c r="BI360" i="1"/>
  <c r="BJ360" i="1"/>
  <c r="BK360" i="1"/>
  <c r="BL360" i="1"/>
  <c r="BG361" i="1"/>
  <c r="BH361" i="1"/>
  <c r="BI361" i="1"/>
  <c r="BJ361" i="1"/>
  <c r="BK361" i="1"/>
  <c r="BL361" i="1"/>
  <c r="BG362" i="1"/>
  <c r="BH362" i="1"/>
  <c r="BI362" i="1"/>
  <c r="BJ362" i="1"/>
  <c r="BK362" i="1"/>
  <c r="BL362" i="1"/>
  <c r="BG363" i="1"/>
  <c r="BH363" i="1"/>
  <c r="BI363" i="1"/>
  <c r="BJ363" i="1"/>
  <c r="BK363" i="1"/>
  <c r="BL363" i="1"/>
  <c r="BG364" i="1"/>
  <c r="BH364" i="1"/>
  <c r="BI364" i="1"/>
  <c r="BJ364" i="1"/>
  <c r="BK364" i="1"/>
  <c r="BL364" i="1"/>
  <c r="BG365" i="1"/>
  <c r="BH365" i="1"/>
  <c r="BI365" i="1"/>
  <c r="BJ365" i="1"/>
  <c r="BK365" i="1"/>
  <c r="BL365" i="1"/>
  <c r="BG366" i="1"/>
  <c r="BH366" i="1"/>
  <c r="BI366" i="1"/>
  <c r="BJ366" i="1"/>
  <c r="BK366" i="1"/>
  <c r="BL366" i="1"/>
  <c r="BG367" i="1"/>
  <c r="BH367" i="1"/>
  <c r="BI367" i="1"/>
  <c r="BJ367" i="1"/>
  <c r="BK367" i="1"/>
  <c r="BL367" i="1"/>
  <c r="BG368" i="1"/>
  <c r="BH368" i="1"/>
  <c r="BI368" i="1"/>
  <c r="BJ368" i="1"/>
  <c r="BK368" i="1"/>
  <c r="BL368" i="1"/>
  <c r="BG369" i="1"/>
  <c r="BH369" i="1"/>
  <c r="BI369" i="1"/>
  <c r="BJ369" i="1"/>
  <c r="BK369" i="1"/>
  <c r="BL369" i="1"/>
  <c r="BG370" i="1"/>
  <c r="BH370" i="1"/>
  <c r="BI370" i="1"/>
  <c r="BJ370" i="1"/>
  <c r="BK370" i="1"/>
  <c r="BL370" i="1"/>
  <c r="BG371" i="1"/>
  <c r="BH371" i="1"/>
  <c r="BI371" i="1"/>
  <c r="BJ371" i="1"/>
  <c r="BK371" i="1"/>
  <c r="BL371" i="1"/>
  <c r="BG372" i="1"/>
  <c r="BH372" i="1"/>
  <c r="BI372" i="1"/>
  <c r="BJ372" i="1"/>
  <c r="BK372" i="1"/>
  <c r="BL372" i="1"/>
  <c r="BG373" i="1"/>
  <c r="BH373" i="1"/>
  <c r="BI373" i="1"/>
  <c r="BJ373" i="1"/>
  <c r="BK373" i="1"/>
  <c r="BL373" i="1"/>
  <c r="BG374" i="1"/>
  <c r="BH374" i="1"/>
  <c r="BI374" i="1"/>
  <c r="BJ374" i="1"/>
  <c r="BK374" i="1"/>
  <c r="BL374" i="1"/>
  <c r="BG375" i="1"/>
  <c r="BH375" i="1"/>
  <c r="BI375" i="1"/>
  <c r="BJ375" i="1"/>
  <c r="BK375" i="1"/>
  <c r="BL375" i="1"/>
  <c r="BG376" i="1"/>
  <c r="BH376" i="1"/>
  <c r="BI376" i="1"/>
  <c r="BJ376" i="1"/>
  <c r="BK376" i="1"/>
  <c r="BL376" i="1"/>
  <c r="BG377" i="1"/>
  <c r="BH377" i="1"/>
  <c r="BI377" i="1"/>
  <c r="BJ377" i="1"/>
  <c r="BK377" i="1"/>
  <c r="BL377" i="1"/>
  <c r="BG378" i="1"/>
  <c r="BH378" i="1"/>
  <c r="BI378" i="1"/>
  <c r="BJ378" i="1"/>
  <c r="BK378" i="1"/>
  <c r="BL378" i="1"/>
  <c r="BG379" i="1"/>
  <c r="BH379" i="1"/>
  <c r="BI379" i="1"/>
  <c r="BJ379" i="1"/>
  <c r="BK379" i="1"/>
  <c r="BL379" i="1"/>
  <c r="BG380" i="1"/>
  <c r="BH380" i="1"/>
  <c r="BI380" i="1"/>
  <c r="BJ380" i="1"/>
  <c r="BK380" i="1"/>
  <c r="BL380" i="1"/>
  <c r="BG381" i="1"/>
  <c r="BH381" i="1"/>
  <c r="BI381" i="1"/>
  <c r="BJ381" i="1"/>
  <c r="BK381" i="1"/>
  <c r="BL381" i="1"/>
  <c r="BG382" i="1"/>
  <c r="BH382" i="1"/>
  <c r="BI382" i="1"/>
  <c r="BJ382" i="1"/>
  <c r="BK382" i="1"/>
  <c r="BL382" i="1"/>
  <c r="BG383" i="1"/>
  <c r="BH383" i="1"/>
  <c r="BI383" i="1"/>
  <c r="BJ383" i="1"/>
  <c r="BK383" i="1"/>
  <c r="BL383" i="1"/>
  <c r="BG384" i="1"/>
  <c r="BH384" i="1"/>
  <c r="BI384" i="1"/>
  <c r="BJ384" i="1"/>
  <c r="BK384" i="1"/>
  <c r="BL384" i="1"/>
  <c r="BG385" i="1"/>
  <c r="BH385" i="1"/>
  <c r="BI385" i="1"/>
  <c r="BJ385" i="1"/>
  <c r="BK385" i="1"/>
  <c r="BL385" i="1"/>
  <c r="BG386" i="1"/>
  <c r="BH386" i="1"/>
  <c r="BI386" i="1"/>
  <c r="BJ386" i="1"/>
  <c r="BK386" i="1"/>
  <c r="BL386" i="1"/>
  <c r="BG387" i="1"/>
  <c r="BH387" i="1"/>
  <c r="BI387" i="1"/>
  <c r="BJ387" i="1"/>
  <c r="BK387" i="1"/>
  <c r="BL387" i="1"/>
  <c r="BG388" i="1"/>
  <c r="BH388" i="1"/>
  <c r="BI388" i="1"/>
  <c r="BJ388" i="1"/>
  <c r="BK388" i="1"/>
  <c r="BL388" i="1"/>
  <c r="BG389" i="1"/>
  <c r="BH389" i="1"/>
  <c r="BI389" i="1"/>
  <c r="BJ389" i="1"/>
  <c r="BK389" i="1"/>
  <c r="BL389" i="1"/>
  <c r="BG390" i="1"/>
  <c r="BH390" i="1"/>
  <c r="BI390" i="1"/>
  <c r="BJ390" i="1"/>
  <c r="BK390" i="1"/>
  <c r="BL390" i="1"/>
  <c r="BG391" i="1"/>
  <c r="BH391" i="1"/>
  <c r="BI391" i="1"/>
  <c r="BJ391" i="1"/>
  <c r="BK391" i="1"/>
  <c r="BL391" i="1"/>
  <c r="BG392" i="1"/>
  <c r="BH392" i="1"/>
  <c r="BI392" i="1"/>
  <c r="BJ392" i="1"/>
  <c r="BK392" i="1"/>
  <c r="BL392" i="1"/>
  <c r="BG393" i="1"/>
  <c r="BH393" i="1"/>
  <c r="BI393" i="1"/>
  <c r="BJ393" i="1"/>
  <c r="BK393" i="1"/>
  <c r="BL393" i="1"/>
  <c r="BG394" i="1"/>
  <c r="BH394" i="1"/>
  <c r="BI394" i="1"/>
  <c r="BJ394" i="1"/>
  <c r="BK394" i="1"/>
  <c r="BL394" i="1"/>
  <c r="BG395" i="1"/>
  <c r="BH395" i="1"/>
  <c r="BI395" i="1"/>
  <c r="BJ395" i="1"/>
  <c r="BK395" i="1"/>
  <c r="BL395" i="1"/>
  <c r="BG396" i="1"/>
  <c r="BH396" i="1"/>
  <c r="BI396" i="1"/>
  <c r="BJ396" i="1"/>
  <c r="BK396" i="1"/>
  <c r="BL396" i="1"/>
  <c r="BG397" i="1"/>
  <c r="BH397" i="1"/>
  <c r="BI397" i="1"/>
  <c r="BJ397" i="1"/>
  <c r="BK397" i="1"/>
  <c r="BL397" i="1"/>
  <c r="BG398" i="1"/>
  <c r="BH398" i="1"/>
  <c r="BI398" i="1"/>
  <c r="BJ398" i="1"/>
  <c r="BK398" i="1"/>
  <c r="BL398" i="1"/>
  <c r="BG399" i="1"/>
  <c r="BH399" i="1"/>
  <c r="BI399" i="1"/>
  <c r="BJ399" i="1"/>
  <c r="BK399" i="1"/>
  <c r="BL399" i="1"/>
  <c r="BG400" i="1"/>
  <c r="BH400" i="1"/>
  <c r="BI400" i="1"/>
  <c r="BJ400" i="1"/>
  <c r="BK400" i="1"/>
  <c r="BL400" i="1"/>
  <c r="BG401" i="1"/>
  <c r="BH401" i="1"/>
  <c r="BI401" i="1"/>
  <c r="BJ401" i="1"/>
  <c r="BK401" i="1"/>
  <c r="BL401" i="1"/>
  <c r="BG402" i="1"/>
  <c r="BH402" i="1"/>
  <c r="BI402" i="1"/>
  <c r="BJ402" i="1"/>
  <c r="BK402" i="1"/>
  <c r="BL402" i="1"/>
  <c r="BG403" i="1"/>
  <c r="BH403" i="1"/>
  <c r="BI403" i="1"/>
  <c r="BJ403" i="1"/>
  <c r="BK403" i="1"/>
  <c r="BL403" i="1"/>
  <c r="BG404" i="1"/>
  <c r="BH404" i="1"/>
  <c r="BI404" i="1"/>
  <c r="BJ404" i="1"/>
  <c r="BK404" i="1"/>
  <c r="BL404" i="1"/>
  <c r="BG405" i="1"/>
  <c r="BH405" i="1"/>
  <c r="BI405" i="1"/>
  <c r="BJ405" i="1"/>
  <c r="BK405" i="1"/>
  <c r="BL405" i="1"/>
  <c r="BG406" i="1"/>
  <c r="BH406" i="1"/>
  <c r="BI406" i="1"/>
  <c r="BJ406" i="1"/>
  <c r="BK406" i="1"/>
  <c r="BL406" i="1"/>
  <c r="BG407" i="1"/>
  <c r="BH407" i="1"/>
  <c r="BI407" i="1"/>
  <c r="BJ407" i="1"/>
  <c r="BK407" i="1"/>
  <c r="BL407" i="1"/>
  <c r="BG408" i="1"/>
  <c r="BH408" i="1"/>
  <c r="BI408" i="1"/>
  <c r="BJ408" i="1"/>
  <c r="BK408" i="1"/>
  <c r="BL408" i="1"/>
  <c r="BG409" i="1"/>
  <c r="BH409" i="1"/>
  <c r="BI409" i="1"/>
  <c r="BJ409" i="1"/>
  <c r="BK409" i="1"/>
  <c r="BL409" i="1"/>
  <c r="BG410" i="1"/>
  <c r="BH410" i="1"/>
  <c r="BI410" i="1"/>
  <c r="BJ410" i="1"/>
  <c r="BK410" i="1"/>
  <c r="BL410" i="1"/>
  <c r="BG411" i="1"/>
  <c r="BH411" i="1"/>
  <c r="BI411" i="1"/>
  <c r="BJ411" i="1"/>
  <c r="BK411" i="1"/>
  <c r="BL411" i="1"/>
  <c r="BG412" i="1"/>
  <c r="BH412" i="1"/>
  <c r="BI412" i="1"/>
  <c r="BJ412" i="1"/>
  <c r="BK412" i="1"/>
  <c r="BL412" i="1"/>
  <c r="BG413" i="1"/>
  <c r="BH413" i="1"/>
  <c r="BI413" i="1"/>
  <c r="BJ413" i="1"/>
  <c r="BK413" i="1"/>
  <c r="BL413" i="1"/>
  <c r="BG414" i="1"/>
  <c r="BH414" i="1"/>
  <c r="BI414" i="1"/>
  <c r="BJ414" i="1"/>
  <c r="BK414" i="1"/>
  <c r="BL414" i="1"/>
  <c r="BG415" i="1"/>
  <c r="BH415" i="1"/>
  <c r="BI415" i="1"/>
  <c r="BJ415" i="1"/>
  <c r="BK415" i="1"/>
  <c r="BL415" i="1"/>
  <c r="BG416" i="1"/>
  <c r="BH416" i="1"/>
  <c r="BI416" i="1"/>
  <c r="BJ416" i="1"/>
  <c r="BK416" i="1"/>
  <c r="BL416" i="1"/>
  <c r="BG417" i="1"/>
  <c r="BH417" i="1"/>
  <c r="BI417" i="1"/>
  <c r="BJ417" i="1"/>
  <c r="BK417" i="1"/>
  <c r="BL417" i="1"/>
  <c r="BG418" i="1"/>
  <c r="BH418" i="1"/>
  <c r="BI418" i="1"/>
  <c r="BJ418" i="1"/>
  <c r="BK418" i="1"/>
  <c r="BL418" i="1"/>
  <c r="BG419" i="1"/>
  <c r="BH419" i="1"/>
  <c r="BI419" i="1"/>
  <c r="BJ419" i="1"/>
  <c r="BK419" i="1"/>
  <c r="BL419" i="1"/>
  <c r="BG420" i="1"/>
  <c r="BH420" i="1"/>
  <c r="BI420" i="1"/>
  <c r="BJ420" i="1"/>
  <c r="BK420" i="1"/>
  <c r="BL420" i="1"/>
  <c r="BG421" i="1"/>
  <c r="BH421" i="1"/>
  <c r="BI421" i="1"/>
  <c r="BJ421" i="1"/>
  <c r="BK421" i="1"/>
  <c r="BL421" i="1"/>
  <c r="BG422" i="1"/>
  <c r="BH422" i="1"/>
  <c r="BI422" i="1"/>
  <c r="BJ422" i="1"/>
  <c r="BK422" i="1"/>
  <c r="BL422" i="1"/>
  <c r="BG423" i="1"/>
  <c r="BH423" i="1"/>
  <c r="BI423" i="1"/>
  <c r="BJ423" i="1"/>
  <c r="BK423" i="1"/>
  <c r="BL423" i="1"/>
  <c r="BG424" i="1"/>
  <c r="BH424" i="1"/>
  <c r="BI424" i="1"/>
  <c r="BJ424" i="1"/>
  <c r="BK424" i="1"/>
  <c r="BL424" i="1"/>
  <c r="BG425" i="1"/>
  <c r="BH425" i="1"/>
  <c r="BI425" i="1"/>
  <c r="BJ425" i="1"/>
  <c r="BK425" i="1"/>
  <c r="BL425" i="1"/>
  <c r="BG426" i="1"/>
  <c r="BH426" i="1"/>
  <c r="BI426" i="1"/>
  <c r="BJ426" i="1"/>
  <c r="BK426" i="1"/>
  <c r="BL426" i="1"/>
  <c r="BG427" i="1"/>
  <c r="BH427" i="1"/>
  <c r="BI427" i="1"/>
  <c r="BJ427" i="1"/>
  <c r="BK427" i="1"/>
  <c r="BL427" i="1"/>
  <c r="BG428" i="1"/>
  <c r="BH428" i="1"/>
  <c r="BI428" i="1"/>
  <c r="BJ428" i="1"/>
  <c r="BK428" i="1"/>
  <c r="BL428" i="1"/>
  <c r="BG429" i="1"/>
  <c r="BH429" i="1"/>
  <c r="BI429" i="1"/>
  <c r="BJ429" i="1"/>
  <c r="BK429" i="1"/>
  <c r="BL429" i="1"/>
  <c r="BG430" i="1"/>
  <c r="BH430" i="1"/>
  <c r="BI430" i="1"/>
  <c r="BJ430" i="1"/>
  <c r="BK430" i="1"/>
  <c r="BL430" i="1"/>
  <c r="BG431" i="1"/>
  <c r="BH431" i="1"/>
  <c r="BI431" i="1"/>
  <c r="BJ431" i="1"/>
  <c r="BK431" i="1"/>
  <c r="BL431" i="1"/>
  <c r="BG432" i="1"/>
  <c r="BH432" i="1"/>
  <c r="BI432" i="1"/>
  <c r="BJ432" i="1"/>
  <c r="BK432" i="1"/>
  <c r="BL432" i="1"/>
  <c r="BG433" i="1"/>
  <c r="BH433" i="1"/>
  <c r="BI433" i="1"/>
  <c r="BJ433" i="1"/>
  <c r="BK433" i="1"/>
  <c r="BL433" i="1"/>
  <c r="BG434" i="1"/>
  <c r="BH434" i="1"/>
  <c r="BI434" i="1"/>
  <c r="BJ434" i="1"/>
  <c r="BK434" i="1"/>
  <c r="BL434" i="1"/>
  <c r="BG435" i="1"/>
  <c r="BH435" i="1"/>
  <c r="BI435" i="1"/>
  <c r="BJ435" i="1"/>
  <c r="BK435" i="1"/>
  <c r="BL435" i="1"/>
  <c r="BG436" i="1"/>
  <c r="BH436" i="1"/>
  <c r="BI436" i="1"/>
  <c r="BJ436" i="1"/>
  <c r="BK436" i="1"/>
  <c r="BL436" i="1"/>
  <c r="BG437" i="1"/>
  <c r="BH437" i="1"/>
  <c r="BI437" i="1"/>
  <c r="BJ437" i="1"/>
  <c r="BK437" i="1"/>
  <c r="BL437" i="1"/>
  <c r="BG438" i="1"/>
  <c r="BH438" i="1"/>
  <c r="BI438" i="1"/>
  <c r="BJ438" i="1"/>
  <c r="BK438" i="1"/>
  <c r="BL438" i="1"/>
  <c r="BG439" i="1"/>
  <c r="BH439" i="1"/>
  <c r="BI439" i="1"/>
  <c r="BJ439" i="1"/>
  <c r="BK439" i="1"/>
  <c r="BL439" i="1"/>
  <c r="BG440" i="1"/>
  <c r="BH440" i="1"/>
  <c r="BI440" i="1"/>
  <c r="BJ440" i="1"/>
  <c r="BK440" i="1"/>
  <c r="BL440" i="1"/>
  <c r="BG441" i="1"/>
  <c r="BH441" i="1"/>
  <c r="BI441" i="1"/>
  <c r="BJ441" i="1"/>
  <c r="BK441" i="1"/>
  <c r="BL441" i="1"/>
  <c r="BG442" i="1"/>
  <c r="BH442" i="1"/>
  <c r="BI442" i="1"/>
  <c r="BJ442" i="1"/>
  <c r="BK442" i="1"/>
  <c r="BL442" i="1"/>
  <c r="BG443" i="1"/>
  <c r="BH443" i="1"/>
  <c r="BI443" i="1"/>
  <c r="BJ443" i="1"/>
  <c r="BK443" i="1"/>
  <c r="BL443" i="1"/>
  <c r="BG444" i="1"/>
  <c r="BH444" i="1"/>
  <c r="BI444" i="1"/>
  <c r="BJ444" i="1"/>
  <c r="BK444" i="1"/>
  <c r="BL444" i="1"/>
  <c r="BG445" i="1"/>
  <c r="BH445" i="1"/>
  <c r="BI445" i="1"/>
  <c r="BJ445" i="1"/>
  <c r="BK445" i="1"/>
  <c r="BL445" i="1"/>
  <c r="BG446" i="1"/>
  <c r="BH446" i="1"/>
  <c r="BI446" i="1"/>
  <c r="BJ446" i="1"/>
  <c r="BK446" i="1"/>
  <c r="BL446" i="1"/>
  <c r="BG447" i="1"/>
  <c r="BH447" i="1"/>
  <c r="BI447" i="1"/>
  <c r="BJ447" i="1"/>
  <c r="BK447" i="1"/>
  <c r="BL447" i="1"/>
  <c r="BG448" i="1"/>
  <c r="BH448" i="1"/>
  <c r="BI448" i="1"/>
  <c r="BJ448" i="1"/>
  <c r="BK448" i="1"/>
  <c r="BL448" i="1"/>
  <c r="BG449" i="1"/>
  <c r="BH449" i="1"/>
  <c r="BI449" i="1"/>
  <c r="BJ449" i="1"/>
  <c r="BK449" i="1"/>
  <c r="BL449" i="1"/>
  <c r="BG450" i="1"/>
  <c r="BH450" i="1"/>
  <c r="BI450" i="1"/>
  <c r="BJ450" i="1"/>
  <c r="BK450" i="1"/>
  <c r="BL450" i="1"/>
  <c r="BG451" i="1"/>
  <c r="BH451" i="1"/>
  <c r="BI451" i="1"/>
  <c r="BJ451" i="1"/>
  <c r="BK451" i="1"/>
  <c r="BL451" i="1"/>
  <c r="BG452" i="1"/>
  <c r="BH452" i="1"/>
  <c r="BI452" i="1"/>
  <c r="BJ452" i="1"/>
  <c r="BK452" i="1"/>
  <c r="BL452" i="1"/>
  <c r="BG453" i="1"/>
  <c r="BH453" i="1"/>
  <c r="BI453" i="1"/>
  <c r="BJ453" i="1"/>
  <c r="BK453" i="1"/>
  <c r="BL453" i="1"/>
  <c r="BG454" i="1"/>
  <c r="BH454" i="1"/>
  <c r="BI454" i="1"/>
  <c r="BJ454" i="1"/>
  <c r="BK454" i="1"/>
  <c r="BL454" i="1"/>
  <c r="BG455" i="1"/>
  <c r="BH455" i="1"/>
  <c r="BI455" i="1"/>
  <c r="BJ455" i="1"/>
  <c r="BK455" i="1"/>
  <c r="BL455" i="1"/>
  <c r="BG456" i="1"/>
  <c r="BH456" i="1"/>
  <c r="BI456" i="1"/>
  <c r="BJ456" i="1"/>
  <c r="BK456" i="1"/>
  <c r="BL456" i="1"/>
  <c r="BG457" i="1"/>
  <c r="BH457" i="1"/>
  <c r="BI457" i="1"/>
  <c r="BJ457" i="1"/>
  <c r="BK457" i="1"/>
  <c r="BL457" i="1"/>
  <c r="BG458" i="1"/>
  <c r="BH458" i="1"/>
  <c r="BI458" i="1"/>
  <c r="BJ458" i="1"/>
  <c r="BK458" i="1"/>
  <c r="BL458" i="1"/>
  <c r="BG459" i="1"/>
  <c r="BH459" i="1"/>
  <c r="BI459" i="1"/>
  <c r="BJ459" i="1"/>
  <c r="BK459" i="1"/>
  <c r="BL459" i="1"/>
  <c r="BG460" i="1"/>
  <c r="BH460" i="1"/>
  <c r="BI460" i="1"/>
  <c r="BJ460" i="1"/>
  <c r="BK460" i="1"/>
  <c r="BL460" i="1"/>
  <c r="BG461" i="1"/>
  <c r="BH461" i="1"/>
  <c r="BI461" i="1"/>
  <c r="BJ461" i="1"/>
  <c r="BK461" i="1"/>
  <c r="BL461" i="1"/>
  <c r="BG462" i="1"/>
  <c r="BH462" i="1"/>
  <c r="BI462" i="1"/>
  <c r="BJ462" i="1"/>
  <c r="BK462" i="1"/>
  <c r="BL462" i="1"/>
  <c r="BG463" i="1"/>
  <c r="BH463" i="1"/>
  <c r="BI463" i="1"/>
  <c r="BJ463" i="1"/>
  <c r="BK463" i="1"/>
  <c r="BL463" i="1"/>
  <c r="BG464" i="1"/>
  <c r="BH464" i="1"/>
  <c r="BI464" i="1"/>
  <c r="BJ464" i="1"/>
  <c r="BK464" i="1"/>
  <c r="BL464" i="1"/>
  <c r="BG465" i="1"/>
  <c r="BH465" i="1"/>
  <c r="BI465" i="1"/>
  <c r="BJ465" i="1"/>
  <c r="BK465" i="1"/>
  <c r="BL465" i="1"/>
  <c r="BG466" i="1"/>
  <c r="BH466" i="1"/>
  <c r="BI466" i="1"/>
  <c r="BJ466" i="1"/>
  <c r="BK466" i="1"/>
  <c r="BL466" i="1"/>
  <c r="BG467" i="1"/>
  <c r="BH467" i="1"/>
  <c r="BI467" i="1"/>
  <c r="BJ467" i="1"/>
  <c r="BK467" i="1"/>
  <c r="BL467" i="1"/>
  <c r="BG468" i="1"/>
  <c r="BH468" i="1"/>
  <c r="BI468" i="1"/>
  <c r="BJ468" i="1"/>
  <c r="BK468" i="1"/>
  <c r="BL468" i="1"/>
  <c r="BG469" i="1"/>
  <c r="BH469" i="1"/>
  <c r="BI469" i="1"/>
  <c r="BJ469" i="1"/>
  <c r="BK469" i="1"/>
  <c r="BL469" i="1"/>
  <c r="BG470" i="1"/>
  <c r="BH470" i="1"/>
  <c r="BI470" i="1"/>
  <c r="BJ470" i="1"/>
  <c r="BK470" i="1"/>
  <c r="BL470" i="1"/>
  <c r="BG471" i="1"/>
  <c r="BH471" i="1"/>
  <c r="BI471" i="1"/>
  <c r="BJ471" i="1"/>
  <c r="BK471" i="1"/>
  <c r="BL471" i="1"/>
  <c r="BG472" i="1"/>
  <c r="BH472" i="1"/>
  <c r="BI472" i="1"/>
  <c r="BJ472" i="1"/>
  <c r="BK472" i="1"/>
  <c r="BL472" i="1"/>
  <c r="BG473" i="1"/>
  <c r="BH473" i="1"/>
  <c r="BI473" i="1"/>
  <c r="BJ473" i="1"/>
  <c r="BK473" i="1"/>
  <c r="BL473" i="1"/>
  <c r="BG474" i="1"/>
  <c r="BH474" i="1"/>
  <c r="BI474" i="1"/>
  <c r="BJ474" i="1"/>
  <c r="BK474" i="1"/>
  <c r="BL474" i="1"/>
  <c r="BG475" i="1"/>
  <c r="BH475" i="1"/>
  <c r="BI475" i="1"/>
  <c r="BJ475" i="1"/>
  <c r="BK475" i="1"/>
  <c r="BL475" i="1"/>
  <c r="BG476" i="1"/>
  <c r="BH476" i="1"/>
  <c r="BI476" i="1"/>
  <c r="BJ476" i="1"/>
  <c r="BK476" i="1"/>
  <c r="BL476" i="1"/>
  <c r="BG477" i="1"/>
  <c r="BH477" i="1"/>
  <c r="BI477" i="1"/>
  <c r="BJ477" i="1"/>
  <c r="BK477" i="1"/>
  <c r="BL477" i="1"/>
  <c r="BG478" i="1"/>
  <c r="BH478" i="1"/>
  <c r="BI478" i="1"/>
  <c r="BJ478" i="1"/>
  <c r="BK478" i="1"/>
  <c r="BL478" i="1"/>
  <c r="BG479" i="1"/>
  <c r="BH479" i="1"/>
  <c r="BI479" i="1"/>
  <c r="BJ479" i="1"/>
  <c r="BK479" i="1"/>
  <c r="BL479" i="1"/>
  <c r="BG480" i="1"/>
  <c r="BH480" i="1"/>
  <c r="BI480" i="1"/>
  <c r="BJ480" i="1"/>
  <c r="BK480" i="1"/>
  <c r="BL480" i="1"/>
  <c r="BG481" i="1"/>
  <c r="BH481" i="1"/>
  <c r="BI481" i="1"/>
  <c r="BJ481" i="1"/>
  <c r="BK481" i="1"/>
  <c r="BL481" i="1"/>
  <c r="BG482" i="1"/>
  <c r="BH482" i="1"/>
  <c r="BI482" i="1"/>
  <c r="BJ482" i="1"/>
  <c r="BK482" i="1"/>
  <c r="BL482" i="1"/>
  <c r="BG483" i="1"/>
  <c r="BH483" i="1"/>
  <c r="BI483" i="1"/>
  <c r="BJ483" i="1"/>
  <c r="BK483" i="1"/>
  <c r="BL483" i="1"/>
  <c r="BG484" i="1"/>
  <c r="BH484" i="1"/>
  <c r="BI484" i="1"/>
  <c r="BJ484" i="1"/>
  <c r="BK484" i="1"/>
  <c r="BL484" i="1"/>
  <c r="BG485" i="1"/>
  <c r="BH485" i="1"/>
  <c r="BI485" i="1"/>
  <c r="BJ485" i="1"/>
  <c r="BK485" i="1"/>
  <c r="BL485" i="1"/>
  <c r="BG486" i="1"/>
  <c r="BH486" i="1"/>
  <c r="BI486" i="1"/>
  <c r="BJ486" i="1"/>
  <c r="BK486" i="1"/>
  <c r="BL486" i="1"/>
  <c r="BG487" i="1"/>
  <c r="BH487" i="1"/>
  <c r="BI487" i="1"/>
  <c r="BJ487" i="1"/>
  <c r="BK487" i="1"/>
  <c r="BL487" i="1"/>
  <c r="BG488" i="1"/>
  <c r="BH488" i="1"/>
  <c r="BI488" i="1"/>
  <c r="BJ488" i="1"/>
  <c r="BK488" i="1"/>
  <c r="BL488" i="1"/>
  <c r="BG489" i="1"/>
  <c r="BH489" i="1"/>
  <c r="BI489" i="1"/>
  <c r="BJ489" i="1"/>
  <c r="BK489" i="1"/>
  <c r="BL489" i="1"/>
  <c r="BG490" i="1"/>
  <c r="BH490" i="1"/>
  <c r="BI490" i="1"/>
  <c r="BJ490" i="1"/>
  <c r="BK490" i="1"/>
  <c r="BL490" i="1"/>
  <c r="BG491" i="1"/>
  <c r="BH491" i="1"/>
  <c r="BI491" i="1"/>
  <c r="BJ491" i="1"/>
  <c r="BK491" i="1"/>
  <c r="BL491" i="1"/>
  <c r="BG492" i="1"/>
  <c r="BH492" i="1"/>
  <c r="BI492" i="1"/>
  <c r="BJ492" i="1"/>
  <c r="BK492" i="1"/>
  <c r="BL492" i="1"/>
  <c r="BG493" i="1"/>
  <c r="BH493" i="1"/>
  <c r="BI493" i="1"/>
  <c r="BJ493" i="1"/>
  <c r="BK493" i="1"/>
  <c r="BL493" i="1"/>
  <c r="BG494" i="1"/>
  <c r="BH494" i="1"/>
  <c r="BI494" i="1"/>
  <c r="BJ494" i="1"/>
  <c r="BK494" i="1"/>
  <c r="BL494" i="1"/>
  <c r="BG495" i="1"/>
  <c r="BH495" i="1"/>
  <c r="BI495" i="1"/>
  <c r="BJ495" i="1"/>
  <c r="BK495" i="1"/>
  <c r="BL495" i="1"/>
  <c r="BG496" i="1"/>
  <c r="BH496" i="1"/>
  <c r="BI496" i="1"/>
  <c r="BJ496" i="1"/>
  <c r="BK496" i="1"/>
  <c r="BL496" i="1"/>
  <c r="BG497" i="1"/>
  <c r="BH497" i="1"/>
  <c r="BI497" i="1"/>
  <c r="BJ497" i="1"/>
  <c r="BK497" i="1"/>
  <c r="BL497" i="1"/>
  <c r="BG498" i="1"/>
  <c r="BH498" i="1"/>
  <c r="BI498" i="1"/>
  <c r="BJ498" i="1"/>
  <c r="BK498" i="1"/>
  <c r="BL498" i="1"/>
  <c r="BG499" i="1"/>
  <c r="BH499" i="1"/>
  <c r="BI499" i="1"/>
  <c r="BJ499" i="1"/>
  <c r="BK499" i="1"/>
  <c r="BL499" i="1"/>
  <c r="BG500" i="1"/>
  <c r="BH500" i="1"/>
  <c r="BI500" i="1"/>
  <c r="BJ500" i="1"/>
  <c r="BK500" i="1"/>
  <c r="BL500" i="1"/>
  <c r="BG501" i="1"/>
  <c r="BH501" i="1"/>
  <c r="BI501" i="1"/>
  <c r="BJ501" i="1"/>
  <c r="BK501" i="1"/>
  <c r="BL501" i="1"/>
  <c r="BG502" i="1"/>
  <c r="BH502" i="1"/>
  <c r="BI502" i="1"/>
  <c r="BJ502" i="1"/>
  <c r="BK502" i="1"/>
  <c r="BL502" i="1"/>
  <c r="BG503" i="1"/>
  <c r="BH503" i="1"/>
  <c r="BI503" i="1"/>
  <c r="BJ503" i="1"/>
  <c r="BK503" i="1"/>
  <c r="BL503" i="1"/>
  <c r="BG504" i="1"/>
  <c r="BH504" i="1"/>
  <c r="BI504" i="1"/>
  <c r="BJ504" i="1"/>
  <c r="BK504" i="1"/>
  <c r="BL504" i="1"/>
  <c r="BG505" i="1"/>
  <c r="BH505" i="1"/>
  <c r="BI505" i="1"/>
  <c r="BJ505" i="1"/>
  <c r="BK505" i="1"/>
  <c r="BL505" i="1"/>
  <c r="BG506" i="1"/>
  <c r="BH506" i="1"/>
  <c r="BI506" i="1"/>
  <c r="BJ506" i="1"/>
  <c r="BK506" i="1"/>
  <c r="BL506" i="1"/>
  <c r="BG507" i="1"/>
  <c r="BH507" i="1"/>
  <c r="BI507" i="1"/>
  <c r="BJ507" i="1"/>
  <c r="BK507" i="1"/>
  <c r="BL507" i="1"/>
  <c r="BG508" i="1"/>
  <c r="BH508" i="1"/>
  <c r="BI508" i="1"/>
  <c r="BJ508" i="1"/>
  <c r="BK508" i="1"/>
  <c r="BL508" i="1"/>
  <c r="BG509" i="1"/>
  <c r="BH509" i="1"/>
  <c r="BI509" i="1"/>
  <c r="BJ509" i="1"/>
  <c r="BK509" i="1"/>
  <c r="BL509" i="1"/>
  <c r="BG510" i="1"/>
  <c r="BH510" i="1"/>
  <c r="BI510" i="1"/>
  <c r="BJ510" i="1"/>
  <c r="BK510" i="1"/>
  <c r="BL510" i="1"/>
  <c r="BG511" i="1"/>
  <c r="BH511" i="1"/>
  <c r="BI511" i="1"/>
  <c r="BJ511" i="1"/>
  <c r="BK511" i="1"/>
  <c r="BL511" i="1"/>
  <c r="BG512" i="1"/>
  <c r="BH512" i="1"/>
  <c r="BI512" i="1"/>
  <c r="BJ512" i="1"/>
  <c r="BK512" i="1"/>
  <c r="BL512" i="1"/>
  <c r="BG513" i="1"/>
  <c r="BH513" i="1"/>
  <c r="BI513" i="1"/>
  <c r="BJ513" i="1"/>
  <c r="BK513" i="1"/>
  <c r="BL513" i="1"/>
  <c r="BG514" i="1"/>
  <c r="BH514" i="1"/>
  <c r="BI514" i="1"/>
  <c r="BJ514" i="1"/>
  <c r="BK514" i="1"/>
  <c r="BL514" i="1"/>
  <c r="BG515" i="1"/>
  <c r="BH515" i="1"/>
  <c r="BI515" i="1"/>
  <c r="BJ515" i="1"/>
  <c r="BK515" i="1"/>
  <c r="BL515" i="1"/>
  <c r="BG516" i="1"/>
  <c r="BH516" i="1"/>
  <c r="BI516" i="1"/>
  <c r="BJ516" i="1"/>
  <c r="BK516" i="1"/>
  <c r="BL516" i="1"/>
  <c r="BG517" i="1"/>
  <c r="BH517" i="1"/>
  <c r="BI517" i="1"/>
  <c r="BJ517" i="1"/>
  <c r="BK517" i="1"/>
  <c r="BL517" i="1"/>
  <c r="BG518" i="1"/>
  <c r="BH518" i="1"/>
  <c r="BI518" i="1"/>
  <c r="BJ518" i="1"/>
  <c r="BK518" i="1"/>
  <c r="BL518" i="1"/>
  <c r="BG519" i="1"/>
  <c r="BH519" i="1"/>
  <c r="BI519" i="1"/>
  <c r="BJ519" i="1"/>
  <c r="BK519" i="1"/>
  <c r="BL519" i="1"/>
  <c r="BG520" i="1"/>
  <c r="BH520" i="1"/>
  <c r="BI520" i="1"/>
  <c r="BJ520" i="1"/>
  <c r="BK520" i="1"/>
  <c r="BL520" i="1"/>
  <c r="BG521" i="1"/>
  <c r="BH521" i="1"/>
  <c r="BI521" i="1"/>
  <c r="BJ521" i="1"/>
  <c r="BK521" i="1"/>
  <c r="BL521" i="1"/>
  <c r="BG522" i="1"/>
  <c r="BH522" i="1"/>
  <c r="BI522" i="1"/>
  <c r="BJ522" i="1"/>
  <c r="BK522" i="1"/>
  <c r="BL522" i="1"/>
  <c r="BG523" i="1"/>
  <c r="BH523" i="1"/>
  <c r="BI523" i="1"/>
  <c r="BJ523" i="1"/>
  <c r="BK523" i="1"/>
  <c r="BL523" i="1"/>
  <c r="BG524" i="1"/>
  <c r="BH524" i="1"/>
  <c r="BI524" i="1"/>
  <c r="BJ524" i="1"/>
  <c r="BK524" i="1"/>
  <c r="BL524" i="1"/>
  <c r="BG525" i="1"/>
  <c r="BH525" i="1"/>
  <c r="BI525" i="1"/>
  <c r="BJ525" i="1"/>
  <c r="BK525" i="1"/>
  <c r="BL525" i="1"/>
  <c r="BG526" i="1"/>
  <c r="BH526" i="1"/>
  <c r="BI526" i="1"/>
  <c r="BJ526" i="1"/>
  <c r="BK526" i="1"/>
  <c r="BL526" i="1"/>
  <c r="BG527" i="1"/>
  <c r="BH527" i="1"/>
  <c r="BI527" i="1"/>
  <c r="BJ527" i="1"/>
  <c r="BK527" i="1"/>
  <c r="BL527" i="1"/>
  <c r="BG528" i="1"/>
  <c r="BH528" i="1"/>
  <c r="BI528" i="1"/>
  <c r="BJ528" i="1"/>
  <c r="BK528" i="1"/>
  <c r="BL528" i="1"/>
  <c r="BG529" i="1"/>
  <c r="BH529" i="1"/>
  <c r="BI529" i="1"/>
  <c r="BJ529" i="1"/>
  <c r="BK529" i="1"/>
  <c r="BL529" i="1"/>
  <c r="BG530" i="1"/>
  <c r="BH530" i="1"/>
  <c r="BI530" i="1"/>
  <c r="BJ530" i="1"/>
  <c r="BK530" i="1"/>
  <c r="BL530" i="1"/>
  <c r="BG531" i="1"/>
  <c r="BH531" i="1"/>
  <c r="BI531" i="1"/>
  <c r="BJ531" i="1"/>
  <c r="BK531" i="1"/>
  <c r="BL531" i="1"/>
  <c r="BG532" i="1"/>
  <c r="BH532" i="1"/>
  <c r="BI532" i="1"/>
  <c r="BJ532" i="1"/>
  <c r="BK532" i="1"/>
  <c r="BL532" i="1"/>
  <c r="BG533" i="1"/>
  <c r="BH533" i="1"/>
  <c r="BI533" i="1"/>
  <c r="BJ533" i="1"/>
  <c r="BK533" i="1"/>
  <c r="BL533" i="1"/>
  <c r="BG534" i="1"/>
  <c r="BH534" i="1"/>
  <c r="BI534" i="1"/>
  <c r="BJ534" i="1"/>
  <c r="BK534" i="1"/>
  <c r="BL534" i="1"/>
  <c r="BG535" i="1"/>
  <c r="BH535" i="1"/>
  <c r="BI535" i="1"/>
  <c r="BJ535" i="1"/>
  <c r="BK535" i="1"/>
  <c r="BL535" i="1"/>
  <c r="BG536" i="1"/>
  <c r="BH536" i="1"/>
  <c r="BI536" i="1"/>
  <c r="BJ536" i="1"/>
  <c r="BK536" i="1"/>
  <c r="BL536" i="1"/>
  <c r="BG537" i="1"/>
  <c r="BH537" i="1"/>
  <c r="BI537" i="1"/>
  <c r="BJ537" i="1"/>
  <c r="BK537" i="1"/>
  <c r="BL537" i="1"/>
  <c r="BG538" i="1"/>
  <c r="BH538" i="1"/>
  <c r="BI538" i="1"/>
  <c r="BJ538" i="1"/>
  <c r="BK538" i="1"/>
  <c r="BL538" i="1"/>
  <c r="BG539" i="1"/>
  <c r="BH539" i="1"/>
  <c r="BI539" i="1"/>
  <c r="BJ539" i="1"/>
  <c r="BK539" i="1"/>
  <c r="BL539" i="1"/>
  <c r="BG540" i="1"/>
  <c r="BH540" i="1"/>
  <c r="BI540" i="1"/>
  <c r="BJ540" i="1"/>
  <c r="BK540" i="1"/>
  <c r="BL540" i="1"/>
  <c r="BG541" i="1"/>
  <c r="BH541" i="1"/>
  <c r="BI541" i="1"/>
  <c r="BJ541" i="1"/>
  <c r="BK541" i="1"/>
  <c r="BL541" i="1"/>
  <c r="BG542" i="1"/>
  <c r="BH542" i="1"/>
  <c r="BI542" i="1"/>
  <c r="BJ542" i="1"/>
  <c r="BK542" i="1"/>
  <c r="BL542" i="1"/>
  <c r="BG543" i="1"/>
  <c r="BH543" i="1"/>
  <c r="BI543" i="1"/>
  <c r="BJ543" i="1"/>
  <c r="BK543" i="1"/>
  <c r="BL543" i="1"/>
  <c r="BG544" i="1"/>
  <c r="BH544" i="1"/>
  <c r="BI544" i="1"/>
  <c r="BJ544" i="1"/>
  <c r="BK544" i="1"/>
  <c r="BL544" i="1"/>
  <c r="BG545" i="1"/>
  <c r="BH545" i="1"/>
  <c r="BI545" i="1"/>
  <c r="BJ545" i="1"/>
  <c r="BK545" i="1"/>
  <c r="BL545" i="1"/>
  <c r="BG546" i="1"/>
  <c r="BH546" i="1"/>
  <c r="BI546" i="1"/>
  <c r="BJ546" i="1"/>
  <c r="BK546" i="1"/>
  <c r="BL546" i="1"/>
  <c r="BG547" i="1"/>
  <c r="BH547" i="1"/>
  <c r="BI547" i="1"/>
  <c r="BJ547" i="1"/>
  <c r="BK547" i="1"/>
  <c r="BL547" i="1"/>
  <c r="BG548" i="1"/>
  <c r="BH548" i="1"/>
  <c r="BI548" i="1"/>
  <c r="BJ548" i="1"/>
  <c r="BK548" i="1"/>
  <c r="BL548" i="1"/>
  <c r="BG549" i="1"/>
  <c r="BH549" i="1"/>
  <c r="BI549" i="1"/>
  <c r="BJ549" i="1"/>
  <c r="BK549" i="1"/>
  <c r="BL549" i="1"/>
  <c r="BG550" i="1"/>
  <c r="BH550" i="1"/>
  <c r="BI550" i="1"/>
  <c r="BJ550" i="1"/>
  <c r="BK550" i="1"/>
  <c r="BL550" i="1"/>
  <c r="BG551" i="1"/>
  <c r="BH551" i="1"/>
  <c r="BI551" i="1"/>
  <c r="BJ551" i="1"/>
  <c r="BK551" i="1"/>
  <c r="BL551" i="1"/>
  <c r="BG552" i="1"/>
  <c r="BH552" i="1"/>
  <c r="BI552" i="1"/>
  <c r="BJ552" i="1"/>
  <c r="BK552" i="1"/>
  <c r="BL552" i="1"/>
  <c r="BG553" i="1"/>
  <c r="BH553" i="1"/>
  <c r="BI553" i="1"/>
  <c r="BJ553" i="1"/>
  <c r="BK553" i="1"/>
  <c r="BL553" i="1"/>
  <c r="BG554" i="1"/>
  <c r="BH554" i="1"/>
  <c r="BI554" i="1"/>
  <c r="BJ554" i="1"/>
  <c r="BK554" i="1"/>
  <c r="BL554" i="1"/>
  <c r="BG555" i="1"/>
  <c r="BH555" i="1"/>
  <c r="BI555" i="1"/>
  <c r="BJ555" i="1"/>
  <c r="BK555" i="1"/>
  <c r="BL555" i="1"/>
  <c r="BG556" i="1"/>
  <c r="BH556" i="1"/>
  <c r="BI556" i="1"/>
  <c r="BJ556" i="1"/>
  <c r="BK556" i="1"/>
  <c r="BL556" i="1"/>
  <c r="BG557" i="1"/>
  <c r="BH557" i="1"/>
  <c r="BI557" i="1"/>
  <c r="BJ557" i="1"/>
  <c r="BK557" i="1"/>
  <c r="BL557" i="1"/>
  <c r="BG558" i="1"/>
  <c r="BH558" i="1"/>
  <c r="BI558" i="1"/>
  <c r="BJ558" i="1"/>
  <c r="BK558" i="1"/>
  <c r="BL558" i="1"/>
  <c r="BG559" i="1"/>
  <c r="BH559" i="1"/>
  <c r="BI559" i="1"/>
  <c r="BJ559" i="1"/>
  <c r="BK559" i="1"/>
  <c r="BL559" i="1"/>
  <c r="BG560" i="1"/>
  <c r="BH560" i="1"/>
  <c r="BI560" i="1"/>
  <c r="BJ560" i="1"/>
  <c r="BK560" i="1"/>
  <c r="BL560" i="1"/>
  <c r="BG561" i="1"/>
  <c r="BH561" i="1"/>
  <c r="BI561" i="1"/>
  <c r="BJ561" i="1"/>
  <c r="BK561" i="1"/>
  <c r="BL561" i="1"/>
  <c r="BG562" i="1"/>
  <c r="BH562" i="1"/>
  <c r="BI562" i="1"/>
  <c r="BJ562" i="1"/>
  <c r="BK562" i="1"/>
  <c r="BL562" i="1"/>
  <c r="BG563" i="1"/>
  <c r="BH563" i="1"/>
  <c r="BI563" i="1"/>
  <c r="BJ563" i="1"/>
  <c r="BK563" i="1"/>
  <c r="BL563" i="1"/>
  <c r="BG564" i="1"/>
  <c r="BH564" i="1"/>
  <c r="BI564" i="1"/>
  <c r="BJ564" i="1"/>
  <c r="BK564" i="1"/>
  <c r="BL564" i="1"/>
  <c r="BG565" i="1"/>
  <c r="BH565" i="1"/>
  <c r="BI565" i="1"/>
  <c r="BJ565" i="1"/>
  <c r="BK565" i="1"/>
  <c r="BL565" i="1"/>
  <c r="BG566" i="1"/>
  <c r="BH566" i="1"/>
  <c r="BI566" i="1"/>
  <c r="BJ566" i="1"/>
  <c r="BK566" i="1"/>
  <c r="BL566" i="1"/>
  <c r="BG567" i="1"/>
  <c r="BH567" i="1"/>
  <c r="BI567" i="1"/>
  <c r="BJ567" i="1"/>
  <c r="BK567" i="1"/>
  <c r="BL567" i="1"/>
  <c r="BG568" i="1"/>
  <c r="BH568" i="1"/>
  <c r="BI568" i="1"/>
  <c r="BJ568" i="1"/>
  <c r="BK568" i="1"/>
  <c r="BL568" i="1"/>
  <c r="BG569" i="1"/>
  <c r="BH569" i="1"/>
  <c r="BI569" i="1"/>
  <c r="BJ569" i="1"/>
  <c r="BK569" i="1"/>
  <c r="BL569" i="1"/>
  <c r="BG570" i="1"/>
  <c r="BH570" i="1"/>
  <c r="BI570" i="1"/>
  <c r="BJ570" i="1"/>
  <c r="BK570" i="1"/>
  <c r="BL570" i="1"/>
  <c r="BG571" i="1"/>
  <c r="BH571" i="1"/>
  <c r="BI571" i="1"/>
  <c r="BJ571" i="1"/>
  <c r="BK571" i="1"/>
  <c r="BL571" i="1"/>
  <c r="BG572" i="1"/>
  <c r="BH572" i="1"/>
  <c r="BI572" i="1"/>
  <c r="BJ572" i="1"/>
  <c r="BK572" i="1"/>
  <c r="BL572" i="1"/>
  <c r="BG573" i="1"/>
  <c r="BH573" i="1"/>
  <c r="BI573" i="1"/>
  <c r="BJ573" i="1"/>
  <c r="BK573" i="1"/>
  <c r="BL573" i="1"/>
  <c r="BG574" i="1"/>
  <c r="BH574" i="1"/>
  <c r="BI574" i="1"/>
  <c r="BJ574" i="1"/>
  <c r="BK574" i="1"/>
  <c r="BL574" i="1"/>
  <c r="BG575" i="1"/>
  <c r="BH575" i="1"/>
  <c r="BI575" i="1"/>
  <c r="BJ575" i="1"/>
  <c r="BK575" i="1"/>
  <c r="BL575" i="1"/>
  <c r="BG576" i="1"/>
  <c r="BH576" i="1"/>
  <c r="BI576" i="1"/>
  <c r="BJ576" i="1"/>
  <c r="BK576" i="1"/>
  <c r="BL576" i="1"/>
  <c r="BG577" i="1"/>
  <c r="BH577" i="1"/>
  <c r="BI577" i="1"/>
  <c r="BJ577" i="1"/>
  <c r="BK577" i="1"/>
  <c r="BL577" i="1"/>
  <c r="BG578" i="1"/>
  <c r="BH578" i="1"/>
  <c r="BI578" i="1"/>
  <c r="BJ578" i="1"/>
  <c r="BK578" i="1"/>
  <c r="BL578" i="1"/>
  <c r="BG579" i="1"/>
  <c r="BH579" i="1"/>
  <c r="BI579" i="1"/>
  <c r="BJ579" i="1"/>
  <c r="BK579" i="1"/>
  <c r="BL579" i="1"/>
  <c r="BG580" i="1"/>
  <c r="BH580" i="1"/>
  <c r="BI580" i="1"/>
  <c r="BJ580" i="1"/>
  <c r="BK580" i="1"/>
  <c r="BL580" i="1"/>
  <c r="BG581" i="1"/>
  <c r="BH581" i="1"/>
  <c r="BI581" i="1"/>
  <c r="BJ581" i="1"/>
  <c r="BK581" i="1"/>
  <c r="BL581" i="1"/>
  <c r="BG582" i="1"/>
  <c r="BH582" i="1"/>
  <c r="BI582" i="1"/>
  <c r="BJ582" i="1"/>
  <c r="BK582" i="1"/>
  <c r="BL582" i="1"/>
  <c r="BG583" i="1"/>
  <c r="BH583" i="1"/>
  <c r="BI583" i="1"/>
  <c r="BJ583" i="1"/>
  <c r="BK583" i="1"/>
  <c r="BL583" i="1"/>
  <c r="BG584" i="1"/>
  <c r="BH584" i="1"/>
  <c r="BI584" i="1"/>
  <c r="BJ584" i="1"/>
  <c r="BK584" i="1"/>
  <c r="BL584" i="1"/>
  <c r="BG585" i="1"/>
  <c r="BH585" i="1"/>
  <c r="BI585" i="1"/>
  <c r="BJ585" i="1"/>
  <c r="BK585" i="1"/>
  <c r="BL585" i="1"/>
  <c r="BG586" i="1"/>
  <c r="BH586" i="1"/>
  <c r="BI586" i="1"/>
  <c r="BJ586" i="1"/>
  <c r="BK586" i="1"/>
  <c r="BL586" i="1"/>
  <c r="BG587" i="1"/>
  <c r="BH587" i="1"/>
  <c r="BI587" i="1"/>
  <c r="BJ587" i="1"/>
  <c r="BK587" i="1"/>
  <c r="BL587" i="1"/>
  <c r="BG588" i="1"/>
  <c r="BH588" i="1"/>
  <c r="BI588" i="1"/>
  <c r="BJ588" i="1"/>
  <c r="BK588" i="1"/>
  <c r="BL588" i="1"/>
  <c r="BG589" i="1"/>
  <c r="BH589" i="1"/>
  <c r="BI589" i="1"/>
  <c r="BJ589" i="1"/>
  <c r="BK589" i="1"/>
  <c r="BL589" i="1"/>
  <c r="BG590" i="1"/>
  <c r="BH590" i="1"/>
  <c r="BI590" i="1"/>
  <c r="BJ590" i="1"/>
  <c r="BK590" i="1"/>
  <c r="BL590" i="1"/>
  <c r="BG591" i="1"/>
  <c r="BH591" i="1"/>
  <c r="BI591" i="1"/>
  <c r="BJ591" i="1"/>
  <c r="BK591" i="1"/>
  <c r="BL591" i="1"/>
  <c r="BG592" i="1"/>
  <c r="BH592" i="1"/>
  <c r="BI592" i="1"/>
  <c r="BJ592" i="1"/>
  <c r="BK592" i="1"/>
  <c r="BL592" i="1"/>
  <c r="BG593" i="1"/>
  <c r="BH593" i="1"/>
  <c r="BI593" i="1"/>
  <c r="BJ593" i="1"/>
  <c r="BK593" i="1"/>
  <c r="BL593" i="1"/>
  <c r="BG594" i="1"/>
  <c r="BH594" i="1"/>
  <c r="BI594" i="1"/>
  <c r="BJ594" i="1"/>
  <c r="BK594" i="1"/>
  <c r="BL594" i="1"/>
  <c r="BG595" i="1"/>
  <c r="BH595" i="1"/>
  <c r="BI595" i="1"/>
  <c r="BJ595" i="1"/>
  <c r="BK595" i="1"/>
  <c r="BL595" i="1"/>
  <c r="BG596" i="1"/>
  <c r="BH596" i="1"/>
  <c r="BI596" i="1"/>
  <c r="BJ596" i="1"/>
  <c r="BK596" i="1"/>
  <c r="BL596" i="1"/>
  <c r="BG597" i="1"/>
  <c r="BH597" i="1"/>
  <c r="BI597" i="1"/>
  <c r="BJ597" i="1"/>
  <c r="BK597" i="1"/>
  <c r="BL597" i="1"/>
  <c r="BG598" i="1"/>
  <c r="BH598" i="1"/>
  <c r="BI598" i="1"/>
  <c r="BJ598" i="1"/>
  <c r="BK598" i="1"/>
  <c r="BL598" i="1"/>
  <c r="BG599" i="1"/>
  <c r="BH599" i="1"/>
  <c r="BI599" i="1"/>
  <c r="BJ599" i="1"/>
  <c r="BK599" i="1"/>
  <c r="BL599" i="1"/>
  <c r="BG600" i="1"/>
  <c r="BH600" i="1"/>
  <c r="BI600" i="1"/>
  <c r="BJ600" i="1"/>
  <c r="BK600" i="1"/>
  <c r="BL600" i="1"/>
  <c r="BG601" i="1"/>
  <c r="BH601" i="1"/>
  <c r="BI601" i="1"/>
  <c r="BJ601" i="1"/>
  <c r="BK601" i="1"/>
  <c r="BL601" i="1"/>
  <c r="BG602" i="1"/>
  <c r="BH602" i="1"/>
  <c r="BI602" i="1"/>
  <c r="BJ602" i="1"/>
  <c r="BK602" i="1"/>
  <c r="BL602" i="1"/>
  <c r="BG603" i="1"/>
  <c r="BH603" i="1"/>
  <c r="BI603" i="1"/>
  <c r="BJ603" i="1"/>
  <c r="BK603" i="1"/>
  <c r="BL603" i="1"/>
  <c r="BG604" i="1"/>
  <c r="BH604" i="1"/>
  <c r="BI604" i="1"/>
  <c r="BJ604" i="1"/>
  <c r="BK604" i="1"/>
  <c r="BL604" i="1"/>
  <c r="BG605" i="1"/>
  <c r="BH605" i="1"/>
  <c r="BI605" i="1"/>
  <c r="BJ605" i="1"/>
  <c r="BK605" i="1"/>
  <c r="BL605" i="1"/>
  <c r="BG606" i="1"/>
  <c r="BH606" i="1"/>
  <c r="BI606" i="1"/>
  <c r="BJ606" i="1"/>
  <c r="BK606" i="1"/>
  <c r="BL606" i="1"/>
  <c r="BG607" i="1"/>
  <c r="BH607" i="1"/>
  <c r="BI607" i="1"/>
  <c r="BJ607" i="1"/>
  <c r="BK607" i="1"/>
  <c r="BL607" i="1"/>
  <c r="BG608" i="1"/>
  <c r="BH608" i="1"/>
  <c r="BI608" i="1"/>
  <c r="BJ608" i="1"/>
  <c r="BK608" i="1"/>
  <c r="BL608" i="1"/>
  <c r="BG609" i="1"/>
  <c r="BH609" i="1"/>
  <c r="BI609" i="1"/>
  <c r="BJ609" i="1"/>
  <c r="BK609" i="1"/>
  <c r="BL609" i="1"/>
  <c r="BG610" i="1"/>
  <c r="BH610" i="1"/>
  <c r="BI610" i="1"/>
  <c r="BJ610" i="1"/>
  <c r="BK610" i="1"/>
  <c r="BL610" i="1"/>
  <c r="BG611" i="1"/>
  <c r="BH611" i="1"/>
  <c r="BI611" i="1"/>
  <c r="BJ611" i="1"/>
  <c r="BK611" i="1"/>
  <c r="BL611" i="1"/>
  <c r="BG612" i="1"/>
  <c r="BH612" i="1"/>
  <c r="BI612" i="1"/>
  <c r="BJ612" i="1"/>
  <c r="BK612" i="1"/>
  <c r="BL612" i="1"/>
  <c r="BG613" i="1"/>
  <c r="BH613" i="1"/>
  <c r="BI613" i="1"/>
  <c r="BJ613" i="1"/>
  <c r="BK613" i="1"/>
  <c r="BL613" i="1"/>
  <c r="BG614" i="1"/>
  <c r="BH614" i="1"/>
  <c r="BI614" i="1"/>
  <c r="BJ614" i="1"/>
  <c r="BK614" i="1"/>
  <c r="BL614" i="1"/>
  <c r="BG615" i="1"/>
  <c r="BH615" i="1"/>
  <c r="BI615" i="1"/>
  <c r="BJ615" i="1"/>
  <c r="BK615" i="1"/>
  <c r="BL615" i="1"/>
  <c r="BG616" i="1"/>
  <c r="BH616" i="1"/>
  <c r="BI616" i="1"/>
  <c r="BJ616" i="1"/>
  <c r="BK616" i="1"/>
  <c r="BL616" i="1"/>
  <c r="BG617" i="1"/>
  <c r="BH617" i="1"/>
  <c r="BI617" i="1"/>
  <c r="BJ617" i="1"/>
  <c r="BK617" i="1"/>
  <c r="BL617" i="1"/>
  <c r="BG618" i="1"/>
  <c r="BH618" i="1"/>
  <c r="BI618" i="1"/>
  <c r="BJ618" i="1"/>
  <c r="BK618" i="1"/>
  <c r="BL618" i="1"/>
  <c r="BG619" i="1"/>
  <c r="BH619" i="1"/>
  <c r="BI619" i="1"/>
  <c r="BJ619" i="1"/>
  <c r="BK619" i="1"/>
  <c r="BL619" i="1"/>
  <c r="BG620" i="1"/>
  <c r="BH620" i="1"/>
  <c r="BI620" i="1"/>
  <c r="BJ620" i="1"/>
  <c r="BK620" i="1"/>
  <c r="BL620" i="1"/>
  <c r="BG621" i="1"/>
  <c r="BH621" i="1"/>
  <c r="BI621" i="1"/>
  <c r="BJ621" i="1"/>
  <c r="BK621" i="1"/>
  <c r="BL621" i="1"/>
  <c r="BG622" i="1"/>
  <c r="BH622" i="1"/>
  <c r="BI622" i="1"/>
  <c r="BJ622" i="1"/>
  <c r="BK622" i="1"/>
  <c r="BL622" i="1"/>
  <c r="BG623" i="1"/>
  <c r="BH623" i="1"/>
  <c r="BI623" i="1"/>
  <c r="BJ623" i="1"/>
  <c r="BK623" i="1"/>
  <c r="BL623" i="1"/>
  <c r="BG624" i="1"/>
  <c r="BH624" i="1"/>
  <c r="BI624" i="1"/>
  <c r="BJ624" i="1"/>
  <c r="BK624" i="1"/>
  <c r="BL624" i="1"/>
  <c r="BG625" i="1"/>
  <c r="BH625" i="1"/>
  <c r="BI625" i="1"/>
  <c r="BJ625" i="1"/>
  <c r="BK625" i="1"/>
  <c r="BL625" i="1"/>
  <c r="BG626" i="1"/>
  <c r="BH626" i="1"/>
  <c r="BI626" i="1"/>
  <c r="BJ626" i="1"/>
  <c r="BK626" i="1"/>
  <c r="BL626" i="1"/>
  <c r="BG627" i="1"/>
  <c r="BH627" i="1"/>
  <c r="BI627" i="1"/>
  <c r="BJ627" i="1"/>
  <c r="BK627" i="1"/>
  <c r="BL627" i="1"/>
  <c r="BG628" i="1"/>
  <c r="BH628" i="1"/>
  <c r="BI628" i="1"/>
  <c r="BJ628" i="1"/>
  <c r="BK628" i="1"/>
  <c r="BL628" i="1"/>
  <c r="BG629" i="1"/>
  <c r="BH629" i="1"/>
  <c r="BI629" i="1"/>
  <c r="BJ629" i="1"/>
  <c r="BK629" i="1"/>
  <c r="BL629" i="1"/>
  <c r="BG630" i="1"/>
  <c r="BH630" i="1"/>
  <c r="BI630" i="1"/>
  <c r="BJ630" i="1"/>
  <c r="BK630" i="1"/>
  <c r="BL630" i="1"/>
  <c r="BG631" i="1"/>
  <c r="BH631" i="1"/>
  <c r="BI631" i="1"/>
  <c r="BJ631" i="1"/>
  <c r="BK631" i="1"/>
  <c r="BL631" i="1"/>
  <c r="BG632" i="1"/>
  <c r="BH632" i="1"/>
  <c r="BI632" i="1"/>
  <c r="BJ632" i="1"/>
  <c r="BK632" i="1"/>
  <c r="BL632" i="1"/>
  <c r="BG633" i="1"/>
  <c r="BH633" i="1"/>
  <c r="BI633" i="1"/>
  <c r="BJ633" i="1"/>
  <c r="BK633" i="1"/>
  <c r="BL633" i="1"/>
  <c r="BG634" i="1"/>
  <c r="BH634" i="1"/>
  <c r="BI634" i="1"/>
  <c r="BJ634" i="1"/>
  <c r="BK634" i="1"/>
  <c r="BL634" i="1"/>
  <c r="BG635" i="1"/>
  <c r="BH635" i="1"/>
  <c r="BI635" i="1"/>
  <c r="BJ635" i="1"/>
  <c r="BK635" i="1"/>
  <c r="BL635" i="1"/>
  <c r="BG636" i="1"/>
  <c r="BH636" i="1"/>
  <c r="BI636" i="1"/>
  <c r="BJ636" i="1"/>
  <c r="BK636" i="1"/>
  <c r="BL636" i="1"/>
  <c r="BG637" i="1"/>
  <c r="BH637" i="1"/>
  <c r="BI637" i="1"/>
  <c r="BJ637" i="1"/>
  <c r="BK637" i="1"/>
  <c r="BL637" i="1"/>
  <c r="BG638" i="1"/>
  <c r="BH638" i="1"/>
  <c r="BI638" i="1"/>
  <c r="BJ638" i="1"/>
  <c r="BK638" i="1"/>
  <c r="BL638" i="1"/>
  <c r="BG639" i="1"/>
  <c r="BH639" i="1"/>
  <c r="BI639" i="1"/>
  <c r="BJ639" i="1"/>
  <c r="BK639" i="1"/>
  <c r="BL639" i="1"/>
  <c r="BG640" i="1"/>
  <c r="BH640" i="1"/>
  <c r="BI640" i="1"/>
  <c r="BJ640" i="1"/>
  <c r="BK640" i="1"/>
  <c r="BL640" i="1"/>
  <c r="BG641" i="1"/>
  <c r="BH641" i="1"/>
  <c r="BI641" i="1"/>
  <c r="BJ641" i="1"/>
  <c r="BK641" i="1"/>
  <c r="BL641" i="1"/>
  <c r="BG642" i="1"/>
  <c r="BH642" i="1"/>
  <c r="BI642" i="1"/>
  <c r="BJ642" i="1"/>
  <c r="BK642" i="1"/>
  <c r="BL642" i="1"/>
  <c r="BG643" i="1"/>
  <c r="BH643" i="1"/>
  <c r="BI643" i="1"/>
  <c r="BJ643" i="1"/>
  <c r="BK643" i="1"/>
  <c r="BL643" i="1"/>
  <c r="BG644" i="1"/>
  <c r="BH644" i="1"/>
  <c r="BI644" i="1"/>
  <c r="BJ644" i="1"/>
  <c r="BK644" i="1"/>
  <c r="BL644" i="1"/>
  <c r="BG645" i="1"/>
  <c r="BH645" i="1"/>
  <c r="BI645" i="1"/>
  <c r="BJ645" i="1"/>
  <c r="BK645" i="1"/>
  <c r="BL645" i="1"/>
  <c r="BG646" i="1"/>
  <c r="BH646" i="1"/>
  <c r="BI646" i="1"/>
  <c r="BJ646" i="1"/>
  <c r="BK646" i="1"/>
  <c r="BL646" i="1"/>
  <c r="BG647" i="1"/>
  <c r="BH647" i="1"/>
  <c r="BI647" i="1"/>
  <c r="BJ647" i="1"/>
  <c r="BK647" i="1"/>
  <c r="BL647" i="1"/>
  <c r="BG648" i="1"/>
  <c r="BH648" i="1"/>
  <c r="BI648" i="1"/>
  <c r="BJ648" i="1"/>
  <c r="BK648" i="1"/>
  <c r="BL648" i="1"/>
  <c r="BG649" i="1"/>
  <c r="BH649" i="1"/>
  <c r="BI649" i="1"/>
  <c r="BJ649" i="1"/>
  <c r="BK649" i="1"/>
  <c r="BL649" i="1"/>
  <c r="BG650" i="1"/>
  <c r="BH650" i="1"/>
  <c r="BI650" i="1"/>
  <c r="BJ650" i="1"/>
  <c r="BK650" i="1"/>
  <c r="BL650" i="1"/>
  <c r="BG651" i="1"/>
  <c r="BH651" i="1"/>
  <c r="BI651" i="1"/>
  <c r="BJ651" i="1"/>
  <c r="BK651" i="1"/>
  <c r="BL651" i="1"/>
  <c r="BG652" i="1"/>
  <c r="BH652" i="1"/>
  <c r="BI652" i="1"/>
  <c r="BJ652" i="1"/>
  <c r="BK652" i="1"/>
  <c r="BL652" i="1"/>
  <c r="BG653" i="1"/>
  <c r="BH653" i="1"/>
  <c r="BI653" i="1"/>
  <c r="BJ653" i="1"/>
  <c r="BK653" i="1"/>
  <c r="BL653" i="1"/>
  <c r="BG654" i="1"/>
  <c r="BH654" i="1"/>
  <c r="BI654" i="1"/>
  <c r="BJ654" i="1"/>
  <c r="BK654" i="1"/>
  <c r="BL654" i="1"/>
  <c r="BG655" i="1"/>
  <c r="BH655" i="1"/>
  <c r="BI655" i="1"/>
  <c r="BJ655" i="1"/>
  <c r="BK655" i="1"/>
  <c r="BL655" i="1"/>
  <c r="BG656" i="1"/>
  <c r="BH656" i="1"/>
  <c r="BI656" i="1"/>
  <c r="BJ656" i="1"/>
  <c r="BK656" i="1"/>
  <c r="BL656" i="1"/>
  <c r="BG657" i="1"/>
  <c r="BH657" i="1"/>
  <c r="BI657" i="1"/>
  <c r="BJ657" i="1"/>
  <c r="BK657" i="1"/>
  <c r="BL657" i="1"/>
  <c r="BG658" i="1"/>
  <c r="BH658" i="1"/>
  <c r="BI658" i="1"/>
  <c r="BJ658" i="1"/>
  <c r="BK658" i="1"/>
  <c r="BL658" i="1"/>
  <c r="BG659" i="1"/>
  <c r="BH659" i="1"/>
  <c r="BI659" i="1"/>
  <c r="BJ659" i="1"/>
  <c r="BK659" i="1"/>
  <c r="BL659" i="1"/>
  <c r="BG660" i="1"/>
  <c r="BH660" i="1"/>
  <c r="BI660" i="1"/>
  <c r="BJ660" i="1"/>
  <c r="BK660" i="1"/>
  <c r="BL660" i="1"/>
  <c r="BG661" i="1"/>
  <c r="BH661" i="1"/>
  <c r="BI661" i="1"/>
  <c r="BJ661" i="1"/>
  <c r="BK661" i="1"/>
  <c r="BL661" i="1"/>
  <c r="BG662" i="1"/>
  <c r="BH662" i="1"/>
  <c r="BI662" i="1"/>
  <c r="BJ662" i="1"/>
  <c r="BK662" i="1"/>
  <c r="BL662" i="1"/>
  <c r="BG663" i="1"/>
  <c r="BH663" i="1"/>
  <c r="BI663" i="1"/>
  <c r="BJ663" i="1"/>
  <c r="BK663" i="1"/>
  <c r="BL663" i="1"/>
  <c r="BG664" i="1"/>
  <c r="BH664" i="1"/>
  <c r="BI664" i="1"/>
  <c r="BJ664" i="1"/>
  <c r="BK664" i="1"/>
  <c r="BL664" i="1"/>
  <c r="BG665" i="1"/>
  <c r="BH665" i="1"/>
  <c r="BI665" i="1"/>
  <c r="BJ665" i="1"/>
  <c r="BK665" i="1"/>
  <c r="BL665" i="1"/>
  <c r="BG666" i="1"/>
  <c r="BH666" i="1"/>
  <c r="BI666" i="1"/>
  <c r="BJ666" i="1"/>
  <c r="BK666" i="1"/>
  <c r="BL666" i="1"/>
  <c r="BG667" i="1"/>
  <c r="BH667" i="1"/>
  <c r="BI667" i="1"/>
  <c r="BJ667" i="1"/>
  <c r="BK667" i="1"/>
  <c r="BL667" i="1"/>
  <c r="BG668" i="1"/>
  <c r="BH668" i="1"/>
  <c r="BI668" i="1"/>
  <c r="BJ668" i="1"/>
  <c r="BK668" i="1"/>
  <c r="BL668" i="1"/>
  <c r="BG669" i="1"/>
  <c r="BH669" i="1"/>
  <c r="BI669" i="1"/>
  <c r="BJ669" i="1"/>
  <c r="BK669" i="1"/>
  <c r="BL669" i="1"/>
  <c r="BG670" i="1"/>
  <c r="BH670" i="1"/>
  <c r="BI670" i="1"/>
  <c r="BJ670" i="1"/>
  <c r="BK670" i="1"/>
  <c r="BL670" i="1"/>
  <c r="BG671" i="1"/>
  <c r="BH671" i="1"/>
  <c r="BI671" i="1"/>
  <c r="BJ671" i="1"/>
  <c r="BK671" i="1"/>
  <c r="BL671" i="1"/>
  <c r="BG672" i="1"/>
  <c r="BH672" i="1"/>
  <c r="BI672" i="1"/>
  <c r="BJ672" i="1"/>
  <c r="BK672" i="1"/>
  <c r="BL672" i="1"/>
  <c r="BG673" i="1"/>
  <c r="BH673" i="1"/>
  <c r="BI673" i="1"/>
  <c r="BJ673" i="1"/>
  <c r="BK673" i="1"/>
  <c r="BL673" i="1"/>
  <c r="BG674" i="1"/>
  <c r="BH674" i="1"/>
  <c r="BI674" i="1"/>
  <c r="BJ674" i="1"/>
  <c r="BK674" i="1"/>
  <c r="BL674" i="1"/>
  <c r="BG675" i="1"/>
  <c r="BH675" i="1"/>
  <c r="BI675" i="1"/>
  <c r="BJ675" i="1"/>
  <c r="BK675" i="1"/>
  <c r="BL675" i="1"/>
  <c r="BG676" i="1"/>
  <c r="BH676" i="1"/>
  <c r="BI676" i="1"/>
  <c r="BJ676" i="1"/>
  <c r="BK676" i="1"/>
  <c r="BL676" i="1"/>
  <c r="BG677" i="1"/>
  <c r="BH677" i="1"/>
  <c r="BI677" i="1"/>
  <c r="BJ677" i="1"/>
  <c r="BK677" i="1"/>
  <c r="BL677" i="1"/>
  <c r="BG678" i="1"/>
  <c r="BH678" i="1"/>
  <c r="BI678" i="1"/>
  <c r="BJ678" i="1"/>
  <c r="BK678" i="1"/>
  <c r="BL678" i="1"/>
  <c r="BG679" i="1"/>
  <c r="BH679" i="1"/>
  <c r="BI679" i="1"/>
  <c r="BJ679" i="1"/>
  <c r="BK679" i="1"/>
  <c r="BL679" i="1"/>
  <c r="BG680" i="1"/>
  <c r="BH680" i="1"/>
  <c r="BI680" i="1"/>
  <c r="BJ680" i="1"/>
  <c r="BK680" i="1"/>
  <c r="BL680" i="1"/>
  <c r="BG681" i="1"/>
  <c r="BH681" i="1"/>
  <c r="BI681" i="1"/>
  <c r="BJ681" i="1"/>
  <c r="BK681" i="1"/>
  <c r="BL681" i="1"/>
  <c r="BG682" i="1"/>
  <c r="BH682" i="1"/>
  <c r="BI682" i="1"/>
  <c r="BJ682" i="1"/>
  <c r="BK682" i="1"/>
  <c r="BL682" i="1"/>
  <c r="BG683" i="1"/>
  <c r="BH683" i="1"/>
  <c r="BI683" i="1"/>
  <c r="BJ683" i="1"/>
  <c r="BK683" i="1"/>
  <c r="BL683" i="1"/>
  <c r="BG684" i="1"/>
  <c r="BH684" i="1"/>
  <c r="BI684" i="1"/>
  <c r="BJ684" i="1"/>
  <c r="BK684" i="1"/>
  <c r="BL684" i="1"/>
  <c r="BG685" i="1"/>
  <c r="BH685" i="1"/>
  <c r="BI685" i="1"/>
  <c r="BJ685" i="1"/>
  <c r="BK685" i="1"/>
  <c r="BL685" i="1"/>
  <c r="BG686" i="1"/>
  <c r="BH686" i="1"/>
  <c r="BI686" i="1"/>
  <c r="BJ686" i="1"/>
  <c r="BK686" i="1"/>
  <c r="BL686" i="1"/>
  <c r="BG687" i="1"/>
  <c r="BH687" i="1"/>
  <c r="BI687" i="1"/>
  <c r="BJ687" i="1"/>
  <c r="BK687" i="1"/>
  <c r="BL687" i="1"/>
  <c r="BG688" i="1"/>
  <c r="BH688" i="1"/>
  <c r="BI688" i="1"/>
  <c r="BJ688" i="1"/>
  <c r="BK688" i="1"/>
  <c r="BL688" i="1"/>
  <c r="BG689" i="1"/>
  <c r="BH689" i="1"/>
  <c r="BI689" i="1"/>
  <c r="BJ689" i="1"/>
  <c r="BK689" i="1"/>
  <c r="BL689" i="1"/>
  <c r="BG690" i="1"/>
  <c r="BH690" i="1"/>
  <c r="BI690" i="1"/>
  <c r="BJ690" i="1"/>
  <c r="BK690" i="1"/>
  <c r="BL690" i="1"/>
  <c r="BG691" i="1"/>
  <c r="BH691" i="1"/>
  <c r="BI691" i="1"/>
  <c r="BJ691" i="1"/>
  <c r="BK691" i="1"/>
  <c r="BL691" i="1"/>
  <c r="BG692" i="1"/>
  <c r="BH692" i="1"/>
  <c r="BI692" i="1"/>
  <c r="BJ692" i="1"/>
  <c r="BK692" i="1"/>
  <c r="BL692" i="1"/>
  <c r="BG693" i="1"/>
  <c r="BH693" i="1"/>
  <c r="BI693" i="1"/>
  <c r="BJ693" i="1"/>
  <c r="BK693" i="1"/>
  <c r="BL693" i="1"/>
  <c r="BG694" i="1"/>
  <c r="BH694" i="1"/>
  <c r="BI694" i="1"/>
  <c r="BJ694" i="1"/>
  <c r="BK694" i="1"/>
  <c r="BL694" i="1"/>
  <c r="BG695" i="1"/>
  <c r="BH695" i="1"/>
  <c r="BI695" i="1"/>
  <c r="BJ695" i="1"/>
  <c r="BK695" i="1"/>
  <c r="BL695" i="1"/>
  <c r="BG696" i="1"/>
  <c r="BH696" i="1"/>
  <c r="BI696" i="1"/>
  <c r="BJ696" i="1"/>
  <c r="BK696" i="1"/>
  <c r="BL696" i="1"/>
  <c r="BG697" i="1"/>
  <c r="BH697" i="1"/>
  <c r="BI697" i="1"/>
  <c r="BJ697" i="1"/>
  <c r="BK697" i="1"/>
  <c r="BL697" i="1"/>
  <c r="BG698" i="1"/>
  <c r="BH698" i="1"/>
  <c r="BI698" i="1"/>
  <c r="BJ698" i="1"/>
  <c r="BK698" i="1"/>
  <c r="BL698" i="1"/>
  <c r="BG699" i="1"/>
  <c r="BH699" i="1"/>
  <c r="BI699" i="1"/>
  <c r="BJ699" i="1"/>
  <c r="BK699" i="1"/>
  <c r="BL699" i="1"/>
  <c r="BG700" i="1"/>
  <c r="BH700" i="1"/>
  <c r="BI700" i="1"/>
  <c r="BJ700" i="1"/>
  <c r="BK700" i="1"/>
  <c r="BL700" i="1"/>
  <c r="BG701" i="1"/>
  <c r="BH701" i="1"/>
  <c r="BI701" i="1"/>
  <c r="BJ701" i="1"/>
  <c r="BK701" i="1"/>
  <c r="BL701" i="1"/>
  <c r="BG702" i="1"/>
  <c r="BH702" i="1"/>
  <c r="BI702" i="1"/>
  <c r="BJ702" i="1"/>
  <c r="BK702" i="1"/>
  <c r="BL702" i="1"/>
  <c r="BG703" i="1"/>
  <c r="BH703" i="1"/>
  <c r="BI703" i="1"/>
  <c r="BJ703" i="1"/>
  <c r="BK703" i="1"/>
  <c r="BL703" i="1"/>
  <c r="BG704" i="1"/>
  <c r="BH704" i="1"/>
  <c r="BI704" i="1"/>
  <c r="BJ704" i="1"/>
  <c r="BK704" i="1"/>
  <c r="BL704" i="1"/>
  <c r="BG705" i="1"/>
  <c r="BH705" i="1"/>
  <c r="BI705" i="1"/>
  <c r="BJ705" i="1"/>
  <c r="BK705" i="1"/>
  <c r="BL705" i="1"/>
  <c r="BG706" i="1"/>
  <c r="BH706" i="1"/>
  <c r="BI706" i="1"/>
  <c r="BJ706" i="1"/>
  <c r="BK706" i="1"/>
  <c r="BL706" i="1"/>
  <c r="BG707" i="1"/>
  <c r="BH707" i="1"/>
  <c r="BI707" i="1"/>
  <c r="BJ707" i="1"/>
  <c r="BK707" i="1"/>
  <c r="BL707" i="1"/>
  <c r="BG708" i="1"/>
  <c r="BH708" i="1"/>
  <c r="BI708" i="1"/>
  <c r="BJ708" i="1"/>
  <c r="BK708" i="1"/>
  <c r="BL708" i="1"/>
  <c r="BG709" i="1"/>
  <c r="BH709" i="1"/>
  <c r="BI709" i="1"/>
  <c r="BJ709" i="1"/>
  <c r="BK709" i="1"/>
  <c r="BL709" i="1"/>
  <c r="BG710" i="1"/>
  <c r="BH710" i="1"/>
  <c r="BI710" i="1"/>
  <c r="BJ710" i="1"/>
  <c r="BK710" i="1"/>
  <c r="BL710" i="1"/>
  <c r="BG711" i="1"/>
  <c r="BH711" i="1"/>
  <c r="BI711" i="1"/>
  <c r="BJ711" i="1"/>
  <c r="BK711" i="1"/>
  <c r="BL711" i="1"/>
  <c r="BG712" i="1"/>
  <c r="BH712" i="1"/>
  <c r="BI712" i="1"/>
  <c r="BJ712" i="1"/>
  <c r="BK712" i="1"/>
  <c r="BL712" i="1"/>
  <c r="BG713" i="1"/>
  <c r="BH713" i="1"/>
  <c r="BI713" i="1"/>
  <c r="BJ713" i="1"/>
  <c r="BK713" i="1"/>
  <c r="BL713" i="1"/>
  <c r="BG714" i="1"/>
  <c r="BH714" i="1"/>
  <c r="BI714" i="1"/>
  <c r="BJ714" i="1"/>
  <c r="BK714" i="1"/>
  <c r="BL714" i="1"/>
  <c r="BG715" i="1"/>
  <c r="BH715" i="1"/>
  <c r="BI715" i="1"/>
  <c r="BJ715" i="1"/>
  <c r="BK715" i="1"/>
  <c r="BL715" i="1"/>
  <c r="BG716" i="1"/>
  <c r="BH716" i="1"/>
  <c r="BI716" i="1"/>
  <c r="BJ716" i="1"/>
  <c r="BK716" i="1"/>
  <c r="BL716" i="1"/>
  <c r="BG717" i="1"/>
  <c r="BH717" i="1"/>
  <c r="BI717" i="1"/>
  <c r="BJ717" i="1"/>
  <c r="BK717" i="1"/>
  <c r="BL717" i="1"/>
  <c r="BG718" i="1"/>
  <c r="BH718" i="1"/>
  <c r="BI718" i="1"/>
  <c r="BJ718" i="1"/>
  <c r="BK718" i="1"/>
  <c r="BL718" i="1"/>
  <c r="BG719" i="1"/>
  <c r="BH719" i="1"/>
  <c r="BI719" i="1"/>
  <c r="BJ719" i="1"/>
  <c r="BK719" i="1"/>
  <c r="BL719" i="1"/>
  <c r="BG720" i="1"/>
  <c r="BH720" i="1"/>
  <c r="BI720" i="1"/>
  <c r="BJ720" i="1"/>
  <c r="BK720" i="1"/>
  <c r="BL720" i="1"/>
  <c r="BG721" i="1"/>
  <c r="BH721" i="1"/>
  <c r="BI721" i="1"/>
  <c r="BJ721" i="1"/>
  <c r="BK721" i="1"/>
  <c r="BL721" i="1"/>
  <c r="BG722" i="1"/>
  <c r="BH722" i="1"/>
  <c r="BI722" i="1"/>
  <c r="BJ722" i="1"/>
  <c r="BK722" i="1"/>
  <c r="BL722" i="1"/>
  <c r="BG723" i="1"/>
  <c r="BH723" i="1"/>
  <c r="BI723" i="1"/>
  <c r="BJ723" i="1"/>
  <c r="BK723" i="1"/>
  <c r="BL723" i="1"/>
  <c r="BG724" i="1"/>
  <c r="BH724" i="1"/>
  <c r="BI724" i="1"/>
  <c r="BJ724" i="1"/>
  <c r="BK724" i="1"/>
  <c r="BL724" i="1"/>
  <c r="BG725" i="1"/>
  <c r="BH725" i="1"/>
  <c r="BI725" i="1"/>
  <c r="BJ725" i="1"/>
  <c r="BK725" i="1"/>
  <c r="BL725" i="1"/>
  <c r="BG726" i="1"/>
  <c r="BH726" i="1"/>
  <c r="BI726" i="1"/>
  <c r="BJ726" i="1"/>
  <c r="BK726" i="1"/>
  <c r="BL726" i="1"/>
  <c r="BG727" i="1"/>
  <c r="BH727" i="1"/>
  <c r="BI727" i="1"/>
  <c r="BJ727" i="1"/>
  <c r="BK727" i="1"/>
  <c r="BL727" i="1"/>
  <c r="BG728" i="1"/>
  <c r="BH728" i="1"/>
  <c r="BI728" i="1"/>
  <c r="BJ728" i="1"/>
  <c r="BK728" i="1"/>
  <c r="BL728" i="1"/>
  <c r="BG729" i="1"/>
  <c r="BH729" i="1"/>
  <c r="BI729" i="1"/>
  <c r="BJ729" i="1"/>
  <c r="BK729" i="1"/>
  <c r="BL729" i="1"/>
  <c r="BG730" i="1"/>
  <c r="BH730" i="1"/>
  <c r="BI730" i="1"/>
  <c r="BJ730" i="1"/>
  <c r="BK730" i="1"/>
  <c r="BL730" i="1"/>
  <c r="BG731" i="1"/>
  <c r="BH731" i="1"/>
  <c r="BI731" i="1"/>
  <c r="BJ731" i="1"/>
  <c r="BK731" i="1"/>
  <c r="BL731" i="1"/>
  <c r="BG732" i="1"/>
  <c r="BH732" i="1"/>
  <c r="BI732" i="1"/>
  <c r="BJ732" i="1"/>
  <c r="BK732" i="1"/>
  <c r="BL732" i="1"/>
  <c r="BG733" i="1"/>
  <c r="BH733" i="1"/>
  <c r="BI733" i="1"/>
  <c r="BJ733" i="1"/>
  <c r="BK733" i="1"/>
  <c r="BL733" i="1"/>
  <c r="BG734" i="1"/>
  <c r="BH734" i="1"/>
  <c r="BI734" i="1"/>
  <c r="BJ734" i="1"/>
  <c r="BK734" i="1"/>
  <c r="BL734" i="1"/>
  <c r="BG735" i="1"/>
  <c r="BH735" i="1"/>
  <c r="BI735" i="1"/>
  <c r="BJ735" i="1"/>
  <c r="BK735" i="1"/>
  <c r="BL735" i="1"/>
  <c r="BG736" i="1"/>
  <c r="BH736" i="1"/>
  <c r="BI736" i="1"/>
  <c r="BJ736" i="1"/>
  <c r="BK736" i="1"/>
  <c r="BL736" i="1"/>
  <c r="BG737" i="1"/>
  <c r="BH737" i="1"/>
  <c r="BI737" i="1"/>
  <c r="BJ737" i="1"/>
  <c r="BK737" i="1"/>
  <c r="BL737" i="1"/>
  <c r="BG738" i="1"/>
  <c r="BH738" i="1"/>
  <c r="BI738" i="1"/>
  <c r="BJ738" i="1"/>
  <c r="BK738" i="1"/>
  <c r="BL738" i="1"/>
  <c r="BG739" i="1"/>
  <c r="BH739" i="1"/>
  <c r="BI739" i="1"/>
  <c r="BJ739" i="1"/>
  <c r="BK739" i="1"/>
  <c r="BL739" i="1"/>
  <c r="BG740" i="1"/>
  <c r="BH740" i="1"/>
  <c r="BI740" i="1"/>
  <c r="BJ740" i="1"/>
  <c r="BK740" i="1"/>
  <c r="BL740" i="1"/>
  <c r="BG741" i="1"/>
  <c r="BH741" i="1"/>
  <c r="BI741" i="1"/>
  <c r="BJ741" i="1"/>
  <c r="BK741" i="1"/>
  <c r="BL741" i="1"/>
  <c r="BG742" i="1"/>
  <c r="BH742" i="1"/>
  <c r="BI742" i="1"/>
  <c r="BJ742" i="1"/>
  <c r="BK742" i="1"/>
  <c r="BL742" i="1"/>
  <c r="BG743" i="1"/>
  <c r="BH743" i="1"/>
  <c r="BI743" i="1"/>
  <c r="BJ743" i="1"/>
  <c r="BK743" i="1"/>
  <c r="BL743" i="1"/>
  <c r="BG744" i="1"/>
  <c r="BH744" i="1"/>
  <c r="BI744" i="1"/>
  <c r="BJ744" i="1"/>
  <c r="BK744" i="1"/>
  <c r="BL744" i="1"/>
  <c r="BG745" i="1"/>
  <c r="BH745" i="1"/>
  <c r="BI745" i="1"/>
  <c r="BJ745" i="1"/>
  <c r="BK745" i="1"/>
  <c r="BL745" i="1"/>
  <c r="BG746" i="1"/>
  <c r="BH746" i="1"/>
  <c r="BI746" i="1"/>
  <c r="BJ746" i="1"/>
  <c r="BK746" i="1"/>
  <c r="BL746" i="1"/>
  <c r="BG747" i="1"/>
  <c r="BH747" i="1"/>
  <c r="BI747" i="1"/>
  <c r="BJ747" i="1"/>
  <c r="BK747" i="1"/>
  <c r="BL747" i="1"/>
  <c r="BG748" i="1"/>
  <c r="BH748" i="1"/>
  <c r="BI748" i="1"/>
  <c r="BJ748" i="1"/>
  <c r="BK748" i="1"/>
  <c r="BL748" i="1"/>
  <c r="BG749" i="1"/>
  <c r="BH749" i="1"/>
  <c r="BI749" i="1"/>
  <c r="BJ749" i="1"/>
  <c r="BK749" i="1"/>
  <c r="BL749" i="1"/>
  <c r="BG750" i="1"/>
  <c r="BH750" i="1"/>
  <c r="BI750" i="1"/>
  <c r="BJ750" i="1"/>
  <c r="BK750" i="1"/>
  <c r="BL750" i="1"/>
  <c r="BG751" i="1"/>
  <c r="BH751" i="1"/>
  <c r="BI751" i="1"/>
  <c r="BJ751" i="1"/>
  <c r="BK751" i="1"/>
  <c r="BL751" i="1"/>
  <c r="BG752" i="1"/>
  <c r="BH752" i="1"/>
  <c r="BI752" i="1"/>
  <c r="BJ752" i="1"/>
  <c r="BK752" i="1"/>
  <c r="BL752" i="1"/>
  <c r="BG753" i="1"/>
  <c r="BH753" i="1"/>
  <c r="BI753" i="1"/>
  <c r="BJ753" i="1"/>
  <c r="BK753" i="1"/>
  <c r="BL753" i="1"/>
  <c r="BG754" i="1"/>
  <c r="BH754" i="1"/>
  <c r="BI754" i="1"/>
  <c r="BJ754" i="1"/>
  <c r="BK754" i="1"/>
  <c r="BL754" i="1"/>
  <c r="BG755" i="1"/>
  <c r="BH755" i="1"/>
  <c r="BI755" i="1"/>
  <c r="BJ755" i="1"/>
  <c r="BK755" i="1"/>
  <c r="BL755" i="1"/>
  <c r="BG756" i="1"/>
  <c r="BH756" i="1"/>
  <c r="BI756" i="1"/>
  <c r="BJ756" i="1"/>
  <c r="BK756" i="1"/>
  <c r="BL756" i="1"/>
  <c r="BG757" i="1"/>
  <c r="BH757" i="1"/>
  <c r="BI757" i="1"/>
  <c r="BJ757" i="1"/>
  <c r="BK757" i="1"/>
  <c r="BL757" i="1"/>
  <c r="BG758" i="1"/>
  <c r="BH758" i="1"/>
  <c r="BI758" i="1"/>
  <c r="BJ758" i="1"/>
  <c r="BK758" i="1"/>
  <c r="BL758" i="1"/>
  <c r="BG759" i="1"/>
  <c r="BH759" i="1"/>
  <c r="BI759" i="1"/>
  <c r="BJ759" i="1"/>
  <c r="BK759" i="1"/>
  <c r="BL759" i="1"/>
  <c r="BG760" i="1"/>
  <c r="BH760" i="1"/>
  <c r="BI760" i="1"/>
  <c r="BJ760" i="1"/>
  <c r="BK760" i="1"/>
  <c r="BL760" i="1"/>
  <c r="BG761" i="1"/>
  <c r="BH761" i="1"/>
  <c r="BI761" i="1"/>
  <c r="BJ761" i="1"/>
  <c r="BK761" i="1"/>
  <c r="BL761" i="1"/>
  <c r="BG762" i="1"/>
  <c r="BH762" i="1"/>
  <c r="BI762" i="1"/>
  <c r="BJ762" i="1"/>
  <c r="BK762" i="1"/>
  <c r="BL762" i="1"/>
  <c r="BG763" i="1"/>
  <c r="BH763" i="1"/>
  <c r="BI763" i="1"/>
  <c r="BJ763" i="1"/>
  <c r="BK763" i="1"/>
  <c r="BL763" i="1"/>
  <c r="BG764" i="1"/>
  <c r="BH764" i="1"/>
  <c r="BI764" i="1"/>
  <c r="BJ764" i="1"/>
  <c r="BK764" i="1"/>
  <c r="BL764" i="1"/>
  <c r="BG765" i="1"/>
  <c r="BH765" i="1"/>
  <c r="BI765" i="1"/>
  <c r="BJ765" i="1"/>
  <c r="BK765" i="1"/>
  <c r="BL765" i="1"/>
  <c r="BG766" i="1"/>
  <c r="BH766" i="1"/>
  <c r="BI766" i="1"/>
  <c r="BJ766" i="1"/>
  <c r="BK766" i="1"/>
  <c r="BL766" i="1"/>
  <c r="BG767" i="1"/>
  <c r="BH767" i="1"/>
  <c r="BI767" i="1"/>
  <c r="BJ767" i="1"/>
  <c r="BK767" i="1"/>
  <c r="BL767" i="1"/>
  <c r="BG768" i="1"/>
  <c r="BH768" i="1"/>
  <c r="BI768" i="1"/>
  <c r="BJ768" i="1"/>
  <c r="BK768" i="1"/>
  <c r="BL768" i="1"/>
  <c r="BG769" i="1"/>
  <c r="BH769" i="1"/>
  <c r="BI769" i="1"/>
  <c r="BJ769" i="1"/>
  <c r="BK769" i="1"/>
  <c r="BL769" i="1"/>
  <c r="BG770" i="1"/>
  <c r="BH770" i="1"/>
  <c r="BI770" i="1"/>
  <c r="BJ770" i="1"/>
  <c r="BK770" i="1"/>
  <c r="BL770" i="1"/>
  <c r="BG771" i="1"/>
  <c r="BH771" i="1"/>
  <c r="BI771" i="1"/>
  <c r="BJ771" i="1"/>
  <c r="BK771" i="1"/>
  <c r="BL771" i="1"/>
  <c r="BG772" i="1"/>
  <c r="BH772" i="1"/>
  <c r="BI772" i="1"/>
  <c r="BJ772" i="1"/>
  <c r="BK772" i="1"/>
  <c r="BL772" i="1"/>
  <c r="BG773" i="1"/>
  <c r="BH773" i="1"/>
  <c r="BI773" i="1"/>
  <c r="BJ773" i="1"/>
  <c r="BK773" i="1"/>
  <c r="BL773" i="1"/>
  <c r="BG774" i="1"/>
  <c r="BH774" i="1"/>
  <c r="BI774" i="1"/>
  <c r="BJ774" i="1"/>
  <c r="BK774" i="1"/>
  <c r="BL774" i="1"/>
  <c r="BG775" i="1"/>
  <c r="BH775" i="1"/>
  <c r="BI775" i="1"/>
  <c r="BJ775" i="1"/>
  <c r="BK775" i="1"/>
  <c r="BL775" i="1"/>
  <c r="BG776" i="1"/>
  <c r="BH776" i="1"/>
  <c r="BI776" i="1"/>
  <c r="BJ776" i="1"/>
  <c r="BK776" i="1"/>
  <c r="BL776" i="1"/>
  <c r="BG777" i="1"/>
  <c r="BH777" i="1"/>
  <c r="BI777" i="1"/>
  <c r="BJ777" i="1"/>
  <c r="BK777" i="1"/>
  <c r="BL777" i="1"/>
  <c r="BG778" i="1"/>
  <c r="BH778" i="1"/>
  <c r="BI778" i="1"/>
  <c r="BJ778" i="1"/>
  <c r="BK778" i="1"/>
  <c r="BL778" i="1"/>
  <c r="BG779" i="1"/>
  <c r="BH779" i="1"/>
  <c r="BI779" i="1"/>
  <c r="BJ779" i="1"/>
  <c r="BK779" i="1"/>
  <c r="BL779" i="1"/>
  <c r="BG780" i="1"/>
  <c r="BH780" i="1"/>
  <c r="BI780" i="1"/>
  <c r="BJ780" i="1"/>
  <c r="BK780" i="1"/>
  <c r="BL780" i="1"/>
  <c r="BG781" i="1"/>
  <c r="BH781" i="1"/>
  <c r="BI781" i="1"/>
  <c r="BJ781" i="1"/>
  <c r="BK781" i="1"/>
  <c r="BL781" i="1"/>
  <c r="BG782" i="1"/>
  <c r="BH782" i="1"/>
  <c r="BI782" i="1"/>
  <c r="BJ782" i="1"/>
  <c r="BK782" i="1"/>
  <c r="BL782" i="1"/>
  <c r="BG783" i="1"/>
  <c r="BH783" i="1"/>
  <c r="BI783" i="1"/>
  <c r="BJ783" i="1"/>
  <c r="BK783" i="1"/>
  <c r="BL783" i="1"/>
  <c r="BG784" i="1"/>
  <c r="BH784" i="1"/>
  <c r="BI784" i="1"/>
  <c r="BJ784" i="1"/>
  <c r="BK784" i="1"/>
  <c r="BL784" i="1"/>
  <c r="BG785" i="1"/>
  <c r="BH785" i="1"/>
  <c r="BI785" i="1"/>
  <c r="BJ785" i="1"/>
  <c r="BK785" i="1"/>
  <c r="BL785" i="1"/>
  <c r="BG786" i="1"/>
  <c r="BH786" i="1"/>
  <c r="BI786" i="1"/>
  <c r="BJ786" i="1"/>
  <c r="BK786" i="1"/>
  <c r="BL786" i="1"/>
  <c r="BG787" i="1"/>
  <c r="BH787" i="1"/>
  <c r="BI787" i="1"/>
  <c r="BJ787" i="1"/>
  <c r="BK787" i="1"/>
  <c r="BL787" i="1"/>
  <c r="BG788" i="1"/>
  <c r="BH788" i="1"/>
  <c r="BI788" i="1"/>
  <c r="BJ788" i="1"/>
  <c r="BK788" i="1"/>
  <c r="BL788" i="1"/>
  <c r="BG789" i="1"/>
  <c r="BH789" i="1"/>
  <c r="BI789" i="1"/>
  <c r="BJ789" i="1"/>
  <c r="BK789" i="1"/>
  <c r="BL789" i="1"/>
  <c r="BG790" i="1"/>
  <c r="BH790" i="1"/>
  <c r="BI790" i="1"/>
  <c r="BJ790" i="1"/>
  <c r="BK790" i="1"/>
  <c r="BL790" i="1"/>
  <c r="BG791" i="1"/>
  <c r="BH791" i="1"/>
  <c r="BI791" i="1"/>
  <c r="BJ791" i="1"/>
  <c r="BK791" i="1"/>
  <c r="BL791" i="1"/>
  <c r="BG792" i="1"/>
  <c r="BH792" i="1"/>
  <c r="BI792" i="1"/>
  <c r="BJ792" i="1"/>
  <c r="BK792" i="1"/>
  <c r="BL792" i="1"/>
  <c r="BG793" i="1"/>
  <c r="BH793" i="1"/>
  <c r="BI793" i="1"/>
  <c r="BJ793" i="1"/>
  <c r="BK793" i="1"/>
  <c r="BL793" i="1"/>
  <c r="BG794" i="1"/>
  <c r="BH794" i="1"/>
  <c r="BI794" i="1"/>
  <c r="BJ794" i="1"/>
  <c r="BK794" i="1"/>
  <c r="BL794" i="1"/>
  <c r="BG795" i="1"/>
  <c r="BH795" i="1"/>
  <c r="BI795" i="1"/>
  <c r="BJ795" i="1"/>
  <c r="BK795" i="1"/>
  <c r="BL795" i="1"/>
  <c r="BG796" i="1"/>
  <c r="BH796" i="1"/>
  <c r="BI796" i="1"/>
  <c r="BJ796" i="1"/>
  <c r="BK796" i="1"/>
  <c r="BL796" i="1"/>
  <c r="BG797" i="1"/>
  <c r="BH797" i="1"/>
  <c r="BI797" i="1"/>
  <c r="BJ797" i="1"/>
  <c r="BK797" i="1"/>
  <c r="BL797" i="1"/>
  <c r="BG798" i="1"/>
  <c r="BH798" i="1"/>
  <c r="BI798" i="1"/>
  <c r="BJ798" i="1"/>
  <c r="BK798" i="1"/>
  <c r="BL798" i="1"/>
  <c r="BG799" i="1"/>
  <c r="BH799" i="1"/>
  <c r="BI799" i="1"/>
  <c r="BJ799" i="1"/>
  <c r="BK799" i="1"/>
  <c r="BL799" i="1"/>
  <c r="BG800" i="1"/>
  <c r="BH800" i="1"/>
  <c r="BI800" i="1"/>
  <c r="BJ800" i="1"/>
  <c r="BK800" i="1"/>
  <c r="BL800" i="1"/>
  <c r="BG801" i="1"/>
  <c r="BH801" i="1"/>
  <c r="BI801" i="1"/>
  <c r="BJ801" i="1"/>
  <c r="BK801" i="1"/>
  <c r="BL801" i="1"/>
  <c r="BG802" i="1"/>
  <c r="BH802" i="1"/>
  <c r="BI802" i="1"/>
  <c r="BJ802" i="1"/>
  <c r="BK802" i="1"/>
  <c r="BL802" i="1"/>
  <c r="BG803" i="1"/>
  <c r="BH803" i="1"/>
  <c r="BI803" i="1"/>
  <c r="BJ803" i="1"/>
  <c r="BK803" i="1"/>
  <c r="BL803" i="1"/>
  <c r="BG804" i="1"/>
  <c r="BH804" i="1"/>
  <c r="BI804" i="1"/>
  <c r="BJ804" i="1"/>
  <c r="BK804" i="1"/>
  <c r="BL804" i="1"/>
  <c r="BG805" i="1"/>
  <c r="BH805" i="1"/>
  <c r="BI805" i="1"/>
  <c r="BJ805" i="1"/>
  <c r="BK805" i="1"/>
  <c r="BL805" i="1"/>
  <c r="BG806" i="1"/>
  <c r="BH806" i="1"/>
  <c r="BI806" i="1"/>
  <c r="BJ806" i="1"/>
  <c r="BK806" i="1"/>
  <c r="BL806" i="1"/>
  <c r="BG807" i="1"/>
  <c r="BH807" i="1"/>
  <c r="BI807" i="1"/>
  <c r="BJ807" i="1"/>
  <c r="BK807" i="1"/>
  <c r="BL807" i="1"/>
  <c r="BG808" i="1"/>
  <c r="BH808" i="1"/>
  <c r="BI808" i="1"/>
  <c r="BJ808" i="1"/>
  <c r="BK808" i="1"/>
  <c r="BL808" i="1"/>
  <c r="BG809" i="1"/>
  <c r="BH809" i="1"/>
  <c r="BI809" i="1"/>
  <c r="BJ809" i="1"/>
  <c r="BK809" i="1"/>
  <c r="BL809" i="1"/>
  <c r="BG810" i="1"/>
  <c r="BH810" i="1"/>
  <c r="BI810" i="1"/>
  <c r="BJ810" i="1"/>
  <c r="BK810" i="1"/>
  <c r="BL810" i="1"/>
  <c r="BG811" i="1"/>
  <c r="BH811" i="1"/>
  <c r="BI811" i="1"/>
  <c r="BJ811" i="1"/>
  <c r="BK811" i="1"/>
  <c r="BL811" i="1"/>
  <c r="BG812" i="1"/>
  <c r="BH812" i="1"/>
  <c r="BI812" i="1"/>
  <c r="BJ812" i="1"/>
  <c r="BK812" i="1"/>
  <c r="BL812" i="1"/>
  <c r="BG813" i="1"/>
  <c r="BH813" i="1"/>
  <c r="BI813" i="1"/>
  <c r="BJ813" i="1"/>
  <c r="BK813" i="1"/>
  <c r="BL813" i="1"/>
  <c r="BG814" i="1"/>
  <c r="BH814" i="1"/>
  <c r="BI814" i="1"/>
  <c r="BJ814" i="1"/>
  <c r="BK814" i="1"/>
  <c r="BL814" i="1"/>
  <c r="BG815" i="1"/>
  <c r="BH815" i="1"/>
  <c r="BI815" i="1"/>
  <c r="BJ815" i="1"/>
  <c r="BK815" i="1"/>
  <c r="BL815" i="1"/>
  <c r="BG816" i="1"/>
  <c r="BH816" i="1"/>
  <c r="BI816" i="1"/>
  <c r="BJ816" i="1"/>
  <c r="BK816" i="1"/>
  <c r="BL816" i="1"/>
  <c r="BG817" i="1"/>
  <c r="BH817" i="1"/>
  <c r="BI817" i="1"/>
  <c r="BJ817" i="1"/>
  <c r="BK817" i="1"/>
  <c r="BL817" i="1"/>
  <c r="BG818" i="1"/>
  <c r="BH818" i="1"/>
  <c r="BI818" i="1"/>
  <c r="BJ818" i="1"/>
  <c r="BK818" i="1"/>
  <c r="BL818" i="1"/>
  <c r="BG819" i="1"/>
  <c r="BH819" i="1"/>
  <c r="BI819" i="1"/>
  <c r="BJ819" i="1"/>
  <c r="BK819" i="1"/>
  <c r="BL819" i="1"/>
  <c r="BG820" i="1"/>
  <c r="BH820" i="1"/>
  <c r="BI820" i="1"/>
  <c r="BJ820" i="1"/>
  <c r="BK820" i="1"/>
  <c r="BL820" i="1"/>
  <c r="BG821" i="1"/>
  <c r="BH821" i="1"/>
  <c r="BI821" i="1"/>
  <c r="BJ821" i="1"/>
  <c r="BK821" i="1"/>
  <c r="BL821" i="1"/>
  <c r="BG822" i="1"/>
  <c r="BH822" i="1"/>
  <c r="BI822" i="1"/>
  <c r="BJ822" i="1"/>
  <c r="BK822" i="1"/>
  <c r="BL822" i="1"/>
  <c r="BG823" i="1"/>
  <c r="BH823" i="1"/>
  <c r="BI823" i="1"/>
  <c r="BJ823" i="1"/>
  <c r="BK823" i="1"/>
  <c r="BL823" i="1"/>
  <c r="BG824" i="1"/>
  <c r="BH824" i="1"/>
  <c r="BI824" i="1"/>
  <c r="BJ824" i="1"/>
  <c r="BK824" i="1"/>
  <c r="BL824" i="1"/>
  <c r="BG825" i="1"/>
  <c r="BH825" i="1"/>
  <c r="BI825" i="1"/>
  <c r="BJ825" i="1"/>
  <c r="BK825" i="1"/>
  <c r="BL825" i="1"/>
  <c r="BG826" i="1"/>
  <c r="BH826" i="1"/>
  <c r="BI826" i="1"/>
  <c r="BJ826" i="1"/>
  <c r="BK826" i="1"/>
  <c r="BL826" i="1"/>
  <c r="BG827" i="1"/>
  <c r="BH827" i="1"/>
  <c r="BI827" i="1"/>
  <c r="BJ827" i="1"/>
  <c r="BK827" i="1"/>
  <c r="BL827" i="1"/>
  <c r="BG828" i="1"/>
  <c r="BH828" i="1"/>
  <c r="BI828" i="1"/>
  <c r="BJ828" i="1"/>
  <c r="BK828" i="1"/>
  <c r="BL828" i="1"/>
  <c r="BG829" i="1"/>
  <c r="BH829" i="1"/>
  <c r="BI829" i="1"/>
  <c r="BJ829" i="1"/>
  <c r="BK829" i="1"/>
  <c r="BL829" i="1"/>
  <c r="BG830" i="1"/>
  <c r="BH830" i="1"/>
  <c r="BI830" i="1"/>
  <c r="BJ830" i="1"/>
  <c r="BK830" i="1"/>
  <c r="BL830" i="1"/>
  <c r="BG831" i="1"/>
  <c r="BH831" i="1"/>
  <c r="BI831" i="1"/>
  <c r="BJ831" i="1"/>
  <c r="BK831" i="1"/>
  <c r="BL831" i="1"/>
  <c r="BG832" i="1"/>
  <c r="BH832" i="1"/>
  <c r="BI832" i="1"/>
  <c r="BJ832" i="1"/>
  <c r="BK832" i="1"/>
  <c r="BL832" i="1"/>
  <c r="BG833" i="1"/>
  <c r="BH833" i="1"/>
  <c r="BI833" i="1"/>
  <c r="BJ833" i="1"/>
  <c r="BK833" i="1"/>
  <c r="BL833" i="1"/>
  <c r="BG834" i="1"/>
  <c r="BH834" i="1"/>
  <c r="BI834" i="1"/>
  <c r="BJ834" i="1"/>
  <c r="BK834" i="1"/>
  <c r="BL834" i="1"/>
  <c r="BG835" i="1"/>
  <c r="BH835" i="1"/>
  <c r="BI835" i="1"/>
  <c r="BJ835" i="1"/>
  <c r="BK835" i="1"/>
  <c r="BL835" i="1"/>
  <c r="BG836" i="1"/>
  <c r="BH836" i="1"/>
  <c r="BI836" i="1"/>
  <c r="BJ836" i="1"/>
  <c r="BK836" i="1"/>
  <c r="BL836" i="1"/>
  <c r="BG837" i="1"/>
  <c r="BH837" i="1"/>
  <c r="BI837" i="1"/>
  <c r="BJ837" i="1"/>
  <c r="BK837" i="1"/>
  <c r="BL837" i="1"/>
  <c r="BG838" i="1"/>
  <c r="BH838" i="1"/>
  <c r="BI838" i="1"/>
  <c r="BJ838" i="1"/>
  <c r="BK838" i="1"/>
  <c r="BL838" i="1"/>
  <c r="BG839" i="1"/>
  <c r="BH839" i="1"/>
  <c r="BI839" i="1"/>
  <c r="BJ839" i="1"/>
  <c r="BK839" i="1"/>
  <c r="BL839" i="1"/>
  <c r="BG840" i="1"/>
  <c r="BH840" i="1"/>
  <c r="BI840" i="1"/>
  <c r="BJ840" i="1"/>
  <c r="BK840" i="1"/>
  <c r="BL840" i="1"/>
  <c r="BG841" i="1"/>
  <c r="BH841" i="1"/>
  <c r="BI841" i="1"/>
  <c r="BJ841" i="1"/>
  <c r="BK841" i="1"/>
  <c r="BL841" i="1"/>
  <c r="BG842" i="1"/>
  <c r="BH842" i="1"/>
  <c r="BI842" i="1"/>
  <c r="BJ842" i="1"/>
  <c r="BK842" i="1"/>
  <c r="BL842" i="1"/>
  <c r="BG843" i="1"/>
  <c r="BH843" i="1"/>
  <c r="BI843" i="1"/>
  <c r="BJ843" i="1"/>
  <c r="BK843" i="1"/>
  <c r="BL843" i="1"/>
  <c r="BG844" i="1"/>
  <c r="BH844" i="1"/>
  <c r="BI844" i="1"/>
  <c r="BJ844" i="1"/>
  <c r="BK844" i="1"/>
  <c r="BL844" i="1"/>
  <c r="BG845" i="1"/>
  <c r="BH845" i="1"/>
  <c r="BI845" i="1"/>
  <c r="BJ845" i="1"/>
  <c r="BK845" i="1"/>
  <c r="BL845" i="1"/>
  <c r="BG846" i="1"/>
  <c r="BH846" i="1"/>
  <c r="BI846" i="1"/>
  <c r="BJ846" i="1"/>
  <c r="BK846" i="1"/>
  <c r="BL846" i="1"/>
  <c r="BG847" i="1"/>
  <c r="BH847" i="1"/>
  <c r="BI847" i="1"/>
  <c r="BJ847" i="1"/>
  <c r="BK847" i="1"/>
  <c r="BL847" i="1"/>
  <c r="BG848" i="1"/>
  <c r="BH848" i="1"/>
  <c r="BI848" i="1"/>
  <c r="BJ848" i="1"/>
  <c r="BK848" i="1"/>
  <c r="BL848" i="1"/>
  <c r="BG849" i="1"/>
  <c r="BH849" i="1"/>
  <c r="BI849" i="1"/>
  <c r="BJ849" i="1"/>
  <c r="BK849" i="1"/>
  <c r="BL849" i="1"/>
  <c r="BG850" i="1"/>
  <c r="BH850" i="1"/>
  <c r="BI850" i="1"/>
  <c r="BJ850" i="1"/>
  <c r="BK850" i="1"/>
  <c r="BL850" i="1"/>
  <c r="BG851" i="1"/>
  <c r="BH851" i="1"/>
  <c r="BI851" i="1"/>
  <c r="BJ851" i="1"/>
  <c r="BK851" i="1"/>
  <c r="BL851" i="1"/>
  <c r="BG852" i="1"/>
  <c r="BH852" i="1"/>
  <c r="BI852" i="1"/>
  <c r="BJ852" i="1"/>
  <c r="BK852" i="1"/>
  <c r="BL852" i="1"/>
  <c r="BG853" i="1"/>
  <c r="BH853" i="1"/>
  <c r="BI853" i="1"/>
  <c r="BJ853" i="1"/>
  <c r="BK853" i="1"/>
  <c r="BL853" i="1"/>
  <c r="BG854" i="1"/>
  <c r="BH854" i="1"/>
  <c r="BI854" i="1"/>
  <c r="BJ854" i="1"/>
  <c r="BK854" i="1"/>
  <c r="BL854" i="1"/>
  <c r="BG855" i="1"/>
  <c r="BH855" i="1"/>
  <c r="BI855" i="1"/>
  <c r="BJ855" i="1"/>
  <c r="BK855" i="1"/>
  <c r="BL855" i="1"/>
  <c r="BG856" i="1"/>
  <c r="BH856" i="1"/>
  <c r="BI856" i="1"/>
  <c r="BJ856" i="1"/>
  <c r="BK856" i="1"/>
  <c r="BL856" i="1"/>
  <c r="BG857" i="1"/>
  <c r="BH857" i="1"/>
  <c r="BI857" i="1"/>
  <c r="BJ857" i="1"/>
  <c r="BK857" i="1"/>
  <c r="BL857" i="1"/>
  <c r="BG858" i="1"/>
  <c r="BH858" i="1"/>
  <c r="BI858" i="1"/>
  <c r="BJ858" i="1"/>
  <c r="BK858" i="1"/>
  <c r="BL858" i="1"/>
  <c r="BG859" i="1"/>
  <c r="BH859" i="1"/>
  <c r="BI859" i="1"/>
  <c r="BJ859" i="1"/>
  <c r="BK859" i="1"/>
  <c r="BL859" i="1"/>
  <c r="BG860" i="1"/>
  <c r="BH860" i="1"/>
  <c r="BI860" i="1"/>
  <c r="BJ860" i="1"/>
  <c r="BK860" i="1"/>
  <c r="BL860" i="1"/>
  <c r="BG861" i="1"/>
  <c r="BH861" i="1"/>
  <c r="BI861" i="1"/>
  <c r="BJ861" i="1"/>
  <c r="BK861" i="1"/>
  <c r="BL861" i="1"/>
  <c r="BG862" i="1"/>
  <c r="BH862" i="1"/>
  <c r="BI862" i="1"/>
  <c r="BJ862" i="1"/>
  <c r="BK862" i="1"/>
  <c r="BL862" i="1"/>
  <c r="BG863" i="1"/>
  <c r="BH863" i="1"/>
  <c r="BI863" i="1"/>
  <c r="BJ863" i="1"/>
  <c r="BK863" i="1"/>
  <c r="BL863" i="1"/>
  <c r="BG864" i="1"/>
  <c r="BH864" i="1"/>
  <c r="BI864" i="1"/>
  <c r="BJ864" i="1"/>
  <c r="BK864" i="1"/>
  <c r="BL864" i="1"/>
  <c r="BG865" i="1"/>
  <c r="BH865" i="1"/>
  <c r="BI865" i="1"/>
  <c r="BJ865" i="1"/>
  <c r="BK865" i="1"/>
  <c r="BL865" i="1"/>
  <c r="BG866" i="1"/>
  <c r="BH866" i="1"/>
  <c r="BI866" i="1"/>
  <c r="BJ866" i="1"/>
  <c r="BK866" i="1"/>
  <c r="BL866" i="1"/>
  <c r="BG867" i="1"/>
  <c r="BH867" i="1"/>
  <c r="BI867" i="1"/>
  <c r="BJ867" i="1"/>
  <c r="BK867" i="1"/>
  <c r="BL867" i="1"/>
  <c r="BG868" i="1"/>
  <c r="BH868" i="1"/>
  <c r="BI868" i="1"/>
  <c r="BJ868" i="1"/>
  <c r="BK868" i="1"/>
  <c r="BL868" i="1"/>
  <c r="BG869" i="1"/>
  <c r="BH869" i="1"/>
  <c r="BI869" i="1"/>
  <c r="BJ869" i="1"/>
  <c r="BK869" i="1"/>
  <c r="BL869" i="1"/>
  <c r="BG870" i="1"/>
  <c r="BH870" i="1"/>
  <c r="BI870" i="1"/>
  <c r="BJ870" i="1"/>
  <c r="BK870" i="1"/>
  <c r="BL870" i="1"/>
  <c r="BG871" i="1"/>
  <c r="BH871" i="1"/>
  <c r="BI871" i="1"/>
  <c r="BJ871" i="1"/>
  <c r="BK871" i="1"/>
  <c r="BL871" i="1"/>
  <c r="BG872" i="1"/>
  <c r="BH872" i="1"/>
  <c r="BI872" i="1"/>
  <c r="BJ872" i="1"/>
  <c r="BK872" i="1"/>
  <c r="BL872" i="1"/>
  <c r="BG873" i="1"/>
  <c r="BH873" i="1"/>
  <c r="BI873" i="1"/>
  <c r="BJ873" i="1"/>
  <c r="BK873" i="1"/>
  <c r="BL873" i="1"/>
  <c r="BG874" i="1"/>
  <c r="BH874" i="1"/>
  <c r="BI874" i="1"/>
  <c r="BJ874" i="1"/>
  <c r="BK874" i="1"/>
  <c r="BL874" i="1"/>
  <c r="BG875" i="1"/>
  <c r="BH875" i="1"/>
  <c r="BI875" i="1"/>
  <c r="BJ875" i="1"/>
  <c r="BK875" i="1"/>
  <c r="BL875" i="1"/>
  <c r="BG876" i="1"/>
  <c r="BH876" i="1"/>
  <c r="BI876" i="1"/>
  <c r="BJ876" i="1"/>
  <c r="BK876" i="1"/>
  <c r="BL876" i="1"/>
  <c r="BG877" i="1"/>
  <c r="BH877" i="1"/>
  <c r="BI877" i="1"/>
  <c r="BJ877" i="1"/>
  <c r="BK877" i="1"/>
  <c r="BL877" i="1"/>
  <c r="BG878" i="1"/>
  <c r="BH878" i="1"/>
  <c r="BI878" i="1"/>
  <c r="BJ878" i="1"/>
  <c r="BK878" i="1"/>
  <c r="BL878" i="1"/>
  <c r="BG879" i="1"/>
  <c r="BH879" i="1"/>
  <c r="BI879" i="1"/>
  <c r="BJ879" i="1"/>
  <c r="BK879" i="1"/>
  <c r="BL879" i="1"/>
  <c r="BG880" i="1"/>
  <c r="BH880" i="1"/>
  <c r="BI880" i="1"/>
  <c r="BJ880" i="1"/>
  <c r="BK880" i="1"/>
  <c r="BL880" i="1"/>
  <c r="BG881" i="1"/>
  <c r="BH881" i="1"/>
  <c r="BI881" i="1"/>
  <c r="BJ881" i="1"/>
  <c r="BK881" i="1"/>
  <c r="BL881" i="1"/>
  <c r="BG882" i="1"/>
  <c r="BH882" i="1"/>
  <c r="BI882" i="1"/>
  <c r="BJ882" i="1"/>
  <c r="BK882" i="1"/>
  <c r="BL882" i="1"/>
  <c r="BG883" i="1"/>
  <c r="BH883" i="1"/>
  <c r="BI883" i="1"/>
  <c r="BJ883" i="1"/>
  <c r="BK883" i="1"/>
  <c r="BL883" i="1"/>
  <c r="BG884" i="1"/>
  <c r="BH884" i="1"/>
  <c r="BI884" i="1"/>
  <c r="BJ884" i="1"/>
  <c r="BK884" i="1"/>
  <c r="BL884" i="1"/>
  <c r="BG885" i="1"/>
  <c r="BH885" i="1"/>
  <c r="BI885" i="1"/>
  <c r="BJ885" i="1"/>
  <c r="BK885" i="1"/>
  <c r="BL885" i="1"/>
  <c r="BG886" i="1"/>
  <c r="BH886" i="1"/>
  <c r="BI886" i="1"/>
  <c r="BJ886" i="1"/>
  <c r="BK886" i="1"/>
  <c r="BL886" i="1"/>
  <c r="BG887" i="1"/>
  <c r="BH887" i="1"/>
  <c r="BI887" i="1"/>
  <c r="BJ887" i="1"/>
  <c r="BK887" i="1"/>
  <c r="BL887" i="1"/>
  <c r="BG888" i="1"/>
  <c r="BH888" i="1"/>
  <c r="BI888" i="1"/>
  <c r="BJ888" i="1"/>
  <c r="BK888" i="1"/>
  <c r="BL888" i="1"/>
  <c r="BG889" i="1"/>
  <c r="BH889" i="1"/>
  <c r="BI889" i="1"/>
  <c r="BJ889" i="1"/>
  <c r="BK889" i="1"/>
  <c r="BL889" i="1"/>
  <c r="BG890" i="1"/>
  <c r="BH890" i="1"/>
  <c r="BI890" i="1"/>
  <c r="BJ890" i="1"/>
  <c r="BK890" i="1"/>
  <c r="BL890" i="1"/>
  <c r="BG891" i="1"/>
  <c r="BH891" i="1"/>
  <c r="BI891" i="1"/>
  <c r="BJ891" i="1"/>
  <c r="BK891" i="1"/>
  <c r="BL891" i="1"/>
  <c r="BG892" i="1"/>
  <c r="BH892" i="1"/>
  <c r="BI892" i="1"/>
  <c r="BJ892" i="1"/>
  <c r="BK892" i="1"/>
  <c r="BL892" i="1"/>
  <c r="BG893" i="1"/>
  <c r="BH893" i="1"/>
  <c r="BI893" i="1"/>
  <c r="BJ893" i="1"/>
  <c r="BK893" i="1"/>
  <c r="BL893" i="1"/>
  <c r="BG894" i="1"/>
  <c r="BH894" i="1"/>
  <c r="BI894" i="1"/>
  <c r="BJ894" i="1"/>
  <c r="BK894" i="1"/>
  <c r="BL894" i="1"/>
  <c r="BG895" i="1"/>
  <c r="BH895" i="1"/>
  <c r="BI895" i="1"/>
  <c r="BJ895" i="1"/>
  <c r="BK895" i="1"/>
  <c r="BL895" i="1"/>
  <c r="BG896" i="1"/>
  <c r="BH896" i="1"/>
  <c r="BI896" i="1"/>
  <c r="BJ896" i="1"/>
  <c r="BK896" i="1"/>
  <c r="BL896" i="1"/>
  <c r="BG897" i="1"/>
  <c r="BH897" i="1"/>
  <c r="BI897" i="1"/>
  <c r="BJ897" i="1"/>
  <c r="BK897" i="1"/>
  <c r="BL897" i="1"/>
  <c r="BG898" i="1"/>
  <c r="BH898" i="1"/>
  <c r="BI898" i="1"/>
  <c r="BJ898" i="1"/>
  <c r="BK898" i="1"/>
  <c r="BL898" i="1"/>
  <c r="BG899" i="1"/>
  <c r="BH899" i="1"/>
  <c r="BI899" i="1"/>
  <c r="BJ899" i="1"/>
  <c r="BK899" i="1"/>
  <c r="BL899" i="1"/>
  <c r="BG900" i="1"/>
  <c r="BH900" i="1"/>
  <c r="BI900" i="1"/>
  <c r="BJ900" i="1"/>
  <c r="BK900" i="1"/>
  <c r="BL900" i="1"/>
  <c r="BG901" i="1"/>
  <c r="BH901" i="1"/>
  <c r="BI901" i="1"/>
  <c r="BJ901" i="1"/>
  <c r="BK901" i="1"/>
  <c r="BL901" i="1"/>
  <c r="BG902" i="1"/>
  <c r="BH902" i="1"/>
  <c r="BI902" i="1"/>
  <c r="BJ902" i="1"/>
  <c r="BK902" i="1"/>
  <c r="BL902" i="1"/>
  <c r="BG903" i="1"/>
  <c r="BH903" i="1"/>
  <c r="BI903" i="1"/>
  <c r="BJ903" i="1"/>
  <c r="BK903" i="1"/>
  <c r="BL903" i="1"/>
  <c r="BG904" i="1"/>
  <c r="BH904" i="1"/>
  <c r="BI904" i="1"/>
  <c r="BJ904" i="1"/>
  <c r="BK904" i="1"/>
  <c r="BL904" i="1"/>
  <c r="BG905" i="1"/>
  <c r="BH905" i="1"/>
  <c r="BI905" i="1"/>
  <c r="BJ905" i="1"/>
  <c r="BK905" i="1"/>
  <c r="BL905" i="1"/>
  <c r="BG906" i="1"/>
  <c r="BH906" i="1"/>
  <c r="BI906" i="1"/>
  <c r="BJ906" i="1"/>
  <c r="BK906" i="1"/>
  <c r="BL906" i="1"/>
  <c r="BG907" i="1"/>
  <c r="BH907" i="1"/>
  <c r="BI907" i="1"/>
  <c r="BJ907" i="1"/>
  <c r="BK907" i="1"/>
  <c r="BL907" i="1"/>
  <c r="BG908" i="1"/>
  <c r="BH908" i="1"/>
  <c r="BI908" i="1"/>
  <c r="BJ908" i="1"/>
  <c r="BK908" i="1"/>
  <c r="BL908" i="1"/>
  <c r="BG909" i="1"/>
  <c r="BH909" i="1"/>
  <c r="BI909" i="1"/>
  <c r="BJ909" i="1"/>
  <c r="BK909" i="1"/>
  <c r="BL909" i="1"/>
  <c r="BG910" i="1"/>
  <c r="BH910" i="1"/>
  <c r="BI910" i="1"/>
  <c r="BJ910" i="1"/>
  <c r="BK910" i="1"/>
  <c r="BL910" i="1"/>
  <c r="BG911" i="1"/>
  <c r="BH911" i="1"/>
  <c r="BI911" i="1"/>
  <c r="BJ911" i="1"/>
  <c r="BK911" i="1"/>
  <c r="BL911" i="1"/>
  <c r="BG912" i="1"/>
  <c r="BH912" i="1"/>
  <c r="BI912" i="1"/>
  <c r="BJ912" i="1"/>
  <c r="BK912" i="1"/>
  <c r="BL912" i="1"/>
  <c r="BG913" i="1"/>
  <c r="BH913" i="1"/>
  <c r="BI913" i="1"/>
  <c r="BJ913" i="1"/>
  <c r="BK913" i="1"/>
  <c r="BL913" i="1"/>
  <c r="BG914" i="1"/>
  <c r="BH914" i="1"/>
  <c r="BI914" i="1"/>
  <c r="BJ914" i="1"/>
  <c r="BK914" i="1"/>
  <c r="BL914" i="1"/>
  <c r="BG915" i="1"/>
  <c r="BH915" i="1"/>
  <c r="BI915" i="1"/>
  <c r="BJ915" i="1"/>
  <c r="BK915" i="1"/>
  <c r="BL915" i="1"/>
  <c r="BG916" i="1"/>
  <c r="BH916" i="1"/>
  <c r="BI916" i="1"/>
  <c r="BJ916" i="1"/>
  <c r="BK916" i="1"/>
  <c r="BL916" i="1"/>
  <c r="BG917" i="1"/>
  <c r="BH917" i="1"/>
  <c r="BI917" i="1"/>
  <c r="BJ917" i="1"/>
  <c r="BK917" i="1"/>
  <c r="BL917" i="1"/>
  <c r="BG918" i="1"/>
  <c r="BH918" i="1"/>
  <c r="BI918" i="1"/>
  <c r="BJ918" i="1"/>
  <c r="BK918" i="1"/>
  <c r="BL918" i="1"/>
  <c r="BG919" i="1"/>
  <c r="BH919" i="1"/>
  <c r="BI919" i="1"/>
  <c r="BJ919" i="1"/>
  <c r="BK919" i="1"/>
  <c r="BL919" i="1"/>
  <c r="BG920" i="1"/>
  <c r="BH920" i="1"/>
  <c r="BI920" i="1"/>
  <c r="BJ920" i="1"/>
  <c r="BK920" i="1"/>
  <c r="BL920" i="1"/>
  <c r="BG921" i="1"/>
  <c r="BH921" i="1"/>
  <c r="BI921" i="1"/>
  <c r="BJ921" i="1"/>
  <c r="BK921" i="1"/>
  <c r="BL921" i="1"/>
  <c r="BG922" i="1"/>
  <c r="BH922" i="1"/>
  <c r="BI922" i="1"/>
  <c r="BJ922" i="1"/>
  <c r="BK922" i="1"/>
  <c r="BL922" i="1"/>
  <c r="BG923" i="1"/>
  <c r="BH923" i="1"/>
  <c r="BI923" i="1"/>
  <c r="BJ923" i="1"/>
  <c r="BK923" i="1"/>
  <c r="BL923" i="1"/>
  <c r="BG924" i="1"/>
  <c r="BH924" i="1"/>
  <c r="BI924" i="1"/>
  <c r="BJ924" i="1"/>
  <c r="BK924" i="1"/>
  <c r="BL924" i="1"/>
  <c r="BG925" i="1"/>
  <c r="BH925" i="1"/>
  <c r="BI925" i="1"/>
  <c r="BJ925" i="1"/>
  <c r="BK925" i="1"/>
  <c r="BL925" i="1"/>
  <c r="BG926" i="1"/>
  <c r="BH926" i="1"/>
  <c r="BI926" i="1"/>
  <c r="BJ926" i="1"/>
  <c r="BK926" i="1"/>
  <c r="BL926" i="1"/>
  <c r="BG927" i="1"/>
  <c r="BH927" i="1"/>
  <c r="BI927" i="1"/>
  <c r="BJ927" i="1"/>
  <c r="BK927" i="1"/>
  <c r="BL927" i="1"/>
  <c r="BG928" i="1"/>
  <c r="BH928" i="1"/>
  <c r="BI928" i="1"/>
  <c r="BJ928" i="1"/>
  <c r="BK928" i="1"/>
  <c r="BL928" i="1"/>
  <c r="BG929" i="1"/>
  <c r="BH929" i="1"/>
  <c r="BI929" i="1"/>
  <c r="BJ929" i="1"/>
  <c r="BK929" i="1"/>
  <c r="BL929" i="1"/>
  <c r="BG930" i="1"/>
  <c r="BH930" i="1"/>
  <c r="BI930" i="1"/>
  <c r="BJ930" i="1"/>
  <c r="BK930" i="1"/>
  <c r="BL930" i="1"/>
  <c r="BG931" i="1"/>
  <c r="BH931" i="1"/>
  <c r="BI931" i="1"/>
  <c r="BJ931" i="1"/>
  <c r="BK931" i="1"/>
  <c r="BL931" i="1"/>
  <c r="BG932" i="1"/>
  <c r="BH932" i="1"/>
  <c r="BI932" i="1"/>
  <c r="BJ932" i="1"/>
  <c r="BK932" i="1"/>
  <c r="BL932" i="1"/>
  <c r="BG933" i="1"/>
  <c r="BH933" i="1"/>
  <c r="BI933" i="1"/>
  <c r="BJ933" i="1"/>
  <c r="BK933" i="1"/>
  <c r="BL933" i="1"/>
  <c r="BG934" i="1"/>
  <c r="BH934" i="1"/>
  <c r="BI934" i="1"/>
  <c r="BJ934" i="1"/>
  <c r="BK934" i="1"/>
  <c r="BL934" i="1"/>
  <c r="BG935" i="1"/>
  <c r="BH935" i="1"/>
  <c r="BI935" i="1"/>
  <c r="BJ935" i="1"/>
  <c r="BK935" i="1"/>
  <c r="BL935" i="1"/>
  <c r="BG936" i="1"/>
  <c r="BH936" i="1"/>
  <c r="BI936" i="1"/>
  <c r="BJ936" i="1"/>
  <c r="BK936" i="1"/>
  <c r="BL936" i="1"/>
  <c r="BG937" i="1"/>
  <c r="BH937" i="1"/>
  <c r="BI937" i="1"/>
  <c r="BJ937" i="1"/>
  <c r="BK937" i="1"/>
  <c r="BL937" i="1"/>
  <c r="BG938" i="1"/>
  <c r="BH938" i="1"/>
  <c r="BI938" i="1"/>
  <c r="BJ938" i="1"/>
  <c r="BK938" i="1"/>
  <c r="BL938" i="1"/>
  <c r="BG939" i="1"/>
  <c r="BH939" i="1"/>
  <c r="BI939" i="1"/>
  <c r="BJ939" i="1"/>
  <c r="BK939" i="1"/>
  <c r="BL939" i="1"/>
  <c r="BG940" i="1"/>
  <c r="BH940" i="1"/>
  <c r="BI940" i="1"/>
  <c r="BJ940" i="1"/>
  <c r="BK940" i="1"/>
  <c r="BL940" i="1"/>
  <c r="BG941" i="1"/>
  <c r="BH941" i="1"/>
  <c r="BI941" i="1"/>
  <c r="BJ941" i="1"/>
  <c r="BK941" i="1"/>
  <c r="BL941" i="1"/>
  <c r="BG942" i="1"/>
  <c r="BH942" i="1"/>
  <c r="BI942" i="1"/>
  <c r="BJ942" i="1"/>
  <c r="BK942" i="1"/>
  <c r="BL942" i="1"/>
  <c r="BG943" i="1"/>
  <c r="BH943" i="1"/>
  <c r="BI943" i="1"/>
  <c r="BJ943" i="1"/>
  <c r="BK943" i="1"/>
  <c r="BL943" i="1"/>
  <c r="BG944" i="1"/>
  <c r="BH944" i="1"/>
  <c r="BI944" i="1"/>
  <c r="BJ944" i="1"/>
  <c r="BK944" i="1"/>
  <c r="BL944" i="1"/>
  <c r="BG945" i="1"/>
  <c r="BH945" i="1"/>
  <c r="BI945" i="1"/>
  <c r="BJ945" i="1"/>
  <c r="BK945" i="1"/>
  <c r="BL945" i="1"/>
  <c r="BG946" i="1"/>
  <c r="BH946" i="1"/>
  <c r="BI946" i="1"/>
  <c r="BJ946" i="1"/>
  <c r="BK946" i="1"/>
  <c r="BL946" i="1"/>
  <c r="BG947" i="1"/>
  <c r="BH947" i="1"/>
  <c r="BI947" i="1"/>
  <c r="BJ947" i="1"/>
  <c r="BK947" i="1"/>
  <c r="BL947" i="1"/>
  <c r="BG948" i="1"/>
  <c r="BH948" i="1"/>
  <c r="BI948" i="1"/>
  <c r="BJ948" i="1"/>
  <c r="BK948" i="1"/>
  <c r="BL948" i="1"/>
  <c r="BG949" i="1"/>
  <c r="BH949" i="1"/>
  <c r="BI949" i="1"/>
  <c r="BJ949" i="1"/>
  <c r="BK949" i="1"/>
  <c r="BL949" i="1"/>
  <c r="BG950" i="1"/>
  <c r="BH950" i="1"/>
  <c r="BI950" i="1"/>
  <c r="BJ950" i="1"/>
  <c r="BK950" i="1"/>
  <c r="BL950" i="1"/>
  <c r="BG951" i="1"/>
  <c r="BH951" i="1"/>
  <c r="BI951" i="1"/>
  <c r="BJ951" i="1"/>
  <c r="BK951" i="1"/>
  <c r="BL951" i="1"/>
  <c r="BG952" i="1"/>
  <c r="BH952" i="1"/>
  <c r="BI952" i="1"/>
  <c r="BJ952" i="1"/>
  <c r="BK952" i="1"/>
  <c r="BL952" i="1"/>
  <c r="BG953" i="1"/>
  <c r="BH953" i="1"/>
  <c r="BI953" i="1"/>
  <c r="BJ953" i="1"/>
  <c r="BK953" i="1"/>
  <c r="BL953" i="1"/>
  <c r="BG954" i="1"/>
  <c r="BH954" i="1"/>
  <c r="BI954" i="1"/>
  <c r="BJ954" i="1"/>
  <c r="BK954" i="1"/>
  <c r="BL954" i="1"/>
  <c r="BG955" i="1"/>
  <c r="BH955" i="1"/>
  <c r="BI955" i="1"/>
  <c r="BJ955" i="1"/>
  <c r="BK955" i="1"/>
  <c r="BL955" i="1"/>
  <c r="BG956" i="1"/>
  <c r="BH956" i="1"/>
  <c r="BI956" i="1"/>
  <c r="BJ956" i="1"/>
  <c r="BK956" i="1"/>
  <c r="BL956" i="1"/>
  <c r="BG957" i="1"/>
  <c r="BH957" i="1"/>
  <c r="BI957" i="1"/>
  <c r="BJ957" i="1"/>
  <c r="BK957" i="1"/>
  <c r="BL957" i="1"/>
  <c r="BG958" i="1"/>
  <c r="BH958" i="1"/>
  <c r="BI958" i="1"/>
  <c r="BJ958" i="1"/>
  <c r="BK958" i="1"/>
  <c r="BL958" i="1"/>
  <c r="BG959" i="1"/>
  <c r="BH959" i="1"/>
  <c r="BI959" i="1"/>
  <c r="BJ959" i="1"/>
  <c r="BK959" i="1"/>
  <c r="BL959" i="1"/>
  <c r="BG960" i="1"/>
  <c r="BH960" i="1"/>
  <c r="BI960" i="1"/>
  <c r="BJ960" i="1"/>
  <c r="BK960" i="1"/>
  <c r="BL960" i="1"/>
  <c r="BG961" i="1"/>
  <c r="BH961" i="1"/>
  <c r="BI961" i="1"/>
  <c r="BJ961" i="1"/>
  <c r="BK961" i="1"/>
  <c r="BL961" i="1"/>
  <c r="BG962" i="1"/>
  <c r="BH962" i="1"/>
  <c r="BI962" i="1"/>
  <c r="BJ962" i="1"/>
  <c r="BK962" i="1"/>
  <c r="BL962" i="1"/>
  <c r="BG963" i="1"/>
  <c r="BH963" i="1"/>
  <c r="BI963" i="1"/>
  <c r="BJ963" i="1"/>
  <c r="BK963" i="1"/>
  <c r="BL963" i="1"/>
  <c r="BG964" i="1"/>
  <c r="BH964" i="1"/>
  <c r="BI964" i="1"/>
  <c r="BJ964" i="1"/>
  <c r="BK964" i="1"/>
  <c r="BL964" i="1"/>
  <c r="BG965" i="1"/>
  <c r="BH965" i="1"/>
  <c r="BI965" i="1"/>
  <c r="BJ965" i="1"/>
  <c r="BK965" i="1"/>
  <c r="BL965" i="1"/>
  <c r="BG966" i="1"/>
  <c r="BH966" i="1"/>
  <c r="BI966" i="1"/>
  <c r="BJ966" i="1"/>
  <c r="BK966" i="1"/>
  <c r="BL966" i="1"/>
  <c r="BG967" i="1"/>
  <c r="BH967" i="1"/>
  <c r="BI967" i="1"/>
  <c r="BJ967" i="1"/>
  <c r="BK967" i="1"/>
  <c r="BL967" i="1"/>
  <c r="BG968" i="1"/>
  <c r="BH968" i="1"/>
  <c r="BI968" i="1"/>
  <c r="BJ968" i="1"/>
  <c r="BK968" i="1"/>
  <c r="BL968" i="1"/>
  <c r="BG969" i="1"/>
  <c r="BH969" i="1"/>
  <c r="BI969" i="1"/>
  <c r="BJ969" i="1"/>
  <c r="BK969" i="1"/>
  <c r="BL969" i="1"/>
  <c r="BG970" i="1"/>
  <c r="BH970" i="1"/>
  <c r="BI970" i="1"/>
  <c r="BJ970" i="1"/>
  <c r="BK970" i="1"/>
  <c r="BL970" i="1"/>
  <c r="BG971" i="1"/>
  <c r="BH971" i="1"/>
  <c r="BI971" i="1"/>
  <c r="BJ971" i="1"/>
  <c r="BK971" i="1"/>
  <c r="BL971" i="1"/>
  <c r="BG972" i="1"/>
  <c r="BH972" i="1"/>
  <c r="BI972" i="1"/>
  <c r="BJ972" i="1"/>
  <c r="BK972" i="1"/>
  <c r="BL972" i="1"/>
  <c r="BG973" i="1"/>
  <c r="BH973" i="1"/>
  <c r="BI973" i="1"/>
  <c r="BJ973" i="1"/>
  <c r="BK973" i="1"/>
  <c r="BL973" i="1"/>
  <c r="BG974" i="1"/>
  <c r="BH974" i="1"/>
  <c r="BI974" i="1"/>
  <c r="BJ974" i="1"/>
  <c r="BK974" i="1"/>
  <c r="BL974" i="1"/>
  <c r="BG975" i="1"/>
  <c r="BH975" i="1"/>
  <c r="BI975" i="1"/>
  <c r="BJ975" i="1"/>
  <c r="BK975" i="1"/>
  <c r="BL975" i="1"/>
  <c r="BG976" i="1"/>
  <c r="BH976" i="1"/>
  <c r="BI976" i="1"/>
  <c r="BJ976" i="1"/>
  <c r="BK976" i="1"/>
  <c r="BL976" i="1"/>
  <c r="BG977" i="1"/>
  <c r="BH977" i="1"/>
  <c r="BI977" i="1"/>
  <c r="BJ977" i="1"/>
  <c r="BK977" i="1"/>
  <c r="BL977" i="1"/>
  <c r="BG978" i="1"/>
  <c r="BH978" i="1"/>
  <c r="BI978" i="1"/>
  <c r="BJ978" i="1"/>
  <c r="BK978" i="1"/>
  <c r="BL978" i="1"/>
  <c r="BG979" i="1"/>
  <c r="BH979" i="1"/>
  <c r="BI979" i="1"/>
  <c r="BJ979" i="1"/>
  <c r="BK979" i="1"/>
  <c r="BL979" i="1"/>
  <c r="BG980" i="1"/>
  <c r="BH980" i="1"/>
  <c r="BI980" i="1"/>
  <c r="BJ980" i="1"/>
  <c r="BK980" i="1"/>
  <c r="BL980" i="1"/>
  <c r="BG981" i="1"/>
  <c r="BH981" i="1"/>
  <c r="BI981" i="1"/>
  <c r="BJ981" i="1"/>
  <c r="BK981" i="1"/>
  <c r="BL981" i="1"/>
  <c r="BG982" i="1"/>
  <c r="BH982" i="1"/>
  <c r="BI982" i="1"/>
  <c r="BJ982" i="1"/>
  <c r="BK982" i="1"/>
  <c r="BL982" i="1"/>
  <c r="BG983" i="1"/>
  <c r="BH983" i="1"/>
  <c r="BI983" i="1"/>
  <c r="BJ983" i="1"/>
  <c r="BK983" i="1"/>
  <c r="BL983" i="1"/>
  <c r="BG984" i="1"/>
  <c r="BH984" i="1"/>
  <c r="BI984" i="1"/>
  <c r="BJ984" i="1"/>
  <c r="BK984" i="1"/>
  <c r="BL984" i="1"/>
  <c r="BG985" i="1"/>
  <c r="BH985" i="1"/>
  <c r="BI985" i="1"/>
  <c r="BJ985" i="1"/>
  <c r="BK985" i="1"/>
  <c r="BL985" i="1"/>
  <c r="BG986" i="1"/>
  <c r="BH986" i="1"/>
  <c r="BI986" i="1"/>
  <c r="BJ986" i="1"/>
  <c r="BK986" i="1"/>
  <c r="BL986" i="1"/>
  <c r="BG987" i="1"/>
  <c r="BH987" i="1"/>
  <c r="BI987" i="1"/>
  <c r="BJ987" i="1"/>
  <c r="BK987" i="1"/>
  <c r="BL987" i="1"/>
  <c r="BG988" i="1"/>
  <c r="BH988" i="1"/>
  <c r="BI988" i="1"/>
  <c r="BJ988" i="1"/>
  <c r="BK988" i="1"/>
  <c r="BL988" i="1"/>
  <c r="BG989" i="1"/>
  <c r="BH989" i="1"/>
  <c r="BI989" i="1"/>
  <c r="BJ989" i="1"/>
  <c r="BK989" i="1"/>
  <c r="BL989" i="1"/>
  <c r="BG990" i="1"/>
  <c r="BH990" i="1"/>
  <c r="BI990" i="1"/>
  <c r="BJ990" i="1"/>
  <c r="BK990" i="1"/>
  <c r="BL990" i="1"/>
  <c r="BG991" i="1"/>
  <c r="BH991" i="1"/>
  <c r="BI991" i="1"/>
  <c r="BJ991" i="1"/>
  <c r="BK991" i="1"/>
  <c r="BL991" i="1"/>
  <c r="BG992" i="1"/>
  <c r="BH992" i="1"/>
  <c r="BI992" i="1"/>
  <c r="BJ992" i="1"/>
  <c r="BK992" i="1"/>
  <c r="BL992" i="1"/>
  <c r="BG993" i="1"/>
  <c r="BH993" i="1"/>
  <c r="BI993" i="1"/>
  <c r="BJ993" i="1"/>
  <c r="BK993" i="1"/>
  <c r="BL993" i="1"/>
  <c r="BG994" i="1"/>
  <c r="BH994" i="1"/>
  <c r="BI994" i="1"/>
  <c r="BJ994" i="1"/>
  <c r="BK994" i="1"/>
  <c r="BL994" i="1"/>
  <c r="BG995" i="1"/>
  <c r="BH995" i="1"/>
  <c r="BI995" i="1"/>
  <c r="BJ995" i="1"/>
  <c r="BK995" i="1"/>
  <c r="BL995" i="1"/>
  <c r="BG996" i="1"/>
  <c r="BH996" i="1"/>
  <c r="BI996" i="1"/>
  <c r="BJ996" i="1"/>
  <c r="BK996" i="1"/>
  <c r="BL996" i="1"/>
  <c r="BG997" i="1"/>
  <c r="BH997" i="1"/>
  <c r="BI997" i="1"/>
  <c r="BJ997" i="1"/>
  <c r="BK997" i="1"/>
  <c r="BL997" i="1"/>
  <c r="BG998" i="1"/>
  <c r="BH998" i="1"/>
  <c r="BI998" i="1"/>
  <c r="BJ998" i="1"/>
  <c r="BK998" i="1"/>
  <c r="BL998" i="1"/>
  <c r="BG999" i="1"/>
  <c r="BH999" i="1"/>
  <c r="BI999" i="1"/>
  <c r="BJ999" i="1"/>
  <c r="BK999" i="1"/>
  <c r="BL999" i="1"/>
  <c r="BG1000" i="1"/>
  <c r="BH1000" i="1"/>
  <c r="BI1000" i="1"/>
  <c r="BJ1000" i="1"/>
  <c r="BK1000" i="1"/>
  <c r="BL1000" i="1"/>
  <c r="BG1001" i="1"/>
  <c r="BH1001" i="1"/>
  <c r="BI1001" i="1"/>
  <c r="BJ1001" i="1"/>
  <c r="BK1001" i="1"/>
  <c r="BL1001" i="1"/>
  <c r="BG1002" i="1"/>
  <c r="BH1002" i="1"/>
  <c r="BI1002" i="1"/>
  <c r="BJ1002" i="1"/>
  <c r="BK1002" i="1"/>
  <c r="BL1002" i="1"/>
  <c r="BG1003" i="1"/>
  <c r="BH1003" i="1"/>
  <c r="BI1003" i="1"/>
  <c r="BJ1003" i="1"/>
  <c r="BK1003" i="1"/>
  <c r="BL1003" i="1"/>
  <c r="BG1004" i="1"/>
  <c r="BH1004" i="1"/>
  <c r="BI1004" i="1"/>
  <c r="BJ1004" i="1"/>
  <c r="BK1004" i="1"/>
  <c r="BL1004" i="1"/>
  <c r="BG1005" i="1"/>
  <c r="BH1005" i="1"/>
  <c r="BI1005" i="1"/>
  <c r="BJ1005" i="1"/>
  <c r="BK1005" i="1"/>
  <c r="BL1005" i="1"/>
  <c r="BG1006" i="1"/>
  <c r="BH1006" i="1"/>
  <c r="BI1006" i="1"/>
  <c r="BJ1006" i="1"/>
  <c r="BK1006" i="1"/>
  <c r="BL1006" i="1"/>
  <c r="BG1007" i="1"/>
  <c r="BH1007" i="1"/>
  <c r="BI1007" i="1"/>
  <c r="BJ1007" i="1"/>
  <c r="BK1007" i="1"/>
  <c r="BL1007" i="1"/>
  <c r="BG1008" i="1"/>
  <c r="BH1008" i="1"/>
  <c r="BI1008" i="1"/>
  <c r="BJ1008" i="1"/>
  <c r="BK1008" i="1"/>
  <c r="BL1008" i="1"/>
  <c r="BG1009" i="1"/>
  <c r="BH1009" i="1"/>
  <c r="BI1009" i="1"/>
  <c r="BJ1009" i="1"/>
  <c r="BK1009" i="1"/>
  <c r="BL1009" i="1"/>
  <c r="BG1010" i="1"/>
  <c r="BH1010" i="1"/>
  <c r="BI1010" i="1"/>
  <c r="BJ1010" i="1"/>
  <c r="BK1010" i="1"/>
  <c r="BL1010" i="1"/>
  <c r="BG1011" i="1"/>
  <c r="BH1011" i="1"/>
  <c r="BI1011" i="1"/>
  <c r="BJ1011" i="1"/>
  <c r="BK1011" i="1"/>
  <c r="BL1011" i="1"/>
  <c r="BG1012" i="1"/>
  <c r="BH1012" i="1"/>
  <c r="BI1012" i="1"/>
  <c r="BJ1012" i="1"/>
  <c r="BK1012" i="1"/>
  <c r="BL1012" i="1"/>
  <c r="BG1013" i="1"/>
  <c r="BH1013" i="1"/>
  <c r="BI1013" i="1"/>
  <c r="BJ1013" i="1"/>
  <c r="BK1013" i="1"/>
  <c r="BL1013" i="1"/>
  <c r="BG1014" i="1"/>
  <c r="BH1014" i="1"/>
  <c r="BI1014" i="1"/>
  <c r="BJ1014" i="1"/>
  <c r="BK1014" i="1"/>
  <c r="BL1014" i="1"/>
  <c r="BG1015" i="1"/>
  <c r="BH1015" i="1"/>
  <c r="BI1015" i="1"/>
  <c r="BJ1015" i="1"/>
  <c r="BK1015" i="1"/>
  <c r="BL1015" i="1"/>
  <c r="BG1016" i="1"/>
  <c r="BH1016" i="1"/>
  <c r="BI1016" i="1"/>
  <c r="BJ1016" i="1"/>
  <c r="BK1016" i="1"/>
  <c r="BL1016" i="1"/>
  <c r="BG1017" i="1"/>
  <c r="BH1017" i="1"/>
  <c r="BI1017" i="1"/>
  <c r="BJ1017" i="1"/>
  <c r="BK1017" i="1"/>
  <c r="BL1017" i="1"/>
  <c r="BG1018" i="1"/>
  <c r="BH1018" i="1"/>
  <c r="BI1018" i="1"/>
  <c r="BJ1018" i="1"/>
  <c r="BK1018" i="1"/>
  <c r="BL1018" i="1"/>
  <c r="BG1019" i="1"/>
  <c r="BH1019" i="1"/>
  <c r="BI1019" i="1"/>
  <c r="BJ1019" i="1"/>
  <c r="BK1019" i="1"/>
  <c r="BL1019" i="1"/>
  <c r="BG1020" i="1"/>
  <c r="BH1020" i="1"/>
  <c r="BI1020" i="1"/>
  <c r="BJ1020" i="1"/>
  <c r="BK1020" i="1"/>
  <c r="BL1020" i="1"/>
  <c r="BG1021" i="1"/>
  <c r="BH1021" i="1"/>
  <c r="BI1021" i="1"/>
  <c r="BJ1021" i="1"/>
  <c r="BK1021" i="1"/>
  <c r="BL1021" i="1"/>
  <c r="BG1022" i="1"/>
  <c r="BH1022" i="1"/>
  <c r="BI1022" i="1"/>
  <c r="BJ1022" i="1"/>
  <c r="BK1022" i="1"/>
  <c r="BL1022" i="1"/>
  <c r="BG1023" i="1"/>
  <c r="BH1023" i="1"/>
  <c r="BI1023" i="1"/>
  <c r="BJ1023" i="1"/>
  <c r="BK1023" i="1"/>
  <c r="BL1023" i="1"/>
  <c r="BG1024" i="1"/>
  <c r="BH1024" i="1"/>
  <c r="BI1024" i="1"/>
  <c r="BJ1024" i="1"/>
  <c r="BK1024" i="1"/>
  <c r="BL1024" i="1"/>
  <c r="BG1025" i="1"/>
  <c r="BH1025" i="1"/>
  <c r="BI1025" i="1"/>
  <c r="BJ1025" i="1"/>
  <c r="BK1025" i="1"/>
  <c r="BL1025" i="1"/>
  <c r="BG1026" i="1"/>
  <c r="BH1026" i="1"/>
  <c r="BI1026" i="1"/>
  <c r="BJ1026" i="1"/>
  <c r="BK1026" i="1"/>
  <c r="BL1026" i="1"/>
  <c r="BG1027" i="1"/>
  <c r="BH1027" i="1"/>
  <c r="BI1027" i="1"/>
  <c r="BJ1027" i="1"/>
  <c r="BK1027" i="1"/>
  <c r="BL1027" i="1"/>
  <c r="BG1028" i="1"/>
  <c r="BH1028" i="1"/>
  <c r="BI1028" i="1"/>
  <c r="BJ1028" i="1"/>
  <c r="BK1028" i="1"/>
  <c r="BL1028" i="1"/>
  <c r="BG1029" i="1"/>
  <c r="BH1029" i="1"/>
  <c r="BI1029" i="1"/>
  <c r="BJ1029" i="1"/>
  <c r="BK1029" i="1"/>
  <c r="BL1029" i="1"/>
  <c r="BG1030" i="1"/>
  <c r="BH1030" i="1"/>
  <c r="BI1030" i="1"/>
  <c r="BJ1030" i="1"/>
  <c r="BK1030" i="1"/>
  <c r="BL1030" i="1"/>
  <c r="BG1031" i="1"/>
  <c r="BH1031" i="1"/>
  <c r="BI1031" i="1"/>
  <c r="BJ1031" i="1"/>
  <c r="BK1031" i="1"/>
  <c r="BL1031" i="1"/>
  <c r="BG1032" i="1"/>
  <c r="BH1032" i="1"/>
  <c r="BI1032" i="1"/>
  <c r="BJ1032" i="1"/>
  <c r="BK1032" i="1"/>
  <c r="BL1032" i="1"/>
  <c r="BG1033" i="1"/>
  <c r="BH1033" i="1"/>
  <c r="BI1033" i="1"/>
  <c r="BJ1033" i="1"/>
  <c r="BK1033" i="1"/>
  <c r="BL1033" i="1"/>
  <c r="BG1034" i="1"/>
  <c r="BH1034" i="1"/>
  <c r="BI1034" i="1"/>
  <c r="BJ1034" i="1"/>
  <c r="BK1034" i="1"/>
  <c r="BL1034" i="1"/>
  <c r="BG1035" i="1"/>
  <c r="BH1035" i="1"/>
  <c r="BI1035" i="1"/>
  <c r="BJ1035" i="1"/>
  <c r="BK1035" i="1"/>
  <c r="BL1035" i="1"/>
  <c r="BG1036" i="1"/>
  <c r="BH1036" i="1"/>
  <c r="BI1036" i="1"/>
  <c r="BJ1036" i="1"/>
  <c r="BK1036" i="1"/>
  <c r="BL1036" i="1"/>
  <c r="BG1037" i="1"/>
  <c r="BH1037" i="1"/>
  <c r="BI1037" i="1"/>
  <c r="BJ1037" i="1"/>
  <c r="BK1037" i="1"/>
  <c r="BL1037" i="1"/>
  <c r="BG1038" i="1"/>
  <c r="BH1038" i="1"/>
  <c r="BI1038" i="1"/>
  <c r="BJ1038" i="1"/>
  <c r="BK1038" i="1"/>
  <c r="BL1038" i="1"/>
  <c r="BG1039" i="1"/>
  <c r="BH1039" i="1"/>
  <c r="BI1039" i="1"/>
  <c r="BJ1039" i="1"/>
  <c r="BK1039" i="1"/>
  <c r="BL1039" i="1"/>
  <c r="BG1040" i="1"/>
  <c r="BH1040" i="1"/>
  <c r="BI1040" i="1"/>
  <c r="BJ1040" i="1"/>
  <c r="BK1040" i="1"/>
  <c r="BL1040" i="1"/>
  <c r="BG1041" i="1"/>
  <c r="BH1041" i="1"/>
  <c r="BI1041" i="1"/>
  <c r="BJ1041" i="1"/>
  <c r="BK1041" i="1"/>
  <c r="BL1041" i="1"/>
  <c r="BG1042" i="1"/>
  <c r="BH1042" i="1"/>
  <c r="BI1042" i="1"/>
  <c r="BJ1042" i="1"/>
  <c r="BK1042" i="1"/>
  <c r="BL1042" i="1"/>
  <c r="BH122" i="1"/>
  <c r="BI122" i="1"/>
  <c r="BJ122" i="1"/>
  <c r="BK122" i="1"/>
  <c r="BL122" i="1"/>
  <c r="BG122" i="1"/>
  <c r="BA123" i="1"/>
  <c r="BB123" i="1"/>
  <c r="BC123" i="1"/>
  <c r="BD123" i="1"/>
  <c r="BE123" i="1"/>
  <c r="BF123" i="1"/>
  <c r="BA124" i="1"/>
  <c r="BB124" i="1"/>
  <c r="BC124" i="1"/>
  <c r="BD124" i="1"/>
  <c r="BE124" i="1"/>
  <c r="BF124" i="1"/>
  <c r="BA125" i="1"/>
  <c r="BB125" i="1"/>
  <c r="BC125" i="1"/>
  <c r="BD125" i="1"/>
  <c r="BE125" i="1"/>
  <c r="BF125" i="1"/>
  <c r="BA126" i="1"/>
  <c r="BB126" i="1"/>
  <c r="BC126" i="1"/>
  <c r="BD126" i="1"/>
  <c r="BE126" i="1"/>
  <c r="BF126" i="1"/>
  <c r="BA127" i="1"/>
  <c r="BB127" i="1"/>
  <c r="BC127" i="1"/>
  <c r="BD127" i="1"/>
  <c r="BE127" i="1"/>
  <c r="BF127" i="1"/>
  <c r="BA128" i="1"/>
  <c r="BB128" i="1"/>
  <c r="BC128" i="1"/>
  <c r="BD128" i="1"/>
  <c r="BE128" i="1"/>
  <c r="BF128" i="1"/>
  <c r="BA129" i="1"/>
  <c r="BB129" i="1"/>
  <c r="BC129" i="1"/>
  <c r="BD129" i="1"/>
  <c r="BE129" i="1"/>
  <c r="BF129" i="1"/>
  <c r="BA130" i="1"/>
  <c r="BB130" i="1"/>
  <c r="BC130" i="1"/>
  <c r="BD130" i="1"/>
  <c r="BE130" i="1"/>
  <c r="BF130" i="1"/>
  <c r="BA131" i="1"/>
  <c r="BB131" i="1"/>
  <c r="BC131" i="1"/>
  <c r="BD131" i="1"/>
  <c r="BE131" i="1"/>
  <c r="BF131" i="1"/>
  <c r="BA132" i="1"/>
  <c r="BB132" i="1"/>
  <c r="BC132" i="1"/>
  <c r="BD132" i="1"/>
  <c r="BE132" i="1"/>
  <c r="BF132" i="1"/>
  <c r="BA133" i="1"/>
  <c r="BB133" i="1"/>
  <c r="BC133" i="1"/>
  <c r="BD133" i="1"/>
  <c r="BE133" i="1"/>
  <c r="BF133" i="1"/>
  <c r="BA134" i="1"/>
  <c r="BB134" i="1"/>
  <c r="BC134" i="1"/>
  <c r="BD134" i="1"/>
  <c r="BE134" i="1"/>
  <c r="BF134" i="1"/>
  <c r="BA135" i="1"/>
  <c r="BB135" i="1"/>
  <c r="BC135" i="1"/>
  <c r="BD135" i="1"/>
  <c r="BE135" i="1"/>
  <c r="BF135" i="1"/>
  <c r="BA136" i="1"/>
  <c r="BB136" i="1"/>
  <c r="BC136" i="1"/>
  <c r="BD136" i="1"/>
  <c r="BE136" i="1"/>
  <c r="BF136" i="1"/>
  <c r="BA137" i="1"/>
  <c r="BB137" i="1"/>
  <c r="BC137" i="1"/>
  <c r="BD137" i="1"/>
  <c r="BE137" i="1"/>
  <c r="BF137" i="1"/>
  <c r="BA138" i="1"/>
  <c r="BB138" i="1"/>
  <c r="BC138" i="1"/>
  <c r="BD138" i="1"/>
  <c r="BE138" i="1"/>
  <c r="BF138" i="1"/>
  <c r="BA139" i="1"/>
  <c r="BB139" i="1"/>
  <c r="BC139" i="1"/>
  <c r="BD139" i="1"/>
  <c r="BE139" i="1"/>
  <c r="BF139" i="1"/>
  <c r="BA140" i="1"/>
  <c r="BB140" i="1"/>
  <c r="BC140" i="1"/>
  <c r="BD140" i="1"/>
  <c r="BE140" i="1"/>
  <c r="BF140" i="1"/>
  <c r="BA141" i="1"/>
  <c r="BB141" i="1"/>
  <c r="BC141" i="1"/>
  <c r="BD141" i="1"/>
  <c r="BE141" i="1"/>
  <c r="BF141" i="1"/>
  <c r="BA142" i="1"/>
  <c r="BB142" i="1"/>
  <c r="BC142" i="1"/>
  <c r="BD142" i="1"/>
  <c r="BE142" i="1"/>
  <c r="BF142" i="1"/>
  <c r="BA143" i="1"/>
  <c r="BB143" i="1"/>
  <c r="BC143" i="1"/>
  <c r="BD143" i="1"/>
  <c r="BE143" i="1"/>
  <c r="BF143" i="1"/>
  <c r="BA144" i="1"/>
  <c r="BB144" i="1"/>
  <c r="BC144" i="1"/>
  <c r="BD144" i="1"/>
  <c r="BE144" i="1"/>
  <c r="BF144" i="1"/>
  <c r="BA145" i="1"/>
  <c r="BB145" i="1"/>
  <c r="BC145" i="1"/>
  <c r="BD145" i="1"/>
  <c r="BE145" i="1"/>
  <c r="BF145" i="1"/>
  <c r="BA146" i="1"/>
  <c r="BB146" i="1"/>
  <c r="BC146" i="1"/>
  <c r="BD146" i="1"/>
  <c r="BE146" i="1"/>
  <c r="BF146" i="1"/>
  <c r="BA147" i="1"/>
  <c r="BB147" i="1"/>
  <c r="BC147" i="1"/>
  <c r="BD147" i="1"/>
  <c r="BE147" i="1"/>
  <c r="BF147" i="1"/>
  <c r="BA148" i="1"/>
  <c r="BB148" i="1"/>
  <c r="BC148" i="1"/>
  <c r="BD148" i="1"/>
  <c r="BE148" i="1"/>
  <c r="BF148" i="1"/>
  <c r="BA149" i="1"/>
  <c r="BB149" i="1"/>
  <c r="BC149" i="1"/>
  <c r="BD149" i="1"/>
  <c r="BE149" i="1"/>
  <c r="BF149" i="1"/>
  <c r="BA150" i="1"/>
  <c r="BB150" i="1"/>
  <c r="BC150" i="1"/>
  <c r="BD150" i="1"/>
  <c r="BE150" i="1"/>
  <c r="BF150" i="1"/>
  <c r="BA151" i="1"/>
  <c r="BB151" i="1"/>
  <c r="BC151" i="1"/>
  <c r="BD151" i="1"/>
  <c r="BE151" i="1"/>
  <c r="BF151" i="1"/>
  <c r="BA152" i="1"/>
  <c r="BB152" i="1"/>
  <c r="BC152" i="1"/>
  <c r="BD152" i="1"/>
  <c r="BE152" i="1"/>
  <c r="BF152" i="1"/>
  <c r="BA153" i="1"/>
  <c r="BB153" i="1"/>
  <c r="BC153" i="1"/>
  <c r="BD153" i="1"/>
  <c r="BE153" i="1"/>
  <c r="BF153" i="1"/>
  <c r="BA154" i="1"/>
  <c r="BB154" i="1"/>
  <c r="BC154" i="1"/>
  <c r="BD154" i="1"/>
  <c r="BE154" i="1"/>
  <c r="BF154" i="1"/>
  <c r="BA155" i="1"/>
  <c r="BB155" i="1"/>
  <c r="BC155" i="1"/>
  <c r="BD155" i="1"/>
  <c r="BE155" i="1"/>
  <c r="BF155" i="1"/>
  <c r="BA156" i="1"/>
  <c r="BB156" i="1"/>
  <c r="BC156" i="1"/>
  <c r="BD156" i="1"/>
  <c r="BE156" i="1"/>
  <c r="BF156" i="1"/>
  <c r="BA157" i="1"/>
  <c r="BB157" i="1"/>
  <c r="BC157" i="1"/>
  <c r="BD157" i="1"/>
  <c r="BE157" i="1"/>
  <c r="BF157" i="1"/>
  <c r="BA158" i="1"/>
  <c r="BB158" i="1"/>
  <c r="BC158" i="1"/>
  <c r="BD158" i="1"/>
  <c r="BE158" i="1"/>
  <c r="BF158" i="1"/>
  <c r="BA159" i="1"/>
  <c r="BB159" i="1"/>
  <c r="BC159" i="1"/>
  <c r="BD159" i="1"/>
  <c r="BE159" i="1"/>
  <c r="BF159" i="1"/>
  <c r="BA160" i="1"/>
  <c r="BB160" i="1"/>
  <c r="BC160" i="1"/>
  <c r="BD160" i="1"/>
  <c r="BE160" i="1"/>
  <c r="BF160" i="1"/>
  <c r="BA161" i="1"/>
  <c r="BB161" i="1"/>
  <c r="BC161" i="1"/>
  <c r="BD161" i="1"/>
  <c r="BE161" i="1"/>
  <c r="BF161" i="1"/>
  <c r="BA162" i="1"/>
  <c r="BB162" i="1"/>
  <c r="BC162" i="1"/>
  <c r="BD162" i="1"/>
  <c r="BE162" i="1"/>
  <c r="BF162" i="1"/>
  <c r="BA163" i="1"/>
  <c r="BB163" i="1"/>
  <c r="BC163" i="1"/>
  <c r="BD163" i="1"/>
  <c r="BE163" i="1"/>
  <c r="BF163" i="1"/>
  <c r="BA164" i="1"/>
  <c r="BB164" i="1"/>
  <c r="BC164" i="1"/>
  <c r="BD164" i="1"/>
  <c r="BE164" i="1"/>
  <c r="BF164" i="1"/>
  <c r="BA165" i="1"/>
  <c r="BB165" i="1"/>
  <c r="BC165" i="1"/>
  <c r="BD165" i="1"/>
  <c r="BE165" i="1"/>
  <c r="BF165" i="1"/>
  <c r="BA166" i="1"/>
  <c r="BB166" i="1"/>
  <c r="BC166" i="1"/>
  <c r="BD166" i="1"/>
  <c r="BE166" i="1"/>
  <c r="BF166" i="1"/>
  <c r="BA167" i="1"/>
  <c r="BB167" i="1"/>
  <c r="BC167" i="1"/>
  <c r="BD167" i="1"/>
  <c r="BE167" i="1"/>
  <c r="BF167" i="1"/>
  <c r="BA168" i="1"/>
  <c r="BB168" i="1"/>
  <c r="BC168" i="1"/>
  <c r="BD168" i="1"/>
  <c r="BE168" i="1"/>
  <c r="BF168" i="1"/>
  <c r="BA169" i="1"/>
  <c r="BB169" i="1"/>
  <c r="BC169" i="1"/>
  <c r="BD169" i="1"/>
  <c r="BE169" i="1"/>
  <c r="BF169" i="1"/>
  <c r="BA170" i="1"/>
  <c r="BB170" i="1"/>
  <c r="BC170" i="1"/>
  <c r="BD170" i="1"/>
  <c r="BE170" i="1"/>
  <c r="BF170" i="1"/>
  <c r="BA171" i="1"/>
  <c r="BB171" i="1"/>
  <c r="BC171" i="1"/>
  <c r="BD171" i="1"/>
  <c r="BE171" i="1"/>
  <c r="BF171" i="1"/>
  <c r="BA172" i="1"/>
  <c r="BB172" i="1"/>
  <c r="BC172" i="1"/>
  <c r="BD172" i="1"/>
  <c r="BE172" i="1"/>
  <c r="BF172" i="1"/>
  <c r="BA173" i="1"/>
  <c r="BB173" i="1"/>
  <c r="BC173" i="1"/>
  <c r="BD173" i="1"/>
  <c r="BE173" i="1"/>
  <c r="BF173" i="1"/>
  <c r="BA174" i="1"/>
  <c r="BB174" i="1"/>
  <c r="BC174" i="1"/>
  <c r="BD174" i="1"/>
  <c r="BE174" i="1"/>
  <c r="BF174" i="1"/>
  <c r="BA175" i="1"/>
  <c r="BB175" i="1"/>
  <c r="BC175" i="1"/>
  <c r="BD175" i="1"/>
  <c r="BE175" i="1"/>
  <c r="BF175" i="1"/>
  <c r="BA176" i="1"/>
  <c r="BB176" i="1"/>
  <c r="BC176" i="1"/>
  <c r="BD176" i="1"/>
  <c r="BE176" i="1"/>
  <c r="BF176" i="1"/>
  <c r="BA177" i="1"/>
  <c r="BB177" i="1"/>
  <c r="BC177" i="1"/>
  <c r="BD177" i="1"/>
  <c r="BE177" i="1"/>
  <c r="BF177" i="1"/>
  <c r="BA178" i="1"/>
  <c r="BB178" i="1"/>
  <c r="BC178" i="1"/>
  <c r="BD178" i="1"/>
  <c r="BE178" i="1"/>
  <c r="BF178" i="1"/>
  <c r="BA179" i="1"/>
  <c r="BB179" i="1"/>
  <c r="BC179" i="1"/>
  <c r="BD179" i="1"/>
  <c r="BE179" i="1"/>
  <c r="BF179" i="1"/>
  <c r="BA180" i="1"/>
  <c r="BB180" i="1"/>
  <c r="BC180" i="1"/>
  <c r="BD180" i="1"/>
  <c r="BE180" i="1"/>
  <c r="BF180" i="1"/>
  <c r="BA181" i="1"/>
  <c r="BB181" i="1"/>
  <c r="BC181" i="1"/>
  <c r="BD181" i="1"/>
  <c r="BE181" i="1"/>
  <c r="BF181" i="1"/>
  <c r="BA182" i="1"/>
  <c r="BB182" i="1"/>
  <c r="BC182" i="1"/>
  <c r="BD182" i="1"/>
  <c r="BE182" i="1"/>
  <c r="BF182" i="1"/>
  <c r="BA183" i="1"/>
  <c r="BB183" i="1"/>
  <c r="BC183" i="1"/>
  <c r="BD183" i="1"/>
  <c r="BE183" i="1"/>
  <c r="BF183" i="1"/>
  <c r="BA184" i="1"/>
  <c r="BB184" i="1"/>
  <c r="BC184" i="1"/>
  <c r="BD184" i="1"/>
  <c r="BE184" i="1"/>
  <c r="BF184" i="1"/>
  <c r="BA185" i="1"/>
  <c r="BB185" i="1"/>
  <c r="BC185" i="1"/>
  <c r="BD185" i="1"/>
  <c r="BE185" i="1"/>
  <c r="BF185" i="1"/>
  <c r="BA186" i="1"/>
  <c r="BB186" i="1"/>
  <c r="BC186" i="1"/>
  <c r="BD186" i="1"/>
  <c r="BE186" i="1"/>
  <c r="BF186" i="1"/>
  <c r="BA187" i="1"/>
  <c r="BB187" i="1"/>
  <c r="BC187" i="1"/>
  <c r="BD187" i="1"/>
  <c r="BE187" i="1"/>
  <c r="BF187" i="1"/>
  <c r="BA188" i="1"/>
  <c r="BB188" i="1"/>
  <c r="BC188" i="1"/>
  <c r="BD188" i="1"/>
  <c r="BE188" i="1"/>
  <c r="BF188" i="1"/>
  <c r="BA189" i="1"/>
  <c r="BB189" i="1"/>
  <c r="BC189" i="1"/>
  <c r="BD189" i="1"/>
  <c r="BE189" i="1"/>
  <c r="BF189" i="1"/>
  <c r="BA190" i="1"/>
  <c r="BB190" i="1"/>
  <c r="BC190" i="1"/>
  <c r="BD190" i="1"/>
  <c r="BE190" i="1"/>
  <c r="BF190" i="1"/>
  <c r="BA191" i="1"/>
  <c r="BB191" i="1"/>
  <c r="BC191" i="1"/>
  <c r="BD191" i="1"/>
  <c r="BE191" i="1"/>
  <c r="BF191" i="1"/>
  <c r="BA192" i="1"/>
  <c r="BB192" i="1"/>
  <c r="BC192" i="1"/>
  <c r="BD192" i="1"/>
  <c r="BE192" i="1"/>
  <c r="BF192" i="1"/>
  <c r="BA193" i="1"/>
  <c r="BB193" i="1"/>
  <c r="BC193" i="1"/>
  <c r="BD193" i="1"/>
  <c r="BE193" i="1"/>
  <c r="BF193" i="1"/>
  <c r="BA194" i="1"/>
  <c r="BB194" i="1"/>
  <c r="BC194" i="1"/>
  <c r="BD194" i="1"/>
  <c r="BE194" i="1"/>
  <c r="BF194" i="1"/>
  <c r="BA195" i="1"/>
  <c r="BB195" i="1"/>
  <c r="BC195" i="1"/>
  <c r="BD195" i="1"/>
  <c r="BE195" i="1"/>
  <c r="BF195" i="1"/>
  <c r="BA196" i="1"/>
  <c r="BB196" i="1"/>
  <c r="BC196" i="1"/>
  <c r="BD196" i="1"/>
  <c r="BE196" i="1"/>
  <c r="BF196" i="1"/>
  <c r="BA197" i="1"/>
  <c r="BB197" i="1"/>
  <c r="BC197" i="1"/>
  <c r="BD197" i="1"/>
  <c r="BE197" i="1"/>
  <c r="BF197" i="1"/>
  <c r="BA198" i="1"/>
  <c r="BB198" i="1"/>
  <c r="BC198" i="1"/>
  <c r="BD198" i="1"/>
  <c r="BE198" i="1"/>
  <c r="BF198" i="1"/>
  <c r="BA199" i="1"/>
  <c r="BB199" i="1"/>
  <c r="BC199" i="1"/>
  <c r="BD199" i="1"/>
  <c r="BE199" i="1"/>
  <c r="BF199" i="1"/>
  <c r="BA200" i="1"/>
  <c r="BB200" i="1"/>
  <c r="BC200" i="1"/>
  <c r="BD200" i="1"/>
  <c r="BE200" i="1"/>
  <c r="BF200" i="1"/>
  <c r="BA201" i="1"/>
  <c r="BB201" i="1"/>
  <c r="BC201" i="1"/>
  <c r="BD201" i="1"/>
  <c r="BE201" i="1"/>
  <c r="BF201" i="1"/>
  <c r="BA202" i="1"/>
  <c r="BB202" i="1"/>
  <c r="BC202" i="1"/>
  <c r="BD202" i="1"/>
  <c r="BE202" i="1"/>
  <c r="BF202" i="1"/>
  <c r="BA203" i="1"/>
  <c r="BB203" i="1"/>
  <c r="BC203" i="1"/>
  <c r="BD203" i="1"/>
  <c r="BE203" i="1"/>
  <c r="BF203" i="1"/>
  <c r="BA204" i="1"/>
  <c r="BB204" i="1"/>
  <c r="BC204" i="1"/>
  <c r="BD204" i="1"/>
  <c r="BE204" i="1"/>
  <c r="BF204" i="1"/>
  <c r="BA205" i="1"/>
  <c r="BB205" i="1"/>
  <c r="BC205" i="1"/>
  <c r="BD205" i="1"/>
  <c r="BE205" i="1"/>
  <c r="BF205" i="1"/>
  <c r="BA206" i="1"/>
  <c r="BB206" i="1"/>
  <c r="BC206" i="1"/>
  <c r="BD206" i="1"/>
  <c r="BE206" i="1"/>
  <c r="BF206" i="1"/>
  <c r="BA207" i="1"/>
  <c r="BB207" i="1"/>
  <c r="BC207" i="1"/>
  <c r="BD207" i="1"/>
  <c r="BE207" i="1"/>
  <c r="BF207" i="1"/>
  <c r="BA208" i="1"/>
  <c r="BB208" i="1"/>
  <c r="BC208" i="1"/>
  <c r="BD208" i="1"/>
  <c r="BE208" i="1"/>
  <c r="BF208" i="1"/>
  <c r="BA209" i="1"/>
  <c r="BB209" i="1"/>
  <c r="BC209" i="1"/>
  <c r="BD209" i="1"/>
  <c r="BE209" i="1"/>
  <c r="BF209" i="1"/>
  <c r="BA210" i="1"/>
  <c r="BB210" i="1"/>
  <c r="BC210" i="1"/>
  <c r="BD210" i="1"/>
  <c r="BE210" i="1"/>
  <c r="BF210" i="1"/>
  <c r="BA211" i="1"/>
  <c r="BB211" i="1"/>
  <c r="BC211" i="1"/>
  <c r="BD211" i="1"/>
  <c r="BE211" i="1"/>
  <c r="BF211" i="1"/>
  <c r="BA212" i="1"/>
  <c r="BB212" i="1"/>
  <c r="BC212" i="1"/>
  <c r="BD212" i="1"/>
  <c r="BE212" i="1"/>
  <c r="BF212" i="1"/>
  <c r="BA213" i="1"/>
  <c r="BB213" i="1"/>
  <c r="BC213" i="1"/>
  <c r="BD213" i="1"/>
  <c r="BE213" i="1"/>
  <c r="BF213" i="1"/>
  <c r="BA214" i="1"/>
  <c r="BB214" i="1"/>
  <c r="BC214" i="1"/>
  <c r="BD214" i="1"/>
  <c r="BE214" i="1"/>
  <c r="BF214" i="1"/>
  <c r="BA215" i="1"/>
  <c r="BB215" i="1"/>
  <c r="BC215" i="1"/>
  <c r="BD215" i="1"/>
  <c r="BE215" i="1"/>
  <c r="BF215" i="1"/>
  <c r="BA216" i="1"/>
  <c r="BB216" i="1"/>
  <c r="BC216" i="1"/>
  <c r="BD216" i="1"/>
  <c r="BE216" i="1"/>
  <c r="BF216" i="1"/>
  <c r="BA217" i="1"/>
  <c r="BB217" i="1"/>
  <c r="BC217" i="1"/>
  <c r="BD217" i="1"/>
  <c r="BE217" i="1"/>
  <c r="BF217" i="1"/>
  <c r="BA218" i="1"/>
  <c r="BB218" i="1"/>
  <c r="BC218" i="1"/>
  <c r="BD218" i="1"/>
  <c r="BE218" i="1"/>
  <c r="BF218" i="1"/>
  <c r="BA219" i="1"/>
  <c r="BB219" i="1"/>
  <c r="BC219" i="1"/>
  <c r="BD219" i="1"/>
  <c r="BE219" i="1"/>
  <c r="BF219" i="1"/>
  <c r="BA220" i="1"/>
  <c r="BB220" i="1"/>
  <c r="BC220" i="1"/>
  <c r="BD220" i="1"/>
  <c r="BE220" i="1"/>
  <c r="BF220" i="1"/>
  <c r="BA221" i="1"/>
  <c r="BB221" i="1"/>
  <c r="BC221" i="1"/>
  <c r="BD221" i="1"/>
  <c r="BE221" i="1"/>
  <c r="BF221" i="1"/>
  <c r="BA222" i="1"/>
  <c r="BB222" i="1"/>
  <c r="BC222" i="1"/>
  <c r="BD222" i="1"/>
  <c r="BE222" i="1"/>
  <c r="BF222" i="1"/>
  <c r="BA223" i="1"/>
  <c r="BB223" i="1"/>
  <c r="BC223" i="1"/>
  <c r="BD223" i="1"/>
  <c r="BE223" i="1"/>
  <c r="BF223" i="1"/>
  <c r="BA224" i="1"/>
  <c r="BB224" i="1"/>
  <c r="BC224" i="1"/>
  <c r="BD224" i="1"/>
  <c r="BE224" i="1"/>
  <c r="BF224" i="1"/>
  <c r="BA225" i="1"/>
  <c r="BB225" i="1"/>
  <c r="BC225" i="1"/>
  <c r="BD225" i="1"/>
  <c r="BE225" i="1"/>
  <c r="BF225" i="1"/>
  <c r="BA226" i="1"/>
  <c r="BB226" i="1"/>
  <c r="BC226" i="1"/>
  <c r="BD226" i="1"/>
  <c r="BE226" i="1"/>
  <c r="BF226" i="1"/>
  <c r="BA227" i="1"/>
  <c r="BB227" i="1"/>
  <c r="BC227" i="1"/>
  <c r="BD227" i="1"/>
  <c r="BE227" i="1"/>
  <c r="BF227" i="1"/>
  <c r="BA228" i="1"/>
  <c r="BB228" i="1"/>
  <c r="BC228" i="1"/>
  <c r="BD228" i="1"/>
  <c r="BE228" i="1"/>
  <c r="BF228" i="1"/>
  <c r="BA229" i="1"/>
  <c r="BB229" i="1"/>
  <c r="BC229" i="1"/>
  <c r="BD229" i="1"/>
  <c r="BE229" i="1"/>
  <c r="BF229" i="1"/>
  <c r="BA230" i="1"/>
  <c r="BB230" i="1"/>
  <c r="BC230" i="1"/>
  <c r="BD230" i="1"/>
  <c r="BE230" i="1"/>
  <c r="BF230" i="1"/>
  <c r="BA231" i="1"/>
  <c r="BB231" i="1"/>
  <c r="BC231" i="1"/>
  <c r="BD231" i="1"/>
  <c r="BE231" i="1"/>
  <c r="BF231" i="1"/>
  <c r="BA232" i="1"/>
  <c r="BB232" i="1"/>
  <c r="BC232" i="1"/>
  <c r="BD232" i="1"/>
  <c r="BE232" i="1"/>
  <c r="BF232" i="1"/>
  <c r="BA233" i="1"/>
  <c r="BB233" i="1"/>
  <c r="BC233" i="1"/>
  <c r="BD233" i="1"/>
  <c r="BE233" i="1"/>
  <c r="BF233" i="1"/>
  <c r="BA234" i="1"/>
  <c r="BB234" i="1"/>
  <c r="BC234" i="1"/>
  <c r="BD234" i="1"/>
  <c r="BE234" i="1"/>
  <c r="BF234" i="1"/>
  <c r="BA235" i="1"/>
  <c r="BB235" i="1"/>
  <c r="BC235" i="1"/>
  <c r="BD235" i="1"/>
  <c r="BE235" i="1"/>
  <c r="BF235" i="1"/>
  <c r="BA236" i="1"/>
  <c r="BB236" i="1"/>
  <c r="BC236" i="1"/>
  <c r="BD236" i="1"/>
  <c r="BE236" i="1"/>
  <c r="BF236" i="1"/>
  <c r="BA237" i="1"/>
  <c r="BB237" i="1"/>
  <c r="BC237" i="1"/>
  <c r="BD237" i="1"/>
  <c r="BE237" i="1"/>
  <c r="BF237" i="1"/>
  <c r="BA238" i="1"/>
  <c r="BB238" i="1"/>
  <c r="BC238" i="1"/>
  <c r="BD238" i="1"/>
  <c r="BE238" i="1"/>
  <c r="BF238" i="1"/>
  <c r="BA239" i="1"/>
  <c r="BB239" i="1"/>
  <c r="BC239" i="1"/>
  <c r="BD239" i="1"/>
  <c r="BE239" i="1"/>
  <c r="BF239" i="1"/>
  <c r="BA240" i="1"/>
  <c r="BB240" i="1"/>
  <c r="BC240" i="1"/>
  <c r="BD240" i="1"/>
  <c r="BE240" i="1"/>
  <c r="BF240" i="1"/>
  <c r="BA241" i="1"/>
  <c r="BB241" i="1"/>
  <c r="BC241" i="1"/>
  <c r="BD241" i="1"/>
  <c r="BE241" i="1"/>
  <c r="BF241" i="1"/>
  <c r="BA242" i="1"/>
  <c r="BB242" i="1"/>
  <c r="BC242" i="1"/>
  <c r="BD242" i="1"/>
  <c r="BE242" i="1"/>
  <c r="BF242" i="1"/>
  <c r="BA243" i="1"/>
  <c r="BB243" i="1"/>
  <c r="BC243" i="1"/>
  <c r="BD243" i="1"/>
  <c r="BE243" i="1"/>
  <c r="BF243" i="1"/>
  <c r="BA244" i="1"/>
  <c r="BB244" i="1"/>
  <c r="BC244" i="1"/>
  <c r="BD244" i="1"/>
  <c r="BE244" i="1"/>
  <c r="BF244" i="1"/>
  <c r="BA245" i="1"/>
  <c r="BB245" i="1"/>
  <c r="BC245" i="1"/>
  <c r="BD245" i="1"/>
  <c r="BE245" i="1"/>
  <c r="BF245" i="1"/>
  <c r="BA246" i="1"/>
  <c r="BB246" i="1"/>
  <c r="BC246" i="1"/>
  <c r="BD246" i="1"/>
  <c r="BE246" i="1"/>
  <c r="BF246" i="1"/>
  <c r="BA247" i="1"/>
  <c r="BB247" i="1"/>
  <c r="BC247" i="1"/>
  <c r="BD247" i="1"/>
  <c r="BE247" i="1"/>
  <c r="BF247" i="1"/>
  <c r="BA248" i="1"/>
  <c r="BB248" i="1"/>
  <c r="BC248" i="1"/>
  <c r="BD248" i="1"/>
  <c r="BE248" i="1"/>
  <c r="BF248" i="1"/>
  <c r="BA249" i="1"/>
  <c r="BB249" i="1"/>
  <c r="BC249" i="1"/>
  <c r="BD249" i="1"/>
  <c r="BE249" i="1"/>
  <c r="BF249" i="1"/>
  <c r="BA250" i="1"/>
  <c r="BB250" i="1"/>
  <c r="BC250" i="1"/>
  <c r="BD250" i="1"/>
  <c r="BE250" i="1"/>
  <c r="BF250" i="1"/>
  <c r="BA251" i="1"/>
  <c r="BB251" i="1"/>
  <c r="BC251" i="1"/>
  <c r="BD251" i="1"/>
  <c r="BE251" i="1"/>
  <c r="BF251" i="1"/>
  <c r="BA252" i="1"/>
  <c r="BB252" i="1"/>
  <c r="BC252" i="1"/>
  <c r="BD252" i="1"/>
  <c r="BE252" i="1"/>
  <c r="BF252" i="1"/>
  <c r="BA253" i="1"/>
  <c r="BB253" i="1"/>
  <c r="BC253" i="1"/>
  <c r="BD253" i="1"/>
  <c r="BE253" i="1"/>
  <c r="BF253" i="1"/>
  <c r="BA254" i="1"/>
  <c r="BB254" i="1"/>
  <c r="BC254" i="1"/>
  <c r="BD254" i="1"/>
  <c r="BE254" i="1"/>
  <c r="BF254" i="1"/>
  <c r="BA255" i="1"/>
  <c r="BB255" i="1"/>
  <c r="BC255" i="1"/>
  <c r="BD255" i="1"/>
  <c r="BE255" i="1"/>
  <c r="BF255" i="1"/>
  <c r="BA256" i="1"/>
  <c r="BB256" i="1"/>
  <c r="BC256" i="1"/>
  <c r="BD256" i="1"/>
  <c r="BE256" i="1"/>
  <c r="BF256" i="1"/>
  <c r="BA257" i="1"/>
  <c r="BB257" i="1"/>
  <c r="BC257" i="1"/>
  <c r="BD257" i="1"/>
  <c r="BE257" i="1"/>
  <c r="BF257" i="1"/>
  <c r="BA258" i="1"/>
  <c r="BB258" i="1"/>
  <c r="BC258" i="1"/>
  <c r="BD258" i="1"/>
  <c r="BE258" i="1"/>
  <c r="BF258" i="1"/>
  <c r="BA259" i="1"/>
  <c r="BB259" i="1"/>
  <c r="BC259" i="1"/>
  <c r="BD259" i="1"/>
  <c r="BE259" i="1"/>
  <c r="BF259" i="1"/>
  <c r="BA260" i="1"/>
  <c r="BB260" i="1"/>
  <c r="BC260" i="1"/>
  <c r="BD260" i="1"/>
  <c r="BE260" i="1"/>
  <c r="BF260" i="1"/>
  <c r="BA261" i="1"/>
  <c r="BB261" i="1"/>
  <c r="BC261" i="1"/>
  <c r="BD261" i="1"/>
  <c r="BE261" i="1"/>
  <c r="BF261" i="1"/>
  <c r="BA262" i="1"/>
  <c r="BB262" i="1"/>
  <c r="BC262" i="1"/>
  <c r="BD262" i="1"/>
  <c r="BE262" i="1"/>
  <c r="BF262" i="1"/>
  <c r="BA263" i="1"/>
  <c r="BB263" i="1"/>
  <c r="BC263" i="1"/>
  <c r="BD263" i="1"/>
  <c r="BE263" i="1"/>
  <c r="BF263" i="1"/>
  <c r="BA264" i="1"/>
  <c r="BB264" i="1"/>
  <c r="BC264" i="1"/>
  <c r="BD264" i="1"/>
  <c r="BE264" i="1"/>
  <c r="BF264" i="1"/>
  <c r="BA265" i="1"/>
  <c r="BB265" i="1"/>
  <c r="BC265" i="1"/>
  <c r="BD265" i="1"/>
  <c r="BE265" i="1"/>
  <c r="BF265" i="1"/>
  <c r="BA266" i="1"/>
  <c r="BB266" i="1"/>
  <c r="BC266" i="1"/>
  <c r="BD266" i="1"/>
  <c r="BE266" i="1"/>
  <c r="BF266" i="1"/>
  <c r="BA267" i="1"/>
  <c r="BB267" i="1"/>
  <c r="BC267" i="1"/>
  <c r="BD267" i="1"/>
  <c r="BE267" i="1"/>
  <c r="BF267" i="1"/>
  <c r="BA268" i="1"/>
  <c r="BB268" i="1"/>
  <c r="BC268" i="1"/>
  <c r="BD268" i="1"/>
  <c r="BE268" i="1"/>
  <c r="BF268" i="1"/>
  <c r="BA269" i="1"/>
  <c r="BB269" i="1"/>
  <c r="BC269" i="1"/>
  <c r="BD269" i="1"/>
  <c r="BE269" i="1"/>
  <c r="BF269" i="1"/>
  <c r="BA270" i="1"/>
  <c r="BB270" i="1"/>
  <c r="BC270" i="1"/>
  <c r="BD270" i="1"/>
  <c r="BE270" i="1"/>
  <c r="BF270" i="1"/>
  <c r="BA271" i="1"/>
  <c r="BB271" i="1"/>
  <c r="BC271" i="1"/>
  <c r="BD271" i="1"/>
  <c r="BE271" i="1"/>
  <c r="BF271" i="1"/>
  <c r="BA272" i="1"/>
  <c r="BB272" i="1"/>
  <c r="BC272" i="1"/>
  <c r="BD272" i="1"/>
  <c r="BE272" i="1"/>
  <c r="BF272" i="1"/>
  <c r="BA273" i="1"/>
  <c r="BB273" i="1"/>
  <c r="BC273" i="1"/>
  <c r="BD273" i="1"/>
  <c r="BE273" i="1"/>
  <c r="BF273" i="1"/>
  <c r="BA274" i="1"/>
  <c r="BB274" i="1"/>
  <c r="BC274" i="1"/>
  <c r="BD274" i="1"/>
  <c r="BE274" i="1"/>
  <c r="BF274" i="1"/>
  <c r="BA275" i="1"/>
  <c r="BB275" i="1"/>
  <c r="BC275" i="1"/>
  <c r="BD275" i="1"/>
  <c r="BE275" i="1"/>
  <c r="BF275" i="1"/>
  <c r="BA276" i="1"/>
  <c r="BB276" i="1"/>
  <c r="BC276" i="1"/>
  <c r="BD276" i="1"/>
  <c r="BE276" i="1"/>
  <c r="BF276" i="1"/>
  <c r="BA277" i="1"/>
  <c r="BB277" i="1"/>
  <c r="BC277" i="1"/>
  <c r="BD277" i="1"/>
  <c r="BE277" i="1"/>
  <c r="BF277" i="1"/>
  <c r="BA278" i="1"/>
  <c r="BB278" i="1"/>
  <c r="BC278" i="1"/>
  <c r="BD278" i="1"/>
  <c r="BE278" i="1"/>
  <c r="BF278" i="1"/>
  <c r="BA279" i="1"/>
  <c r="BB279" i="1"/>
  <c r="BC279" i="1"/>
  <c r="BD279" i="1"/>
  <c r="BE279" i="1"/>
  <c r="BF279" i="1"/>
  <c r="BA280" i="1"/>
  <c r="BB280" i="1"/>
  <c r="BC280" i="1"/>
  <c r="BD280" i="1"/>
  <c r="BE280" i="1"/>
  <c r="BF280" i="1"/>
  <c r="BA281" i="1"/>
  <c r="BB281" i="1"/>
  <c r="BC281" i="1"/>
  <c r="BD281" i="1"/>
  <c r="BE281" i="1"/>
  <c r="BF281" i="1"/>
  <c r="BA282" i="1"/>
  <c r="BB282" i="1"/>
  <c r="BC282" i="1"/>
  <c r="BD282" i="1"/>
  <c r="BE282" i="1"/>
  <c r="BF282" i="1"/>
  <c r="BA283" i="1"/>
  <c r="BB283" i="1"/>
  <c r="BC283" i="1"/>
  <c r="BD283" i="1"/>
  <c r="BE283" i="1"/>
  <c r="BF283" i="1"/>
  <c r="BA284" i="1"/>
  <c r="BB284" i="1"/>
  <c r="BC284" i="1"/>
  <c r="BD284" i="1"/>
  <c r="BE284" i="1"/>
  <c r="BF284" i="1"/>
  <c r="BA285" i="1"/>
  <c r="BB285" i="1"/>
  <c r="BC285" i="1"/>
  <c r="BD285" i="1"/>
  <c r="BE285" i="1"/>
  <c r="BF285" i="1"/>
  <c r="BA286" i="1"/>
  <c r="BB286" i="1"/>
  <c r="BC286" i="1"/>
  <c r="BD286" i="1"/>
  <c r="BE286" i="1"/>
  <c r="BF286" i="1"/>
  <c r="BA287" i="1"/>
  <c r="BB287" i="1"/>
  <c r="BC287" i="1"/>
  <c r="BD287" i="1"/>
  <c r="BE287" i="1"/>
  <c r="BF287" i="1"/>
  <c r="BA288" i="1"/>
  <c r="BB288" i="1"/>
  <c r="BC288" i="1"/>
  <c r="BD288" i="1"/>
  <c r="BE288" i="1"/>
  <c r="BF288" i="1"/>
  <c r="BA289" i="1"/>
  <c r="BB289" i="1"/>
  <c r="BC289" i="1"/>
  <c r="BD289" i="1"/>
  <c r="BE289" i="1"/>
  <c r="BF289" i="1"/>
  <c r="BA290" i="1"/>
  <c r="BB290" i="1"/>
  <c r="BC290" i="1"/>
  <c r="BD290" i="1"/>
  <c r="BE290" i="1"/>
  <c r="BF290" i="1"/>
  <c r="BA291" i="1"/>
  <c r="BB291" i="1"/>
  <c r="BC291" i="1"/>
  <c r="BD291" i="1"/>
  <c r="BE291" i="1"/>
  <c r="BF291" i="1"/>
  <c r="BA292" i="1"/>
  <c r="BB292" i="1"/>
  <c r="BC292" i="1"/>
  <c r="BD292" i="1"/>
  <c r="BE292" i="1"/>
  <c r="BF292" i="1"/>
  <c r="BA293" i="1"/>
  <c r="BB293" i="1"/>
  <c r="BC293" i="1"/>
  <c r="BD293" i="1"/>
  <c r="BE293" i="1"/>
  <c r="BF293" i="1"/>
  <c r="BA294" i="1"/>
  <c r="BB294" i="1"/>
  <c r="BC294" i="1"/>
  <c r="BD294" i="1"/>
  <c r="BE294" i="1"/>
  <c r="BF294" i="1"/>
  <c r="BA295" i="1"/>
  <c r="BB295" i="1"/>
  <c r="BC295" i="1"/>
  <c r="BD295" i="1"/>
  <c r="BE295" i="1"/>
  <c r="BF295" i="1"/>
  <c r="BA296" i="1"/>
  <c r="BB296" i="1"/>
  <c r="BC296" i="1"/>
  <c r="BD296" i="1"/>
  <c r="BE296" i="1"/>
  <c r="BF296" i="1"/>
  <c r="BA297" i="1"/>
  <c r="BB297" i="1"/>
  <c r="BC297" i="1"/>
  <c r="BD297" i="1"/>
  <c r="BE297" i="1"/>
  <c r="BF297" i="1"/>
  <c r="BA298" i="1"/>
  <c r="BB298" i="1"/>
  <c r="BC298" i="1"/>
  <c r="BD298" i="1"/>
  <c r="BE298" i="1"/>
  <c r="BF298" i="1"/>
  <c r="BA299" i="1"/>
  <c r="BB299" i="1"/>
  <c r="BC299" i="1"/>
  <c r="BD299" i="1"/>
  <c r="BE299" i="1"/>
  <c r="BF299" i="1"/>
  <c r="BA300" i="1"/>
  <c r="BB300" i="1"/>
  <c r="BC300" i="1"/>
  <c r="BD300" i="1"/>
  <c r="BE300" i="1"/>
  <c r="BF300" i="1"/>
  <c r="BA301" i="1"/>
  <c r="BB301" i="1"/>
  <c r="BC301" i="1"/>
  <c r="BD301" i="1"/>
  <c r="BE301" i="1"/>
  <c r="BF301" i="1"/>
  <c r="BA302" i="1"/>
  <c r="BB302" i="1"/>
  <c r="BC302" i="1"/>
  <c r="BD302" i="1"/>
  <c r="BE302" i="1"/>
  <c r="BF302" i="1"/>
  <c r="BA303" i="1"/>
  <c r="BB303" i="1"/>
  <c r="BC303" i="1"/>
  <c r="BD303" i="1"/>
  <c r="BE303" i="1"/>
  <c r="BF303" i="1"/>
  <c r="BA304" i="1"/>
  <c r="BB304" i="1"/>
  <c r="BC304" i="1"/>
  <c r="BD304" i="1"/>
  <c r="BE304" i="1"/>
  <c r="BF304" i="1"/>
  <c r="BA305" i="1"/>
  <c r="BB305" i="1"/>
  <c r="BC305" i="1"/>
  <c r="BD305" i="1"/>
  <c r="BE305" i="1"/>
  <c r="BF305" i="1"/>
  <c r="BA306" i="1"/>
  <c r="BB306" i="1"/>
  <c r="BC306" i="1"/>
  <c r="BD306" i="1"/>
  <c r="BE306" i="1"/>
  <c r="BF306" i="1"/>
  <c r="BA307" i="1"/>
  <c r="BB307" i="1"/>
  <c r="BC307" i="1"/>
  <c r="BD307" i="1"/>
  <c r="BE307" i="1"/>
  <c r="BF307" i="1"/>
  <c r="BA308" i="1"/>
  <c r="BB308" i="1"/>
  <c r="BC308" i="1"/>
  <c r="BD308" i="1"/>
  <c r="BE308" i="1"/>
  <c r="BF308" i="1"/>
  <c r="BA309" i="1"/>
  <c r="BB309" i="1"/>
  <c r="BC309" i="1"/>
  <c r="BD309" i="1"/>
  <c r="BE309" i="1"/>
  <c r="BF309" i="1"/>
  <c r="BA310" i="1"/>
  <c r="BB310" i="1"/>
  <c r="BC310" i="1"/>
  <c r="BD310" i="1"/>
  <c r="BE310" i="1"/>
  <c r="BF310" i="1"/>
  <c r="BA311" i="1"/>
  <c r="BB311" i="1"/>
  <c r="BC311" i="1"/>
  <c r="BD311" i="1"/>
  <c r="BE311" i="1"/>
  <c r="BF311" i="1"/>
  <c r="BA312" i="1"/>
  <c r="BB312" i="1"/>
  <c r="BC312" i="1"/>
  <c r="BD312" i="1"/>
  <c r="BE312" i="1"/>
  <c r="BF312" i="1"/>
  <c r="BA313" i="1"/>
  <c r="BB313" i="1"/>
  <c r="BC313" i="1"/>
  <c r="BD313" i="1"/>
  <c r="BE313" i="1"/>
  <c r="BF313" i="1"/>
  <c r="BA314" i="1"/>
  <c r="BB314" i="1"/>
  <c r="BC314" i="1"/>
  <c r="BD314" i="1"/>
  <c r="BE314" i="1"/>
  <c r="BF314" i="1"/>
  <c r="BA315" i="1"/>
  <c r="BB315" i="1"/>
  <c r="BC315" i="1"/>
  <c r="BD315" i="1"/>
  <c r="BE315" i="1"/>
  <c r="BF315" i="1"/>
  <c r="BA316" i="1"/>
  <c r="BB316" i="1"/>
  <c r="BC316" i="1"/>
  <c r="BD316" i="1"/>
  <c r="BE316" i="1"/>
  <c r="BF316" i="1"/>
  <c r="BA317" i="1"/>
  <c r="BB317" i="1"/>
  <c r="BC317" i="1"/>
  <c r="BD317" i="1"/>
  <c r="BE317" i="1"/>
  <c r="BF317" i="1"/>
  <c r="BA318" i="1"/>
  <c r="BB318" i="1"/>
  <c r="BC318" i="1"/>
  <c r="BD318" i="1"/>
  <c r="BE318" i="1"/>
  <c r="BF318" i="1"/>
  <c r="BA319" i="1"/>
  <c r="BB319" i="1"/>
  <c r="BC319" i="1"/>
  <c r="BD319" i="1"/>
  <c r="BE319" i="1"/>
  <c r="BF319" i="1"/>
  <c r="BA320" i="1"/>
  <c r="BB320" i="1"/>
  <c r="BC320" i="1"/>
  <c r="BD320" i="1"/>
  <c r="BE320" i="1"/>
  <c r="BF320" i="1"/>
  <c r="BA321" i="1"/>
  <c r="BB321" i="1"/>
  <c r="BC321" i="1"/>
  <c r="BD321" i="1"/>
  <c r="BE321" i="1"/>
  <c r="BF321" i="1"/>
  <c r="BA322" i="1"/>
  <c r="BB322" i="1"/>
  <c r="BC322" i="1"/>
  <c r="BD322" i="1"/>
  <c r="BE322" i="1"/>
  <c r="BF322" i="1"/>
  <c r="BA323" i="1"/>
  <c r="BB323" i="1"/>
  <c r="BC323" i="1"/>
  <c r="BD323" i="1"/>
  <c r="BE323" i="1"/>
  <c r="BF323" i="1"/>
  <c r="BA324" i="1"/>
  <c r="BB324" i="1"/>
  <c r="BC324" i="1"/>
  <c r="BD324" i="1"/>
  <c r="BE324" i="1"/>
  <c r="BF324" i="1"/>
  <c r="BA325" i="1"/>
  <c r="BB325" i="1"/>
  <c r="BC325" i="1"/>
  <c r="BD325" i="1"/>
  <c r="BE325" i="1"/>
  <c r="BF325" i="1"/>
  <c r="BA326" i="1"/>
  <c r="BB326" i="1"/>
  <c r="BC326" i="1"/>
  <c r="BD326" i="1"/>
  <c r="BE326" i="1"/>
  <c r="BF326" i="1"/>
  <c r="BA327" i="1"/>
  <c r="BB327" i="1"/>
  <c r="BC327" i="1"/>
  <c r="BD327" i="1"/>
  <c r="BE327" i="1"/>
  <c r="BF327" i="1"/>
  <c r="BA328" i="1"/>
  <c r="BB328" i="1"/>
  <c r="BC328" i="1"/>
  <c r="BD328" i="1"/>
  <c r="BE328" i="1"/>
  <c r="BF328" i="1"/>
  <c r="BA329" i="1"/>
  <c r="BB329" i="1"/>
  <c r="BC329" i="1"/>
  <c r="BD329" i="1"/>
  <c r="BE329" i="1"/>
  <c r="BF329" i="1"/>
  <c r="BA330" i="1"/>
  <c r="BB330" i="1"/>
  <c r="BC330" i="1"/>
  <c r="BD330" i="1"/>
  <c r="BE330" i="1"/>
  <c r="BF330" i="1"/>
  <c r="BA331" i="1"/>
  <c r="BB331" i="1"/>
  <c r="BC331" i="1"/>
  <c r="BD331" i="1"/>
  <c r="BE331" i="1"/>
  <c r="BF331" i="1"/>
  <c r="BA332" i="1"/>
  <c r="BB332" i="1"/>
  <c r="BC332" i="1"/>
  <c r="BD332" i="1"/>
  <c r="BE332" i="1"/>
  <c r="BF332" i="1"/>
  <c r="BA333" i="1"/>
  <c r="BB333" i="1"/>
  <c r="BC333" i="1"/>
  <c r="BD333" i="1"/>
  <c r="BE333" i="1"/>
  <c r="BF333" i="1"/>
  <c r="BA334" i="1"/>
  <c r="BB334" i="1"/>
  <c r="BC334" i="1"/>
  <c r="BD334" i="1"/>
  <c r="BE334" i="1"/>
  <c r="BF334" i="1"/>
  <c r="BA335" i="1"/>
  <c r="BB335" i="1"/>
  <c r="BC335" i="1"/>
  <c r="BD335" i="1"/>
  <c r="BE335" i="1"/>
  <c r="BF335" i="1"/>
  <c r="BA336" i="1"/>
  <c r="BB336" i="1"/>
  <c r="BC336" i="1"/>
  <c r="BD336" i="1"/>
  <c r="BE336" i="1"/>
  <c r="BF336" i="1"/>
  <c r="BA337" i="1"/>
  <c r="BB337" i="1"/>
  <c r="BC337" i="1"/>
  <c r="BD337" i="1"/>
  <c r="BE337" i="1"/>
  <c r="BF337" i="1"/>
  <c r="BA338" i="1"/>
  <c r="BB338" i="1"/>
  <c r="BC338" i="1"/>
  <c r="BD338" i="1"/>
  <c r="BE338" i="1"/>
  <c r="BF338" i="1"/>
  <c r="BA339" i="1"/>
  <c r="BB339" i="1"/>
  <c r="BC339" i="1"/>
  <c r="BD339" i="1"/>
  <c r="BE339" i="1"/>
  <c r="BF339" i="1"/>
  <c r="BA340" i="1"/>
  <c r="BB340" i="1"/>
  <c r="BC340" i="1"/>
  <c r="BD340" i="1"/>
  <c r="BE340" i="1"/>
  <c r="BF340" i="1"/>
  <c r="BA341" i="1"/>
  <c r="BB341" i="1"/>
  <c r="BC341" i="1"/>
  <c r="BD341" i="1"/>
  <c r="BE341" i="1"/>
  <c r="BF341" i="1"/>
  <c r="BA342" i="1"/>
  <c r="BB342" i="1"/>
  <c r="BC342" i="1"/>
  <c r="BD342" i="1"/>
  <c r="BE342" i="1"/>
  <c r="BF342" i="1"/>
  <c r="BA343" i="1"/>
  <c r="BB343" i="1"/>
  <c r="BC343" i="1"/>
  <c r="BD343" i="1"/>
  <c r="BE343" i="1"/>
  <c r="BF343" i="1"/>
  <c r="BA344" i="1"/>
  <c r="BB344" i="1"/>
  <c r="BC344" i="1"/>
  <c r="BD344" i="1"/>
  <c r="BE344" i="1"/>
  <c r="BF344" i="1"/>
  <c r="BA345" i="1"/>
  <c r="BB345" i="1"/>
  <c r="BC345" i="1"/>
  <c r="BD345" i="1"/>
  <c r="BE345" i="1"/>
  <c r="BF345" i="1"/>
  <c r="BA346" i="1"/>
  <c r="BB346" i="1"/>
  <c r="BC346" i="1"/>
  <c r="BD346" i="1"/>
  <c r="BE346" i="1"/>
  <c r="BF346" i="1"/>
  <c r="BA347" i="1"/>
  <c r="BB347" i="1"/>
  <c r="BC347" i="1"/>
  <c r="BD347" i="1"/>
  <c r="BE347" i="1"/>
  <c r="BF347" i="1"/>
  <c r="BA348" i="1"/>
  <c r="BB348" i="1"/>
  <c r="BC348" i="1"/>
  <c r="BD348" i="1"/>
  <c r="BE348" i="1"/>
  <c r="BF348" i="1"/>
  <c r="BA349" i="1"/>
  <c r="BB349" i="1"/>
  <c r="BC349" i="1"/>
  <c r="BD349" i="1"/>
  <c r="BE349" i="1"/>
  <c r="BF349" i="1"/>
  <c r="BA350" i="1"/>
  <c r="BB350" i="1"/>
  <c r="BC350" i="1"/>
  <c r="BD350" i="1"/>
  <c r="BE350" i="1"/>
  <c r="BF350" i="1"/>
  <c r="BA351" i="1"/>
  <c r="BB351" i="1"/>
  <c r="BC351" i="1"/>
  <c r="BD351" i="1"/>
  <c r="BE351" i="1"/>
  <c r="BF351" i="1"/>
  <c r="BA352" i="1"/>
  <c r="BB352" i="1"/>
  <c r="BC352" i="1"/>
  <c r="BD352" i="1"/>
  <c r="BE352" i="1"/>
  <c r="BF352" i="1"/>
  <c r="BA353" i="1"/>
  <c r="BB353" i="1"/>
  <c r="BC353" i="1"/>
  <c r="BD353" i="1"/>
  <c r="BE353" i="1"/>
  <c r="BF353" i="1"/>
  <c r="BA354" i="1"/>
  <c r="BB354" i="1"/>
  <c r="BC354" i="1"/>
  <c r="BD354" i="1"/>
  <c r="BE354" i="1"/>
  <c r="BF354" i="1"/>
  <c r="BA355" i="1"/>
  <c r="BB355" i="1"/>
  <c r="BC355" i="1"/>
  <c r="BD355" i="1"/>
  <c r="BE355" i="1"/>
  <c r="BF355" i="1"/>
  <c r="BA356" i="1"/>
  <c r="BB356" i="1"/>
  <c r="BC356" i="1"/>
  <c r="BD356" i="1"/>
  <c r="BE356" i="1"/>
  <c r="BF356" i="1"/>
  <c r="BA357" i="1"/>
  <c r="BB357" i="1"/>
  <c r="BC357" i="1"/>
  <c r="BD357" i="1"/>
  <c r="BE357" i="1"/>
  <c r="BF357" i="1"/>
  <c r="BA358" i="1"/>
  <c r="BB358" i="1"/>
  <c r="BC358" i="1"/>
  <c r="BD358" i="1"/>
  <c r="BE358" i="1"/>
  <c r="BF358" i="1"/>
  <c r="BA359" i="1"/>
  <c r="BB359" i="1"/>
  <c r="BC359" i="1"/>
  <c r="BD359" i="1"/>
  <c r="BE359" i="1"/>
  <c r="BF359" i="1"/>
  <c r="BA360" i="1"/>
  <c r="BB360" i="1"/>
  <c r="BC360" i="1"/>
  <c r="BD360" i="1"/>
  <c r="BE360" i="1"/>
  <c r="BF360" i="1"/>
  <c r="BA361" i="1"/>
  <c r="BB361" i="1"/>
  <c r="BC361" i="1"/>
  <c r="BD361" i="1"/>
  <c r="BE361" i="1"/>
  <c r="BF361" i="1"/>
  <c r="BA362" i="1"/>
  <c r="BB362" i="1"/>
  <c r="BC362" i="1"/>
  <c r="BD362" i="1"/>
  <c r="BE362" i="1"/>
  <c r="BF362" i="1"/>
  <c r="BA363" i="1"/>
  <c r="BB363" i="1"/>
  <c r="BC363" i="1"/>
  <c r="BD363" i="1"/>
  <c r="BE363" i="1"/>
  <c r="BF363" i="1"/>
  <c r="BA364" i="1"/>
  <c r="BB364" i="1"/>
  <c r="BC364" i="1"/>
  <c r="BD364" i="1"/>
  <c r="BE364" i="1"/>
  <c r="BF364" i="1"/>
  <c r="BA365" i="1"/>
  <c r="BB365" i="1"/>
  <c r="BC365" i="1"/>
  <c r="BD365" i="1"/>
  <c r="BE365" i="1"/>
  <c r="BF365" i="1"/>
  <c r="BA366" i="1"/>
  <c r="BB366" i="1"/>
  <c r="BC366" i="1"/>
  <c r="BD366" i="1"/>
  <c r="BE366" i="1"/>
  <c r="BF366" i="1"/>
  <c r="BA367" i="1"/>
  <c r="BB367" i="1"/>
  <c r="BC367" i="1"/>
  <c r="BD367" i="1"/>
  <c r="BE367" i="1"/>
  <c r="BF367" i="1"/>
  <c r="BA368" i="1"/>
  <c r="BB368" i="1"/>
  <c r="BC368" i="1"/>
  <c r="BD368" i="1"/>
  <c r="BE368" i="1"/>
  <c r="BF368" i="1"/>
  <c r="BA369" i="1"/>
  <c r="BB369" i="1"/>
  <c r="BC369" i="1"/>
  <c r="BD369" i="1"/>
  <c r="BE369" i="1"/>
  <c r="BF369" i="1"/>
  <c r="BA370" i="1"/>
  <c r="BB370" i="1"/>
  <c r="BC370" i="1"/>
  <c r="BD370" i="1"/>
  <c r="BE370" i="1"/>
  <c r="BF370" i="1"/>
  <c r="BA371" i="1"/>
  <c r="BB371" i="1"/>
  <c r="BC371" i="1"/>
  <c r="BD371" i="1"/>
  <c r="BE371" i="1"/>
  <c r="BF371" i="1"/>
  <c r="BA372" i="1"/>
  <c r="BB372" i="1"/>
  <c r="BC372" i="1"/>
  <c r="BD372" i="1"/>
  <c r="BE372" i="1"/>
  <c r="BF372" i="1"/>
  <c r="BA373" i="1"/>
  <c r="BB373" i="1"/>
  <c r="BC373" i="1"/>
  <c r="BD373" i="1"/>
  <c r="BE373" i="1"/>
  <c r="BF373" i="1"/>
  <c r="BA374" i="1"/>
  <c r="BB374" i="1"/>
  <c r="BC374" i="1"/>
  <c r="BD374" i="1"/>
  <c r="BE374" i="1"/>
  <c r="BF374" i="1"/>
  <c r="BA375" i="1"/>
  <c r="BB375" i="1"/>
  <c r="BC375" i="1"/>
  <c r="BD375" i="1"/>
  <c r="BE375" i="1"/>
  <c r="BF375" i="1"/>
  <c r="BA376" i="1"/>
  <c r="BB376" i="1"/>
  <c r="BC376" i="1"/>
  <c r="BD376" i="1"/>
  <c r="BE376" i="1"/>
  <c r="BF376" i="1"/>
  <c r="BA377" i="1"/>
  <c r="BB377" i="1"/>
  <c r="BC377" i="1"/>
  <c r="BD377" i="1"/>
  <c r="BE377" i="1"/>
  <c r="BF377" i="1"/>
  <c r="BA378" i="1"/>
  <c r="BB378" i="1"/>
  <c r="BC378" i="1"/>
  <c r="BD378" i="1"/>
  <c r="BE378" i="1"/>
  <c r="BF378" i="1"/>
  <c r="BA379" i="1"/>
  <c r="BB379" i="1"/>
  <c r="BC379" i="1"/>
  <c r="BD379" i="1"/>
  <c r="BE379" i="1"/>
  <c r="BF379" i="1"/>
  <c r="BA380" i="1"/>
  <c r="BB380" i="1"/>
  <c r="BC380" i="1"/>
  <c r="BD380" i="1"/>
  <c r="BE380" i="1"/>
  <c r="BF380" i="1"/>
  <c r="BA381" i="1"/>
  <c r="BB381" i="1"/>
  <c r="BC381" i="1"/>
  <c r="BD381" i="1"/>
  <c r="BE381" i="1"/>
  <c r="BF381" i="1"/>
  <c r="BA382" i="1"/>
  <c r="BB382" i="1"/>
  <c r="BC382" i="1"/>
  <c r="BD382" i="1"/>
  <c r="BE382" i="1"/>
  <c r="BF382" i="1"/>
  <c r="BA383" i="1"/>
  <c r="BB383" i="1"/>
  <c r="BC383" i="1"/>
  <c r="BD383" i="1"/>
  <c r="BE383" i="1"/>
  <c r="BF383" i="1"/>
  <c r="BA384" i="1"/>
  <c r="BB384" i="1"/>
  <c r="BC384" i="1"/>
  <c r="BD384" i="1"/>
  <c r="BE384" i="1"/>
  <c r="BF384" i="1"/>
  <c r="BA385" i="1"/>
  <c r="BB385" i="1"/>
  <c r="BC385" i="1"/>
  <c r="BD385" i="1"/>
  <c r="BE385" i="1"/>
  <c r="BF385" i="1"/>
  <c r="BA386" i="1"/>
  <c r="BB386" i="1"/>
  <c r="BC386" i="1"/>
  <c r="BD386" i="1"/>
  <c r="BE386" i="1"/>
  <c r="BF386" i="1"/>
  <c r="BA387" i="1"/>
  <c r="BB387" i="1"/>
  <c r="BC387" i="1"/>
  <c r="BD387" i="1"/>
  <c r="BE387" i="1"/>
  <c r="BF387" i="1"/>
  <c r="BA388" i="1"/>
  <c r="BB388" i="1"/>
  <c r="BC388" i="1"/>
  <c r="BD388" i="1"/>
  <c r="BE388" i="1"/>
  <c r="BF388" i="1"/>
  <c r="BA389" i="1"/>
  <c r="BB389" i="1"/>
  <c r="BC389" i="1"/>
  <c r="BD389" i="1"/>
  <c r="BE389" i="1"/>
  <c r="BF389" i="1"/>
  <c r="BA390" i="1"/>
  <c r="BB390" i="1"/>
  <c r="BC390" i="1"/>
  <c r="BD390" i="1"/>
  <c r="BE390" i="1"/>
  <c r="BF390" i="1"/>
  <c r="BA391" i="1"/>
  <c r="BB391" i="1"/>
  <c r="BC391" i="1"/>
  <c r="BD391" i="1"/>
  <c r="BE391" i="1"/>
  <c r="BF391" i="1"/>
  <c r="BA392" i="1"/>
  <c r="BB392" i="1"/>
  <c r="BC392" i="1"/>
  <c r="BD392" i="1"/>
  <c r="BE392" i="1"/>
  <c r="BF392" i="1"/>
  <c r="BA393" i="1"/>
  <c r="BB393" i="1"/>
  <c r="BC393" i="1"/>
  <c r="BD393" i="1"/>
  <c r="BE393" i="1"/>
  <c r="BF393" i="1"/>
  <c r="BA394" i="1"/>
  <c r="BB394" i="1"/>
  <c r="BC394" i="1"/>
  <c r="BD394" i="1"/>
  <c r="BE394" i="1"/>
  <c r="BF394" i="1"/>
  <c r="BA395" i="1"/>
  <c r="BB395" i="1"/>
  <c r="BC395" i="1"/>
  <c r="BD395" i="1"/>
  <c r="BE395" i="1"/>
  <c r="BF395" i="1"/>
  <c r="BA396" i="1"/>
  <c r="BB396" i="1"/>
  <c r="BC396" i="1"/>
  <c r="BD396" i="1"/>
  <c r="BE396" i="1"/>
  <c r="BF396" i="1"/>
  <c r="BA397" i="1"/>
  <c r="BB397" i="1"/>
  <c r="BC397" i="1"/>
  <c r="BD397" i="1"/>
  <c r="BE397" i="1"/>
  <c r="BF397" i="1"/>
  <c r="BA398" i="1"/>
  <c r="BB398" i="1"/>
  <c r="BC398" i="1"/>
  <c r="BD398" i="1"/>
  <c r="BE398" i="1"/>
  <c r="BF398" i="1"/>
  <c r="BA399" i="1"/>
  <c r="BB399" i="1"/>
  <c r="BC399" i="1"/>
  <c r="BD399" i="1"/>
  <c r="BE399" i="1"/>
  <c r="BF399" i="1"/>
  <c r="BA400" i="1"/>
  <c r="BB400" i="1"/>
  <c r="BC400" i="1"/>
  <c r="BD400" i="1"/>
  <c r="BE400" i="1"/>
  <c r="BF400" i="1"/>
  <c r="BA401" i="1"/>
  <c r="BB401" i="1"/>
  <c r="BC401" i="1"/>
  <c r="BD401" i="1"/>
  <c r="BE401" i="1"/>
  <c r="BF401" i="1"/>
  <c r="BA402" i="1"/>
  <c r="BB402" i="1"/>
  <c r="BC402" i="1"/>
  <c r="BD402" i="1"/>
  <c r="BE402" i="1"/>
  <c r="BF402" i="1"/>
  <c r="BA403" i="1"/>
  <c r="BB403" i="1"/>
  <c r="BC403" i="1"/>
  <c r="BD403" i="1"/>
  <c r="BE403" i="1"/>
  <c r="BF403" i="1"/>
  <c r="BA404" i="1"/>
  <c r="BB404" i="1"/>
  <c r="BC404" i="1"/>
  <c r="BD404" i="1"/>
  <c r="BE404" i="1"/>
  <c r="BF404" i="1"/>
  <c r="BA405" i="1"/>
  <c r="BB405" i="1"/>
  <c r="BC405" i="1"/>
  <c r="BD405" i="1"/>
  <c r="BE405" i="1"/>
  <c r="BF405" i="1"/>
  <c r="BA406" i="1"/>
  <c r="BB406" i="1"/>
  <c r="BC406" i="1"/>
  <c r="BD406" i="1"/>
  <c r="BE406" i="1"/>
  <c r="BF406" i="1"/>
  <c r="BA407" i="1"/>
  <c r="BB407" i="1"/>
  <c r="BC407" i="1"/>
  <c r="BD407" i="1"/>
  <c r="BE407" i="1"/>
  <c r="BF407" i="1"/>
  <c r="BA408" i="1"/>
  <c r="BB408" i="1"/>
  <c r="BC408" i="1"/>
  <c r="BD408" i="1"/>
  <c r="BE408" i="1"/>
  <c r="BF408" i="1"/>
  <c r="BA409" i="1"/>
  <c r="BB409" i="1"/>
  <c r="BC409" i="1"/>
  <c r="BD409" i="1"/>
  <c r="BE409" i="1"/>
  <c r="BF409" i="1"/>
  <c r="BA410" i="1"/>
  <c r="BB410" i="1"/>
  <c r="BC410" i="1"/>
  <c r="BD410" i="1"/>
  <c r="BE410" i="1"/>
  <c r="BF410" i="1"/>
  <c r="BA411" i="1"/>
  <c r="BB411" i="1"/>
  <c r="BC411" i="1"/>
  <c r="BD411" i="1"/>
  <c r="BE411" i="1"/>
  <c r="BF411" i="1"/>
  <c r="BA412" i="1"/>
  <c r="BB412" i="1"/>
  <c r="BC412" i="1"/>
  <c r="BD412" i="1"/>
  <c r="BE412" i="1"/>
  <c r="BF412" i="1"/>
  <c r="BA413" i="1"/>
  <c r="BB413" i="1"/>
  <c r="BC413" i="1"/>
  <c r="BD413" i="1"/>
  <c r="BE413" i="1"/>
  <c r="BF413" i="1"/>
  <c r="BA414" i="1"/>
  <c r="BB414" i="1"/>
  <c r="BC414" i="1"/>
  <c r="BD414" i="1"/>
  <c r="BE414" i="1"/>
  <c r="BF414" i="1"/>
  <c r="BA415" i="1"/>
  <c r="BB415" i="1"/>
  <c r="BC415" i="1"/>
  <c r="BD415" i="1"/>
  <c r="BE415" i="1"/>
  <c r="BF415" i="1"/>
  <c r="BA416" i="1"/>
  <c r="BB416" i="1"/>
  <c r="BC416" i="1"/>
  <c r="BD416" i="1"/>
  <c r="BE416" i="1"/>
  <c r="BF416" i="1"/>
  <c r="BA417" i="1"/>
  <c r="BB417" i="1"/>
  <c r="BC417" i="1"/>
  <c r="BD417" i="1"/>
  <c r="BE417" i="1"/>
  <c r="BF417" i="1"/>
  <c r="BA418" i="1"/>
  <c r="BB418" i="1"/>
  <c r="BC418" i="1"/>
  <c r="BD418" i="1"/>
  <c r="BE418" i="1"/>
  <c r="BF418" i="1"/>
  <c r="BA419" i="1"/>
  <c r="BB419" i="1"/>
  <c r="BC419" i="1"/>
  <c r="BD419" i="1"/>
  <c r="BE419" i="1"/>
  <c r="BF419" i="1"/>
  <c r="BA420" i="1"/>
  <c r="BB420" i="1"/>
  <c r="BC420" i="1"/>
  <c r="BD420" i="1"/>
  <c r="BE420" i="1"/>
  <c r="BF420" i="1"/>
  <c r="BA421" i="1"/>
  <c r="BB421" i="1"/>
  <c r="BC421" i="1"/>
  <c r="BD421" i="1"/>
  <c r="BE421" i="1"/>
  <c r="BF421" i="1"/>
  <c r="BA422" i="1"/>
  <c r="BB422" i="1"/>
  <c r="BC422" i="1"/>
  <c r="BD422" i="1"/>
  <c r="BE422" i="1"/>
  <c r="BF422" i="1"/>
  <c r="BA423" i="1"/>
  <c r="BB423" i="1"/>
  <c r="BC423" i="1"/>
  <c r="BD423" i="1"/>
  <c r="BE423" i="1"/>
  <c r="BF423" i="1"/>
  <c r="BA424" i="1"/>
  <c r="BB424" i="1"/>
  <c r="BC424" i="1"/>
  <c r="BD424" i="1"/>
  <c r="BE424" i="1"/>
  <c r="BF424" i="1"/>
  <c r="BA425" i="1"/>
  <c r="BB425" i="1"/>
  <c r="BC425" i="1"/>
  <c r="BD425" i="1"/>
  <c r="BE425" i="1"/>
  <c r="BF425" i="1"/>
  <c r="BA426" i="1"/>
  <c r="BB426" i="1"/>
  <c r="BC426" i="1"/>
  <c r="BD426" i="1"/>
  <c r="BE426" i="1"/>
  <c r="BF426" i="1"/>
  <c r="BA427" i="1"/>
  <c r="BB427" i="1"/>
  <c r="BC427" i="1"/>
  <c r="BD427" i="1"/>
  <c r="BE427" i="1"/>
  <c r="BF427" i="1"/>
  <c r="BA428" i="1"/>
  <c r="BB428" i="1"/>
  <c r="BC428" i="1"/>
  <c r="BD428" i="1"/>
  <c r="BE428" i="1"/>
  <c r="BF428" i="1"/>
  <c r="BA429" i="1"/>
  <c r="BB429" i="1"/>
  <c r="BC429" i="1"/>
  <c r="BD429" i="1"/>
  <c r="BE429" i="1"/>
  <c r="BF429" i="1"/>
  <c r="BA430" i="1"/>
  <c r="BB430" i="1"/>
  <c r="BC430" i="1"/>
  <c r="BD430" i="1"/>
  <c r="BE430" i="1"/>
  <c r="BF430" i="1"/>
  <c r="BA431" i="1"/>
  <c r="BB431" i="1"/>
  <c r="BC431" i="1"/>
  <c r="BD431" i="1"/>
  <c r="BE431" i="1"/>
  <c r="BF431" i="1"/>
  <c r="BA432" i="1"/>
  <c r="BB432" i="1"/>
  <c r="BC432" i="1"/>
  <c r="BD432" i="1"/>
  <c r="BE432" i="1"/>
  <c r="BF432" i="1"/>
  <c r="BA433" i="1"/>
  <c r="BB433" i="1"/>
  <c r="BC433" i="1"/>
  <c r="BD433" i="1"/>
  <c r="BE433" i="1"/>
  <c r="BF433" i="1"/>
  <c r="BA434" i="1"/>
  <c r="BB434" i="1"/>
  <c r="BC434" i="1"/>
  <c r="BD434" i="1"/>
  <c r="BE434" i="1"/>
  <c r="BF434" i="1"/>
  <c r="BA435" i="1"/>
  <c r="BB435" i="1"/>
  <c r="BC435" i="1"/>
  <c r="BD435" i="1"/>
  <c r="BE435" i="1"/>
  <c r="BF435" i="1"/>
  <c r="BA436" i="1"/>
  <c r="BB436" i="1"/>
  <c r="BC436" i="1"/>
  <c r="BD436" i="1"/>
  <c r="BE436" i="1"/>
  <c r="BF436" i="1"/>
  <c r="BA437" i="1"/>
  <c r="BB437" i="1"/>
  <c r="BC437" i="1"/>
  <c r="BD437" i="1"/>
  <c r="BE437" i="1"/>
  <c r="BF437" i="1"/>
  <c r="BA438" i="1"/>
  <c r="BB438" i="1"/>
  <c r="BC438" i="1"/>
  <c r="BD438" i="1"/>
  <c r="BE438" i="1"/>
  <c r="BF438" i="1"/>
  <c r="BA439" i="1"/>
  <c r="BB439" i="1"/>
  <c r="BC439" i="1"/>
  <c r="BD439" i="1"/>
  <c r="BE439" i="1"/>
  <c r="BF439" i="1"/>
  <c r="BA440" i="1"/>
  <c r="BB440" i="1"/>
  <c r="BC440" i="1"/>
  <c r="BD440" i="1"/>
  <c r="BE440" i="1"/>
  <c r="BF440" i="1"/>
  <c r="BA441" i="1"/>
  <c r="BB441" i="1"/>
  <c r="BC441" i="1"/>
  <c r="BD441" i="1"/>
  <c r="BE441" i="1"/>
  <c r="BF441" i="1"/>
  <c r="BA442" i="1"/>
  <c r="BB442" i="1"/>
  <c r="BC442" i="1"/>
  <c r="BD442" i="1"/>
  <c r="BE442" i="1"/>
  <c r="BF442" i="1"/>
  <c r="BA443" i="1"/>
  <c r="BB443" i="1"/>
  <c r="BC443" i="1"/>
  <c r="BD443" i="1"/>
  <c r="BE443" i="1"/>
  <c r="BF443" i="1"/>
  <c r="BA444" i="1"/>
  <c r="BB444" i="1"/>
  <c r="BC444" i="1"/>
  <c r="BD444" i="1"/>
  <c r="BE444" i="1"/>
  <c r="BF444" i="1"/>
  <c r="BA445" i="1"/>
  <c r="BB445" i="1"/>
  <c r="BC445" i="1"/>
  <c r="BD445" i="1"/>
  <c r="BE445" i="1"/>
  <c r="BF445" i="1"/>
  <c r="BA446" i="1"/>
  <c r="BB446" i="1"/>
  <c r="BC446" i="1"/>
  <c r="BD446" i="1"/>
  <c r="BE446" i="1"/>
  <c r="BF446" i="1"/>
  <c r="BA447" i="1"/>
  <c r="BB447" i="1"/>
  <c r="BC447" i="1"/>
  <c r="BD447" i="1"/>
  <c r="BE447" i="1"/>
  <c r="BF447" i="1"/>
  <c r="BA448" i="1"/>
  <c r="BB448" i="1"/>
  <c r="BC448" i="1"/>
  <c r="BD448" i="1"/>
  <c r="BE448" i="1"/>
  <c r="BF448" i="1"/>
  <c r="BA449" i="1"/>
  <c r="BB449" i="1"/>
  <c r="BC449" i="1"/>
  <c r="BD449" i="1"/>
  <c r="BE449" i="1"/>
  <c r="BF449" i="1"/>
  <c r="BA450" i="1"/>
  <c r="BB450" i="1"/>
  <c r="BC450" i="1"/>
  <c r="BD450" i="1"/>
  <c r="BE450" i="1"/>
  <c r="BF450" i="1"/>
  <c r="BA451" i="1"/>
  <c r="BB451" i="1"/>
  <c r="BC451" i="1"/>
  <c r="BD451" i="1"/>
  <c r="BE451" i="1"/>
  <c r="BF451" i="1"/>
  <c r="BA452" i="1"/>
  <c r="BB452" i="1"/>
  <c r="BC452" i="1"/>
  <c r="BD452" i="1"/>
  <c r="BE452" i="1"/>
  <c r="BF452" i="1"/>
  <c r="BA453" i="1"/>
  <c r="BB453" i="1"/>
  <c r="BC453" i="1"/>
  <c r="BD453" i="1"/>
  <c r="BE453" i="1"/>
  <c r="BF453" i="1"/>
  <c r="BA454" i="1"/>
  <c r="BB454" i="1"/>
  <c r="BC454" i="1"/>
  <c r="BD454" i="1"/>
  <c r="BE454" i="1"/>
  <c r="BF454" i="1"/>
  <c r="BA455" i="1"/>
  <c r="BB455" i="1"/>
  <c r="BC455" i="1"/>
  <c r="BD455" i="1"/>
  <c r="BE455" i="1"/>
  <c r="BF455" i="1"/>
  <c r="BA456" i="1"/>
  <c r="BB456" i="1"/>
  <c r="BC456" i="1"/>
  <c r="BD456" i="1"/>
  <c r="BE456" i="1"/>
  <c r="BF456" i="1"/>
  <c r="BA457" i="1"/>
  <c r="BB457" i="1"/>
  <c r="BC457" i="1"/>
  <c r="BD457" i="1"/>
  <c r="BE457" i="1"/>
  <c r="BF457" i="1"/>
  <c r="BA458" i="1"/>
  <c r="BB458" i="1"/>
  <c r="BC458" i="1"/>
  <c r="BD458" i="1"/>
  <c r="BE458" i="1"/>
  <c r="BF458" i="1"/>
  <c r="BA459" i="1"/>
  <c r="BB459" i="1"/>
  <c r="BC459" i="1"/>
  <c r="BD459" i="1"/>
  <c r="BE459" i="1"/>
  <c r="BF459" i="1"/>
  <c r="BA460" i="1"/>
  <c r="BB460" i="1"/>
  <c r="BC460" i="1"/>
  <c r="BD460" i="1"/>
  <c r="BE460" i="1"/>
  <c r="BF460" i="1"/>
  <c r="BA461" i="1"/>
  <c r="BB461" i="1"/>
  <c r="BC461" i="1"/>
  <c r="BD461" i="1"/>
  <c r="BE461" i="1"/>
  <c r="BF461" i="1"/>
  <c r="BA462" i="1"/>
  <c r="BB462" i="1"/>
  <c r="BC462" i="1"/>
  <c r="BD462" i="1"/>
  <c r="BE462" i="1"/>
  <c r="BF462" i="1"/>
  <c r="BA463" i="1"/>
  <c r="BB463" i="1"/>
  <c r="BC463" i="1"/>
  <c r="BD463" i="1"/>
  <c r="BE463" i="1"/>
  <c r="BF463" i="1"/>
  <c r="BA464" i="1"/>
  <c r="BB464" i="1"/>
  <c r="BC464" i="1"/>
  <c r="BD464" i="1"/>
  <c r="BE464" i="1"/>
  <c r="BF464" i="1"/>
  <c r="BA465" i="1"/>
  <c r="BB465" i="1"/>
  <c r="BC465" i="1"/>
  <c r="BD465" i="1"/>
  <c r="BE465" i="1"/>
  <c r="BF465" i="1"/>
  <c r="BA466" i="1"/>
  <c r="BB466" i="1"/>
  <c r="BC466" i="1"/>
  <c r="BD466" i="1"/>
  <c r="BE466" i="1"/>
  <c r="BF466" i="1"/>
  <c r="BA467" i="1"/>
  <c r="BB467" i="1"/>
  <c r="BC467" i="1"/>
  <c r="BD467" i="1"/>
  <c r="BE467" i="1"/>
  <c r="BF467" i="1"/>
  <c r="BA468" i="1"/>
  <c r="BB468" i="1"/>
  <c r="BC468" i="1"/>
  <c r="BD468" i="1"/>
  <c r="BE468" i="1"/>
  <c r="BF468" i="1"/>
  <c r="BA469" i="1"/>
  <c r="BB469" i="1"/>
  <c r="BC469" i="1"/>
  <c r="BD469" i="1"/>
  <c r="BE469" i="1"/>
  <c r="BF469" i="1"/>
  <c r="BA470" i="1"/>
  <c r="BB470" i="1"/>
  <c r="BC470" i="1"/>
  <c r="BD470" i="1"/>
  <c r="BE470" i="1"/>
  <c r="BF470" i="1"/>
  <c r="BA471" i="1"/>
  <c r="BB471" i="1"/>
  <c r="BC471" i="1"/>
  <c r="BD471" i="1"/>
  <c r="BE471" i="1"/>
  <c r="BF471" i="1"/>
  <c r="BA472" i="1"/>
  <c r="BB472" i="1"/>
  <c r="BC472" i="1"/>
  <c r="BD472" i="1"/>
  <c r="BE472" i="1"/>
  <c r="BF472" i="1"/>
  <c r="BA473" i="1"/>
  <c r="BB473" i="1"/>
  <c r="BC473" i="1"/>
  <c r="BD473" i="1"/>
  <c r="BE473" i="1"/>
  <c r="BF473" i="1"/>
  <c r="BA474" i="1"/>
  <c r="BB474" i="1"/>
  <c r="BC474" i="1"/>
  <c r="BD474" i="1"/>
  <c r="BE474" i="1"/>
  <c r="BF474" i="1"/>
  <c r="BA475" i="1"/>
  <c r="BB475" i="1"/>
  <c r="BC475" i="1"/>
  <c r="BD475" i="1"/>
  <c r="BE475" i="1"/>
  <c r="BF475" i="1"/>
  <c r="BA476" i="1"/>
  <c r="BB476" i="1"/>
  <c r="BC476" i="1"/>
  <c r="BD476" i="1"/>
  <c r="BE476" i="1"/>
  <c r="BF476" i="1"/>
  <c r="BA477" i="1"/>
  <c r="BB477" i="1"/>
  <c r="BC477" i="1"/>
  <c r="BD477" i="1"/>
  <c r="BE477" i="1"/>
  <c r="BF477" i="1"/>
  <c r="BA478" i="1"/>
  <c r="BB478" i="1"/>
  <c r="BC478" i="1"/>
  <c r="BD478" i="1"/>
  <c r="BE478" i="1"/>
  <c r="BF478" i="1"/>
  <c r="BA479" i="1"/>
  <c r="BB479" i="1"/>
  <c r="BC479" i="1"/>
  <c r="BD479" i="1"/>
  <c r="BE479" i="1"/>
  <c r="BF479" i="1"/>
  <c r="BA480" i="1"/>
  <c r="BB480" i="1"/>
  <c r="BC480" i="1"/>
  <c r="BD480" i="1"/>
  <c r="BE480" i="1"/>
  <c r="BF480" i="1"/>
  <c r="BA481" i="1"/>
  <c r="BB481" i="1"/>
  <c r="BC481" i="1"/>
  <c r="BD481" i="1"/>
  <c r="BE481" i="1"/>
  <c r="BF481" i="1"/>
  <c r="BA482" i="1"/>
  <c r="BB482" i="1"/>
  <c r="BC482" i="1"/>
  <c r="BD482" i="1"/>
  <c r="BE482" i="1"/>
  <c r="BF482" i="1"/>
  <c r="BA483" i="1"/>
  <c r="BB483" i="1"/>
  <c r="BC483" i="1"/>
  <c r="BD483" i="1"/>
  <c r="BE483" i="1"/>
  <c r="BF483" i="1"/>
  <c r="BA484" i="1"/>
  <c r="BB484" i="1"/>
  <c r="BC484" i="1"/>
  <c r="BD484" i="1"/>
  <c r="BE484" i="1"/>
  <c r="BF484" i="1"/>
  <c r="BA485" i="1"/>
  <c r="BB485" i="1"/>
  <c r="BC485" i="1"/>
  <c r="BD485" i="1"/>
  <c r="BE485" i="1"/>
  <c r="BF485" i="1"/>
  <c r="BA486" i="1"/>
  <c r="BB486" i="1"/>
  <c r="BC486" i="1"/>
  <c r="BD486" i="1"/>
  <c r="BE486" i="1"/>
  <c r="BF486" i="1"/>
  <c r="BA487" i="1"/>
  <c r="BB487" i="1"/>
  <c r="BC487" i="1"/>
  <c r="BD487" i="1"/>
  <c r="BE487" i="1"/>
  <c r="BF487" i="1"/>
  <c r="BA488" i="1"/>
  <c r="BB488" i="1"/>
  <c r="BC488" i="1"/>
  <c r="BD488" i="1"/>
  <c r="BE488" i="1"/>
  <c r="BF488" i="1"/>
  <c r="BA489" i="1"/>
  <c r="BB489" i="1"/>
  <c r="BC489" i="1"/>
  <c r="BD489" i="1"/>
  <c r="BE489" i="1"/>
  <c r="BF489" i="1"/>
  <c r="BA490" i="1"/>
  <c r="BB490" i="1"/>
  <c r="BC490" i="1"/>
  <c r="BD490" i="1"/>
  <c r="BE490" i="1"/>
  <c r="BF490" i="1"/>
  <c r="BA491" i="1"/>
  <c r="BB491" i="1"/>
  <c r="BC491" i="1"/>
  <c r="BD491" i="1"/>
  <c r="BE491" i="1"/>
  <c r="BF491" i="1"/>
  <c r="BA492" i="1"/>
  <c r="BB492" i="1"/>
  <c r="BC492" i="1"/>
  <c r="BD492" i="1"/>
  <c r="BE492" i="1"/>
  <c r="BF492" i="1"/>
  <c r="BA493" i="1"/>
  <c r="BB493" i="1"/>
  <c r="BC493" i="1"/>
  <c r="BD493" i="1"/>
  <c r="BE493" i="1"/>
  <c r="BF493" i="1"/>
  <c r="BA494" i="1"/>
  <c r="BB494" i="1"/>
  <c r="BC494" i="1"/>
  <c r="BD494" i="1"/>
  <c r="BE494" i="1"/>
  <c r="BF494" i="1"/>
  <c r="BA495" i="1"/>
  <c r="BB495" i="1"/>
  <c r="BC495" i="1"/>
  <c r="BD495" i="1"/>
  <c r="BE495" i="1"/>
  <c r="BF495" i="1"/>
  <c r="BA496" i="1"/>
  <c r="BB496" i="1"/>
  <c r="BC496" i="1"/>
  <c r="BD496" i="1"/>
  <c r="BE496" i="1"/>
  <c r="BF496" i="1"/>
  <c r="BA497" i="1"/>
  <c r="BB497" i="1"/>
  <c r="BC497" i="1"/>
  <c r="BD497" i="1"/>
  <c r="BE497" i="1"/>
  <c r="BF497" i="1"/>
  <c r="BA498" i="1"/>
  <c r="BB498" i="1"/>
  <c r="BC498" i="1"/>
  <c r="BD498" i="1"/>
  <c r="BE498" i="1"/>
  <c r="BF498" i="1"/>
  <c r="BA499" i="1"/>
  <c r="BB499" i="1"/>
  <c r="BC499" i="1"/>
  <c r="BD499" i="1"/>
  <c r="BE499" i="1"/>
  <c r="BF499" i="1"/>
  <c r="BA500" i="1"/>
  <c r="BB500" i="1"/>
  <c r="BC500" i="1"/>
  <c r="BD500" i="1"/>
  <c r="BE500" i="1"/>
  <c r="BF500" i="1"/>
  <c r="BA501" i="1"/>
  <c r="BB501" i="1"/>
  <c r="BC501" i="1"/>
  <c r="BD501" i="1"/>
  <c r="BE501" i="1"/>
  <c r="BF501" i="1"/>
  <c r="BA502" i="1"/>
  <c r="BB502" i="1"/>
  <c r="BC502" i="1"/>
  <c r="BD502" i="1"/>
  <c r="BE502" i="1"/>
  <c r="BF502" i="1"/>
  <c r="BA503" i="1"/>
  <c r="BB503" i="1"/>
  <c r="BC503" i="1"/>
  <c r="BD503" i="1"/>
  <c r="BE503" i="1"/>
  <c r="BF503" i="1"/>
  <c r="BA504" i="1"/>
  <c r="BB504" i="1"/>
  <c r="BC504" i="1"/>
  <c r="BD504" i="1"/>
  <c r="BE504" i="1"/>
  <c r="BF504" i="1"/>
  <c r="BA505" i="1"/>
  <c r="BB505" i="1"/>
  <c r="BC505" i="1"/>
  <c r="BD505" i="1"/>
  <c r="BE505" i="1"/>
  <c r="BF505" i="1"/>
  <c r="BA506" i="1"/>
  <c r="BB506" i="1"/>
  <c r="BC506" i="1"/>
  <c r="BD506" i="1"/>
  <c r="BE506" i="1"/>
  <c r="BF506" i="1"/>
  <c r="BA507" i="1"/>
  <c r="BB507" i="1"/>
  <c r="BC507" i="1"/>
  <c r="BD507" i="1"/>
  <c r="BE507" i="1"/>
  <c r="BF507" i="1"/>
  <c r="BA508" i="1"/>
  <c r="BB508" i="1"/>
  <c r="BC508" i="1"/>
  <c r="BD508" i="1"/>
  <c r="BE508" i="1"/>
  <c r="BF508" i="1"/>
  <c r="BA509" i="1"/>
  <c r="BB509" i="1"/>
  <c r="BC509" i="1"/>
  <c r="BD509" i="1"/>
  <c r="BE509" i="1"/>
  <c r="BF509" i="1"/>
  <c r="BA510" i="1"/>
  <c r="BB510" i="1"/>
  <c r="BC510" i="1"/>
  <c r="BD510" i="1"/>
  <c r="BE510" i="1"/>
  <c r="BF510" i="1"/>
  <c r="BA511" i="1"/>
  <c r="BB511" i="1"/>
  <c r="BC511" i="1"/>
  <c r="BD511" i="1"/>
  <c r="BE511" i="1"/>
  <c r="BF511" i="1"/>
  <c r="BA512" i="1"/>
  <c r="BB512" i="1"/>
  <c r="BC512" i="1"/>
  <c r="BD512" i="1"/>
  <c r="BE512" i="1"/>
  <c r="BF512" i="1"/>
  <c r="BA513" i="1"/>
  <c r="BB513" i="1"/>
  <c r="BC513" i="1"/>
  <c r="BD513" i="1"/>
  <c r="BE513" i="1"/>
  <c r="BF513" i="1"/>
  <c r="BA514" i="1"/>
  <c r="BB514" i="1"/>
  <c r="BC514" i="1"/>
  <c r="BD514" i="1"/>
  <c r="BE514" i="1"/>
  <c r="BF514" i="1"/>
  <c r="BA515" i="1"/>
  <c r="BB515" i="1"/>
  <c r="BC515" i="1"/>
  <c r="BD515" i="1"/>
  <c r="BE515" i="1"/>
  <c r="BF515" i="1"/>
  <c r="BA516" i="1"/>
  <c r="BB516" i="1"/>
  <c r="BC516" i="1"/>
  <c r="BD516" i="1"/>
  <c r="BE516" i="1"/>
  <c r="BF516" i="1"/>
  <c r="BA517" i="1"/>
  <c r="BB517" i="1"/>
  <c r="BC517" i="1"/>
  <c r="BD517" i="1"/>
  <c r="BE517" i="1"/>
  <c r="BF517" i="1"/>
  <c r="BA518" i="1"/>
  <c r="BB518" i="1"/>
  <c r="BC518" i="1"/>
  <c r="BD518" i="1"/>
  <c r="BE518" i="1"/>
  <c r="BF518" i="1"/>
  <c r="BA519" i="1"/>
  <c r="BB519" i="1"/>
  <c r="BC519" i="1"/>
  <c r="BD519" i="1"/>
  <c r="BE519" i="1"/>
  <c r="BF519" i="1"/>
  <c r="BA520" i="1"/>
  <c r="BB520" i="1"/>
  <c r="BC520" i="1"/>
  <c r="BD520" i="1"/>
  <c r="BE520" i="1"/>
  <c r="BF520" i="1"/>
  <c r="BA521" i="1"/>
  <c r="BB521" i="1"/>
  <c r="BC521" i="1"/>
  <c r="BD521" i="1"/>
  <c r="BE521" i="1"/>
  <c r="BF521" i="1"/>
  <c r="BA522" i="1"/>
  <c r="BB522" i="1"/>
  <c r="BC522" i="1"/>
  <c r="BD522" i="1"/>
  <c r="BE522" i="1"/>
  <c r="BF522" i="1"/>
  <c r="BA523" i="1"/>
  <c r="BB523" i="1"/>
  <c r="BC523" i="1"/>
  <c r="BD523" i="1"/>
  <c r="BE523" i="1"/>
  <c r="BF523" i="1"/>
  <c r="BA524" i="1"/>
  <c r="BB524" i="1"/>
  <c r="BC524" i="1"/>
  <c r="BD524" i="1"/>
  <c r="BE524" i="1"/>
  <c r="BF524" i="1"/>
  <c r="BA525" i="1"/>
  <c r="BB525" i="1"/>
  <c r="BC525" i="1"/>
  <c r="BD525" i="1"/>
  <c r="BE525" i="1"/>
  <c r="BF525" i="1"/>
  <c r="BA526" i="1"/>
  <c r="BB526" i="1"/>
  <c r="BC526" i="1"/>
  <c r="BD526" i="1"/>
  <c r="BE526" i="1"/>
  <c r="BF526" i="1"/>
  <c r="BA527" i="1"/>
  <c r="BB527" i="1"/>
  <c r="BC527" i="1"/>
  <c r="BD527" i="1"/>
  <c r="BE527" i="1"/>
  <c r="BF527" i="1"/>
  <c r="BA528" i="1"/>
  <c r="BB528" i="1"/>
  <c r="BC528" i="1"/>
  <c r="BD528" i="1"/>
  <c r="BE528" i="1"/>
  <c r="BF528" i="1"/>
  <c r="BA529" i="1"/>
  <c r="BB529" i="1"/>
  <c r="BC529" i="1"/>
  <c r="BD529" i="1"/>
  <c r="BE529" i="1"/>
  <c r="BF529" i="1"/>
  <c r="BA530" i="1"/>
  <c r="BB530" i="1"/>
  <c r="BC530" i="1"/>
  <c r="BD530" i="1"/>
  <c r="BE530" i="1"/>
  <c r="BF530" i="1"/>
  <c r="BA531" i="1"/>
  <c r="BB531" i="1"/>
  <c r="BC531" i="1"/>
  <c r="BD531" i="1"/>
  <c r="BE531" i="1"/>
  <c r="BF531" i="1"/>
  <c r="BA532" i="1"/>
  <c r="BB532" i="1"/>
  <c r="BC532" i="1"/>
  <c r="BD532" i="1"/>
  <c r="BE532" i="1"/>
  <c r="BF532" i="1"/>
  <c r="BA533" i="1"/>
  <c r="BB533" i="1"/>
  <c r="BC533" i="1"/>
  <c r="BD533" i="1"/>
  <c r="BE533" i="1"/>
  <c r="BF533" i="1"/>
  <c r="BA534" i="1"/>
  <c r="BB534" i="1"/>
  <c r="BC534" i="1"/>
  <c r="BD534" i="1"/>
  <c r="BE534" i="1"/>
  <c r="BF534" i="1"/>
  <c r="BA535" i="1"/>
  <c r="BB535" i="1"/>
  <c r="BC535" i="1"/>
  <c r="BD535" i="1"/>
  <c r="BE535" i="1"/>
  <c r="BF535" i="1"/>
  <c r="BA536" i="1"/>
  <c r="BB536" i="1"/>
  <c r="BC536" i="1"/>
  <c r="BD536" i="1"/>
  <c r="BE536" i="1"/>
  <c r="BF536" i="1"/>
  <c r="BA537" i="1"/>
  <c r="BB537" i="1"/>
  <c r="BC537" i="1"/>
  <c r="BD537" i="1"/>
  <c r="BE537" i="1"/>
  <c r="BF537" i="1"/>
  <c r="BA538" i="1"/>
  <c r="BB538" i="1"/>
  <c r="BC538" i="1"/>
  <c r="BD538" i="1"/>
  <c r="BE538" i="1"/>
  <c r="BF538" i="1"/>
  <c r="BA539" i="1"/>
  <c r="BB539" i="1"/>
  <c r="BC539" i="1"/>
  <c r="BD539" i="1"/>
  <c r="BE539" i="1"/>
  <c r="BF539" i="1"/>
  <c r="BA540" i="1"/>
  <c r="BB540" i="1"/>
  <c r="BC540" i="1"/>
  <c r="BD540" i="1"/>
  <c r="BE540" i="1"/>
  <c r="BF540" i="1"/>
  <c r="BA541" i="1"/>
  <c r="BB541" i="1"/>
  <c r="BC541" i="1"/>
  <c r="BD541" i="1"/>
  <c r="BE541" i="1"/>
  <c r="BF541" i="1"/>
  <c r="BA542" i="1"/>
  <c r="BB542" i="1"/>
  <c r="BC542" i="1"/>
  <c r="BD542" i="1"/>
  <c r="BE542" i="1"/>
  <c r="BF542" i="1"/>
  <c r="BA543" i="1"/>
  <c r="BB543" i="1"/>
  <c r="BC543" i="1"/>
  <c r="BD543" i="1"/>
  <c r="BE543" i="1"/>
  <c r="BF543" i="1"/>
  <c r="BA544" i="1"/>
  <c r="BB544" i="1"/>
  <c r="BC544" i="1"/>
  <c r="BD544" i="1"/>
  <c r="BE544" i="1"/>
  <c r="BF544" i="1"/>
  <c r="BA545" i="1"/>
  <c r="BB545" i="1"/>
  <c r="BC545" i="1"/>
  <c r="BD545" i="1"/>
  <c r="BE545" i="1"/>
  <c r="BF545" i="1"/>
  <c r="BA546" i="1"/>
  <c r="BB546" i="1"/>
  <c r="BC546" i="1"/>
  <c r="BD546" i="1"/>
  <c r="BE546" i="1"/>
  <c r="BF546" i="1"/>
  <c r="BA547" i="1"/>
  <c r="BB547" i="1"/>
  <c r="BC547" i="1"/>
  <c r="BD547" i="1"/>
  <c r="BE547" i="1"/>
  <c r="BF547" i="1"/>
  <c r="BA548" i="1"/>
  <c r="BB548" i="1"/>
  <c r="BC548" i="1"/>
  <c r="BD548" i="1"/>
  <c r="BE548" i="1"/>
  <c r="BF548" i="1"/>
  <c r="BA549" i="1"/>
  <c r="BB549" i="1"/>
  <c r="BC549" i="1"/>
  <c r="BD549" i="1"/>
  <c r="BE549" i="1"/>
  <c r="BF549" i="1"/>
  <c r="BA550" i="1"/>
  <c r="BB550" i="1"/>
  <c r="BC550" i="1"/>
  <c r="BD550" i="1"/>
  <c r="BE550" i="1"/>
  <c r="BF550" i="1"/>
  <c r="BA551" i="1"/>
  <c r="BB551" i="1"/>
  <c r="BC551" i="1"/>
  <c r="BD551" i="1"/>
  <c r="BE551" i="1"/>
  <c r="BF551" i="1"/>
  <c r="BA552" i="1"/>
  <c r="BB552" i="1"/>
  <c r="BC552" i="1"/>
  <c r="BD552" i="1"/>
  <c r="BE552" i="1"/>
  <c r="BF552" i="1"/>
  <c r="BA553" i="1"/>
  <c r="BB553" i="1"/>
  <c r="BC553" i="1"/>
  <c r="BD553" i="1"/>
  <c r="BE553" i="1"/>
  <c r="BF553" i="1"/>
  <c r="BA554" i="1"/>
  <c r="BB554" i="1"/>
  <c r="BC554" i="1"/>
  <c r="BD554" i="1"/>
  <c r="BE554" i="1"/>
  <c r="BF554" i="1"/>
  <c r="BA555" i="1"/>
  <c r="BB555" i="1"/>
  <c r="BC555" i="1"/>
  <c r="BD555" i="1"/>
  <c r="BE555" i="1"/>
  <c r="BF555" i="1"/>
  <c r="BA556" i="1"/>
  <c r="BB556" i="1"/>
  <c r="BC556" i="1"/>
  <c r="BD556" i="1"/>
  <c r="BE556" i="1"/>
  <c r="BF556" i="1"/>
  <c r="BA557" i="1"/>
  <c r="BB557" i="1"/>
  <c r="BC557" i="1"/>
  <c r="BD557" i="1"/>
  <c r="BE557" i="1"/>
  <c r="BF557" i="1"/>
  <c r="BA558" i="1"/>
  <c r="BB558" i="1"/>
  <c r="BC558" i="1"/>
  <c r="BD558" i="1"/>
  <c r="BE558" i="1"/>
  <c r="BF558" i="1"/>
  <c r="BA559" i="1"/>
  <c r="BB559" i="1"/>
  <c r="BC559" i="1"/>
  <c r="BD559" i="1"/>
  <c r="BE559" i="1"/>
  <c r="BF559" i="1"/>
  <c r="BA560" i="1"/>
  <c r="BB560" i="1"/>
  <c r="BC560" i="1"/>
  <c r="BD560" i="1"/>
  <c r="BE560" i="1"/>
  <c r="BF560" i="1"/>
  <c r="BA561" i="1"/>
  <c r="BB561" i="1"/>
  <c r="BC561" i="1"/>
  <c r="BD561" i="1"/>
  <c r="BE561" i="1"/>
  <c r="BF561" i="1"/>
  <c r="BA562" i="1"/>
  <c r="BB562" i="1"/>
  <c r="BC562" i="1"/>
  <c r="BD562" i="1"/>
  <c r="BE562" i="1"/>
  <c r="BF562" i="1"/>
  <c r="BA563" i="1"/>
  <c r="BB563" i="1"/>
  <c r="BC563" i="1"/>
  <c r="BD563" i="1"/>
  <c r="BE563" i="1"/>
  <c r="BF563" i="1"/>
  <c r="BA564" i="1"/>
  <c r="BB564" i="1"/>
  <c r="BC564" i="1"/>
  <c r="BD564" i="1"/>
  <c r="BE564" i="1"/>
  <c r="BF564" i="1"/>
  <c r="BA565" i="1"/>
  <c r="BB565" i="1"/>
  <c r="BC565" i="1"/>
  <c r="BD565" i="1"/>
  <c r="BE565" i="1"/>
  <c r="BF565" i="1"/>
  <c r="BA566" i="1"/>
  <c r="BB566" i="1"/>
  <c r="BC566" i="1"/>
  <c r="BD566" i="1"/>
  <c r="BE566" i="1"/>
  <c r="BF566" i="1"/>
  <c r="BA567" i="1"/>
  <c r="BB567" i="1"/>
  <c r="BC567" i="1"/>
  <c r="BD567" i="1"/>
  <c r="BE567" i="1"/>
  <c r="BF567" i="1"/>
  <c r="BA568" i="1"/>
  <c r="BB568" i="1"/>
  <c r="BC568" i="1"/>
  <c r="BD568" i="1"/>
  <c r="BE568" i="1"/>
  <c r="BF568" i="1"/>
  <c r="BA569" i="1"/>
  <c r="BB569" i="1"/>
  <c r="BC569" i="1"/>
  <c r="BD569" i="1"/>
  <c r="BE569" i="1"/>
  <c r="BF569" i="1"/>
  <c r="BA570" i="1"/>
  <c r="BB570" i="1"/>
  <c r="BC570" i="1"/>
  <c r="BD570" i="1"/>
  <c r="BE570" i="1"/>
  <c r="BF570" i="1"/>
  <c r="BA571" i="1"/>
  <c r="BB571" i="1"/>
  <c r="BC571" i="1"/>
  <c r="BD571" i="1"/>
  <c r="BE571" i="1"/>
  <c r="BF571" i="1"/>
  <c r="BA572" i="1"/>
  <c r="BB572" i="1"/>
  <c r="BC572" i="1"/>
  <c r="BD572" i="1"/>
  <c r="BE572" i="1"/>
  <c r="BF572" i="1"/>
  <c r="BA573" i="1"/>
  <c r="BB573" i="1"/>
  <c r="BC573" i="1"/>
  <c r="BD573" i="1"/>
  <c r="BE573" i="1"/>
  <c r="BF573" i="1"/>
  <c r="BA574" i="1"/>
  <c r="BB574" i="1"/>
  <c r="BC574" i="1"/>
  <c r="BD574" i="1"/>
  <c r="BE574" i="1"/>
  <c r="BF574" i="1"/>
  <c r="BA575" i="1"/>
  <c r="BB575" i="1"/>
  <c r="BC575" i="1"/>
  <c r="BD575" i="1"/>
  <c r="BE575" i="1"/>
  <c r="BF575" i="1"/>
  <c r="BA576" i="1"/>
  <c r="BB576" i="1"/>
  <c r="BC576" i="1"/>
  <c r="BD576" i="1"/>
  <c r="BE576" i="1"/>
  <c r="BF576" i="1"/>
  <c r="BA577" i="1"/>
  <c r="BB577" i="1"/>
  <c r="BC577" i="1"/>
  <c r="BD577" i="1"/>
  <c r="BE577" i="1"/>
  <c r="BF577" i="1"/>
  <c r="BA578" i="1"/>
  <c r="BB578" i="1"/>
  <c r="BC578" i="1"/>
  <c r="BD578" i="1"/>
  <c r="BE578" i="1"/>
  <c r="BF578" i="1"/>
  <c r="BA579" i="1"/>
  <c r="BB579" i="1"/>
  <c r="BC579" i="1"/>
  <c r="BD579" i="1"/>
  <c r="BE579" i="1"/>
  <c r="BF579" i="1"/>
  <c r="BA580" i="1"/>
  <c r="BB580" i="1"/>
  <c r="BC580" i="1"/>
  <c r="BD580" i="1"/>
  <c r="BE580" i="1"/>
  <c r="BF580" i="1"/>
  <c r="BA581" i="1"/>
  <c r="BB581" i="1"/>
  <c r="BC581" i="1"/>
  <c r="BD581" i="1"/>
  <c r="BE581" i="1"/>
  <c r="BF581" i="1"/>
  <c r="BA582" i="1"/>
  <c r="BB582" i="1"/>
  <c r="BC582" i="1"/>
  <c r="BD582" i="1"/>
  <c r="BE582" i="1"/>
  <c r="BF582" i="1"/>
  <c r="BA583" i="1"/>
  <c r="BB583" i="1"/>
  <c r="BC583" i="1"/>
  <c r="BD583" i="1"/>
  <c r="BE583" i="1"/>
  <c r="BF583" i="1"/>
  <c r="BA584" i="1"/>
  <c r="BB584" i="1"/>
  <c r="BC584" i="1"/>
  <c r="BD584" i="1"/>
  <c r="BE584" i="1"/>
  <c r="BF584" i="1"/>
  <c r="BA585" i="1"/>
  <c r="BB585" i="1"/>
  <c r="BC585" i="1"/>
  <c r="BD585" i="1"/>
  <c r="BE585" i="1"/>
  <c r="BF585" i="1"/>
  <c r="BA586" i="1"/>
  <c r="BB586" i="1"/>
  <c r="BC586" i="1"/>
  <c r="BD586" i="1"/>
  <c r="BE586" i="1"/>
  <c r="BF586" i="1"/>
  <c r="BA587" i="1"/>
  <c r="BB587" i="1"/>
  <c r="BC587" i="1"/>
  <c r="BD587" i="1"/>
  <c r="BE587" i="1"/>
  <c r="BF587" i="1"/>
  <c r="BA588" i="1"/>
  <c r="BB588" i="1"/>
  <c r="BC588" i="1"/>
  <c r="BD588" i="1"/>
  <c r="BE588" i="1"/>
  <c r="BF588" i="1"/>
  <c r="BA589" i="1"/>
  <c r="BB589" i="1"/>
  <c r="BC589" i="1"/>
  <c r="BD589" i="1"/>
  <c r="BE589" i="1"/>
  <c r="BF589" i="1"/>
  <c r="BA590" i="1"/>
  <c r="BB590" i="1"/>
  <c r="BC590" i="1"/>
  <c r="BD590" i="1"/>
  <c r="BE590" i="1"/>
  <c r="BF590" i="1"/>
  <c r="BA591" i="1"/>
  <c r="BB591" i="1"/>
  <c r="BC591" i="1"/>
  <c r="BD591" i="1"/>
  <c r="BE591" i="1"/>
  <c r="BF591" i="1"/>
  <c r="BA592" i="1"/>
  <c r="BB592" i="1"/>
  <c r="BC592" i="1"/>
  <c r="BD592" i="1"/>
  <c r="BE592" i="1"/>
  <c r="BF592" i="1"/>
  <c r="BA593" i="1"/>
  <c r="BB593" i="1"/>
  <c r="BC593" i="1"/>
  <c r="BD593" i="1"/>
  <c r="BE593" i="1"/>
  <c r="BF593" i="1"/>
  <c r="BA594" i="1"/>
  <c r="BB594" i="1"/>
  <c r="BC594" i="1"/>
  <c r="BD594" i="1"/>
  <c r="BE594" i="1"/>
  <c r="BF594" i="1"/>
  <c r="BA595" i="1"/>
  <c r="BB595" i="1"/>
  <c r="BC595" i="1"/>
  <c r="BD595" i="1"/>
  <c r="BE595" i="1"/>
  <c r="BF595" i="1"/>
  <c r="BA596" i="1"/>
  <c r="BB596" i="1"/>
  <c r="BC596" i="1"/>
  <c r="BD596" i="1"/>
  <c r="BE596" i="1"/>
  <c r="BF596" i="1"/>
  <c r="BA597" i="1"/>
  <c r="BB597" i="1"/>
  <c r="BC597" i="1"/>
  <c r="BD597" i="1"/>
  <c r="BE597" i="1"/>
  <c r="BF597" i="1"/>
  <c r="BA598" i="1"/>
  <c r="BB598" i="1"/>
  <c r="BC598" i="1"/>
  <c r="BD598" i="1"/>
  <c r="BE598" i="1"/>
  <c r="BF598" i="1"/>
  <c r="BA599" i="1"/>
  <c r="BB599" i="1"/>
  <c r="BC599" i="1"/>
  <c r="BD599" i="1"/>
  <c r="BE599" i="1"/>
  <c r="BF599" i="1"/>
  <c r="BA600" i="1"/>
  <c r="BB600" i="1"/>
  <c r="BC600" i="1"/>
  <c r="BD600" i="1"/>
  <c r="BE600" i="1"/>
  <c r="BF600" i="1"/>
  <c r="BA601" i="1"/>
  <c r="BB601" i="1"/>
  <c r="BC601" i="1"/>
  <c r="BD601" i="1"/>
  <c r="BE601" i="1"/>
  <c r="BF601" i="1"/>
  <c r="BA602" i="1"/>
  <c r="BB602" i="1"/>
  <c r="BC602" i="1"/>
  <c r="BD602" i="1"/>
  <c r="BE602" i="1"/>
  <c r="BF602" i="1"/>
  <c r="BA603" i="1"/>
  <c r="BB603" i="1"/>
  <c r="BC603" i="1"/>
  <c r="BD603" i="1"/>
  <c r="BE603" i="1"/>
  <c r="BF603" i="1"/>
  <c r="BA604" i="1"/>
  <c r="BB604" i="1"/>
  <c r="BC604" i="1"/>
  <c r="BD604" i="1"/>
  <c r="BE604" i="1"/>
  <c r="BF604" i="1"/>
  <c r="BA605" i="1"/>
  <c r="BB605" i="1"/>
  <c r="BC605" i="1"/>
  <c r="BD605" i="1"/>
  <c r="BE605" i="1"/>
  <c r="BF605" i="1"/>
  <c r="BA606" i="1"/>
  <c r="BB606" i="1"/>
  <c r="BC606" i="1"/>
  <c r="BD606" i="1"/>
  <c r="BE606" i="1"/>
  <c r="BF606" i="1"/>
  <c r="BA607" i="1"/>
  <c r="BB607" i="1"/>
  <c r="BC607" i="1"/>
  <c r="BD607" i="1"/>
  <c r="BE607" i="1"/>
  <c r="BF607" i="1"/>
  <c r="BA608" i="1"/>
  <c r="BB608" i="1"/>
  <c r="BC608" i="1"/>
  <c r="BD608" i="1"/>
  <c r="BE608" i="1"/>
  <c r="BF608" i="1"/>
  <c r="BA609" i="1"/>
  <c r="BB609" i="1"/>
  <c r="BC609" i="1"/>
  <c r="BD609" i="1"/>
  <c r="BE609" i="1"/>
  <c r="BF609" i="1"/>
  <c r="BA610" i="1"/>
  <c r="BB610" i="1"/>
  <c r="BC610" i="1"/>
  <c r="BD610" i="1"/>
  <c r="BE610" i="1"/>
  <c r="BF610" i="1"/>
  <c r="BA611" i="1"/>
  <c r="BB611" i="1"/>
  <c r="BC611" i="1"/>
  <c r="BD611" i="1"/>
  <c r="BE611" i="1"/>
  <c r="BF611" i="1"/>
  <c r="BA612" i="1"/>
  <c r="BB612" i="1"/>
  <c r="BC612" i="1"/>
  <c r="BD612" i="1"/>
  <c r="BE612" i="1"/>
  <c r="BF612" i="1"/>
  <c r="BA613" i="1"/>
  <c r="BB613" i="1"/>
  <c r="BC613" i="1"/>
  <c r="BD613" i="1"/>
  <c r="BE613" i="1"/>
  <c r="BF613" i="1"/>
  <c r="BA614" i="1"/>
  <c r="BB614" i="1"/>
  <c r="BC614" i="1"/>
  <c r="BD614" i="1"/>
  <c r="BE614" i="1"/>
  <c r="BF614" i="1"/>
  <c r="BA615" i="1"/>
  <c r="BB615" i="1"/>
  <c r="BC615" i="1"/>
  <c r="BD615" i="1"/>
  <c r="BE615" i="1"/>
  <c r="BF615" i="1"/>
  <c r="BA616" i="1"/>
  <c r="BB616" i="1"/>
  <c r="BC616" i="1"/>
  <c r="BD616" i="1"/>
  <c r="BE616" i="1"/>
  <c r="BF616" i="1"/>
  <c r="BA617" i="1"/>
  <c r="BB617" i="1"/>
  <c r="BC617" i="1"/>
  <c r="BD617" i="1"/>
  <c r="BE617" i="1"/>
  <c r="BF617" i="1"/>
  <c r="BA618" i="1"/>
  <c r="BB618" i="1"/>
  <c r="BC618" i="1"/>
  <c r="BD618" i="1"/>
  <c r="BE618" i="1"/>
  <c r="BF618" i="1"/>
  <c r="BA619" i="1"/>
  <c r="BB619" i="1"/>
  <c r="BC619" i="1"/>
  <c r="BD619" i="1"/>
  <c r="BE619" i="1"/>
  <c r="BF619" i="1"/>
  <c r="BA620" i="1"/>
  <c r="BB620" i="1"/>
  <c r="BC620" i="1"/>
  <c r="BD620" i="1"/>
  <c r="BE620" i="1"/>
  <c r="BF620" i="1"/>
  <c r="BA621" i="1"/>
  <c r="BB621" i="1"/>
  <c r="BC621" i="1"/>
  <c r="BD621" i="1"/>
  <c r="BE621" i="1"/>
  <c r="BF621" i="1"/>
  <c r="BA622" i="1"/>
  <c r="BB622" i="1"/>
  <c r="BC622" i="1"/>
  <c r="BD622" i="1"/>
  <c r="BE622" i="1"/>
  <c r="BF622" i="1"/>
  <c r="BA623" i="1"/>
  <c r="BB623" i="1"/>
  <c r="BC623" i="1"/>
  <c r="BD623" i="1"/>
  <c r="BE623" i="1"/>
  <c r="BF623" i="1"/>
  <c r="BA624" i="1"/>
  <c r="BB624" i="1"/>
  <c r="BC624" i="1"/>
  <c r="BD624" i="1"/>
  <c r="BE624" i="1"/>
  <c r="BF624" i="1"/>
  <c r="BA625" i="1"/>
  <c r="BB625" i="1"/>
  <c r="BC625" i="1"/>
  <c r="BD625" i="1"/>
  <c r="BE625" i="1"/>
  <c r="BF625" i="1"/>
  <c r="BA626" i="1"/>
  <c r="BB626" i="1"/>
  <c r="BC626" i="1"/>
  <c r="BD626" i="1"/>
  <c r="BE626" i="1"/>
  <c r="BF626" i="1"/>
  <c r="BA627" i="1"/>
  <c r="BB627" i="1"/>
  <c r="BC627" i="1"/>
  <c r="BD627" i="1"/>
  <c r="BE627" i="1"/>
  <c r="BF627" i="1"/>
  <c r="BA628" i="1"/>
  <c r="BB628" i="1"/>
  <c r="BC628" i="1"/>
  <c r="BD628" i="1"/>
  <c r="BE628" i="1"/>
  <c r="BF628" i="1"/>
  <c r="BA629" i="1"/>
  <c r="BB629" i="1"/>
  <c r="BC629" i="1"/>
  <c r="BD629" i="1"/>
  <c r="BE629" i="1"/>
  <c r="BF629" i="1"/>
  <c r="BA630" i="1"/>
  <c r="BB630" i="1"/>
  <c r="BC630" i="1"/>
  <c r="BD630" i="1"/>
  <c r="BE630" i="1"/>
  <c r="BF630" i="1"/>
  <c r="BA631" i="1"/>
  <c r="BB631" i="1"/>
  <c r="BC631" i="1"/>
  <c r="BD631" i="1"/>
  <c r="BE631" i="1"/>
  <c r="BF631" i="1"/>
  <c r="BA632" i="1"/>
  <c r="BB632" i="1"/>
  <c r="BC632" i="1"/>
  <c r="BD632" i="1"/>
  <c r="BE632" i="1"/>
  <c r="BF632" i="1"/>
  <c r="BA633" i="1"/>
  <c r="BB633" i="1"/>
  <c r="BC633" i="1"/>
  <c r="BD633" i="1"/>
  <c r="BE633" i="1"/>
  <c r="BF633" i="1"/>
  <c r="BA634" i="1"/>
  <c r="BB634" i="1"/>
  <c r="BC634" i="1"/>
  <c r="BD634" i="1"/>
  <c r="BE634" i="1"/>
  <c r="BF634" i="1"/>
  <c r="BA635" i="1"/>
  <c r="BB635" i="1"/>
  <c r="BC635" i="1"/>
  <c r="BD635" i="1"/>
  <c r="BE635" i="1"/>
  <c r="BF635" i="1"/>
  <c r="BA636" i="1"/>
  <c r="BB636" i="1"/>
  <c r="BC636" i="1"/>
  <c r="BD636" i="1"/>
  <c r="BE636" i="1"/>
  <c r="BF636" i="1"/>
  <c r="BA637" i="1"/>
  <c r="BB637" i="1"/>
  <c r="BC637" i="1"/>
  <c r="BD637" i="1"/>
  <c r="BE637" i="1"/>
  <c r="BF637" i="1"/>
  <c r="BA638" i="1"/>
  <c r="BB638" i="1"/>
  <c r="BC638" i="1"/>
  <c r="BD638" i="1"/>
  <c r="BE638" i="1"/>
  <c r="BF638" i="1"/>
  <c r="BA639" i="1"/>
  <c r="BB639" i="1"/>
  <c r="BC639" i="1"/>
  <c r="BD639" i="1"/>
  <c r="BE639" i="1"/>
  <c r="BF639" i="1"/>
  <c r="BA640" i="1"/>
  <c r="BB640" i="1"/>
  <c r="BC640" i="1"/>
  <c r="BD640" i="1"/>
  <c r="BE640" i="1"/>
  <c r="BF640" i="1"/>
  <c r="BA641" i="1"/>
  <c r="BB641" i="1"/>
  <c r="BC641" i="1"/>
  <c r="BD641" i="1"/>
  <c r="BE641" i="1"/>
  <c r="BF641" i="1"/>
  <c r="BA642" i="1"/>
  <c r="BB642" i="1"/>
  <c r="BC642" i="1"/>
  <c r="BD642" i="1"/>
  <c r="BE642" i="1"/>
  <c r="BF642" i="1"/>
  <c r="BA643" i="1"/>
  <c r="BB643" i="1"/>
  <c r="BC643" i="1"/>
  <c r="BD643" i="1"/>
  <c r="BE643" i="1"/>
  <c r="BF643" i="1"/>
  <c r="BA644" i="1"/>
  <c r="BB644" i="1"/>
  <c r="BC644" i="1"/>
  <c r="BD644" i="1"/>
  <c r="BE644" i="1"/>
  <c r="BF644" i="1"/>
  <c r="BA645" i="1"/>
  <c r="BB645" i="1"/>
  <c r="BC645" i="1"/>
  <c r="BD645" i="1"/>
  <c r="BE645" i="1"/>
  <c r="BF645" i="1"/>
  <c r="BA646" i="1"/>
  <c r="BB646" i="1"/>
  <c r="BC646" i="1"/>
  <c r="BD646" i="1"/>
  <c r="BE646" i="1"/>
  <c r="BF646" i="1"/>
  <c r="BA647" i="1"/>
  <c r="BB647" i="1"/>
  <c r="BC647" i="1"/>
  <c r="BD647" i="1"/>
  <c r="BE647" i="1"/>
  <c r="BF647" i="1"/>
  <c r="BA648" i="1"/>
  <c r="BB648" i="1"/>
  <c r="BC648" i="1"/>
  <c r="BD648" i="1"/>
  <c r="BE648" i="1"/>
  <c r="BF648" i="1"/>
  <c r="BA649" i="1"/>
  <c r="BB649" i="1"/>
  <c r="BC649" i="1"/>
  <c r="BD649" i="1"/>
  <c r="BE649" i="1"/>
  <c r="BF649" i="1"/>
  <c r="BA650" i="1"/>
  <c r="BB650" i="1"/>
  <c r="BC650" i="1"/>
  <c r="BD650" i="1"/>
  <c r="BE650" i="1"/>
  <c r="BF650" i="1"/>
  <c r="BA651" i="1"/>
  <c r="BB651" i="1"/>
  <c r="BC651" i="1"/>
  <c r="BD651" i="1"/>
  <c r="BE651" i="1"/>
  <c r="BF651" i="1"/>
  <c r="BA652" i="1"/>
  <c r="BB652" i="1"/>
  <c r="BC652" i="1"/>
  <c r="BD652" i="1"/>
  <c r="BE652" i="1"/>
  <c r="BF652" i="1"/>
  <c r="BA653" i="1"/>
  <c r="BB653" i="1"/>
  <c r="BC653" i="1"/>
  <c r="BD653" i="1"/>
  <c r="BE653" i="1"/>
  <c r="BF653" i="1"/>
  <c r="BA654" i="1"/>
  <c r="BB654" i="1"/>
  <c r="BC654" i="1"/>
  <c r="BD654" i="1"/>
  <c r="BE654" i="1"/>
  <c r="BF654" i="1"/>
  <c r="BA655" i="1"/>
  <c r="BB655" i="1"/>
  <c r="BC655" i="1"/>
  <c r="BD655" i="1"/>
  <c r="BE655" i="1"/>
  <c r="BF655" i="1"/>
  <c r="BA656" i="1"/>
  <c r="BB656" i="1"/>
  <c r="BC656" i="1"/>
  <c r="BD656" i="1"/>
  <c r="BE656" i="1"/>
  <c r="BF656" i="1"/>
  <c r="BA657" i="1"/>
  <c r="BB657" i="1"/>
  <c r="BC657" i="1"/>
  <c r="BD657" i="1"/>
  <c r="BE657" i="1"/>
  <c r="BF657" i="1"/>
  <c r="BA658" i="1"/>
  <c r="BB658" i="1"/>
  <c r="BC658" i="1"/>
  <c r="BD658" i="1"/>
  <c r="BE658" i="1"/>
  <c r="BF658" i="1"/>
  <c r="BA659" i="1"/>
  <c r="BB659" i="1"/>
  <c r="BC659" i="1"/>
  <c r="BD659" i="1"/>
  <c r="BE659" i="1"/>
  <c r="BF659" i="1"/>
  <c r="BA660" i="1"/>
  <c r="BB660" i="1"/>
  <c r="BC660" i="1"/>
  <c r="BD660" i="1"/>
  <c r="BE660" i="1"/>
  <c r="BF660" i="1"/>
  <c r="BA661" i="1"/>
  <c r="BB661" i="1"/>
  <c r="BC661" i="1"/>
  <c r="BD661" i="1"/>
  <c r="BE661" i="1"/>
  <c r="BF661" i="1"/>
  <c r="BA662" i="1"/>
  <c r="BB662" i="1"/>
  <c r="BC662" i="1"/>
  <c r="BD662" i="1"/>
  <c r="BE662" i="1"/>
  <c r="BF662" i="1"/>
  <c r="BA663" i="1"/>
  <c r="BB663" i="1"/>
  <c r="BC663" i="1"/>
  <c r="BD663" i="1"/>
  <c r="BE663" i="1"/>
  <c r="BF663" i="1"/>
  <c r="BA664" i="1"/>
  <c r="BB664" i="1"/>
  <c r="BC664" i="1"/>
  <c r="BD664" i="1"/>
  <c r="BE664" i="1"/>
  <c r="BF664" i="1"/>
  <c r="BA665" i="1"/>
  <c r="BB665" i="1"/>
  <c r="BC665" i="1"/>
  <c r="BD665" i="1"/>
  <c r="BE665" i="1"/>
  <c r="BF665" i="1"/>
  <c r="BA666" i="1"/>
  <c r="BB666" i="1"/>
  <c r="BC666" i="1"/>
  <c r="BD666" i="1"/>
  <c r="BE666" i="1"/>
  <c r="BF666" i="1"/>
  <c r="BA667" i="1"/>
  <c r="BB667" i="1"/>
  <c r="BC667" i="1"/>
  <c r="BD667" i="1"/>
  <c r="BE667" i="1"/>
  <c r="BF667" i="1"/>
  <c r="BA668" i="1"/>
  <c r="BB668" i="1"/>
  <c r="BC668" i="1"/>
  <c r="BD668" i="1"/>
  <c r="BE668" i="1"/>
  <c r="BF668" i="1"/>
  <c r="BA669" i="1"/>
  <c r="BB669" i="1"/>
  <c r="BC669" i="1"/>
  <c r="BD669" i="1"/>
  <c r="BE669" i="1"/>
  <c r="BF669" i="1"/>
  <c r="BA670" i="1"/>
  <c r="BB670" i="1"/>
  <c r="BC670" i="1"/>
  <c r="BD670" i="1"/>
  <c r="BE670" i="1"/>
  <c r="BF670" i="1"/>
  <c r="BA671" i="1"/>
  <c r="BB671" i="1"/>
  <c r="BC671" i="1"/>
  <c r="BD671" i="1"/>
  <c r="BE671" i="1"/>
  <c r="BF671" i="1"/>
  <c r="BA672" i="1"/>
  <c r="BB672" i="1"/>
  <c r="BC672" i="1"/>
  <c r="BD672" i="1"/>
  <c r="BE672" i="1"/>
  <c r="BF672" i="1"/>
  <c r="BA673" i="1"/>
  <c r="BB673" i="1"/>
  <c r="BC673" i="1"/>
  <c r="BD673" i="1"/>
  <c r="BE673" i="1"/>
  <c r="BF673" i="1"/>
  <c r="BA674" i="1"/>
  <c r="BB674" i="1"/>
  <c r="BC674" i="1"/>
  <c r="BD674" i="1"/>
  <c r="BE674" i="1"/>
  <c r="BF674" i="1"/>
  <c r="BA675" i="1"/>
  <c r="BB675" i="1"/>
  <c r="BC675" i="1"/>
  <c r="BD675" i="1"/>
  <c r="BE675" i="1"/>
  <c r="BF675" i="1"/>
  <c r="BA676" i="1"/>
  <c r="BB676" i="1"/>
  <c r="BC676" i="1"/>
  <c r="BD676" i="1"/>
  <c r="BE676" i="1"/>
  <c r="BF676" i="1"/>
  <c r="BA677" i="1"/>
  <c r="BB677" i="1"/>
  <c r="BC677" i="1"/>
  <c r="BD677" i="1"/>
  <c r="BE677" i="1"/>
  <c r="BF677" i="1"/>
  <c r="BA678" i="1"/>
  <c r="BB678" i="1"/>
  <c r="BC678" i="1"/>
  <c r="BD678" i="1"/>
  <c r="BE678" i="1"/>
  <c r="BF678" i="1"/>
  <c r="BA679" i="1"/>
  <c r="BB679" i="1"/>
  <c r="BC679" i="1"/>
  <c r="BD679" i="1"/>
  <c r="BE679" i="1"/>
  <c r="BF679" i="1"/>
  <c r="BA680" i="1"/>
  <c r="BB680" i="1"/>
  <c r="BC680" i="1"/>
  <c r="BD680" i="1"/>
  <c r="BE680" i="1"/>
  <c r="BF680" i="1"/>
  <c r="BA681" i="1"/>
  <c r="BB681" i="1"/>
  <c r="BC681" i="1"/>
  <c r="BD681" i="1"/>
  <c r="BE681" i="1"/>
  <c r="BF681" i="1"/>
  <c r="BA682" i="1"/>
  <c r="BB682" i="1"/>
  <c r="BC682" i="1"/>
  <c r="BD682" i="1"/>
  <c r="BE682" i="1"/>
  <c r="BF682" i="1"/>
  <c r="BA683" i="1"/>
  <c r="BB683" i="1"/>
  <c r="BC683" i="1"/>
  <c r="BD683" i="1"/>
  <c r="BE683" i="1"/>
  <c r="BF683" i="1"/>
  <c r="BA684" i="1"/>
  <c r="BB684" i="1"/>
  <c r="BC684" i="1"/>
  <c r="BD684" i="1"/>
  <c r="BE684" i="1"/>
  <c r="BF684" i="1"/>
  <c r="BA685" i="1"/>
  <c r="BB685" i="1"/>
  <c r="BC685" i="1"/>
  <c r="BD685" i="1"/>
  <c r="BE685" i="1"/>
  <c r="BF685" i="1"/>
  <c r="BA686" i="1"/>
  <c r="BB686" i="1"/>
  <c r="BC686" i="1"/>
  <c r="BD686" i="1"/>
  <c r="BE686" i="1"/>
  <c r="BF686" i="1"/>
  <c r="BA687" i="1"/>
  <c r="BB687" i="1"/>
  <c r="BC687" i="1"/>
  <c r="BD687" i="1"/>
  <c r="BE687" i="1"/>
  <c r="BF687" i="1"/>
  <c r="BA688" i="1"/>
  <c r="BB688" i="1"/>
  <c r="BC688" i="1"/>
  <c r="BD688" i="1"/>
  <c r="BE688" i="1"/>
  <c r="BF688" i="1"/>
  <c r="BA689" i="1"/>
  <c r="BB689" i="1"/>
  <c r="BC689" i="1"/>
  <c r="BD689" i="1"/>
  <c r="BE689" i="1"/>
  <c r="BF689" i="1"/>
  <c r="BA690" i="1"/>
  <c r="BB690" i="1"/>
  <c r="BC690" i="1"/>
  <c r="BD690" i="1"/>
  <c r="BE690" i="1"/>
  <c r="BF690" i="1"/>
  <c r="BA691" i="1"/>
  <c r="BB691" i="1"/>
  <c r="BC691" i="1"/>
  <c r="BD691" i="1"/>
  <c r="BE691" i="1"/>
  <c r="BF691" i="1"/>
  <c r="BA692" i="1"/>
  <c r="BB692" i="1"/>
  <c r="BC692" i="1"/>
  <c r="BD692" i="1"/>
  <c r="BE692" i="1"/>
  <c r="BF692" i="1"/>
  <c r="BA693" i="1"/>
  <c r="BB693" i="1"/>
  <c r="BC693" i="1"/>
  <c r="BD693" i="1"/>
  <c r="BE693" i="1"/>
  <c r="BF693" i="1"/>
  <c r="BA694" i="1"/>
  <c r="BB694" i="1"/>
  <c r="BC694" i="1"/>
  <c r="BD694" i="1"/>
  <c r="BE694" i="1"/>
  <c r="BF694" i="1"/>
  <c r="BA695" i="1"/>
  <c r="BB695" i="1"/>
  <c r="BC695" i="1"/>
  <c r="BD695" i="1"/>
  <c r="BE695" i="1"/>
  <c r="BF695" i="1"/>
  <c r="BA696" i="1"/>
  <c r="BB696" i="1"/>
  <c r="BC696" i="1"/>
  <c r="BD696" i="1"/>
  <c r="BE696" i="1"/>
  <c r="BF696" i="1"/>
  <c r="BA697" i="1"/>
  <c r="BB697" i="1"/>
  <c r="BC697" i="1"/>
  <c r="BD697" i="1"/>
  <c r="BE697" i="1"/>
  <c r="BF697" i="1"/>
  <c r="BA698" i="1"/>
  <c r="BB698" i="1"/>
  <c r="BC698" i="1"/>
  <c r="BD698" i="1"/>
  <c r="BE698" i="1"/>
  <c r="BF698" i="1"/>
  <c r="BA699" i="1"/>
  <c r="BB699" i="1"/>
  <c r="BC699" i="1"/>
  <c r="BD699" i="1"/>
  <c r="BE699" i="1"/>
  <c r="BF699" i="1"/>
  <c r="BA700" i="1"/>
  <c r="BB700" i="1"/>
  <c r="BC700" i="1"/>
  <c r="BD700" i="1"/>
  <c r="BE700" i="1"/>
  <c r="BF700" i="1"/>
  <c r="BA701" i="1"/>
  <c r="BB701" i="1"/>
  <c r="BC701" i="1"/>
  <c r="BD701" i="1"/>
  <c r="BE701" i="1"/>
  <c r="BF701" i="1"/>
  <c r="BA702" i="1"/>
  <c r="BB702" i="1"/>
  <c r="BC702" i="1"/>
  <c r="BD702" i="1"/>
  <c r="BE702" i="1"/>
  <c r="BF702" i="1"/>
  <c r="BA703" i="1"/>
  <c r="BB703" i="1"/>
  <c r="BC703" i="1"/>
  <c r="BD703" i="1"/>
  <c r="BE703" i="1"/>
  <c r="BF703" i="1"/>
  <c r="BA704" i="1"/>
  <c r="BB704" i="1"/>
  <c r="BC704" i="1"/>
  <c r="BD704" i="1"/>
  <c r="BE704" i="1"/>
  <c r="BF704" i="1"/>
  <c r="BA705" i="1"/>
  <c r="BB705" i="1"/>
  <c r="BC705" i="1"/>
  <c r="BD705" i="1"/>
  <c r="BE705" i="1"/>
  <c r="BF705" i="1"/>
  <c r="BA706" i="1"/>
  <c r="BB706" i="1"/>
  <c r="BC706" i="1"/>
  <c r="BD706" i="1"/>
  <c r="BE706" i="1"/>
  <c r="BF706" i="1"/>
  <c r="BA707" i="1"/>
  <c r="BB707" i="1"/>
  <c r="BC707" i="1"/>
  <c r="BD707" i="1"/>
  <c r="BE707" i="1"/>
  <c r="BF707" i="1"/>
  <c r="BA708" i="1"/>
  <c r="BB708" i="1"/>
  <c r="BC708" i="1"/>
  <c r="BD708" i="1"/>
  <c r="BE708" i="1"/>
  <c r="BF708" i="1"/>
  <c r="BA709" i="1"/>
  <c r="BB709" i="1"/>
  <c r="BC709" i="1"/>
  <c r="BD709" i="1"/>
  <c r="BE709" i="1"/>
  <c r="BF709" i="1"/>
  <c r="BA710" i="1"/>
  <c r="BB710" i="1"/>
  <c r="BC710" i="1"/>
  <c r="BD710" i="1"/>
  <c r="BE710" i="1"/>
  <c r="BF710" i="1"/>
  <c r="BA711" i="1"/>
  <c r="BB711" i="1"/>
  <c r="BC711" i="1"/>
  <c r="BD711" i="1"/>
  <c r="BE711" i="1"/>
  <c r="BF711" i="1"/>
  <c r="BA712" i="1"/>
  <c r="BB712" i="1"/>
  <c r="BC712" i="1"/>
  <c r="BD712" i="1"/>
  <c r="BE712" i="1"/>
  <c r="BF712" i="1"/>
  <c r="BA713" i="1"/>
  <c r="BB713" i="1"/>
  <c r="BC713" i="1"/>
  <c r="BD713" i="1"/>
  <c r="BE713" i="1"/>
  <c r="BF713" i="1"/>
  <c r="BA714" i="1"/>
  <c r="BB714" i="1"/>
  <c r="BC714" i="1"/>
  <c r="BD714" i="1"/>
  <c r="BE714" i="1"/>
  <c r="BF714" i="1"/>
  <c r="BA715" i="1"/>
  <c r="BB715" i="1"/>
  <c r="BC715" i="1"/>
  <c r="BD715" i="1"/>
  <c r="BE715" i="1"/>
  <c r="BF715" i="1"/>
  <c r="BA716" i="1"/>
  <c r="BB716" i="1"/>
  <c r="BC716" i="1"/>
  <c r="BD716" i="1"/>
  <c r="BE716" i="1"/>
  <c r="BF716" i="1"/>
  <c r="BA717" i="1"/>
  <c r="BB717" i="1"/>
  <c r="BC717" i="1"/>
  <c r="BD717" i="1"/>
  <c r="BE717" i="1"/>
  <c r="BF717" i="1"/>
  <c r="BA718" i="1"/>
  <c r="BB718" i="1"/>
  <c r="BC718" i="1"/>
  <c r="BD718" i="1"/>
  <c r="BE718" i="1"/>
  <c r="BF718" i="1"/>
  <c r="BA719" i="1"/>
  <c r="BB719" i="1"/>
  <c r="BC719" i="1"/>
  <c r="BD719" i="1"/>
  <c r="BE719" i="1"/>
  <c r="BF719" i="1"/>
  <c r="BA720" i="1"/>
  <c r="BB720" i="1"/>
  <c r="BC720" i="1"/>
  <c r="BD720" i="1"/>
  <c r="BE720" i="1"/>
  <c r="BF720" i="1"/>
  <c r="BA721" i="1"/>
  <c r="BB721" i="1"/>
  <c r="BC721" i="1"/>
  <c r="BD721" i="1"/>
  <c r="BE721" i="1"/>
  <c r="BF721" i="1"/>
  <c r="BA722" i="1"/>
  <c r="BB722" i="1"/>
  <c r="BC722" i="1"/>
  <c r="BD722" i="1"/>
  <c r="BE722" i="1"/>
  <c r="BF722" i="1"/>
  <c r="BA723" i="1"/>
  <c r="BB723" i="1"/>
  <c r="BC723" i="1"/>
  <c r="BD723" i="1"/>
  <c r="BE723" i="1"/>
  <c r="BF723" i="1"/>
  <c r="BA724" i="1"/>
  <c r="BB724" i="1"/>
  <c r="BC724" i="1"/>
  <c r="BD724" i="1"/>
  <c r="BE724" i="1"/>
  <c r="BF724" i="1"/>
  <c r="BA725" i="1"/>
  <c r="BB725" i="1"/>
  <c r="BC725" i="1"/>
  <c r="BD725" i="1"/>
  <c r="BE725" i="1"/>
  <c r="BF725" i="1"/>
  <c r="BA726" i="1"/>
  <c r="BB726" i="1"/>
  <c r="BC726" i="1"/>
  <c r="BD726" i="1"/>
  <c r="BE726" i="1"/>
  <c r="BF726" i="1"/>
  <c r="BA727" i="1"/>
  <c r="BB727" i="1"/>
  <c r="BC727" i="1"/>
  <c r="BD727" i="1"/>
  <c r="BE727" i="1"/>
  <c r="BF727" i="1"/>
  <c r="BA728" i="1"/>
  <c r="BB728" i="1"/>
  <c r="BC728" i="1"/>
  <c r="BD728" i="1"/>
  <c r="BE728" i="1"/>
  <c r="BF728" i="1"/>
  <c r="BA729" i="1"/>
  <c r="BB729" i="1"/>
  <c r="BC729" i="1"/>
  <c r="BD729" i="1"/>
  <c r="BE729" i="1"/>
  <c r="BF729" i="1"/>
  <c r="BA730" i="1"/>
  <c r="BB730" i="1"/>
  <c r="BC730" i="1"/>
  <c r="BD730" i="1"/>
  <c r="BE730" i="1"/>
  <c r="BF730" i="1"/>
  <c r="BA731" i="1"/>
  <c r="BB731" i="1"/>
  <c r="BC731" i="1"/>
  <c r="BD731" i="1"/>
  <c r="BE731" i="1"/>
  <c r="BF731" i="1"/>
  <c r="BA732" i="1"/>
  <c r="BB732" i="1"/>
  <c r="BC732" i="1"/>
  <c r="BD732" i="1"/>
  <c r="BE732" i="1"/>
  <c r="BF732" i="1"/>
  <c r="BA733" i="1"/>
  <c r="BB733" i="1"/>
  <c r="BC733" i="1"/>
  <c r="BD733" i="1"/>
  <c r="BE733" i="1"/>
  <c r="BF733" i="1"/>
  <c r="BA734" i="1"/>
  <c r="BB734" i="1"/>
  <c r="BC734" i="1"/>
  <c r="BD734" i="1"/>
  <c r="BE734" i="1"/>
  <c r="BF734" i="1"/>
  <c r="BA735" i="1"/>
  <c r="BB735" i="1"/>
  <c r="BC735" i="1"/>
  <c r="BD735" i="1"/>
  <c r="BE735" i="1"/>
  <c r="BF735" i="1"/>
  <c r="BA736" i="1"/>
  <c r="BB736" i="1"/>
  <c r="BC736" i="1"/>
  <c r="BD736" i="1"/>
  <c r="BE736" i="1"/>
  <c r="BF736" i="1"/>
  <c r="BA737" i="1"/>
  <c r="BB737" i="1"/>
  <c r="BC737" i="1"/>
  <c r="BD737" i="1"/>
  <c r="BE737" i="1"/>
  <c r="BF737" i="1"/>
  <c r="BA738" i="1"/>
  <c r="BB738" i="1"/>
  <c r="BC738" i="1"/>
  <c r="BD738" i="1"/>
  <c r="BE738" i="1"/>
  <c r="BF738" i="1"/>
  <c r="BA739" i="1"/>
  <c r="BB739" i="1"/>
  <c r="BC739" i="1"/>
  <c r="BD739" i="1"/>
  <c r="BE739" i="1"/>
  <c r="BF739" i="1"/>
  <c r="BA740" i="1"/>
  <c r="BB740" i="1"/>
  <c r="BC740" i="1"/>
  <c r="BD740" i="1"/>
  <c r="BE740" i="1"/>
  <c r="BF740" i="1"/>
  <c r="BA741" i="1"/>
  <c r="BB741" i="1"/>
  <c r="BC741" i="1"/>
  <c r="BD741" i="1"/>
  <c r="BE741" i="1"/>
  <c r="BF741" i="1"/>
  <c r="BA742" i="1"/>
  <c r="BB742" i="1"/>
  <c r="BC742" i="1"/>
  <c r="BD742" i="1"/>
  <c r="BE742" i="1"/>
  <c r="BF742" i="1"/>
  <c r="BA743" i="1"/>
  <c r="BB743" i="1"/>
  <c r="BC743" i="1"/>
  <c r="BD743" i="1"/>
  <c r="BE743" i="1"/>
  <c r="BF743" i="1"/>
  <c r="BA744" i="1"/>
  <c r="BB744" i="1"/>
  <c r="BC744" i="1"/>
  <c r="BD744" i="1"/>
  <c r="BE744" i="1"/>
  <c r="BF744" i="1"/>
  <c r="BA745" i="1"/>
  <c r="BB745" i="1"/>
  <c r="BC745" i="1"/>
  <c r="BD745" i="1"/>
  <c r="BE745" i="1"/>
  <c r="BF745" i="1"/>
  <c r="BA746" i="1"/>
  <c r="BB746" i="1"/>
  <c r="BC746" i="1"/>
  <c r="BD746" i="1"/>
  <c r="BE746" i="1"/>
  <c r="BF746" i="1"/>
  <c r="BA747" i="1"/>
  <c r="BB747" i="1"/>
  <c r="BC747" i="1"/>
  <c r="BD747" i="1"/>
  <c r="BE747" i="1"/>
  <c r="BF747" i="1"/>
  <c r="BA748" i="1"/>
  <c r="BB748" i="1"/>
  <c r="BC748" i="1"/>
  <c r="BD748" i="1"/>
  <c r="BE748" i="1"/>
  <c r="BF748" i="1"/>
  <c r="BA749" i="1"/>
  <c r="BB749" i="1"/>
  <c r="BC749" i="1"/>
  <c r="BD749" i="1"/>
  <c r="BE749" i="1"/>
  <c r="BF749" i="1"/>
  <c r="BA750" i="1"/>
  <c r="BB750" i="1"/>
  <c r="BC750" i="1"/>
  <c r="BD750" i="1"/>
  <c r="BE750" i="1"/>
  <c r="BF750" i="1"/>
  <c r="BA751" i="1"/>
  <c r="BB751" i="1"/>
  <c r="BC751" i="1"/>
  <c r="BD751" i="1"/>
  <c r="BE751" i="1"/>
  <c r="BF751" i="1"/>
  <c r="BA752" i="1"/>
  <c r="BB752" i="1"/>
  <c r="BC752" i="1"/>
  <c r="BD752" i="1"/>
  <c r="BE752" i="1"/>
  <c r="BF752" i="1"/>
  <c r="BA753" i="1"/>
  <c r="BB753" i="1"/>
  <c r="BC753" i="1"/>
  <c r="BD753" i="1"/>
  <c r="BE753" i="1"/>
  <c r="BF753" i="1"/>
  <c r="BA754" i="1"/>
  <c r="BB754" i="1"/>
  <c r="BC754" i="1"/>
  <c r="BD754" i="1"/>
  <c r="BE754" i="1"/>
  <c r="BF754" i="1"/>
  <c r="BA755" i="1"/>
  <c r="BB755" i="1"/>
  <c r="BC755" i="1"/>
  <c r="BD755" i="1"/>
  <c r="BE755" i="1"/>
  <c r="BF755" i="1"/>
  <c r="BA756" i="1"/>
  <c r="BB756" i="1"/>
  <c r="BC756" i="1"/>
  <c r="BD756" i="1"/>
  <c r="BE756" i="1"/>
  <c r="BF756" i="1"/>
  <c r="BA757" i="1"/>
  <c r="BB757" i="1"/>
  <c r="BC757" i="1"/>
  <c r="BD757" i="1"/>
  <c r="BE757" i="1"/>
  <c r="BF757" i="1"/>
  <c r="BA758" i="1"/>
  <c r="BB758" i="1"/>
  <c r="BC758" i="1"/>
  <c r="BD758" i="1"/>
  <c r="BE758" i="1"/>
  <c r="BF758" i="1"/>
  <c r="BA759" i="1"/>
  <c r="BB759" i="1"/>
  <c r="BC759" i="1"/>
  <c r="BD759" i="1"/>
  <c r="BE759" i="1"/>
  <c r="BF759" i="1"/>
  <c r="BA760" i="1"/>
  <c r="BB760" i="1"/>
  <c r="BC760" i="1"/>
  <c r="BD760" i="1"/>
  <c r="BE760" i="1"/>
  <c r="BF760" i="1"/>
  <c r="BA761" i="1"/>
  <c r="BB761" i="1"/>
  <c r="BC761" i="1"/>
  <c r="BD761" i="1"/>
  <c r="BE761" i="1"/>
  <c r="BF761" i="1"/>
  <c r="BA762" i="1"/>
  <c r="BB762" i="1"/>
  <c r="BC762" i="1"/>
  <c r="BD762" i="1"/>
  <c r="BE762" i="1"/>
  <c r="BF762" i="1"/>
  <c r="BA763" i="1"/>
  <c r="BB763" i="1"/>
  <c r="BC763" i="1"/>
  <c r="BD763" i="1"/>
  <c r="BE763" i="1"/>
  <c r="BF763" i="1"/>
  <c r="BA764" i="1"/>
  <c r="BB764" i="1"/>
  <c r="BC764" i="1"/>
  <c r="BD764" i="1"/>
  <c r="BE764" i="1"/>
  <c r="BF764" i="1"/>
  <c r="BA765" i="1"/>
  <c r="BB765" i="1"/>
  <c r="BC765" i="1"/>
  <c r="BD765" i="1"/>
  <c r="BE765" i="1"/>
  <c r="BF765" i="1"/>
  <c r="BA766" i="1"/>
  <c r="BB766" i="1"/>
  <c r="BC766" i="1"/>
  <c r="BD766" i="1"/>
  <c r="BE766" i="1"/>
  <c r="BF766" i="1"/>
  <c r="BA767" i="1"/>
  <c r="BB767" i="1"/>
  <c r="BC767" i="1"/>
  <c r="BD767" i="1"/>
  <c r="BE767" i="1"/>
  <c r="BF767" i="1"/>
  <c r="BA768" i="1"/>
  <c r="BB768" i="1"/>
  <c r="BC768" i="1"/>
  <c r="BD768" i="1"/>
  <c r="BE768" i="1"/>
  <c r="BF768" i="1"/>
  <c r="BA769" i="1"/>
  <c r="BB769" i="1"/>
  <c r="BC769" i="1"/>
  <c r="BD769" i="1"/>
  <c r="BE769" i="1"/>
  <c r="BF769" i="1"/>
  <c r="BA770" i="1"/>
  <c r="BB770" i="1"/>
  <c r="BC770" i="1"/>
  <c r="BD770" i="1"/>
  <c r="BE770" i="1"/>
  <c r="BF770" i="1"/>
  <c r="BA771" i="1"/>
  <c r="BB771" i="1"/>
  <c r="BC771" i="1"/>
  <c r="BD771" i="1"/>
  <c r="BE771" i="1"/>
  <c r="BF771" i="1"/>
  <c r="BA772" i="1"/>
  <c r="BB772" i="1"/>
  <c r="BC772" i="1"/>
  <c r="BD772" i="1"/>
  <c r="BE772" i="1"/>
  <c r="BF772" i="1"/>
  <c r="BA773" i="1"/>
  <c r="BB773" i="1"/>
  <c r="BC773" i="1"/>
  <c r="BD773" i="1"/>
  <c r="BE773" i="1"/>
  <c r="BF773" i="1"/>
  <c r="BA774" i="1"/>
  <c r="BB774" i="1"/>
  <c r="BC774" i="1"/>
  <c r="BD774" i="1"/>
  <c r="BE774" i="1"/>
  <c r="BF774" i="1"/>
  <c r="BA775" i="1"/>
  <c r="BB775" i="1"/>
  <c r="BC775" i="1"/>
  <c r="BD775" i="1"/>
  <c r="BE775" i="1"/>
  <c r="BF775" i="1"/>
  <c r="BA776" i="1"/>
  <c r="BB776" i="1"/>
  <c r="BC776" i="1"/>
  <c r="BD776" i="1"/>
  <c r="BE776" i="1"/>
  <c r="BF776" i="1"/>
  <c r="BA777" i="1"/>
  <c r="BB777" i="1"/>
  <c r="BC777" i="1"/>
  <c r="BD777" i="1"/>
  <c r="BE777" i="1"/>
  <c r="BF777" i="1"/>
  <c r="BA778" i="1"/>
  <c r="BB778" i="1"/>
  <c r="BC778" i="1"/>
  <c r="BD778" i="1"/>
  <c r="BE778" i="1"/>
  <c r="BF778" i="1"/>
  <c r="BA779" i="1"/>
  <c r="BB779" i="1"/>
  <c r="BC779" i="1"/>
  <c r="BD779" i="1"/>
  <c r="BE779" i="1"/>
  <c r="BF779" i="1"/>
  <c r="BA780" i="1"/>
  <c r="BB780" i="1"/>
  <c r="BC780" i="1"/>
  <c r="BD780" i="1"/>
  <c r="BE780" i="1"/>
  <c r="BF780" i="1"/>
  <c r="BA781" i="1"/>
  <c r="BB781" i="1"/>
  <c r="BC781" i="1"/>
  <c r="BD781" i="1"/>
  <c r="BE781" i="1"/>
  <c r="BF781" i="1"/>
  <c r="BA782" i="1"/>
  <c r="BB782" i="1"/>
  <c r="BC782" i="1"/>
  <c r="BD782" i="1"/>
  <c r="BE782" i="1"/>
  <c r="BF782" i="1"/>
  <c r="BA783" i="1"/>
  <c r="BB783" i="1"/>
  <c r="BC783" i="1"/>
  <c r="BD783" i="1"/>
  <c r="BE783" i="1"/>
  <c r="BF783" i="1"/>
  <c r="BA784" i="1"/>
  <c r="BB784" i="1"/>
  <c r="BC784" i="1"/>
  <c r="BD784" i="1"/>
  <c r="BE784" i="1"/>
  <c r="BF784" i="1"/>
  <c r="BA785" i="1"/>
  <c r="BB785" i="1"/>
  <c r="BC785" i="1"/>
  <c r="BD785" i="1"/>
  <c r="BE785" i="1"/>
  <c r="BF785" i="1"/>
  <c r="BA786" i="1"/>
  <c r="BB786" i="1"/>
  <c r="BC786" i="1"/>
  <c r="BD786" i="1"/>
  <c r="BE786" i="1"/>
  <c r="BF786" i="1"/>
  <c r="BA787" i="1"/>
  <c r="BB787" i="1"/>
  <c r="BC787" i="1"/>
  <c r="BD787" i="1"/>
  <c r="BE787" i="1"/>
  <c r="BF787" i="1"/>
  <c r="BA788" i="1"/>
  <c r="BB788" i="1"/>
  <c r="BC788" i="1"/>
  <c r="BD788" i="1"/>
  <c r="BE788" i="1"/>
  <c r="BF788" i="1"/>
  <c r="BA789" i="1"/>
  <c r="BB789" i="1"/>
  <c r="BC789" i="1"/>
  <c r="BD789" i="1"/>
  <c r="BE789" i="1"/>
  <c r="BF789" i="1"/>
  <c r="BA790" i="1"/>
  <c r="BB790" i="1"/>
  <c r="BC790" i="1"/>
  <c r="BD790" i="1"/>
  <c r="BE790" i="1"/>
  <c r="BF790" i="1"/>
  <c r="BA791" i="1"/>
  <c r="BB791" i="1"/>
  <c r="BC791" i="1"/>
  <c r="BD791" i="1"/>
  <c r="BE791" i="1"/>
  <c r="BF791" i="1"/>
  <c r="BA792" i="1"/>
  <c r="BB792" i="1"/>
  <c r="BC792" i="1"/>
  <c r="BD792" i="1"/>
  <c r="BE792" i="1"/>
  <c r="BF792" i="1"/>
  <c r="BA793" i="1"/>
  <c r="BB793" i="1"/>
  <c r="BC793" i="1"/>
  <c r="BD793" i="1"/>
  <c r="BE793" i="1"/>
  <c r="BF793" i="1"/>
  <c r="BA794" i="1"/>
  <c r="BB794" i="1"/>
  <c r="BC794" i="1"/>
  <c r="BD794" i="1"/>
  <c r="BE794" i="1"/>
  <c r="BF794" i="1"/>
  <c r="BA795" i="1"/>
  <c r="BB795" i="1"/>
  <c r="BC795" i="1"/>
  <c r="BD795" i="1"/>
  <c r="BE795" i="1"/>
  <c r="BF795" i="1"/>
  <c r="BA796" i="1"/>
  <c r="BB796" i="1"/>
  <c r="BC796" i="1"/>
  <c r="BD796" i="1"/>
  <c r="BE796" i="1"/>
  <c r="BF796" i="1"/>
  <c r="BA797" i="1"/>
  <c r="BB797" i="1"/>
  <c r="BC797" i="1"/>
  <c r="BD797" i="1"/>
  <c r="BE797" i="1"/>
  <c r="BF797" i="1"/>
  <c r="BA798" i="1"/>
  <c r="BB798" i="1"/>
  <c r="BC798" i="1"/>
  <c r="BD798" i="1"/>
  <c r="BE798" i="1"/>
  <c r="BF798" i="1"/>
  <c r="BA799" i="1"/>
  <c r="BB799" i="1"/>
  <c r="BC799" i="1"/>
  <c r="BD799" i="1"/>
  <c r="BE799" i="1"/>
  <c r="BF799" i="1"/>
  <c r="BA800" i="1"/>
  <c r="BB800" i="1"/>
  <c r="BC800" i="1"/>
  <c r="BD800" i="1"/>
  <c r="BE800" i="1"/>
  <c r="BF800" i="1"/>
  <c r="BA801" i="1"/>
  <c r="BB801" i="1"/>
  <c r="BC801" i="1"/>
  <c r="BD801" i="1"/>
  <c r="BE801" i="1"/>
  <c r="BF801" i="1"/>
  <c r="BA802" i="1"/>
  <c r="BB802" i="1"/>
  <c r="BC802" i="1"/>
  <c r="BD802" i="1"/>
  <c r="BE802" i="1"/>
  <c r="BF802" i="1"/>
  <c r="BA803" i="1"/>
  <c r="BB803" i="1"/>
  <c r="BC803" i="1"/>
  <c r="BD803" i="1"/>
  <c r="BE803" i="1"/>
  <c r="BF803" i="1"/>
  <c r="BA804" i="1"/>
  <c r="BB804" i="1"/>
  <c r="BC804" i="1"/>
  <c r="BD804" i="1"/>
  <c r="BE804" i="1"/>
  <c r="BF804" i="1"/>
  <c r="BA805" i="1"/>
  <c r="BB805" i="1"/>
  <c r="BC805" i="1"/>
  <c r="BD805" i="1"/>
  <c r="BE805" i="1"/>
  <c r="BF805" i="1"/>
  <c r="BA806" i="1"/>
  <c r="BB806" i="1"/>
  <c r="BC806" i="1"/>
  <c r="BD806" i="1"/>
  <c r="BE806" i="1"/>
  <c r="BF806" i="1"/>
  <c r="BA807" i="1"/>
  <c r="BB807" i="1"/>
  <c r="BC807" i="1"/>
  <c r="BD807" i="1"/>
  <c r="BE807" i="1"/>
  <c r="BF807" i="1"/>
  <c r="BA808" i="1"/>
  <c r="BB808" i="1"/>
  <c r="BC808" i="1"/>
  <c r="BD808" i="1"/>
  <c r="BE808" i="1"/>
  <c r="BF808" i="1"/>
  <c r="BA809" i="1"/>
  <c r="BB809" i="1"/>
  <c r="BC809" i="1"/>
  <c r="BD809" i="1"/>
  <c r="BE809" i="1"/>
  <c r="BF809" i="1"/>
  <c r="BA810" i="1"/>
  <c r="BB810" i="1"/>
  <c r="BC810" i="1"/>
  <c r="BD810" i="1"/>
  <c r="BE810" i="1"/>
  <c r="BF810" i="1"/>
  <c r="BA811" i="1"/>
  <c r="BB811" i="1"/>
  <c r="BC811" i="1"/>
  <c r="BD811" i="1"/>
  <c r="BE811" i="1"/>
  <c r="BF811" i="1"/>
  <c r="BA812" i="1"/>
  <c r="BB812" i="1"/>
  <c r="BC812" i="1"/>
  <c r="BD812" i="1"/>
  <c r="BE812" i="1"/>
  <c r="BF812" i="1"/>
  <c r="BA813" i="1"/>
  <c r="BB813" i="1"/>
  <c r="BC813" i="1"/>
  <c r="BD813" i="1"/>
  <c r="BE813" i="1"/>
  <c r="BF813" i="1"/>
  <c r="BA814" i="1"/>
  <c r="BB814" i="1"/>
  <c r="BC814" i="1"/>
  <c r="BD814" i="1"/>
  <c r="BE814" i="1"/>
  <c r="BF814" i="1"/>
  <c r="BA815" i="1"/>
  <c r="BB815" i="1"/>
  <c r="BC815" i="1"/>
  <c r="BD815" i="1"/>
  <c r="BE815" i="1"/>
  <c r="BF815" i="1"/>
  <c r="BA816" i="1"/>
  <c r="BB816" i="1"/>
  <c r="BC816" i="1"/>
  <c r="BD816" i="1"/>
  <c r="BE816" i="1"/>
  <c r="BF816" i="1"/>
  <c r="BA817" i="1"/>
  <c r="BB817" i="1"/>
  <c r="BC817" i="1"/>
  <c r="BD817" i="1"/>
  <c r="BE817" i="1"/>
  <c r="BF817" i="1"/>
  <c r="BA818" i="1"/>
  <c r="BB818" i="1"/>
  <c r="BC818" i="1"/>
  <c r="BD818" i="1"/>
  <c r="BE818" i="1"/>
  <c r="BF818" i="1"/>
  <c r="BA819" i="1"/>
  <c r="BB819" i="1"/>
  <c r="BC819" i="1"/>
  <c r="BD819" i="1"/>
  <c r="BE819" i="1"/>
  <c r="BF819" i="1"/>
  <c r="BA820" i="1"/>
  <c r="BB820" i="1"/>
  <c r="BC820" i="1"/>
  <c r="BD820" i="1"/>
  <c r="BE820" i="1"/>
  <c r="BF820" i="1"/>
  <c r="BA821" i="1"/>
  <c r="BB821" i="1"/>
  <c r="BC821" i="1"/>
  <c r="BD821" i="1"/>
  <c r="BE821" i="1"/>
  <c r="BF821" i="1"/>
  <c r="BA822" i="1"/>
  <c r="BB822" i="1"/>
  <c r="BC822" i="1"/>
  <c r="BD822" i="1"/>
  <c r="BE822" i="1"/>
  <c r="BF822" i="1"/>
  <c r="BA823" i="1"/>
  <c r="BB823" i="1"/>
  <c r="BC823" i="1"/>
  <c r="BD823" i="1"/>
  <c r="BE823" i="1"/>
  <c r="BF823" i="1"/>
  <c r="BA824" i="1"/>
  <c r="BB824" i="1"/>
  <c r="BC824" i="1"/>
  <c r="BD824" i="1"/>
  <c r="BE824" i="1"/>
  <c r="BF824" i="1"/>
  <c r="BA825" i="1"/>
  <c r="BB825" i="1"/>
  <c r="BC825" i="1"/>
  <c r="BD825" i="1"/>
  <c r="BE825" i="1"/>
  <c r="BF825" i="1"/>
  <c r="BA826" i="1"/>
  <c r="BB826" i="1"/>
  <c r="BC826" i="1"/>
  <c r="BD826" i="1"/>
  <c r="BE826" i="1"/>
  <c r="BF826" i="1"/>
  <c r="BA827" i="1"/>
  <c r="BB827" i="1"/>
  <c r="BC827" i="1"/>
  <c r="BD827" i="1"/>
  <c r="BE827" i="1"/>
  <c r="BF827" i="1"/>
  <c r="BA828" i="1"/>
  <c r="BB828" i="1"/>
  <c r="BC828" i="1"/>
  <c r="BD828" i="1"/>
  <c r="BE828" i="1"/>
  <c r="BF828" i="1"/>
  <c r="BA829" i="1"/>
  <c r="BB829" i="1"/>
  <c r="BC829" i="1"/>
  <c r="BD829" i="1"/>
  <c r="BE829" i="1"/>
  <c r="BF829" i="1"/>
  <c r="BA830" i="1"/>
  <c r="BB830" i="1"/>
  <c r="BC830" i="1"/>
  <c r="BD830" i="1"/>
  <c r="BE830" i="1"/>
  <c r="BF830" i="1"/>
  <c r="BA831" i="1"/>
  <c r="BB831" i="1"/>
  <c r="BC831" i="1"/>
  <c r="BD831" i="1"/>
  <c r="BE831" i="1"/>
  <c r="BF831" i="1"/>
  <c r="BA832" i="1"/>
  <c r="BB832" i="1"/>
  <c r="BC832" i="1"/>
  <c r="BD832" i="1"/>
  <c r="BE832" i="1"/>
  <c r="BF832" i="1"/>
  <c r="BA833" i="1"/>
  <c r="BB833" i="1"/>
  <c r="BC833" i="1"/>
  <c r="BD833" i="1"/>
  <c r="BE833" i="1"/>
  <c r="BF833" i="1"/>
  <c r="BA834" i="1"/>
  <c r="BB834" i="1"/>
  <c r="BC834" i="1"/>
  <c r="BD834" i="1"/>
  <c r="BE834" i="1"/>
  <c r="BF834" i="1"/>
  <c r="BA835" i="1"/>
  <c r="BB835" i="1"/>
  <c r="BC835" i="1"/>
  <c r="BD835" i="1"/>
  <c r="BE835" i="1"/>
  <c r="BF835" i="1"/>
  <c r="BA836" i="1"/>
  <c r="BB836" i="1"/>
  <c r="BC836" i="1"/>
  <c r="BD836" i="1"/>
  <c r="BE836" i="1"/>
  <c r="BF836" i="1"/>
  <c r="BA837" i="1"/>
  <c r="BB837" i="1"/>
  <c r="BC837" i="1"/>
  <c r="BD837" i="1"/>
  <c r="BE837" i="1"/>
  <c r="BF837" i="1"/>
  <c r="BA838" i="1"/>
  <c r="BB838" i="1"/>
  <c r="BC838" i="1"/>
  <c r="BD838" i="1"/>
  <c r="BE838" i="1"/>
  <c r="BF838" i="1"/>
  <c r="BA839" i="1"/>
  <c r="BB839" i="1"/>
  <c r="BC839" i="1"/>
  <c r="BD839" i="1"/>
  <c r="BE839" i="1"/>
  <c r="BF839" i="1"/>
  <c r="BA840" i="1"/>
  <c r="BB840" i="1"/>
  <c r="BC840" i="1"/>
  <c r="BD840" i="1"/>
  <c r="BE840" i="1"/>
  <c r="BF840" i="1"/>
  <c r="BA841" i="1"/>
  <c r="BB841" i="1"/>
  <c r="BC841" i="1"/>
  <c r="BD841" i="1"/>
  <c r="BE841" i="1"/>
  <c r="BF841" i="1"/>
  <c r="BA842" i="1"/>
  <c r="BB842" i="1"/>
  <c r="BC842" i="1"/>
  <c r="BD842" i="1"/>
  <c r="BE842" i="1"/>
  <c r="BF842" i="1"/>
  <c r="BA843" i="1"/>
  <c r="BB843" i="1"/>
  <c r="BC843" i="1"/>
  <c r="BD843" i="1"/>
  <c r="BE843" i="1"/>
  <c r="BF843" i="1"/>
  <c r="BA844" i="1"/>
  <c r="BB844" i="1"/>
  <c r="BC844" i="1"/>
  <c r="BD844" i="1"/>
  <c r="BE844" i="1"/>
  <c r="BF844" i="1"/>
  <c r="BA845" i="1"/>
  <c r="BB845" i="1"/>
  <c r="BC845" i="1"/>
  <c r="BD845" i="1"/>
  <c r="BE845" i="1"/>
  <c r="BF845" i="1"/>
  <c r="BA846" i="1"/>
  <c r="BB846" i="1"/>
  <c r="BC846" i="1"/>
  <c r="BD846" i="1"/>
  <c r="BE846" i="1"/>
  <c r="BF846" i="1"/>
  <c r="BA847" i="1"/>
  <c r="BB847" i="1"/>
  <c r="BC847" i="1"/>
  <c r="BD847" i="1"/>
  <c r="BE847" i="1"/>
  <c r="BF847" i="1"/>
  <c r="BA848" i="1"/>
  <c r="BB848" i="1"/>
  <c r="BC848" i="1"/>
  <c r="BD848" i="1"/>
  <c r="BE848" i="1"/>
  <c r="BF848" i="1"/>
  <c r="BA849" i="1"/>
  <c r="BB849" i="1"/>
  <c r="BC849" i="1"/>
  <c r="BD849" i="1"/>
  <c r="BE849" i="1"/>
  <c r="BF849" i="1"/>
  <c r="BA850" i="1"/>
  <c r="BB850" i="1"/>
  <c r="BC850" i="1"/>
  <c r="BD850" i="1"/>
  <c r="BE850" i="1"/>
  <c r="BF850" i="1"/>
  <c r="BA851" i="1"/>
  <c r="BB851" i="1"/>
  <c r="BC851" i="1"/>
  <c r="BD851" i="1"/>
  <c r="BE851" i="1"/>
  <c r="BF851" i="1"/>
  <c r="BA852" i="1"/>
  <c r="BB852" i="1"/>
  <c r="BC852" i="1"/>
  <c r="BD852" i="1"/>
  <c r="BE852" i="1"/>
  <c r="BF852" i="1"/>
  <c r="BA853" i="1"/>
  <c r="BB853" i="1"/>
  <c r="BC853" i="1"/>
  <c r="BD853" i="1"/>
  <c r="BE853" i="1"/>
  <c r="BF853" i="1"/>
  <c r="BA854" i="1"/>
  <c r="BB854" i="1"/>
  <c r="BC854" i="1"/>
  <c r="BD854" i="1"/>
  <c r="BE854" i="1"/>
  <c r="BF854" i="1"/>
  <c r="BA855" i="1"/>
  <c r="BB855" i="1"/>
  <c r="BC855" i="1"/>
  <c r="BD855" i="1"/>
  <c r="BE855" i="1"/>
  <c r="BF855" i="1"/>
  <c r="BA856" i="1"/>
  <c r="BB856" i="1"/>
  <c r="BC856" i="1"/>
  <c r="BD856" i="1"/>
  <c r="BE856" i="1"/>
  <c r="BF856" i="1"/>
  <c r="BA857" i="1"/>
  <c r="BB857" i="1"/>
  <c r="BC857" i="1"/>
  <c r="BD857" i="1"/>
  <c r="BE857" i="1"/>
  <c r="BF857" i="1"/>
  <c r="BA858" i="1"/>
  <c r="BB858" i="1"/>
  <c r="BC858" i="1"/>
  <c r="BD858" i="1"/>
  <c r="BE858" i="1"/>
  <c r="BF858" i="1"/>
  <c r="BA859" i="1"/>
  <c r="BB859" i="1"/>
  <c r="BC859" i="1"/>
  <c r="BD859" i="1"/>
  <c r="BE859" i="1"/>
  <c r="BF859" i="1"/>
  <c r="BA860" i="1"/>
  <c r="BB860" i="1"/>
  <c r="BC860" i="1"/>
  <c r="BD860" i="1"/>
  <c r="BE860" i="1"/>
  <c r="BF860" i="1"/>
  <c r="BA861" i="1"/>
  <c r="BB861" i="1"/>
  <c r="BC861" i="1"/>
  <c r="BD861" i="1"/>
  <c r="BE861" i="1"/>
  <c r="BF861" i="1"/>
  <c r="BA862" i="1"/>
  <c r="BB862" i="1"/>
  <c r="BC862" i="1"/>
  <c r="BD862" i="1"/>
  <c r="BE862" i="1"/>
  <c r="BF862" i="1"/>
  <c r="BA863" i="1"/>
  <c r="BB863" i="1"/>
  <c r="BC863" i="1"/>
  <c r="BD863" i="1"/>
  <c r="BE863" i="1"/>
  <c r="BF863" i="1"/>
  <c r="BA864" i="1"/>
  <c r="BB864" i="1"/>
  <c r="BC864" i="1"/>
  <c r="BD864" i="1"/>
  <c r="BE864" i="1"/>
  <c r="BF864" i="1"/>
  <c r="BA865" i="1"/>
  <c r="BB865" i="1"/>
  <c r="BC865" i="1"/>
  <c r="BD865" i="1"/>
  <c r="BE865" i="1"/>
  <c r="BF865" i="1"/>
  <c r="BA866" i="1"/>
  <c r="BB866" i="1"/>
  <c r="BC866" i="1"/>
  <c r="BD866" i="1"/>
  <c r="BE866" i="1"/>
  <c r="BF866" i="1"/>
  <c r="BA867" i="1"/>
  <c r="BB867" i="1"/>
  <c r="BC867" i="1"/>
  <c r="BD867" i="1"/>
  <c r="BE867" i="1"/>
  <c r="BF867" i="1"/>
  <c r="BA868" i="1"/>
  <c r="BB868" i="1"/>
  <c r="BC868" i="1"/>
  <c r="BD868" i="1"/>
  <c r="BE868" i="1"/>
  <c r="BF868" i="1"/>
  <c r="BA869" i="1"/>
  <c r="BB869" i="1"/>
  <c r="BC869" i="1"/>
  <c r="BD869" i="1"/>
  <c r="BE869" i="1"/>
  <c r="BF869" i="1"/>
  <c r="BA870" i="1"/>
  <c r="BB870" i="1"/>
  <c r="BC870" i="1"/>
  <c r="BD870" i="1"/>
  <c r="BE870" i="1"/>
  <c r="BF870" i="1"/>
  <c r="BA871" i="1"/>
  <c r="BB871" i="1"/>
  <c r="BC871" i="1"/>
  <c r="BD871" i="1"/>
  <c r="BE871" i="1"/>
  <c r="BF871" i="1"/>
  <c r="BA872" i="1"/>
  <c r="BB872" i="1"/>
  <c r="BC872" i="1"/>
  <c r="BD872" i="1"/>
  <c r="BE872" i="1"/>
  <c r="BF872" i="1"/>
  <c r="BA873" i="1"/>
  <c r="BB873" i="1"/>
  <c r="BC873" i="1"/>
  <c r="BD873" i="1"/>
  <c r="BE873" i="1"/>
  <c r="BF873" i="1"/>
  <c r="BA874" i="1"/>
  <c r="BB874" i="1"/>
  <c r="BC874" i="1"/>
  <c r="BD874" i="1"/>
  <c r="BE874" i="1"/>
  <c r="BF874" i="1"/>
  <c r="BA875" i="1"/>
  <c r="BB875" i="1"/>
  <c r="BC875" i="1"/>
  <c r="BD875" i="1"/>
  <c r="BE875" i="1"/>
  <c r="BF875" i="1"/>
  <c r="BA876" i="1"/>
  <c r="BB876" i="1"/>
  <c r="BC876" i="1"/>
  <c r="BD876" i="1"/>
  <c r="BE876" i="1"/>
  <c r="BF876" i="1"/>
  <c r="BA877" i="1"/>
  <c r="BB877" i="1"/>
  <c r="BC877" i="1"/>
  <c r="BD877" i="1"/>
  <c r="BE877" i="1"/>
  <c r="BF877" i="1"/>
  <c r="BA878" i="1"/>
  <c r="BB878" i="1"/>
  <c r="BC878" i="1"/>
  <c r="BD878" i="1"/>
  <c r="BE878" i="1"/>
  <c r="BF878" i="1"/>
  <c r="BA879" i="1"/>
  <c r="BB879" i="1"/>
  <c r="BC879" i="1"/>
  <c r="BD879" i="1"/>
  <c r="BE879" i="1"/>
  <c r="BF879" i="1"/>
  <c r="BA880" i="1"/>
  <c r="BB880" i="1"/>
  <c r="BC880" i="1"/>
  <c r="BD880" i="1"/>
  <c r="BE880" i="1"/>
  <c r="BF880" i="1"/>
  <c r="BA881" i="1"/>
  <c r="BB881" i="1"/>
  <c r="BC881" i="1"/>
  <c r="BD881" i="1"/>
  <c r="BE881" i="1"/>
  <c r="BF881" i="1"/>
  <c r="BA882" i="1"/>
  <c r="BB882" i="1"/>
  <c r="BC882" i="1"/>
  <c r="BD882" i="1"/>
  <c r="BE882" i="1"/>
  <c r="BF882" i="1"/>
  <c r="BA883" i="1"/>
  <c r="BB883" i="1"/>
  <c r="BC883" i="1"/>
  <c r="BD883" i="1"/>
  <c r="BE883" i="1"/>
  <c r="BF883" i="1"/>
  <c r="BA884" i="1"/>
  <c r="BB884" i="1"/>
  <c r="BC884" i="1"/>
  <c r="BD884" i="1"/>
  <c r="BE884" i="1"/>
  <c r="BF884" i="1"/>
  <c r="BA885" i="1"/>
  <c r="BB885" i="1"/>
  <c r="BC885" i="1"/>
  <c r="BD885" i="1"/>
  <c r="BE885" i="1"/>
  <c r="BF885" i="1"/>
  <c r="BA886" i="1"/>
  <c r="BB886" i="1"/>
  <c r="BC886" i="1"/>
  <c r="BD886" i="1"/>
  <c r="BE886" i="1"/>
  <c r="BF886" i="1"/>
  <c r="BA887" i="1"/>
  <c r="BB887" i="1"/>
  <c r="BC887" i="1"/>
  <c r="BD887" i="1"/>
  <c r="BE887" i="1"/>
  <c r="BF887" i="1"/>
  <c r="BA888" i="1"/>
  <c r="BB888" i="1"/>
  <c r="BC888" i="1"/>
  <c r="BD888" i="1"/>
  <c r="BE888" i="1"/>
  <c r="BF888" i="1"/>
  <c r="BA889" i="1"/>
  <c r="BB889" i="1"/>
  <c r="BC889" i="1"/>
  <c r="BD889" i="1"/>
  <c r="BE889" i="1"/>
  <c r="BF889" i="1"/>
  <c r="BA890" i="1"/>
  <c r="BB890" i="1"/>
  <c r="BC890" i="1"/>
  <c r="BD890" i="1"/>
  <c r="BE890" i="1"/>
  <c r="BF890" i="1"/>
  <c r="BA891" i="1"/>
  <c r="BB891" i="1"/>
  <c r="BC891" i="1"/>
  <c r="BD891" i="1"/>
  <c r="BE891" i="1"/>
  <c r="BF891" i="1"/>
  <c r="BA892" i="1"/>
  <c r="BB892" i="1"/>
  <c r="BC892" i="1"/>
  <c r="BD892" i="1"/>
  <c r="BE892" i="1"/>
  <c r="BF892" i="1"/>
  <c r="BA893" i="1"/>
  <c r="BB893" i="1"/>
  <c r="BC893" i="1"/>
  <c r="BD893" i="1"/>
  <c r="BE893" i="1"/>
  <c r="BF893" i="1"/>
  <c r="BA894" i="1"/>
  <c r="BB894" i="1"/>
  <c r="BC894" i="1"/>
  <c r="BD894" i="1"/>
  <c r="BE894" i="1"/>
  <c r="BF894" i="1"/>
  <c r="BA895" i="1"/>
  <c r="BB895" i="1"/>
  <c r="BC895" i="1"/>
  <c r="BD895" i="1"/>
  <c r="BE895" i="1"/>
  <c r="BF895" i="1"/>
  <c r="BA896" i="1"/>
  <c r="BB896" i="1"/>
  <c r="BC896" i="1"/>
  <c r="BD896" i="1"/>
  <c r="BE896" i="1"/>
  <c r="BF896" i="1"/>
  <c r="BA897" i="1"/>
  <c r="BB897" i="1"/>
  <c r="BC897" i="1"/>
  <c r="BD897" i="1"/>
  <c r="BE897" i="1"/>
  <c r="BF897" i="1"/>
  <c r="BA898" i="1"/>
  <c r="BB898" i="1"/>
  <c r="BC898" i="1"/>
  <c r="BD898" i="1"/>
  <c r="BE898" i="1"/>
  <c r="BF898" i="1"/>
  <c r="BA899" i="1"/>
  <c r="BB899" i="1"/>
  <c r="BC899" i="1"/>
  <c r="BD899" i="1"/>
  <c r="BE899" i="1"/>
  <c r="BF899" i="1"/>
  <c r="BA900" i="1"/>
  <c r="BB900" i="1"/>
  <c r="BC900" i="1"/>
  <c r="BD900" i="1"/>
  <c r="BE900" i="1"/>
  <c r="BF900" i="1"/>
  <c r="BA901" i="1"/>
  <c r="BB901" i="1"/>
  <c r="BC901" i="1"/>
  <c r="BD901" i="1"/>
  <c r="BE901" i="1"/>
  <c r="BF901" i="1"/>
  <c r="BA902" i="1"/>
  <c r="BB902" i="1"/>
  <c r="BC902" i="1"/>
  <c r="BD902" i="1"/>
  <c r="BE902" i="1"/>
  <c r="BF902" i="1"/>
  <c r="BA903" i="1"/>
  <c r="BB903" i="1"/>
  <c r="BC903" i="1"/>
  <c r="BD903" i="1"/>
  <c r="BE903" i="1"/>
  <c r="BF903" i="1"/>
  <c r="BA904" i="1"/>
  <c r="BB904" i="1"/>
  <c r="BC904" i="1"/>
  <c r="BD904" i="1"/>
  <c r="BE904" i="1"/>
  <c r="BF904" i="1"/>
  <c r="BA905" i="1"/>
  <c r="BB905" i="1"/>
  <c r="BC905" i="1"/>
  <c r="BD905" i="1"/>
  <c r="BE905" i="1"/>
  <c r="BF905" i="1"/>
  <c r="BA906" i="1"/>
  <c r="BB906" i="1"/>
  <c r="BC906" i="1"/>
  <c r="BD906" i="1"/>
  <c r="BE906" i="1"/>
  <c r="BF906" i="1"/>
  <c r="BA907" i="1"/>
  <c r="BB907" i="1"/>
  <c r="BC907" i="1"/>
  <c r="BD907" i="1"/>
  <c r="BE907" i="1"/>
  <c r="BF907" i="1"/>
  <c r="BA908" i="1"/>
  <c r="BB908" i="1"/>
  <c r="BC908" i="1"/>
  <c r="BD908" i="1"/>
  <c r="BE908" i="1"/>
  <c r="BF908" i="1"/>
  <c r="BA909" i="1"/>
  <c r="BB909" i="1"/>
  <c r="BC909" i="1"/>
  <c r="BD909" i="1"/>
  <c r="BE909" i="1"/>
  <c r="BF909" i="1"/>
  <c r="BA910" i="1"/>
  <c r="BB910" i="1"/>
  <c r="BC910" i="1"/>
  <c r="BD910" i="1"/>
  <c r="BE910" i="1"/>
  <c r="BF910" i="1"/>
  <c r="BA911" i="1"/>
  <c r="BB911" i="1"/>
  <c r="BC911" i="1"/>
  <c r="BD911" i="1"/>
  <c r="BE911" i="1"/>
  <c r="BF911" i="1"/>
  <c r="BA912" i="1"/>
  <c r="BB912" i="1"/>
  <c r="BC912" i="1"/>
  <c r="BD912" i="1"/>
  <c r="BE912" i="1"/>
  <c r="BF912" i="1"/>
  <c r="BA913" i="1"/>
  <c r="BB913" i="1"/>
  <c r="BC913" i="1"/>
  <c r="BD913" i="1"/>
  <c r="BE913" i="1"/>
  <c r="BF913" i="1"/>
  <c r="BA914" i="1"/>
  <c r="BB914" i="1"/>
  <c r="BC914" i="1"/>
  <c r="BD914" i="1"/>
  <c r="BE914" i="1"/>
  <c r="BF914" i="1"/>
  <c r="BA915" i="1"/>
  <c r="BB915" i="1"/>
  <c r="BC915" i="1"/>
  <c r="BD915" i="1"/>
  <c r="BE915" i="1"/>
  <c r="BF915" i="1"/>
  <c r="BA916" i="1"/>
  <c r="BB916" i="1"/>
  <c r="BC916" i="1"/>
  <c r="BD916" i="1"/>
  <c r="BE916" i="1"/>
  <c r="BF916" i="1"/>
  <c r="BA917" i="1"/>
  <c r="BB917" i="1"/>
  <c r="BC917" i="1"/>
  <c r="BD917" i="1"/>
  <c r="BE917" i="1"/>
  <c r="BF917" i="1"/>
  <c r="BA918" i="1"/>
  <c r="BB918" i="1"/>
  <c r="BC918" i="1"/>
  <c r="BD918" i="1"/>
  <c r="BE918" i="1"/>
  <c r="BF918" i="1"/>
  <c r="BA919" i="1"/>
  <c r="BB919" i="1"/>
  <c r="BC919" i="1"/>
  <c r="BD919" i="1"/>
  <c r="BE919" i="1"/>
  <c r="BF919" i="1"/>
  <c r="BA920" i="1"/>
  <c r="BB920" i="1"/>
  <c r="BC920" i="1"/>
  <c r="BD920" i="1"/>
  <c r="BE920" i="1"/>
  <c r="BF920" i="1"/>
  <c r="BA921" i="1"/>
  <c r="BB921" i="1"/>
  <c r="BC921" i="1"/>
  <c r="BD921" i="1"/>
  <c r="BE921" i="1"/>
  <c r="BF921" i="1"/>
  <c r="BA922" i="1"/>
  <c r="BB922" i="1"/>
  <c r="BC922" i="1"/>
  <c r="BD922" i="1"/>
  <c r="BE922" i="1"/>
  <c r="BF922" i="1"/>
  <c r="BA923" i="1"/>
  <c r="BB923" i="1"/>
  <c r="BC923" i="1"/>
  <c r="BD923" i="1"/>
  <c r="BE923" i="1"/>
  <c r="BF923" i="1"/>
  <c r="BA924" i="1"/>
  <c r="BB924" i="1"/>
  <c r="BC924" i="1"/>
  <c r="BD924" i="1"/>
  <c r="BE924" i="1"/>
  <c r="BF924" i="1"/>
  <c r="BA925" i="1"/>
  <c r="BB925" i="1"/>
  <c r="BC925" i="1"/>
  <c r="BD925" i="1"/>
  <c r="BE925" i="1"/>
  <c r="BF925" i="1"/>
  <c r="BA926" i="1"/>
  <c r="BB926" i="1"/>
  <c r="BC926" i="1"/>
  <c r="BD926" i="1"/>
  <c r="BE926" i="1"/>
  <c r="BF926" i="1"/>
  <c r="BA927" i="1"/>
  <c r="BB927" i="1"/>
  <c r="BC927" i="1"/>
  <c r="BD927" i="1"/>
  <c r="BE927" i="1"/>
  <c r="BF927" i="1"/>
  <c r="BA928" i="1"/>
  <c r="BB928" i="1"/>
  <c r="BC928" i="1"/>
  <c r="BD928" i="1"/>
  <c r="BE928" i="1"/>
  <c r="BF928" i="1"/>
  <c r="BA929" i="1"/>
  <c r="BB929" i="1"/>
  <c r="BC929" i="1"/>
  <c r="BD929" i="1"/>
  <c r="BE929" i="1"/>
  <c r="BF929" i="1"/>
  <c r="BA930" i="1"/>
  <c r="BB930" i="1"/>
  <c r="BC930" i="1"/>
  <c r="BD930" i="1"/>
  <c r="BE930" i="1"/>
  <c r="BF930" i="1"/>
  <c r="BA931" i="1"/>
  <c r="BB931" i="1"/>
  <c r="BC931" i="1"/>
  <c r="BD931" i="1"/>
  <c r="BE931" i="1"/>
  <c r="BF931" i="1"/>
  <c r="BA932" i="1"/>
  <c r="BB932" i="1"/>
  <c r="BC932" i="1"/>
  <c r="BD932" i="1"/>
  <c r="BE932" i="1"/>
  <c r="BF932" i="1"/>
  <c r="BA933" i="1"/>
  <c r="BB933" i="1"/>
  <c r="BC933" i="1"/>
  <c r="BD933" i="1"/>
  <c r="BE933" i="1"/>
  <c r="BF933" i="1"/>
  <c r="BA934" i="1"/>
  <c r="BB934" i="1"/>
  <c r="BC934" i="1"/>
  <c r="BD934" i="1"/>
  <c r="BE934" i="1"/>
  <c r="BF934" i="1"/>
  <c r="BA935" i="1"/>
  <c r="BB935" i="1"/>
  <c r="BC935" i="1"/>
  <c r="BD935" i="1"/>
  <c r="BE935" i="1"/>
  <c r="BF935" i="1"/>
  <c r="BA936" i="1"/>
  <c r="BB936" i="1"/>
  <c r="BC936" i="1"/>
  <c r="BD936" i="1"/>
  <c r="BE936" i="1"/>
  <c r="BF936" i="1"/>
  <c r="BA937" i="1"/>
  <c r="BB937" i="1"/>
  <c r="BC937" i="1"/>
  <c r="BD937" i="1"/>
  <c r="BE937" i="1"/>
  <c r="BF937" i="1"/>
  <c r="BA938" i="1"/>
  <c r="BB938" i="1"/>
  <c r="BC938" i="1"/>
  <c r="BD938" i="1"/>
  <c r="BE938" i="1"/>
  <c r="BF938" i="1"/>
  <c r="BA939" i="1"/>
  <c r="BB939" i="1"/>
  <c r="BC939" i="1"/>
  <c r="BD939" i="1"/>
  <c r="BE939" i="1"/>
  <c r="BF939" i="1"/>
  <c r="BA940" i="1"/>
  <c r="BB940" i="1"/>
  <c r="BC940" i="1"/>
  <c r="BD940" i="1"/>
  <c r="BE940" i="1"/>
  <c r="BF940" i="1"/>
  <c r="BA941" i="1"/>
  <c r="BB941" i="1"/>
  <c r="BC941" i="1"/>
  <c r="BD941" i="1"/>
  <c r="BE941" i="1"/>
  <c r="BF941" i="1"/>
  <c r="BA942" i="1"/>
  <c r="BB942" i="1"/>
  <c r="BC942" i="1"/>
  <c r="BD942" i="1"/>
  <c r="BE942" i="1"/>
  <c r="BF942" i="1"/>
  <c r="BA943" i="1"/>
  <c r="BB943" i="1"/>
  <c r="BC943" i="1"/>
  <c r="BD943" i="1"/>
  <c r="BE943" i="1"/>
  <c r="BF943" i="1"/>
  <c r="BA944" i="1"/>
  <c r="BB944" i="1"/>
  <c r="BC944" i="1"/>
  <c r="BD944" i="1"/>
  <c r="BE944" i="1"/>
  <c r="BF944" i="1"/>
  <c r="BA945" i="1"/>
  <c r="BB945" i="1"/>
  <c r="BC945" i="1"/>
  <c r="BD945" i="1"/>
  <c r="BE945" i="1"/>
  <c r="BF945" i="1"/>
  <c r="BA946" i="1"/>
  <c r="BB946" i="1"/>
  <c r="BC946" i="1"/>
  <c r="BD946" i="1"/>
  <c r="BE946" i="1"/>
  <c r="BF946" i="1"/>
  <c r="BA947" i="1"/>
  <c r="BB947" i="1"/>
  <c r="BC947" i="1"/>
  <c r="BD947" i="1"/>
  <c r="BE947" i="1"/>
  <c r="BF947" i="1"/>
  <c r="BA948" i="1"/>
  <c r="BB948" i="1"/>
  <c r="BC948" i="1"/>
  <c r="BD948" i="1"/>
  <c r="BE948" i="1"/>
  <c r="BF948" i="1"/>
  <c r="BA949" i="1"/>
  <c r="BB949" i="1"/>
  <c r="BC949" i="1"/>
  <c r="BD949" i="1"/>
  <c r="BE949" i="1"/>
  <c r="BF949" i="1"/>
  <c r="BA950" i="1"/>
  <c r="BB950" i="1"/>
  <c r="BC950" i="1"/>
  <c r="BD950" i="1"/>
  <c r="BE950" i="1"/>
  <c r="BF950" i="1"/>
  <c r="BA951" i="1"/>
  <c r="BB951" i="1"/>
  <c r="BC951" i="1"/>
  <c r="BD951" i="1"/>
  <c r="BE951" i="1"/>
  <c r="BF951" i="1"/>
  <c r="BA952" i="1"/>
  <c r="BB952" i="1"/>
  <c r="BC952" i="1"/>
  <c r="BD952" i="1"/>
  <c r="BE952" i="1"/>
  <c r="BF952" i="1"/>
  <c r="BA953" i="1"/>
  <c r="BB953" i="1"/>
  <c r="BC953" i="1"/>
  <c r="BD953" i="1"/>
  <c r="BE953" i="1"/>
  <c r="BF953" i="1"/>
  <c r="BA954" i="1"/>
  <c r="BB954" i="1"/>
  <c r="BC954" i="1"/>
  <c r="BD954" i="1"/>
  <c r="BE954" i="1"/>
  <c r="BF954" i="1"/>
  <c r="BA955" i="1"/>
  <c r="BB955" i="1"/>
  <c r="BC955" i="1"/>
  <c r="BD955" i="1"/>
  <c r="BE955" i="1"/>
  <c r="BF955" i="1"/>
  <c r="BA956" i="1"/>
  <c r="BB956" i="1"/>
  <c r="BC956" i="1"/>
  <c r="BD956" i="1"/>
  <c r="BE956" i="1"/>
  <c r="BF956" i="1"/>
  <c r="BA957" i="1"/>
  <c r="BB957" i="1"/>
  <c r="BC957" i="1"/>
  <c r="BD957" i="1"/>
  <c r="BE957" i="1"/>
  <c r="BF957" i="1"/>
  <c r="BA958" i="1"/>
  <c r="BB958" i="1"/>
  <c r="BC958" i="1"/>
  <c r="BD958" i="1"/>
  <c r="BE958" i="1"/>
  <c r="BF958" i="1"/>
  <c r="BA959" i="1"/>
  <c r="BB959" i="1"/>
  <c r="BC959" i="1"/>
  <c r="BD959" i="1"/>
  <c r="BE959" i="1"/>
  <c r="BF959" i="1"/>
  <c r="BA960" i="1"/>
  <c r="BB960" i="1"/>
  <c r="BC960" i="1"/>
  <c r="BD960" i="1"/>
  <c r="BE960" i="1"/>
  <c r="BF960" i="1"/>
  <c r="BA961" i="1"/>
  <c r="BB961" i="1"/>
  <c r="BC961" i="1"/>
  <c r="BD961" i="1"/>
  <c r="BE961" i="1"/>
  <c r="BF961" i="1"/>
  <c r="BA962" i="1"/>
  <c r="BB962" i="1"/>
  <c r="BC962" i="1"/>
  <c r="BD962" i="1"/>
  <c r="BE962" i="1"/>
  <c r="BF962" i="1"/>
  <c r="BA963" i="1"/>
  <c r="BB963" i="1"/>
  <c r="BC963" i="1"/>
  <c r="BD963" i="1"/>
  <c r="BE963" i="1"/>
  <c r="BF963" i="1"/>
  <c r="BA964" i="1"/>
  <c r="BB964" i="1"/>
  <c r="BC964" i="1"/>
  <c r="BD964" i="1"/>
  <c r="BE964" i="1"/>
  <c r="BF964" i="1"/>
  <c r="BA965" i="1"/>
  <c r="BB965" i="1"/>
  <c r="BC965" i="1"/>
  <c r="BD965" i="1"/>
  <c r="BE965" i="1"/>
  <c r="BF965" i="1"/>
  <c r="BA966" i="1"/>
  <c r="BB966" i="1"/>
  <c r="BC966" i="1"/>
  <c r="BD966" i="1"/>
  <c r="BE966" i="1"/>
  <c r="BF966" i="1"/>
  <c r="BA967" i="1"/>
  <c r="BB967" i="1"/>
  <c r="BC967" i="1"/>
  <c r="BD967" i="1"/>
  <c r="BE967" i="1"/>
  <c r="BF967" i="1"/>
  <c r="BA968" i="1"/>
  <c r="BB968" i="1"/>
  <c r="BC968" i="1"/>
  <c r="BD968" i="1"/>
  <c r="BE968" i="1"/>
  <c r="BF968" i="1"/>
  <c r="BA969" i="1"/>
  <c r="BB969" i="1"/>
  <c r="BC969" i="1"/>
  <c r="BD969" i="1"/>
  <c r="BE969" i="1"/>
  <c r="BF969" i="1"/>
  <c r="BA970" i="1"/>
  <c r="BB970" i="1"/>
  <c r="BC970" i="1"/>
  <c r="BD970" i="1"/>
  <c r="BE970" i="1"/>
  <c r="BF970" i="1"/>
  <c r="BA971" i="1"/>
  <c r="BB971" i="1"/>
  <c r="BC971" i="1"/>
  <c r="BD971" i="1"/>
  <c r="BE971" i="1"/>
  <c r="BF971" i="1"/>
  <c r="BA972" i="1"/>
  <c r="BB972" i="1"/>
  <c r="BC972" i="1"/>
  <c r="BD972" i="1"/>
  <c r="BE972" i="1"/>
  <c r="BF972" i="1"/>
  <c r="BA973" i="1"/>
  <c r="BB973" i="1"/>
  <c r="BC973" i="1"/>
  <c r="BD973" i="1"/>
  <c r="BE973" i="1"/>
  <c r="BF973" i="1"/>
  <c r="BA974" i="1"/>
  <c r="BB974" i="1"/>
  <c r="BC974" i="1"/>
  <c r="BD974" i="1"/>
  <c r="BE974" i="1"/>
  <c r="BF974" i="1"/>
  <c r="BA975" i="1"/>
  <c r="BB975" i="1"/>
  <c r="BC975" i="1"/>
  <c r="BD975" i="1"/>
  <c r="BE975" i="1"/>
  <c r="BF975" i="1"/>
  <c r="BA976" i="1"/>
  <c r="BB976" i="1"/>
  <c r="BC976" i="1"/>
  <c r="BD976" i="1"/>
  <c r="BE976" i="1"/>
  <c r="BF976" i="1"/>
  <c r="BA977" i="1"/>
  <c r="BB977" i="1"/>
  <c r="BC977" i="1"/>
  <c r="BD977" i="1"/>
  <c r="BE977" i="1"/>
  <c r="BF977" i="1"/>
  <c r="BA978" i="1"/>
  <c r="BB978" i="1"/>
  <c r="BC978" i="1"/>
  <c r="BD978" i="1"/>
  <c r="BE978" i="1"/>
  <c r="BF978" i="1"/>
  <c r="BA979" i="1"/>
  <c r="BB979" i="1"/>
  <c r="BC979" i="1"/>
  <c r="BD979" i="1"/>
  <c r="BE979" i="1"/>
  <c r="BF979" i="1"/>
  <c r="BA980" i="1"/>
  <c r="BB980" i="1"/>
  <c r="BC980" i="1"/>
  <c r="BD980" i="1"/>
  <c r="BE980" i="1"/>
  <c r="BF980" i="1"/>
  <c r="BA981" i="1"/>
  <c r="BB981" i="1"/>
  <c r="BC981" i="1"/>
  <c r="BD981" i="1"/>
  <c r="BE981" i="1"/>
  <c r="BF981" i="1"/>
  <c r="BA982" i="1"/>
  <c r="BB982" i="1"/>
  <c r="BC982" i="1"/>
  <c r="BD982" i="1"/>
  <c r="BE982" i="1"/>
  <c r="BF982" i="1"/>
  <c r="BA983" i="1"/>
  <c r="BB983" i="1"/>
  <c r="BC983" i="1"/>
  <c r="BD983" i="1"/>
  <c r="BE983" i="1"/>
  <c r="BF983" i="1"/>
  <c r="BA984" i="1"/>
  <c r="BB984" i="1"/>
  <c r="BC984" i="1"/>
  <c r="BD984" i="1"/>
  <c r="BE984" i="1"/>
  <c r="BF984" i="1"/>
  <c r="BA985" i="1"/>
  <c r="BB985" i="1"/>
  <c r="BC985" i="1"/>
  <c r="BD985" i="1"/>
  <c r="BE985" i="1"/>
  <c r="BF985" i="1"/>
  <c r="BA986" i="1"/>
  <c r="BB986" i="1"/>
  <c r="BC986" i="1"/>
  <c r="BD986" i="1"/>
  <c r="BE986" i="1"/>
  <c r="BF986" i="1"/>
  <c r="BA987" i="1"/>
  <c r="BB987" i="1"/>
  <c r="BC987" i="1"/>
  <c r="BD987" i="1"/>
  <c r="BE987" i="1"/>
  <c r="BF987" i="1"/>
  <c r="BA988" i="1"/>
  <c r="BB988" i="1"/>
  <c r="BC988" i="1"/>
  <c r="BD988" i="1"/>
  <c r="BE988" i="1"/>
  <c r="BF988" i="1"/>
  <c r="BA989" i="1"/>
  <c r="BB989" i="1"/>
  <c r="BC989" i="1"/>
  <c r="BD989" i="1"/>
  <c r="BE989" i="1"/>
  <c r="BF989" i="1"/>
  <c r="BA990" i="1"/>
  <c r="BB990" i="1"/>
  <c r="BC990" i="1"/>
  <c r="BD990" i="1"/>
  <c r="BE990" i="1"/>
  <c r="BF990" i="1"/>
  <c r="BA991" i="1"/>
  <c r="BB991" i="1"/>
  <c r="BC991" i="1"/>
  <c r="BD991" i="1"/>
  <c r="BE991" i="1"/>
  <c r="BF991" i="1"/>
  <c r="BA992" i="1"/>
  <c r="BB992" i="1"/>
  <c r="BC992" i="1"/>
  <c r="BD992" i="1"/>
  <c r="BE992" i="1"/>
  <c r="BF992" i="1"/>
  <c r="BA993" i="1"/>
  <c r="BB993" i="1"/>
  <c r="BC993" i="1"/>
  <c r="BD993" i="1"/>
  <c r="BE993" i="1"/>
  <c r="BF993" i="1"/>
  <c r="BA994" i="1"/>
  <c r="BB994" i="1"/>
  <c r="BC994" i="1"/>
  <c r="BD994" i="1"/>
  <c r="BE994" i="1"/>
  <c r="BF994" i="1"/>
  <c r="BA995" i="1"/>
  <c r="BB995" i="1"/>
  <c r="BC995" i="1"/>
  <c r="BD995" i="1"/>
  <c r="BE995" i="1"/>
  <c r="BF995" i="1"/>
  <c r="BA996" i="1"/>
  <c r="BB996" i="1"/>
  <c r="BC996" i="1"/>
  <c r="BD996" i="1"/>
  <c r="BE996" i="1"/>
  <c r="BF996" i="1"/>
  <c r="BA997" i="1"/>
  <c r="BB997" i="1"/>
  <c r="BC997" i="1"/>
  <c r="BD997" i="1"/>
  <c r="BE997" i="1"/>
  <c r="BF997" i="1"/>
  <c r="BA998" i="1"/>
  <c r="BB998" i="1"/>
  <c r="BC998" i="1"/>
  <c r="BD998" i="1"/>
  <c r="BE998" i="1"/>
  <c r="BF998" i="1"/>
  <c r="BA999" i="1"/>
  <c r="BB999" i="1"/>
  <c r="BC999" i="1"/>
  <c r="BD999" i="1"/>
  <c r="BE999" i="1"/>
  <c r="BF999" i="1"/>
  <c r="BA1000" i="1"/>
  <c r="BB1000" i="1"/>
  <c r="BC1000" i="1"/>
  <c r="BD1000" i="1"/>
  <c r="BE1000" i="1"/>
  <c r="BF1000" i="1"/>
  <c r="BA1001" i="1"/>
  <c r="BB1001" i="1"/>
  <c r="BC1001" i="1"/>
  <c r="BD1001" i="1"/>
  <c r="BE1001" i="1"/>
  <c r="BF1001" i="1"/>
  <c r="BA1002" i="1"/>
  <c r="BB1002" i="1"/>
  <c r="BC1002" i="1"/>
  <c r="BD1002" i="1"/>
  <c r="BE1002" i="1"/>
  <c r="BF1002" i="1"/>
  <c r="BA1003" i="1"/>
  <c r="BB1003" i="1"/>
  <c r="BC1003" i="1"/>
  <c r="BD1003" i="1"/>
  <c r="BE1003" i="1"/>
  <c r="BF1003" i="1"/>
  <c r="BA1004" i="1"/>
  <c r="BB1004" i="1"/>
  <c r="BC1004" i="1"/>
  <c r="BD1004" i="1"/>
  <c r="BE1004" i="1"/>
  <c r="BF1004" i="1"/>
  <c r="BA1005" i="1"/>
  <c r="BB1005" i="1"/>
  <c r="BC1005" i="1"/>
  <c r="BD1005" i="1"/>
  <c r="BE1005" i="1"/>
  <c r="BF1005" i="1"/>
  <c r="BA1006" i="1"/>
  <c r="BB1006" i="1"/>
  <c r="BC1006" i="1"/>
  <c r="BD1006" i="1"/>
  <c r="BE1006" i="1"/>
  <c r="BF1006" i="1"/>
  <c r="BA1007" i="1"/>
  <c r="BB1007" i="1"/>
  <c r="BC1007" i="1"/>
  <c r="BD1007" i="1"/>
  <c r="BE1007" i="1"/>
  <c r="BF1007" i="1"/>
  <c r="BA1008" i="1"/>
  <c r="BB1008" i="1"/>
  <c r="BC1008" i="1"/>
  <c r="BD1008" i="1"/>
  <c r="BE1008" i="1"/>
  <c r="BF1008" i="1"/>
  <c r="BA1009" i="1"/>
  <c r="BB1009" i="1"/>
  <c r="BC1009" i="1"/>
  <c r="BD1009" i="1"/>
  <c r="BE1009" i="1"/>
  <c r="BF1009" i="1"/>
  <c r="BA1010" i="1"/>
  <c r="BB1010" i="1"/>
  <c r="BC1010" i="1"/>
  <c r="BD1010" i="1"/>
  <c r="BE1010" i="1"/>
  <c r="BF1010" i="1"/>
  <c r="BA1011" i="1"/>
  <c r="BB1011" i="1"/>
  <c r="BC1011" i="1"/>
  <c r="BD1011" i="1"/>
  <c r="BE1011" i="1"/>
  <c r="BF1011" i="1"/>
  <c r="BA1012" i="1"/>
  <c r="BB1012" i="1"/>
  <c r="BC1012" i="1"/>
  <c r="BD1012" i="1"/>
  <c r="BE1012" i="1"/>
  <c r="BF1012" i="1"/>
  <c r="BA1013" i="1"/>
  <c r="BB1013" i="1"/>
  <c r="BC1013" i="1"/>
  <c r="BD1013" i="1"/>
  <c r="BE1013" i="1"/>
  <c r="BF1013" i="1"/>
  <c r="BA1014" i="1"/>
  <c r="BB1014" i="1"/>
  <c r="BC1014" i="1"/>
  <c r="BD1014" i="1"/>
  <c r="BE1014" i="1"/>
  <c r="BF1014" i="1"/>
  <c r="BA1015" i="1"/>
  <c r="BB1015" i="1"/>
  <c r="BC1015" i="1"/>
  <c r="BD1015" i="1"/>
  <c r="BE1015" i="1"/>
  <c r="BF1015" i="1"/>
  <c r="BA1016" i="1"/>
  <c r="BB1016" i="1"/>
  <c r="BC1016" i="1"/>
  <c r="BD1016" i="1"/>
  <c r="BE1016" i="1"/>
  <c r="BF1016" i="1"/>
  <c r="BA1017" i="1"/>
  <c r="BB1017" i="1"/>
  <c r="BC1017" i="1"/>
  <c r="BD1017" i="1"/>
  <c r="BE1017" i="1"/>
  <c r="BF1017" i="1"/>
  <c r="BA1018" i="1"/>
  <c r="BB1018" i="1"/>
  <c r="BC1018" i="1"/>
  <c r="BD1018" i="1"/>
  <c r="BE1018" i="1"/>
  <c r="BF1018" i="1"/>
  <c r="BA1019" i="1"/>
  <c r="BB1019" i="1"/>
  <c r="BC1019" i="1"/>
  <c r="BD1019" i="1"/>
  <c r="BE1019" i="1"/>
  <c r="BF1019" i="1"/>
  <c r="BA1020" i="1"/>
  <c r="BB1020" i="1"/>
  <c r="BC1020" i="1"/>
  <c r="BD1020" i="1"/>
  <c r="BE1020" i="1"/>
  <c r="BF1020" i="1"/>
  <c r="BA1021" i="1"/>
  <c r="BB1021" i="1"/>
  <c r="BC1021" i="1"/>
  <c r="BD1021" i="1"/>
  <c r="BE1021" i="1"/>
  <c r="BF1021" i="1"/>
  <c r="BA1022" i="1"/>
  <c r="BB1022" i="1"/>
  <c r="BC1022" i="1"/>
  <c r="BD1022" i="1"/>
  <c r="BE1022" i="1"/>
  <c r="BF1022" i="1"/>
  <c r="BA1023" i="1"/>
  <c r="BB1023" i="1"/>
  <c r="BC1023" i="1"/>
  <c r="BD1023" i="1"/>
  <c r="BE1023" i="1"/>
  <c r="BF1023" i="1"/>
  <c r="BA1024" i="1"/>
  <c r="BB1024" i="1"/>
  <c r="BC1024" i="1"/>
  <c r="BD1024" i="1"/>
  <c r="BE1024" i="1"/>
  <c r="BF1024" i="1"/>
  <c r="BA1025" i="1"/>
  <c r="BB1025" i="1"/>
  <c r="BC1025" i="1"/>
  <c r="BD1025" i="1"/>
  <c r="BE1025" i="1"/>
  <c r="BF1025" i="1"/>
  <c r="BA1026" i="1"/>
  <c r="BB1026" i="1"/>
  <c r="BC1026" i="1"/>
  <c r="BD1026" i="1"/>
  <c r="BE1026" i="1"/>
  <c r="BF1026" i="1"/>
  <c r="BA1027" i="1"/>
  <c r="BB1027" i="1"/>
  <c r="BC1027" i="1"/>
  <c r="BD1027" i="1"/>
  <c r="BE1027" i="1"/>
  <c r="BF1027" i="1"/>
  <c r="BA1028" i="1"/>
  <c r="BB1028" i="1"/>
  <c r="BC1028" i="1"/>
  <c r="BD1028" i="1"/>
  <c r="BE1028" i="1"/>
  <c r="BF1028" i="1"/>
  <c r="BA1029" i="1"/>
  <c r="BB1029" i="1"/>
  <c r="BC1029" i="1"/>
  <c r="BD1029" i="1"/>
  <c r="BE1029" i="1"/>
  <c r="BF1029" i="1"/>
  <c r="BA1030" i="1"/>
  <c r="BB1030" i="1"/>
  <c r="BC1030" i="1"/>
  <c r="BD1030" i="1"/>
  <c r="BE1030" i="1"/>
  <c r="BF1030" i="1"/>
  <c r="BA1031" i="1"/>
  <c r="BB1031" i="1"/>
  <c r="BC1031" i="1"/>
  <c r="BD1031" i="1"/>
  <c r="BE1031" i="1"/>
  <c r="BF1031" i="1"/>
  <c r="BA1032" i="1"/>
  <c r="BB1032" i="1"/>
  <c r="BC1032" i="1"/>
  <c r="BD1032" i="1"/>
  <c r="BE1032" i="1"/>
  <c r="BF1032" i="1"/>
  <c r="BA1033" i="1"/>
  <c r="BB1033" i="1"/>
  <c r="BC1033" i="1"/>
  <c r="BD1033" i="1"/>
  <c r="BE1033" i="1"/>
  <c r="BF1033" i="1"/>
  <c r="BA1034" i="1"/>
  <c r="BB1034" i="1"/>
  <c r="BC1034" i="1"/>
  <c r="BD1034" i="1"/>
  <c r="BE1034" i="1"/>
  <c r="BF1034" i="1"/>
  <c r="BA1035" i="1"/>
  <c r="BB1035" i="1"/>
  <c r="BC1035" i="1"/>
  <c r="BD1035" i="1"/>
  <c r="BE1035" i="1"/>
  <c r="BF1035" i="1"/>
  <c r="BA1036" i="1"/>
  <c r="BB1036" i="1"/>
  <c r="BC1036" i="1"/>
  <c r="BD1036" i="1"/>
  <c r="BE1036" i="1"/>
  <c r="BF1036" i="1"/>
  <c r="BA1037" i="1"/>
  <c r="BB1037" i="1"/>
  <c r="BC1037" i="1"/>
  <c r="BD1037" i="1"/>
  <c r="BE1037" i="1"/>
  <c r="BF1037" i="1"/>
  <c r="BA1038" i="1"/>
  <c r="BB1038" i="1"/>
  <c r="BC1038" i="1"/>
  <c r="BD1038" i="1"/>
  <c r="BE1038" i="1"/>
  <c r="BF1038" i="1"/>
  <c r="BA1039" i="1"/>
  <c r="BB1039" i="1"/>
  <c r="BC1039" i="1"/>
  <c r="BD1039" i="1"/>
  <c r="BE1039" i="1"/>
  <c r="BF1039" i="1"/>
  <c r="BA1040" i="1"/>
  <c r="BB1040" i="1"/>
  <c r="BC1040" i="1"/>
  <c r="BD1040" i="1"/>
  <c r="BE1040" i="1"/>
  <c r="BF1040" i="1"/>
  <c r="BA1041" i="1"/>
  <c r="BB1041" i="1"/>
  <c r="BC1041" i="1"/>
  <c r="BD1041" i="1"/>
  <c r="BE1041" i="1"/>
  <c r="BF1041" i="1"/>
  <c r="BA1042" i="1"/>
  <c r="BB1042" i="1"/>
  <c r="BC1042" i="1"/>
  <c r="BD1042" i="1"/>
  <c r="BE1042" i="1"/>
  <c r="BF1042" i="1"/>
  <c r="BA122" i="1"/>
  <c r="AU123" i="1"/>
  <c r="AV123" i="1"/>
  <c r="AW123" i="1"/>
  <c r="AX123" i="1"/>
  <c r="AY123" i="1"/>
  <c r="AZ123" i="1"/>
  <c r="AU124" i="1"/>
  <c r="AV124" i="1"/>
  <c r="AW124" i="1"/>
  <c r="AX124" i="1"/>
  <c r="AY124" i="1"/>
  <c r="AZ124" i="1"/>
  <c r="AU125" i="1"/>
  <c r="AV125" i="1"/>
  <c r="AW125" i="1"/>
  <c r="AX125" i="1"/>
  <c r="AY125" i="1"/>
  <c r="AZ125" i="1"/>
  <c r="AU126" i="1"/>
  <c r="AV126" i="1"/>
  <c r="AW126" i="1"/>
  <c r="AX126" i="1"/>
  <c r="AY126" i="1"/>
  <c r="AZ126" i="1"/>
  <c r="AU127" i="1"/>
  <c r="AV127" i="1"/>
  <c r="AW127" i="1"/>
  <c r="AX127" i="1"/>
  <c r="AY127" i="1"/>
  <c r="AZ127" i="1"/>
  <c r="AU128" i="1"/>
  <c r="AV128" i="1"/>
  <c r="AW128" i="1"/>
  <c r="AX128" i="1"/>
  <c r="AY128" i="1"/>
  <c r="AZ128" i="1"/>
  <c r="AU129" i="1"/>
  <c r="AV129" i="1"/>
  <c r="AW129" i="1"/>
  <c r="AX129" i="1"/>
  <c r="AY129" i="1"/>
  <c r="AZ129" i="1"/>
  <c r="AU130" i="1"/>
  <c r="AV130" i="1"/>
  <c r="AW130" i="1"/>
  <c r="AX130" i="1"/>
  <c r="AY130" i="1"/>
  <c r="AZ130" i="1"/>
  <c r="AU131" i="1"/>
  <c r="AV131" i="1"/>
  <c r="AW131" i="1"/>
  <c r="AX131" i="1"/>
  <c r="AY131" i="1"/>
  <c r="AZ131" i="1"/>
  <c r="AU132" i="1"/>
  <c r="AV132" i="1"/>
  <c r="AW132" i="1"/>
  <c r="AX132" i="1"/>
  <c r="AY132" i="1"/>
  <c r="AZ132" i="1"/>
  <c r="AU133" i="1"/>
  <c r="AV133" i="1"/>
  <c r="AW133" i="1"/>
  <c r="AX133" i="1"/>
  <c r="AY133" i="1"/>
  <c r="AZ133" i="1"/>
  <c r="AU134" i="1"/>
  <c r="AV134" i="1"/>
  <c r="AW134" i="1"/>
  <c r="AX134" i="1"/>
  <c r="AY134" i="1"/>
  <c r="AZ134" i="1"/>
  <c r="AU135" i="1"/>
  <c r="AV135" i="1"/>
  <c r="AW135" i="1"/>
  <c r="AX135" i="1"/>
  <c r="AY135" i="1"/>
  <c r="AZ135" i="1"/>
  <c r="AU136" i="1"/>
  <c r="AV136" i="1"/>
  <c r="AW136" i="1"/>
  <c r="AX136" i="1"/>
  <c r="AY136" i="1"/>
  <c r="AZ136" i="1"/>
  <c r="AU137" i="1"/>
  <c r="AV137" i="1"/>
  <c r="AW137" i="1"/>
  <c r="AX137" i="1"/>
  <c r="AY137" i="1"/>
  <c r="AZ137" i="1"/>
  <c r="AU138" i="1"/>
  <c r="AV138" i="1"/>
  <c r="AW138" i="1"/>
  <c r="AX138" i="1"/>
  <c r="AY138" i="1"/>
  <c r="AZ138" i="1"/>
  <c r="AU139" i="1"/>
  <c r="AV139" i="1"/>
  <c r="AW139" i="1"/>
  <c r="AX139" i="1"/>
  <c r="AY139" i="1"/>
  <c r="AZ139" i="1"/>
  <c r="AU140" i="1"/>
  <c r="AV140" i="1"/>
  <c r="AW140" i="1"/>
  <c r="AX140" i="1"/>
  <c r="AY140" i="1"/>
  <c r="AZ140" i="1"/>
  <c r="AU141" i="1"/>
  <c r="AV141" i="1"/>
  <c r="AW141" i="1"/>
  <c r="AX141" i="1"/>
  <c r="AY141" i="1"/>
  <c r="AZ141" i="1"/>
  <c r="AU142" i="1"/>
  <c r="AV142" i="1"/>
  <c r="AW142" i="1"/>
  <c r="AX142" i="1"/>
  <c r="AY142" i="1"/>
  <c r="AZ142" i="1"/>
  <c r="AU143" i="1"/>
  <c r="AV143" i="1"/>
  <c r="AW143" i="1"/>
  <c r="AX143" i="1"/>
  <c r="AY143" i="1"/>
  <c r="AZ143" i="1"/>
  <c r="AU144" i="1"/>
  <c r="AV144" i="1"/>
  <c r="AW144" i="1"/>
  <c r="AX144" i="1"/>
  <c r="AY144" i="1"/>
  <c r="AZ144" i="1"/>
  <c r="AU145" i="1"/>
  <c r="AV145" i="1"/>
  <c r="AW145" i="1"/>
  <c r="AX145" i="1"/>
  <c r="AY145" i="1"/>
  <c r="AZ145" i="1"/>
  <c r="AU146" i="1"/>
  <c r="AV146" i="1"/>
  <c r="AW146" i="1"/>
  <c r="AX146" i="1"/>
  <c r="AY146" i="1"/>
  <c r="AZ146" i="1"/>
  <c r="AU147" i="1"/>
  <c r="AV147" i="1"/>
  <c r="AW147" i="1"/>
  <c r="AX147" i="1"/>
  <c r="AY147" i="1"/>
  <c r="AZ147" i="1"/>
  <c r="AU148" i="1"/>
  <c r="AV148" i="1"/>
  <c r="AW148" i="1"/>
  <c r="AX148" i="1"/>
  <c r="AY148" i="1"/>
  <c r="AZ148" i="1"/>
  <c r="AU149" i="1"/>
  <c r="AV149" i="1"/>
  <c r="AW149" i="1"/>
  <c r="AX149" i="1"/>
  <c r="AY149" i="1"/>
  <c r="AZ149" i="1"/>
  <c r="AU150" i="1"/>
  <c r="AV150" i="1"/>
  <c r="AW150" i="1"/>
  <c r="AX150" i="1"/>
  <c r="AY150" i="1"/>
  <c r="AZ150" i="1"/>
  <c r="AU151" i="1"/>
  <c r="AV151" i="1"/>
  <c r="AW151" i="1"/>
  <c r="AX151" i="1"/>
  <c r="AY151" i="1"/>
  <c r="AZ151" i="1"/>
  <c r="AU152" i="1"/>
  <c r="AV152" i="1"/>
  <c r="AW152" i="1"/>
  <c r="AX152" i="1"/>
  <c r="AY152" i="1"/>
  <c r="AZ152" i="1"/>
  <c r="AU153" i="1"/>
  <c r="AV153" i="1"/>
  <c r="AW153" i="1"/>
  <c r="AX153" i="1"/>
  <c r="AY153" i="1"/>
  <c r="AZ153" i="1"/>
  <c r="AU154" i="1"/>
  <c r="AV154" i="1"/>
  <c r="AW154" i="1"/>
  <c r="AX154" i="1"/>
  <c r="AY154" i="1"/>
  <c r="AZ154" i="1"/>
  <c r="AU155" i="1"/>
  <c r="AV155" i="1"/>
  <c r="AW155" i="1"/>
  <c r="AX155" i="1"/>
  <c r="AY155" i="1"/>
  <c r="AZ155" i="1"/>
  <c r="AU156" i="1"/>
  <c r="AV156" i="1"/>
  <c r="AW156" i="1"/>
  <c r="AX156" i="1"/>
  <c r="AY156" i="1"/>
  <c r="AZ156" i="1"/>
  <c r="AU157" i="1"/>
  <c r="AV157" i="1"/>
  <c r="AW157" i="1"/>
  <c r="AX157" i="1"/>
  <c r="AY157" i="1"/>
  <c r="AZ157" i="1"/>
  <c r="AU158" i="1"/>
  <c r="AV158" i="1"/>
  <c r="AW158" i="1"/>
  <c r="AX158" i="1"/>
  <c r="AY158" i="1"/>
  <c r="AZ158" i="1"/>
  <c r="AU159" i="1"/>
  <c r="AV159" i="1"/>
  <c r="AW159" i="1"/>
  <c r="AX159" i="1"/>
  <c r="AY159" i="1"/>
  <c r="AZ159" i="1"/>
  <c r="AU160" i="1"/>
  <c r="AV160" i="1"/>
  <c r="AW160" i="1"/>
  <c r="AX160" i="1"/>
  <c r="AY160" i="1"/>
  <c r="AZ160" i="1"/>
  <c r="AU161" i="1"/>
  <c r="AV161" i="1"/>
  <c r="AW161" i="1"/>
  <c r="AX161" i="1"/>
  <c r="AY161" i="1"/>
  <c r="AZ161" i="1"/>
  <c r="AU162" i="1"/>
  <c r="AV162" i="1"/>
  <c r="AW162" i="1"/>
  <c r="AX162" i="1"/>
  <c r="AY162" i="1"/>
  <c r="AZ162" i="1"/>
  <c r="AU163" i="1"/>
  <c r="AV163" i="1"/>
  <c r="AW163" i="1"/>
  <c r="AX163" i="1"/>
  <c r="AY163" i="1"/>
  <c r="AZ163" i="1"/>
  <c r="AU164" i="1"/>
  <c r="AV164" i="1"/>
  <c r="AW164" i="1"/>
  <c r="AX164" i="1"/>
  <c r="AY164" i="1"/>
  <c r="AZ164" i="1"/>
  <c r="AU165" i="1"/>
  <c r="AV165" i="1"/>
  <c r="AW165" i="1"/>
  <c r="AX165" i="1"/>
  <c r="AY165" i="1"/>
  <c r="AZ165" i="1"/>
  <c r="AU166" i="1"/>
  <c r="AV166" i="1"/>
  <c r="AW166" i="1"/>
  <c r="AX166" i="1"/>
  <c r="AY166" i="1"/>
  <c r="AZ166" i="1"/>
  <c r="AU167" i="1"/>
  <c r="AV167" i="1"/>
  <c r="AW167" i="1"/>
  <c r="AX167" i="1"/>
  <c r="AY167" i="1"/>
  <c r="AZ167" i="1"/>
  <c r="AU168" i="1"/>
  <c r="AV168" i="1"/>
  <c r="AW168" i="1"/>
  <c r="AX168" i="1"/>
  <c r="AY168" i="1"/>
  <c r="AZ168" i="1"/>
  <c r="AU169" i="1"/>
  <c r="AV169" i="1"/>
  <c r="AW169" i="1"/>
  <c r="AX169" i="1"/>
  <c r="AY169" i="1"/>
  <c r="AZ169" i="1"/>
  <c r="AU170" i="1"/>
  <c r="AV170" i="1"/>
  <c r="AW170" i="1"/>
  <c r="AX170" i="1"/>
  <c r="AY170" i="1"/>
  <c r="AZ170" i="1"/>
  <c r="AU171" i="1"/>
  <c r="AV171" i="1"/>
  <c r="AW171" i="1"/>
  <c r="AX171" i="1"/>
  <c r="AY171" i="1"/>
  <c r="AZ171" i="1"/>
  <c r="AU172" i="1"/>
  <c r="AV172" i="1"/>
  <c r="AW172" i="1"/>
  <c r="AX172" i="1"/>
  <c r="AY172" i="1"/>
  <c r="AZ172" i="1"/>
  <c r="AU173" i="1"/>
  <c r="AV173" i="1"/>
  <c r="AW173" i="1"/>
  <c r="AX173" i="1"/>
  <c r="AY173" i="1"/>
  <c r="AZ173" i="1"/>
  <c r="AU174" i="1"/>
  <c r="AV174" i="1"/>
  <c r="AW174" i="1"/>
  <c r="AX174" i="1"/>
  <c r="AY174" i="1"/>
  <c r="AZ174" i="1"/>
  <c r="AU175" i="1"/>
  <c r="AV175" i="1"/>
  <c r="AW175" i="1"/>
  <c r="AX175" i="1"/>
  <c r="AY175" i="1"/>
  <c r="AZ175" i="1"/>
  <c r="AU176" i="1"/>
  <c r="AV176" i="1"/>
  <c r="AW176" i="1"/>
  <c r="AX176" i="1"/>
  <c r="AY176" i="1"/>
  <c r="AZ176" i="1"/>
  <c r="AU177" i="1"/>
  <c r="AV177" i="1"/>
  <c r="AW177" i="1"/>
  <c r="AX177" i="1"/>
  <c r="AY177" i="1"/>
  <c r="AZ177" i="1"/>
  <c r="AU178" i="1"/>
  <c r="AV178" i="1"/>
  <c r="AW178" i="1"/>
  <c r="AX178" i="1"/>
  <c r="AY178" i="1"/>
  <c r="AZ178" i="1"/>
  <c r="AU179" i="1"/>
  <c r="AV179" i="1"/>
  <c r="AW179" i="1"/>
  <c r="AX179" i="1"/>
  <c r="AY179" i="1"/>
  <c r="AZ179" i="1"/>
  <c r="AU180" i="1"/>
  <c r="AV180" i="1"/>
  <c r="AW180" i="1"/>
  <c r="AX180" i="1"/>
  <c r="AY180" i="1"/>
  <c r="AZ180" i="1"/>
  <c r="AU181" i="1"/>
  <c r="AV181" i="1"/>
  <c r="AW181" i="1"/>
  <c r="AX181" i="1"/>
  <c r="AY181" i="1"/>
  <c r="AZ181" i="1"/>
  <c r="AU182" i="1"/>
  <c r="AV182" i="1"/>
  <c r="AW182" i="1"/>
  <c r="AX182" i="1"/>
  <c r="AY182" i="1"/>
  <c r="AZ182" i="1"/>
  <c r="AU183" i="1"/>
  <c r="AV183" i="1"/>
  <c r="AW183" i="1"/>
  <c r="AX183" i="1"/>
  <c r="AY183" i="1"/>
  <c r="AZ183" i="1"/>
  <c r="AU184" i="1"/>
  <c r="AV184" i="1"/>
  <c r="AW184" i="1"/>
  <c r="AX184" i="1"/>
  <c r="AY184" i="1"/>
  <c r="AZ184" i="1"/>
  <c r="AU185" i="1"/>
  <c r="AV185" i="1"/>
  <c r="AW185" i="1"/>
  <c r="AX185" i="1"/>
  <c r="AY185" i="1"/>
  <c r="AZ185" i="1"/>
  <c r="AU186" i="1"/>
  <c r="AV186" i="1"/>
  <c r="AW186" i="1"/>
  <c r="AX186" i="1"/>
  <c r="AY186" i="1"/>
  <c r="AZ186" i="1"/>
  <c r="AU187" i="1"/>
  <c r="AV187" i="1"/>
  <c r="AW187" i="1"/>
  <c r="AX187" i="1"/>
  <c r="AY187" i="1"/>
  <c r="AZ187" i="1"/>
  <c r="AU188" i="1"/>
  <c r="AV188" i="1"/>
  <c r="AW188" i="1"/>
  <c r="AX188" i="1"/>
  <c r="AY188" i="1"/>
  <c r="AZ188" i="1"/>
  <c r="AU189" i="1"/>
  <c r="AV189" i="1"/>
  <c r="AW189" i="1"/>
  <c r="AX189" i="1"/>
  <c r="AY189" i="1"/>
  <c r="AZ189" i="1"/>
  <c r="AU190" i="1"/>
  <c r="AV190" i="1"/>
  <c r="AW190" i="1"/>
  <c r="AX190" i="1"/>
  <c r="AY190" i="1"/>
  <c r="AZ190" i="1"/>
  <c r="AU191" i="1"/>
  <c r="AV191" i="1"/>
  <c r="AW191" i="1"/>
  <c r="AX191" i="1"/>
  <c r="AY191" i="1"/>
  <c r="AZ191" i="1"/>
  <c r="AU192" i="1"/>
  <c r="AV192" i="1"/>
  <c r="AW192" i="1"/>
  <c r="AX192" i="1"/>
  <c r="AY192" i="1"/>
  <c r="AZ192" i="1"/>
  <c r="AU193" i="1"/>
  <c r="AV193" i="1"/>
  <c r="AW193" i="1"/>
  <c r="AX193" i="1"/>
  <c r="AY193" i="1"/>
  <c r="AZ193" i="1"/>
  <c r="AU194" i="1"/>
  <c r="AV194" i="1"/>
  <c r="AW194" i="1"/>
  <c r="AX194" i="1"/>
  <c r="AY194" i="1"/>
  <c r="AZ194" i="1"/>
  <c r="AU195" i="1"/>
  <c r="AV195" i="1"/>
  <c r="AW195" i="1"/>
  <c r="AX195" i="1"/>
  <c r="AY195" i="1"/>
  <c r="AZ195" i="1"/>
  <c r="AU196" i="1"/>
  <c r="AV196" i="1"/>
  <c r="AW196" i="1"/>
  <c r="AX196" i="1"/>
  <c r="AY196" i="1"/>
  <c r="AZ196" i="1"/>
  <c r="AU197" i="1"/>
  <c r="AV197" i="1"/>
  <c r="AW197" i="1"/>
  <c r="AX197" i="1"/>
  <c r="AY197" i="1"/>
  <c r="AZ197" i="1"/>
  <c r="AU198" i="1"/>
  <c r="AV198" i="1"/>
  <c r="AW198" i="1"/>
  <c r="AX198" i="1"/>
  <c r="AY198" i="1"/>
  <c r="AZ198" i="1"/>
  <c r="AU199" i="1"/>
  <c r="AV199" i="1"/>
  <c r="AW199" i="1"/>
  <c r="AX199" i="1"/>
  <c r="AY199" i="1"/>
  <c r="AZ199" i="1"/>
  <c r="AU200" i="1"/>
  <c r="AV200" i="1"/>
  <c r="AW200" i="1"/>
  <c r="AX200" i="1"/>
  <c r="AY200" i="1"/>
  <c r="AZ200" i="1"/>
  <c r="AU201" i="1"/>
  <c r="AV201" i="1"/>
  <c r="AW201" i="1"/>
  <c r="AX201" i="1"/>
  <c r="AY201" i="1"/>
  <c r="AZ201" i="1"/>
  <c r="AU202" i="1"/>
  <c r="AV202" i="1"/>
  <c r="AW202" i="1"/>
  <c r="AX202" i="1"/>
  <c r="AY202" i="1"/>
  <c r="AZ202" i="1"/>
  <c r="AU203" i="1"/>
  <c r="AV203" i="1"/>
  <c r="AW203" i="1"/>
  <c r="AX203" i="1"/>
  <c r="AY203" i="1"/>
  <c r="AZ203" i="1"/>
  <c r="AU204" i="1"/>
  <c r="AV204" i="1"/>
  <c r="AW204" i="1"/>
  <c r="AX204" i="1"/>
  <c r="AY204" i="1"/>
  <c r="AZ204" i="1"/>
  <c r="AU205" i="1"/>
  <c r="AV205" i="1"/>
  <c r="AW205" i="1"/>
  <c r="AX205" i="1"/>
  <c r="AY205" i="1"/>
  <c r="AZ205" i="1"/>
  <c r="AU206" i="1"/>
  <c r="AV206" i="1"/>
  <c r="AW206" i="1"/>
  <c r="AX206" i="1"/>
  <c r="AY206" i="1"/>
  <c r="AZ206" i="1"/>
  <c r="AU207" i="1"/>
  <c r="AV207" i="1"/>
  <c r="AW207" i="1"/>
  <c r="AX207" i="1"/>
  <c r="AY207" i="1"/>
  <c r="AZ207" i="1"/>
  <c r="AU208" i="1"/>
  <c r="AV208" i="1"/>
  <c r="AW208" i="1"/>
  <c r="AX208" i="1"/>
  <c r="AY208" i="1"/>
  <c r="AZ208" i="1"/>
  <c r="AU209" i="1"/>
  <c r="AV209" i="1"/>
  <c r="AW209" i="1"/>
  <c r="AX209" i="1"/>
  <c r="AY209" i="1"/>
  <c r="AZ209" i="1"/>
  <c r="AU210" i="1"/>
  <c r="AV210" i="1"/>
  <c r="AW210" i="1"/>
  <c r="AX210" i="1"/>
  <c r="AY210" i="1"/>
  <c r="AZ210" i="1"/>
  <c r="AU211" i="1"/>
  <c r="AV211" i="1"/>
  <c r="AW211" i="1"/>
  <c r="AX211" i="1"/>
  <c r="AY211" i="1"/>
  <c r="AZ211" i="1"/>
  <c r="AU212" i="1"/>
  <c r="AV212" i="1"/>
  <c r="AW212" i="1"/>
  <c r="AX212" i="1"/>
  <c r="AY212" i="1"/>
  <c r="AZ212" i="1"/>
  <c r="AU213" i="1"/>
  <c r="AV213" i="1"/>
  <c r="AW213" i="1"/>
  <c r="AX213" i="1"/>
  <c r="AY213" i="1"/>
  <c r="AZ213" i="1"/>
  <c r="AU214" i="1"/>
  <c r="AV214" i="1"/>
  <c r="AW214" i="1"/>
  <c r="AX214" i="1"/>
  <c r="AY214" i="1"/>
  <c r="AZ214" i="1"/>
  <c r="AU215" i="1"/>
  <c r="AV215" i="1"/>
  <c r="AW215" i="1"/>
  <c r="AX215" i="1"/>
  <c r="AY215" i="1"/>
  <c r="AZ215" i="1"/>
  <c r="AU216" i="1"/>
  <c r="AV216" i="1"/>
  <c r="AW216" i="1"/>
  <c r="AX216" i="1"/>
  <c r="AY216" i="1"/>
  <c r="AZ216" i="1"/>
  <c r="AU217" i="1"/>
  <c r="AV217" i="1"/>
  <c r="AW217" i="1"/>
  <c r="AX217" i="1"/>
  <c r="AY217" i="1"/>
  <c r="AZ217" i="1"/>
  <c r="AU218" i="1"/>
  <c r="AV218" i="1"/>
  <c r="AW218" i="1"/>
  <c r="AX218" i="1"/>
  <c r="AY218" i="1"/>
  <c r="AZ218" i="1"/>
  <c r="AU219" i="1"/>
  <c r="AV219" i="1"/>
  <c r="AW219" i="1"/>
  <c r="AX219" i="1"/>
  <c r="AY219" i="1"/>
  <c r="AZ219" i="1"/>
  <c r="AU220" i="1"/>
  <c r="AV220" i="1"/>
  <c r="AW220" i="1"/>
  <c r="AX220" i="1"/>
  <c r="AY220" i="1"/>
  <c r="AZ220" i="1"/>
  <c r="AU221" i="1"/>
  <c r="AV221" i="1"/>
  <c r="AW221" i="1"/>
  <c r="AX221" i="1"/>
  <c r="AY221" i="1"/>
  <c r="AZ221" i="1"/>
  <c r="AU222" i="1"/>
  <c r="AV222" i="1"/>
  <c r="AW222" i="1"/>
  <c r="AX222" i="1"/>
  <c r="AY222" i="1"/>
  <c r="AZ222" i="1"/>
  <c r="AU223" i="1"/>
  <c r="AV223" i="1"/>
  <c r="AW223" i="1"/>
  <c r="AX223" i="1"/>
  <c r="AY223" i="1"/>
  <c r="AZ223" i="1"/>
  <c r="AU224" i="1"/>
  <c r="AV224" i="1"/>
  <c r="AW224" i="1"/>
  <c r="AX224" i="1"/>
  <c r="AY224" i="1"/>
  <c r="AZ224" i="1"/>
  <c r="AU225" i="1"/>
  <c r="AV225" i="1"/>
  <c r="AW225" i="1"/>
  <c r="AX225" i="1"/>
  <c r="AY225" i="1"/>
  <c r="AZ225" i="1"/>
  <c r="AU226" i="1"/>
  <c r="AV226" i="1"/>
  <c r="AW226" i="1"/>
  <c r="AX226" i="1"/>
  <c r="AY226" i="1"/>
  <c r="AZ226" i="1"/>
  <c r="AU227" i="1"/>
  <c r="AV227" i="1"/>
  <c r="AW227" i="1"/>
  <c r="AX227" i="1"/>
  <c r="AY227" i="1"/>
  <c r="AZ227" i="1"/>
  <c r="AU228" i="1"/>
  <c r="AV228" i="1"/>
  <c r="AW228" i="1"/>
  <c r="AX228" i="1"/>
  <c r="AY228" i="1"/>
  <c r="AZ228" i="1"/>
  <c r="AU229" i="1"/>
  <c r="AV229" i="1"/>
  <c r="AW229" i="1"/>
  <c r="AX229" i="1"/>
  <c r="AY229" i="1"/>
  <c r="AZ229" i="1"/>
  <c r="AU230" i="1"/>
  <c r="AV230" i="1"/>
  <c r="AW230" i="1"/>
  <c r="AX230" i="1"/>
  <c r="AY230" i="1"/>
  <c r="AZ230" i="1"/>
  <c r="AU231" i="1"/>
  <c r="AV231" i="1"/>
  <c r="AW231" i="1"/>
  <c r="AX231" i="1"/>
  <c r="AY231" i="1"/>
  <c r="AZ231" i="1"/>
  <c r="AU232" i="1"/>
  <c r="AV232" i="1"/>
  <c r="AW232" i="1"/>
  <c r="AX232" i="1"/>
  <c r="AY232" i="1"/>
  <c r="AZ232" i="1"/>
  <c r="AU233" i="1"/>
  <c r="AV233" i="1"/>
  <c r="AW233" i="1"/>
  <c r="AX233" i="1"/>
  <c r="AY233" i="1"/>
  <c r="AZ233" i="1"/>
  <c r="AU234" i="1"/>
  <c r="AV234" i="1"/>
  <c r="AW234" i="1"/>
  <c r="AX234" i="1"/>
  <c r="AY234" i="1"/>
  <c r="AZ234" i="1"/>
  <c r="AU235" i="1"/>
  <c r="AV235" i="1"/>
  <c r="AW235" i="1"/>
  <c r="AX235" i="1"/>
  <c r="AY235" i="1"/>
  <c r="AZ235" i="1"/>
  <c r="AU236" i="1"/>
  <c r="AV236" i="1"/>
  <c r="AW236" i="1"/>
  <c r="AX236" i="1"/>
  <c r="AY236" i="1"/>
  <c r="AZ236" i="1"/>
  <c r="AU237" i="1"/>
  <c r="AV237" i="1"/>
  <c r="AW237" i="1"/>
  <c r="AX237" i="1"/>
  <c r="AY237" i="1"/>
  <c r="AZ237" i="1"/>
  <c r="AU238" i="1"/>
  <c r="AV238" i="1"/>
  <c r="AW238" i="1"/>
  <c r="AX238" i="1"/>
  <c r="AY238" i="1"/>
  <c r="AZ238" i="1"/>
  <c r="AU239" i="1"/>
  <c r="AV239" i="1"/>
  <c r="AW239" i="1"/>
  <c r="AX239" i="1"/>
  <c r="AY239" i="1"/>
  <c r="AZ239" i="1"/>
  <c r="AU240" i="1"/>
  <c r="AV240" i="1"/>
  <c r="AW240" i="1"/>
  <c r="AX240" i="1"/>
  <c r="AY240" i="1"/>
  <c r="AZ240" i="1"/>
  <c r="AU241" i="1"/>
  <c r="AV241" i="1"/>
  <c r="AW241" i="1"/>
  <c r="AX241" i="1"/>
  <c r="AY241" i="1"/>
  <c r="AZ241" i="1"/>
  <c r="AU242" i="1"/>
  <c r="AV242" i="1"/>
  <c r="AW242" i="1"/>
  <c r="AX242" i="1"/>
  <c r="AY242" i="1"/>
  <c r="AZ242" i="1"/>
  <c r="AU243" i="1"/>
  <c r="AV243" i="1"/>
  <c r="AW243" i="1"/>
  <c r="AX243" i="1"/>
  <c r="AY243" i="1"/>
  <c r="AZ243" i="1"/>
  <c r="AU244" i="1"/>
  <c r="AV244" i="1"/>
  <c r="AW244" i="1"/>
  <c r="AX244" i="1"/>
  <c r="AY244" i="1"/>
  <c r="AZ244" i="1"/>
  <c r="AU245" i="1"/>
  <c r="AV245" i="1"/>
  <c r="AW245" i="1"/>
  <c r="AX245" i="1"/>
  <c r="AY245" i="1"/>
  <c r="AZ245" i="1"/>
  <c r="AU246" i="1"/>
  <c r="AV246" i="1"/>
  <c r="AW246" i="1"/>
  <c r="AX246" i="1"/>
  <c r="AY246" i="1"/>
  <c r="AZ246" i="1"/>
  <c r="AU247" i="1"/>
  <c r="AV247" i="1"/>
  <c r="AW247" i="1"/>
  <c r="AX247" i="1"/>
  <c r="AY247" i="1"/>
  <c r="AZ247" i="1"/>
  <c r="AU248" i="1"/>
  <c r="AV248" i="1"/>
  <c r="AW248" i="1"/>
  <c r="AX248" i="1"/>
  <c r="AY248" i="1"/>
  <c r="AZ248" i="1"/>
  <c r="AU249" i="1"/>
  <c r="AV249" i="1"/>
  <c r="AW249" i="1"/>
  <c r="AX249" i="1"/>
  <c r="AY249" i="1"/>
  <c r="AZ249" i="1"/>
  <c r="AU250" i="1"/>
  <c r="AV250" i="1"/>
  <c r="AW250" i="1"/>
  <c r="AX250" i="1"/>
  <c r="AY250" i="1"/>
  <c r="AZ250" i="1"/>
  <c r="AU251" i="1"/>
  <c r="AV251" i="1"/>
  <c r="AW251" i="1"/>
  <c r="AX251" i="1"/>
  <c r="AY251" i="1"/>
  <c r="AZ251" i="1"/>
  <c r="AU252" i="1"/>
  <c r="AV252" i="1"/>
  <c r="AW252" i="1"/>
  <c r="AX252" i="1"/>
  <c r="AY252" i="1"/>
  <c r="AZ252" i="1"/>
  <c r="AU253" i="1"/>
  <c r="AV253" i="1"/>
  <c r="AW253" i="1"/>
  <c r="AX253" i="1"/>
  <c r="AY253" i="1"/>
  <c r="AZ253" i="1"/>
  <c r="AU254" i="1"/>
  <c r="AV254" i="1"/>
  <c r="AW254" i="1"/>
  <c r="AX254" i="1"/>
  <c r="AY254" i="1"/>
  <c r="AZ254" i="1"/>
  <c r="AU255" i="1"/>
  <c r="AV255" i="1"/>
  <c r="AW255" i="1"/>
  <c r="AX255" i="1"/>
  <c r="AY255" i="1"/>
  <c r="AZ255" i="1"/>
  <c r="AU256" i="1"/>
  <c r="AV256" i="1"/>
  <c r="AW256" i="1"/>
  <c r="AX256" i="1"/>
  <c r="AY256" i="1"/>
  <c r="AZ256" i="1"/>
  <c r="AU257" i="1"/>
  <c r="AV257" i="1"/>
  <c r="AW257" i="1"/>
  <c r="AX257" i="1"/>
  <c r="AY257" i="1"/>
  <c r="AZ257" i="1"/>
  <c r="AU258" i="1"/>
  <c r="AV258" i="1"/>
  <c r="AW258" i="1"/>
  <c r="AX258" i="1"/>
  <c r="AY258" i="1"/>
  <c r="AZ258" i="1"/>
  <c r="AU259" i="1"/>
  <c r="AV259" i="1"/>
  <c r="AW259" i="1"/>
  <c r="AX259" i="1"/>
  <c r="AY259" i="1"/>
  <c r="AZ259" i="1"/>
  <c r="AU260" i="1"/>
  <c r="AV260" i="1"/>
  <c r="AW260" i="1"/>
  <c r="AX260" i="1"/>
  <c r="AY260" i="1"/>
  <c r="AZ260" i="1"/>
  <c r="AU261" i="1"/>
  <c r="AV261" i="1"/>
  <c r="AW261" i="1"/>
  <c r="AX261" i="1"/>
  <c r="AY261" i="1"/>
  <c r="AZ261" i="1"/>
  <c r="AU262" i="1"/>
  <c r="AV262" i="1"/>
  <c r="AW262" i="1"/>
  <c r="AX262" i="1"/>
  <c r="AY262" i="1"/>
  <c r="AZ262" i="1"/>
  <c r="AU263" i="1"/>
  <c r="AV263" i="1"/>
  <c r="AW263" i="1"/>
  <c r="AX263" i="1"/>
  <c r="AY263" i="1"/>
  <c r="AZ263" i="1"/>
  <c r="AU264" i="1"/>
  <c r="AV264" i="1"/>
  <c r="AW264" i="1"/>
  <c r="AX264" i="1"/>
  <c r="AY264" i="1"/>
  <c r="AZ264" i="1"/>
  <c r="AU265" i="1"/>
  <c r="AV265" i="1"/>
  <c r="AW265" i="1"/>
  <c r="AX265" i="1"/>
  <c r="AY265" i="1"/>
  <c r="AZ265" i="1"/>
  <c r="AU266" i="1"/>
  <c r="AV266" i="1"/>
  <c r="AW266" i="1"/>
  <c r="AX266" i="1"/>
  <c r="AY266" i="1"/>
  <c r="AZ266" i="1"/>
  <c r="AU267" i="1"/>
  <c r="AV267" i="1"/>
  <c r="AW267" i="1"/>
  <c r="AX267" i="1"/>
  <c r="AY267" i="1"/>
  <c r="AZ267" i="1"/>
  <c r="AU268" i="1"/>
  <c r="AV268" i="1"/>
  <c r="AW268" i="1"/>
  <c r="AX268" i="1"/>
  <c r="AY268" i="1"/>
  <c r="AZ268" i="1"/>
  <c r="AU269" i="1"/>
  <c r="AV269" i="1"/>
  <c r="AW269" i="1"/>
  <c r="AX269" i="1"/>
  <c r="AY269" i="1"/>
  <c r="AZ269" i="1"/>
  <c r="AU270" i="1"/>
  <c r="AV270" i="1"/>
  <c r="AW270" i="1"/>
  <c r="AX270" i="1"/>
  <c r="AY270" i="1"/>
  <c r="AZ270" i="1"/>
  <c r="AU271" i="1"/>
  <c r="AV271" i="1"/>
  <c r="AW271" i="1"/>
  <c r="AX271" i="1"/>
  <c r="AY271" i="1"/>
  <c r="AZ271" i="1"/>
  <c r="AU272" i="1"/>
  <c r="AV272" i="1"/>
  <c r="AW272" i="1"/>
  <c r="AX272" i="1"/>
  <c r="AY272" i="1"/>
  <c r="AZ272" i="1"/>
  <c r="AU273" i="1"/>
  <c r="AV273" i="1"/>
  <c r="AW273" i="1"/>
  <c r="AX273" i="1"/>
  <c r="AY273" i="1"/>
  <c r="AZ273" i="1"/>
  <c r="AU274" i="1"/>
  <c r="AV274" i="1"/>
  <c r="AW274" i="1"/>
  <c r="AX274" i="1"/>
  <c r="AY274" i="1"/>
  <c r="AZ274" i="1"/>
  <c r="AU275" i="1"/>
  <c r="AV275" i="1"/>
  <c r="AW275" i="1"/>
  <c r="AX275" i="1"/>
  <c r="AY275" i="1"/>
  <c r="AZ275" i="1"/>
  <c r="AU276" i="1"/>
  <c r="AV276" i="1"/>
  <c r="AW276" i="1"/>
  <c r="AX276" i="1"/>
  <c r="AY276" i="1"/>
  <c r="AZ276" i="1"/>
  <c r="AU277" i="1"/>
  <c r="AV277" i="1"/>
  <c r="AW277" i="1"/>
  <c r="AX277" i="1"/>
  <c r="AY277" i="1"/>
  <c r="AZ277" i="1"/>
  <c r="AU278" i="1"/>
  <c r="AV278" i="1"/>
  <c r="AW278" i="1"/>
  <c r="AX278" i="1"/>
  <c r="AY278" i="1"/>
  <c r="AZ278" i="1"/>
  <c r="AU279" i="1"/>
  <c r="AV279" i="1"/>
  <c r="AW279" i="1"/>
  <c r="AX279" i="1"/>
  <c r="AY279" i="1"/>
  <c r="AZ279" i="1"/>
  <c r="AU280" i="1"/>
  <c r="AV280" i="1"/>
  <c r="AW280" i="1"/>
  <c r="AX280" i="1"/>
  <c r="AY280" i="1"/>
  <c r="AZ280" i="1"/>
  <c r="AU281" i="1"/>
  <c r="AV281" i="1"/>
  <c r="AW281" i="1"/>
  <c r="AX281" i="1"/>
  <c r="AY281" i="1"/>
  <c r="AZ281" i="1"/>
  <c r="AU282" i="1"/>
  <c r="AV282" i="1"/>
  <c r="AW282" i="1"/>
  <c r="AX282" i="1"/>
  <c r="AY282" i="1"/>
  <c r="AZ282" i="1"/>
  <c r="AU283" i="1"/>
  <c r="AV283" i="1"/>
  <c r="AW283" i="1"/>
  <c r="AX283" i="1"/>
  <c r="AY283" i="1"/>
  <c r="AZ283" i="1"/>
  <c r="AU284" i="1"/>
  <c r="AV284" i="1"/>
  <c r="AW284" i="1"/>
  <c r="AX284" i="1"/>
  <c r="AY284" i="1"/>
  <c r="AZ284" i="1"/>
  <c r="AU285" i="1"/>
  <c r="AV285" i="1"/>
  <c r="AW285" i="1"/>
  <c r="AX285" i="1"/>
  <c r="AY285" i="1"/>
  <c r="AZ285" i="1"/>
  <c r="AU286" i="1"/>
  <c r="AV286" i="1"/>
  <c r="AW286" i="1"/>
  <c r="AX286" i="1"/>
  <c r="AY286" i="1"/>
  <c r="AZ286" i="1"/>
  <c r="AU287" i="1"/>
  <c r="AV287" i="1"/>
  <c r="AW287" i="1"/>
  <c r="AX287" i="1"/>
  <c r="AY287" i="1"/>
  <c r="AZ287" i="1"/>
  <c r="AU288" i="1"/>
  <c r="AV288" i="1"/>
  <c r="AW288" i="1"/>
  <c r="AX288" i="1"/>
  <c r="AY288" i="1"/>
  <c r="AZ288" i="1"/>
  <c r="AU289" i="1"/>
  <c r="AV289" i="1"/>
  <c r="AW289" i="1"/>
  <c r="AX289" i="1"/>
  <c r="AY289" i="1"/>
  <c r="AZ289" i="1"/>
  <c r="AU290" i="1"/>
  <c r="AV290" i="1"/>
  <c r="AW290" i="1"/>
  <c r="AX290" i="1"/>
  <c r="AY290" i="1"/>
  <c r="AZ290" i="1"/>
  <c r="AU291" i="1"/>
  <c r="AV291" i="1"/>
  <c r="AW291" i="1"/>
  <c r="AX291" i="1"/>
  <c r="AY291" i="1"/>
  <c r="AZ291" i="1"/>
  <c r="AU292" i="1"/>
  <c r="AV292" i="1"/>
  <c r="AW292" i="1"/>
  <c r="AX292" i="1"/>
  <c r="AY292" i="1"/>
  <c r="AZ292" i="1"/>
  <c r="AU293" i="1"/>
  <c r="AV293" i="1"/>
  <c r="AW293" i="1"/>
  <c r="AX293" i="1"/>
  <c r="AY293" i="1"/>
  <c r="AZ293" i="1"/>
  <c r="AU294" i="1"/>
  <c r="AV294" i="1"/>
  <c r="AW294" i="1"/>
  <c r="AX294" i="1"/>
  <c r="AY294" i="1"/>
  <c r="AZ294" i="1"/>
  <c r="AU295" i="1"/>
  <c r="AV295" i="1"/>
  <c r="AW295" i="1"/>
  <c r="AX295" i="1"/>
  <c r="AY295" i="1"/>
  <c r="AZ295" i="1"/>
  <c r="AU296" i="1"/>
  <c r="AV296" i="1"/>
  <c r="AW296" i="1"/>
  <c r="AX296" i="1"/>
  <c r="AY296" i="1"/>
  <c r="AZ296" i="1"/>
  <c r="AU297" i="1"/>
  <c r="AV297" i="1"/>
  <c r="AW297" i="1"/>
  <c r="AX297" i="1"/>
  <c r="AY297" i="1"/>
  <c r="AZ297" i="1"/>
  <c r="AU298" i="1"/>
  <c r="AV298" i="1"/>
  <c r="AW298" i="1"/>
  <c r="AX298" i="1"/>
  <c r="AY298" i="1"/>
  <c r="AZ298" i="1"/>
  <c r="AU299" i="1"/>
  <c r="AV299" i="1"/>
  <c r="AW299" i="1"/>
  <c r="AX299" i="1"/>
  <c r="AY299" i="1"/>
  <c r="AZ299" i="1"/>
  <c r="AU300" i="1"/>
  <c r="AV300" i="1"/>
  <c r="AW300" i="1"/>
  <c r="AX300" i="1"/>
  <c r="AY300" i="1"/>
  <c r="AZ300" i="1"/>
  <c r="AU301" i="1"/>
  <c r="AV301" i="1"/>
  <c r="AW301" i="1"/>
  <c r="AX301" i="1"/>
  <c r="AY301" i="1"/>
  <c r="AZ301" i="1"/>
  <c r="AU302" i="1"/>
  <c r="AV302" i="1"/>
  <c r="AW302" i="1"/>
  <c r="AX302" i="1"/>
  <c r="AY302" i="1"/>
  <c r="AZ302" i="1"/>
  <c r="AU303" i="1"/>
  <c r="AV303" i="1"/>
  <c r="AW303" i="1"/>
  <c r="AX303" i="1"/>
  <c r="AY303" i="1"/>
  <c r="AZ303" i="1"/>
  <c r="AU304" i="1"/>
  <c r="AV304" i="1"/>
  <c r="AW304" i="1"/>
  <c r="AX304" i="1"/>
  <c r="AY304" i="1"/>
  <c r="AZ304" i="1"/>
  <c r="AU305" i="1"/>
  <c r="AV305" i="1"/>
  <c r="AW305" i="1"/>
  <c r="AX305" i="1"/>
  <c r="AY305" i="1"/>
  <c r="AZ305" i="1"/>
  <c r="AU306" i="1"/>
  <c r="AV306" i="1"/>
  <c r="AW306" i="1"/>
  <c r="AX306" i="1"/>
  <c r="AY306" i="1"/>
  <c r="AZ306" i="1"/>
  <c r="AU307" i="1"/>
  <c r="AV307" i="1"/>
  <c r="AW307" i="1"/>
  <c r="AX307" i="1"/>
  <c r="AY307" i="1"/>
  <c r="AZ307" i="1"/>
  <c r="AU308" i="1"/>
  <c r="AV308" i="1"/>
  <c r="AW308" i="1"/>
  <c r="AX308" i="1"/>
  <c r="AY308" i="1"/>
  <c r="AZ308" i="1"/>
  <c r="AU309" i="1"/>
  <c r="AV309" i="1"/>
  <c r="AW309" i="1"/>
  <c r="AX309" i="1"/>
  <c r="AY309" i="1"/>
  <c r="AZ309" i="1"/>
  <c r="AU310" i="1"/>
  <c r="AV310" i="1"/>
  <c r="AW310" i="1"/>
  <c r="AX310" i="1"/>
  <c r="AY310" i="1"/>
  <c r="AZ310" i="1"/>
  <c r="AU311" i="1"/>
  <c r="AV311" i="1"/>
  <c r="AW311" i="1"/>
  <c r="AX311" i="1"/>
  <c r="AY311" i="1"/>
  <c r="AZ311" i="1"/>
  <c r="AU312" i="1"/>
  <c r="AV312" i="1"/>
  <c r="AW312" i="1"/>
  <c r="AX312" i="1"/>
  <c r="AY312" i="1"/>
  <c r="AZ312" i="1"/>
  <c r="AU313" i="1"/>
  <c r="AV313" i="1"/>
  <c r="AW313" i="1"/>
  <c r="AX313" i="1"/>
  <c r="AY313" i="1"/>
  <c r="AZ313" i="1"/>
  <c r="AU314" i="1"/>
  <c r="AV314" i="1"/>
  <c r="AW314" i="1"/>
  <c r="AX314" i="1"/>
  <c r="AY314" i="1"/>
  <c r="AZ314" i="1"/>
  <c r="AU315" i="1"/>
  <c r="AV315" i="1"/>
  <c r="AW315" i="1"/>
  <c r="AX315" i="1"/>
  <c r="AY315" i="1"/>
  <c r="AZ315" i="1"/>
  <c r="AU316" i="1"/>
  <c r="AV316" i="1"/>
  <c r="AW316" i="1"/>
  <c r="AX316" i="1"/>
  <c r="AY316" i="1"/>
  <c r="AZ316" i="1"/>
  <c r="AU317" i="1"/>
  <c r="AV317" i="1"/>
  <c r="AW317" i="1"/>
  <c r="AX317" i="1"/>
  <c r="AY317" i="1"/>
  <c r="AZ317" i="1"/>
  <c r="AU318" i="1"/>
  <c r="AV318" i="1"/>
  <c r="AW318" i="1"/>
  <c r="AX318" i="1"/>
  <c r="AY318" i="1"/>
  <c r="AZ318" i="1"/>
  <c r="AU319" i="1"/>
  <c r="AV319" i="1"/>
  <c r="AW319" i="1"/>
  <c r="AX319" i="1"/>
  <c r="AY319" i="1"/>
  <c r="AZ319" i="1"/>
  <c r="AU320" i="1"/>
  <c r="AV320" i="1"/>
  <c r="AW320" i="1"/>
  <c r="AX320" i="1"/>
  <c r="AY320" i="1"/>
  <c r="AZ320" i="1"/>
  <c r="AU321" i="1"/>
  <c r="AV321" i="1"/>
  <c r="AW321" i="1"/>
  <c r="AX321" i="1"/>
  <c r="AY321" i="1"/>
  <c r="AZ321" i="1"/>
  <c r="AU322" i="1"/>
  <c r="AV322" i="1"/>
  <c r="AW322" i="1"/>
  <c r="AX322" i="1"/>
  <c r="AY322" i="1"/>
  <c r="AZ322" i="1"/>
  <c r="AU323" i="1"/>
  <c r="AV323" i="1"/>
  <c r="AW323" i="1"/>
  <c r="AX323" i="1"/>
  <c r="AY323" i="1"/>
  <c r="AZ323" i="1"/>
  <c r="AU324" i="1"/>
  <c r="AV324" i="1"/>
  <c r="AW324" i="1"/>
  <c r="AX324" i="1"/>
  <c r="AY324" i="1"/>
  <c r="AZ324" i="1"/>
  <c r="AU325" i="1"/>
  <c r="AV325" i="1"/>
  <c r="AW325" i="1"/>
  <c r="AX325" i="1"/>
  <c r="AY325" i="1"/>
  <c r="AZ325" i="1"/>
  <c r="AU326" i="1"/>
  <c r="AV326" i="1"/>
  <c r="AW326" i="1"/>
  <c r="AX326" i="1"/>
  <c r="AY326" i="1"/>
  <c r="AZ326" i="1"/>
  <c r="AU327" i="1"/>
  <c r="AV327" i="1"/>
  <c r="AW327" i="1"/>
  <c r="AX327" i="1"/>
  <c r="AY327" i="1"/>
  <c r="AZ327" i="1"/>
  <c r="AU328" i="1"/>
  <c r="AV328" i="1"/>
  <c r="AW328" i="1"/>
  <c r="AX328" i="1"/>
  <c r="AY328" i="1"/>
  <c r="AZ328" i="1"/>
  <c r="AU329" i="1"/>
  <c r="AV329" i="1"/>
  <c r="AW329" i="1"/>
  <c r="AX329" i="1"/>
  <c r="AY329" i="1"/>
  <c r="AZ329" i="1"/>
  <c r="AU330" i="1"/>
  <c r="AV330" i="1"/>
  <c r="AW330" i="1"/>
  <c r="AX330" i="1"/>
  <c r="AY330" i="1"/>
  <c r="AZ330" i="1"/>
  <c r="AU331" i="1"/>
  <c r="AV331" i="1"/>
  <c r="AW331" i="1"/>
  <c r="AX331" i="1"/>
  <c r="AY331" i="1"/>
  <c r="AZ331" i="1"/>
  <c r="AU332" i="1"/>
  <c r="AV332" i="1"/>
  <c r="AW332" i="1"/>
  <c r="AX332" i="1"/>
  <c r="AY332" i="1"/>
  <c r="AZ332" i="1"/>
  <c r="AU333" i="1"/>
  <c r="AV333" i="1"/>
  <c r="AW333" i="1"/>
  <c r="AX333" i="1"/>
  <c r="AY333" i="1"/>
  <c r="AZ333" i="1"/>
  <c r="AU334" i="1"/>
  <c r="AV334" i="1"/>
  <c r="AW334" i="1"/>
  <c r="AX334" i="1"/>
  <c r="AY334" i="1"/>
  <c r="AZ334" i="1"/>
  <c r="AU335" i="1"/>
  <c r="AV335" i="1"/>
  <c r="AW335" i="1"/>
  <c r="AX335" i="1"/>
  <c r="AY335" i="1"/>
  <c r="AZ335" i="1"/>
  <c r="AU336" i="1"/>
  <c r="AV336" i="1"/>
  <c r="AW336" i="1"/>
  <c r="AX336" i="1"/>
  <c r="AY336" i="1"/>
  <c r="AZ336" i="1"/>
  <c r="AU337" i="1"/>
  <c r="AV337" i="1"/>
  <c r="AW337" i="1"/>
  <c r="AX337" i="1"/>
  <c r="AY337" i="1"/>
  <c r="AZ337" i="1"/>
  <c r="AU338" i="1"/>
  <c r="AV338" i="1"/>
  <c r="AW338" i="1"/>
  <c r="AX338" i="1"/>
  <c r="AY338" i="1"/>
  <c r="AZ338" i="1"/>
  <c r="AU339" i="1"/>
  <c r="AV339" i="1"/>
  <c r="AW339" i="1"/>
  <c r="AX339" i="1"/>
  <c r="AY339" i="1"/>
  <c r="AZ339" i="1"/>
  <c r="AU340" i="1"/>
  <c r="AV340" i="1"/>
  <c r="AW340" i="1"/>
  <c r="AX340" i="1"/>
  <c r="AY340" i="1"/>
  <c r="AZ340" i="1"/>
  <c r="AU341" i="1"/>
  <c r="AV341" i="1"/>
  <c r="AW341" i="1"/>
  <c r="AX341" i="1"/>
  <c r="AY341" i="1"/>
  <c r="AZ341" i="1"/>
  <c r="AU342" i="1"/>
  <c r="AV342" i="1"/>
  <c r="AW342" i="1"/>
  <c r="AX342" i="1"/>
  <c r="AY342" i="1"/>
  <c r="AZ342" i="1"/>
  <c r="AU343" i="1"/>
  <c r="AV343" i="1"/>
  <c r="AW343" i="1"/>
  <c r="AX343" i="1"/>
  <c r="AY343" i="1"/>
  <c r="AZ343" i="1"/>
  <c r="AU344" i="1"/>
  <c r="AV344" i="1"/>
  <c r="AW344" i="1"/>
  <c r="AX344" i="1"/>
  <c r="AY344" i="1"/>
  <c r="AZ344" i="1"/>
  <c r="AU345" i="1"/>
  <c r="AV345" i="1"/>
  <c r="AW345" i="1"/>
  <c r="AX345" i="1"/>
  <c r="AY345" i="1"/>
  <c r="AZ345" i="1"/>
  <c r="AU346" i="1"/>
  <c r="AV346" i="1"/>
  <c r="AW346" i="1"/>
  <c r="AX346" i="1"/>
  <c r="AY346" i="1"/>
  <c r="AZ346" i="1"/>
  <c r="AU347" i="1"/>
  <c r="AV347" i="1"/>
  <c r="AW347" i="1"/>
  <c r="AX347" i="1"/>
  <c r="AY347" i="1"/>
  <c r="AZ347" i="1"/>
  <c r="AU348" i="1"/>
  <c r="AV348" i="1"/>
  <c r="AW348" i="1"/>
  <c r="AX348" i="1"/>
  <c r="AY348" i="1"/>
  <c r="AZ348" i="1"/>
  <c r="AU349" i="1"/>
  <c r="AV349" i="1"/>
  <c r="AW349" i="1"/>
  <c r="AX349" i="1"/>
  <c r="AY349" i="1"/>
  <c r="AZ349" i="1"/>
  <c r="AU350" i="1"/>
  <c r="AV350" i="1"/>
  <c r="AW350" i="1"/>
  <c r="AX350" i="1"/>
  <c r="AY350" i="1"/>
  <c r="AZ350" i="1"/>
  <c r="AU351" i="1"/>
  <c r="AV351" i="1"/>
  <c r="AW351" i="1"/>
  <c r="AX351" i="1"/>
  <c r="AY351" i="1"/>
  <c r="AZ351" i="1"/>
  <c r="AU352" i="1"/>
  <c r="AV352" i="1"/>
  <c r="AW352" i="1"/>
  <c r="AX352" i="1"/>
  <c r="AY352" i="1"/>
  <c r="AZ352" i="1"/>
  <c r="AU353" i="1"/>
  <c r="AV353" i="1"/>
  <c r="AW353" i="1"/>
  <c r="AX353" i="1"/>
  <c r="AY353" i="1"/>
  <c r="AZ353" i="1"/>
  <c r="AU354" i="1"/>
  <c r="AV354" i="1"/>
  <c r="AW354" i="1"/>
  <c r="AX354" i="1"/>
  <c r="AY354" i="1"/>
  <c r="AZ354" i="1"/>
  <c r="AU355" i="1"/>
  <c r="AV355" i="1"/>
  <c r="AW355" i="1"/>
  <c r="AX355" i="1"/>
  <c r="AY355" i="1"/>
  <c r="AZ355" i="1"/>
  <c r="AU356" i="1"/>
  <c r="AV356" i="1"/>
  <c r="AW356" i="1"/>
  <c r="AX356" i="1"/>
  <c r="AY356" i="1"/>
  <c r="AZ356" i="1"/>
  <c r="AU357" i="1"/>
  <c r="AV357" i="1"/>
  <c r="AW357" i="1"/>
  <c r="AX357" i="1"/>
  <c r="AY357" i="1"/>
  <c r="AZ357" i="1"/>
  <c r="AU358" i="1"/>
  <c r="AV358" i="1"/>
  <c r="AW358" i="1"/>
  <c r="AX358" i="1"/>
  <c r="AY358" i="1"/>
  <c r="AZ358" i="1"/>
  <c r="AU359" i="1"/>
  <c r="AV359" i="1"/>
  <c r="AW359" i="1"/>
  <c r="AX359" i="1"/>
  <c r="AY359" i="1"/>
  <c r="AZ359" i="1"/>
  <c r="AU360" i="1"/>
  <c r="AV360" i="1"/>
  <c r="AW360" i="1"/>
  <c r="AX360" i="1"/>
  <c r="AY360" i="1"/>
  <c r="AZ360" i="1"/>
  <c r="AU361" i="1"/>
  <c r="AV361" i="1"/>
  <c r="AW361" i="1"/>
  <c r="AX361" i="1"/>
  <c r="AY361" i="1"/>
  <c r="AZ361" i="1"/>
  <c r="AU362" i="1"/>
  <c r="AV362" i="1"/>
  <c r="AW362" i="1"/>
  <c r="AX362" i="1"/>
  <c r="AY362" i="1"/>
  <c r="AZ362" i="1"/>
  <c r="AU363" i="1"/>
  <c r="AV363" i="1"/>
  <c r="AW363" i="1"/>
  <c r="AX363" i="1"/>
  <c r="AY363" i="1"/>
  <c r="AZ363" i="1"/>
  <c r="AU364" i="1"/>
  <c r="AV364" i="1"/>
  <c r="AW364" i="1"/>
  <c r="AX364" i="1"/>
  <c r="AY364" i="1"/>
  <c r="AZ364" i="1"/>
  <c r="AU365" i="1"/>
  <c r="AV365" i="1"/>
  <c r="AW365" i="1"/>
  <c r="AX365" i="1"/>
  <c r="AY365" i="1"/>
  <c r="AZ365" i="1"/>
  <c r="AU366" i="1"/>
  <c r="AV366" i="1"/>
  <c r="AW366" i="1"/>
  <c r="AX366" i="1"/>
  <c r="AY366" i="1"/>
  <c r="AZ366" i="1"/>
  <c r="AU367" i="1"/>
  <c r="AV367" i="1"/>
  <c r="AW367" i="1"/>
  <c r="AX367" i="1"/>
  <c r="AY367" i="1"/>
  <c r="AZ367" i="1"/>
  <c r="AU368" i="1"/>
  <c r="AV368" i="1"/>
  <c r="AW368" i="1"/>
  <c r="AX368" i="1"/>
  <c r="AY368" i="1"/>
  <c r="AZ368" i="1"/>
  <c r="AU369" i="1"/>
  <c r="AV369" i="1"/>
  <c r="AW369" i="1"/>
  <c r="AX369" i="1"/>
  <c r="AY369" i="1"/>
  <c r="AZ369" i="1"/>
  <c r="AU370" i="1"/>
  <c r="AV370" i="1"/>
  <c r="AW370" i="1"/>
  <c r="AX370" i="1"/>
  <c r="AY370" i="1"/>
  <c r="AZ370" i="1"/>
  <c r="AU371" i="1"/>
  <c r="AV371" i="1"/>
  <c r="AW371" i="1"/>
  <c r="AX371" i="1"/>
  <c r="AY371" i="1"/>
  <c r="AZ371" i="1"/>
  <c r="AU372" i="1"/>
  <c r="AV372" i="1"/>
  <c r="AW372" i="1"/>
  <c r="AX372" i="1"/>
  <c r="AY372" i="1"/>
  <c r="AZ372" i="1"/>
  <c r="AU373" i="1"/>
  <c r="AV373" i="1"/>
  <c r="AW373" i="1"/>
  <c r="AX373" i="1"/>
  <c r="AY373" i="1"/>
  <c r="AZ373" i="1"/>
  <c r="AU374" i="1"/>
  <c r="AV374" i="1"/>
  <c r="AW374" i="1"/>
  <c r="AX374" i="1"/>
  <c r="AY374" i="1"/>
  <c r="AZ374" i="1"/>
  <c r="AU375" i="1"/>
  <c r="AV375" i="1"/>
  <c r="AW375" i="1"/>
  <c r="AX375" i="1"/>
  <c r="AY375" i="1"/>
  <c r="AZ375" i="1"/>
  <c r="AU376" i="1"/>
  <c r="AV376" i="1"/>
  <c r="AW376" i="1"/>
  <c r="AX376" i="1"/>
  <c r="AY376" i="1"/>
  <c r="AZ376" i="1"/>
  <c r="AU377" i="1"/>
  <c r="AV377" i="1"/>
  <c r="AW377" i="1"/>
  <c r="AX377" i="1"/>
  <c r="AY377" i="1"/>
  <c r="AZ377" i="1"/>
  <c r="AU378" i="1"/>
  <c r="AV378" i="1"/>
  <c r="AW378" i="1"/>
  <c r="AX378" i="1"/>
  <c r="AY378" i="1"/>
  <c r="AZ378" i="1"/>
  <c r="AU379" i="1"/>
  <c r="AV379" i="1"/>
  <c r="AW379" i="1"/>
  <c r="AX379" i="1"/>
  <c r="AY379" i="1"/>
  <c r="AZ379" i="1"/>
  <c r="AU380" i="1"/>
  <c r="AV380" i="1"/>
  <c r="AW380" i="1"/>
  <c r="AX380" i="1"/>
  <c r="AY380" i="1"/>
  <c r="AZ380" i="1"/>
  <c r="AU381" i="1"/>
  <c r="AV381" i="1"/>
  <c r="AW381" i="1"/>
  <c r="AX381" i="1"/>
  <c r="AY381" i="1"/>
  <c r="AZ381" i="1"/>
  <c r="AU382" i="1"/>
  <c r="AV382" i="1"/>
  <c r="AW382" i="1"/>
  <c r="AX382" i="1"/>
  <c r="AY382" i="1"/>
  <c r="AZ382" i="1"/>
  <c r="AU383" i="1"/>
  <c r="AV383" i="1"/>
  <c r="AW383" i="1"/>
  <c r="AX383" i="1"/>
  <c r="AY383" i="1"/>
  <c r="AZ383" i="1"/>
  <c r="AU384" i="1"/>
  <c r="AV384" i="1"/>
  <c r="AW384" i="1"/>
  <c r="AX384" i="1"/>
  <c r="AY384" i="1"/>
  <c r="AZ384" i="1"/>
  <c r="AU385" i="1"/>
  <c r="AV385" i="1"/>
  <c r="AW385" i="1"/>
  <c r="AX385" i="1"/>
  <c r="AY385" i="1"/>
  <c r="AZ385" i="1"/>
  <c r="AU386" i="1"/>
  <c r="AV386" i="1"/>
  <c r="AW386" i="1"/>
  <c r="AX386" i="1"/>
  <c r="AY386" i="1"/>
  <c r="AZ386" i="1"/>
  <c r="AU387" i="1"/>
  <c r="AV387" i="1"/>
  <c r="AW387" i="1"/>
  <c r="AX387" i="1"/>
  <c r="AY387" i="1"/>
  <c r="AZ387" i="1"/>
  <c r="AU388" i="1"/>
  <c r="AV388" i="1"/>
  <c r="AW388" i="1"/>
  <c r="AX388" i="1"/>
  <c r="AY388" i="1"/>
  <c r="AZ388" i="1"/>
  <c r="AU389" i="1"/>
  <c r="AV389" i="1"/>
  <c r="AW389" i="1"/>
  <c r="AX389" i="1"/>
  <c r="AY389" i="1"/>
  <c r="AZ389" i="1"/>
  <c r="AU390" i="1"/>
  <c r="AV390" i="1"/>
  <c r="AW390" i="1"/>
  <c r="AX390" i="1"/>
  <c r="AY390" i="1"/>
  <c r="AZ390" i="1"/>
  <c r="AU391" i="1"/>
  <c r="AV391" i="1"/>
  <c r="AW391" i="1"/>
  <c r="AX391" i="1"/>
  <c r="AY391" i="1"/>
  <c r="AZ391" i="1"/>
  <c r="AU392" i="1"/>
  <c r="AV392" i="1"/>
  <c r="AW392" i="1"/>
  <c r="AX392" i="1"/>
  <c r="AY392" i="1"/>
  <c r="AZ392" i="1"/>
  <c r="AU393" i="1"/>
  <c r="AV393" i="1"/>
  <c r="AW393" i="1"/>
  <c r="AX393" i="1"/>
  <c r="AY393" i="1"/>
  <c r="AZ393" i="1"/>
  <c r="AU394" i="1"/>
  <c r="AV394" i="1"/>
  <c r="AW394" i="1"/>
  <c r="AX394" i="1"/>
  <c r="AY394" i="1"/>
  <c r="AZ394" i="1"/>
  <c r="AU395" i="1"/>
  <c r="AV395" i="1"/>
  <c r="AW395" i="1"/>
  <c r="AX395" i="1"/>
  <c r="AY395" i="1"/>
  <c r="AZ395" i="1"/>
  <c r="AU396" i="1"/>
  <c r="AV396" i="1"/>
  <c r="AW396" i="1"/>
  <c r="AX396" i="1"/>
  <c r="AY396" i="1"/>
  <c r="AZ396" i="1"/>
  <c r="AU397" i="1"/>
  <c r="AV397" i="1"/>
  <c r="AW397" i="1"/>
  <c r="AX397" i="1"/>
  <c r="AY397" i="1"/>
  <c r="AZ397" i="1"/>
  <c r="AU398" i="1"/>
  <c r="AV398" i="1"/>
  <c r="AW398" i="1"/>
  <c r="AX398" i="1"/>
  <c r="AY398" i="1"/>
  <c r="AZ398" i="1"/>
  <c r="AU399" i="1"/>
  <c r="AV399" i="1"/>
  <c r="AW399" i="1"/>
  <c r="AX399" i="1"/>
  <c r="AY399" i="1"/>
  <c r="AZ399" i="1"/>
  <c r="AU400" i="1"/>
  <c r="AV400" i="1"/>
  <c r="AW400" i="1"/>
  <c r="AX400" i="1"/>
  <c r="AY400" i="1"/>
  <c r="AZ400" i="1"/>
  <c r="AU401" i="1"/>
  <c r="AV401" i="1"/>
  <c r="AW401" i="1"/>
  <c r="AX401" i="1"/>
  <c r="AY401" i="1"/>
  <c r="AZ401" i="1"/>
  <c r="AU402" i="1"/>
  <c r="AV402" i="1"/>
  <c r="AW402" i="1"/>
  <c r="AX402" i="1"/>
  <c r="AY402" i="1"/>
  <c r="AZ402" i="1"/>
  <c r="AU403" i="1"/>
  <c r="AV403" i="1"/>
  <c r="AW403" i="1"/>
  <c r="AX403" i="1"/>
  <c r="AY403" i="1"/>
  <c r="AZ403" i="1"/>
  <c r="AU404" i="1"/>
  <c r="AV404" i="1"/>
  <c r="AW404" i="1"/>
  <c r="AX404" i="1"/>
  <c r="AY404" i="1"/>
  <c r="AZ404" i="1"/>
  <c r="AU405" i="1"/>
  <c r="AV405" i="1"/>
  <c r="AW405" i="1"/>
  <c r="AX405" i="1"/>
  <c r="AY405" i="1"/>
  <c r="AZ405" i="1"/>
  <c r="AU406" i="1"/>
  <c r="AV406" i="1"/>
  <c r="AW406" i="1"/>
  <c r="AX406" i="1"/>
  <c r="AY406" i="1"/>
  <c r="AZ406" i="1"/>
  <c r="AU407" i="1"/>
  <c r="AV407" i="1"/>
  <c r="AW407" i="1"/>
  <c r="AX407" i="1"/>
  <c r="AY407" i="1"/>
  <c r="AZ407" i="1"/>
  <c r="AU408" i="1"/>
  <c r="AV408" i="1"/>
  <c r="AW408" i="1"/>
  <c r="AX408" i="1"/>
  <c r="AY408" i="1"/>
  <c r="AZ408" i="1"/>
  <c r="AU409" i="1"/>
  <c r="AV409" i="1"/>
  <c r="AW409" i="1"/>
  <c r="AX409" i="1"/>
  <c r="AY409" i="1"/>
  <c r="AZ409" i="1"/>
  <c r="AU410" i="1"/>
  <c r="AV410" i="1"/>
  <c r="AW410" i="1"/>
  <c r="AX410" i="1"/>
  <c r="AY410" i="1"/>
  <c r="AZ410" i="1"/>
  <c r="AU411" i="1"/>
  <c r="AV411" i="1"/>
  <c r="AW411" i="1"/>
  <c r="AX411" i="1"/>
  <c r="AY411" i="1"/>
  <c r="AZ411" i="1"/>
  <c r="AU412" i="1"/>
  <c r="AV412" i="1"/>
  <c r="AW412" i="1"/>
  <c r="AX412" i="1"/>
  <c r="AY412" i="1"/>
  <c r="AZ412" i="1"/>
  <c r="AU413" i="1"/>
  <c r="AV413" i="1"/>
  <c r="AW413" i="1"/>
  <c r="AX413" i="1"/>
  <c r="AY413" i="1"/>
  <c r="AZ413" i="1"/>
  <c r="AU414" i="1"/>
  <c r="AV414" i="1"/>
  <c r="AW414" i="1"/>
  <c r="AX414" i="1"/>
  <c r="AY414" i="1"/>
  <c r="AZ414" i="1"/>
  <c r="AU415" i="1"/>
  <c r="AV415" i="1"/>
  <c r="AW415" i="1"/>
  <c r="AX415" i="1"/>
  <c r="AY415" i="1"/>
  <c r="AZ415" i="1"/>
  <c r="AU416" i="1"/>
  <c r="AV416" i="1"/>
  <c r="AW416" i="1"/>
  <c r="AX416" i="1"/>
  <c r="AY416" i="1"/>
  <c r="AZ416" i="1"/>
  <c r="AU417" i="1"/>
  <c r="AV417" i="1"/>
  <c r="AW417" i="1"/>
  <c r="AX417" i="1"/>
  <c r="AY417" i="1"/>
  <c r="AZ417" i="1"/>
  <c r="AU418" i="1"/>
  <c r="AV418" i="1"/>
  <c r="AW418" i="1"/>
  <c r="AX418" i="1"/>
  <c r="AY418" i="1"/>
  <c r="AZ418" i="1"/>
  <c r="AU419" i="1"/>
  <c r="AV419" i="1"/>
  <c r="AW419" i="1"/>
  <c r="AX419" i="1"/>
  <c r="AY419" i="1"/>
  <c r="AZ419" i="1"/>
  <c r="AU420" i="1"/>
  <c r="AV420" i="1"/>
  <c r="AW420" i="1"/>
  <c r="AX420" i="1"/>
  <c r="AY420" i="1"/>
  <c r="AZ420" i="1"/>
  <c r="AU421" i="1"/>
  <c r="AV421" i="1"/>
  <c r="AW421" i="1"/>
  <c r="AX421" i="1"/>
  <c r="AY421" i="1"/>
  <c r="AZ421" i="1"/>
  <c r="AU422" i="1"/>
  <c r="AV422" i="1"/>
  <c r="AW422" i="1"/>
  <c r="AX422" i="1"/>
  <c r="AY422" i="1"/>
  <c r="AZ422" i="1"/>
  <c r="AU423" i="1"/>
  <c r="AV423" i="1"/>
  <c r="AW423" i="1"/>
  <c r="AX423" i="1"/>
  <c r="AY423" i="1"/>
  <c r="AZ423" i="1"/>
  <c r="AU424" i="1"/>
  <c r="AV424" i="1"/>
  <c r="AW424" i="1"/>
  <c r="AX424" i="1"/>
  <c r="AY424" i="1"/>
  <c r="AZ424" i="1"/>
  <c r="AU425" i="1"/>
  <c r="AV425" i="1"/>
  <c r="AW425" i="1"/>
  <c r="AX425" i="1"/>
  <c r="AY425" i="1"/>
  <c r="AZ425" i="1"/>
  <c r="AU426" i="1"/>
  <c r="AV426" i="1"/>
  <c r="AW426" i="1"/>
  <c r="AX426" i="1"/>
  <c r="AY426" i="1"/>
  <c r="AZ426" i="1"/>
  <c r="AU427" i="1"/>
  <c r="AV427" i="1"/>
  <c r="AW427" i="1"/>
  <c r="AX427" i="1"/>
  <c r="AY427" i="1"/>
  <c r="AZ427" i="1"/>
  <c r="AU428" i="1"/>
  <c r="AV428" i="1"/>
  <c r="AW428" i="1"/>
  <c r="AX428" i="1"/>
  <c r="AY428" i="1"/>
  <c r="AZ428" i="1"/>
  <c r="AU429" i="1"/>
  <c r="AV429" i="1"/>
  <c r="AW429" i="1"/>
  <c r="AX429" i="1"/>
  <c r="AY429" i="1"/>
  <c r="AZ429" i="1"/>
  <c r="AU430" i="1"/>
  <c r="AV430" i="1"/>
  <c r="AW430" i="1"/>
  <c r="AX430" i="1"/>
  <c r="AY430" i="1"/>
  <c r="AZ430" i="1"/>
  <c r="AU431" i="1"/>
  <c r="AV431" i="1"/>
  <c r="AW431" i="1"/>
  <c r="AX431" i="1"/>
  <c r="AY431" i="1"/>
  <c r="AZ431" i="1"/>
  <c r="AU432" i="1"/>
  <c r="AV432" i="1"/>
  <c r="AW432" i="1"/>
  <c r="AX432" i="1"/>
  <c r="AY432" i="1"/>
  <c r="AZ432" i="1"/>
  <c r="AU433" i="1"/>
  <c r="AV433" i="1"/>
  <c r="AW433" i="1"/>
  <c r="AX433" i="1"/>
  <c r="AY433" i="1"/>
  <c r="AZ433" i="1"/>
  <c r="AU434" i="1"/>
  <c r="AV434" i="1"/>
  <c r="AW434" i="1"/>
  <c r="AX434" i="1"/>
  <c r="AY434" i="1"/>
  <c r="AZ434" i="1"/>
  <c r="AU435" i="1"/>
  <c r="AV435" i="1"/>
  <c r="AW435" i="1"/>
  <c r="AX435" i="1"/>
  <c r="AY435" i="1"/>
  <c r="AZ435" i="1"/>
  <c r="AU436" i="1"/>
  <c r="AV436" i="1"/>
  <c r="AW436" i="1"/>
  <c r="AX436" i="1"/>
  <c r="AY436" i="1"/>
  <c r="AZ436" i="1"/>
  <c r="AU437" i="1"/>
  <c r="AV437" i="1"/>
  <c r="AW437" i="1"/>
  <c r="AX437" i="1"/>
  <c r="AY437" i="1"/>
  <c r="AZ437" i="1"/>
  <c r="AU438" i="1"/>
  <c r="AV438" i="1"/>
  <c r="AW438" i="1"/>
  <c r="AX438" i="1"/>
  <c r="AY438" i="1"/>
  <c r="AZ438" i="1"/>
  <c r="AU439" i="1"/>
  <c r="AV439" i="1"/>
  <c r="AW439" i="1"/>
  <c r="AX439" i="1"/>
  <c r="AY439" i="1"/>
  <c r="AZ439" i="1"/>
  <c r="AU440" i="1"/>
  <c r="AV440" i="1"/>
  <c r="AW440" i="1"/>
  <c r="AX440" i="1"/>
  <c r="AY440" i="1"/>
  <c r="AZ440" i="1"/>
  <c r="AU441" i="1"/>
  <c r="AV441" i="1"/>
  <c r="AW441" i="1"/>
  <c r="AX441" i="1"/>
  <c r="AY441" i="1"/>
  <c r="AZ441" i="1"/>
  <c r="AU442" i="1"/>
  <c r="AV442" i="1"/>
  <c r="AW442" i="1"/>
  <c r="AX442" i="1"/>
  <c r="AY442" i="1"/>
  <c r="AZ442" i="1"/>
  <c r="AU443" i="1"/>
  <c r="AV443" i="1"/>
  <c r="AW443" i="1"/>
  <c r="AX443" i="1"/>
  <c r="AY443" i="1"/>
  <c r="AZ443" i="1"/>
  <c r="AU444" i="1"/>
  <c r="AV444" i="1"/>
  <c r="AW444" i="1"/>
  <c r="AX444" i="1"/>
  <c r="AY444" i="1"/>
  <c r="AZ444" i="1"/>
  <c r="AU445" i="1"/>
  <c r="AV445" i="1"/>
  <c r="AW445" i="1"/>
  <c r="AX445" i="1"/>
  <c r="AY445" i="1"/>
  <c r="AZ445" i="1"/>
  <c r="AU446" i="1"/>
  <c r="AV446" i="1"/>
  <c r="AW446" i="1"/>
  <c r="AX446" i="1"/>
  <c r="AY446" i="1"/>
  <c r="AZ446" i="1"/>
  <c r="AU447" i="1"/>
  <c r="AV447" i="1"/>
  <c r="AW447" i="1"/>
  <c r="AX447" i="1"/>
  <c r="AY447" i="1"/>
  <c r="AZ447" i="1"/>
  <c r="AU448" i="1"/>
  <c r="AV448" i="1"/>
  <c r="AW448" i="1"/>
  <c r="AX448" i="1"/>
  <c r="AY448" i="1"/>
  <c r="AZ448" i="1"/>
  <c r="AU449" i="1"/>
  <c r="AV449" i="1"/>
  <c r="AW449" i="1"/>
  <c r="AX449" i="1"/>
  <c r="AY449" i="1"/>
  <c r="AZ449" i="1"/>
  <c r="AU450" i="1"/>
  <c r="AV450" i="1"/>
  <c r="AW450" i="1"/>
  <c r="AX450" i="1"/>
  <c r="AY450" i="1"/>
  <c r="AZ450" i="1"/>
  <c r="AU451" i="1"/>
  <c r="AV451" i="1"/>
  <c r="AW451" i="1"/>
  <c r="AX451" i="1"/>
  <c r="AY451" i="1"/>
  <c r="AZ451" i="1"/>
  <c r="AU452" i="1"/>
  <c r="AV452" i="1"/>
  <c r="AW452" i="1"/>
  <c r="AX452" i="1"/>
  <c r="AY452" i="1"/>
  <c r="AZ452" i="1"/>
  <c r="AU453" i="1"/>
  <c r="AV453" i="1"/>
  <c r="AW453" i="1"/>
  <c r="AX453" i="1"/>
  <c r="AY453" i="1"/>
  <c r="AZ453" i="1"/>
  <c r="AU454" i="1"/>
  <c r="AV454" i="1"/>
  <c r="AW454" i="1"/>
  <c r="AX454" i="1"/>
  <c r="AY454" i="1"/>
  <c r="AZ454" i="1"/>
  <c r="AU455" i="1"/>
  <c r="AV455" i="1"/>
  <c r="AW455" i="1"/>
  <c r="AX455" i="1"/>
  <c r="AY455" i="1"/>
  <c r="AZ455" i="1"/>
  <c r="AU456" i="1"/>
  <c r="AV456" i="1"/>
  <c r="AW456" i="1"/>
  <c r="AX456" i="1"/>
  <c r="AY456" i="1"/>
  <c r="AZ456" i="1"/>
  <c r="AU457" i="1"/>
  <c r="AV457" i="1"/>
  <c r="AW457" i="1"/>
  <c r="AX457" i="1"/>
  <c r="AY457" i="1"/>
  <c r="AZ457" i="1"/>
  <c r="AU458" i="1"/>
  <c r="AV458" i="1"/>
  <c r="AW458" i="1"/>
  <c r="AX458" i="1"/>
  <c r="AY458" i="1"/>
  <c r="AZ458" i="1"/>
  <c r="AU459" i="1"/>
  <c r="AV459" i="1"/>
  <c r="AW459" i="1"/>
  <c r="AX459" i="1"/>
  <c r="AY459" i="1"/>
  <c r="AZ459" i="1"/>
  <c r="AU460" i="1"/>
  <c r="AV460" i="1"/>
  <c r="AW460" i="1"/>
  <c r="AX460" i="1"/>
  <c r="AY460" i="1"/>
  <c r="AZ460" i="1"/>
  <c r="AU461" i="1"/>
  <c r="AV461" i="1"/>
  <c r="AW461" i="1"/>
  <c r="AX461" i="1"/>
  <c r="AY461" i="1"/>
  <c r="AZ461" i="1"/>
  <c r="AU462" i="1"/>
  <c r="AV462" i="1"/>
  <c r="AW462" i="1"/>
  <c r="AX462" i="1"/>
  <c r="AY462" i="1"/>
  <c r="AZ462" i="1"/>
  <c r="AU463" i="1"/>
  <c r="AV463" i="1"/>
  <c r="AW463" i="1"/>
  <c r="AX463" i="1"/>
  <c r="AY463" i="1"/>
  <c r="AZ463" i="1"/>
  <c r="AU464" i="1"/>
  <c r="AV464" i="1"/>
  <c r="AW464" i="1"/>
  <c r="AX464" i="1"/>
  <c r="AY464" i="1"/>
  <c r="AZ464" i="1"/>
  <c r="AU465" i="1"/>
  <c r="AV465" i="1"/>
  <c r="AW465" i="1"/>
  <c r="AX465" i="1"/>
  <c r="AY465" i="1"/>
  <c r="AZ465" i="1"/>
  <c r="AU466" i="1"/>
  <c r="AV466" i="1"/>
  <c r="AW466" i="1"/>
  <c r="AX466" i="1"/>
  <c r="AY466" i="1"/>
  <c r="AZ466" i="1"/>
  <c r="AU467" i="1"/>
  <c r="AV467" i="1"/>
  <c r="AW467" i="1"/>
  <c r="AX467" i="1"/>
  <c r="AY467" i="1"/>
  <c r="AZ467" i="1"/>
  <c r="AU468" i="1"/>
  <c r="AV468" i="1"/>
  <c r="AW468" i="1"/>
  <c r="AX468" i="1"/>
  <c r="AY468" i="1"/>
  <c r="AZ468" i="1"/>
  <c r="AU469" i="1"/>
  <c r="AV469" i="1"/>
  <c r="AW469" i="1"/>
  <c r="AX469" i="1"/>
  <c r="AY469" i="1"/>
  <c r="AZ469" i="1"/>
  <c r="AU470" i="1"/>
  <c r="AV470" i="1"/>
  <c r="AW470" i="1"/>
  <c r="AX470" i="1"/>
  <c r="AY470" i="1"/>
  <c r="AZ470" i="1"/>
  <c r="AU471" i="1"/>
  <c r="AV471" i="1"/>
  <c r="AW471" i="1"/>
  <c r="AX471" i="1"/>
  <c r="AY471" i="1"/>
  <c r="AZ471" i="1"/>
  <c r="AU472" i="1"/>
  <c r="AV472" i="1"/>
  <c r="AW472" i="1"/>
  <c r="AX472" i="1"/>
  <c r="AY472" i="1"/>
  <c r="AZ472" i="1"/>
  <c r="AU473" i="1"/>
  <c r="AV473" i="1"/>
  <c r="AW473" i="1"/>
  <c r="AX473" i="1"/>
  <c r="AY473" i="1"/>
  <c r="AZ473" i="1"/>
  <c r="AU474" i="1"/>
  <c r="AV474" i="1"/>
  <c r="AW474" i="1"/>
  <c r="AX474" i="1"/>
  <c r="AY474" i="1"/>
  <c r="AZ474" i="1"/>
  <c r="AU475" i="1"/>
  <c r="AV475" i="1"/>
  <c r="AW475" i="1"/>
  <c r="AX475" i="1"/>
  <c r="AY475" i="1"/>
  <c r="AZ475" i="1"/>
  <c r="AU476" i="1"/>
  <c r="AV476" i="1"/>
  <c r="AW476" i="1"/>
  <c r="AX476" i="1"/>
  <c r="AY476" i="1"/>
  <c r="AZ476" i="1"/>
  <c r="AU477" i="1"/>
  <c r="AV477" i="1"/>
  <c r="AW477" i="1"/>
  <c r="AX477" i="1"/>
  <c r="AY477" i="1"/>
  <c r="AZ477" i="1"/>
  <c r="AU478" i="1"/>
  <c r="AV478" i="1"/>
  <c r="AW478" i="1"/>
  <c r="AX478" i="1"/>
  <c r="AY478" i="1"/>
  <c r="AZ478" i="1"/>
  <c r="AU479" i="1"/>
  <c r="AV479" i="1"/>
  <c r="AW479" i="1"/>
  <c r="AX479" i="1"/>
  <c r="AY479" i="1"/>
  <c r="AZ479" i="1"/>
  <c r="AU480" i="1"/>
  <c r="AV480" i="1"/>
  <c r="AW480" i="1"/>
  <c r="AX480" i="1"/>
  <c r="AY480" i="1"/>
  <c r="AZ480" i="1"/>
  <c r="AU481" i="1"/>
  <c r="AV481" i="1"/>
  <c r="AW481" i="1"/>
  <c r="AX481" i="1"/>
  <c r="AY481" i="1"/>
  <c r="AZ481" i="1"/>
  <c r="AU482" i="1"/>
  <c r="AV482" i="1"/>
  <c r="AW482" i="1"/>
  <c r="AX482" i="1"/>
  <c r="AY482" i="1"/>
  <c r="AZ482" i="1"/>
  <c r="AU483" i="1"/>
  <c r="AV483" i="1"/>
  <c r="AW483" i="1"/>
  <c r="AX483" i="1"/>
  <c r="AY483" i="1"/>
  <c r="AZ483" i="1"/>
  <c r="AU484" i="1"/>
  <c r="AV484" i="1"/>
  <c r="AW484" i="1"/>
  <c r="AX484" i="1"/>
  <c r="AY484" i="1"/>
  <c r="AZ484" i="1"/>
  <c r="AU485" i="1"/>
  <c r="AV485" i="1"/>
  <c r="AW485" i="1"/>
  <c r="AX485" i="1"/>
  <c r="AY485" i="1"/>
  <c r="AZ485" i="1"/>
  <c r="AU486" i="1"/>
  <c r="AV486" i="1"/>
  <c r="AW486" i="1"/>
  <c r="AX486" i="1"/>
  <c r="AY486" i="1"/>
  <c r="AZ486" i="1"/>
  <c r="AU487" i="1"/>
  <c r="AV487" i="1"/>
  <c r="AW487" i="1"/>
  <c r="AX487" i="1"/>
  <c r="AY487" i="1"/>
  <c r="AZ487" i="1"/>
  <c r="AU488" i="1"/>
  <c r="AV488" i="1"/>
  <c r="AW488" i="1"/>
  <c r="AX488" i="1"/>
  <c r="AY488" i="1"/>
  <c r="AZ488" i="1"/>
  <c r="AU489" i="1"/>
  <c r="AV489" i="1"/>
  <c r="AW489" i="1"/>
  <c r="AX489" i="1"/>
  <c r="AY489" i="1"/>
  <c r="AZ489" i="1"/>
  <c r="AU490" i="1"/>
  <c r="AV490" i="1"/>
  <c r="AW490" i="1"/>
  <c r="AX490" i="1"/>
  <c r="AY490" i="1"/>
  <c r="AZ490" i="1"/>
  <c r="AU491" i="1"/>
  <c r="AV491" i="1"/>
  <c r="AW491" i="1"/>
  <c r="AX491" i="1"/>
  <c r="AY491" i="1"/>
  <c r="AZ491" i="1"/>
  <c r="AU492" i="1"/>
  <c r="AV492" i="1"/>
  <c r="AW492" i="1"/>
  <c r="AX492" i="1"/>
  <c r="AY492" i="1"/>
  <c r="AZ492" i="1"/>
  <c r="AU493" i="1"/>
  <c r="AV493" i="1"/>
  <c r="AW493" i="1"/>
  <c r="AX493" i="1"/>
  <c r="AY493" i="1"/>
  <c r="AZ493" i="1"/>
  <c r="AU494" i="1"/>
  <c r="AV494" i="1"/>
  <c r="AW494" i="1"/>
  <c r="AX494" i="1"/>
  <c r="AY494" i="1"/>
  <c r="AZ494" i="1"/>
  <c r="AU495" i="1"/>
  <c r="AV495" i="1"/>
  <c r="AW495" i="1"/>
  <c r="AX495" i="1"/>
  <c r="AY495" i="1"/>
  <c r="AZ495" i="1"/>
  <c r="AU496" i="1"/>
  <c r="AV496" i="1"/>
  <c r="AW496" i="1"/>
  <c r="AX496" i="1"/>
  <c r="AY496" i="1"/>
  <c r="AZ496" i="1"/>
  <c r="AU497" i="1"/>
  <c r="AV497" i="1"/>
  <c r="AW497" i="1"/>
  <c r="AX497" i="1"/>
  <c r="AY497" i="1"/>
  <c r="AZ497" i="1"/>
  <c r="AU498" i="1"/>
  <c r="AV498" i="1"/>
  <c r="AW498" i="1"/>
  <c r="AX498" i="1"/>
  <c r="AY498" i="1"/>
  <c r="AZ498" i="1"/>
  <c r="AU499" i="1"/>
  <c r="AV499" i="1"/>
  <c r="AW499" i="1"/>
  <c r="AX499" i="1"/>
  <c r="AY499" i="1"/>
  <c r="AZ499" i="1"/>
  <c r="AU500" i="1"/>
  <c r="AV500" i="1"/>
  <c r="AW500" i="1"/>
  <c r="AX500" i="1"/>
  <c r="AY500" i="1"/>
  <c r="AZ500" i="1"/>
  <c r="AU501" i="1"/>
  <c r="AV501" i="1"/>
  <c r="AW501" i="1"/>
  <c r="AX501" i="1"/>
  <c r="AY501" i="1"/>
  <c r="AZ501" i="1"/>
  <c r="AU502" i="1"/>
  <c r="AV502" i="1"/>
  <c r="AW502" i="1"/>
  <c r="AX502" i="1"/>
  <c r="AY502" i="1"/>
  <c r="AZ502" i="1"/>
  <c r="AU503" i="1"/>
  <c r="AV503" i="1"/>
  <c r="AW503" i="1"/>
  <c r="AX503" i="1"/>
  <c r="AY503" i="1"/>
  <c r="AZ503" i="1"/>
  <c r="AU504" i="1"/>
  <c r="AV504" i="1"/>
  <c r="AW504" i="1"/>
  <c r="AX504" i="1"/>
  <c r="AY504" i="1"/>
  <c r="AZ504" i="1"/>
  <c r="AU505" i="1"/>
  <c r="AV505" i="1"/>
  <c r="AW505" i="1"/>
  <c r="AX505" i="1"/>
  <c r="AY505" i="1"/>
  <c r="AZ505" i="1"/>
  <c r="AU506" i="1"/>
  <c r="AV506" i="1"/>
  <c r="AW506" i="1"/>
  <c r="AX506" i="1"/>
  <c r="AY506" i="1"/>
  <c r="AZ506" i="1"/>
  <c r="AU507" i="1"/>
  <c r="AV507" i="1"/>
  <c r="AW507" i="1"/>
  <c r="AX507" i="1"/>
  <c r="AY507" i="1"/>
  <c r="AZ507" i="1"/>
  <c r="AU508" i="1"/>
  <c r="AV508" i="1"/>
  <c r="AW508" i="1"/>
  <c r="AX508" i="1"/>
  <c r="AY508" i="1"/>
  <c r="AZ508" i="1"/>
  <c r="AU509" i="1"/>
  <c r="AV509" i="1"/>
  <c r="AW509" i="1"/>
  <c r="AX509" i="1"/>
  <c r="AY509" i="1"/>
  <c r="AZ509" i="1"/>
  <c r="AU510" i="1"/>
  <c r="AV510" i="1"/>
  <c r="AW510" i="1"/>
  <c r="AX510" i="1"/>
  <c r="AY510" i="1"/>
  <c r="AZ510" i="1"/>
  <c r="AU511" i="1"/>
  <c r="AV511" i="1"/>
  <c r="AW511" i="1"/>
  <c r="AX511" i="1"/>
  <c r="AY511" i="1"/>
  <c r="AZ511" i="1"/>
  <c r="AU512" i="1"/>
  <c r="AV512" i="1"/>
  <c r="AW512" i="1"/>
  <c r="AX512" i="1"/>
  <c r="AY512" i="1"/>
  <c r="AZ512" i="1"/>
  <c r="AU513" i="1"/>
  <c r="AV513" i="1"/>
  <c r="AW513" i="1"/>
  <c r="AX513" i="1"/>
  <c r="AY513" i="1"/>
  <c r="AZ513" i="1"/>
  <c r="AU514" i="1"/>
  <c r="AV514" i="1"/>
  <c r="AW514" i="1"/>
  <c r="AX514" i="1"/>
  <c r="AY514" i="1"/>
  <c r="AZ514" i="1"/>
  <c r="AU515" i="1"/>
  <c r="AV515" i="1"/>
  <c r="AW515" i="1"/>
  <c r="AX515" i="1"/>
  <c r="AY515" i="1"/>
  <c r="AZ515" i="1"/>
  <c r="AU516" i="1"/>
  <c r="AV516" i="1"/>
  <c r="AW516" i="1"/>
  <c r="AX516" i="1"/>
  <c r="AY516" i="1"/>
  <c r="AZ516" i="1"/>
  <c r="AU517" i="1"/>
  <c r="AV517" i="1"/>
  <c r="AW517" i="1"/>
  <c r="AX517" i="1"/>
  <c r="AY517" i="1"/>
  <c r="AZ517" i="1"/>
  <c r="AU518" i="1"/>
  <c r="AV518" i="1"/>
  <c r="AW518" i="1"/>
  <c r="AX518" i="1"/>
  <c r="AY518" i="1"/>
  <c r="AZ518" i="1"/>
  <c r="AU519" i="1"/>
  <c r="AV519" i="1"/>
  <c r="AW519" i="1"/>
  <c r="AX519" i="1"/>
  <c r="AY519" i="1"/>
  <c r="AZ519" i="1"/>
  <c r="AU520" i="1"/>
  <c r="AV520" i="1"/>
  <c r="AW520" i="1"/>
  <c r="AX520" i="1"/>
  <c r="AY520" i="1"/>
  <c r="AZ520" i="1"/>
  <c r="AU521" i="1"/>
  <c r="AV521" i="1"/>
  <c r="AW521" i="1"/>
  <c r="AX521" i="1"/>
  <c r="AY521" i="1"/>
  <c r="AZ521" i="1"/>
  <c r="AU522" i="1"/>
  <c r="AV522" i="1"/>
  <c r="AW522" i="1"/>
  <c r="AX522" i="1"/>
  <c r="AY522" i="1"/>
  <c r="AZ522" i="1"/>
  <c r="AU523" i="1"/>
  <c r="AV523" i="1"/>
  <c r="AW523" i="1"/>
  <c r="AX523" i="1"/>
  <c r="AY523" i="1"/>
  <c r="AZ523" i="1"/>
  <c r="AU524" i="1"/>
  <c r="AV524" i="1"/>
  <c r="AW524" i="1"/>
  <c r="AX524" i="1"/>
  <c r="AY524" i="1"/>
  <c r="AZ524" i="1"/>
  <c r="AU525" i="1"/>
  <c r="AV525" i="1"/>
  <c r="AW525" i="1"/>
  <c r="AX525" i="1"/>
  <c r="AY525" i="1"/>
  <c r="AZ525" i="1"/>
  <c r="AU526" i="1"/>
  <c r="AV526" i="1"/>
  <c r="AW526" i="1"/>
  <c r="AX526" i="1"/>
  <c r="AY526" i="1"/>
  <c r="AZ526" i="1"/>
  <c r="AU527" i="1"/>
  <c r="AV527" i="1"/>
  <c r="AW527" i="1"/>
  <c r="AX527" i="1"/>
  <c r="AY527" i="1"/>
  <c r="AZ527" i="1"/>
  <c r="AU528" i="1"/>
  <c r="AV528" i="1"/>
  <c r="AW528" i="1"/>
  <c r="AX528" i="1"/>
  <c r="AY528" i="1"/>
  <c r="AZ528" i="1"/>
  <c r="AU529" i="1"/>
  <c r="AV529" i="1"/>
  <c r="AW529" i="1"/>
  <c r="AX529" i="1"/>
  <c r="AY529" i="1"/>
  <c r="AZ529" i="1"/>
  <c r="AU530" i="1"/>
  <c r="AV530" i="1"/>
  <c r="AW530" i="1"/>
  <c r="AX530" i="1"/>
  <c r="AY530" i="1"/>
  <c r="AZ530" i="1"/>
  <c r="AU531" i="1"/>
  <c r="AV531" i="1"/>
  <c r="AW531" i="1"/>
  <c r="AX531" i="1"/>
  <c r="AY531" i="1"/>
  <c r="AZ531" i="1"/>
  <c r="AU532" i="1"/>
  <c r="AV532" i="1"/>
  <c r="AW532" i="1"/>
  <c r="AX532" i="1"/>
  <c r="AY532" i="1"/>
  <c r="AZ532" i="1"/>
  <c r="AU533" i="1"/>
  <c r="AV533" i="1"/>
  <c r="AW533" i="1"/>
  <c r="AX533" i="1"/>
  <c r="AY533" i="1"/>
  <c r="AZ533" i="1"/>
  <c r="AU534" i="1"/>
  <c r="AV534" i="1"/>
  <c r="AW534" i="1"/>
  <c r="AX534" i="1"/>
  <c r="AY534" i="1"/>
  <c r="AZ534" i="1"/>
  <c r="AU535" i="1"/>
  <c r="AV535" i="1"/>
  <c r="AW535" i="1"/>
  <c r="AX535" i="1"/>
  <c r="AY535" i="1"/>
  <c r="AZ535" i="1"/>
  <c r="AU536" i="1"/>
  <c r="AV536" i="1"/>
  <c r="AW536" i="1"/>
  <c r="AX536" i="1"/>
  <c r="AY536" i="1"/>
  <c r="AZ536" i="1"/>
  <c r="AU537" i="1"/>
  <c r="AV537" i="1"/>
  <c r="AW537" i="1"/>
  <c r="AX537" i="1"/>
  <c r="AY537" i="1"/>
  <c r="AZ537" i="1"/>
  <c r="AU538" i="1"/>
  <c r="AV538" i="1"/>
  <c r="AW538" i="1"/>
  <c r="AX538" i="1"/>
  <c r="AY538" i="1"/>
  <c r="AZ538" i="1"/>
  <c r="AU539" i="1"/>
  <c r="AV539" i="1"/>
  <c r="AW539" i="1"/>
  <c r="AX539" i="1"/>
  <c r="AY539" i="1"/>
  <c r="AZ539" i="1"/>
  <c r="AU540" i="1"/>
  <c r="AV540" i="1"/>
  <c r="AW540" i="1"/>
  <c r="AX540" i="1"/>
  <c r="AY540" i="1"/>
  <c r="AZ540" i="1"/>
  <c r="AU541" i="1"/>
  <c r="AV541" i="1"/>
  <c r="AW541" i="1"/>
  <c r="AX541" i="1"/>
  <c r="AY541" i="1"/>
  <c r="AZ541" i="1"/>
  <c r="AU542" i="1"/>
  <c r="AV542" i="1"/>
  <c r="AW542" i="1"/>
  <c r="AX542" i="1"/>
  <c r="AY542" i="1"/>
  <c r="AZ542" i="1"/>
  <c r="AU543" i="1"/>
  <c r="AV543" i="1"/>
  <c r="AW543" i="1"/>
  <c r="AX543" i="1"/>
  <c r="AY543" i="1"/>
  <c r="AZ543" i="1"/>
  <c r="AU544" i="1"/>
  <c r="AV544" i="1"/>
  <c r="AW544" i="1"/>
  <c r="AX544" i="1"/>
  <c r="AY544" i="1"/>
  <c r="AZ544" i="1"/>
  <c r="AU545" i="1"/>
  <c r="AV545" i="1"/>
  <c r="AW545" i="1"/>
  <c r="AX545" i="1"/>
  <c r="AY545" i="1"/>
  <c r="AZ545" i="1"/>
  <c r="AU546" i="1"/>
  <c r="AV546" i="1"/>
  <c r="AW546" i="1"/>
  <c r="AX546" i="1"/>
  <c r="AY546" i="1"/>
  <c r="AZ546" i="1"/>
  <c r="AU547" i="1"/>
  <c r="AV547" i="1"/>
  <c r="AW547" i="1"/>
  <c r="AX547" i="1"/>
  <c r="AY547" i="1"/>
  <c r="AZ547" i="1"/>
  <c r="AU548" i="1"/>
  <c r="AV548" i="1"/>
  <c r="AW548" i="1"/>
  <c r="AX548" i="1"/>
  <c r="AY548" i="1"/>
  <c r="AZ548" i="1"/>
  <c r="AU549" i="1"/>
  <c r="AV549" i="1"/>
  <c r="AW549" i="1"/>
  <c r="AX549" i="1"/>
  <c r="AY549" i="1"/>
  <c r="AZ549" i="1"/>
  <c r="AU550" i="1"/>
  <c r="AV550" i="1"/>
  <c r="AW550" i="1"/>
  <c r="AX550" i="1"/>
  <c r="AY550" i="1"/>
  <c r="AZ550" i="1"/>
  <c r="AU551" i="1"/>
  <c r="AV551" i="1"/>
  <c r="AW551" i="1"/>
  <c r="AX551" i="1"/>
  <c r="AY551" i="1"/>
  <c r="AZ551" i="1"/>
  <c r="AU552" i="1"/>
  <c r="AV552" i="1"/>
  <c r="AW552" i="1"/>
  <c r="AX552" i="1"/>
  <c r="AY552" i="1"/>
  <c r="AZ552" i="1"/>
  <c r="AU553" i="1"/>
  <c r="AV553" i="1"/>
  <c r="AW553" i="1"/>
  <c r="AX553" i="1"/>
  <c r="AY553" i="1"/>
  <c r="AZ553" i="1"/>
  <c r="AU554" i="1"/>
  <c r="AV554" i="1"/>
  <c r="AW554" i="1"/>
  <c r="AX554" i="1"/>
  <c r="AY554" i="1"/>
  <c r="AZ554" i="1"/>
  <c r="AU555" i="1"/>
  <c r="AV555" i="1"/>
  <c r="AW555" i="1"/>
  <c r="AX555" i="1"/>
  <c r="AY555" i="1"/>
  <c r="AZ555" i="1"/>
  <c r="AU556" i="1"/>
  <c r="AV556" i="1"/>
  <c r="AW556" i="1"/>
  <c r="AX556" i="1"/>
  <c r="AY556" i="1"/>
  <c r="AZ556" i="1"/>
  <c r="AU557" i="1"/>
  <c r="AV557" i="1"/>
  <c r="AW557" i="1"/>
  <c r="AX557" i="1"/>
  <c r="AY557" i="1"/>
  <c r="AZ557" i="1"/>
  <c r="AU558" i="1"/>
  <c r="AV558" i="1"/>
  <c r="AW558" i="1"/>
  <c r="AX558" i="1"/>
  <c r="AY558" i="1"/>
  <c r="AZ558" i="1"/>
  <c r="AU559" i="1"/>
  <c r="AV559" i="1"/>
  <c r="AW559" i="1"/>
  <c r="AX559" i="1"/>
  <c r="AY559" i="1"/>
  <c r="AZ559" i="1"/>
  <c r="AU560" i="1"/>
  <c r="AV560" i="1"/>
  <c r="AW560" i="1"/>
  <c r="AX560" i="1"/>
  <c r="AY560" i="1"/>
  <c r="AZ560" i="1"/>
  <c r="AU561" i="1"/>
  <c r="AV561" i="1"/>
  <c r="AW561" i="1"/>
  <c r="AX561" i="1"/>
  <c r="AY561" i="1"/>
  <c r="AZ561" i="1"/>
  <c r="AU562" i="1"/>
  <c r="AV562" i="1"/>
  <c r="AW562" i="1"/>
  <c r="AX562" i="1"/>
  <c r="AY562" i="1"/>
  <c r="AZ562" i="1"/>
  <c r="AU563" i="1"/>
  <c r="AV563" i="1"/>
  <c r="AW563" i="1"/>
  <c r="AX563" i="1"/>
  <c r="AY563" i="1"/>
  <c r="AZ563" i="1"/>
  <c r="AU564" i="1"/>
  <c r="AV564" i="1"/>
  <c r="AW564" i="1"/>
  <c r="AX564" i="1"/>
  <c r="AY564" i="1"/>
  <c r="AZ564" i="1"/>
  <c r="AU565" i="1"/>
  <c r="AV565" i="1"/>
  <c r="AW565" i="1"/>
  <c r="AX565" i="1"/>
  <c r="AY565" i="1"/>
  <c r="AZ565" i="1"/>
  <c r="AU566" i="1"/>
  <c r="AV566" i="1"/>
  <c r="AW566" i="1"/>
  <c r="AX566" i="1"/>
  <c r="AY566" i="1"/>
  <c r="AZ566" i="1"/>
  <c r="AU567" i="1"/>
  <c r="AV567" i="1"/>
  <c r="AW567" i="1"/>
  <c r="AX567" i="1"/>
  <c r="AY567" i="1"/>
  <c r="AZ567" i="1"/>
  <c r="AU568" i="1"/>
  <c r="AV568" i="1"/>
  <c r="AW568" i="1"/>
  <c r="AX568" i="1"/>
  <c r="AY568" i="1"/>
  <c r="AZ568" i="1"/>
  <c r="AU569" i="1"/>
  <c r="AV569" i="1"/>
  <c r="AW569" i="1"/>
  <c r="AX569" i="1"/>
  <c r="AY569" i="1"/>
  <c r="AZ569" i="1"/>
  <c r="AU570" i="1"/>
  <c r="AV570" i="1"/>
  <c r="AW570" i="1"/>
  <c r="AX570" i="1"/>
  <c r="AY570" i="1"/>
  <c r="AZ570" i="1"/>
  <c r="AU571" i="1"/>
  <c r="AV571" i="1"/>
  <c r="AW571" i="1"/>
  <c r="AX571" i="1"/>
  <c r="AY571" i="1"/>
  <c r="AZ571" i="1"/>
  <c r="AU572" i="1"/>
  <c r="AV572" i="1"/>
  <c r="AW572" i="1"/>
  <c r="AX572" i="1"/>
  <c r="AY572" i="1"/>
  <c r="AZ572" i="1"/>
  <c r="AU573" i="1"/>
  <c r="AV573" i="1"/>
  <c r="AW573" i="1"/>
  <c r="AX573" i="1"/>
  <c r="AY573" i="1"/>
  <c r="AZ573" i="1"/>
  <c r="AU574" i="1"/>
  <c r="AV574" i="1"/>
  <c r="AW574" i="1"/>
  <c r="AX574" i="1"/>
  <c r="AY574" i="1"/>
  <c r="AZ574" i="1"/>
  <c r="AU575" i="1"/>
  <c r="AV575" i="1"/>
  <c r="AW575" i="1"/>
  <c r="AX575" i="1"/>
  <c r="AY575" i="1"/>
  <c r="AZ575" i="1"/>
  <c r="AU576" i="1"/>
  <c r="AV576" i="1"/>
  <c r="AW576" i="1"/>
  <c r="AX576" i="1"/>
  <c r="AY576" i="1"/>
  <c r="AZ576" i="1"/>
  <c r="AU577" i="1"/>
  <c r="AV577" i="1"/>
  <c r="AW577" i="1"/>
  <c r="AX577" i="1"/>
  <c r="AY577" i="1"/>
  <c r="AZ577" i="1"/>
  <c r="AU578" i="1"/>
  <c r="AV578" i="1"/>
  <c r="AW578" i="1"/>
  <c r="AX578" i="1"/>
  <c r="AY578" i="1"/>
  <c r="AZ578" i="1"/>
  <c r="AU579" i="1"/>
  <c r="AV579" i="1"/>
  <c r="AW579" i="1"/>
  <c r="AX579" i="1"/>
  <c r="AY579" i="1"/>
  <c r="AZ579" i="1"/>
  <c r="AU580" i="1"/>
  <c r="AV580" i="1"/>
  <c r="AW580" i="1"/>
  <c r="AX580" i="1"/>
  <c r="AY580" i="1"/>
  <c r="AZ580" i="1"/>
  <c r="AU581" i="1"/>
  <c r="AV581" i="1"/>
  <c r="AW581" i="1"/>
  <c r="AX581" i="1"/>
  <c r="AY581" i="1"/>
  <c r="AZ581" i="1"/>
  <c r="AU582" i="1"/>
  <c r="AV582" i="1"/>
  <c r="AW582" i="1"/>
  <c r="AX582" i="1"/>
  <c r="AY582" i="1"/>
  <c r="AZ582" i="1"/>
  <c r="AU583" i="1"/>
  <c r="AV583" i="1"/>
  <c r="AW583" i="1"/>
  <c r="AX583" i="1"/>
  <c r="AY583" i="1"/>
  <c r="AZ583" i="1"/>
  <c r="AU584" i="1"/>
  <c r="AV584" i="1"/>
  <c r="AW584" i="1"/>
  <c r="AX584" i="1"/>
  <c r="AY584" i="1"/>
  <c r="AZ584" i="1"/>
  <c r="AU585" i="1"/>
  <c r="AV585" i="1"/>
  <c r="AW585" i="1"/>
  <c r="AX585" i="1"/>
  <c r="AY585" i="1"/>
  <c r="AZ585" i="1"/>
  <c r="AU586" i="1"/>
  <c r="AV586" i="1"/>
  <c r="AW586" i="1"/>
  <c r="AX586" i="1"/>
  <c r="AY586" i="1"/>
  <c r="AZ586" i="1"/>
  <c r="AU587" i="1"/>
  <c r="AV587" i="1"/>
  <c r="AW587" i="1"/>
  <c r="AX587" i="1"/>
  <c r="AY587" i="1"/>
  <c r="AZ587" i="1"/>
  <c r="AU588" i="1"/>
  <c r="AV588" i="1"/>
  <c r="AW588" i="1"/>
  <c r="AX588" i="1"/>
  <c r="AY588" i="1"/>
  <c r="AZ588" i="1"/>
  <c r="AU589" i="1"/>
  <c r="AV589" i="1"/>
  <c r="AW589" i="1"/>
  <c r="AX589" i="1"/>
  <c r="AY589" i="1"/>
  <c r="AZ589" i="1"/>
  <c r="AU590" i="1"/>
  <c r="AV590" i="1"/>
  <c r="AW590" i="1"/>
  <c r="AX590" i="1"/>
  <c r="AY590" i="1"/>
  <c r="AZ590" i="1"/>
  <c r="AU591" i="1"/>
  <c r="AV591" i="1"/>
  <c r="AW591" i="1"/>
  <c r="AX591" i="1"/>
  <c r="AY591" i="1"/>
  <c r="AZ591" i="1"/>
  <c r="AU592" i="1"/>
  <c r="AV592" i="1"/>
  <c r="AW592" i="1"/>
  <c r="AX592" i="1"/>
  <c r="AY592" i="1"/>
  <c r="AZ592" i="1"/>
  <c r="AU593" i="1"/>
  <c r="AV593" i="1"/>
  <c r="AW593" i="1"/>
  <c r="AX593" i="1"/>
  <c r="AY593" i="1"/>
  <c r="AZ593" i="1"/>
  <c r="AU594" i="1"/>
  <c r="AV594" i="1"/>
  <c r="AW594" i="1"/>
  <c r="AX594" i="1"/>
  <c r="AY594" i="1"/>
  <c r="AZ594" i="1"/>
  <c r="AU595" i="1"/>
  <c r="AV595" i="1"/>
  <c r="AW595" i="1"/>
  <c r="AX595" i="1"/>
  <c r="AY595" i="1"/>
  <c r="AZ595" i="1"/>
  <c r="AU596" i="1"/>
  <c r="AV596" i="1"/>
  <c r="AW596" i="1"/>
  <c r="AX596" i="1"/>
  <c r="AY596" i="1"/>
  <c r="AZ596" i="1"/>
  <c r="AU597" i="1"/>
  <c r="AV597" i="1"/>
  <c r="AW597" i="1"/>
  <c r="AX597" i="1"/>
  <c r="AY597" i="1"/>
  <c r="AZ597" i="1"/>
  <c r="AU598" i="1"/>
  <c r="AV598" i="1"/>
  <c r="AW598" i="1"/>
  <c r="AX598" i="1"/>
  <c r="AY598" i="1"/>
  <c r="AZ598" i="1"/>
  <c r="AU599" i="1"/>
  <c r="AV599" i="1"/>
  <c r="AW599" i="1"/>
  <c r="AX599" i="1"/>
  <c r="AY599" i="1"/>
  <c r="AZ599" i="1"/>
  <c r="AU600" i="1"/>
  <c r="AV600" i="1"/>
  <c r="AW600" i="1"/>
  <c r="AX600" i="1"/>
  <c r="AY600" i="1"/>
  <c r="AZ600" i="1"/>
  <c r="AU601" i="1"/>
  <c r="AV601" i="1"/>
  <c r="AW601" i="1"/>
  <c r="AX601" i="1"/>
  <c r="AY601" i="1"/>
  <c r="AZ601" i="1"/>
  <c r="AU602" i="1"/>
  <c r="AV602" i="1"/>
  <c r="AW602" i="1"/>
  <c r="AX602" i="1"/>
  <c r="AY602" i="1"/>
  <c r="AZ602" i="1"/>
  <c r="AU603" i="1"/>
  <c r="AV603" i="1"/>
  <c r="AW603" i="1"/>
  <c r="AX603" i="1"/>
  <c r="AY603" i="1"/>
  <c r="AZ603" i="1"/>
  <c r="AU604" i="1"/>
  <c r="AV604" i="1"/>
  <c r="AW604" i="1"/>
  <c r="AX604" i="1"/>
  <c r="AY604" i="1"/>
  <c r="AZ604" i="1"/>
  <c r="AU605" i="1"/>
  <c r="AV605" i="1"/>
  <c r="AW605" i="1"/>
  <c r="AX605" i="1"/>
  <c r="AY605" i="1"/>
  <c r="AZ605" i="1"/>
  <c r="AU606" i="1"/>
  <c r="AV606" i="1"/>
  <c r="AW606" i="1"/>
  <c r="AX606" i="1"/>
  <c r="AY606" i="1"/>
  <c r="AZ606" i="1"/>
  <c r="AU607" i="1"/>
  <c r="AV607" i="1"/>
  <c r="AW607" i="1"/>
  <c r="AX607" i="1"/>
  <c r="AY607" i="1"/>
  <c r="AZ607" i="1"/>
  <c r="AU608" i="1"/>
  <c r="AV608" i="1"/>
  <c r="AW608" i="1"/>
  <c r="AX608" i="1"/>
  <c r="AY608" i="1"/>
  <c r="AZ608" i="1"/>
  <c r="AU609" i="1"/>
  <c r="AV609" i="1"/>
  <c r="AW609" i="1"/>
  <c r="AX609" i="1"/>
  <c r="AY609" i="1"/>
  <c r="AZ609" i="1"/>
  <c r="AU610" i="1"/>
  <c r="AV610" i="1"/>
  <c r="AW610" i="1"/>
  <c r="AX610" i="1"/>
  <c r="AY610" i="1"/>
  <c r="AZ610" i="1"/>
  <c r="AU611" i="1"/>
  <c r="AV611" i="1"/>
  <c r="AW611" i="1"/>
  <c r="AX611" i="1"/>
  <c r="AY611" i="1"/>
  <c r="AZ611" i="1"/>
  <c r="AU612" i="1"/>
  <c r="AV612" i="1"/>
  <c r="AW612" i="1"/>
  <c r="AX612" i="1"/>
  <c r="AY612" i="1"/>
  <c r="AZ612" i="1"/>
  <c r="AU613" i="1"/>
  <c r="AV613" i="1"/>
  <c r="AW613" i="1"/>
  <c r="AX613" i="1"/>
  <c r="AY613" i="1"/>
  <c r="AZ613" i="1"/>
  <c r="AU614" i="1"/>
  <c r="AV614" i="1"/>
  <c r="AW614" i="1"/>
  <c r="AX614" i="1"/>
  <c r="AY614" i="1"/>
  <c r="AZ614" i="1"/>
  <c r="AU615" i="1"/>
  <c r="AV615" i="1"/>
  <c r="AW615" i="1"/>
  <c r="AX615" i="1"/>
  <c r="AY615" i="1"/>
  <c r="AZ615" i="1"/>
  <c r="AU616" i="1"/>
  <c r="AV616" i="1"/>
  <c r="AW616" i="1"/>
  <c r="AX616" i="1"/>
  <c r="AY616" i="1"/>
  <c r="AZ616" i="1"/>
  <c r="AU617" i="1"/>
  <c r="AV617" i="1"/>
  <c r="AW617" i="1"/>
  <c r="AX617" i="1"/>
  <c r="AY617" i="1"/>
  <c r="AZ617" i="1"/>
  <c r="AU618" i="1"/>
  <c r="AV618" i="1"/>
  <c r="AW618" i="1"/>
  <c r="AX618" i="1"/>
  <c r="AY618" i="1"/>
  <c r="AZ618" i="1"/>
  <c r="AU619" i="1"/>
  <c r="AV619" i="1"/>
  <c r="AW619" i="1"/>
  <c r="AX619" i="1"/>
  <c r="AY619" i="1"/>
  <c r="AZ619" i="1"/>
  <c r="AU620" i="1"/>
  <c r="AV620" i="1"/>
  <c r="AW620" i="1"/>
  <c r="AX620" i="1"/>
  <c r="AY620" i="1"/>
  <c r="AZ620" i="1"/>
  <c r="AU621" i="1"/>
  <c r="AV621" i="1"/>
  <c r="AW621" i="1"/>
  <c r="AX621" i="1"/>
  <c r="AY621" i="1"/>
  <c r="AZ621" i="1"/>
  <c r="AU622" i="1"/>
  <c r="AV622" i="1"/>
  <c r="AW622" i="1"/>
  <c r="AX622" i="1"/>
  <c r="AY622" i="1"/>
  <c r="AZ622" i="1"/>
  <c r="AU623" i="1"/>
  <c r="AV623" i="1"/>
  <c r="AW623" i="1"/>
  <c r="AX623" i="1"/>
  <c r="AY623" i="1"/>
  <c r="AZ623" i="1"/>
  <c r="AU624" i="1"/>
  <c r="AV624" i="1"/>
  <c r="AW624" i="1"/>
  <c r="AX624" i="1"/>
  <c r="AY624" i="1"/>
  <c r="AZ624" i="1"/>
  <c r="AU625" i="1"/>
  <c r="AV625" i="1"/>
  <c r="AW625" i="1"/>
  <c r="AX625" i="1"/>
  <c r="AY625" i="1"/>
  <c r="AZ625" i="1"/>
  <c r="AU626" i="1"/>
  <c r="AV626" i="1"/>
  <c r="AW626" i="1"/>
  <c r="AX626" i="1"/>
  <c r="AY626" i="1"/>
  <c r="AZ626" i="1"/>
  <c r="AU627" i="1"/>
  <c r="AV627" i="1"/>
  <c r="AW627" i="1"/>
  <c r="AX627" i="1"/>
  <c r="AY627" i="1"/>
  <c r="AZ627" i="1"/>
  <c r="AU628" i="1"/>
  <c r="AV628" i="1"/>
  <c r="AW628" i="1"/>
  <c r="AX628" i="1"/>
  <c r="AY628" i="1"/>
  <c r="AZ628" i="1"/>
  <c r="AU629" i="1"/>
  <c r="AV629" i="1"/>
  <c r="AW629" i="1"/>
  <c r="AX629" i="1"/>
  <c r="AY629" i="1"/>
  <c r="AZ629" i="1"/>
  <c r="AU630" i="1"/>
  <c r="AV630" i="1"/>
  <c r="AW630" i="1"/>
  <c r="AX630" i="1"/>
  <c r="AY630" i="1"/>
  <c r="AZ630" i="1"/>
  <c r="AU631" i="1"/>
  <c r="AV631" i="1"/>
  <c r="AW631" i="1"/>
  <c r="AX631" i="1"/>
  <c r="AY631" i="1"/>
  <c r="AZ631" i="1"/>
  <c r="AU632" i="1"/>
  <c r="AV632" i="1"/>
  <c r="AW632" i="1"/>
  <c r="AX632" i="1"/>
  <c r="AY632" i="1"/>
  <c r="AZ632" i="1"/>
  <c r="AU633" i="1"/>
  <c r="AV633" i="1"/>
  <c r="AW633" i="1"/>
  <c r="AX633" i="1"/>
  <c r="AY633" i="1"/>
  <c r="AZ633" i="1"/>
  <c r="AU634" i="1"/>
  <c r="AV634" i="1"/>
  <c r="AW634" i="1"/>
  <c r="AX634" i="1"/>
  <c r="AY634" i="1"/>
  <c r="AZ634" i="1"/>
  <c r="AU635" i="1"/>
  <c r="AV635" i="1"/>
  <c r="AW635" i="1"/>
  <c r="AX635" i="1"/>
  <c r="AY635" i="1"/>
  <c r="AZ635" i="1"/>
  <c r="AU636" i="1"/>
  <c r="AV636" i="1"/>
  <c r="AW636" i="1"/>
  <c r="AX636" i="1"/>
  <c r="AY636" i="1"/>
  <c r="AZ636" i="1"/>
  <c r="AU637" i="1"/>
  <c r="AV637" i="1"/>
  <c r="AW637" i="1"/>
  <c r="AX637" i="1"/>
  <c r="AY637" i="1"/>
  <c r="AZ637" i="1"/>
  <c r="AU638" i="1"/>
  <c r="AV638" i="1"/>
  <c r="AW638" i="1"/>
  <c r="AX638" i="1"/>
  <c r="AY638" i="1"/>
  <c r="AZ638" i="1"/>
  <c r="AU639" i="1"/>
  <c r="AV639" i="1"/>
  <c r="AW639" i="1"/>
  <c r="AX639" i="1"/>
  <c r="AY639" i="1"/>
  <c r="AZ639" i="1"/>
  <c r="AU640" i="1"/>
  <c r="AV640" i="1"/>
  <c r="AW640" i="1"/>
  <c r="AX640" i="1"/>
  <c r="AY640" i="1"/>
  <c r="AZ640" i="1"/>
  <c r="AU641" i="1"/>
  <c r="AV641" i="1"/>
  <c r="AW641" i="1"/>
  <c r="AX641" i="1"/>
  <c r="AY641" i="1"/>
  <c r="AZ641" i="1"/>
  <c r="AU642" i="1"/>
  <c r="AV642" i="1"/>
  <c r="AW642" i="1"/>
  <c r="AX642" i="1"/>
  <c r="AY642" i="1"/>
  <c r="AZ642" i="1"/>
  <c r="AU643" i="1"/>
  <c r="AV643" i="1"/>
  <c r="AW643" i="1"/>
  <c r="AX643" i="1"/>
  <c r="AY643" i="1"/>
  <c r="AZ643" i="1"/>
  <c r="AU644" i="1"/>
  <c r="AV644" i="1"/>
  <c r="AW644" i="1"/>
  <c r="AX644" i="1"/>
  <c r="AY644" i="1"/>
  <c r="AZ644" i="1"/>
  <c r="AU645" i="1"/>
  <c r="AV645" i="1"/>
  <c r="AW645" i="1"/>
  <c r="AX645" i="1"/>
  <c r="AY645" i="1"/>
  <c r="AZ645" i="1"/>
  <c r="AU646" i="1"/>
  <c r="AV646" i="1"/>
  <c r="AW646" i="1"/>
  <c r="AX646" i="1"/>
  <c r="AY646" i="1"/>
  <c r="AZ646" i="1"/>
  <c r="AU647" i="1"/>
  <c r="AV647" i="1"/>
  <c r="AW647" i="1"/>
  <c r="AX647" i="1"/>
  <c r="AY647" i="1"/>
  <c r="AZ647" i="1"/>
  <c r="AU648" i="1"/>
  <c r="AV648" i="1"/>
  <c r="AW648" i="1"/>
  <c r="AX648" i="1"/>
  <c r="AY648" i="1"/>
  <c r="AZ648" i="1"/>
  <c r="AU649" i="1"/>
  <c r="AV649" i="1"/>
  <c r="AW649" i="1"/>
  <c r="AX649" i="1"/>
  <c r="AY649" i="1"/>
  <c r="AZ649" i="1"/>
  <c r="AU650" i="1"/>
  <c r="AV650" i="1"/>
  <c r="AW650" i="1"/>
  <c r="AX650" i="1"/>
  <c r="AY650" i="1"/>
  <c r="AZ650" i="1"/>
  <c r="AU651" i="1"/>
  <c r="AV651" i="1"/>
  <c r="AW651" i="1"/>
  <c r="AX651" i="1"/>
  <c r="AY651" i="1"/>
  <c r="AZ651" i="1"/>
  <c r="AU652" i="1"/>
  <c r="AV652" i="1"/>
  <c r="AW652" i="1"/>
  <c r="AX652" i="1"/>
  <c r="AY652" i="1"/>
  <c r="AZ652" i="1"/>
  <c r="AU653" i="1"/>
  <c r="AV653" i="1"/>
  <c r="AW653" i="1"/>
  <c r="AX653" i="1"/>
  <c r="AY653" i="1"/>
  <c r="AZ653" i="1"/>
  <c r="AU654" i="1"/>
  <c r="AV654" i="1"/>
  <c r="AW654" i="1"/>
  <c r="AX654" i="1"/>
  <c r="AY654" i="1"/>
  <c r="AZ654" i="1"/>
  <c r="AU655" i="1"/>
  <c r="AV655" i="1"/>
  <c r="AW655" i="1"/>
  <c r="AX655" i="1"/>
  <c r="AY655" i="1"/>
  <c r="AZ655" i="1"/>
  <c r="AU656" i="1"/>
  <c r="AV656" i="1"/>
  <c r="AW656" i="1"/>
  <c r="AX656" i="1"/>
  <c r="AY656" i="1"/>
  <c r="AZ656" i="1"/>
  <c r="AU657" i="1"/>
  <c r="AV657" i="1"/>
  <c r="AW657" i="1"/>
  <c r="AX657" i="1"/>
  <c r="AY657" i="1"/>
  <c r="AZ657" i="1"/>
  <c r="AU658" i="1"/>
  <c r="AV658" i="1"/>
  <c r="AW658" i="1"/>
  <c r="AX658" i="1"/>
  <c r="AY658" i="1"/>
  <c r="AZ658" i="1"/>
  <c r="AU659" i="1"/>
  <c r="AV659" i="1"/>
  <c r="AW659" i="1"/>
  <c r="AX659" i="1"/>
  <c r="AY659" i="1"/>
  <c r="AZ659" i="1"/>
  <c r="AU660" i="1"/>
  <c r="AV660" i="1"/>
  <c r="AW660" i="1"/>
  <c r="AX660" i="1"/>
  <c r="AY660" i="1"/>
  <c r="AZ660" i="1"/>
  <c r="AU661" i="1"/>
  <c r="AV661" i="1"/>
  <c r="AW661" i="1"/>
  <c r="AX661" i="1"/>
  <c r="AY661" i="1"/>
  <c r="AZ661" i="1"/>
  <c r="AU662" i="1"/>
  <c r="AV662" i="1"/>
  <c r="AW662" i="1"/>
  <c r="AX662" i="1"/>
  <c r="AY662" i="1"/>
  <c r="AZ662" i="1"/>
  <c r="AU663" i="1"/>
  <c r="AV663" i="1"/>
  <c r="AW663" i="1"/>
  <c r="AX663" i="1"/>
  <c r="AY663" i="1"/>
  <c r="AZ663" i="1"/>
  <c r="AU664" i="1"/>
  <c r="AV664" i="1"/>
  <c r="AW664" i="1"/>
  <c r="AX664" i="1"/>
  <c r="AY664" i="1"/>
  <c r="AZ664" i="1"/>
  <c r="AU665" i="1"/>
  <c r="AV665" i="1"/>
  <c r="AW665" i="1"/>
  <c r="AX665" i="1"/>
  <c r="AY665" i="1"/>
  <c r="AZ665" i="1"/>
  <c r="AU666" i="1"/>
  <c r="AV666" i="1"/>
  <c r="AW666" i="1"/>
  <c r="AX666" i="1"/>
  <c r="AY666" i="1"/>
  <c r="AZ666" i="1"/>
  <c r="AU667" i="1"/>
  <c r="AV667" i="1"/>
  <c r="AW667" i="1"/>
  <c r="AX667" i="1"/>
  <c r="AY667" i="1"/>
  <c r="AZ667" i="1"/>
  <c r="AU668" i="1"/>
  <c r="AV668" i="1"/>
  <c r="AW668" i="1"/>
  <c r="AX668" i="1"/>
  <c r="AY668" i="1"/>
  <c r="AZ668" i="1"/>
  <c r="AU669" i="1"/>
  <c r="AV669" i="1"/>
  <c r="AW669" i="1"/>
  <c r="AX669" i="1"/>
  <c r="AY669" i="1"/>
  <c r="AZ669" i="1"/>
  <c r="AU670" i="1"/>
  <c r="AV670" i="1"/>
  <c r="AW670" i="1"/>
  <c r="AX670" i="1"/>
  <c r="AY670" i="1"/>
  <c r="AZ670" i="1"/>
  <c r="AU671" i="1"/>
  <c r="AV671" i="1"/>
  <c r="AW671" i="1"/>
  <c r="AX671" i="1"/>
  <c r="AY671" i="1"/>
  <c r="AZ671" i="1"/>
  <c r="AU672" i="1"/>
  <c r="AV672" i="1"/>
  <c r="AW672" i="1"/>
  <c r="AX672" i="1"/>
  <c r="AY672" i="1"/>
  <c r="AZ672" i="1"/>
  <c r="AU673" i="1"/>
  <c r="AV673" i="1"/>
  <c r="AW673" i="1"/>
  <c r="AX673" i="1"/>
  <c r="AY673" i="1"/>
  <c r="AZ673" i="1"/>
  <c r="AU674" i="1"/>
  <c r="AV674" i="1"/>
  <c r="AW674" i="1"/>
  <c r="AX674" i="1"/>
  <c r="AY674" i="1"/>
  <c r="AZ674" i="1"/>
  <c r="AU675" i="1"/>
  <c r="AV675" i="1"/>
  <c r="AW675" i="1"/>
  <c r="AX675" i="1"/>
  <c r="AY675" i="1"/>
  <c r="AZ675" i="1"/>
  <c r="AU676" i="1"/>
  <c r="AV676" i="1"/>
  <c r="AW676" i="1"/>
  <c r="AX676" i="1"/>
  <c r="AY676" i="1"/>
  <c r="AZ676" i="1"/>
  <c r="AU677" i="1"/>
  <c r="AV677" i="1"/>
  <c r="AW677" i="1"/>
  <c r="AX677" i="1"/>
  <c r="AY677" i="1"/>
  <c r="AZ677" i="1"/>
  <c r="AU678" i="1"/>
  <c r="AV678" i="1"/>
  <c r="AW678" i="1"/>
  <c r="AX678" i="1"/>
  <c r="AY678" i="1"/>
  <c r="AZ678" i="1"/>
  <c r="AU679" i="1"/>
  <c r="AV679" i="1"/>
  <c r="AW679" i="1"/>
  <c r="AX679" i="1"/>
  <c r="AY679" i="1"/>
  <c r="AZ679" i="1"/>
  <c r="AU680" i="1"/>
  <c r="AV680" i="1"/>
  <c r="AW680" i="1"/>
  <c r="AX680" i="1"/>
  <c r="AY680" i="1"/>
  <c r="AZ680" i="1"/>
  <c r="AU681" i="1"/>
  <c r="AV681" i="1"/>
  <c r="AW681" i="1"/>
  <c r="AX681" i="1"/>
  <c r="AY681" i="1"/>
  <c r="AZ681" i="1"/>
  <c r="AU682" i="1"/>
  <c r="AV682" i="1"/>
  <c r="AW682" i="1"/>
  <c r="AX682" i="1"/>
  <c r="AY682" i="1"/>
  <c r="AZ682" i="1"/>
  <c r="AU683" i="1"/>
  <c r="AV683" i="1"/>
  <c r="AW683" i="1"/>
  <c r="AX683" i="1"/>
  <c r="AY683" i="1"/>
  <c r="AZ683" i="1"/>
  <c r="AU684" i="1"/>
  <c r="AV684" i="1"/>
  <c r="AW684" i="1"/>
  <c r="AX684" i="1"/>
  <c r="AY684" i="1"/>
  <c r="AZ684" i="1"/>
  <c r="AU685" i="1"/>
  <c r="AV685" i="1"/>
  <c r="AW685" i="1"/>
  <c r="AX685" i="1"/>
  <c r="AY685" i="1"/>
  <c r="AZ685" i="1"/>
  <c r="AU686" i="1"/>
  <c r="AV686" i="1"/>
  <c r="AW686" i="1"/>
  <c r="AX686" i="1"/>
  <c r="AY686" i="1"/>
  <c r="AZ686" i="1"/>
  <c r="AU687" i="1"/>
  <c r="AV687" i="1"/>
  <c r="AW687" i="1"/>
  <c r="AX687" i="1"/>
  <c r="AY687" i="1"/>
  <c r="AZ687" i="1"/>
  <c r="AU688" i="1"/>
  <c r="AV688" i="1"/>
  <c r="AW688" i="1"/>
  <c r="AX688" i="1"/>
  <c r="AY688" i="1"/>
  <c r="AZ688" i="1"/>
  <c r="AU689" i="1"/>
  <c r="AV689" i="1"/>
  <c r="AW689" i="1"/>
  <c r="AX689" i="1"/>
  <c r="AY689" i="1"/>
  <c r="AZ689" i="1"/>
  <c r="AU690" i="1"/>
  <c r="AV690" i="1"/>
  <c r="AW690" i="1"/>
  <c r="AX690" i="1"/>
  <c r="AY690" i="1"/>
  <c r="AZ690" i="1"/>
  <c r="AU691" i="1"/>
  <c r="AV691" i="1"/>
  <c r="AW691" i="1"/>
  <c r="AX691" i="1"/>
  <c r="AY691" i="1"/>
  <c r="AZ691" i="1"/>
  <c r="AU692" i="1"/>
  <c r="AV692" i="1"/>
  <c r="AW692" i="1"/>
  <c r="AX692" i="1"/>
  <c r="AY692" i="1"/>
  <c r="AZ692" i="1"/>
  <c r="AU693" i="1"/>
  <c r="AV693" i="1"/>
  <c r="AW693" i="1"/>
  <c r="AX693" i="1"/>
  <c r="AY693" i="1"/>
  <c r="AZ693" i="1"/>
  <c r="AU694" i="1"/>
  <c r="AV694" i="1"/>
  <c r="AW694" i="1"/>
  <c r="AX694" i="1"/>
  <c r="AY694" i="1"/>
  <c r="AZ694" i="1"/>
  <c r="AU695" i="1"/>
  <c r="AV695" i="1"/>
  <c r="AW695" i="1"/>
  <c r="AX695" i="1"/>
  <c r="AY695" i="1"/>
  <c r="AZ695" i="1"/>
  <c r="AU696" i="1"/>
  <c r="AV696" i="1"/>
  <c r="AW696" i="1"/>
  <c r="AX696" i="1"/>
  <c r="AY696" i="1"/>
  <c r="AZ696" i="1"/>
  <c r="AU697" i="1"/>
  <c r="AV697" i="1"/>
  <c r="AW697" i="1"/>
  <c r="AX697" i="1"/>
  <c r="AY697" i="1"/>
  <c r="AZ697" i="1"/>
  <c r="AU698" i="1"/>
  <c r="AV698" i="1"/>
  <c r="AW698" i="1"/>
  <c r="AX698" i="1"/>
  <c r="AY698" i="1"/>
  <c r="AZ698" i="1"/>
  <c r="AU699" i="1"/>
  <c r="AV699" i="1"/>
  <c r="AW699" i="1"/>
  <c r="AX699" i="1"/>
  <c r="AY699" i="1"/>
  <c r="AZ699" i="1"/>
  <c r="AU700" i="1"/>
  <c r="AV700" i="1"/>
  <c r="AW700" i="1"/>
  <c r="AX700" i="1"/>
  <c r="AY700" i="1"/>
  <c r="AZ700" i="1"/>
  <c r="AU701" i="1"/>
  <c r="AV701" i="1"/>
  <c r="AW701" i="1"/>
  <c r="AX701" i="1"/>
  <c r="AY701" i="1"/>
  <c r="AZ701" i="1"/>
  <c r="AU702" i="1"/>
  <c r="AV702" i="1"/>
  <c r="AW702" i="1"/>
  <c r="AX702" i="1"/>
  <c r="AY702" i="1"/>
  <c r="AZ702" i="1"/>
  <c r="AU703" i="1"/>
  <c r="AV703" i="1"/>
  <c r="AW703" i="1"/>
  <c r="AX703" i="1"/>
  <c r="AY703" i="1"/>
  <c r="AZ703" i="1"/>
  <c r="AU704" i="1"/>
  <c r="AV704" i="1"/>
  <c r="AW704" i="1"/>
  <c r="AX704" i="1"/>
  <c r="AY704" i="1"/>
  <c r="AZ704" i="1"/>
  <c r="AU705" i="1"/>
  <c r="AV705" i="1"/>
  <c r="AW705" i="1"/>
  <c r="AX705" i="1"/>
  <c r="AY705" i="1"/>
  <c r="AZ705" i="1"/>
  <c r="AU706" i="1"/>
  <c r="AV706" i="1"/>
  <c r="AW706" i="1"/>
  <c r="AX706" i="1"/>
  <c r="AY706" i="1"/>
  <c r="AZ706" i="1"/>
  <c r="AU707" i="1"/>
  <c r="AV707" i="1"/>
  <c r="AW707" i="1"/>
  <c r="AX707" i="1"/>
  <c r="AY707" i="1"/>
  <c r="AZ707" i="1"/>
  <c r="AU708" i="1"/>
  <c r="AV708" i="1"/>
  <c r="AW708" i="1"/>
  <c r="AX708" i="1"/>
  <c r="AY708" i="1"/>
  <c r="AZ708" i="1"/>
  <c r="AU709" i="1"/>
  <c r="AV709" i="1"/>
  <c r="AW709" i="1"/>
  <c r="AX709" i="1"/>
  <c r="AY709" i="1"/>
  <c r="AZ709" i="1"/>
  <c r="AU710" i="1"/>
  <c r="AV710" i="1"/>
  <c r="AW710" i="1"/>
  <c r="AX710" i="1"/>
  <c r="AY710" i="1"/>
  <c r="AZ710" i="1"/>
  <c r="AU711" i="1"/>
  <c r="AV711" i="1"/>
  <c r="AW711" i="1"/>
  <c r="AX711" i="1"/>
  <c r="AY711" i="1"/>
  <c r="AZ711" i="1"/>
  <c r="AU712" i="1"/>
  <c r="AV712" i="1"/>
  <c r="AW712" i="1"/>
  <c r="AX712" i="1"/>
  <c r="AY712" i="1"/>
  <c r="AZ712" i="1"/>
  <c r="AU713" i="1"/>
  <c r="AV713" i="1"/>
  <c r="AW713" i="1"/>
  <c r="AX713" i="1"/>
  <c r="AY713" i="1"/>
  <c r="AZ713" i="1"/>
  <c r="AU714" i="1"/>
  <c r="AV714" i="1"/>
  <c r="AW714" i="1"/>
  <c r="AX714" i="1"/>
  <c r="AY714" i="1"/>
  <c r="AZ714" i="1"/>
  <c r="AU715" i="1"/>
  <c r="AV715" i="1"/>
  <c r="AW715" i="1"/>
  <c r="AX715" i="1"/>
  <c r="AY715" i="1"/>
  <c r="AZ715" i="1"/>
  <c r="AU716" i="1"/>
  <c r="AV716" i="1"/>
  <c r="AW716" i="1"/>
  <c r="AX716" i="1"/>
  <c r="AY716" i="1"/>
  <c r="AZ716" i="1"/>
  <c r="AU717" i="1"/>
  <c r="AV717" i="1"/>
  <c r="AW717" i="1"/>
  <c r="AX717" i="1"/>
  <c r="AY717" i="1"/>
  <c r="AZ717" i="1"/>
  <c r="AU718" i="1"/>
  <c r="AV718" i="1"/>
  <c r="AW718" i="1"/>
  <c r="AX718" i="1"/>
  <c r="AY718" i="1"/>
  <c r="AZ718" i="1"/>
  <c r="AU719" i="1"/>
  <c r="AV719" i="1"/>
  <c r="AW719" i="1"/>
  <c r="AX719" i="1"/>
  <c r="AY719" i="1"/>
  <c r="AZ719" i="1"/>
  <c r="AU720" i="1"/>
  <c r="AV720" i="1"/>
  <c r="AW720" i="1"/>
  <c r="AX720" i="1"/>
  <c r="AY720" i="1"/>
  <c r="AZ720" i="1"/>
  <c r="AU721" i="1"/>
  <c r="AV721" i="1"/>
  <c r="AW721" i="1"/>
  <c r="AX721" i="1"/>
  <c r="AY721" i="1"/>
  <c r="AZ721" i="1"/>
  <c r="AU722" i="1"/>
  <c r="AV722" i="1"/>
  <c r="AW722" i="1"/>
  <c r="AX722" i="1"/>
  <c r="AY722" i="1"/>
  <c r="AZ722" i="1"/>
  <c r="AU723" i="1"/>
  <c r="AV723" i="1"/>
  <c r="AW723" i="1"/>
  <c r="AX723" i="1"/>
  <c r="AY723" i="1"/>
  <c r="AZ723" i="1"/>
  <c r="AU724" i="1"/>
  <c r="AV724" i="1"/>
  <c r="AW724" i="1"/>
  <c r="AX724" i="1"/>
  <c r="AY724" i="1"/>
  <c r="AZ724" i="1"/>
  <c r="AU725" i="1"/>
  <c r="AV725" i="1"/>
  <c r="AW725" i="1"/>
  <c r="AX725" i="1"/>
  <c r="AY725" i="1"/>
  <c r="AZ725" i="1"/>
  <c r="AU726" i="1"/>
  <c r="AV726" i="1"/>
  <c r="AW726" i="1"/>
  <c r="AX726" i="1"/>
  <c r="AY726" i="1"/>
  <c r="AZ726" i="1"/>
  <c r="AU727" i="1"/>
  <c r="AV727" i="1"/>
  <c r="AW727" i="1"/>
  <c r="AX727" i="1"/>
  <c r="AY727" i="1"/>
  <c r="AZ727" i="1"/>
  <c r="AU728" i="1"/>
  <c r="AV728" i="1"/>
  <c r="AW728" i="1"/>
  <c r="AX728" i="1"/>
  <c r="AY728" i="1"/>
  <c r="AZ728" i="1"/>
  <c r="AU729" i="1"/>
  <c r="AV729" i="1"/>
  <c r="AW729" i="1"/>
  <c r="AX729" i="1"/>
  <c r="AY729" i="1"/>
  <c r="AZ729" i="1"/>
  <c r="AU730" i="1"/>
  <c r="AV730" i="1"/>
  <c r="AW730" i="1"/>
  <c r="AX730" i="1"/>
  <c r="AY730" i="1"/>
  <c r="AZ730" i="1"/>
  <c r="AU731" i="1"/>
  <c r="AV731" i="1"/>
  <c r="AW731" i="1"/>
  <c r="AX731" i="1"/>
  <c r="AY731" i="1"/>
  <c r="AZ731" i="1"/>
  <c r="AU732" i="1"/>
  <c r="AV732" i="1"/>
  <c r="AW732" i="1"/>
  <c r="AX732" i="1"/>
  <c r="AY732" i="1"/>
  <c r="AZ732" i="1"/>
  <c r="AU733" i="1"/>
  <c r="AV733" i="1"/>
  <c r="AW733" i="1"/>
  <c r="AX733" i="1"/>
  <c r="AY733" i="1"/>
  <c r="AZ733" i="1"/>
  <c r="AU734" i="1"/>
  <c r="AV734" i="1"/>
  <c r="AW734" i="1"/>
  <c r="AX734" i="1"/>
  <c r="AY734" i="1"/>
  <c r="AZ734" i="1"/>
  <c r="AU735" i="1"/>
  <c r="AV735" i="1"/>
  <c r="AW735" i="1"/>
  <c r="AX735" i="1"/>
  <c r="AY735" i="1"/>
  <c r="AZ735" i="1"/>
  <c r="AU736" i="1"/>
  <c r="AV736" i="1"/>
  <c r="AW736" i="1"/>
  <c r="AX736" i="1"/>
  <c r="AY736" i="1"/>
  <c r="AZ736" i="1"/>
  <c r="AU737" i="1"/>
  <c r="AV737" i="1"/>
  <c r="AW737" i="1"/>
  <c r="AX737" i="1"/>
  <c r="AY737" i="1"/>
  <c r="AZ737" i="1"/>
  <c r="AU738" i="1"/>
  <c r="AV738" i="1"/>
  <c r="AW738" i="1"/>
  <c r="AX738" i="1"/>
  <c r="AY738" i="1"/>
  <c r="AZ738" i="1"/>
  <c r="AU739" i="1"/>
  <c r="AV739" i="1"/>
  <c r="AW739" i="1"/>
  <c r="AX739" i="1"/>
  <c r="AY739" i="1"/>
  <c r="AZ739" i="1"/>
  <c r="AU740" i="1"/>
  <c r="AV740" i="1"/>
  <c r="AW740" i="1"/>
  <c r="AX740" i="1"/>
  <c r="AY740" i="1"/>
  <c r="AZ740" i="1"/>
  <c r="AU741" i="1"/>
  <c r="AV741" i="1"/>
  <c r="AW741" i="1"/>
  <c r="AX741" i="1"/>
  <c r="AY741" i="1"/>
  <c r="AZ741" i="1"/>
  <c r="AU742" i="1"/>
  <c r="AV742" i="1"/>
  <c r="AW742" i="1"/>
  <c r="AX742" i="1"/>
  <c r="AY742" i="1"/>
  <c r="AZ742" i="1"/>
  <c r="AU743" i="1"/>
  <c r="AV743" i="1"/>
  <c r="AW743" i="1"/>
  <c r="AX743" i="1"/>
  <c r="AY743" i="1"/>
  <c r="AZ743" i="1"/>
  <c r="AU744" i="1"/>
  <c r="AV744" i="1"/>
  <c r="AW744" i="1"/>
  <c r="AX744" i="1"/>
  <c r="AY744" i="1"/>
  <c r="AZ744" i="1"/>
  <c r="AU745" i="1"/>
  <c r="AV745" i="1"/>
  <c r="AW745" i="1"/>
  <c r="AX745" i="1"/>
  <c r="AY745" i="1"/>
  <c r="AZ745" i="1"/>
  <c r="AU746" i="1"/>
  <c r="AV746" i="1"/>
  <c r="AW746" i="1"/>
  <c r="AX746" i="1"/>
  <c r="AY746" i="1"/>
  <c r="AZ746" i="1"/>
  <c r="AU747" i="1"/>
  <c r="AV747" i="1"/>
  <c r="AW747" i="1"/>
  <c r="AX747" i="1"/>
  <c r="AY747" i="1"/>
  <c r="AZ747" i="1"/>
  <c r="AU748" i="1"/>
  <c r="AV748" i="1"/>
  <c r="AW748" i="1"/>
  <c r="AX748" i="1"/>
  <c r="AY748" i="1"/>
  <c r="AZ748" i="1"/>
  <c r="AU749" i="1"/>
  <c r="AV749" i="1"/>
  <c r="AW749" i="1"/>
  <c r="AX749" i="1"/>
  <c r="AY749" i="1"/>
  <c r="AZ749" i="1"/>
  <c r="AU750" i="1"/>
  <c r="AV750" i="1"/>
  <c r="AW750" i="1"/>
  <c r="AX750" i="1"/>
  <c r="AY750" i="1"/>
  <c r="AZ750" i="1"/>
  <c r="AU751" i="1"/>
  <c r="AV751" i="1"/>
  <c r="AW751" i="1"/>
  <c r="AX751" i="1"/>
  <c r="AY751" i="1"/>
  <c r="AZ751" i="1"/>
  <c r="AU752" i="1"/>
  <c r="AV752" i="1"/>
  <c r="AW752" i="1"/>
  <c r="AX752" i="1"/>
  <c r="AY752" i="1"/>
  <c r="AZ752" i="1"/>
  <c r="AU753" i="1"/>
  <c r="AV753" i="1"/>
  <c r="AW753" i="1"/>
  <c r="AX753" i="1"/>
  <c r="AY753" i="1"/>
  <c r="AZ753" i="1"/>
  <c r="AU754" i="1"/>
  <c r="AV754" i="1"/>
  <c r="AW754" i="1"/>
  <c r="AX754" i="1"/>
  <c r="AY754" i="1"/>
  <c r="AZ754" i="1"/>
  <c r="AU755" i="1"/>
  <c r="AV755" i="1"/>
  <c r="AW755" i="1"/>
  <c r="AX755" i="1"/>
  <c r="AY755" i="1"/>
  <c r="AZ755" i="1"/>
  <c r="AU756" i="1"/>
  <c r="AV756" i="1"/>
  <c r="AW756" i="1"/>
  <c r="AX756" i="1"/>
  <c r="AY756" i="1"/>
  <c r="AZ756" i="1"/>
  <c r="AU757" i="1"/>
  <c r="AV757" i="1"/>
  <c r="AW757" i="1"/>
  <c r="AX757" i="1"/>
  <c r="AY757" i="1"/>
  <c r="AZ757" i="1"/>
  <c r="AU758" i="1"/>
  <c r="AV758" i="1"/>
  <c r="AW758" i="1"/>
  <c r="AX758" i="1"/>
  <c r="AY758" i="1"/>
  <c r="AZ758" i="1"/>
  <c r="AU759" i="1"/>
  <c r="AV759" i="1"/>
  <c r="AW759" i="1"/>
  <c r="AX759" i="1"/>
  <c r="AY759" i="1"/>
  <c r="AZ759" i="1"/>
  <c r="AU760" i="1"/>
  <c r="AV760" i="1"/>
  <c r="AW760" i="1"/>
  <c r="AX760" i="1"/>
  <c r="AY760" i="1"/>
  <c r="AZ760" i="1"/>
  <c r="AU761" i="1"/>
  <c r="AV761" i="1"/>
  <c r="AW761" i="1"/>
  <c r="AX761" i="1"/>
  <c r="AY761" i="1"/>
  <c r="AZ761" i="1"/>
  <c r="AU762" i="1"/>
  <c r="AV762" i="1"/>
  <c r="AW762" i="1"/>
  <c r="AX762" i="1"/>
  <c r="AY762" i="1"/>
  <c r="AZ762" i="1"/>
  <c r="AU763" i="1"/>
  <c r="AV763" i="1"/>
  <c r="AW763" i="1"/>
  <c r="AX763" i="1"/>
  <c r="AY763" i="1"/>
  <c r="AZ763" i="1"/>
  <c r="AU764" i="1"/>
  <c r="AV764" i="1"/>
  <c r="AW764" i="1"/>
  <c r="AX764" i="1"/>
  <c r="AY764" i="1"/>
  <c r="AZ764" i="1"/>
  <c r="AU765" i="1"/>
  <c r="AV765" i="1"/>
  <c r="AW765" i="1"/>
  <c r="AX765" i="1"/>
  <c r="AY765" i="1"/>
  <c r="AZ765" i="1"/>
  <c r="AU766" i="1"/>
  <c r="AV766" i="1"/>
  <c r="AW766" i="1"/>
  <c r="AX766" i="1"/>
  <c r="AY766" i="1"/>
  <c r="AZ766" i="1"/>
  <c r="AU767" i="1"/>
  <c r="AV767" i="1"/>
  <c r="AW767" i="1"/>
  <c r="AX767" i="1"/>
  <c r="AY767" i="1"/>
  <c r="AZ767" i="1"/>
  <c r="AU768" i="1"/>
  <c r="AV768" i="1"/>
  <c r="AW768" i="1"/>
  <c r="AX768" i="1"/>
  <c r="AY768" i="1"/>
  <c r="AZ768" i="1"/>
  <c r="AU769" i="1"/>
  <c r="AV769" i="1"/>
  <c r="AW769" i="1"/>
  <c r="AX769" i="1"/>
  <c r="AY769" i="1"/>
  <c r="AZ769" i="1"/>
  <c r="AU770" i="1"/>
  <c r="AV770" i="1"/>
  <c r="AW770" i="1"/>
  <c r="AX770" i="1"/>
  <c r="AY770" i="1"/>
  <c r="AZ770" i="1"/>
  <c r="AU771" i="1"/>
  <c r="AV771" i="1"/>
  <c r="AW771" i="1"/>
  <c r="AX771" i="1"/>
  <c r="AY771" i="1"/>
  <c r="AZ771" i="1"/>
  <c r="AU772" i="1"/>
  <c r="AV772" i="1"/>
  <c r="AW772" i="1"/>
  <c r="AX772" i="1"/>
  <c r="AY772" i="1"/>
  <c r="AZ772" i="1"/>
  <c r="AU773" i="1"/>
  <c r="AV773" i="1"/>
  <c r="AW773" i="1"/>
  <c r="AX773" i="1"/>
  <c r="AY773" i="1"/>
  <c r="AZ773" i="1"/>
  <c r="AU774" i="1"/>
  <c r="AV774" i="1"/>
  <c r="AW774" i="1"/>
  <c r="AX774" i="1"/>
  <c r="AY774" i="1"/>
  <c r="AZ774" i="1"/>
  <c r="AU775" i="1"/>
  <c r="AV775" i="1"/>
  <c r="AW775" i="1"/>
  <c r="AX775" i="1"/>
  <c r="AY775" i="1"/>
  <c r="AZ775" i="1"/>
  <c r="AU776" i="1"/>
  <c r="AV776" i="1"/>
  <c r="AW776" i="1"/>
  <c r="AX776" i="1"/>
  <c r="AY776" i="1"/>
  <c r="AZ776" i="1"/>
  <c r="AU777" i="1"/>
  <c r="AV777" i="1"/>
  <c r="AW777" i="1"/>
  <c r="AX777" i="1"/>
  <c r="AY777" i="1"/>
  <c r="AZ777" i="1"/>
  <c r="AU778" i="1"/>
  <c r="AV778" i="1"/>
  <c r="AW778" i="1"/>
  <c r="AX778" i="1"/>
  <c r="AY778" i="1"/>
  <c r="AZ778" i="1"/>
  <c r="AU779" i="1"/>
  <c r="AV779" i="1"/>
  <c r="AW779" i="1"/>
  <c r="AX779" i="1"/>
  <c r="AY779" i="1"/>
  <c r="AZ779" i="1"/>
  <c r="AU780" i="1"/>
  <c r="AV780" i="1"/>
  <c r="AW780" i="1"/>
  <c r="AX780" i="1"/>
  <c r="AY780" i="1"/>
  <c r="AZ780" i="1"/>
  <c r="AU781" i="1"/>
  <c r="AV781" i="1"/>
  <c r="AW781" i="1"/>
  <c r="AX781" i="1"/>
  <c r="AY781" i="1"/>
  <c r="AZ781" i="1"/>
  <c r="AU782" i="1"/>
  <c r="AV782" i="1"/>
  <c r="AW782" i="1"/>
  <c r="AX782" i="1"/>
  <c r="AY782" i="1"/>
  <c r="AZ782" i="1"/>
  <c r="AU783" i="1"/>
  <c r="AV783" i="1"/>
  <c r="AW783" i="1"/>
  <c r="AX783" i="1"/>
  <c r="AY783" i="1"/>
  <c r="AZ783" i="1"/>
  <c r="AU784" i="1"/>
  <c r="AV784" i="1"/>
  <c r="AW784" i="1"/>
  <c r="AX784" i="1"/>
  <c r="AY784" i="1"/>
  <c r="AZ784" i="1"/>
  <c r="AU785" i="1"/>
  <c r="AV785" i="1"/>
  <c r="AW785" i="1"/>
  <c r="AX785" i="1"/>
  <c r="AY785" i="1"/>
  <c r="AZ785" i="1"/>
  <c r="AU786" i="1"/>
  <c r="AV786" i="1"/>
  <c r="AW786" i="1"/>
  <c r="AX786" i="1"/>
  <c r="AY786" i="1"/>
  <c r="AZ786" i="1"/>
  <c r="AU787" i="1"/>
  <c r="AV787" i="1"/>
  <c r="AW787" i="1"/>
  <c r="AX787" i="1"/>
  <c r="AY787" i="1"/>
  <c r="AZ787" i="1"/>
  <c r="AU788" i="1"/>
  <c r="AV788" i="1"/>
  <c r="AW788" i="1"/>
  <c r="AX788" i="1"/>
  <c r="AY788" i="1"/>
  <c r="AZ788" i="1"/>
  <c r="AU789" i="1"/>
  <c r="AV789" i="1"/>
  <c r="AW789" i="1"/>
  <c r="AX789" i="1"/>
  <c r="AY789" i="1"/>
  <c r="AZ789" i="1"/>
  <c r="AU790" i="1"/>
  <c r="AV790" i="1"/>
  <c r="AW790" i="1"/>
  <c r="AX790" i="1"/>
  <c r="AY790" i="1"/>
  <c r="AZ790" i="1"/>
  <c r="AU791" i="1"/>
  <c r="AV791" i="1"/>
  <c r="AW791" i="1"/>
  <c r="AX791" i="1"/>
  <c r="AY791" i="1"/>
  <c r="AZ791" i="1"/>
  <c r="AU792" i="1"/>
  <c r="AV792" i="1"/>
  <c r="AW792" i="1"/>
  <c r="AX792" i="1"/>
  <c r="AY792" i="1"/>
  <c r="AZ792" i="1"/>
  <c r="AU793" i="1"/>
  <c r="AV793" i="1"/>
  <c r="AW793" i="1"/>
  <c r="AX793" i="1"/>
  <c r="AY793" i="1"/>
  <c r="AZ793" i="1"/>
  <c r="AU794" i="1"/>
  <c r="AV794" i="1"/>
  <c r="AW794" i="1"/>
  <c r="AX794" i="1"/>
  <c r="AY794" i="1"/>
  <c r="AZ794" i="1"/>
  <c r="AU795" i="1"/>
  <c r="AV795" i="1"/>
  <c r="AW795" i="1"/>
  <c r="AX795" i="1"/>
  <c r="AY795" i="1"/>
  <c r="AZ795" i="1"/>
  <c r="AU796" i="1"/>
  <c r="AV796" i="1"/>
  <c r="AW796" i="1"/>
  <c r="AX796" i="1"/>
  <c r="AY796" i="1"/>
  <c r="AZ796" i="1"/>
  <c r="AU797" i="1"/>
  <c r="AV797" i="1"/>
  <c r="AW797" i="1"/>
  <c r="AX797" i="1"/>
  <c r="AY797" i="1"/>
  <c r="AZ797" i="1"/>
  <c r="AU798" i="1"/>
  <c r="AV798" i="1"/>
  <c r="AW798" i="1"/>
  <c r="AX798" i="1"/>
  <c r="AY798" i="1"/>
  <c r="AZ798" i="1"/>
  <c r="AU799" i="1"/>
  <c r="AV799" i="1"/>
  <c r="AW799" i="1"/>
  <c r="AX799" i="1"/>
  <c r="AY799" i="1"/>
  <c r="AZ799" i="1"/>
  <c r="AU800" i="1"/>
  <c r="AV800" i="1"/>
  <c r="AW800" i="1"/>
  <c r="AX800" i="1"/>
  <c r="AY800" i="1"/>
  <c r="AZ800" i="1"/>
  <c r="AU801" i="1"/>
  <c r="AV801" i="1"/>
  <c r="AW801" i="1"/>
  <c r="AX801" i="1"/>
  <c r="AY801" i="1"/>
  <c r="AZ801" i="1"/>
  <c r="AU802" i="1"/>
  <c r="AV802" i="1"/>
  <c r="AW802" i="1"/>
  <c r="AX802" i="1"/>
  <c r="AY802" i="1"/>
  <c r="AZ802" i="1"/>
  <c r="AU803" i="1"/>
  <c r="AV803" i="1"/>
  <c r="AW803" i="1"/>
  <c r="AX803" i="1"/>
  <c r="AY803" i="1"/>
  <c r="AZ803" i="1"/>
  <c r="AU804" i="1"/>
  <c r="AV804" i="1"/>
  <c r="AW804" i="1"/>
  <c r="AX804" i="1"/>
  <c r="AY804" i="1"/>
  <c r="AZ804" i="1"/>
  <c r="AU805" i="1"/>
  <c r="AV805" i="1"/>
  <c r="AW805" i="1"/>
  <c r="AX805" i="1"/>
  <c r="AY805" i="1"/>
  <c r="AZ805" i="1"/>
  <c r="AU806" i="1"/>
  <c r="AV806" i="1"/>
  <c r="AW806" i="1"/>
  <c r="AX806" i="1"/>
  <c r="AY806" i="1"/>
  <c r="AZ806" i="1"/>
  <c r="AU807" i="1"/>
  <c r="AV807" i="1"/>
  <c r="AW807" i="1"/>
  <c r="AX807" i="1"/>
  <c r="AY807" i="1"/>
  <c r="AZ807" i="1"/>
  <c r="AU808" i="1"/>
  <c r="AV808" i="1"/>
  <c r="AW808" i="1"/>
  <c r="AX808" i="1"/>
  <c r="AY808" i="1"/>
  <c r="AZ808" i="1"/>
  <c r="AU809" i="1"/>
  <c r="AV809" i="1"/>
  <c r="AW809" i="1"/>
  <c r="AX809" i="1"/>
  <c r="AY809" i="1"/>
  <c r="AZ809" i="1"/>
  <c r="AU810" i="1"/>
  <c r="AV810" i="1"/>
  <c r="AW810" i="1"/>
  <c r="AX810" i="1"/>
  <c r="AY810" i="1"/>
  <c r="AZ810" i="1"/>
  <c r="AU811" i="1"/>
  <c r="AV811" i="1"/>
  <c r="AW811" i="1"/>
  <c r="AX811" i="1"/>
  <c r="AY811" i="1"/>
  <c r="AZ811" i="1"/>
  <c r="AU812" i="1"/>
  <c r="AV812" i="1"/>
  <c r="AW812" i="1"/>
  <c r="AX812" i="1"/>
  <c r="AY812" i="1"/>
  <c r="AZ812" i="1"/>
  <c r="AU813" i="1"/>
  <c r="AV813" i="1"/>
  <c r="AW813" i="1"/>
  <c r="AX813" i="1"/>
  <c r="AY813" i="1"/>
  <c r="AZ813" i="1"/>
  <c r="AU814" i="1"/>
  <c r="AV814" i="1"/>
  <c r="AW814" i="1"/>
  <c r="AX814" i="1"/>
  <c r="AY814" i="1"/>
  <c r="AZ814" i="1"/>
  <c r="AU815" i="1"/>
  <c r="AV815" i="1"/>
  <c r="AW815" i="1"/>
  <c r="AX815" i="1"/>
  <c r="AY815" i="1"/>
  <c r="AZ815" i="1"/>
  <c r="AU816" i="1"/>
  <c r="AV816" i="1"/>
  <c r="AW816" i="1"/>
  <c r="AX816" i="1"/>
  <c r="AY816" i="1"/>
  <c r="AZ816" i="1"/>
  <c r="AU817" i="1"/>
  <c r="AV817" i="1"/>
  <c r="AW817" i="1"/>
  <c r="AX817" i="1"/>
  <c r="AY817" i="1"/>
  <c r="AZ817" i="1"/>
  <c r="AU818" i="1"/>
  <c r="AV818" i="1"/>
  <c r="AW818" i="1"/>
  <c r="AX818" i="1"/>
  <c r="AY818" i="1"/>
  <c r="AZ818" i="1"/>
  <c r="AU819" i="1"/>
  <c r="AV819" i="1"/>
  <c r="AW819" i="1"/>
  <c r="AX819" i="1"/>
  <c r="AY819" i="1"/>
  <c r="AZ819" i="1"/>
  <c r="AU820" i="1"/>
  <c r="AV820" i="1"/>
  <c r="AW820" i="1"/>
  <c r="AX820" i="1"/>
  <c r="AY820" i="1"/>
  <c r="AZ820" i="1"/>
  <c r="AU821" i="1"/>
  <c r="AV821" i="1"/>
  <c r="AW821" i="1"/>
  <c r="AX821" i="1"/>
  <c r="AY821" i="1"/>
  <c r="AZ821" i="1"/>
  <c r="AU822" i="1"/>
  <c r="AV822" i="1"/>
  <c r="AW822" i="1"/>
  <c r="AX822" i="1"/>
  <c r="AY822" i="1"/>
  <c r="AZ822" i="1"/>
  <c r="AU823" i="1"/>
  <c r="AV823" i="1"/>
  <c r="AW823" i="1"/>
  <c r="AX823" i="1"/>
  <c r="AY823" i="1"/>
  <c r="AZ823" i="1"/>
  <c r="AU824" i="1"/>
  <c r="AV824" i="1"/>
  <c r="AW824" i="1"/>
  <c r="AX824" i="1"/>
  <c r="AY824" i="1"/>
  <c r="AZ824" i="1"/>
  <c r="AU825" i="1"/>
  <c r="AV825" i="1"/>
  <c r="AW825" i="1"/>
  <c r="AX825" i="1"/>
  <c r="AY825" i="1"/>
  <c r="AZ825" i="1"/>
  <c r="AU826" i="1"/>
  <c r="AV826" i="1"/>
  <c r="AW826" i="1"/>
  <c r="AX826" i="1"/>
  <c r="AY826" i="1"/>
  <c r="AZ826" i="1"/>
  <c r="AU827" i="1"/>
  <c r="AV827" i="1"/>
  <c r="AW827" i="1"/>
  <c r="AX827" i="1"/>
  <c r="AY827" i="1"/>
  <c r="AZ827" i="1"/>
  <c r="AU828" i="1"/>
  <c r="AV828" i="1"/>
  <c r="AW828" i="1"/>
  <c r="AX828" i="1"/>
  <c r="AY828" i="1"/>
  <c r="AZ828" i="1"/>
  <c r="AU829" i="1"/>
  <c r="AV829" i="1"/>
  <c r="AW829" i="1"/>
  <c r="AX829" i="1"/>
  <c r="AY829" i="1"/>
  <c r="AZ829" i="1"/>
  <c r="AU830" i="1"/>
  <c r="AV830" i="1"/>
  <c r="AW830" i="1"/>
  <c r="AX830" i="1"/>
  <c r="AY830" i="1"/>
  <c r="AZ830" i="1"/>
  <c r="AU831" i="1"/>
  <c r="AV831" i="1"/>
  <c r="AW831" i="1"/>
  <c r="AX831" i="1"/>
  <c r="AY831" i="1"/>
  <c r="AZ831" i="1"/>
  <c r="AU832" i="1"/>
  <c r="AV832" i="1"/>
  <c r="AW832" i="1"/>
  <c r="AX832" i="1"/>
  <c r="AY832" i="1"/>
  <c r="AZ832" i="1"/>
  <c r="AU833" i="1"/>
  <c r="AV833" i="1"/>
  <c r="AW833" i="1"/>
  <c r="AX833" i="1"/>
  <c r="AY833" i="1"/>
  <c r="AZ833" i="1"/>
  <c r="AU834" i="1"/>
  <c r="AV834" i="1"/>
  <c r="AW834" i="1"/>
  <c r="AX834" i="1"/>
  <c r="AY834" i="1"/>
  <c r="AZ834" i="1"/>
  <c r="AU835" i="1"/>
  <c r="AV835" i="1"/>
  <c r="AW835" i="1"/>
  <c r="AX835" i="1"/>
  <c r="AY835" i="1"/>
  <c r="AZ835" i="1"/>
  <c r="AU836" i="1"/>
  <c r="AV836" i="1"/>
  <c r="AW836" i="1"/>
  <c r="AX836" i="1"/>
  <c r="AY836" i="1"/>
  <c r="AZ836" i="1"/>
  <c r="AU837" i="1"/>
  <c r="AV837" i="1"/>
  <c r="AW837" i="1"/>
  <c r="AX837" i="1"/>
  <c r="AY837" i="1"/>
  <c r="AZ837" i="1"/>
  <c r="AU838" i="1"/>
  <c r="AV838" i="1"/>
  <c r="AW838" i="1"/>
  <c r="AX838" i="1"/>
  <c r="AY838" i="1"/>
  <c r="AZ838" i="1"/>
  <c r="AU839" i="1"/>
  <c r="AV839" i="1"/>
  <c r="AW839" i="1"/>
  <c r="AX839" i="1"/>
  <c r="AY839" i="1"/>
  <c r="AZ839" i="1"/>
  <c r="AU840" i="1"/>
  <c r="AV840" i="1"/>
  <c r="AW840" i="1"/>
  <c r="AX840" i="1"/>
  <c r="AY840" i="1"/>
  <c r="AZ840" i="1"/>
  <c r="AU841" i="1"/>
  <c r="AV841" i="1"/>
  <c r="AW841" i="1"/>
  <c r="AX841" i="1"/>
  <c r="AY841" i="1"/>
  <c r="AZ841" i="1"/>
  <c r="AU842" i="1"/>
  <c r="AV842" i="1"/>
  <c r="AW842" i="1"/>
  <c r="AX842" i="1"/>
  <c r="AY842" i="1"/>
  <c r="AZ842" i="1"/>
  <c r="AU843" i="1"/>
  <c r="AV843" i="1"/>
  <c r="AW843" i="1"/>
  <c r="AX843" i="1"/>
  <c r="AY843" i="1"/>
  <c r="AZ843" i="1"/>
  <c r="AU844" i="1"/>
  <c r="AV844" i="1"/>
  <c r="AW844" i="1"/>
  <c r="AX844" i="1"/>
  <c r="AY844" i="1"/>
  <c r="AZ844" i="1"/>
  <c r="AU845" i="1"/>
  <c r="AV845" i="1"/>
  <c r="AW845" i="1"/>
  <c r="AX845" i="1"/>
  <c r="AY845" i="1"/>
  <c r="AZ845" i="1"/>
  <c r="AU846" i="1"/>
  <c r="AV846" i="1"/>
  <c r="AW846" i="1"/>
  <c r="AX846" i="1"/>
  <c r="AY846" i="1"/>
  <c r="AZ846" i="1"/>
  <c r="AU847" i="1"/>
  <c r="AV847" i="1"/>
  <c r="AW847" i="1"/>
  <c r="AX847" i="1"/>
  <c r="AY847" i="1"/>
  <c r="AZ847" i="1"/>
  <c r="AU848" i="1"/>
  <c r="AV848" i="1"/>
  <c r="AW848" i="1"/>
  <c r="AX848" i="1"/>
  <c r="AY848" i="1"/>
  <c r="AZ848" i="1"/>
  <c r="AU849" i="1"/>
  <c r="AV849" i="1"/>
  <c r="AW849" i="1"/>
  <c r="AX849" i="1"/>
  <c r="AY849" i="1"/>
  <c r="AZ849" i="1"/>
  <c r="AU850" i="1"/>
  <c r="AV850" i="1"/>
  <c r="AW850" i="1"/>
  <c r="AX850" i="1"/>
  <c r="AY850" i="1"/>
  <c r="AZ850" i="1"/>
  <c r="AU851" i="1"/>
  <c r="AV851" i="1"/>
  <c r="AW851" i="1"/>
  <c r="AX851" i="1"/>
  <c r="AY851" i="1"/>
  <c r="AZ851" i="1"/>
  <c r="AU852" i="1"/>
  <c r="AV852" i="1"/>
  <c r="AW852" i="1"/>
  <c r="AX852" i="1"/>
  <c r="AY852" i="1"/>
  <c r="AZ852" i="1"/>
  <c r="AU853" i="1"/>
  <c r="AV853" i="1"/>
  <c r="AW853" i="1"/>
  <c r="AX853" i="1"/>
  <c r="AY853" i="1"/>
  <c r="AZ853" i="1"/>
  <c r="AU854" i="1"/>
  <c r="AV854" i="1"/>
  <c r="AW854" i="1"/>
  <c r="AX854" i="1"/>
  <c r="AY854" i="1"/>
  <c r="AZ854" i="1"/>
  <c r="AU855" i="1"/>
  <c r="AV855" i="1"/>
  <c r="AW855" i="1"/>
  <c r="AX855" i="1"/>
  <c r="AY855" i="1"/>
  <c r="AZ855" i="1"/>
  <c r="AU856" i="1"/>
  <c r="AV856" i="1"/>
  <c r="AW856" i="1"/>
  <c r="AX856" i="1"/>
  <c r="AY856" i="1"/>
  <c r="AZ856" i="1"/>
  <c r="AU857" i="1"/>
  <c r="AV857" i="1"/>
  <c r="AW857" i="1"/>
  <c r="AX857" i="1"/>
  <c r="AY857" i="1"/>
  <c r="AZ857" i="1"/>
  <c r="AU858" i="1"/>
  <c r="AV858" i="1"/>
  <c r="AW858" i="1"/>
  <c r="AX858" i="1"/>
  <c r="AY858" i="1"/>
  <c r="AZ858" i="1"/>
  <c r="AU859" i="1"/>
  <c r="AV859" i="1"/>
  <c r="AW859" i="1"/>
  <c r="AX859" i="1"/>
  <c r="AY859" i="1"/>
  <c r="AZ859" i="1"/>
  <c r="AU860" i="1"/>
  <c r="AV860" i="1"/>
  <c r="AW860" i="1"/>
  <c r="AX860" i="1"/>
  <c r="AY860" i="1"/>
  <c r="AZ860" i="1"/>
  <c r="AU861" i="1"/>
  <c r="AV861" i="1"/>
  <c r="AW861" i="1"/>
  <c r="AX861" i="1"/>
  <c r="AY861" i="1"/>
  <c r="AZ861" i="1"/>
  <c r="AU862" i="1"/>
  <c r="AV862" i="1"/>
  <c r="AW862" i="1"/>
  <c r="AX862" i="1"/>
  <c r="AY862" i="1"/>
  <c r="AZ862" i="1"/>
  <c r="AU863" i="1"/>
  <c r="AV863" i="1"/>
  <c r="AW863" i="1"/>
  <c r="AX863" i="1"/>
  <c r="AY863" i="1"/>
  <c r="AZ863" i="1"/>
  <c r="AU864" i="1"/>
  <c r="AV864" i="1"/>
  <c r="AW864" i="1"/>
  <c r="AX864" i="1"/>
  <c r="AY864" i="1"/>
  <c r="AZ864" i="1"/>
  <c r="AU865" i="1"/>
  <c r="AV865" i="1"/>
  <c r="AW865" i="1"/>
  <c r="AX865" i="1"/>
  <c r="AY865" i="1"/>
  <c r="AZ865" i="1"/>
  <c r="AU866" i="1"/>
  <c r="AV866" i="1"/>
  <c r="AW866" i="1"/>
  <c r="AX866" i="1"/>
  <c r="AY866" i="1"/>
  <c r="AZ866" i="1"/>
  <c r="AU867" i="1"/>
  <c r="AV867" i="1"/>
  <c r="AW867" i="1"/>
  <c r="AX867" i="1"/>
  <c r="AY867" i="1"/>
  <c r="AZ867" i="1"/>
  <c r="AU868" i="1"/>
  <c r="AV868" i="1"/>
  <c r="AW868" i="1"/>
  <c r="AX868" i="1"/>
  <c r="AY868" i="1"/>
  <c r="AZ868" i="1"/>
  <c r="AU869" i="1"/>
  <c r="AV869" i="1"/>
  <c r="AW869" i="1"/>
  <c r="AX869" i="1"/>
  <c r="AY869" i="1"/>
  <c r="AZ869" i="1"/>
  <c r="AU870" i="1"/>
  <c r="AV870" i="1"/>
  <c r="AW870" i="1"/>
  <c r="AX870" i="1"/>
  <c r="AY870" i="1"/>
  <c r="AZ870" i="1"/>
  <c r="AU871" i="1"/>
  <c r="AV871" i="1"/>
  <c r="AW871" i="1"/>
  <c r="AX871" i="1"/>
  <c r="AY871" i="1"/>
  <c r="AZ871" i="1"/>
  <c r="AU872" i="1"/>
  <c r="AV872" i="1"/>
  <c r="AW872" i="1"/>
  <c r="AX872" i="1"/>
  <c r="AY872" i="1"/>
  <c r="AZ872" i="1"/>
  <c r="AU873" i="1"/>
  <c r="AV873" i="1"/>
  <c r="AW873" i="1"/>
  <c r="AX873" i="1"/>
  <c r="AY873" i="1"/>
  <c r="AZ873" i="1"/>
  <c r="AU874" i="1"/>
  <c r="AV874" i="1"/>
  <c r="AW874" i="1"/>
  <c r="AX874" i="1"/>
  <c r="AY874" i="1"/>
  <c r="AZ874" i="1"/>
  <c r="AU875" i="1"/>
  <c r="AV875" i="1"/>
  <c r="AW875" i="1"/>
  <c r="AX875" i="1"/>
  <c r="AY875" i="1"/>
  <c r="AZ875" i="1"/>
  <c r="AU876" i="1"/>
  <c r="AV876" i="1"/>
  <c r="AW876" i="1"/>
  <c r="AX876" i="1"/>
  <c r="AY876" i="1"/>
  <c r="AZ876" i="1"/>
  <c r="AU877" i="1"/>
  <c r="AV877" i="1"/>
  <c r="AW877" i="1"/>
  <c r="AX877" i="1"/>
  <c r="AY877" i="1"/>
  <c r="AZ877" i="1"/>
  <c r="AU878" i="1"/>
  <c r="AV878" i="1"/>
  <c r="AW878" i="1"/>
  <c r="AX878" i="1"/>
  <c r="AY878" i="1"/>
  <c r="AZ878" i="1"/>
  <c r="AU879" i="1"/>
  <c r="AV879" i="1"/>
  <c r="AW879" i="1"/>
  <c r="AX879" i="1"/>
  <c r="AY879" i="1"/>
  <c r="AZ879" i="1"/>
  <c r="AU880" i="1"/>
  <c r="AV880" i="1"/>
  <c r="AW880" i="1"/>
  <c r="AX880" i="1"/>
  <c r="AY880" i="1"/>
  <c r="AZ880" i="1"/>
  <c r="AU881" i="1"/>
  <c r="AV881" i="1"/>
  <c r="AW881" i="1"/>
  <c r="AX881" i="1"/>
  <c r="AY881" i="1"/>
  <c r="AZ881" i="1"/>
  <c r="AU882" i="1"/>
  <c r="AV882" i="1"/>
  <c r="AW882" i="1"/>
  <c r="AX882" i="1"/>
  <c r="AY882" i="1"/>
  <c r="AZ882" i="1"/>
  <c r="AU883" i="1"/>
  <c r="AV883" i="1"/>
  <c r="AW883" i="1"/>
  <c r="AX883" i="1"/>
  <c r="AY883" i="1"/>
  <c r="AZ883" i="1"/>
  <c r="AU884" i="1"/>
  <c r="AV884" i="1"/>
  <c r="AW884" i="1"/>
  <c r="AX884" i="1"/>
  <c r="AY884" i="1"/>
  <c r="AZ884" i="1"/>
  <c r="AU885" i="1"/>
  <c r="AV885" i="1"/>
  <c r="AW885" i="1"/>
  <c r="AX885" i="1"/>
  <c r="AY885" i="1"/>
  <c r="AZ885" i="1"/>
  <c r="AU886" i="1"/>
  <c r="AV886" i="1"/>
  <c r="AW886" i="1"/>
  <c r="AX886" i="1"/>
  <c r="AY886" i="1"/>
  <c r="AZ886" i="1"/>
  <c r="AU887" i="1"/>
  <c r="AV887" i="1"/>
  <c r="AW887" i="1"/>
  <c r="AX887" i="1"/>
  <c r="AY887" i="1"/>
  <c r="AZ887" i="1"/>
  <c r="AU888" i="1"/>
  <c r="AV888" i="1"/>
  <c r="AW888" i="1"/>
  <c r="AX888" i="1"/>
  <c r="AY888" i="1"/>
  <c r="AZ888" i="1"/>
  <c r="AU889" i="1"/>
  <c r="AV889" i="1"/>
  <c r="AW889" i="1"/>
  <c r="AX889" i="1"/>
  <c r="AY889" i="1"/>
  <c r="AZ889" i="1"/>
  <c r="AU890" i="1"/>
  <c r="AV890" i="1"/>
  <c r="AW890" i="1"/>
  <c r="AX890" i="1"/>
  <c r="AY890" i="1"/>
  <c r="AZ890" i="1"/>
  <c r="AU891" i="1"/>
  <c r="AV891" i="1"/>
  <c r="AW891" i="1"/>
  <c r="AX891" i="1"/>
  <c r="AY891" i="1"/>
  <c r="AZ891" i="1"/>
  <c r="AU892" i="1"/>
  <c r="AV892" i="1"/>
  <c r="AW892" i="1"/>
  <c r="AX892" i="1"/>
  <c r="AY892" i="1"/>
  <c r="AZ892" i="1"/>
  <c r="AU893" i="1"/>
  <c r="AV893" i="1"/>
  <c r="AW893" i="1"/>
  <c r="AX893" i="1"/>
  <c r="AY893" i="1"/>
  <c r="AZ893" i="1"/>
  <c r="AU894" i="1"/>
  <c r="AV894" i="1"/>
  <c r="AW894" i="1"/>
  <c r="AX894" i="1"/>
  <c r="AY894" i="1"/>
  <c r="AZ894" i="1"/>
  <c r="AU895" i="1"/>
  <c r="AV895" i="1"/>
  <c r="AW895" i="1"/>
  <c r="AX895" i="1"/>
  <c r="AY895" i="1"/>
  <c r="AZ895" i="1"/>
  <c r="AU896" i="1"/>
  <c r="AV896" i="1"/>
  <c r="AW896" i="1"/>
  <c r="AX896" i="1"/>
  <c r="AY896" i="1"/>
  <c r="AZ896" i="1"/>
  <c r="AU897" i="1"/>
  <c r="AV897" i="1"/>
  <c r="AW897" i="1"/>
  <c r="AX897" i="1"/>
  <c r="AY897" i="1"/>
  <c r="AZ897" i="1"/>
  <c r="AU898" i="1"/>
  <c r="AV898" i="1"/>
  <c r="AW898" i="1"/>
  <c r="AX898" i="1"/>
  <c r="AY898" i="1"/>
  <c r="AZ898" i="1"/>
  <c r="AU899" i="1"/>
  <c r="AV899" i="1"/>
  <c r="AW899" i="1"/>
  <c r="AX899" i="1"/>
  <c r="AY899" i="1"/>
  <c r="AZ899" i="1"/>
  <c r="AU900" i="1"/>
  <c r="AV900" i="1"/>
  <c r="AW900" i="1"/>
  <c r="AX900" i="1"/>
  <c r="AY900" i="1"/>
  <c r="AZ900" i="1"/>
  <c r="AU901" i="1"/>
  <c r="AV901" i="1"/>
  <c r="AW901" i="1"/>
  <c r="AX901" i="1"/>
  <c r="AY901" i="1"/>
  <c r="AZ901" i="1"/>
  <c r="AU902" i="1"/>
  <c r="AV902" i="1"/>
  <c r="AW902" i="1"/>
  <c r="AX902" i="1"/>
  <c r="AY902" i="1"/>
  <c r="AZ902" i="1"/>
  <c r="AU903" i="1"/>
  <c r="AV903" i="1"/>
  <c r="AW903" i="1"/>
  <c r="AX903" i="1"/>
  <c r="AY903" i="1"/>
  <c r="AZ903" i="1"/>
  <c r="AU904" i="1"/>
  <c r="AV904" i="1"/>
  <c r="AW904" i="1"/>
  <c r="AX904" i="1"/>
  <c r="AY904" i="1"/>
  <c r="AZ904" i="1"/>
  <c r="AU905" i="1"/>
  <c r="AV905" i="1"/>
  <c r="AW905" i="1"/>
  <c r="AX905" i="1"/>
  <c r="AY905" i="1"/>
  <c r="AZ905" i="1"/>
  <c r="AU906" i="1"/>
  <c r="AV906" i="1"/>
  <c r="AW906" i="1"/>
  <c r="AX906" i="1"/>
  <c r="AY906" i="1"/>
  <c r="AZ906" i="1"/>
  <c r="AU907" i="1"/>
  <c r="AV907" i="1"/>
  <c r="AW907" i="1"/>
  <c r="AX907" i="1"/>
  <c r="AY907" i="1"/>
  <c r="AZ907" i="1"/>
  <c r="AU908" i="1"/>
  <c r="AV908" i="1"/>
  <c r="AW908" i="1"/>
  <c r="AX908" i="1"/>
  <c r="AY908" i="1"/>
  <c r="AZ908" i="1"/>
  <c r="AU909" i="1"/>
  <c r="AV909" i="1"/>
  <c r="AW909" i="1"/>
  <c r="AX909" i="1"/>
  <c r="AY909" i="1"/>
  <c r="AZ909" i="1"/>
  <c r="AU910" i="1"/>
  <c r="AV910" i="1"/>
  <c r="AW910" i="1"/>
  <c r="AX910" i="1"/>
  <c r="AY910" i="1"/>
  <c r="AZ910" i="1"/>
  <c r="AU911" i="1"/>
  <c r="AV911" i="1"/>
  <c r="AW911" i="1"/>
  <c r="AX911" i="1"/>
  <c r="AY911" i="1"/>
  <c r="AZ911" i="1"/>
  <c r="AU912" i="1"/>
  <c r="AV912" i="1"/>
  <c r="AW912" i="1"/>
  <c r="AX912" i="1"/>
  <c r="AY912" i="1"/>
  <c r="AZ912" i="1"/>
  <c r="AU913" i="1"/>
  <c r="AV913" i="1"/>
  <c r="AW913" i="1"/>
  <c r="AX913" i="1"/>
  <c r="AY913" i="1"/>
  <c r="AZ913" i="1"/>
  <c r="AU914" i="1"/>
  <c r="AV914" i="1"/>
  <c r="AW914" i="1"/>
  <c r="AX914" i="1"/>
  <c r="AY914" i="1"/>
  <c r="AZ914" i="1"/>
  <c r="AU915" i="1"/>
  <c r="AV915" i="1"/>
  <c r="AW915" i="1"/>
  <c r="AX915" i="1"/>
  <c r="AY915" i="1"/>
  <c r="AZ915" i="1"/>
  <c r="AU916" i="1"/>
  <c r="AV916" i="1"/>
  <c r="AW916" i="1"/>
  <c r="AX916" i="1"/>
  <c r="AY916" i="1"/>
  <c r="AZ916" i="1"/>
  <c r="AU917" i="1"/>
  <c r="AV917" i="1"/>
  <c r="AW917" i="1"/>
  <c r="AX917" i="1"/>
  <c r="AY917" i="1"/>
  <c r="AZ917" i="1"/>
  <c r="AU918" i="1"/>
  <c r="AV918" i="1"/>
  <c r="AW918" i="1"/>
  <c r="AX918" i="1"/>
  <c r="AY918" i="1"/>
  <c r="AZ918" i="1"/>
  <c r="AU919" i="1"/>
  <c r="AV919" i="1"/>
  <c r="AW919" i="1"/>
  <c r="AX919" i="1"/>
  <c r="AY919" i="1"/>
  <c r="AZ919" i="1"/>
  <c r="AU920" i="1"/>
  <c r="AV920" i="1"/>
  <c r="AW920" i="1"/>
  <c r="AX920" i="1"/>
  <c r="AY920" i="1"/>
  <c r="AZ920" i="1"/>
  <c r="AU921" i="1"/>
  <c r="AV921" i="1"/>
  <c r="AW921" i="1"/>
  <c r="AX921" i="1"/>
  <c r="AY921" i="1"/>
  <c r="AZ921" i="1"/>
  <c r="AU922" i="1"/>
  <c r="AV922" i="1"/>
  <c r="AW922" i="1"/>
  <c r="AX922" i="1"/>
  <c r="AY922" i="1"/>
  <c r="AZ922" i="1"/>
  <c r="AU923" i="1"/>
  <c r="AV923" i="1"/>
  <c r="AW923" i="1"/>
  <c r="AX923" i="1"/>
  <c r="AY923" i="1"/>
  <c r="AZ923" i="1"/>
  <c r="AU924" i="1"/>
  <c r="AV924" i="1"/>
  <c r="AW924" i="1"/>
  <c r="AX924" i="1"/>
  <c r="AY924" i="1"/>
  <c r="AZ924" i="1"/>
  <c r="AU925" i="1"/>
  <c r="AV925" i="1"/>
  <c r="AW925" i="1"/>
  <c r="AX925" i="1"/>
  <c r="AY925" i="1"/>
  <c r="AZ925" i="1"/>
  <c r="AU926" i="1"/>
  <c r="AV926" i="1"/>
  <c r="AW926" i="1"/>
  <c r="AX926" i="1"/>
  <c r="AY926" i="1"/>
  <c r="AZ926" i="1"/>
  <c r="AU927" i="1"/>
  <c r="AV927" i="1"/>
  <c r="AW927" i="1"/>
  <c r="AX927" i="1"/>
  <c r="AY927" i="1"/>
  <c r="AZ927" i="1"/>
  <c r="AU928" i="1"/>
  <c r="AV928" i="1"/>
  <c r="AW928" i="1"/>
  <c r="AX928" i="1"/>
  <c r="AY928" i="1"/>
  <c r="AZ928" i="1"/>
  <c r="AU929" i="1"/>
  <c r="AV929" i="1"/>
  <c r="AW929" i="1"/>
  <c r="AX929" i="1"/>
  <c r="AY929" i="1"/>
  <c r="AZ929" i="1"/>
  <c r="AU930" i="1"/>
  <c r="AV930" i="1"/>
  <c r="AW930" i="1"/>
  <c r="AX930" i="1"/>
  <c r="AY930" i="1"/>
  <c r="AZ930" i="1"/>
  <c r="AU931" i="1"/>
  <c r="AV931" i="1"/>
  <c r="AW931" i="1"/>
  <c r="AX931" i="1"/>
  <c r="AY931" i="1"/>
  <c r="AZ931" i="1"/>
  <c r="AU932" i="1"/>
  <c r="AV932" i="1"/>
  <c r="AW932" i="1"/>
  <c r="AX932" i="1"/>
  <c r="AY932" i="1"/>
  <c r="AZ932" i="1"/>
  <c r="AU933" i="1"/>
  <c r="AV933" i="1"/>
  <c r="AW933" i="1"/>
  <c r="AX933" i="1"/>
  <c r="AY933" i="1"/>
  <c r="AZ933" i="1"/>
  <c r="AU934" i="1"/>
  <c r="AV934" i="1"/>
  <c r="AW934" i="1"/>
  <c r="AX934" i="1"/>
  <c r="AY934" i="1"/>
  <c r="AZ934" i="1"/>
  <c r="AU935" i="1"/>
  <c r="AV935" i="1"/>
  <c r="AW935" i="1"/>
  <c r="AX935" i="1"/>
  <c r="AY935" i="1"/>
  <c r="AZ935" i="1"/>
  <c r="AU936" i="1"/>
  <c r="AV936" i="1"/>
  <c r="AW936" i="1"/>
  <c r="AX936" i="1"/>
  <c r="AY936" i="1"/>
  <c r="AZ936" i="1"/>
  <c r="AU937" i="1"/>
  <c r="AV937" i="1"/>
  <c r="AW937" i="1"/>
  <c r="AX937" i="1"/>
  <c r="AY937" i="1"/>
  <c r="AZ937" i="1"/>
  <c r="AU938" i="1"/>
  <c r="AV938" i="1"/>
  <c r="AW938" i="1"/>
  <c r="AX938" i="1"/>
  <c r="AY938" i="1"/>
  <c r="AZ938" i="1"/>
  <c r="AU939" i="1"/>
  <c r="AV939" i="1"/>
  <c r="AW939" i="1"/>
  <c r="AX939" i="1"/>
  <c r="AY939" i="1"/>
  <c r="AZ939" i="1"/>
  <c r="AU940" i="1"/>
  <c r="AV940" i="1"/>
  <c r="AW940" i="1"/>
  <c r="AX940" i="1"/>
  <c r="AY940" i="1"/>
  <c r="AZ940" i="1"/>
  <c r="AU941" i="1"/>
  <c r="AV941" i="1"/>
  <c r="AW941" i="1"/>
  <c r="AX941" i="1"/>
  <c r="AY941" i="1"/>
  <c r="AZ941" i="1"/>
  <c r="AU942" i="1"/>
  <c r="AV942" i="1"/>
  <c r="AW942" i="1"/>
  <c r="AX942" i="1"/>
  <c r="AY942" i="1"/>
  <c r="AZ942" i="1"/>
  <c r="AU943" i="1"/>
  <c r="AV943" i="1"/>
  <c r="AW943" i="1"/>
  <c r="AX943" i="1"/>
  <c r="AY943" i="1"/>
  <c r="AZ943" i="1"/>
  <c r="AU944" i="1"/>
  <c r="AV944" i="1"/>
  <c r="AW944" i="1"/>
  <c r="AX944" i="1"/>
  <c r="AY944" i="1"/>
  <c r="AZ944" i="1"/>
  <c r="AU945" i="1"/>
  <c r="AV945" i="1"/>
  <c r="AW945" i="1"/>
  <c r="AX945" i="1"/>
  <c r="AY945" i="1"/>
  <c r="AZ945" i="1"/>
  <c r="AU946" i="1"/>
  <c r="AV946" i="1"/>
  <c r="AW946" i="1"/>
  <c r="AX946" i="1"/>
  <c r="AY946" i="1"/>
  <c r="AZ946" i="1"/>
  <c r="AU947" i="1"/>
  <c r="AV947" i="1"/>
  <c r="AW947" i="1"/>
  <c r="AX947" i="1"/>
  <c r="AY947" i="1"/>
  <c r="AZ947" i="1"/>
  <c r="AU948" i="1"/>
  <c r="AV948" i="1"/>
  <c r="AW948" i="1"/>
  <c r="AX948" i="1"/>
  <c r="AY948" i="1"/>
  <c r="AZ948" i="1"/>
  <c r="AU949" i="1"/>
  <c r="AV949" i="1"/>
  <c r="AW949" i="1"/>
  <c r="AX949" i="1"/>
  <c r="AY949" i="1"/>
  <c r="AZ949" i="1"/>
  <c r="AU950" i="1"/>
  <c r="AV950" i="1"/>
  <c r="AW950" i="1"/>
  <c r="AX950" i="1"/>
  <c r="AY950" i="1"/>
  <c r="AZ950" i="1"/>
  <c r="AU951" i="1"/>
  <c r="AV951" i="1"/>
  <c r="AW951" i="1"/>
  <c r="AX951" i="1"/>
  <c r="AY951" i="1"/>
  <c r="AZ951" i="1"/>
  <c r="AU952" i="1"/>
  <c r="AV952" i="1"/>
  <c r="AW952" i="1"/>
  <c r="AX952" i="1"/>
  <c r="AY952" i="1"/>
  <c r="AZ952" i="1"/>
  <c r="AU953" i="1"/>
  <c r="AV953" i="1"/>
  <c r="AW953" i="1"/>
  <c r="AX953" i="1"/>
  <c r="AY953" i="1"/>
  <c r="AZ953" i="1"/>
  <c r="AU954" i="1"/>
  <c r="AV954" i="1"/>
  <c r="AW954" i="1"/>
  <c r="AX954" i="1"/>
  <c r="AY954" i="1"/>
  <c r="AZ954" i="1"/>
  <c r="AU955" i="1"/>
  <c r="AV955" i="1"/>
  <c r="AW955" i="1"/>
  <c r="AX955" i="1"/>
  <c r="AY955" i="1"/>
  <c r="AZ955" i="1"/>
  <c r="AU956" i="1"/>
  <c r="AV956" i="1"/>
  <c r="AW956" i="1"/>
  <c r="AX956" i="1"/>
  <c r="AY956" i="1"/>
  <c r="AZ956" i="1"/>
  <c r="AU957" i="1"/>
  <c r="AV957" i="1"/>
  <c r="AW957" i="1"/>
  <c r="AX957" i="1"/>
  <c r="AY957" i="1"/>
  <c r="AZ957" i="1"/>
  <c r="AU958" i="1"/>
  <c r="AV958" i="1"/>
  <c r="AW958" i="1"/>
  <c r="AX958" i="1"/>
  <c r="AY958" i="1"/>
  <c r="AZ958" i="1"/>
  <c r="AU959" i="1"/>
  <c r="AV959" i="1"/>
  <c r="AW959" i="1"/>
  <c r="AX959" i="1"/>
  <c r="AY959" i="1"/>
  <c r="AZ959" i="1"/>
  <c r="AU960" i="1"/>
  <c r="AV960" i="1"/>
  <c r="AW960" i="1"/>
  <c r="AX960" i="1"/>
  <c r="AY960" i="1"/>
  <c r="AZ960" i="1"/>
  <c r="AU961" i="1"/>
  <c r="AV961" i="1"/>
  <c r="AW961" i="1"/>
  <c r="AX961" i="1"/>
  <c r="AY961" i="1"/>
  <c r="AZ961" i="1"/>
  <c r="AU962" i="1"/>
  <c r="AV962" i="1"/>
  <c r="AW962" i="1"/>
  <c r="AX962" i="1"/>
  <c r="AY962" i="1"/>
  <c r="AZ962" i="1"/>
  <c r="AU963" i="1"/>
  <c r="AV963" i="1"/>
  <c r="AW963" i="1"/>
  <c r="AX963" i="1"/>
  <c r="AY963" i="1"/>
  <c r="AZ963" i="1"/>
  <c r="AU964" i="1"/>
  <c r="AV964" i="1"/>
  <c r="AW964" i="1"/>
  <c r="AX964" i="1"/>
  <c r="AY964" i="1"/>
  <c r="AZ964" i="1"/>
  <c r="AU965" i="1"/>
  <c r="AV965" i="1"/>
  <c r="AW965" i="1"/>
  <c r="AX965" i="1"/>
  <c r="AY965" i="1"/>
  <c r="AZ965" i="1"/>
  <c r="AU966" i="1"/>
  <c r="AV966" i="1"/>
  <c r="AW966" i="1"/>
  <c r="AX966" i="1"/>
  <c r="AY966" i="1"/>
  <c r="AZ966" i="1"/>
  <c r="AU967" i="1"/>
  <c r="AV967" i="1"/>
  <c r="AW967" i="1"/>
  <c r="AX967" i="1"/>
  <c r="AY967" i="1"/>
  <c r="AZ967" i="1"/>
  <c r="AU968" i="1"/>
  <c r="AV968" i="1"/>
  <c r="AW968" i="1"/>
  <c r="AX968" i="1"/>
  <c r="AY968" i="1"/>
  <c r="AZ968" i="1"/>
  <c r="AU969" i="1"/>
  <c r="AV969" i="1"/>
  <c r="AW969" i="1"/>
  <c r="AX969" i="1"/>
  <c r="AY969" i="1"/>
  <c r="AZ969" i="1"/>
  <c r="AU970" i="1"/>
  <c r="AV970" i="1"/>
  <c r="AW970" i="1"/>
  <c r="AX970" i="1"/>
  <c r="AY970" i="1"/>
  <c r="AZ970" i="1"/>
  <c r="AU971" i="1"/>
  <c r="AV971" i="1"/>
  <c r="AW971" i="1"/>
  <c r="AX971" i="1"/>
  <c r="AY971" i="1"/>
  <c r="AZ971" i="1"/>
  <c r="AU972" i="1"/>
  <c r="AV972" i="1"/>
  <c r="AW972" i="1"/>
  <c r="AX972" i="1"/>
  <c r="AY972" i="1"/>
  <c r="AZ972" i="1"/>
  <c r="AU973" i="1"/>
  <c r="AV973" i="1"/>
  <c r="AW973" i="1"/>
  <c r="AX973" i="1"/>
  <c r="AY973" i="1"/>
  <c r="AZ973" i="1"/>
  <c r="AU974" i="1"/>
  <c r="AV974" i="1"/>
  <c r="AW974" i="1"/>
  <c r="AX974" i="1"/>
  <c r="AY974" i="1"/>
  <c r="AZ974" i="1"/>
  <c r="AU975" i="1"/>
  <c r="AV975" i="1"/>
  <c r="AW975" i="1"/>
  <c r="AX975" i="1"/>
  <c r="AY975" i="1"/>
  <c r="AZ975" i="1"/>
  <c r="AU976" i="1"/>
  <c r="AV976" i="1"/>
  <c r="AW976" i="1"/>
  <c r="AX976" i="1"/>
  <c r="AY976" i="1"/>
  <c r="AZ976" i="1"/>
  <c r="AU977" i="1"/>
  <c r="AV977" i="1"/>
  <c r="AW977" i="1"/>
  <c r="AX977" i="1"/>
  <c r="AY977" i="1"/>
  <c r="AZ977" i="1"/>
  <c r="AU978" i="1"/>
  <c r="AV978" i="1"/>
  <c r="AW978" i="1"/>
  <c r="AX978" i="1"/>
  <c r="AY978" i="1"/>
  <c r="AZ978" i="1"/>
  <c r="AU979" i="1"/>
  <c r="AV979" i="1"/>
  <c r="AW979" i="1"/>
  <c r="AX979" i="1"/>
  <c r="AY979" i="1"/>
  <c r="AZ979" i="1"/>
  <c r="AU980" i="1"/>
  <c r="AV980" i="1"/>
  <c r="AW980" i="1"/>
  <c r="AX980" i="1"/>
  <c r="AY980" i="1"/>
  <c r="AZ980" i="1"/>
  <c r="AU981" i="1"/>
  <c r="AV981" i="1"/>
  <c r="AW981" i="1"/>
  <c r="AX981" i="1"/>
  <c r="AY981" i="1"/>
  <c r="AZ981" i="1"/>
  <c r="AU982" i="1"/>
  <c r="AV982" i="1"/>
  <c r="AW982" i="1"/>
  <c r="AX982" i="1"/>
  <c r="AY982" i="1"/>
  <c r="AZ982" i="1"/>
  <c r="AU983" i="1"/>
  <c r="AV983" i="1"/>
  <c r="AW983" i="1"/>
  <c r="AX983" i="1"/>
  <c r="AY983" i="1"/>
  <c r="AZ983" i="1"/>
  <c r="AU984" i="1"/>
  <c r="AV984" i="1"/>
  <c r="AW984" i="1"/>
  <c r="AX984" i="1"/>
  <c r="AY984" i="1"/>
  <c r="AZ984" i="1"/>
  <c r="AU985" i="1"/>
  <c r="AV985" i="1"/>
  <c r="AW985" i="1"/>
  <c r="AX985" i="1"/>
  <c r="AY985" i="1"/>
  <c r="AZ985" i="1"/>
  <c r="AU986" i="1"/>
  <c r="AV986" i="1"/>
  <c r="AW986" i="1"/>
  <c r="AX986" i="1"/>
  <c r="AY986" i="1"/>
  <c r="AZ986" i="1"/>
  <c r="AU987" i="1"/>
  <c r="AV987" i="1"/>
  <c r="AW987" i="1"/>
  <c r="AX987" i="1"/>
  <c r="AY987" i="1"/>
  <c r="AZ987" i="1"/>
  <c r="AU988" i="1"/>
  <c r="AV988" i="1"/>
  <c r="AW988" i="1"/>
  <c r="AX988" i="1"/>
  <c r="AY988" i="1"/>
  <c r="AZ988" i="1"/>
  <c r="AU989" i="1"/>
  <c r="AV989" i="1"/>
  <c r="AW989" i="1"/>
  <c r="AX989" i="1"/>
  <c r="AY989" i="1"/>
  <c r="AZ989" i="1"/>
  <c r="AU990" i="1"/>
  <c r="AV990" i="1"/>
  <c r="AW990" i="1"/>
  <c r="AX990" i="1"/>
  <c r="AY990" i="1"/>
  <c r="AZ990" i="1"/>
  <c r="AU991" i="1"/>
  <c r="AV991" i="1"/>
  <c r="AW991" i="1"/>
  <c r="AX991" i="1"/>
  <c r="AY991" i="1"/>
  <c r="AZ991" i="1"/>
  <c r="AU992" i="1"/>
  <c r="AV992" i="1"/>
  <c r="AW992" i="1"/>
  <c r="AX992" i="1"/>
  <c r="AY992" i="1"/>
  <c r="AZ992" i="1"/>
  <c r="AU993" i="1"/>
  <c r="AV993" i="1"/>
  <c r="AW993" i="1"/>
  <c r="AX993" i="1"/>
  <c r="AY993" i="1"/>
  <c r="AZ993" i="1"/>
  <c r="AU994" i="1"/>
  <c r="AV994" i="1"/>
  <c r="AW994" i="1"/>
  <c r="AX994" i="1"/>
  <c r="AY994" i="1"/>
  <c r="AZ994" i="1"/>
  <c r="AU995" i="1"/>
  <c r="AV995" i="1"/>
  <c r="AW995" i="1"/>
  <c r="AX995" i="1"/>
  <c r="AY995" i="1"/>
  <c r="AZ995" i="1"/>
  <c r="AU996" i="1"/>
  <c r="AV996" i="1"/>
  <c r="AW996" i="1"/>
  <c r="AX996" i="1"/>
  <c r="AY996" i="1"/>
  <c r="AZ996" i="1"/>
  <c r="AU997" i="1"/>
  <c r="AV997" i="1"/>
  <c r="AW997" i="1"/>
  <c r="AX997" i="1"/>
  <c r="AY997" i="1"/>
  <c r="AZ997" i="1"/>
  <c r="AU998" i="1"/>
  <c r="AV998" i="1"/>
  <c r="AW998" i="1"/>
  <c r="AX998" i="1"/>
  <c r="AY998" i="1"/>
  <c r="AZ998" i="1"/>
  <c r="AU999" i="1"/>
  <c r="AV999" i="1"/>
  <c r="AW999" i="1"/>
  <c r="AX999" i="1"/>
  <c r="AY999" i="1"/>
  <c r="AZ999" i="1"/>
  <c r="AU1000" i="1"/>
  <c r="AV1000" i="1"/>
  <c r="AW1000" i="1"/>
  <c r="AX1000" i="1"/>
  <c r="AY1000" i="1"/>
  <c r="AZ1000" i="1"/>
  <c r="AU1001" i="1"/>
  <c r="AV1001" i="1"/>
  <c r="AW1001" i="1"/>
  <c r="AX1001" i="1"/>
  <c r="AY1001" i="1"/>
  <c r="AZ1001" i="1"/>
  <c r="AU1002" i="1"/>
  <c r="AV1002" i="1"/>
  <c r="AW1002" i="1"/>
  <c r="AX1002" i="1"/>
  <c r="AY1002" i="1"/>
  <c r="AZ1002" i="1"/>
  <c r="AU1003" i="1"/>
  <c r="AV1003" i="1"/>
  <c r="AW1003" i="1"/>
  <c r="AX1003" i="1"/>
  <c r="AY1003" i="1"/>
  <c r="AZ1003" i="1"/>
  <c r="AU1004" i="1"/>
  <c r="AV1004" i="1"/>
  <c r="AW1004" i="1"/>
  <c r="AX1004" i="1"/>
  <c r="AY1004" i="1"/>
  <c r="AZ1004" i="1"/>
  <c r="AU1005" i="1"/>
  <c r="AV1005" i="1"/>
  <c r="AW1005" i="1"/>
  <c r="AX1005" i="1"/>
  <c r="AY1005" i="1"/>
  <c r="AZ1005" i="1"/>
  <c r="AU1006" i="1"/>
  <c r="AV1006" i="1"/>
  <c r="AW1006" i="1"/>
  <c r="AX1006" i="1"/>
  <c r="AY1006" i="1"/>
  <c r="AZ1006" i="1"/>
  <c r="AU1007" i="1"/>
  <c r="AV1007" i="1"/>
  <c r="AW1007" i="1"/>
  <c r="AX1007" i="1"/>
  <c r="AY1007" i="1"/>
  <c r="AZ1007" i="1"/>
  <c r="AU1008" i="1"/>
  <c r="AV1008" i="1"/>
  <c r="AW1008" i="1"/>
  <c r="AX1008" i="1"/>
  <c r="AY1008" i="1"/>
  <c r="AZ1008" i="1"/>
  <c r="AU1009" i="1"/>
  <c r="AV1009" i="1"/>
  <c r="AW1009" i="1"/>
  <c r="AX1009" i="1"/>
  <c r="AY1009" i="1"/>
  <c r="AZ1009" i="1"/>
  <c r="AU1010" i="1"/>
  <c r="AV1010" i="1"/>
  <c r="AW1010" i="1"/>
  <c r="AX1010" i="1"/>
  <c r="AY1010" i="1"/>
  <c r="AZ1010" i="1"/>
  <c r="AU1011" i="1"/>
  <c r="AV1011" i="1"/>
  <c r="AW1011" i="1"/>
  <c r="AX1011" i="1"/>
  <c r="AY1011" i="1"/>
  <c r="AZ1011" i="1"/>
  <c r="AU1012" i="1"/>
  <c r="AV1012" i="1"/>
  <c r="AW1012" i="1"/>
  <c r="AX1012" i="1"/>
  <c r="AY1012" i="1"/>
  <c r="AZ1012" i="1"/>
  <c r="AU1013" i="1"/>
  <c r="AV1013" i="1"/>
  <c r="AW1013" i="1"/>
  <c r="AX1013" i="1"/>
  <c r="AY1013" i="1"/>
  <c r="AZ1013" i="1"/>
  <c r="AU1014" i="1"/>
  <c r="AV1014" i="1"/>
  <c r="AW1014" i="1"/>
  <c r="AX1014" i="1"/>
  <c r="AY1014" i="1"/>
  <c r="AZ1014" i="1"/>
  <c r="AU1015" i="1"/>
  <c r="AV1015" i="1"/>
  <c r="AW1015" i="1"/>
  <c r="AX1015" i="1"/>
  <c r="AY1015" i="1"/>
  <c r="AZ1015" i="1"/>
  <c r="AU1016" i="1"/>
  <c r="AV1016" i="1"/>
  <c r="AW1016" i="1"/>
  <c r="AX1016" i="1"/>
  <c r="AY1016" i="1"/>
  <c r="AZ1016" i="1"/>
  <c r="AU1017" i="1"/>
  <c r="AV1017" i="1"/>
  <c r="AW1017" i="1"/>
  <c r="AX1017" i="1"/>
  <c r="AY1017" i="1"/>
  <c r="AZ1017" i="1"/>
  <c r="AU1018" i="1"/>
  <c r="AV1018" i="1"/>
  <c r="AW1018" i="1"/>
  <c r="AX1018" i="1"/>
  <c r="AY1018" i="1"/>
  <c r="AZ1018" i="1"/>
  <c r="AU1019" i="1"/>
  <c r="AV1019" i="1"/>
  <c r="AW1019" i="1"/>
  <c r="AX1019" i="1"/>
  <c r="AY1019" i="1"/>
  <c r="AZ1019" i="1"/>
  <c r="AU1020" i="1"/>
  <c r="AV1020" i="1"/>
  <c r="AW1020" i="1"/>
  <c r="AX1020" i="1"/>
  <c r="AY1020" i="1"/>
  <c r="AZ1020" i="1"/>
  <c r="AU1021" i="1"/>
  <c r="AV1021" i="1"/>
  <c r="AW1021" i="1"/>
  <c r="AX1021" i="1"/>
  <c r="AY1021" i="1"/>
  <c r="AZ1021" i="1"/>
  <c r="AU1022" i="1"/>
  <c r="AV1022" i="1"/>
  <c r="AW1022" i="1"/>
  <c r="AX1022" i="1"/>
  <c r="AY1022" i="1"/>
  <c r="AZ1022" i="1"/>
  <c r="AU1023" i="1"/>
  <c r="AV1023" i="1"/>
  <c r="AW1023" i="1"/>
  <c r="AX1023" i="1"/>
  <c r="AY1023" i="1"/>
  <c r="AZ1023" i="1"/>
  <c r="AU1024" i="1"/>
  <c r="AV1024" i="1"/>
  <c r="AW1024" i="1"/>
  <c r="AX1024" i="1"/>
  <c r="AY1024" i="1"/>
  <c r="AZ1024" i="1"/>
  <c r="AU1025" i="1"/>
  <c r="AV1025" i="1"/>
  <c r="AW1025" i="1"/>
  <c r="AX1025" i="1"/>
  <c r="AY1025" i="1"/>
  <c r="AZ1025" i="1"/>
  <c r="AU1026" i="1"/>
  <c r="AV1026" i="1"/>
  <c r="AW1026" i="1"/>
  <c r="AX1026" i="1"/>
  <c r="AY1026" i="1"/>
  <c r="AZ1026" i="1"/>
  <c r="AU1027" i="1"/>
  <c r="AV1027" i="1"/>
  <c r="AW1027" i="1"/>
  <c r="AX1027" i="1"/>
  <c r="AY1027" i="1"/>
  <c r="AZ1027" i="1"/>
  <c r="AU1028" i="1"/>
  <c r="AV1028" i="1"/>
  <c r="AW1028" i="1"/>
  <c r="AX1028" i="1"/>
  <c r="AY1028" i="1"/>
  <c r="AZ1028" i="1"/>
  <c r="AU1029" i="1"/>
  <c r="AV1029" i="1"/>
  <c r="AW1029" i="1"/>
  <c r="AX1029" i="1"/>
  <c r="AY1029" i="1"/>
  <c r="AZ1029" i="1"/>
  <c r="AU1030" i="1"/>
  <c r="AV1030" i="1"/>
  <c r="AW1030" i="1"/>
  <c r="AX1030" i="1"/>
  <c r="AY1030" i="1"/>
  <c r="AZ1030" i="1"/>
  <c r="AU1031" i="1"/>
  <c r="AV1031" i="1"/>
  <c r="AW1031" i="1"/>
  <c r="AX1031" i="1"/>
  <c r="AY1031" i="1"/>
  <c r="AZ1031" i="1"/>
  <c r="AU1032" i="1"/>
  <c r="AV1032" i="1"/>
  <c r="AW1032" i="1"/>
  <c r="AX1032" i="1"/>
  <c r="AY1032" i="1"/>
  <c r="AZ1032" i="1"/>
  <c r="AU1033" i="1"/>
  <c r="AV1033" i="1"/>
  <c r="AW1033" i="1"/>
  <c r="AX1033" i="1"/>
  <c r="AY1033" i="1"/>
  <c r="AZ1033" i="1"/>
  <c r="AU1034" i="1"/>
  <c r="AV1034" i="1"/>
  <c r="AW1034" i="1"/>
  <c r="AX1034" i="1"/>
  <c r="AY1034" i="1"/>
  <c r="AZ1034" i="1"/>
  <c r="AU1035" i="1"/>
  <c r="AV1035" i="1"/>
  <c r="AW1035" i="1"/>
  <c r="AX1035" i="1"/>
  <c r="AY1035" i="1"/>
  <c r="AZ1035" i="1"/>
  <c r="AU1036" i="1"/>
  <c r="AV1036" i="1"/>
  <c r="AW1036" i="1"/>
  <c r="AX1036" i="1"/>
  <c r="AY1036" i="1"/>
  <c r="AZ1036" i="1"/>
  <c r="AU1037" i="1"/>
  <c r="AV1037" i="1"/>
  <c r="AW1037" i="1"/>
  <c r="AX1037" i="1"/>
  <c r="AY1037" i="1"/>
  <c r="AZ1037" i="1"/>
  <c r="AU1038" i="1"/>
  <c r="AV1038" i="1"/>
  <c r="AW1038" i="1"/>
  <c r="AX1038" i="1"/>
  <c r="AY1038" i="1"/>
  <c r="AZ1038" i="1"/>
  <c r="AU1039" i="1"/>
  <c r="AV1039" i="1"/>
  <c r="AW1039" i="1"/>
  <c r="AX1039" i="1"/>
  <c r="AY1039" i="1"/>
  <c r="AZ1039" i="1"/>
  <c r="AU1040" i="1"/>
  <c r="AV1040" i="1"/>
  <c r="AW1040" i="1"/>
  <c r="AX1040" i="1"/>
  <c r="AY1040" i="1"/>
  <c r="AZ1040" i="1"/>
  <c r="AU1041" i="1"/>
  <c r="AV1041" i="1"/>
  <c r="AW1041" i="1"/>
  <c r="AX1041" i="1"/>
  <c r="AY1041" i="1"/>
  <c r="AZ1041" i="1"/>
  <c r="AU1042" i="1"/>
  <c r="AV1042" i="1"/>
  <c r="AW1042" i="1"/>
  <c r="AX1042" i="1"/>
  <c r="AY1042" i="1"/>
  <c r="AZ1042" i="1"/>
  <c r="AU122" i="1"/>
  <c r="AO123" i="1"/>
  <c r="AP123" i="1"/>
  <c r="AQ123" i="1"/>
  <c r="AR123" i="1"/>
  <c r="AS123" i="1"/>
  <c r="AT123" i="1"/>
  <c r="AO124" i="1"/>
  <c r="AP124" i="1"/>
  <c r="AQ124" i="1"/>
  <c r="AR124" i="1"/>
  <c r="AS124" i="1"/>
  <c r="AT124" i="1"/>
  <c r="AO125" i="1"/>
  <c r="AP125" i="1"/>
  <c r="AQ125" i="1"/>
  <c r="AR125" i="1"/>
  <c r="AS125" i="1"/>
  <c r="AT125" i="1"/>
  <c r="AO126" i="1"/>
  <c r="AP126" i="1"/>
  <c r="AQ126" i="1"/>
  <c r="AR126" i="1"/>
  <c r="AS126" i="1"/>
  <c r="AT126" i="1"/>
  <c r="AO127" i="1"/>
  <c r="AP127" i="1"/>
  <c r="AQ127" i="1"/>
  <c r="AR127" i="1"/>
  <c r="AS127" i="1"/>
  <c r="AT127" i="1"/>
  <c r="AO128" i="1"/>
  <c r="AP128" i="1"/>
  <c r="AQ128" i="1"/>
  <c r="AR128" i="1"/>
  <c r="AS128" i="1"/>
  <c r="AT128" i="1"/>
  <c r="AO129" i="1"/>
  <c r="AP129" i="1"/>
  <c r="AQ129" i="1"/>
  <c r="AR129" i="1"/>
  <c r="AS129" i="1"/>
  <c r="AT129" i="1"/>
  <c r="AO130" i="1"/>
  <c r="AP130" i="1"/>
  <c r="AQ130" i="1"/>
  <c r="AR130" i="1"/>
  <c r="AS130" i="1"/>
  <c r="AT130" i="1"/>
  <c r="AO131" i="1"/>
  <c r="AP131" i="1"/>
  <c r="AQ131" i="1"/>
  <c r="AR131" i="1"/>
  <c r="AS131" i="1"/>
  <c r="AT131" i="1"/>
  <c r="AO132" i="1"/>
  <c r="AP132" i="1"/>
  <c r="AQ132" i="1"/>
  <c r="AR132" i="1"/>
  <c r="AS132" i="1"/>
  <c r="AT132" i="1"/>
  <c r="AO133" i="1"/>
  <c r="AP133" i="1"/>
  <c r="AQ133" i="1"/>
  <c r="AR133" i="1"/>
  <c r="AS133" i="1"/>
  <c r="AT133" i="1"/>
  <c r="AO134" i="1"/>
  <c r="AP134" i="1"/>
  <c r="AQ134" i="1"/>
  <c r="AR134" i="1"/>
  <c r="AS134" i="1"/>
  <c r="AT134" i="1"/>
  <c r="AO135" i="1"/>
  <c r="AP135" i="1"/>
  <c r="AQ135" i="1"/>
  <c r="AR135" i="1"/>
  <c r="AS135" i="1"/>
  <c r="AT135" i="1"/>
  <c r="AO136" i="1"/>
  <c r="AP136" i="1"/>
  <c r="AQ136" i="1"/>
  <c r="AR136" i="1"/>
  <c r="AS136" i="1"/>
  <c r="AT136" i="1"/>
  <c r="AO137" i="1"/>
  <c r="AP137" i="1"/>
  <c r="AQ137" i="1"/>
  <c r="AR137" i="1"/>
  <c r="AS137" i="1"/>
  <c r="AT137" i="1"/>
  <c r="AO138" i="1"/>
  <c r="AP138" i="1"/>
  <c r="AQ138" i="1"/>
  <c r="AR138" i="1"/>
  <c r="AS138" i="1"/>
  <c r="AT138" i="1"/>
  <c r="AO139" i="1"/>
  <c r="AP139" i="1"/>
  <c r="AQ139" i="1"/>
  <c r="AR139" i="1"/>
  <c r="AS139" i="1"/>
  <c r="AT139" i="1"/>
  <c r="AO140" i="1"/>
  <c r="AP140" i="1"/>
  <c r="AQ140" i="1"/>
  <c r="AR140" i="1"/>
  <c r="AS140" i="1"/>
  <c r="AT140" i="1"/>
  <c r="AO141" i="1"/>
  <c r="AP141" i="1"/>
  <c r="AQ141" i="1"/>
  <c r="AR141" i="1"/>
  <c r="AS141" i="1"/>
  <c r="AT141" i="1"/>
  <c r="AO142" i="1"/>
  <c r="AP142" i="1"/>
  <c r="AQ142" i="1"/>
  <c r="AR142" i="1"/>
  <c r="AS142" i="1"/>
  <c r="AT142" i="1"/>
  <c r="AO143" i="1"/>
  <c r="AP143" i="1"/>
  <c r="AQ143" i="1"/>
  <c r="AR143" i="1"/>
  <c r="AS143" i="1"/>
  <c r="AT143" i="1"/>
  <c r="AO144" i="1"/>
  <c r="AP144" i="1"/>
  <c r="AQ144" i="1"/>
  <c r="AR144" i="1"/>
  <c r="AS144" i="1"/>
  <c r="AT144" i="1"/>
  <c r="AO145" i="1"/>
  <c r="AP145" i="1"/>
  <c r="AQ145" i="1"/>
  <c r="AR145" i="1"/>
  <c r="AS145" i="1"/>
  <c r="AT145" i="1"/>
  <c r="AO146" i="1"/>
  <c r="AP146" i="1"/>
  <c r="AQ146" i="1"/>
  <c r="AR146" i="1"/>
  <c r="AS146" i="1"/>
  <c r="AT146" i="1"/>
  <c r="AO147" i="1"/>
  <c r="AP147" i="1"/>
  <c r="AQ147" i="1"/>
  <c r="AR147" i="1"/>
  <c r="AS147" i="1"/>
  <c r="AT147" i="1"/>
  <c r="AO148" i="1"/>
  <c r="AP148" i="1"/>
  <c r="AQ148" i="1"/>
  <c r="AR148" i="1"/>
  <c r="AS148" i="1"/>
  <c r="AT148" i="1"/>
  <c r="AO149" i="1"/>
  <c r="AP149" i="1"/>
  <c r="AQ149" i="1"/>
  <c r="AR149" i="1"/>
  <c r="AS149" i="1"/>
  <c r="AT149" i="1"/>
  <c r="AO150" i="1"/>
  <c r="AP150" i="1"/>
  <c r="AQ150" i="1"/>
  <c r="AR150" i="1"/>
  <c r="AS150" i="1"/>
  <c r="AT150" i="1"/>
  <c r="AO151" i="1"/>
  <c r="AP151" i="1"/>
  <c r="AQ151" i="1"/>
  <c r="AR151" i="1"/>
  <c r="AS151" i="1"/>
  <c r="AT151" i="1"/>
  <c r="AO152" i="1"/>
  <c r="AP152" i="1"/>
  <c r="AQ152" i="1"/>
  <c r="AR152" i="1"/>
  <c r="AS152" i="1"/>
  <c r="AT152" i="1"/>
  <c r="AO153" i="1"/>
  <c r="AP153" i="1"/>
  <c r="AQ153" i="1"/>
  <c r="AR153" i="1"/>
  <c r="AS153" i="1"/>
  <c r="AT153" i="1"/>
  <c r="AO154" i="1"/>
  <c r="AP154" i="1"/>
  <c r="AQ154" i="1"/>
  <c r="AR154" i="1"/>
  <c r="AS154" i="1"/>
  <c r="AT154" i="1"/>
  <c r="AO155" i="1"/>
  <c r="AP155" i="1"/>
  <c r="AQ155" i="1"/>
  <c r="AR155" i="1"/>
  <c r="AS155" i="1"/>
  <c r="AT155" i="1"/>
  <c r="AO156" i="1"/>
  <c r="AP156" i="1"/>
  <c r="AQ156" i="1"/>
  <c r="AR156" i="1"/>
  <c r="AS156" i="1"/>
  <c r="AT156" i="1"/>
  <c r="AO157" i="1"/>
  <c r="AP157" i="1"/>
  <c r="AQ157" i="1"/>
  <c r="AR157" i="1"/>
  <c r="AS157" i="1"/>
  <c r="AT157" i="1"/>
  <c r="AO158" i="1"/>
  <c r="AP158" i="1"/>
  <c r="AQ158" i="1"/>
  <c r="AR158" i="1"/>
  <c r="AS158" i="1"/>
  <c r="AT158" i="1"/>
  <c r="AO159" i="1"/>
  <c r="AP159" i="1"/>
  <c r="AQ159" i="1"/>
  <c r="AR159" i="1"/>
  <c r="AS159" i="1"/>
  <c r="AT159" i="1"/>
  <c r="AO160" i="1"/>
  <c r="AP160" i="1"/>
  <c r="AQ160" i="1"/>
  <c r="AR160" i="1"/>
  <c r="AS160" i="1"/>
  <c r="AT160" i="1"/>
  <c r="AO161" i="1"/>
  <c r="AP161" i="1"/>
  <c r="AQ161" i="1"/>
  <c r="AR161" i="1"/>
  <c r="AS161" i="1"/>
  <c r="AT161" i="1"/>
  <c r="AO162" i="1"/>
  <c r="AP162" i="1"/>
  <c r="AQ162" i="1"/>
  <c r="AR162" i="1"/>
  <c r="AS162" i="1"/>
  <c r="AT162" i="1"/>
  <c r="AO163" i="1"/>
  <c r="AP163" i="1"/>
  <c r="AQ163" i="1"/>
  <c r="AR163" i="1"/>
  <c r="AS163" i="1"/>
  <c r="AT163" i="1"/>
  <c r="AO164" i="1"/>
  <c r="AP164" i="1"/>
  <c r="AQ164" i="1"/>
  <c r="AR164" i="1"/>
  <c r="AS164" i="1"/>
  <c r="AT164" i="1"/>
  <c r="AO165" i="1"/>
  <c r="AP165" i="1"/>
  <c r="AQ165" i="1"/>
  <c r="AR165" i="1"/>
  <c r="AS165" i="1"/>
  <c r="AT165" i="1"/>
  <c r="AO166" i="1"/>
  <c r="AP166" i="1"/>
  <c r="AQ166" i="1"/>
  <c r="AR166" i="1"/>
  <c r="AS166" i="1"/>
  <c r="AT166" i="1"/>
  <c r="AO167" i="1"/>
  <c r="AP167" i="1"/>
  <c r="AQ167" i="1"/>
  <c r="AR167" i="1"/>
  <c r="AS167" i="1"/>
  <c r="AT167" i="1"/>
  <c r="AO168" i="1"/>
  <c r="AP168" i="1"/>
  <c r="AQ168" i="1"/>
  <c r="AR168" i="1"/>
  <c r="AS168" i="1"/>
  <c r="AT168" i="1"/>
  <c r="AO169" i="1"/>
  <c r="AP169" i="1"/>
  <c r="AQ169" i="1"/>
  <c r="AR169" i="1"/>
  <c r="AS169" i="1"/>
  <c r="AT169" i="1"/>
  <c r="AO170" i="1"/>
  <c r="AP170" i="1"/>
  <c r="AQ170" i="1"/>
  <c r="AR170" i="1"/>
  <c r="AS170" i="1"/>
  <c r="AT170" i="1"/>
  <c r="AO171" i="1"/>
  <c r="AP171" i="1"/>
  <c r="AQ171" i="1"/>
  <c r="AR171" i="1"/>
  <c r="AS171" i="1"/>
  <c r="AT171" i="1"/>
  <c r="AO172" i="1"/>
  <c r="AP172" i="1"/>
  <c r="AQ172" i="1"/>
  <c r="AR172" i="1"/>
  <c r="AS172" i="1"/>
  <c r="AT172" i="1"/>
  <c r="AO173" i="1"/>
  <c r="AP173" i="1"/>
  <c r="AQ173" i="1"/>
  <c r="AR173" i="1"/>
  <c r="AS173" i="1"/>
  <c r="AT173" i="1"/>
  <c r="AO174" i="1"/>
  <c r="AP174" i="1"/>
  <c r="AQ174" i="1"/>
  <c r="AR174" i="1"/>
  <c r="AS174" i="1"/>
  <c r="AT174" i="1"/>
  <c r="AO175" i="1"/>
  <c r="AP175" i="1"/>
  <c r="AQ175" i="1"/>
  <c r="AR175" i="1"/>
  <c r="AS175" i="1"/>
  <c r="AT175" i="1"/>
  <c r="AO176" i="1"/>
  <c r="AP176" i="1"/>
  <c r="AQ176" i="1"/>
  <c r="AR176" i="1"/>
  <c r="AS176" i="1"/>
  <c r="AT176" i="1"/>
  <c r="AO177" i="1"/>
  <c r="AP177" i="1"/>
  <c r="AQ177" i="1"/>
  <c r="AR177" i="1"/>
  <c r="AS177" i="1"/>
  <c r="AT177" i="1"/>
  <c r="AO178" i="1"/>
  <c r="AP178" i="1"/>
  <c r="AQ178" i="1"/>
  <c r="AR178" i="1"/>
  <c r="AS178" i="1"/>
  <c r="AT178" i="1"/>
  <c r="AO179" i="1"/>
  <c r="AP179" i="1"/>
  <c r="AQ179" i="1"/>
  <c r="AR179" i="1"/>
  <c r="AS179" i="1"/>
  <c r="AT179" i="1"/>
  <c r="AO180" i="1"/>
  <c r="AP180" i="1"/>
  <c r="AQ180" i="1"/>
  <c r="AR180" i="1"/>
  <c r="AS180" i="1"/>
  <c r="AT180" i="1"/>
  <c r="AO181" i="1"/>
  <c r="AP181" i="1"/>
  <c r="AQ181" i="1"/>
  <c r="AR181" i="1"/>
  <c r="AS181" i="1"/>
  <c r="AT181" i="1"/>
  <c r="AO182" i="1"/>
  <c r="AP182" i="1"/>
  <c r="AQ182" i="1"/>
  <c r="AR182" i="1"/>
  <c r="AS182" i="1"/>
  <c r="AT182" i="1"/>
  <c r="AO183" i="1"/>
  <c r="AP183" i="1"/>
  <c r="AQ183" i="1"/>
  <c r="AR183" i="1"/>
  <c r="AS183" i="1"/>
  <c r="AT183" i="1"/>
  <c r="AO184" i="1"/>
  <c r="AP184" i="1"/>
  <c r="AQ184" i="1"/>
  <c r="AR184" i="1"/>
  <c r="AS184" i="1"/>
  <c r="AT184" i="1"/>
  <c r="AO185" i="1"/>
  <c r="AP185" i="1"/>
  <c r="AQ185" i="1"/>
  <c r="AR185" i="1"/>
  <c r="AS185" i="1"/>
  <c r="AT185" i="1"/>
  <c r="AO186" i="1"/>
  <c r="AP186" i="1"/>
  <c r="AQ186" i="1"/>
  <c r="AR186" i="1"/>
  <c r="AS186" i="1"/>
  <c r="AT186" i="1"/>
  <c r="AO187" i="1"/>
  <c r="AP187" i="1"/>
  <c r="AQ187" i="1"/>
  <c r="AR187" i="1"/>
  <c r="AS187" i="1"/>
  <c r="AT187" i="1"/>
  <c r="AO188" i="1"/>
  <c r="AP188" i="1"/>
  <c r="AQ188" i="1"/>
  <c r="AR188" i="1"/>
  <c r="AS188" i="1"/>
  <c r="AT188" i="1"/>
  <c r="AO189" i="1"/>
  <c r="AP189" i="1"/>
  <c r="AQ189" i="1"/>
  <c r="AR189" i="1"/>
  <c r="AS189" i="1"/>
  <c r="AT189" i="1"/>
  <c r="AO190" i="1"/>
  <c r="AP190" i="1"/>
  <c r="AQ190" i="1"/>
  <c r="AR190" i="1"/>
  <c r="AS190" i="1"/>
  <c r="AT190" i="1"/>
  <c r="AO191" i="1"/>
  <c r="AP191" i="1"/>
  <c r="AQ191" i="1"/>
  <c r="AR191" i="1"/>
  <c r="AS191" i="1"/>
  <c r="AT191" i="1"/>
  <c r="AO192" i="1"/>
  <c r="AP192" i="1"/>
  <c r="AQ192" i="1"/>
  <c r="AR192" i="1"/>
  <c r="AS192" i="1"/>
  <c r="AT192" i="1"/>
  <c r="AO193" i="1"/>
  <c r="AP193" i="1"/>
  <c r="AQ193" i="1"/>
  <c r="AR193" i="1"/>
  <c r="AS193" i="1"/>
  <c r="AT193" i="1"/>
  <c r="AO194" i="1"/>
  <c r="AP194" i="1"/>
  <c r="AQ194" i="1"/>
  <c r="AR194" i="1"/>
  <c r="AS194" i="1"/>
  <c r="AT194" i="1"/>
  <c r="AO195" i="1"/>
  <c r="AP195" i="1"/>
  <c r="AQ195" i="1"/>
  <c r="AR195" i="1"/>
  <c r="AS195" i="1"/>
  <c r="AT195" i="1"/>
  <c r="AO196" i="1"/>
  <c r="AP196" i="1"/>
  <c r="AQ196" i="1"/>
  <c r="AR196" i="1"/>
  <c r="AS196" i="1"/>
  <c r="AT196" i="1"/>
  <c r="AO197" i="1"/>
  <c r="AP197" i="1"/>
  <c r="AQ197" i="1"/>
  <c r="AR197" i="1"/>
  <c r="AS197" i="1"/>
  <c r="AT197" i="1"/>
  <c r="AO198" i="1"/>
  <c r="AP198" i="1"/>
  <c r="AQ198" i="1"/>
  <c r="AR198" i="1"/>
  <c r="AS198" i="1"/>
  <c r="AT198" i="1"/>
  <c r="AO199" i="1"/>
  <c r="AP199" i="1"/>
  <c r="AQ199" i="1"/>
  <c r="AR199" i="1"/>
  <c r="AS199" i="1"/>
  <c r="AT199" i="1"/>
  <c r="AO200" i="1"/>
  <c r="AP200" i="1"/>
  <c r="AQ200" i="1"/>
  <c r="AR200" i="1"/>
  <c r="AS200" i="1"/>
  <c r="AT200" i="1"/>
  <c r="AO201" i="1"/>
  <c r="AP201" i="1"/>
  <c r="AQ201" i="1"/>
  <c r="AR201" i="1"/>
  <c r="AS201" i="1"/>
  <c r="AT201" i="1"/>
  <c r="AO202" i="1"/>
  <c r="AP202" i="1"/>
  <c r="AQ202" i="1"/>
  <c r="AR202" i="1"/>
  <c r="AS202" i="1"/>
  <c r="AT202" i="1"/>
  <c r="AO203" i="1"/>
  <c r="AP203" i="1"/>
  <c r="AQ203" i="1"/>
  <c r="AR203" i="1"/>
  <c r="AS203" i="1"/>
  <c r="AT203" i="1"/>
  <c r="AO204" i="1"/>
  <c r="AP204" i="1"/>
  <c r="AQ204" i="1"/>
  <c r="AR204" i="1"/>
  <c r="AS204" i="1"/>
  <c r="AT204" i="1"/>
  <c r="AO205" i="1"/>
  <c r="AP205" i="1"/>
  <c r="AQ205" i="1"/>
  <c r="AR205" i="1"/>
  <c r="AS205" i="1"/>
  <c r="AT205" i="1"/>
  <c r="AO206" i="1"/>
  <c r="AP206" i="1"/>
  <c r="AQ206" i="1"/>
  <c r="AR206" i="1"/>
  <c r="AS206" i="1"/>
  <c r="AT206" i="1"/>
  <c r="AO207" i="1"/>
  <c r="AP207" i="1"/>
  <c r="AQ207" i="1"/>
  <c r="AR207" i="1"/>
  <c r="AS207" i="1"/>
  <c r="AT207" i="1"/>
  <c r="AO208" i="1"/>
  <c r="AP208" i="1"/>
  <c r="AQ208" i="1"/>
  <c r="AR208" i="1"/>
  <c r="AS208" i="1"/>
  <c r="AT208" i="1"/>
  <c r="AO209" i="1"/>
  <c r="AP209" i="1"/>
  <c r="AQ209" i="1"/>
  <c r="AR209" i="1"/>
  <c r="AS209" i="1"/>
  <c r="AT209" i="1"/>
  <c r="AO210" i="1"/>
  <c r="AP210" i="1"/>
  <c r="AQ210" i="1"/>
  <c r="AR210" i="1"/>
  <c r="AS210" i="1"/>
  <c r="AT210" i="1"/>
  <c r="AO211" i="1"/>
  <c r="AP211" i="1"/>
  <c r="AQ211" i="1"/>
  <c r="AR211" i="1"/>
  <c r="AS211" i="1"/>
  <c r="AT211" i="1"/>
  <c r="AO212" i="1"/>
  <c r="AP212" i="1"/>
  <c r="AQ212" i="1"/>
  <c r="AR212" i="1"/>
  <c r="AS212" i="1"/>
  <c r="AT212" i="1"/>
  <c r="AO213" i="1"/>
  <c r="AP213" i="1"/>
  <c r="AQ213" i="1"/>
  <c r="AR213" i="1"/>
  <c r="AS213" i="1"/>
  <c r="AT213" i="1"/>
  <c r="AO214" i="1"/>
  <c r="AP214" i="1"/>
  <c r="AQ214" i="1"/>
  <c r="AR214" i="1"/>
  <c r="AS214" i="1"/>
  <c r="AT214" i="1"/>
  <c r="AO215" i="1"/>
  <c r="AP215" i="1"/>
  <c r="AQ215" i="1"/>
  <c r="AR215" i="1"/>
  <c r="AS215" i="1"/>
  <c r="AT215" i="1"/>
  <c r="AO216" i="1"/>
  <c r="AP216" i="1"/>
  <c r="AQ216" i="1"/>
  <c r="AR216" i="1"/>
  <c r="AS216" i="1"/>
  <c r="AT216" i="1"/>
  <c r="AO217" i="1"/>
  <c r="AP217" i="1"/>
  <c r="AQ217" i="1"/>
  <c r="AR217" i="1"/>
  <c r="AS217" i="1"/>
  <c r="AT217" i="1"/>
  <c r="AO218" i="1"/>
  <c r="AP218" i="1"/>
  <c r="AQ218" i="1"/>
  <c r="AR218" i="1"/>
  <c r="AS218" i="1"/>
  <c r="AT218" i="1"/>
  <c r="AO219" i="1"/>
  <c r="AP219" i="1"/>
  <c r="AQ219" i="1"/>
  <c r="AR219" i="1"/>
  <c r="AS219" i="1"/>
  <c r="AT219" i="1"/>
  <c r="AO220" i="1"/>
  <c r="AP220" i="1"/>
  <c r="AQ220" i="1"/>
  <c r="AR220" i="1"/>
  <c r="AS220" i="1"/>
  <c r="AT220" i="1"/>
  <c r="AO221" i="1"/>
  <c r="AP221" i="1"/>
  <c r="AQ221" i="1"/>
  <c r="AR221" i="1"/>
  <c r="AS221" i="1"/>
  <c r="AT221" i="1"/>
  <c r="AO222" i="1"/>
  <c r="AP222" i="1"/>
  <c r="AQ222" i="1"/>
  <c r="AR222" i="1"/>
  <c r="AS222" i="1"/>
  <c r="AT222" i="1"/>
  <c r="AO223" i="1"/>
  <c r="AP223" i="1"/>
  <c r="AQ223" i="1"/>
  <c r="AR223" i="1"/>
  <c r="AS223" i="1"/>
  <c r="AT223" i="1"/>
  <c r="AO224" i="1"/>
  <c r="AP224" i="1"/>
  <c r="AQ224" i="1"/>
  <c r="AR224" i="1"/>
  <c r="AS224" i="1"/>
  <c r="AT224" i="1"/>
  <c r="AO225" i="1"/>
  <c r="AP225" i="1"/>
  <c r="AQ225" i="1"/>
  <c r="AR225" i="1"/>
  <c r="AS225" i="1"/>
  <c r="AT225" i="1"/>
  <c r="AO226" i="1"/>
  <c r="AP226" i="1"/>
  <c r="AQ226" i="1"/>
  <c r="AR226" i="1"/>
  <c r="AS226" i="1"/>
  <c r="AT226" i="1"/>
  <c r="AO227" i="1"/>
  <c r="AP227" i="1"/>
  <c r="AQ227" i="1"/>
  <c r="AR227" i="1"/>
  <c r="AS227" i="1"/>
  <c r="AT227" i="1"/>
  <c r="AO228" i="1"/>
  <c r="AP228" i="1"/>
  <c r="AQ228" i="1"/>
  <c r="AR228" i="1"/>
  <c r="AS228" i="1"/>
  <c r="AT228" i="1"/>
  <c r="AO229" i="1"/>
  <c r="AP229" i="1"/>
  <c r="AQ229" i="1"/>
  <c r="AR229" i="1"/>
  <c r="AS229" i="1"/>
  <c r="AT229" i="1"/>
  <c r="AO230" i="1"/>
  <c r="AP230" i="1"/>
  <c r="AQ230" i="1"/>
  <c r="AR230" i="1"/>
  <c r="AS230" i="1"/>
  <c r="AT230" i="1"/>
  <c r="AO231" i="1"/>
  <c r="AP231" i="1"/>
  <c r="AQ231" i="1"/>
  <c r="AR231" i="1"/>
  <c r="AS231" i="1"/>
  <c r="AT231" i="1"/>
  <c r="AO232" i="1"/>
  <c r="AP232" i="1"/>
  <c r="AQ232" i="1"/>
  <c r="AR232" i="1"/>
  <c r="AS232" i="1"/>
  <c r="AT232" i="1"/>
  <c r="AO233" i="1"/>
  <c r="AP233" i="1"/>
  <c r="AQ233" i="1"/>
  <c r="AR233" i="1"/>
  <c r="AS233" i="1"/>
  <c r="AT233" i="1"/>
  <c r="AO234" i="1"/>
  <c r="AP234" i="1"/>
  <c r="AQ234" i="1"/>
  <c r="AR234" i="1"/>
  <c r="AS234" i="1"/>
  <c r="AT234" i="1"/>
  <c r="AO235" i="1"/>
  <c r="AP235" i="1"/>
  <c r="AQ235" i="1"/>
  <c r="AR235" i="1"/>
  <c r="AS235" i="1"/>
  <c r="AT235" i="1"/>
  <c r="AO236" i="1"/>
  <c r="AP236" i="1"/>
  <c r="AQ236" i="1"/>
  <c r="AR236" i="1"/>
  <c r="AS236" i="1"/>
  <c r="AT236" i="1"/>
  <c r="AO237" i="1"/>
  <c r="AP237" i="1"/>
  <c r="AQ237" i="1"/>
  <c r="AR237" i="1"/>
  <c r="AS237" i="1"/>
  <c r="AT237" i="1"/>
  <c r="AO238" i="1"/>
  <c r="AP238" i="1"/>
  <c r="AQ238" i="1"/>
  <c r="AR238" i="1"/>
  <c r="AS238" i="1"/>
  <c r="AT238" i="1"/>
  <c r="AO239" i="1"/>
  <c r="AP239" i="1"/>
  <c r="AQ239" i="1"/>
  <c r="AR239" i="1"/>
  <c r="AS239" i="1"/>
  <c r="AT239" i="1"/>
  <c r="AO240" i="1"/>
  <c r="AP240" i="1"/>
  <c r="AQ240" i="1"/>
  <c r="AR240" i="1"/>
  <c r="AS240" i="1"/>
  <c r="AT240" i="1"/>
  <c r="AO241" i="1"/>
  <c r="AP241" i="1"/>
  <c r="AQ241" i="1"/>
  <c r="AR241" i="1"/>
  <c r="AS241" i="1"/>
  <c r="AT241" i="1"/>
  <c r="AO242" i="1"/>
  <c r="AP242" i="1"/>
  <c r="AQ242" i="1"/>
  <c r="AR242" i="1"/>
  <c r="AS242" i="1"/>
  <c r="AT242" i="1"/>
  <c r="AO243" i="1"/>
  <c r="AP243" i="1"/>
  <c r="AQ243" i="1"/>
  <c r="AR243" i="1"/>
  <c r="AS243" i="1"/>
  <c r="AT243" i="1"/>
  <c r="AO244" i="1"/>
  <c r="AP244" i="1"/>
  <c r="AQ244" i="1"/>
  <c r="AR244" i="1"/>
  <c r="AS244" i="1"/>
  <c r="AT244" i="1"/>
  <c r="AO245" i="1"/>
  <c r="AP245" i="1"/>
  <c r="AQ245" i="1"/>
  <c r="AR245" i="1"/>
  <c r="AS245" i="1"/>
  <c r="AT245" i="1"/>
  <c r="AO246" i="1"/>
  <c r="AP246" i="1"/>
  <c r="AQ246" i="1"/>
  <c r="AR246" i="1"/>
  <c r="AS246" i="1"/>
  <c r="AT246" i="1"/>
  <c r="AO247" i="1"/>
  <c r="AP247" i="1"/>
  <c r="AQ247" i="1"/>
  <c r="AR247" i="1"/>
  <c r="AS247" i="1"/>
  <c r="AT247" i="1"/>
  <c r="AO248" i="1"/>
  <c r="AP248" i="1"/>
  <c r="AQ248" i="1"/>
  <c r="AR248" i="1"/>
  <c r="AS248" i="1"/>
  <c r="AT248" i="1"/>
  <c r="AO249" i="1"/>
  <c r="AP249" i="1"/>
  <c r="AQ249" i="1"/>
  <c r="AR249" i="1"/>
  <c r="AS249" i="1"/>
  <c r="AT249" i="1"/>
  <c r="AO250" i="1"/>
  <c r="AP250" i="1"/>
  <c r="AQ250" i="1"/>
  <c r="AR250" i="1"/>
  <c r="AS250" i="1"/>
  <c r="AT250" i="1"/>
  <c r="AO251" i="1"/>
  <c r="AP251" i="1"/>
  <c r="AQ251" i="1"/>
  <c r="AR251" i="1"/>
  <c r="AS251" i="1"/>
  <c r="AT251" i="1"/>
  <c r="AO252" i="1"/>
  <c r="AP252" i="1"/>
  <c r="AQ252" i="1"/>
  <c r="AR252" i="1"/>
  <c r="AS252" i="1"/>
  <c r="AT252" i="1"/>
  <c r="AO253" i="1"/>
  <c r="AP253" i="1"/>
  <c r="AQ253" i="1"/>
  <c r="AR253" i="1"/>
  <c r="AS253" i="1"/>
  <c r="AT253" i="1"/>
  <c r="AO254" i="1"/>
  <c r="AP254" i="1"/>
  <c r="AQ254" i="1"/>
  <c r="AR254" i="1"/>
  <c r="AS254" i="1"/>
  <c r="AT254" i="1"/>
  <c r="AO255" i="1"/>
  <c r="AP255" i="1"/>
  <c r="AQ255" i="1"/>
  <c r="AR255" i="1"/>
  <c r="AS255" i="1"/>
  <c r="AT255" i="1"/>
  <c r="AO256" i="1"/>
  <c r="AP256" i="1"/>
  <c r="AQ256" i="1"/>
  <c r="AR256" i="1"/>
  <c r="AS256" i="1"/>
  <c r="AT256" i="1"/>
  <c r="AO257" i="1"/>
  <c r="AP257" i="1"/>
  <c r="AQ257" i="1"/>
  <c r="AR257" i="1"/>
  <c r="AS257" i="1"/>
  <c r="AT257" i="1"/>
  <c r="AO258" i="1"/>
  <c r="AP258" i="1"/>
  <c r="AQ258" i="1"/>
  <c r="AR258" i="1"/>
  <c r="AS258" i="1"/>
  <c r="AT258" i="1"/>
  <c r="AO259" i="1"/>
  <c r="AP259" i="1"/>
  <c r="AQ259" i="1"/>
  <c r="AR259" i="1"/>
  <c r="AS259" i="1"/>
  <c r="AT259" i="1"/>
  <c r="AO260" i="1"/>
  <c r="AP260" i="1"/>
  <c r="AQ260" i="1"/>
  <c r="AR260" i="1"/>
  <c r="AS260" i="1"/>
  <c r="AT260" i="1"/>
  <c r="AO261" i="1"/>
  <c r="AP261" i="1"/>
  <c r="AQ261" i="1"/>
  <c r="AR261" i="1"/>
  <c r="AS261" i="1"/>
  <c r="AT261" i="1"/>
  <c r="AO262" i="1"/>
  <c r="AP262" i="1"/>
  <c r="AQ262" i="1"/>
  <c r="AR262" i="1"/>
  <c r="AS262" i="1"/>
  <c r="AT262" i="1"/>
  <c r="AO263" i="1"/>
  <c r="AP263" i="1"/>
  <c r="AQ263" i="1"/>
  <c r="AR263" i="1"/>
  <c r="AS263" i="1"/>
  <c r="AT263" i="1"/>
  <c r="AO264" i="1"/>
  <c r="AP264" i="1"/>
  <c r="AQ264" i="1"/>
  <c r="AR264" i="1"/>
  <c r="AS264" i="1"/>
  <c r="AT264" i="1"/>
  <c r="AO265" i="1"/>
  <c r="AP265" i="1"/>
  <c r="AQ265" i="1"/>
  <c r="AR265" i="1"/>
  <c r="AS265" i="1"/>
  <c r="AT265" i="1"/>
  <c r="AO266" i="1"/>
  <c r="AP266" i="1"/>
  <c r="AQ266" i="1"/>
  <c r="AR266" i="1"/>
  <c r="AS266" i="1"/>
  <c r="AT266" i="1"/>
  <c r="AO267" i="1"/>
  <c r="AP267" i="1"/>
  <c r="AQ267" i="1"/>
  <c r="AR267" i="1"/>
  <c r="AS267" i="1"/>
  <c r="AT267" i="1"/>
  <c r="AO268" i="1"/>
  <c r="AP268" i="1"/>
  <c r="AQ268" i="1"/>
  <c r="AR268" i="1"/>
  <c r="AS268" i="1"/>
  <c r="AT268" i="1"/>
  <c r="AO269" i="1"/>
  <c r="AP269" i="1"/>
  <c r="AQ269" i="1"/>
  <c r="AR269" i="1"/>
  <c r="AS269" i="1"/>
  <c r="AT269" i="1"/>
  <c r="AO270" i="1"/>
  <c r="AP270" i="1"/>
  <c r="AQ270" i="1"/>
  <c r="AR270" i="1"/>
  <c r="AS270" i="1"/>
  <c r="AT270" i="1"/>
  <c r="AO271" i="1"/>
  <c r="AP271" i="1"/>
  <c r="AQ271" i="1"/>
  <c r="AR271" i="1"/>
  <c r="AS271" i="1"/>
  <c r="AT271" i="1"/>
  <c r="AO272" i="1"/>
  <c r="AP272" i="1"/>
  <c r="AQ272" i="1"/>
  <c r="AR272" i="1"/>
  <c r="AS272" i="1"/>
  <c r="AT272" i="1"/>
  <c r="AO273" i="1"/>
  <c r="AP273" i="1"/>
  <c r="AQ273" i="1"/>
  <c r="AR273" i="1"/>
  <c r="AS273" i="1"/>
  <c r="AT273" i="1"/>
  <c r="AO274" i="1"/>
  <c r="AP274" i="1"/>
  <c r="AQ274" i="1"/>
  <c r="AR274" i="1"/>
  <c r="AS274" i="1"/>
  <c r="AT274" i="1"/>
  <c r="AO275" i="1"/>
  <c r="AP275" i="1"/>
  <c r="AQ275" i="1"/>
  <c r="AR275" i="1"/>
  <c r="AS275" i="1"/>
  <c r="AT275" i="1"/>
  <c r="AO276" i="1"/>
  <c r="AP276" i="1"/>
  <c r="AQ276" i="1"/>
  <c r="AR276" i="1"/>
  <c r="AS276" i="1"/>
  <c r="AT276" i="1"/>
  <c r="AO277" i="1"/>
  <c r="AP277" i="1"/>
  <c r="AQ277" i="1"/>
  <c r="AR277" i="1"/>
  <c r="AS277" i="1"/>
  <c r="AT277" i="1"/>
  <c r="AO278" i="1"/>
  <c r="AP278" i="1"/>
  <c r="AQ278" i="1"/>
  <c r="AR278" i="1"/>
  <c r="AS278" i="1"/>
  <c r="AT278" i="1"/>
  <c r="AO279" i="1"/>
  <c r="AP279" i="1"/>
  <c r="AQ279" i="1"/>
  <c r="AR279" i="1"/>
  <c r="AS279" i="1"/>
  <c r="AT279" i="1"/>
  <c r="AO280" i="1"/>
  <c r="AP280" i="1"/>
  <c r="AQ280" i="1"/>
  <c r="AR280" i="1"/>
  <c r="AS280" i="1"/>
  <c r="AT280" i="1"/>
  <c r="AO281" i="1"/>
  <c r="AP281" i="1"/>
  <c r="AQ281" i="1"/>
  <c r="AR281" i="1"/>
  <c r="AS281" i="1"/>
  <c r="AT281" i="1"/>
  <c r="AO282" i="1"/>
  <c r="AP282" i="1"/>
  <c r="AQ282" i="1"/>
  <c r="AR282" i="1"/>
  <c r="AS282" i="1"/>
  <c r="AT282" i="1"/>
  <c r="AO283" i="1"/>
  <c r="AP283" i="1"/>
  <c r="AQ283" i="1"/>
  <c r="AR283" i="1"/>
  <c r="AS283" i="1"/>
  <c r="AT283" i="1"/>
  <c r="AO284" i="1"/>
  <c r="AP284" i="1"/>
  <c r="AQ284" i="1"/>
  <c r="AR284" i="1"/>
  <c r="AS284" i="1"/>
  <c r="AT284" i="1"/>
  <c r="AO285" i="1"/>
  <c r="AP285" i="1"/>
  <c r="AQ285" i="1"/>
  <c r="AR285" i="1"/>
  <c r="AS285" i="1"/>
  <c r="AT285" i="1"/>
  <c r="AO286" i="1"/>
  <c r="AP286" i="1"/>
  <c r="AQ286" i="1"/>
  <c r="AR286" i="1"/>
  <c r="AS286" i="1"/>
  <c r="AT286" i="1"/>
  <c r="AO287" i="1"/>
  <c r="AP287" i="1"/>
  <c r="AQ287" i="1"/>
  <c r="AR287" i="1"/>
  <c r="AS287" i="1"/>
  <c r="AT287" i="1"/>
  <c r="AO288" i="1"/>
  <c r="AP288" i="1"/>
  <c r="AQ288" i="1"/>
  <c r="AR288" i="1"/>
  <c r="AS288" i="1"/>
  <c r="AT288" i="1"/>
  <c r="AO289" i="1"/>
  <c r="AP289" i="1"/>
  <c r="AQ289" i="1"/>
  <c r="AR289" i="1"/>
  <c r="AS289" i="1"/>
  <c r="AT289" i="1"/>
  <c r="AO290" i="1"/>
  <c r="AP290" i="1"/>
  <c r="AQ290" i="1"/>
  <c r="AR290" i="1"/>
  <c r="AS290" i="1"/>
  <c r="AT290" i="1"/>
  <c r="AO291" i="1"/>
  <c r="AP291" i="1"/>
  <c r="AQ291" i="1"/>
  <c r="AR291" i="1"/>
  <c r="AS291" i="1"/>
  <c r="AT291" i="1"/>
  <c r="AO292" i="1"/>
  <c r="AP292" i="1"/>
  <c r="AQ292" i="1"/>
  <c r="AR292" i="1"/>
  <c r="AS292" i="1"/>
  <c r="AT292" i="1"/>
  <c r="AO293" i="1"/>
  <c r="AP293" i="1"/>
  <c r="AQ293" i="1"/>
  <c r="AR293" i="1"/>
  <c r="AS293" i="1"/>
  <c r="AT293" i="1"/>
  <c r="AO294" i="1"/>
  <c r="AP294" i="1"/>
  <c r="AQ294" i="1"/>
  <c r="AR294" i="1"/>
  <c r="AS294" i="1"/>
  <c r="AT294" i="1"/>
  <c r="AO295" i="1"/>
  <c r="AP295" i="1"/>
  <c r="AQ295" i="1"/>
  <c r="AR295" i="1"/>
  <c r="AS295" i="1"/>
  <c r="AT295" i="1"/>
  <c r="AO296" i="1"/>
  <c r="AP296" i="1"/>
  <c r="AQ296" i="1"/>
  <c r="AR296" i="1"/>
  <c r="AS296" i="1"/>
  <c r="AT296" i="1"/>
  <c r="AO297" i="1"/>
  <c r="AP297" i="1"/>
  <c r="AQ297" i="1"/>
  <c r="AR297" i="1"/>
  <c r="AS297" i="1"/>
  <c r="AT297" i="1"/>
  <c r="AO298" i="1"/>
  <c r="AP298" i="1"/>
  <c r="AQ298" i="1"/>
  <c r="AR298" i="1"/>
  <c r="AS298" i="1"/>
  <c r="AT298" i="1"/>
  <c r="AO299" i="1"/>
  <c r="AP299" i="1"/>
  <c r="AQ299" i="1"/>
  <c r="AR299" i="1"/>
  <c r="AS299" i="1"/>
  <c r="AT299" i="1"/>
  <c r="AO300" i="1"/>
  <c r="AP300" i="1"/>
  <c r="AQ300" i="1"/>
  <c r="AR300" i="1"/>
  <c r="AS300" i="1"/>
  <c r="AT300" i="1"/>
  <c r="AO301" i="1"/>
  <c r="AP301" i="1"/>
  <c r="AQ301" i="1"/>
  <c r="AR301" i="1"/>
  <c r="AS301" i="1"/>
  <c r="AT301" i="1"/>
  <c r="AO302" i="1"/>
  <c r="AP302" i="1"/>
  <c r="AQ302" i="1"/>
  <c r="AR302" i="1"/>
  <c r="AS302" i="1"/>
  <c r="AT302" i="1"/>
  <c r="AO303" i="1"/>
  <c r="AP303" i="1"/>
  <c r="AQ303" i="1"/>
  <c r="AR303" i="1"/>
  <c r="AS303" i="1"/>
  <c r="AT303" i="1"/>
  <c r="AO304" i="1"/>
  <c r="AP304" i="1"/>
  <c r="AQ304" i="1"/>
  <c r="AR304" i="1"/>
  <c r="AS304" i="1"/>
  <c r="AT304" i="1"/>
  <c r="AO305" i="1"/>
  <c r="AP305" i="1"/>
  <c r="AQ305" i="1"/>
  <c r="AR305" i="1"/>
  <c r="AS305" i="1"/>
  <c r="AT305" i="1"/>
  <c r="AO306" i="1"/>
  <c r="AP306" i="1"/>
  <c r="AQ306" i="1"/>
  <c r="AR306" i="1"/>
  <c r="AS306" i="1"/>
  <c r="AT306" i="1"/>
  <c r="AO307" i="1"/>
  <c r="AP307" i="1"/>
  <c r="AQ307" i="1"/>
  <c r="AR307" i="1"/>
  <c r="AS307" i="1"/>
  <c r="AT307" i="1"/>
  <c r="AO308" i="1"/>
  <c r="AP308" i="1"/>
  <c r="AQ308" i="1"/>
  <c r="AR308" i="1"/>
  <c r="AS308" i="1"/>
  <c r="AT308" i="1"/>
  <c r="AO309" i="1"/>
  <c r="AP309" i="1"/>
  <c r="AQ309" i="1"/>
  <c r="AR309" i="1"/>
  <c r="AS309" i="1"/>
  <c r="AT309" i="1"/>
  <c r="AO310" i="1"/>
  <c r="AP310" i="1"/>
  <c r="AQ310" i="1"/>
  <c r="AR310" i="1"/>
  <c r="AS310" i="1"/>
  <c r="AT310" i="1"/>
  <c r="AO311" i="1"/>
  <c r="AP311" i="1"/>
  <c r="AQ311" i="1"/>
  <c r="AR311" i="1"/>
  <c r="AS311" i="1"/>
  <c r="AT311" i="1"/>
  <c r="AO312" i="1"/>
  <c r="AP312" i="1"/>
  <c r="AQ312" i="1"/>
  <c r="AR312" i="1"/>
  <c r="AS312" i="1"/>
  <c r="AT312" i="1"/>
  <c r="AO313" i="1"/>
  <c r="AP313" i="1"/>
  <c r="AQ313" i="1"/>
  <c r="AR313" i="1"/>
  <c r="AS313" i="1"/>
  <c r="AT313" i="1"/>
  <c r="AO314" i="1"/>
  <c r="AP314" i="1"/>
  <c r="AQ314" i="1"/>
  <c r="AR314" i="1"/>
  <c r="AS314" i="1"/>
  <c r="AT314" i="1"/>
  <c r="AO315" i="1"/>
  <c r="AP315" i="1"/>
  <c r="AQ315" i="1"/>
  <c r="AR315" i="1"/>
  <c r="AS315" i="1"/>
  <c r="AT315" i="1"/>
  <c r="AO316" i="1"/>
  <c r="AP316" i="1"/>
  <c r="AQ316" i="1"/>
  <c r="AR316" i="1"/>
  <c r="AS316" i="1"/>
  <c r="AT316" i="1"/>
  <c r="AO317" i="1"/>
  <c r="AP317" i="1"/>
  <c r="AQ317" i="1"/>
  <c r="AR317" i="1"/>
  <c r="AS317" i="1"/>
  <c r="AT317" i="1"/>
  <c r="AO318" i="1"/>
  <c r="AP318" i="1"/>
  <c r="AQ318" i="1"/>
  <c r="AR318" i="1"/>
  <c r="AS318" i="1"/>
  <c r="AT318" i="1"/>
  <c r="AO319" i="1"/>
  <c r="AP319" i="1"/>
  <c r="AQ319" i="1"/>
  <c r="AR319" i="1"/>
  <c r="AS319" i="1"/>
  <c r="AT319" i="1"/>
  <c r="AO320" i="1"/>
  <c r="AP320" i="1"/>
  <c r="AQ320" i="1"/>
  <c r="AR320" i="1"/>
  <c r="AS320" i="1"/>
  <c r="AT320" i="1"/>
  <c r="AO321" i="1"/>
  <c r="AP321" i="1"/>
  <c r="AQ321" i="1"/>
  <c r="AR321" i="1"/>
  <c r="AS321" i="1"/>
  <c r="AT321" i="1"/>
  <c r="AO322" i="1"/>
  <c r="AP322" i="1"/>
  <c r="AQ322" i="1"/>
  <c r="AR322" i="1"/>
  <c r="AS322" i="1"/>
  <c r="AT322" i="1"/>
  <c r="AO323" i="1"/>
  <c r="AP323" i="1"/>
  <c r="AQ323" i="1"/>
  <c r="AR323" i="1"/>
  <c r="AS323" i="1"/>
  <c r="AT323" i="1"/>
  <c r="AO324" i="1"/>
  <c r="AP324" i="1"/>
  <c r="AQ324" i="1"/>
  <c r="AR324" i="1"/>
  <c r="AS324" i="1"/>
  <c r="AT324" i="1"/>
  <c r="AO325" i="1"/>
  <c r="AP325" i="1"/>
  <c r="AQ325" i="1"/>
  <c r="AR325" i="1"/>
  <c r="AS325" i="1"/>
  <c r="AT325" i="1"/>
  <c r="AO326" i="1"/>
  <c r="AP326" i="1"/>
  <c r="AQ326" i="1"/>
  <c r="AR326" i="1"/>
  <c r="AS326" i="1"/>
  <c r="AT326" i="1"/>
  <c r="AO327" i="1"/>
  <c r="AP327" i="1"/>
  <c r="AQ327" i="1"/>
  <c r="AR327" i="1"/>
  <c r="AS327" i="1"/>
  <c r="AT327" i="1"/>
  <c r="AO328" i="1"/>
  <c r="AP328" i="1"/>
  <c r="AQ328" i="1"/>
  <c r="AR328" i="1"/>
  <c r="AS328" i="1"/>
  <c r="AT328" i="1"/>
  <c r="AO329" i="1"/>
  <c r="AP329" i="1"/>
  <c r="AQ329" i="1"/>
  <c r="AR329" i="1"/>
  <c r="AS329" i="1"/>
  <c r="AT329" i="1"/>
  <c r="AO330" i="1"/>
  <c r="AP330" i="1"/>
  <c r="AQ330" i="1"/>
  <c r="AR330" i="1"/>
  <c r="AS330" i="1"/>
  <c r="AT330" i="1"/>
  <c r="AO331" i="1"/>
  <c r="AP331" i="1"/>
  <c r="AQ331" i="1"/>
  <c r="AR331" i="1"/>
  <c r="AS331" i="1"/>
  <c r="AT331" i="1"/>
  <c r="AO332" i="1"/>
  <c r="AP332" i="1"/>
  <c r="AQ332" i="1"/>
  <c r="AR332" i="1"/>
  <c r="AS332" i="1"/>
  <c r="AT332" i="1"/>
  <c r="AO333" i="1"/>
  <c r="AP333" i="1"/>
  <c r="AQ333" i="1"/>
  <c r="AR333" i="1"/>
  <c r="AS333" i="1"/>
  <c r="AT333" i="1"/>
  <c r="AO334" i="1"/>
  <c r="AP334" i="1"/>
  <c r="AQ334" i="1"/>
  <c r="AR334" i="1"/>
  <c r="AS334" i="1"/>
  <c r="AT334" i="1"/>
  <c r="AO335" i="1"/>
  <c r="AP335" i="1"/>
  <c r="AQ335" i="1"/>
  <c r="AR335" i="1"/>
  <c r="AS335" i="1"/>
  <c r="AT335" i="1"/>
  <c r="AO336" i="1"/>
  <c r="AP336" i="1"/>
  <c r="AQ336" i="1"/>
  <c r="AR336" i="1"/>
  <c r="AS336" i="1"/>
  <c r="AT336" i="1"/>
  <c r="AO337" i="1"/>
  <c r="AP337" i="1"/>
  <c r="AQ337" i="1"/>
  <c r="AR337" i="1"/>
  <c r="AS337" i="1"/>
  <c r="AT337" i="1"/>
  <c r="AO338" i="1"/>
  <c r="AP338" i="1"/>
  <c r="AQ338" i="1"/>
  <c r="AR338" i="1"/>
  <c r="AS338" i="1"/>
  <c r="AT338" i="1"/>
  <c r="AO339" i="1"/>
  <c r="AP339" i="1"/>
  <c r="AQ339" i="1"/>
  <c r="AR339" i="1"/>
  <c r="AS339" i="1"/>
  <c r="AT339" i="1"/>
  <c r="AO340" i="1"/>
  <c r="AP340" i="1"/>
  <c r="AQ340" i="1"/>
  <c r="AR340" i="1"/>
  <c r="AS340" i="1"/>
  <c r="AT340" i="1"/>
  <c r="AO341" i="1"/>
  <c r="AP341" i="1"/>
  <c r="AQ341" i="1"/>
  <c r="AR341" i="1"/>
  <c r="AS341" i="1"/>
  <c r="AT341" i="1"/>
  <c r="AO342" i="1"/>
  <c r="AP342" i="1"/>
  <c r="AQ342" i="1"/>
  <c r="AR342" i="1"/>
  <c r="AS342" i="1"/>
  <c r="AT342" i="1"/>
  <c r="AO343" i="1"/>
  <c r="AP343" i="1"/>
  <c r="AQ343" i="1"/>
  <c r="AR343" i="1"/>
  <c r="AS343" i="1"/>
  <c r="AT343" i="1"/>
  <c r="AO344" i="1"/>
  <c r="AP344" i="1"/>
  <c r="AQ344" i="1"/>
  <c r="AR344" i="1"/>
  <c r="AS344" i="1"/>
  <c r="AT344" i="1"/>
  <c r="AO345" i="1"/>
  <c r="AP345" i="1"/>
  <c r="AQ345" i="1"/>
  <c r="AR345" i="1"/>
  <c r="AS345" i="1"/>
  <c r="AT345" i="1"/>
  <c r="AO346" i="1"/>
  <c r="AP346" i="1"/>
  <c r="AQ346" i="1"/>
  <c r="AR346" i="1"/>
  <c r="AS346" i="1"/>
  <c r="AT346" i="1"/>
  <c r="AO347" i="1"/>
  <c r="AP347" i="1"/>
  <c r="AQ347" i="1"/>
  <c r="AR347" i="1"/>
  <c r="AS347" i="1"/>
  <c r="AT347" i="1"/>
  <c r="AO348" i="1"/>
  <c r="AP348" i="1"/>
  <c r="AQ348" i="1"/>
  <c r="AR348" i="1"/>
  <c r="AS348" i="1"/>
  <c r="AT348" i="1"/>
  <c r="AO349" i="1"/>
  <c r="AP349" i="1"/>
  <c r="AQ349" i="1"/>
  <c r="AR349" i="1"/>
  <c r="AS349" i="1"/>
  <c r="AT349" i="1"/>
  <c r="AO350" i="1"/>
  <c r="AP350" i="1"/>
  <c r="AQ350" i="1"/>
  <c r="AR350" i="1"/>
  <c r="AS350" i="1"/>
  <c r="AT350" i="1"/>
  <c r="AO351" i="1"/>
  <c r="AP351" i="1"/>
  <c r="AQ351" i="1"/>
  <c r="AR351" i="1"/>
  <c r="AS351" i="1"/>
  <c r="AT351" i="1"/>
  <c r="AO352" i="1"/>
  <c r="AP352" i="1"/>
  <c r="AQ352" i="1"/>
  <c r="AR352" i="1"/>
  <c r="AS352" i="1"/>
  <c r="AT352" i="1"/>
  <c r="AO353" i="1"/>
  <c r="AP353" i="1"/>
  <c r="AQ353" i="1"/>
  <c r="AR353" i="1"/>
  <c r="AS353" i="1"/>
  <c r="AT353" i="1"/>
  <c r="AO354" i="1"/>
  <c r="AP354" i="1"/>
  <c r="AQ354" i="1"/>
  <c r="AR354" i="1"/>
  <c r="AS354" i="1"/>
  <c r="AT354" i="1"/>
  <c r="AO355" i="1"/>
  <c r="AP355" i="1"/>
  <c r="AQ355" i="1"/>
  <c r="AR355" i="1"/>
  <c r="AS355" i="1"/>
  <c r="AT355" i="1"/>
  <c r="AO356" i="1"/>
  <c r="AP356" i="1"/>
  <c r="AQ356" i="1"/>
  <c r="AR356" i="1"/>
  <c r="AS356" i="1"/>
  <c r="AT356" i="1"/>
  <c r="AO357" i="1"/>
  <c r="AP357" i="1"/>
  <c r="AQ357" i="1"/>
  <c r="AR357" i="1"/>
  <c r="AS357" i="1"/>
  <c r="AT357" i="1"/>
  <c r="AO358" i="1"/>
  <c r="AP358" i="1"/>
  <c r="AQ358" i="1"/>
  <c r="AR358" i="1"/>
  <c r="AS358" i="1"/>
  <c r="AT358" i="1"/>
  <c r="AO359" i="1"/>
  <c r="AP359" i="1"/>
  <c r="AQ359" i="1"/>
  <c r="AR359" i="1"/>
  <c r="AS359" i="1"/>
  <c r="AT359" i="1"/>
  <c r="AO360" i="1"/>
  <c r="AP360" i="1"/>
  <c r="AQ360" i="1"/>
  <c r="AR360" i="1"/>
  <c r="AS360" i="1"/>
  <c r="AT360" i="1"/>
  <c r="AO361" i="1"/>
  <c r="AP361" i="1"/>
  <c r="AQ361" i="1"/>
  <c r="AR361" i="1"/>
  <c r="AS361" i="1"/>
  <c r="AT361" i="1"/>
  <c r="AO362" i="1"/>
  <c r="AP362" i="1"/>
  <c r="AQ362" i="1"/>
  <c r="AR362" i="1"/>
  <c r="AS362" i="1"/>
  <c r="AT362" i="1"/>
  <c r="AO363" i="1"/>
  <c r="AP363" i="1"/>
  <c r="AQ363" i="1"/>
  <c r="AR363" i="1"/>
  <c r="AS363" i="1"/>
  <c r="AT363" i="1"/>
  <c r="AO364" i="1"/>
  <c r="AP364" i="1"/>
  <c r="AQ364" i="1"/>
  <c r="AR364" i="1"/>
  <c r="AS364" i="1"/>
  <c r="AT364" i="1"/>
  <c r="AO365" i="1"/>
  <c r="AP365" i="1"/>
  <c r="AQ365" i="1"/>
  <c r="AR365" i="1"/>
  <c r="AS365" i="1"/>
  <c r="AT365" i="1"/>
  <c r="AO366" i="1"/>
  <c r="AP366" i="1"/>
  <c r="AQ366" i="1"/>
  <c r="AR366" i="1"/>
  <c r="AS366" i="1"/>
  <c r="AT366" i="1"/>
  <c r="AO367" i="1"/>
  <c r="AP367" i="1"/>
  <c r="AQ367" i="1"/>
  <c r="AR367" i="1"/>
  <c r="AS367" i="1"/>
  <c r="AT367" i="1"/>
  <c r="AO368" i="1"/>
  <c r="AP368" i="1"/>
  <c r="AQ368" i="1"/>
  <c r="AR368" i="1"/>
  <c r="AS368" i="1"/>
  <c r="AT368" i="1"/>
  <c r="AO369" i="1"/>
  <c r="AP369" i="1"/>
  <c r="AQ369" i="1"/>
  <c r="AR369" i="1"/>
  <c r="AS369" i="1"/>
  <c r="AT369" i="1"/>
  <c r="AO370" i="1"/>
  <c r="AP370" i="1"/>
  <c r="AQ370" i="1"/>
  <c r="AR370" i="1"/>
  <c r="AS370" i="1"/>
  <c r="AT370" i="1"/>
  <c r="AO371" i="1"/>
  <c r="AP371" i="1"/>
  <c r="AQ371" i="1"/>
  <c r="AR371" i="1"/>
  <c r="AS371" i="1"/>
  <c r="AT371" i="1"/>
  <c r="AO372" i="1"/>
  <c r="AP372" i="1"/>
  <c r="AQ372" i="1"/>
  <c r="AR372" i="1"/>
  <c r="AS372" i="1"/>
  <c r="AT372" i="1"/>
  <c r="AO373" i="1"/>
  <c r="AP373" i="1"/>
  <c r="AQ373" i="1"/>
  <c r="AR373" i="1"/>
  <c r="AS373" i="1"/>
  <c r="AT373" i="1"/>
  <c r="AO374" i="1"/>
  <c r="AP374" i="1"/>
  <c r="AQ374" i="1"/>
  <c r="AR374" i="1"/>
  <c r="AS374" i="1"/>
  <c r="AT374" i="1"/>
  <c r="AO375" i="1"/>
  <c r="AP375" i="1"/>
  <c r="AQ375" i="1"/>
  <c r="AR375" i="1"/>
  <c r="AS375" i="1"/>
  <c r="AT375" i="1"/>
  <c r="AO376" i="1"/>
  <c r="AP376" i="1"/>
  <c r="AQ376" i="1"/>
  <c r="AR376" i="1"/>
  <c r="AS376" i="1"/>
  <c r="AT376" i="1"/>
  <c r="AO377" i="1"/>
  <c r="AP377" i="1"/>
  <c r="AQ377" i="1"/>
  <c r="AR377" i="1"/>
  <c r="AS377" i="1"/>
  <c r="AT377" i="1"/>
  <c r="AO378" i="1"/>
  <c r="AP378" i="1"/>
  <c r="AQ378" i="1"/>
  <c r="AR378" i="1"/>
  <c r="AS378" i="1"/>
  <c r="AT378" i="1"/>
  <c r="AO379" i="1"/>
  <c r="AP379" i="1"/>
  <c r="AQ379" i="1"/>
  <c r="AR379" i="1"/>
  <c r="AS379" i="1"/>
  <c r="AT379" i="1"/>
  <c r="AO380" i="1"/>
  <c r="AP380" i="1"/>
  <c r="AQ380" i="1"/>
  <c r="AR380" i="1"/>
  <c r="AS380" i="1"/>
  <c r="AT380" i="1"/>
  <c r="AO381" i="1"/>
  <c r="AP381" i="1"/>
  <c r="AQ381" i="1"/>
  <c r="AR381" i="1"/>
  <c r="AS381" i="1"/>
  <c r="AT381" i="1"/>
  <c r="AO382" i="1"/>
  <c r="AP382" i="1"/>
  <c r="AQ382" i="1"/>
  <c r="AR382" i="1"/>
  <c r="AS382" i="1"/>
  <c r="AT382" i="1"/>
  <c r="AO383" i="1"/>
  <c r="AP383" i="1"/>
  <c r="AQ383" i="1"/>
  <c r="AR383" i="1"/>
  <c r="AS383" i="1"/>
  <c r="AT383" i="1"/>
  <c r="AO384" i="1"/>
  <c r="AP384" i="1"/>
  <c r="AQ384" i="1"/>
  <c r="AR384" i="1"/>
  <c r="AS384" i="1"/>
  <c r="AT384" i="1"/>
  <c r="AO385" i="1"/>
  <c r="AP385" i="1"/>
  <c r="AQ385" i="1"/>
  <c r="AR385" i="1"/>
  <c r="AS385" i="1"/>
  <c r="AT385" i="1"/>
  <c r="AO386" i="1"/>
  <c r="AP386" i="1"/>
  <c r="AQ386" i="1"/>
  <c r="AR386" i="1"/>
  <c r="AS386" i="1"/>
  <c r="AT386" i="1"/>
  <c r="AO387" i="1"/>
  <c r="AP387" i="1"/>
  <c r="AQ387" i="1"/>
  <c r="AR387" i="1"/>
  <c r="AS387" i="1"/>
  <c r="AT387" i="1"/>
  <c r="AO388" i="1"/>
  <c r="AP388" i="1"/>
  <c r="AQ388" i="1"/>
  <c r="AR388" i="1"/>
  <c r="AS388" i="1"/>
  <c r="AT388" i="1"/>
  <c r="AO389" i="1"/>
  <c r="AP389" i="1"/>
  <c r="AQ389" i="1"/>
  <c r="AR389" i="1"/>
  <c r="AS389" i="1"/>
  <c r="AT389" i="1"/>
  <c r="AO390" i="1"/>
  <c r="AP390" i="1"/>
  <c r="AQ390" i="1"/>
  <c r="AR390" i="1"/>
  <c r="AS390" i="1"/>
  <c r="AT390" i="1"/>
  <c r="AO391" i="1"/>
  <c r="AP391" i="1"/>
  <c r="AQ391" i="1"/>
  <c r="AR391" i="1"/>
  <c r="AS391" i="1"/>
  <c r="AT391" i="1"/>
  <c r="AO392" i="1"/>
  <c r="AP392" i="1"/>
  <c r="AQ392" i="1"/>
  <c r="AR392" i="1"/>
  <c r="AS392" i="1"/>
  <c r="AT392" i="1"/>
  <c r="AO393" i="1"/>
  <c r="AP393" i="1"/>
  <c r="AQ393" i="1"/>
  <c r="AR393" i="1"/>
  <c r="AS393" i="1"/>
  <c r="AT393" i="1"/>
  <c r="AO394" i="1"/>
  <c r="AP394" i="1"/>
  <c r="AQ394" i="1"/>
  <c r="AR394" i="1"/>
  <c r="AS394" i="1"/>
  <c r="AT394" i="1"/>
  <c r="AO395" i="1"/>
  <c r="AP395" i="1"/>
  <c r="AQ395" i="1"/>
  <c r="AR395" i="1"/>
  <c r="AS395" i="1"/>
  <c r="AT395" i="1"/>
  <c r="AO396" i="1"/>
  <c r="AP396" i="1"/>
  <c r="AQ396" i="1"/>
  <c r="AR396" i="1"/>
  <c r="AS396" i="1"/>
  <c r="AT396" i="1"/>
  <c r="AO397" i="1"/>
  <c r="AP397" i="1"/>
  <c r="AQ397" i="1"/>
  <c r="AR397" i="1"/>
  <c r="AS397" i="1"/>
  <c r="AT397" i="1"/>
  <c r="AO398" i="1"/>
  <c r="AP398" i="1"/>
  <c r="AQ398" i="1"/>
  <c r="AR398" i="1"/>
  <c r="AS398" i="1"/>
  <c r="AT398" i="1"/>
  <c r="AO399" i="1"/>
  <c r="AP399" i="1"/>
  <c r="AQ399" i="1"/>
  <c r="AR399" i="1"/>
  <c r="AS399" i="1"/>
  <c r="AT399" i="1"/>
  <c r="AO400" i="1"/>
  <c r="AP400" i="1"/>
  <c r="AQ400" i="1"/>
  <c r="AR400" i="1"/>
  <c r="AS400" i="1"/>
  <c r="AT400" i="1"/>
  <c r="AO401" i="1"/>
  <c r="AP401" i="1"/>
  <c r="AQ401" i="1"/>
  <c r="AR401" i="1"/>
  <c r="AS401" i="1"/>
  <c r="AT401" i="1"/>
  <c r="AO402" i="1"/>
  <c r="AP402" i="1"/>
  <c r="AQ402" i="1"/>
  <c r="AR402" i="1"/>
  <c r="AS402" i="1"/>
  <c r="AT402" i="1"/>
  <c r="AO403" i="1"/>
  <c r="AP403" i="1"/>
  <c r="AQ403" i="1"/>
  <c r="AR403" i="1"/>
  <c r="AS403" i="1"/>
  <c r="AT403" i="1"/>
  <c r="AO404" i="1"/>
  <c r="AP404" i="1"/>
  <c r="AQ404" i="1"/>
  <c r="AR404" i="1"/>
  <c r="AS404" i="1"/>
  <c r="AT404" i="1"/>
  <c r="AO405" i="1"/>
  <c r="AP405" i="1"/>
  <c r="AQ405" i="1"/>
  <c r="AR405" i="1"/>
  <c r="AS405" i="1"/>
  <c r="AT405" i="1"/>
  <c r="AO406" i="1"/>
  <c r="AP406" i="1"/>
  <c r="AQ406" i="1"/>
  <c r="AR406" i="1"/>
  <c r="AS406" i="1"/>
  <c r="AT406" i="1"/>
  <c r="AO407" i="1"/>
  <c r="AP407" i="1"/>
  <c r="AQ407" i="1"/>
  <c r="AR407" i="1"/>
  <c r="AS407" i="1"/>
  <c r="AT407" i="1"/>
  <c r="AO408" i="1"/>
  <c r="AP408" i="1"/>
  <c r="AQ408" i="1"/>
  <c r="AR408" i="1"/>
  <c r="AS408" i="1"/>
  <c r="AT408" i="1"/>
  <c r="AO409" i="1"/>
  <c r="AP409" i="1"/>
  <c r="AQ409" i="1"/>
  <c r="AR409" i="1"/>
  <c r="AS409" i="1"/>
  <c r="AT409" i="1"/>
  <c r="AO410" i="1"/>
  <c r="AP410" i="1"/>
  <c r="AQ410" i="1"/>
  <c r="AR410" i="1"/>
  <c r="AS410" i="1"/>
  <c r="AT410" i="1"/>
  <c r="AO411" i="1"/>
  <c r="AP411" i="1"/>
  <c r="AQ411" i="1"/>
  <c r="AR411" i="1"/>
  <c r="AS411" i="1"/>
  <c r="AT411" i="1"/>
  <c r="AO412" i="1"/>
  <c r="AP412" i="1"/>
  <c r="AQ412" i="1"/>
  <c r="AR412" i="1"/>
  <c r="AS412" i="1"/>
  <c r="AT412" i="1"/>
  <c r="AO413" i="1"/>
  <c r="AP413" i="1"/>
  <c r="AQ413" i="1"/>
  <c r="AR413" i="1"/>
  <c r="AS413" i="1"/>
  <c r="AT413" i="1"/>
  <c r="AO414" i="1"/>
  <c r="AP414" i="1"/>
  <c r="AQ414" i="1"/>
  <c r="AR414" i="1"/>
  <c r="AS414" i="1"/>
  <c r="AT414" i="1"/>
  <c r="AO415" i="1"/>
  <c r="AP415" i="1"/>
  <c r="AQ415" i="1"/>
  <c r="AR415" i="1"/>
  <c r="AS415" i="1"/>
  <c r="AT415" i="1"/>
  <c r="AO416" i="1"/>
  <c r="AP416" i="1"/>
  <c r="AQ416" i="1"/>
  <c r="AR416" i="1"/>
  <c r="AS416" i="1"/>
  <c r="AT416" i="1"/>
  <c r="AO417" i="1"/>
  <c r="AP417" i="1"/>
  <c r="AQ417" i="1"/>
  <c r="AR417" i="1"/>
  <c r="AS417" i="1"/>
  <c r="AT417" i="1"/>
  <c r="AO418" i="1"/>
  <c r="AP418" i="1"/>
  <c r="AQ418" i="1"/>
  <c r="AR418" i="1"/>
  <c r="AS418" i="1"/>
  <c r="AT418" i="1"/>
  <c r="AO419" i="1"/>
  <c r="AP419" i="1"/>
  <c r="AQ419" i="1"/>
  <c r="AR419" i="1"/>
  <c r="AS419" i="1"/>
  <c r="AT419" i="1"/>
  <c r="AO420" i="1"/>
  <c r="AP420" i="1"/>
  <c r="AQ420" i="1"/>
  <c r="AR420" i="1"/>
  <c r="AS420" i="1"/>
  <c r="AT420" i="1"/>
  <c r="AO421" i="1"/>
  <c r="AP421" i="1"/>
  <c r="AQ421" i="1"/>
  <c r="AR421" i="1"/>
  <c r="AS421" i="1"/>
  <c r="AT421" i="1"/>
  <c r="AO422" i="1"/>
  <c r="AP422" i="1"/>
  <c r="AQ422" i="1"/>
  <c r="AR422" i="1"/>
  <c r="AS422" i="1"/>
  <c r="AT422" i="1"/>
  <c r="AO423" i="1"/>
  <c r="AP423" i="1"/>
  <c r="AQ423" i="1"/>
  <c r="AR423" i="1"/>
  <c r="AS423" i="1"/>
  <c r="AT423" i="1"/>
  <c r="AO424" i="1"/>
  <c r="AP424" i="1"/>
  <c r="AQ424" i="1"/>
  <c r="AR424" i="1"/>
  <c r="AS424" i="1"/>
  <c r="AT424" i="1"/>
  <c r="AO425" i="1"/>
  <c r="AP425" i="1"/>
  <c r="AQ425" i="1"/>
  <c r="AR425" i="1"/>
  <c r="AS425" i="1"/>
  <c r="AT425" i="1"/>
  <c r="AO426" i="1"/>
  <c r="AP426" i="1"/>
  <c r="AQ426" i="1"/>
  <c r="AR426" i="1"/>
  <c r="AS426" i="1"/>
  <c r="AT426" i="1"/>
  <c r="AO427" i="1"/>
  <c r="AP427" i="1"/>
  <c r="AQ427" i="1"/>
  <c r="AR427" i="1"/>
  <c r="AS427" i="1"/>
  <c r="AT427" i="1"/>
  <c r="AO428" i="1"/>
  <c r="AP428" i="1"/>
  <c r="AQ428" i="1"/>
  <c r="AR428" i="1"/>
  <c r="AS428" i="1"/>
  <c r="AT428" i="1"/>
  <c r="AO429" i="1"/>
  <c r="AP429" i="1"/>
  <c r="AQ429" i="1"/>
  <c r="AR429" i="1"/>
  <c r="AS429" i="1"/>
  <c r="AT429" i="1"/>
  <c r="AO430" i="1"/>
  <c r="AP430" i="1"/>
  <c r="AQ430" i="1"/>
  <c r="AR430" i="1"/>
  <c r="AS430" i="1"/>
  <c r="AT430" i="1"/>
  <c r="AO431" i="1"/>
  <c r="AP431" i="1"/>
  <c r="AQ431" i="1"/>
  <c r="AR431" i="1"/>
  <c r="AS431" i="1"/>
  <c r="AT431" i="1"/>
  <c r="AO432" i="1"/>
  <c r="AP432" i="1"/>
  <c r="AQ432" i="1"/>
  <c r="AR432" i="1"/>
  <c r="AS432" i="1"/>
  <c r="AT432" i="1"/>
  <c r="AO433" i="1"/>
  <c r="AP433" i="1"/>
  <c r="AQ433" i="1"/>
  <c r="AR433" i="1"/>
  <c r="AS433" i="1"/>
  <c r="AT433" i="1"/>
  <c r="AO434" i="1"/>
  <c r="AP434" i="1"/>
  <c r="AQ434" i="1"/>
  <c r="AR434" i="1"/>
  <c r="AS434" i="1"/>
  <c r="AT434" i="1"/>
  <c r="AO435" i="1"/>
  <c r="AP435" i="1"/>
  <c r="AQ435" i="1"/>
  <c r="AR435" i="1"/>
  <c r="AS435" i="1"/>
  <c r="AT435" i="1"/>
  <c r="AO436" i="1"/>
  <c r="AP436" i="1"/>
  <c r="AQ436" i="1"/>
  <c r="AR436" i="1"/>
  <c r="AS436" i="1"/>
  <c r="AT436" i="1"/>
  <c r="AO437" i="1"/>
  <c r="AP437" i="1"/>
  <c r="AQ437" i="1"/>
  <c r="AR437" i="1"/>
  <c r="AS437" i="1"/>
  <c r="AT437" i="1"/>
  <c r="AO438" i="1"/>
  <c r="AP438" i="1"/>
  <c r="AQ438" i="1"/>
  <c r="AR438" i="1"/>
  <c r="AS438" i="1"/>
  <c r="AT438" i="1"/>
  <c r="AO439" i="1"/>
  <c r="AP439" i="1"/>
  <c r="AQ439" i="1"/>
  <c r="AR439" i="1"/>
  <c r="AS439" i="1"/>
  <c r="AT439" i="1"/>
  <c r="AO440" i="1"/>
  <c r="AP440" i="1"/>
  <c r="AQ440" i="1"/>
  <c r="AR440" i="1"/>
  <c r="AS440" i="1"/>
  <c r="AT440" i="1"/>
  <c r="AO441" i="1"/>
  <c r="AP441" i="1"/>
  <c r="AQ441" i="1"/>
  <c r="AR441" i="1"/>
  <c r="AS441" i="1"/>
  <c r="AT441" i="1"/>
  <c r="AO442" i="1"/>
  <c r="AP442" i="1"/>
  <c r="AQ442" i="1"/>
  <c r="AR442" i="1"/>
  <c r="AS442" i="1"/>
  <c r="AT442" i="1"/>
  <c r="AO443" i="1"/>
  <c r="AP443" i="1"/>
  <c r="AQ443" i="1"/>
  <c r="AR443" i="1"/>
  <c r="AS443" i="1"/>
  <c r="AT443" i="1"/>
  <c r="AO444" i="1"/>
  <c r="AP444" i="1"/>
  <c r="AQ444" i="1"/>
  <c r="AR444" i="1"/>
  <c r="AS444" i="1"/>
  <c r="AT444" i="1"/>
  <c r="AO445" i="1"/>
  <c r="AP445" i="1"/>
  <c r="AQ445" i="1"/>
  <c r="AR445" i="1"/>
  <c r="AS445" i="1"/>
  <c r="AT445" i="1"/>
  <c r="AO446" i="1"/>
  <c r="AP446" i="1"/>
  <c r="AQ446" i="1"/>
  <c r="AR446" i="1"/>
  <c r="AS446" i="1"/>
  <c r="AT446" i="1"/>
  <c r="AO447" i="1"/>
  <c r="AP447" i="1"/>
  <c r="AQ447" i="1"/>
  <c r="AR447" i="1"/>
  <c r="AS447" i="1"/>
  <c r="AT447" i="1"/>
  <c r="AO448" i="1"/>
  <c r="AP448" i="1"/>
  <c r="AQ448" i="1"/>
  <c r="AR448" i="1"/>
  <c r="AS448" i="1"/>
  <c r="AT448" i="1"/>
  <c r="AO449" i="1"/>
  <c r="AP449" i="1"/>
  <c r="AQ449" i="1"/>
  <c r="AR449" i="1"/>
  <c r="AS449" i="1"/>
  <c r="AT449" i="1"/>
  <c r="AO450" i="1"/>
  <c r="AP450" i="1"/>
  <c r="AQ450" i="1"/>
  <c r="AR450" i="1"/>
  <c r="AS450" i="1"/>
  <c r="AT450" i="1"/>
  <c r="AO451" i="1"/>
  <c r="AP451" i="1"/>
  <c r="AQ451" i="1"/>
  <c r="AR451" i="1"/>
  <c r="AS451" i="1"/>
  <c r="AT451" i="1"/>
  <c r="AO452" i="1"/>
  <c r="AP452" i="1"/>
  <c r="AQ452" i="1"/>
  <c r="AR452" i="1"/>
  <c r="AS452" i="1"/>
  <c r="AT452" i="1"/>
  <c r="AO453" i="1"/>
  <c r="AP453" i="1"/>
  <c r="AQ453" i="1"/>
  <c r="AR453" i="1"/>
  <c r="AS453" i="1"/>
  <c r="AT453" i="1"/>
  <c r="AO454" i="1"/>
  <c r="AP454" i="1"/>
  <c r="AQ454" i="1"/>
  <c r="AR454" i="1"/>
  <c r="AS454" i="1"/>
  <c r="AT454" i="1"/>
  <c r="AO455" i="1"/>
  <c r="AP455" i="1"/>
  <c r="AQ455" i="1"/>
  <c r="AR455" i="1"/>
  <c r="AS455" i="1"/>
  <c r="AT455" i="1"/>
  <c r="AO456" i="1"/>
  <c r="AP456" i="1"/>
  <c r="AQ456" i="1"/>
  <c r="AR456" i="1"/>
  <c r="AS456" i="1"/>
  <c r="AT456" i="1"/>
  <c r="AO457" i="1"/>
  <c r="AP457" i="1"/>
  <c r="AQ457" i="1"/>
  <c r="AR457" i="1"/>
  <c r="AS457" i="1"/>
  <c r="AT457" i="1"/>
  <c r="AO458" i="1"/>
  <c r="AP458" i="1"/>
  <c r="AQ458" i="1"/>
  <c r="AR458" i="1"/>
  <c r="AS458" i="1"/>
  <c r="AT458" i="1"/>
  <c r="AO459" i="1"/>
  <c r="AP459" i="1"/>
  <c r="AQ459" i="1"/>
  <c r="AR459" i="1"/>
  <c r="AS459" i="1"/>
  <c r="AT459" i="1"/>
  <c r="AO460" i="1"/>
  <c r="AP460" i="1"/>
  <c r="AQ460" i="1"/>
  <c r="AR460" i="1"/>
  <c r="AS460" i="1"/>
  <c r="AT460" i="1"/>
  <c r="AO461" i="1"/>
  <c r="AP461" i="1"/>
  <c r="AQ461" i="1"/>
  <c r="AR461" i="1"/>
  <c r="AS461" i="1"/>
  <c r="AT461" i="1"/>
  <c r="AO462" i="1"/>
  <c r="AP462" i="1"/>
  <c r="AQ462" i="1"/>
  <c r="AR462" i="1"/>
  <c r="AS462" i="1"/>
  <c r="AT462" i="1"/>
  <c r="AO463" i="1"/>
  <c r="AP463" i="1"/>
  <c r="AQ463" i="1"/>
  <c r="AR463" i="1"/>
  <c r="AS463" i="1"/>
  <c r="AT463" i="1"/>
  <c r="AO464" i="1"/>
  <c r="AP464" i="1"/>
  <c r="AQ464" i="1"/>
  <c r="AR464" i="1"/>
  <c r="AS464" i="1"/>
  <c r="AT464" i="1"/>
  <c r="AO465" i="1"/>
  <c r="AP465" i="1"/>
  <c r="AQ465" i="1"/>
  <c r="AR465" i="1"/>
  <c r="AS465" i="1"/>
  <c r="AT465" i="1"/>
  <c r="AO466" i="1"/>
  <c r="AP466" i="1"/>
  <c r="AQ466" i="1"/>
  <c r="AR466" i="1"/>
  <c r="AS466" i="1"/>
  <c r="AT466" i="1"/>
  <c r="AO467" i="1"/>
  <c r="AP467" i="1"/>
  <c r="AQ467" i="1"/>
  <c r="AR467" i="1"/>
  <c r="AS467" i="1"/>
  <c r="AT467" i="1"/>
  <c r="AO468" i="1"/>
  <c r="AP468" i="1"/>
  <c r="AQ468" i="1"/>
  <c r="AR468" i="1"/>
  <c r="AS468" i="1"/>
  <c r="AT468" i="1"/>
  <c r="AO469" i="1"/>
  <c r="AP469" i="1"/>
  <c r="AQ469" i="1"/>
  <c r="AR469" i="1"/>
  <c r="AS469" i="1"/>
  <c r="AT469" i="1"/>
  <c r="AO470" i="1"/>
  <c r="AP470" i="1"/>
  <c r="AQ470" i="1"/>
  <c r="AR470" i="1"/>
  <c r="AS470" i="1"/>
  <c r="AT470" i="1"/>
  <c r="AO471" i="1"/>
  <c r="AP471" i="1"/>
  <c r="AQ471" i="1"/>
  <c r="AR471" i="1"/>
  <c r="AS471" i="1"/>
  <c r="AT471" i="1"/>
  <c r="AO472" i="1"/>
  <c r="AP472" i="1"/>
  <c r="AQ472" i="1"/>
  <c r="AR472" i="1"/>
  <c r="AS472" i="1"/>
  <c r="AT472" i="1"/>
  <c r="AO473" i="1"/>
  <c r="AP473" i="1"/>
  <c r="AQ473" i="1"/>
  <c r="AR473" i="1"/>
  <c r="AS473" i="1"/>
  <c r="AT473" i="1"/>
  <c r="AO474" i="1"/>
  <c r="AP474" i="1"/>
  <c r="AQ474" i="1"/>
  <c r="AR474" i="1"/>
  <c r="AS474" i="1"/>
  <c r="AT474" i="1"/>
  <c r="AO475" i="1"/>
  <c r="AP475" i="1"/>
  <c r="AQ475" i="1"/>
  <c r="AR475" i="1"/>
  <c r="AS475" i="1"/>
  <c r="AT475" i="1"/>
  <c r="AO476" i="1"/>
  <c r="AP476" i="1"/>
  <c r="AQ476" i="1"/>
  <c r="AR476" i="1"/>
  <c r="AS476" i="1"/>
  <c r="AT476" i="1"/>
  <c r="AO477" i="1"/>
  <c r="AP477" i="1"/>
  <c r="AQ477" i="1"/>
  <c r="AR477" i="1"/>
  <c r="AS477" i="1"/>
  <c r="AT477" i="1"/>
  <c r="AO478" i="1"/>
  <c r="AP478" i="1"/>
  <c r="AQ478" i="1"/>
  <c r="AR478" i="1"/>
  <c r="AS478" i="1"/>
  <c r="AT478" i="1"/>
  <c r="AO479" i="1"/>
  <c r="AP479" i="1"/>
  <c r="AQ479" i="1"/>
  <c r="AR479" i="1"/>
  <c r="AS479" i="1"/>
  <c r="AT479" i="1"/>
  <c r="AO480" i="1"/>
  <c r="AP480" i="1"/>
  <c r="AQ480" i="1"/>
  <c r="AR480" i="1"/>
  <c r="AS480" i="1"/>
  <c r="AT480" i="1"/>
  <c r="AO481" i="1"/>
  <c r="AP481" i="1"/>
  <c r="AQ481" i="1"/>
  <c r="AR481" i="1"/>
  <c r="AS481" i="1"/>
  <c r="AT481" i="1"/>
  <c r="AO482" i="1"/>
  <c r="AP482" i="1"/>
  <c r="AQ482" i="1"/>
  <c r="AR482" i="1"/>
  <c r="AS482" i="1"/>
  <c r="AT482" i="1"/>
  <c r="AO483" i="1"/>
  <c r="AP483" i="1"/>
  <c r="AQ483" i="1"/>
  <c r="AR483" i="1"/>
  <c r="AS483" i="1"/>
  <c r="AT483" i="1"/>
  <c r="AO484" i="1"/>
  <c r="AP484" i="1"/>
  <c r="AQ484" i="1"/>
  <c r="AR484" i="1"/>
  <c r="AS484" i="1"/>
  <c r="AT484" i="1"/>
  <c r="AO485" i="1"/>
  <c r="AP485" i="1"/>
  <c r="AQ485" i="1"/>
  <c r="AR485" i="1"/>
  <c r="AS485" i="1"/>
  <c r="AT485" i="1"/>
  <c r="AO486" i="1"/>
  <c r="AP486" i="1"/>
  <c r="AQ486" i="1"/>
  <c r="AR486" i="1"/>
  <c r="AS486" i="1"/>
  <c r="AT486" i="1"/>
  <c r="AO487" i="1"/>
  <c r="AP487" i="1"/>
  <c r="AQ487" i="1"/>
  <c r="AR487" i="1"/>
  <c r="AS487" i="1"/>
  <c r="AT487" i="1"/>
  <c r="AO488" i="1"/>
  <c r="AP488" i="1"/>
  <c r="AQ488" i="1"/>
  <c r="AR488" i="1"/>
  <c r="AS488" i="1"/>
  <c r="AT488" i="1"/>
  <c r="AO489" i="1"/>
  <c r="AP489" i="1"/>
  <c r="AQ489" i="1"/>
  <c r="AR489" i="1"/>
  <c r="AS489" i="1"/>
  <c r="AT489" i="1"/>
  <c r="AO490" i="1"/>
  <c r="AP490" i="1"/>
  <c r="AQ490" i="1"/>
  <c r="AR490" i="1"/>
  <c r="AS490" i="1"/>
  <c r="AT490" i="1"/>
  <c r="AO491" i="1"/>
  <c r="AP491" i="1"/>
  <c r="AQ491" i="1"/>
  <c r="AR491" i="1"/>
  <c r="AS491" i="1"/>
  <c r="AT491" i="1"/>
  <c r="AO492" i="1"/>
  <c r="AP492" i="1"/>
  <c r="AQ492" i="1"/>
  <c r="AR492" i="1"/>
  <c r="AS492" i="1"/>
  <c r="AT492" i="1"/>
  <c r="AO493" i="1"/>
  <c r="AP493" i="1"/>
  <c r="AQ493" i="1"/>
  <c r="AR493" i="1"/>
  <c r="AS493" i="1"/>
  <c r="AT493" i="1"/>
  <c r="AO494" i="1"/>
  <c r="AP494" i="1"/>
  <c r="AQ494" i="1"/>
  <c r="AR494" i="1"/>
  <c r="AS494" i="1"/>
  <c r="AT494" i="1"/>
  <c r="AO495" i="1"/>
  <c r="AP495" i="1"/>
  <c r="AQ495" i="1"/>
  <c r="AR495" i="1"/>
  <c r="AS495" i="1"/>
  <c r="AT495" i="1"/>
  <c r="AO496" i="1"/>
  <c r="AP496" i="1"/>
  <c r="AQ496" i="1"/>
  <c r="AR496" i="1"/>
  <c r="AS496" i="1"/>
  <c r="AT496" i="1"/>
  <c r="AO497" i="1"/>
  <c r="AP497" i="1"/>
  <c r="AQ497" i="1"/>
  <c r="AR497" i="1"/>
  <c r="AS497" i="1"/>
  <c r="AT497" i="1"/>
  <c r="AO498" i="1"/>
  <c r="AP498" i="1"/>
  <c r="AQ498" i="1"/>
  <c r="AR498" i="1"/>
  <c r="AS498" i="1"/>
  <c r="AT498" i="1"/>
  <c r="AO499" i="1"/>
  <c r="AP499" i="1"/>
  <c r="AQ499" i="1"/>
  <c r="AR499" i="1"/>
  <c r="AS499" i="1"/>
  <c r="AT499" i="1"/>
  <c r="AO500" i="1"/>
  <c r="AP500" i="1"/>
  <c r="AQ500" i="1"/>
  <c r="AR500" i="1"/>
  <c r="AS500" i="1"/>
  <c r="AT500" i="1"/>
  <c r="AO501" i="1"/>
  <c r="AP501" i="1"/>
  <c r="AQ501" i="1"/>
  <c r="AR501" i="1"/>
  <c r="AS501" i="1"/>
  <c r="AT501" i="1"/>
  <c r="AO502" i="1"/>
  <c r="AP502" i="1"/>
  <c r="AQ502" i="1"/>
  <c r="AR502" i="1"/>
  <c r="AS502" i="1"/>
  <c r="AT502" i="1"/>
  <c r="AO503" i="1"/>
  <c r="AP503" i="1"/>
  <c r="AQ503" i="1"/>
  <c r="AR503" i="1"/>
  <c r="AS503" i="1"/>
  <c r="AT503" i="1"/>
  <c r="AO504" i="1"/>
  <c r="AP504" i="1"/>
  <c r="AQ504" i="1"/>
  <c r="AR504" i="1"/>
  <c r="AS504" i="1"/>
  <c r="AT504" i="1"/>
  <c r="AO505" i="1"/>
  <c r="AP505" i="1"/>
  <c r="AQ505" i="1"/>
  <c r="AR505" i="1"/>
  <c r="AS505" i="1"/>
  <c r="AT505" i="1"/>
  <c r="AO506" i="1"/>
  <c r="AP506" i="1"/>
  <c r="AQ506" i="1"/>
  <c r="AR506" i="1"/>
  <c r="AS506" i="1"/>
  <c r="AT506" i="1"/>
  <c r="AO507" i="1"/>
  <c r="AP507" i="1"/>
  <c r="AQ507" i="1"/>
  <c r="AR507" i="1"/>
  <c r="AS507" i="1"/>
  <c r="AT507" i="1"/>
  <c r="AO508" i="1"/>
  <c r="AP508" i="1"/>
  <c r="AQ508" i="1"/>
  <c r="AR508" i="1"/>
  <c r="AS508" i="1"/>
  <c r="AT508" i="1"/>
  <c r="AO509" i="1"/>
  <c r="AP509" i="1"/>
  <c r="AQ509" i="1"/>
  <c r="AR509" i="1"/>
  <c r="AS509" i="1"/>
  <c r="AT509" i="1"/>
  <c r="AO510" i="1"/>
  <c r="AP510" i="1"/>
  <c r="AQ510" i="1"/>
  <c r="AR510" i="1"/>
  <c r="AS510" i="1"/>
  <c r="AT510" i="1"/>
  <c r="AO511" i="1"/>
  <c r="AP511" i="1"/>
  <c r="AQ511" i="1"/>
  <c r="AR511" i="1"/>
  <c r="AS511" i="1"/>
  <c r="AT511" i="1"/>
  <c r="AO512" i="1"/>
  <c r="AP512" i="1"/>
  <c r="AQ512" i="1"/>
  <c r="AR512" i="1"/>
  <c r="AS512" i="1"/>
  <c r="AT512" i="1"/>
  <c r="AO513" i="1"/>
  <c r="AP513" i="1"/>
  <c r="AQ513" i="1"/>
  <c r="AR513" i="1"/>
  <c r="AS513" i="1"/>
  <c r="AT513" i="1"/>
  <c r="AO514" i="1"/>
  <c r="AP514" i="1"/>
  <c r="AQ514" i="1"/>
  <c r="AR514" i="1"/>
  <c r="AS514" i="1"/>
  <c r="AT514" i="1"/>
  <c r="AO515" i="1"/>
  <c r="AP515" i="1"/>
  <c r="AQ515" i="1"/>
  <c r="AR515" i="1"/>
  <c r="AS515" i="1"/>
  <c r="AT515" i="1"/>
  <c r="AO516" i="1"/>
  <c r="AP516" i="1"/>
  <c r="AQ516" i="1"/>
  <c r="AR516" i="1"/>
  <c r="AS516" i="1"/>
  <c r="AT516" i="1"/>
  <c r="AO517" i="1"/>
  <c r="AP517" i="1"/>
  <c r="AQ517" i="1"/>
  <c r="AR517" i="1"/>
  <c r="AS517" i="1"/>
  <c r="AT517" i="1"/>
  <c r="AO518" i="1"/>
  <c r="AP518" i="1"/>
  <c r="AQ518" i="1"/>
  <c r="AR518" i="1"/>
  <c r="AS518" i="1"/>
  <c r="AT518" i="1"/>
  <c r="AO519" i="1"/>
  <c r="AP519" i="1"/>
  <c r="AQ519" i="1"/>
  <c r="AR519" i="1"/>
  <c r="AS519" i="1"/>
  <c r="AT519" i="1"/>
  <c r="AO520" i="1"/>
  <c r="AP520" i="1"/>
  <c r="AQ520" i="1"/>
  <c r="AR520" i="1"/>
  <c r="AS520" i="1"/>
  <c r="AT520" i="1"/>
  <c r="AO521" i="1"/>
  <c r="AP521" i="1"/>
  <c r="AQ521" i="1"/>
  <c r="AR521" i="1"/>
  <c r="AS521" i="1"/>
  <c r="AT521" i="1"/>
  <c r="AO522" i="1"/>
  <c r="AP522" i="1"/>
  <c r="AQ522" i="1"/>
  <c r="AR522" i="1"/>
  <c r="AS522" i="1"/>
  <c r="AT522" i="1"/>
  <c r="AO523" i="1"/>
  <c r="AP523" i="1"/>
  <c r="AQ523" i="1"/>
  <c r="AR523" i="1"/>
  <c r="AS523" i="1"/>
  <c r="AT523" i="1"/>
  <c r="AO524" i="1"/>
  <c r="AP524" i="1"/>
  <c r="AQ524" i="1"/>
  <c r="AR524" i="1"/>
  <c r="AS524" i="1"/>
  <c r="AT524" i="1"/>
  <c r="AO525" i="1"/>
  <c r="AP525" i="1"/>
  <c r="AQ525" i="1"/>
  <c r="AR525" i="1"/>
  <c r="AS525" i="1"/>
  <c r="AT525" i="1"/>
  <c r="AO526" i="1"/>
  <c r="AP526" i="1"/>
  <c r="AQ526" i="1"/>
  <c r="AR526" i="1"/>
  <c r="AS526" i="1"/>
  <c r="AT526" i="1"/>
  <c r="AO527" i="1"/>
  <c r="AP527" i="1"/>
  <c r="AQ527" i="1"/>
  <c r="AR527" i="1"/>
  <c r="AS527" i="1"/>
  <c r="AT527" i="1"/>
  <c r="AO528" i="1"/>
  <c r="AP528" i="1"/>
  <c r="AQ528" i="1"/>
  <c r="AR528" i="1"/>
  <c r="AS528" i="1"/>
  <c r="AT528" i="1"/>
  <c r="AO529" i="1"/>
  <c r="AP529" i="1"/>
  <c r="AQ529" i="1"/>
  <c r="AR529" i="1"/>
  <c r="AS529" i="1"/>
  <c r="AT529" i="1"/>
  <c r="AO530" i="1"/>
  <c r="AP530" i="1"/>
  <c r="AQ530" i="1"/>
  <c r="AR530" i="1"/>
  <c r="AS530" i="1"/>
  <c r="AT530" i="1"/>
  <c r="AO531" i="1"/>
  <c r="AP531" i="1"/>
  <c r="AQ531" i="1"/>
  <c r="AR531" i="1"/>
  <c r="AS531" i="1"/>
  <c r="AT531" i="1"/>
  <c r="AO532" i="1"/>
  <c r="AP532" i="1"/>
  <c r="AQ532" i="1"/>
  <c r="AR532" i="1"/>
  <c r="AS532" i="1"/>
  <c r="AT532" i="1"/>
  <c r="AO533" i="1"/>
  <c r="AP533" i="1"/>
  <c r="AQ533" i="1"/>
  <c r="AR533" i="1"/>
  <c r="AS533" i="1"/>
  <c r="AT533" i="1"/>
  <c r="AO534" i="1"/>
  <c r="AP534" i="1"/>
  <c r="AQ534" i="1"/>
  <c r="AR534" i="1"/>
  <c r="AS534" i="1"/>
  <c r="AT534" i="1"/>
  <c r="AO535" i="1"/>
  <c r="AP535" i="1"/>
  <c r="AQ535" i="1"/>
  <c r="AR535" i="1"/>
  <c r="AS535" i="1"/>
  <c r="AT535" i="1"/>
  <c r="AO536" i="1"/>
  <c r="AP536" i="1"/>
  <c r="AQ536" i="1"/>
  <c r="AR536" i="1"/>
  <c r="AS536" i="1"/>
  <c r="AT536" i="1"/>
  <c r="AO537" i="1"/>
  <c r="AP537" i="1"/>
  <c r="AQ537" i="1"/>
  <c r="AR537" i="1"/>
  <c r="AS537" i="1"/>
  <c r="AT537" i="1"/>
  <c r="AO538" i="1"/>
  <c r="AP538" i="1"/>
  <c r="AQ538" i="1"/>
  <c r="AR538" i="1"/>
  <c r="AS538" i="1"/>
  <c r="AT538" i="1"/>
  <c r="AO539" i="1"/>
  <c r="AP539" i="1"/>
  <c r="AQ539" i="1"/>
  <c r="AR539" i="1"/>
  <c r="AS539" i="1"/>
  <c r="AT539" i="1"/>
  <c r="AO540" i="1"/>
  <c r="AP540" i="1"/>
  <c r="AQ540" i="1"/>
  <c r="AR540" i="1"/>
  <c r="AS540" i="1"/>
  <c r="AT540" i="1"/>
  <c r="AO541" i="1"/>
  <c r="AP541" i="1"/>
  <c r="AQ541" i="1"/>
  <c r="AR541" i="1"/>
  <c r="AS541" i="1"/>
  <c r="AT541" i="1"/>
  <c r="AO542" i="1"/>
  <c r="AP542" i="1"/>
  <c r="AQ542" i="1"/>
  <c r="AR542" i="1"/>
  <c r="AS542" i="1"/>
  <c r="AT542" i="1"/>
  <c r="AO543" i="1"/>
  <c r="AP543" i="1"/>
  <c r="AQ543" i="1"/>
  <c r="AR543" i="1"/>
  <c r="AS543" i="1"/>
  <c r="AT543" i="1"/>
  <c r="AO544" i="1"/>
  <c r="AP544" i="1"/>
  <c r="AQ544" i="1"/>
  <c r="AR544" i="1"/>
  <c r="AS544" i="1"/>
  <c r="AT544" i="1"/>
  <c r="AO545" i="1"/>
  <c r="AP545" i="1"/>
  <c r="AQ545" i="1"/>
  <c r="AR545" i="1"/>
  <c r="AS545" i="1"/>
  <c r="AT545" i="1"/>
  <c r="AO546" i="1"/>
  <c r="AP546" i="1"/>
  <c r="AQ546" i="1"/>
  <c r="AR546" i="1"/>
  <c r="AS546" i="1"/>
  <c r="AT546" i="1"/>
  <c r="AO547" i="1"/>
  <c r="AP547" i="1"/>
  <c r="AQ547" i="1"/>
  <c r="AR547" i="1"/>
  <c r="AS547" i="1"/>
  <c r="AT547" i="1"/>
  <c r="AO548" i="1"/>
  <c r="AP548" i="1"/>
  <c r="AQ548" i="1"/>
  <c r="AR548" i="1"/>
  <c r="AS548" i="1"/>
  <c r="AT548" i="1"/>
  <c r="AO549" i="1"/>
  <c r="AP549" i="1"/>
  <c r="AQ549" i="1"/>
  <c r="AR549" i="1"/>
  <c r="AS549" i="1"/>
  <c r="AT549" i="1"/>
  <c r="AO550" i="1"/>
  <c r="AP550" i="1"/>
  <c r="AQ550" i="1"/>
  <c r="AR550" i="1"/>
  <c r="AS550" i="1"/>
  <c r="AT550" i="1"/>
  <c r="AO551" i="1"/>
  <c r="AP551" i="1"/>
  <c r="AQ551" i="1"/>
  <c r="AR551" i="1"/>
  <c r="AS551" i="1"/>
  <c r="AT551" i="1"/>
  <c r="AO552" i="1"/>
  <c r="AP552" i="1"/>
  <c r="AQ552" i="1"/>
  <c r="AR552" i="1"/>
  <c r="AS552" i="1"/>
  <c r="AT552" i="1"/>
  <c r="AO553" i="1"/>
  <c r="AP553" i="1"/>
  <c r="AQ553" i="1"/>
  <c r="AR553" i="1"/>
  <c r="AS553" i="1"/>
  <c r="AT553" i="1"/>
  <c r="AO554" i="1"/>
  <c r="AP554" i="1"/>
  <c r="AQ554" i="1"/>
  <c r="AR554" i="1"/>
  <c r="AS554" i="1"/>
  <c r="AT554" i="1"/>
  <c r="AO555" i="1"/>
  <c r="AP555" i="1"/>
  <c r="AQ555" i="1"/>
  <c r="AR555" i="1"/>
  <c r="AS555" i="1"/>
  <c r="AT555" i="1"/>
  <c r="AO556" i="1"/>
  <c r="AP556" i="1"/>
  <c r="AQ556" i="1"/>
  <c r="AR556" i="1"/>
  <c r="AS556" i="1"/>
  <c r="AT556" i="1"/>
  <c r="AO557" i="1"/>
  <c r="AP557" i="1"/>
  <c r="AQ557" i="1"/>
  <c r="AR557" i="1"/>
  <c r="AS557" i="1"/>
  <c r="AT557" i="1"/>
  <c r="AO558" i="1"/>
  <c r="AP558" i="1"/>
  <c r="AQ558" i="1"/>
  <c r="AR558" i="1"/>
  <c r="AS558" i="1"/>
  <c r="AT558" i="1"/>
  <c r="AO559" i="1"/>
  <c r="AP559" i="1"/>
  <c r="AQ559" i="1"/>
  <c r="AR559" i="1"/>
  <c r="AS559" i="1"/>
  <c r="AT559" i="1"/>
  <c r="AO560" i="1"/>
  <c r="AP560" i="1"/>
  <c r="AQ560" i="1"/>
  <c r="AR560" i="1"/>
  <c r="AS560" i="1"/>
  <c r="AT560" i="1"/>
  <c r="AO561" i="1"/>
  <c r="AP561" i="1"/>
  <c r="AQ561" i="1"/>
  <c r="AR561" i="1"/>
  <c r="AS561" i="1"/>
  <c r="AT561" i="1"/>
  <c r="AO562" i="1"/>
  <c r="AP562" i="1"/>
  <c r="AQ562" i="1"/>
  <c r="AR562" i="1"/>
  <c r="AS562" i="1"/>
  <c r="AT562" i="1"/>
  <c r="AO563" i="1"/>
  <c r="AP563" i="1"/>
  <c r="AQ563" i="1"/>
  <c r="AR563" i="1"/>
  <c r="AS563" i="1"/>
  <c r="AT563" i="1"/>
  <c r="AO564" i="1"/>
  <c r="AP564" i="1"/>
  <c r="AQ564" i="1"/>
  <c r="AR564" i="1"/>
  <c r="AS564" i="1"/>
  <c r="AT564" i="1"/>
  <c r="AO565" i="1"/>
  <c r="AP565" i="1"/>
  <c r="AQ565" i="1"/>
  <c r="AR565" i="1"/>
  <c r="AS565" i="1"/>
  <c r="AT565" i="1"/>
  <c r="AO566" i="1"/>
  <c r="AP566" i="1"/>
  <c r="AQ566" i="1"/>
  <c r="AR566" i="1"/>
  <c r="AS566" i="1"/>
  <c r="AT566" i="1"/>
  <c r="AO567" i="1"/>
  <c r="AP567" i="1"/>
  <c r="AQ567" i="1"/>
  <c r="AR567" i="1"/>
  <c r="AS567" i="1"/>
  <c r="AT567" i="1"/>
  <c r="AO568" i="1"/>
  <c r="AP568" i="1"/>
  <c r="AQ568" i="1"/>
  <c r="AR568" i="1"/>
  <c r="AS568" i="1"/>
  <c r="AT568" i="1"/>
  <c r="AO569" i="1"/>
  <c r="AP569" i="1"/>
  <c r="AQ569" i="1"/>
  <c r="AR569" i="1"/>
  <c r="AS569" i="1"/>
  <c r="AT569" i="1"/>
  <c r="AO570" i="1"/>
  <c r="AP570" i="1"/>
  <c r="AQ570" i="1"/>
  <c r="AR570" i="1"/>
  <c r="AS570" i="1"/>
  <c r="AT570" i="1"/>
  <c r="AO571" i="1"/>
  <c r="AP571" i="1"/>
  <c r="AQ571" i="1"/>
  <c r="AR571" i="1"/>
  <c r="AS571" i="1"/>
  <c r="AT571" i="1"/>
  <c r="AO572" i="1"/>
  <c r="AP572" i="1"/>
  <c r="AQ572" i="1"/>
  <c r="AR572" i="1"/>
  <c r="AS572" i="1"/>
  <c r="AT572" i="1"/>
  <c r="AO573" i="1"/>
  <c r="AP573" i="1"/>
  <c r="AQ573" i="1"/>
  <c r="AR573" i="1"/>
  <c r="AS573" i="1"/>
  <c r="AT573" i="1"/>
  <c r="AO574" i="1"/>
  <c r="AP574" i="1"/>
  <c r="AQ574" i="1"/>
  <c r="AR574" i="1"/>
  <c r="AS574" i="1"/>
  <c r="AT574" i="1"/>
  <c r="AO575" i="1"/>
  <c r="AP575" i="1"/>
  <c r="AQ575" i="1"/>
  <c r="AR575" i="1"/>
  <c r="AS575" i="1"/>
  <c r="AT575" i="1"/>
  <c r="AO576" i="1"/>
  <c r="AP576" i="1"/>
  <c r="AQ576" i="1"/>
  <c r="AR576" i="1"/>
  <c r="AS576" i="1"/>
  <c r="AT576" i="1"/>
  <c r="AO577" i="1"/>
  <c r="AP577" i="1"/>
  <c r="AQ577" i="1"/>
  <c r="AR577" i="1"/>
  <c r="AS577" i="1"/>
  <c r="AT577" i="1"/>
  <c r="AO578" i="1"/>
  <c r="AP578" i="1"/>
  <c r="AQ578" i="1"/>
  <c r="AR578" i="1"/>
  <c r="AS578" i="1"/>
  <c r="AT578" i="1"/>
  <c r="AO579" i="1"/>
  <c r="AP579" i="1"/>
  <c r="AQ579" i="1"/>
  <c r="AR579" i="1"/>
  <c r="AS579" i="1"/>
  <c r="AT579" i="1"/>
  <c r="AO580" i="1"/>
  <c r="AP580" i="1"/>
  <c r="AQ580" i="1"/>
  <c r="AR580" i="1"/>
  <c r="AS580" i="1"/>
  <c r="AT580" i="1"/>
  <c r="AO581" i="1"/>
  <c r="AP581" i="1"/>
  <c r="AQ581" i="1"/>
  <c r="AR581" i="1"/>
  <c r="AS581" i="1"/>
  <c r="AT581" i="1"/>
  <c r="AO582" i="1"/>
  <c r="AP582" i="1"/>
  <c r="AQ582" i="1"/>
  <c r="AR582" i="1"/>
  <c r="AS582" i="1"/>
  <c r="AT582" i="1"/>
  <c r="AO583" i="1"/>
  <c r="AP583" i="1"/>
  <c r="AQ583" i="1"/>
  <c r="AR583" i="1"/>
  <c r="AS583" i="1"/>
  <c r="AT583" i="1"/>
  <c r="AO584" i="1"/>
  <c r="AP584" i="1"/>
  <c r="AQ584" i="1"/>
  <c r="AR584" i="1"/>
  <c r="AS584" i="1"/>
  <c r="AT584" i="1"/>
  <c r="AO585" i="1"/>
  <c r="AP585" i="1"/>
  <c r="AQ585" i="1"/>
  <c r="AR585" i="1"/>
  <c r="AS585" i="1"/>
  <c r="AT585" i="1"/>
  <c r="AO586" i="1"/>
  <c r="AP586" i="1"/>
  <c r="AQ586" i="1"/>
  <c r="AR586" i="1"/>
  <c r="AS586" i="1"/>
  <c r="AT586" i="1"/>
  <c r="AO587" i="1"/>
  <c r="AP587" i="1"/>
  <c r="AQ587" i="1"/>
  <c r="AR587" i="1"/>
  <c r="AS587" i="1"/>
  <c r="AT587" i="1"/>
  <c r="AO588" i="1"/>
  <c r="AP588" i="1"/>
  <c r="AQ588" i="1"/>
  <c r="AR588" i="1"/>
  <c r="AS588" i="1"/>
  <c r="AT588" i="1"/>
  <c r="AO589" i="1"/>
  <c r="AP589" i="1"/>
  <c r="AQ589" i="1"/>
  <c r="AR589" i="1"/>
  <c r="AS589" i="1"/>
  <c r="AT589" i="1"/>
  <c r="AO590" i="1"/>
  <c r="AP590" i="1"/>
  <c r="AQ590" i="1"/>
  <c r="AR590" i="1"/>
  <c r="AS590" i="1"/>
  <c r="AT590" i="1"/>
  <c r="AO591" i="1"/>
  <c r="AP591" i="1"/>
  <c r="AQ591" i="1"/>
  <c r="AR591" i="1"/>
  <c r="AS591" i="1"/>
  <c r="AT591" i="1"/>
  <c r="AO592" i="1"/>
  <c r="AP592" i="1"/>
  <c r="AQ592" i="1"/>
  <c r="AR592" i="1"/>
  <c r="AS592" i="1"/>
  <c r="AT592" i="1"/>
  <c r="AO593" i="1"/>
  <c r="AP593" i="1"/>
  <c r="AQ593" i="1"/>
  <c r="AR593" i="1"/>
  <c r="AS593" i="1"/>
  <c r="AT593" i="1"/>
  <c r="AO594" i="1"/>
  <c r="AP594" i="1"/>
  <c r="AQ594" i="1"/>
  <c r="AR594" i="1"/>
  <c r="AS594" i="1"/>
  <c r="AT594" i="1"/>
  <c r="AO595" i="1"/>
  <c r="AP595" i="1"/>
  <c r="AQ595" i="1"/>
  <c r="AR595" i="1"/>
  <c r="AS595" i="1"/>
  <c r="AT595" i="1"/>
  <c r="AO596" i="1"/>
  <c r="AP596" i="1"/>
  <c r="AQ596" i="1"/>
  <c r="AR596" i="1"/>
  <c r="AS596" i="1"/>
  <c r="AT596" i="1"/>
  <c r="AO597" i="1"/>
  <c r="AP597" i="1"/>
  <c r="AQ597" i="1"/>
  <c r="AR597" i="1"/>
  <c r="AS597" i="1"/>
  <c r="AT597" i="1"/>
  <c r="AO598" i="1"/>
  <c r="AP598" i="1"/>
  <c r="AQ598" i="1"/>
  <c r="AR598" i="1"/>
  <c r="AS598" i="1"/>
  <c r="AT598" i="1"/>
  <c r="AO599" i="1"/>
  <c r="AP599" i="1"/>
  <c r="AQ599" i="1"/>
  <c r="AR599" i="1"/>
  <c r="AS599" i="1"/>
  <c r="AT599" i="1"/>
  <c r="AO600" i="1"/>
  <c r="AP600" i="1"/>
  <c r="AQ600" i="1"/>
  <c r="AR600" i="1"/>
  <c r="AS600" i="1"/>
  <c r="AT600" i="1"/>
  <c r="AO601" i="1"/>
  <c r="AP601" i="1"/>
  <c r="AQ601" i="1"/>
  <c r="AR601" i="1"/>
  <c r="AS601" i="1"/>
  <c r="AT601" i="1"/>
  <c r="AO602" i="1"/>
  <c r="AP602" i="1"/>
  <c r="AQ602" i="1"/>
  <c r="AR602" i="1"/>
  <c r="AS602" i="1"/>
  <c r="AT602" i="1"/>
  <c r="AO603" i="1"/>
  <c r="AP603" i="1"/>
  <c r="AQ603" i="1"/>
  <c r="AR603" i="1"/>
  <c r="AS603" i="1"/>
  <c r="AT603" i="1"/>
  <c r="AO604" i="1"/>
  <c r="AP604" i="1"/>
  <c r="AQ604" i="1"/>
  <c r="AR604" i="1"/>
  <c r="AS604" i="1"/>
  <c r="AT604" i="1"/>
  <c r="AO605" i="1"/>
  <c r="AP605" i="1"/>
  <c r="AQ605" i="1"/>
  <c r="AR605" i="1"/>
  <c r="AS605" i="1"/>
  <c r="AT605" i="1"/>
  <c r="AO606" i="1"/>
  <c r="AP606" i="1"/>
  <c r="AQ606" i="1"/>
  <c r="AR606" i="1"/>
  <c r="AS606" i="1"/>
  <c r="AT606" i="1"/>
  <c r="AO607" i="1"/>
  <c r="AP607" i="1"/>
  <c r="AQ607" i="1"/>
  <c r="AR607" i="1"/>
  <c r="AS607" i="1"/>
  <c r="AT607" i="1"/>
  <c r="AO608" i="1"/>
  <c r="AP608" i="1"/>
  <c r="AQ608" i="1"/>
  <c r="AR608" i="1"/>
  <c r="AS608" i="1"/>
  <c r="AT608" i="1"/>
  <c r="AO609" i="1"/>
  <c r="AP609" i="1"/>
  <c r="AQ609" i="1"/>
  <c r="AR609" i="1"/>
  <c r="AS609" i="1"/>
  <c r="AT609" i="1"/>
  <c r="AO610" i="1"/>
  <c r="AP610" i="1"/>
  <c r="AQ610" i="1"/>
  <c r="AR610" i="1"/>
  <c r="AS610" i="1"/>
  <c r="AT610" i="1"/>
  <c r="AO611" i="1"/>
  <c r="AP611" i="1"/>
  <c r="AQ611" i="1"/>
  <c r="AR611" i="1"/>
  <c r="AS611" i="1"/>
  <c r="AT611" i="1"/>
  <c r="AO612" i="1"/>
  <c r="AP612" i="1"/>
  <c r="AQ612" i="1"/>
  <c r="AR612" i="1"/>
  <c r="AS612" i="1"/>
  <c r="AT612" i="1"/>
  <c r="AO613" i="1"/>
  <c r="AP613" i="1"/>
  <c r="AQ613" i="1"/>
  <c r="AR613" i="1"/>
  <c r="AS613" i="1"/>
  <c r="AT613" i="1"/>
  <c r="AO614" i="1"/>
  <c r="AP614" i="1"/>
  <c r="AQ614" i="1"/>
  <c r="AR614" i="1"/>
  <c r="AS614" i="1"/>
  <c r="AT614" i="1"/>
  <c r="AO615" i="1"/>
  <c r="AP615" i="1"/>
  <c r="AQ615" i="1"/>
  <c r="AR615" i="1"/>
  <c r="AS615" i="1"/>
  <c r="AT615" i="1"/>
  <c r="AO616" i="1"/>
  <c r="AP616" i="1"/>
  <c r="AQ616" i="1"/>
  <c r="AR616" i="1"/>
  <c r="AS616" i="1"/>
  <c r="AT616" i="1"/>
  <c r="AO617" i="1"/>
  <c r="AP617" i="1"/>
  <c r="AQ617" i="1"/>
  <c r="AR617" i="1"/>
  <c r="AS617" i="1"/>
  <c r="AT617" i="1"/>
  <c r="AO618" i="1"/>
  <c r="AP618" i="1"/>
  <c r="AQ618" i="1"/>
  <c r="AR618" i="1"/>
  <c r="AS618" i="1"/>
  <c r="AT618" i="1"/>
  <c r="AO619" i="1"/>
  <c r="AP619" i="1"/>
  <c r="AQ619" i="1"/>
  <c r="AR619" i="1"/>
  <c r="AS619" i="1"/>
  <c r="AT619" i="1"/>
  <c r="AO620" i="1"/>
  <c r="AP620" i="1"/>
  <c r="AQ620" i="1"/>
  <c r="AR620" i="1"/>
  <c r="AS620" i="1"/>
  <c r="AT620" i="1"/>
  <c r="AO621" i="1"/>
  <c r="AP621" i="1"/>
  <c r="AQ621" i="1"/>
  <c r="AR621" i="1"/>
  <c r="AS621" i="1"/>
  <c r="AT621" i="1"/>
  <c r="AO622" i="1"/>
  <c r="AP622" i="1"/>
  <c r="AQ622" i="1"/>
  <c r="AR622" i="1"/>
  <c r="AS622" i="1"/>
  <c r="AT622" i="1"/>
  <c r="AO623" i="1"/>
  <c r="AP623" i="1"/>
  <c r="AQ623" i="1"/>
  <c r="AR623" i="1"/>
  <c r="AS623" i="1"/>
  <c r="AT623" i="1"/>
  <c r="AO624" i="1"/>
  <c r="AP624" i="1"/>
  <c r="AQ624" i="1"/>
  <c r="AR624" i="1"/>
  <c r="AS624" i="1"/>
  <c r="AT624" i="1"/>
  <c r="AO625" i="1"/>
  <c r="AP625" i="1"/>
  <c r="AQ625" i="1"/>
  <c r="AR625" i="1"/>
  <c r="AS625" i="1"/>
  <c r="AT625" i="1"/>
  <c r="AO626" i="1"/>
  <c r="AP626" i="1"/>
  <c r="AQ626" i="1"/>
  <c r="AR626" i="1"/>
  <c r="AS626" i="1"/>
  <c r="AT626" i="1"/>
  <c r="AO627" i="1"/>
  <c r="AP627" i="1"/>
  <c r="AQ627" i="1"/>
  <c r="AR627" i="1"/>
  <c r="AS627" i="1"/>
  <c r="AT627" i="1"/>
  <c r="AO628" i="1"/>
  <c r="AP628" i="1"/>
  <c r="AQ628" i="1"/>
  <c r="AR628" i="1"/>
  <c r="AS628" i="1"/>
  <c r="AT628" i="1"/>
  <c r="AO629" i="1"/>
  <c r="AP629" i="1"/>
  <c r="AQ629" i="1"/>
  <c r="AR629" i="1"/>
  <c r="AS629" i="1"/>
  <c r="AT629" i="1"/>
  <c r="AO630" i="1"/>
  <c r="AP630" i="1"/>
  <c r="AQ630" i="1"/>
  <c r="AR630" i="1"/>
  <c r="AS630" i="1"/>
  <c r="AT630" i="1"/>
  <c r="AO631" i="1"/>
  <c r="AP631" i="1"/>
  <c r="AQ631" i="1"/>
  <c r="AR631" i="1"/>
  <c r="AS631" i="1"/>
  <c r="AT631" i="1"/>
  <c r="AO632" i="1"/>
  <c r="AP632" i="1"/>
  <c r="AQ632" i="1"/>
  <c r="AR632" i="1"/>
  <c r="AS632" i="1"/>
  <c r="AT632" i="1"/>
  <c r="AO633" i="1"/>
  <c r="AP633" i="1"/>
  <c r="AQ633" i="1"/>
  <c r="AR633" i="1"/>
  <c r="AS633" i="1"/>
  <c r="AT633" i="1"/>
  <c r="AO634" i="1"/>
  <c r="AP634" i="1"/>
  <c r="AQ634" i="1"/>
  <c r="AR634" i="1"/>
  <c r="AS634" i="1"/>
  <c r="AT634" i="1"/>
  <c r="AO635" i="1"/>
  <c r="AP635" i="1"/>
  <c r="AQ635" i="1"/>
  <c r="AR635" i="1"/>
  <c r="AS635" i="1"/>
  <c r="AT635" i="1"/>
  <c r="AO636" i="1"/>
  <c r="AP636" i="1"/>
  <c r="AQ636" i="1"/>
  <c r="AR636" i="1"/>
  <c r="AS636" i="1"/>
  <c r="AT636" i="1"/>
  <c r="AO637" i="1"/>
  <c r="AP637" i="1"/>
  <c r="AQ637" i="1"/>
  <c r="AR637" i="1"/>
  <c r="AS637" i="1"/>
  <c r="AT637" i="1"/>
  <c r="AO638" i="1"/>
  <c r="AP638" i="1"/>
  <c r="AQ638" i="1"/>
  <c r="AR638" i="1"/>
  <c r="AS638" i="1"/>
  <c r="AT638" i="1"/>
  <c r="AO639" i="1"/>
  <c r="AP639" i="1"/>
  <c r="AQ639" i="1"/>
  <c r="AR639" i="1"/>
  <c r="AS639" i="1"/>
  <c r="AT639" i="1"/>
  <c r="AO640" i="1"/>
  <c r="AP640" i="1"/>
  <c r="AQ640" i="1"/>
  <c r="AR640" i="1"/>
  <c r="AS640" i="1"/>
  <c r="AT640" i="1"/>
  <c r="AO641" i="1"/>
  <c r="AP641" i="1"/>
  <c r="AQ641" i="1"/>
  <c r="AR641" i="1"/>
  <c r="AS641" i="1"/>
  <c r="AT641" i="1"/>
  <c r="AO642" i="1"/>
  <c r="AP642" i="1"/>
  <c r="AQ642" i="1"/>
  <c r="AR642" i="1"/>
  <c r="AS642" i="1"/>
  <c r="AT642" i="1"/>
  <c r="AO643" i="1"/>
  <c r="AP643" i="1"/>
  <c r="AQ643" i="1"/>
  <c r="AR643" i="1"/>
  <c r="AS643" i="1"/>
  <c r="AT643" i="1"/>
  <c r="AO644" i="1"/>
  <c r="AP644" i="1"/>
  <c r="AQ644" i="1"/>
  <c r="AR644" i="1"/>
  <c r="AS644" i="1"/>
  <c r="AT644" i="1"/>
  <c r="AO645" i="1"/>
  <c r="AP645" i="1"/>
  <c r="AQ645" i="1"/>
  <c r="AR645" i="1"/>
  <c r="AS645" i="1"/>
  <c r="AT645" i="1"/>
  <c r="AO646" i="1"/>
  <c r="AP646" i="1"/>
  <c r="AQ646" i="1"/>
  <c r="AR646" i="1"/>
  <c r="AS646" i="1"/>
  <c r="AT646" i="1"/>
  <c r="AO647" i="1"/>
  <c r="AP647" i="1"/>
  <c r="AQ647" i="1"/>
  <c r="AR647" i="1"/>
  <c r="AS647" i="1"/>
  <c r="AT647" i="1"/>
  <c r="AO648" i="1"/>
  <c r="AP648" i="1"/>
  <c r="AQ648" i="1"/>
  <c r="AR648" i="1"/>
  <c r="AS648" i="1"/>
  <c r="AT648" i="1"/>
  <c r="AO649" i="1"/>
  <c r="AP649" i="1"/>
  <c r="AQ649" i="1"/>
  <c r="AR649" i="1"/>
  <c r="AS649" i="1"/>
  <c r="AT649" i="1"/>
  <c r="AO650" i="1"/>
  <c r="AP650" i="1"/>
  <c r="AQ650" i="1"/>
  <c r="AR650" i="1"/>
  <c r="AS650" i="1"/>
  <c r="AT650" i="1"/>
  <c r="AO651" i="1"/>
  <c r="AP651" i="1"/>
  <c r="AQ651" i="1"/>
  <c r="AR651" i="1"/>
  <c r="AS651" i="1"/>
  <c r="AT651" i="1"/>
  <c r="AO652" i="1"/>
  <c r="AP652" i="1"/>
  <c r="AQ652" i="1"/>
  <c r="AR652" i="1"/>
  <c r="AS652" i="1"/>
  <c r="AT652" i="1"/>
  <c r="AO653" i="1"/>
  <c r="AP653" i="1"/>
  <c r="AQ653" i="1"/>
  <c r="AR653" i="1"/>
  <c r="AS653" i="1"/>
  <c r="AT653" i="1"/>
  <c r="AO654" i="1"/>
  <c r="AP654" i="1"/>
  <c r="AQ654" i="1"/>
  <c r="AR654" i="1"/>
  <c r="AS654" i="1"/>
  <c r="AT654" i="1"/>
  <c r="AO655" i="1"/>
  <c r="AP655" i="1"/>
  <c r="AQ655" i="1"/>
  <c r="AR655" i="1"/>
  <c r="AS655" i="1"/>
  <c r="AT655" i="1"/>
  <c r="AO656" i="1"/>
  <c r="AP656" i="1"/>
  <c r="AQ656" i="1"/>
  <c r="AR656" i="1"/>
  <c r="AS656" i="1"/>
  <c r="AT656" i="1"/>
  <c r="AO657" i="1"/>
  <c r="AP657" i="1"/>
  <c r="AQ657" i="1"/>
  <c r="AR657" i="1"/>
  <c r="AS657" i="1"/>
  <c r="AT657" i="1"/>
  <c r="AO658" i="1"/>
  <c r="AP658" i="1"/>
  <c r="AQ658" i="1"/>
  <c r="AR658" i="1"/>
  <c r="AS658" i="1"/>
  <c r="AT658" i="1"/>
  <c r="AO659" i="1"/>
  <c r="AP659" i="1"/>
  <c r="AQ659" i="1"/>
  <c r="AR659" i="1"/>
  <c r="AS659" i="1"/>
  <c r="AT659" i="1"/>
  <c r="AO660" i="1"/>
  <c r="AP660" i="1"/>
  <c r="AQ660" i="1"/>
  <c r="AR660" i="1"/>
  <c r="AS660" i="1"/>
  <c r="AT660" i="1"/>
  <c r="AO661" i="1"/>
  <c r="AP661" i="1"/>
  <c r="AQ661" i="1"/>
  <c r="AR661" i="1"/>
  <c r="AS661" i="1"/>
  <c r="AT661" i="1"/>
  <c r="AO662" i="1"/>
  <c r="AP662" i="1"/>
  <c r="AQ662" i="1"/>
  <c r="AR662" i="1"/>
  <c r="AS662" i="1"/>
  <c r="AT662" i="1"/>
  <c r="AO663" i="1"/>
  <c r="AP663" i="1"/>
  <c r="AQ663" i="1"/>
  <c r="AR663" i="1"/>
  <c r="AS663" i="1"/>
  <c r="AT663" i="1"/>
  <c r="AO664" i="1"/>
  <c r="AP664" i="1"/>
  <c r="AQ664" i="1"/>
  <c r="AR664" i="1"/>
  <c r="AS664" i="1"/>
  <c r="AT664" i="1"/>
  <c r="AO665" i="1"/>
  <c r="AP665" i="1"/>
  <c r="AQ665" i="1"/>
  <c r="AR665" i="1"/>
  <c r="AS665" i="1"/>
  <c r="AT665" i="1"/>
  <c r="AO666" i="1"/>
  <c r="AP666" i="1"/>
  <c r="AQ666" i="1"/>
  <c r="AR666" i="1"/>
  <c r="AS666" i="1"/>
  <c r="AT666" i="1"/>
  <c r="AO667" i="1"/>
  <c r="AP667" i="1"/>
  <c r="AQ667" i="1"/>
  <c r="AR667" i="1"/>
  <c r="AS667" i="1"/>
  <c r="AT667" i="1"/>
  <c r="AO668" i="1"/>
  <c r="AP668" i="1"/>
  <c r="AQ668" i="1"/>
  <c r="AR668" i="1"/>
  <c r="AS668" i="1"/>
  <c r="AT668" i="1"/>
  <c r="AO669" i="1"/>
  <c r="AP669" i="1"/>
  <c r="AQ669" i="1"/>
  <c r="AR669" i="1"/>
  <c r="AS669" i="1"/>
  <c r="AT669" i="1"/>
  <c r="AO670" i="1"/>
  <c r="AP670" i="1"/>
  <c r="AQ670" i="1"/>
  <c r="AR670" i="1"/>
  <c r="AS670" i="1"/>
  <c r="AT670" i="1"/>
  <c r="AO671" i="1"/>
  <c r="AP671" i="1"/>
  <c r="AQ671" i="1"/>
  <c r="AR671" i="1"/>
  <c r="AS671" i="1"/>
  <c r="AT671" i="1"/>
  <c r="AO672" i="1"/>
  <c r="AP672" i="1"/>
  <c r="AQ672" i="1"/>
  <c r="AR672" i="1"/>
  <c r="AS672" i="1"/>
  <c r="AT672" i="1"/>
  <c r="AO673" i="1"/>
  <c r="AP673" i="1"/>
  <c r="AQ673" i="1"/>
  <c r="AR673" i="1"/>
  <c r="AS673" i="1"/>
  <c r="AT673" i="1"/>
  <c r="AO674" i="1"/>
  <c r="AP674" i="1"/>
  <c r="AQ674" i="1"/>
  <c r="AR674" i="1"/>
  <c r="AS674" i="1"/>
  <c r="AT674" i="1"/>
  <c r="AO675" i="1"/>
  <c r="AP675" i="1"/>
  <c r="AQ675" i="1"/>
  <c r="AR675" i="1"/>
  <c r="AS675" i="1"/>
  <c r="AT675" i="1"/>
  <c r="AO676" i="1"/>
  <c r="AP676" i="1"/>
  <c r="AQ676" i="1"/>
  <c r="AR676" i="1"/>
  <c r="AS676" i="1"/>
  <c r="AT676" i="1"/>
  <c r="AO677" i="1"/>
  <c r="AP677" i="1"/>
  <c r="AQ677" i="1"/>
  <c r="AR677" i="1"/>
  <c r="AS677" i="1"/>
  <c r="AT677" i="1"/>
  <c r="AO678" i="1"/>
  <c r="AP678" i="1"/>
  <c r="AQ678" i="1"/>
  <c r="AR678" i="1"/>
  <c r="AS678" i="1"/>
  <c r="AT678" i="1"/>
  <c r="AO679" i="1"/>
  <c r="AP679" i="1"/>
  <c r="AQ679" i="1"/>
  <c r="AR679" i="1"/>
  <c r="AS679" i="1"/>
  <c r="AT679" i="1"/>
  <c r="AO680" i="1"/>
  <c r="AP680" i="1"/>
  <c r="AQ680" i="1"/>
  <c r="AR680" i="1"/>
  <c r="AS680" i="1"/>
  <c r="AT680" i="1"/>
  <c r="AO681" i="1"/>
  <c r="AP681" i="1"/>
  <c r="AQ681" i="1"/>
  <c r="AR681" i="1"/>
  <c r="AS681" i="1"/>
  <c r="AT681" i="1"/>
  <c r="AO682" i="1"/>
  <c r="AP682" i="1"/>
  <c r="AQ682" i="1"/>
  <c r="AR682" i="1"/>
  <c r="AS682" i="1"/>
  <c r="AT682" i="1"/>
  <c r="AO683" i="1"/>
  <c r="AP683" i="1"/>
  <c r="AQ683" i="1"/>
  <c r="AR683" i="1"/>
  <c r="AS683" i="1"/>
  <c r="AT683" i="1"/>
  <c r="AO684" i="1"/>
  <c r="AP684" i="1"/>
  <c r="AQ684" i="1"/>
  <c r="AR684" i="1"/>
  <c r="AS684" i="1"/>
  <c r="AT684" i="1"/>
  <c r="AO685" i="1"/>
  <c r="AP685" i="1"/>
  <c r="AQ685" i="1"/>
  <c r="AR685" i="1"/>
  <c r="AS685" i="1"/>
  <c r="AT685" i="1"/>
  <c r="AO686" i="1"/>
  <c r="AP686" i="1"/>
  <c r="AQ686" i="1"/>
  <c r="AR686" i="1"/>
  <c r="AS686" i="1"/>
  <c r="AT686" i="1"/>
  <c r="AO687" i="1"/>
  <c r="AP687" i="1"/>
  <c r="AQ687" i="1"/>
  <c r="AR687" i="1"/>
  <c r="AS687" i="1"/>
  <c r="AT687" i="1"/>
  <c r="AO688" i="1"/>
  <c r="AP688" i="1"/>
  <c r="AQ688" i="1"/>
  <c r="AR688" i="1"/>
  <c r="AS688" i="1"/>
  <c r="AT688" i="1"/>
  <c r="AO689" i="1"/>
  <c r="AP689" i="1"/>
  <c r="AQ689" i="1"/>
  <c r="AR689" i="1"/>
  <c r="AS689" i="1"/>
  <c r="AT689" i="1"/>
  <c r="AO690" i="1"/>
  <c r="AP690" i="1"/>
  <c r="AQ690" i="1"/>
  <c r="AR690" i="1"/>
  <c r="AS690" i="1"/>
  <c r="AT690" i="1"/>
  <c r="AO691" i="1"/>
  <c r="AP691" i="1"/>
  <c r="AQ691" i="1"/>
  <c r="AR691" i="1"/>
  <c r="AS691" i="1"/>
  <c r="AT691" i="1"/>
  <c r="AO692" i="1"/>
  <c r="AP692" i="1"/>
  <c r="AQ692" i="1"/>
  <c r="AR692" i="1"/>
  <c r="AS692" i="1"/>
  <c r="AT692" i="1"/>
  <c r="AO693" i="1"/>
  <c r="AP693" i="1"/>
  <c r="AQ693" i="1"/>
  <c r="AR693" i="1"/>
  <c r="AS693" i="1"/>
  <c r="AT693" i="1"/>
  <c r="AO694" i="1"/>
  <c r="AP694" i="1"/>
  <c r="AQ694" i="1"/>
  <c r="AR694" i="1"/>
  <c r="AS694" i="1"/>
  <c r="AT694" i="1"/>
  <c r="AO695" i="1"/>
  <c r="AP695" i="1"/>
  <c r="AQ695" i="1"/>
  <c r="AR695" i="1"/>
  <c r="AS695" i="1"/>
  <c r="AT695" i="1"/>
  <c r="AO696" i="1"/>
  <c r="AP696" i="1"/>
  <c r="AQ696" i="1"/>
  <c r="AR696" i="1"/>
  <c r="AS696" i="1"/>
  <c r="AT696" i="1"/>
  <c r="AO697" i="1"/>
  <c r="AP697" i="1"/>
  <c r="AQ697" i="1"/>
  <c r="AR697" i="1"/>
  <c r="AS697" i="1"/>
  <c r="AT697" i="1"/>
  <c r="AO698" i="1"/>
  <c r="AP698" i="1"/>
  <c r="AQ698" i="1"/>
  <c r="AR698" i="1"/>
  <c r="AS698" i="1"/>
  <c r="AT698" i="1"/>
  <c r="AO699" i="1"/>
  <c r="AP699" i="1"/>
  <c r="AQ699" i="1"/>
  <c r="AR699" i="1"/>
  <c r="AS699" i="1"/>
  <c r="AT699" i="1"/>
  <c r="AO700" i="1"/>
  <c r="AP700" i="1"/>
  <c r="AQ700" i="1"/>
  <c r="AR700" i="1"/>
  <c r="AS700" i="1"/>
  <c r="AT700" i="1"/>
  <c r="AO701" i="1"/>
  <c r="AP701" i="1"/>
  <c r="AQ701" i="1"/>
  <c r="AR701" i="1"/>
  <c r="AS701" i="1"/>
  <c r="AT701" i="1"/>
  <c r="AO702" i="1"/>
  <c r="AP702" i="1"/>
  <c r="AQ702" i="1"/>
  <c r="AR702" i="1"/>
  <c r="AS702" i="1"/>
  <c r="AT702" i="1"/>
  <c r="AO703" i="1"/>
  <c r="AP703" i="1"/>
  <c r="AQ703" i="1"/>
  <c r="AR703" i="1"/>
  <c r="AS703" i="1"/>
  <c r="AT703" i="1"/>
  <c r="AO704" i="1"/>
  <c r="AP704" i="1"/>
  <c r="AQ704" i="1"/>
  <c r="AR704" i="1"/>
  <c r="AS704" i="1"/>
  <c r="AT704" i="1"/>
  <c r="AO705" i="1"/>
  <c r="AP705" i="1"/>
  <c r="AQ705" i="1"/>
  <c r="AR705" i="1"/>
  <c r="AS705" i="1"/>
  <c r="AT705" i="1"/>
  <c r="AO706" i="1"/>
  <c r="AP706" i="1"/>
  <c r="AQ706" i="1"/>
  <c r="AR706" i="1"/>
  <c r="AS706" i="1"/>
  <c r="AT706" i="1"/>
  <c r="AO707" i="1"/>
  <c r="AP707" i="1"/>
  <c r="AQ707" i="1"/>
  <c r="AR707" i="1"/>
  <c r="AS707" i="1"/>
  <c r="AT707" i="1"/>
  <c r="AO708" i="1"/>
  <c r="AP708" i="1"/>
  <c r="AQ708" i="1"/>
  <c r="AR708" i="1"/>
  <c r="AS708" i="1"/>
  <c r="AT708" i="1"/>
  <c r="AO709" i="1"/>
  <c r="AP709" i="1"/>
  <c r="AQ709" i="1"/>
  <c r="AR709" i="1"/>
  <c r="AS709" i="1"/>
  <c r="AT709" i="1"/>
  <c r="AO710" i="1"/>
  <c r="AP710" i="1"/>
  <c r="AQ710" i="1"/>
  <c r="AR710" i="1"/>
  <c r="AS710" i="1"/>
  <c r="AT710" i="1"/>
  <c r="AO711" i="1"/>
  <c r="AP711" i="1"/>
  <c r="AQ711" i="1"/>
  <c r="AR711" i="1"/>
  <c r="AS711" i="1"/>
  <c r="AT711" i="1"/>
  <c r="AO712" i="1"/>
  <c r="AP712" i="1"/>
  <c r="AQ712" i="1"/>
  <c r="AR712" i="1"/>
  <c r="AS712" i="1"/>
  <c r="AT712" i="1"/>
  <c r="AO713" i="1"/>
  <c r="AP713" i="1"/>
  <c r="AQ713" i="1"/>
  <c r="AR713" i="1"/>
  <c r="AS713" i="1"/>
  <c r="AT713" i="1"/>
  <c r="AO714" i="1"/>
  <c r="AP714" i="1"/>
  <c r="AQ714" i="1"/>
  <c r="AR714" i="1"/>
  <c r="AS714" i="1"/>
  <c r="AT714" i="1"/>
  <c r="AO715" i="1"/>
  <c r="AP715" i="1"/>
  <c r="AQ715" i="1"/>
  <c r="AR715" i="1"/>
  <c r="AS715" i="1"/>
  <c r="AT715" i="1"/>
  <c r="AO716" i="1"/>
  <c r="AP716" i="1"/>
  <c r="AQ716" i="1"/>
  <c r="AR716" i="1"/>
  <c r="AS716" i="1"/>
  <c r="AT716" i="1"/>
  <c r="AO717" i="1"/>
  <c r="AP717" i="1"/>
  <c r="AQ717" i="1"/>
  <c r="AR717" i="1"/>
  <c r="AS717" i="1"/>
  <c r="AT717" i="1"/>
  <c r="AO718" i="1"/>
  <c r="AP718" i="1"/>
  <c r="AQ718" i="1"/>
  <c r="AR718" i="1"/>
  <c r="AS718" i="1"/>
  <c r="AT718" i="1"/>
  <c r="AO719" i="1"/>
  <c r="AP719" i="1"/>
  <c r="AQ719" i="1"/>
  <c r="AR719" i="1"/>
  <c r="AS719" i="1"/>
  <c r="AT719" i="1"/>
  <c r="AO720" i="1"/>
  <c r="AP720" i="1"/>
  <c r="AQ720" i="1"/>
  <c r="AR720" i="1"/>
  <c r="AS720" i="1"/>
  <c r="AT720" i="1"/>
  <c r="AO721" i="1"/>
  <c r="AP721" i="1"/>
  <c r="AQ721" i="1"/>
  <c r="AR721" i="1"/>
  <c r="AS721" i="1"/>
  <c r="AT721" i="1"/>
  <c r="AO722" i="1"/>
  <c r="AP722" i="1"/>
  <c r="AQ722" i="1"/>
  <c r="AR722" i="1"/>
  <c r="AS722" i="1"/>
  <c r="AT722" i="1"/>
  <c r="AO723" i="1"/>
  <c r="AP723" i="1"/>
  <c r="AQ723" i="1"/>
  <c r="AR723" i="1"/>
  <c r="AS723" i="1"/>
  <c r="AT723" i="1"/>
  <c r="AO724" i="1"/>
  <c r="AP724" i="1"/>
  <c r="AQ724" i="1"/>
  <c r="AR724" i="1"/>
  <c r="AS724" i="1"/>
  <c r="AT724" i="1"/>
  <c r="AO725" i="1"/>
  <c r="AP725" i="1"/>
  <c r="AQ725" i="1"/>
  <c r="AR725" i="1"/>
  <c r="AS725" i="1"/>
  <c r="AT725" i="1"/>
  <c r="AO726" i="1"/>
  <c r="AP726" i="1"/>
  <c r="AQ726" i="1"/>
  <c r="AR726" i="1"/>
  <c r="AS726" i="1"/>
  <c r="AT726" i="1"/>
  <c r="AO727" i="1"/>
  <c r="AP727" i="1"/>
  <c r="AQ727" i="1"/>
  <c r="AR727" i="1"/>
  <c r="AS727" i="1"/>
  <c r="AT727" i="1"/>
  <c r="AO728" i="1"/>
  <c r="AP728" i="1"/>
  <c r="AQ728" i="1"/>
  <c r="AR728" i="1"/>
  <c r="AS728" i="1"/>
  <c r="AT728" i="1"/>
  <c r="AO729" i="1"/>
  <c r="AP729" i="1"/>
  <c r="AQ729" i="1"/>
  <c r="AR729" i="1"/>
  <c r="AS729" i="1"/>
  <c r="AT729" i="1"/>
  <c r="AO730" i="1"/>
  <c r="AP730" i="1"/>
  <c r="AQ730" i="1"/>
  <c r="AR730" i="1"/>
  <c r="AS730" i="1"/>
  <c r="AT730" i="1"/>
  <c r="AO731" i="1"/>
  <c r="AP731" i="1"/>
  <c r="AQ731" i="1"/>
  <c r="AR731" i="1"/>
  <c r="AS731" i="1"/>
  <c r="AT731" i="1"/>
  <c r="AO732" i="1"/>
  <c r="AP732" i="1"/>
  <c r="AQ732" i="1"/>
  <c r="AR732" i="1"/>
  <c r="AS732" i="1"/>
  <c r="AT732" i="1"/>
  <c r="AO733" i="1"/>
  <c r="AP733" i="1"/>
  <c r="AQ733" i="1"/>
  <c r="AR733" i="1"/>
  <c r="AS733" i="1"/>
  <c r="AT733" i="1"/>
  <c r="AO734" i="1"/>
  <c r="AP734" i="1"/>
  <c r="AQ734" i="1"/>
  <c r="AR734" i="1"/>
  <c r="AS734" i="1"/>
  <c r="AT734" i="1"/>
  <c r="AO735" i="1"/>
  <c r="AP735" i="1"/>
  <c r="AQ735" i="1"/>
  <c r="AR735" i="1"/>
  <c r="AS735" i="1"/>
  <c r="AT735" i="1"/>
  <c r="AO736" i="1"/>
  <c r="AP736" i="1"/>
  <c r="AQ736" i="1"/>
  <c r="AR736" i="1"/>
  <c r="AS736" i="1"/>
  <c r="AT736" i="1"/>
  <c r="AO737" i="1"/>
  <c r="AP737" i="1"/>
  <c r="AQ737" i="1"/>
  <c r="AR737" i="1"/>
  <c r="AS737" i="1"/>
  <c r="AT737" i="1"/>
  <c r="AO738" i="1"/>
  <c r="AP738" i="1"/>
  <c r="AQ738" i="1"/>
  <c r="AR738" i="1"/>
  <c r="AS738" i="1"/>
  <c r="AT738" i="1"/>
  <c r="AO739" i="1"/>
  <c r="AP739" i="1"/>
  <c r="AQ739" i="1"/>
  <c r="AR739" i="1"/>
  <c r="AS739" i="1"/>
  <c r="AT739" i="1"/>
  <c r="AO740" i="1"/>
  <c r="AP740" i="1"/>
  <c r="AQ740" i="1"/>
  <c r="AR740" i="1"/>
  <c r="AS740" i="1"/>
  <c r="AT740" i="1"/>
  <c r="AO741" i="1"/>
  <c r="AP741" i="1"/>
  <c r="AQ741" i="1"/>
  <c r="AR741" i="1"/>
  <c r="AS741" i="1"/>
  <c r="AT741" i="1"/>
  <c r="AO742" i="1"/>
  <c r="AP742" i="1"/>
  <c r="AQ742" i="1"/>
  <c r="AR742" i="1"/>
  <c r="AS742" i="1"/>
  <c r="AT742" i="1"/>
  <c r="AO743" i="1"/>
  <c r="AP743" i="1"/>
  <c r="AQ743" i="1"/>
  <c r="AR743" i="1"/>
  <c r="AS743" i="1"/>
  <c r="AT743" i="1"/>
  <c r="AO744" i="1"/>
  <c r="AP744" i="1"/>
  <c r="AQ744" i="1"/>
  <c r="AR744" i="1"/>
  <c r="AS744" i="1"/>
  <c r="AT744" i="1"/>
  <c r="AO745" i="1"/>
  <c r="AP745" i="1"/>
  <c r="AQ745" i="1"/>
  <c r="AR745" i="1"/>
  <c r="AS745" i="1"/>
  <c r="AT745" i="1"/>
  <c r="AO746" i="1"/>
  <c r="AP746" i="1"/>
  <c r="AQ746" i="1"/>
  <c r="AR746" i="1"/>
  <c r="AS746" i="1"/>
  <c r="AT746" i="1"/>
  <c r="AO747" i="1"/>
  <c r="AP747" i="1"/>
  <c r="AQ747" i="1"/>
  <c r="AR747" i="1"/>
  <c r="AS747" i="1"/>
  <c r="AT747" i="1"/>
  <c r="AO748" i="1"/>
  <c r="AP748" i="1"/>
  <c r="AQ748" i="1"/>
  <c r="AR748" i="1"/>
  <c r="AS748" i="1"/>
  <c r="AT748" i="1"/>
  <c r="AO749" i="1"/>
  <c r="AP749" i="1"/>
  <c r="AQ749" i="1"/>
  <c r="AR749" i="1"/>
  <c r="AS749" i="1"/>
  <c r="AT749" i="1"/>
  <c r="AO750" i="1"/>
  <c r="AP750" i="1"/>
  <c r="AQ750" i="1"/>
  <c r="AR750" i="1"/>
  <c r="AS750" i="1"/>
  <c r="AT750" i="1"/>
  <c r="AO751" i="1"/>
  <c r="AP751" i="1"/>
  <c r="AQ751" i="1"/>
  <c r="AR751" i="1"/>
  <c r="AS751" i="1"/>
  <c r="AT751" i="1"/>
  <c r="AO752" i="1"/>
  <c r="AP752" i="1"/>
  <c r="AQ752" i="1"/>
  <c r="AR752" i="1"/>
  <c r="AS752" i="1"/>
  <c r="AT752" i="1"/>
  <c r="AO753" i="1"/>
  <c r="AP753" i="1"/>
  <c r="AQ753" i="1"/>
  <c r="AR753" i="1"/>
  <c r="AS753" i="1"/>
  <c r="AT753" i="1"/>
  <c r="AO754" i="1"/>
  <c r="AP754" i="1"/>
  <c r="AQ754" i="1"/>
  <c r="AR754" i="1"/>
  <c r="AS754" i="1"/>
  <c r="AT754" i="1"/>
  <c r="AO755" i="1"/>
  <c r="AP755" i="1"/>
  <c r="AQ755" i="1"/>
  <c r="AR755" i="1"/>
  <c r="AS755" i="1"/>
  <c r="AT755" i="1"/>
  <c r="AO756" i="1"/>
  <c r="AP756" i="1"/>
  <c r="AQ756" i="1"/>
  <c r="AR756" i="1"/>
  <c r="AS756" i="1"/>
  <c r="AT756" i="1"/>
  <c r="AO757" i="1"/>
  <c r="AP757" i="1"/>
  <c r="AQ757" i="1"/>
  <c r="AR757" i="1"/>
  <c r="AS757" i="1"/>
  <c r="AT757" i="1"/>
  <c r="AO758" i="1"/>
  <c r="AP758" i="1"/>
  <c r="AQ758" i="1"/>
  <c r="AR758" i="1"/>
  <c r="AS758" i="1"/>
  <c r="AT758" i="1"/>
  <c r="AO759" i="1"/>
  <c r="AP759" i="1"/>
  <c r="AQ759" i="1"/>
  <c r="AR759" i="1"/>
  <c r="AS759" i="1"/>
  <c r="AT759" i="1"/>
  <c r="AO760" i="1"/>
  <c r="AP760" i="1"/>
  <c r="AQ760" i="1"/>
  <c r="AR760" i="1"/>
  <c r="AS760" i="1"/>
  <c r="AT760" i="1"/>
  <c r="AO761" i="1"/>
  <c r="AP761" i="1"/>
  <c r="AQ761" i="1"/>
  <c r="AR761" i="1"/>
  <c r="AS761" i="1"/>
  <c r="AT761" i="1"/>
  <c r="AO762" i="1"/>
  <c r="AP762" i="1"/>
  <c r="AQ762" i="1"/>
  <c r="AR762" i="1"/>
  <c r="AS762" i="1"/>
  <c r="AT762" i="1"/>
  <c r="AO763" i="1"/>
  <c r="AP763" i="1"/>
  <c r="AQ763" i="1"/>
  <c r="AR763" i="1"/>
  <c r="AS763" i="1"/>
  <c r="AT763" i="1"/>
  <c r="AO764" i="1"/>
  <c r="AP764" i="1"/>
  <c r="AQ764" i="1"/>
  <c r="AR764" i="1"/>
  <c r="AS764" i="1"/>
  <c r="AT764" i="1"/>
  <c r="AO765" i="1"/>
  <c r="AP765" i="1"/>
  <c r="AQ765" i="1"/>
  <c r="AR765" i="1"/>
  <c r="AS765" i="1"/>
  <c r="AT765" i="1"/>
  <c r="AO766" i="1"/>
  <c r="AP766" i="1"/>
  <c r="AQ766" i="1"/>
  <c r="AR766" i="1"/>
  <c r="AS766" i="1"/>
  <c r="AT766" i="1"/>
  <c r="AO767" i="1"/>
  <c r="AP767" i="1"/>
  <c r="AQ767" i="1"/>
  <c r="AR767" i="1"/>
  <c r="AS767" i="1"/>
  <c r="AT767" i="1"/>
  <c r="AO768" i="1"/>
  <c r="AP768" i="1"/>
  <c r="AQ768" i="1"/>
  <c r="AR768" i="1"/>
  <c r="AS768" i="1"/>
  <c r="AT768" i="1"/>
  <c r="AO769" i="1"/>
  <c r="AP769" i="1"/>
  <c r="AQ769" i="1"/>
  <c r="AR769" i="1"/>
  <c r="AS769" i="1"/>
  <c r="AT769" i="1"/>
  <c r="AO770" i="1"/>
  <c r="AP770" i="1"/>
  <c r="AQ770" i="1"/>
  <c r="AR770" i="1"/>
  <c r="AS770" i="1"/>
  <c r="AT770" i="1"/>
  <c r="AO771" i="1"/>
  <c r="AP771" i="1"/>
  <c r="AQ771" i="1"/>
  <c r="AR771" i="1"/>
  <c r="AS771" i="1"/>
  <c r="AT771" i="1"/>
  <c r="AO772" i="1"/>
  <c r="AP772" i="1"/>
  <c r="AQ772" i="1"/>
  <c r="AR772" i="1"/>
  <c r="AS772" i="1"/>
  <c r="AT772" i="1"/>
  <c r="AO773" i="1"/>
  <c r="AP773" i="1"/>
  <c r="AQ773" i="1"/>
  <c r="AR773" i="1"/>
  <c r="AS773" i="1"/>
  <c r="AT773" i="1"/>
  <c r="AO774" i="1"/>
  <c r="AP774" i="1"/>
  <c r="AQ774" i="1"/>
  <c r="AR774" i="1"/>
  <c r="AS774" i="1"/>
  <c r="AT774" i="1"/>
  <c r="AO775" i="1"/>
  <c r="AP775" i="1"/>
  <c r="AQ775" i="1"/>
  <c r="AR775" i="1"/>
  <c r="AS775" i="1"/>
  <c r="AT775" i="1"/>
  <c r="AO776" i="1"/>
  <c r="AP776" i="1"/>
  <c r="AQ776" i="1"/>
  <c r="AR776" i="1"/>
  <c r="AS776" i="1"/>
  <c r="AT776" i="1"/>
  <c r="AO777" i="1"/>
  <c r="AP777" i="1"/>
  <c r="AQ777" i="1"/>
  <c r="AR777" i="1"/>
  <c r="AS777" i="1"/>
  <c r="AT777" i="1"/>
  <c r="AO778" i="1"/>
  <c r="AP778" i="1"/>
  <c r="AQ778" i="1"/>
  <c r="AR778" i="1"/>
  <c r="AS778" i="1"/>
  <c r="AT778" i="1"/>
  <c r="AO779" i="1"/>
  <c r="AP779" i="1"/>
  <c r="AQ779" i="1"/>
  <c r="AR779" i="1"/>
  <c r="AS779" i="1"/>
  <c r="AT779" i="1"/>
  <c r="AO780" i="1"/>
  <c r="AP780" i="1"/>
  <c r="AQ780" i="1"/>
  <c r="AR780" i="1"/>
  <c r="AS780" i="1"/>
  <c r="AT780" i="1"/>
  <c r="AO781" i="1"/>
  <c r="AP781" i="1"/>
  <c r="AQ781" i="1"/>
  <c r="AR781" i="1"/>
  <c r="AS781" i="1"/>
  <c r="AT781" i="1"/>
  <c r="AO782" i="1"/>
  <c r="AP782" i="1"/>
  <c r="AQ782" i="1"/>
  <c r="AR782" i="1"/>
  <c r="AS782" i="1"/>
  <c r="AT782" i="1"/>
  <c r="AO783" i="1"/>
  <c r="AP783" i="1"/>
  <c r="AQ783" i="1"/>
  <c r="AR783" i="1"/>
  <c r="AS783" i="1"/>
  <c r="AT783" i="1"/>
  <c r="AO784" i="1"/>
  <c r="AP784" i="1"/>
  <c r="AQ784" i="1"/>
  <c r="AR784" i="1"/>
  <c r="AS784" i="1"/>
  <c r="AT784" i="1"/>
  <c r="AO785" i="1"/>
  <c r="AP785" i="1"/>
  <c r="AQ785" i="1"/>
  <c r="AR785" i="1"/>
  <c r="AS785" i="1"/>
  <c r="AT785" i="1"/>
  <c r="AO786" i="1"/>
  <c r="AP786" i="1"/>
  <c r="AQ786" i="1"/>
  <c r="AR786" i="1"/>
  <c r="AS786" i="1"/>
  <c r="AT786" i="1"/>
  <c r="AO787" i="1"/>
  <c r="AP787" i="1"/>
  <c r="AQ787" i="1"/>
  <c r="AR787" i="1"/>
  <c r="AS787" i="1"/>
  <c r="AT787" i="1"/>
  <c r="AO788" i="1"/>
  <c r="AP788" i="1"/>
  <c r="AQ788" i="1"/>
  <c r="AR788" i="1"/>
  <c r="AS788" i="1"/>
  <c r="AT788" i="1"/>
  <c r="AO789" i="1"/>
  <c r="AP789" i="1"/>
  <c r="AQ789" i="1"/>
  <c r="AR789" i="1"/>
  <c r="AS789" i="1"/>
  <c r="AT789" i="1"/>
  <c r="AO790" i="1"/>
  <c r="AP790" i="1"/>
  <c r="AQ790" i="1"/>
  <c r="AR790" i="1"/>
  <c r="AS790" i="1"/>
  <c r="AT790" i="1"/>
  <c r="AO791" i="1"/>
  <c r="AP791" i="1"/>
  <c r="AQ791" i="1"/>
  <c r="AR791" i="1"/>
  <c r="AS791" i="1"/>
  <c r="AT791" i="1"/>
  <c r="AO792" i="1"/>
  <c r="AP792" i="1"/>
  <c r="AQ792" i="1"/>
  <c r="AR792" i="1"/>
  <c r="AS792" i="1"/>
  <c r="AT792" i="1"/>
  <c r="AO793" i="1"/>
  <c r="AP793" i="1"/>
  <c r="AQ793" i="1"/>
  <c r="AR793" i="1"/>
  <c r="AS793" i="1"/>
  <c r="AT793" i="1"/>
  <c r="AO794" i="1"/>
  <c r="AP794" i="1"/>
  <c r="AQ794" i="1"/>
  <c r="AR794" i="1"/>
  <c r="AS794" i="1"/>
  <c r="AT794" i="1"/>
  <c r="AO795" i="1"/>
  <c r="AP795" i="1"/>
  <c r="AQ795" i="1"/>
  <c r="AR795" i="1"/>
  <c r="AS795" i="1"/>
  <c r="AT795" i="1"/>
  <c r="AO796" i="1"/>
  <c r="AP796" i="1"/>
  <c r="AQ796" i="1"/>
  <c r="AR796" i="1"/>
  <c r="AS796" i="1"/>
  <c r="AT796" i="1"/>
  <c r="AO797" i="1"/>
  <c r="AP797" i="1"/>
  <c r="AQ797" i="1"/>
  <c r="AR797" i="1"/>
  <c r="AS797" i="1"/>
  <c r="AT797" i="1"/>
  <c r="AO798" i="1"/>
  <c r="AP798" i="1"/>
  <c r="AQ798" i="1"/>
  <c r="AR798" i="1"/>
  <c r="AS798" i="1"/>
  <c r="AT798" i="1"/>
  <c r="AO799" i="1"/>
  <c r="AP799" i="1"/>
  <c r="AQ799" i="1"/>
  <c r="AR799" i="1"/>
  <c r="AS799" i="1"/>
  <c r="AT799" i="1"/>
  <c r="AO800" i="1"/>
  <c r="AP800" i="1"/>
  <c r="AQ800" i="1"/>
  <c r="AR800" i="1"/>
  <c r="AS800" i="1"/>
  <c r="AT800" i="1"/>
  <c r="AO801" i="1"/>
  <c r="AP801" i="1"/>
  <c r="AQ801" i="1"/>
  <c r="AR801" i="1"/>
  <c r="AS801" i="1"/>
  <c r="AT801" i="1"/>
  <c r="AO802" i="1"/>
  <c r="AP802" i="1"/>
  <c r="AQ802" i="1"/>
  <c r="AR802" i="1"/>
  <c r="AS802" i="1"/>
  <c r="AT802" i="1"/>
  <c r="AO803" i="1"/>
  <c r="AP803" i="1"/>
  <c r="AQ803" i="1"/>
  <c r="AR803" i="1"/>
  <c r="AS803" i="1"/>
  <c r="AT803" i="1"/>
  <c r="AO804" i="1"/>
  <c r="AP804" i="1"/>
  <c r="AQ804" i="1"/>
  <c r="AR804" i="1"/>
  <c r="AS804" i="1"/>
  <c r="AT804" i="1"/>
  <c r="AO805" i="1"/>
  <c r="AP805" i="1"/>
  <c r="AQ805" i="1"/>
  <c r="AR805" i="1"/>
  <c r="AS805" i="1"/>
  <c r="AT805" i="1"/>
  <c r="AO806" i="1"/>
  <c r="AP806" i="1"/>
  <c r="AQ806" i="1"/>
  <c r="AR806" i="1"/>
  <c r="AS806" i="1"/>
  <c r="AT806" i="1"/>
  <c r="AO807" i="1"/>
  <c r="AP807" i="1"/>
  <c r="AQ807" i="1"/>
  <c r="AR807" i="1"/>
  <c r="AS807" i="1"/>
  <c r="AT807" i="1"/>
  <c r="AO808" i="1"/>
  <c r="AP808" i="1"/>
  <c r="AQ808" i="1"/>
  <c r="AR808" i="1"/>
  <c r="AS808" i="1"/>
  <c r="AT808" i="1"/>
  <c r="AO809" i="1"/>
  <c r="AP809" i="1"/>
  <c r="AQ809" i="1"/>
  <c r="AR809" i="1"/>
  <c r="AS809" i="1"/>
  <c r="AT809" i="1"/>
  <c r="AO810" i="1"/>
  <c r="AP810" i="1"/>
  <c r="AQ810" i="1"/>
  <c r="AR810" i="1"/>
  <c r="AS810" i="1"/>
  <c r="AT810" i="1"/>
  <c r="AO811" i="1"/>
  <c r="AP811" i="1"/>
  <c r="AQ811" i="1"/>
  <c r="AR811" i="1"/>
  <c r="AS811" i="1"/>
  <c r="AT811" i="1"/>
  <c r="AO812" i="1"/>
  <c r="AP812" i="1"/>
  <c r="AQ812" i="1"/>
  <c r="AR812" i="1"/>
  <c r="AS812" i="1"/>
  <c r="AT812" i="1"/>
  <c r="AO813" i="1"/>
  <c r="AP813" i="1"/>
  <c r="AQ813" i="1"/>
  <c r="AR813" i="1"/>
  <c r="AS813" i="1"/>
  <c r="AT813" i="1"/>
  <c r="AO814" i="1"/>
  <c r="AP814" i="1"/>
  <c r="AQ814" i="1"/>
  <c r="AR814" i="1"/>
  <c r="AS814" i="1"/>
  <c r="AT814" i="1"/>
  <c r="AO815" i="1"/>
  <c r="AP815" i="1"/>
  <c r="AQ815" i="1"/>
  <c r="AR815" i="1"/>
  <c r="AS815" i="1"/>
  <c r="AT815" i="1"/>
  <c r="AO816" i="1"/>
  <c r="AP816" i="1"/>
  <c r="AQ816" i="1"/>
  <c r="AR816" i="1"/>
  <c r="AS816" i="1"/>
  <c r="AT816" i="1"/>
  <c r="AO817" i="1"/>
  <c r="AP817" i="1"/>
  <c r="AQ817" i="1"/>
  <c r="AR817" i="1"/>
  <c r="AS817" i="1"/>
  <c r="AT817" i="1"/>
  <c r="AO818" i="1"/>
  <c r="AP818" i="1"/>
  <c r="AQ818" i="1"/>
  <c r="AR818" i="1"/>
  <c r="AS818" i="1"/>
  <c r="AT818" i="1"/>
  <c r="AO819" i="1"/>
  <c r="AP819" i="1"/>
  <c r="AQ819" i="1"/>
  <c r="AR819" i="1"/>
  <c r="AS819" i="1"/>
  <c r="AT819" i="1"/>
  <c r="AO820" i="1"/>
  <c r="AP820" i="1"/>
  <c r="AQ820" i="1"/>
  <c r="AR820" i="1"/>
  <c r="AS820" i="1"/>
  <c r="AT820" i="1"/>
  <c r="AO821" i="1"/>
  <c r="AP821" i="1"/>
  <c r="AQ821" i="1"/>
  <c r="AR821" i="1"/>
  <c r="AS821" i="1"/>
  <c r="AT821" i="1"/>
  <c r="AO822" i="1"/>
  <c r="AP822" i="1"/>
  <c r="AQ822" i="1"/>
  <c r="AR822" i="1"/>
  <c r="AS822" i="1"/>
  <c r="AT822" i="1"/>
  <c r="AO823" i="1"/>
  <c r="AP823" i="1"/>
  <c r="AQ823" i="1"/>
  <c r="AR823" i="1"/>
  <c r="AS823" i="1"/>
  <c r="AT823" i="1"/>
  <c r="AO824" i="1"/>
  <c r="AP824" i="1"/>
  <c r="AQ824" i="1"/>
  <c r="AR824" i="1"/>
  <c r="AS824" i="1"/>
  <c r="AT824" i="1"/>
  <c r="AO825" i="1"/>
  <c r="AP825" i="1"/>
  <c r="AQ825" i="1"/>
  <c r="AR825" i="1"/>
  <c r="AS825" i="1"/>
  <c r="AT825" i="1"/>
  <c r="AO826" i="1"/>
  <c r="AP826" i="1"/>
  <c r="AQ826" i="1"/>
  <c r="AR826" i="1"/>
  <c r="AS826" i="1"/>
  <c r="AT826" i="1"/>
  <c r="AO827" i="1"/>
  <c r="AP827" i="1"/>
  <c r="AQ827" i="1"/>
  <c r="AR827" i="1"/>
  <c r="AS827" i="1"/>
  <c r="AT827" i="1"/>
  <c r="AO828" i="1"/>
  <c r="AP828" i="1"/>
  <c r="AQ828" i="1"/>
  <c r="AR828" i="1"/>
  <c r="AS828" i="1"/>
  <c r="AT828" i="1"/>
  <c r="AO829" i="1"/>
  <c r="AP829" i="1"/>
  <c r="AQ829" i="1"/>
  <c r="AR829" i="1"/>
  <c r="AS829" i="1"/>
  <c r="AT829" i="1"/>
  <c r="AO830" i="1"/>
  <c r="AP830" i="1"/>
  <c r="AQ830" i="1"/>
  <c r="AR830" i="1"/>
  <c r="AS830" i="1"/>
  <c r="AT830" i="1"/>
  <c r="AO831" i="1"/>
  <c r="AP831" i="1"/>
  <c r="AQ831" i="1"/>
  <c r="AR831" i="1"/>
  <c r="AS831" i="1"/>
  <c r="AT831" i="1"/>
  <c r="AO832" i="1"/>
  <c r="AP832" i="1"/>
  <c r="AQ832" i="1"/>
  <c r="AR832" i="1"/>
  <c r="AS832" i="1"/>
  <c r="AT832" i="1"/>
  <c r="AO833" i="1"/>
  <c r="AP833" i="1"/>
  <c r="AQ833" i="1"/>
  <c r="AR833" i="1"/>
  <c r="AS833" i="1"/>
  <c r="AT833" i="1"/>
  <c r="AO834" i="1"/>
  <c r="AP834" i="1"/>
  <c r="AQ834" i="1"/>
  <c r="AR834" i="1"/>
  <c r="AS834" i="1"/>
  <c r="AT834" i="1"/>
  <c r="AO835" i="1"/>
  <c r="AP835" i="1"/>
  <c r="AQ835" i="1"/>
  <c r="AR835" i="1"/>
  <c r="AS835" i="1"/>
  <c r="AT835" i="1"/>
  <c r="AO836" i="1"/>
  <c r="AP836" i="1"/>
  <c r="AQ836" i="1"/>
  <c r="AR836" i="1"/>
  <c r="AS836" i="1"/>
  <c r="AT836" i="1"/>
  <c r="AO837" i="1"/>
  <c r="AP837" i="1"/>
  <c r="AQ837" i="1"/>
  <c r="AR837" i="1"/>
  <c r="AS837" i="1"/>
  <c r="AT837" i="1"/>
  <c r="AO838" i="1"/>
  <c r="AP838" i="1"/>
  <c r="AQ838" i="1"/>
  <c r="AR838" i="1"/>
  <c r="AS838" i="1"/>
  <c r="AT838" i="1"/>
  <c r="AO839" i="1"/>
  <c r="AP839" i="1"/>
  <c r="AQ839" i="1"/>
  <c r="AR839" i="1"/>
  <c r="AS839" i="1"/>
  <c r="AT839" i="1"/>
  <c r="AO840" i="1"/>
  <c r="AP840" i="1"/>
  <c r="AQ840" i="1"/>
  <c r="AR840" i="1"/>
  <c r="AS840" i="1"/>
  <c r="AT840" i="1"/>
  <c r="AO841" i="1"/>
  <c r="AP841" i="1"/>
  <c r="AQ841" i="1"/>
  <c r="AR841" i="1"/>
  <c r="AS841" i="1"/>
  <c r="AT841" i="1"/>
  <c r="AO842" i="1"/>
  <c r="AP842" i="1"/>
  <c r="AQ842" i="1"/>
  <c r="AR842" i="1"/>
  <c r="AS842" i="1"/>
  <c r="AT842" i="1"/>
  <c r="AO843" i="1"/>
  <c r="AP843" i="1"/>
  <c r="AQ843" i="1"/>
  <c r="AR843" i="1"/>
  <c r="AS843" i="1"/>
  <c r="AT843" i="1"/>
  <c r="AO844" i="1"/>
  <c r="AP844" i="1"/>
  <c r="AQ844" i="1"/>
  <c r="AR844" i="1"/>
  <c r="AS844" i="1"/>
  <c r="AT844" i="1"/>
  <c r="AO845" i="1"/>
  <c r="AP845" i="1"/>
  <c r="AQ845" i="1"/>
  <c r="AR845" i="1"/>
  <c r="AS845" i="1"/>
  <c r="AT845" i="1"/>
  <c r="AO846" i="1"/>
  <c r="AP846" i="1"/>
  <c r="AQ846" i="1"/>
  <c r="AR846" i="1"/>
  <c r="AS846" i="1"/>
  <c r="AT846" i="1"/>
  <c r="AO847" i="1"/>
  <c r="AP847" i="1"/>
  <c r="AQ847" i="1"/>
  <c r="AR847" i="1"/>
  <c r="AS847" i="1"/>
  <c r="AT847" i="1"/>
  <c r="AO848" i="1"/>
  <c r="AP848" i="1"/>
  <c r="AQ848" i="1"/>
  <c r="AR848" i="1"/>
  <c r="AS848" i="1"/>
  <c r="AT848" i="1"/>
  <c r="AO849" i="1"/>
  <c r="AP849" i="1"/>
  <c r="AQ849" i="1"/>
  <c r="AR849" i="1"/>
  <c r="AS849" i="1"/>
  <c r="AT849" i="1"/>
  <c r="AO850" i="1"/>
  <c r="AP850" i="1"/>
  <c r="AQ850" i="1"/>
  <c r="AR850" i="1"/>
  <c r="AS850" i="1"/>
  <c r="AT850" i="1"/>
  <c r="AO851" i="1"/>
  <c r="AP851" i="1"/>
  <c r="AQ851" i="1"/>
  <c r="AR851" i="1"/>
  <c r="AS851" i="1"/>
  <c r="AT851" i="1"/>
  <c r="AO852" i="1"/>
  <c r="AP852" i="1"/>
  <c r="AQ852" i="1"/>
  <c r="AR852" i="1"/>
  <c r="AS852" i="1"/>
  <c r="AT852" i="1"/>
  <c r="AO853" i="1"/>
  <c r="AP853" i="1"/>
  <c r="AQ853" i="1"/>
  <c r="AR853" i="1"/>
  <c r="AS853" i="1"/>
  <c r="AT853" i="1"/>
  <c r="AO854" i="1"/>
  <c r="AP854" i="1"/>
  <c r="AQ854" i="1"/>
  <c r="AR854" i="1"/>
  <c r="AS854" i="1"/>
  <c r="AT854" i="1"/>
  <c r="AO855" i="1"/>
  <c r="AP855" i="1"/>
  <c r="AQ855" i="1"/>
  <c r="AR855" i="1"/>
  <c r="AS855" i="1"/>
  <c r="AT855" i="1"/>
  <c r="AO856" i="1"/>
  <c r="AP856" i="1"/>
  <c r="AQ856" i="1"/>
  <c r="AR856" i="1"/>
  <c r="AS856" i="1"/>
  <c r="AT856" i="1"/>
  <c r="AO857" i="1"/>
  <c r="AP857" i="1"/>
  <c r="AQ857" i="1"/>
  <c r="AR857" i="1"/>
  <c r="AS857" i="1"/>
  <c r="AT857" i="1"/>
  <c r="AO858" i="1"/>
  <c r="AP858" i="1"/>
  <c r="AQ858" i="1"/>
  <c r="AR858" i="1"/>
  <c r="AS858" i="1"/>
  <c r="AT858" i="1"/>
  <c r="AO859" i="1"/>
  <c r="AP859" i="1"/>
  <c r="AQ859" i="1"/>
  <c r="AR859" i="1"/>
  <c r="AS859" i="1"/>
  <c r="AT859" i="1"/>
  <c r="AO860" i="1"/>
  <c r="AP860" i="1"/>
  <c r="AQ860" i="1"/>
  <c r="AR860" i="1"/>
  <c r="AS860" i="1"/>
  <c r="AT860" i="1"/>
  <c r="AO861" i="1"/>
  <c r="AP861" i="1"/>
  <c r="AQ861" i="1"/>
  <c r="AR861" i="1"/>
  <c r="AS861" i="1"/>
  <c r="AT861" i="1"/>
  <c r="AO862" i="1"/>
  <c r="AP862" i="1"/>
  <c r="AQ862" i="1"/>
  <c r="AR862" i="1"/>
  <c r="AS862" i="1"/>
  <c r="AT862" i="1"/>
  <c r="AO863" i="1"/>
  <c r="AP863" i="1"/>
  <c r="AQ863" i="1"/>
  <c r="AR863" i="1"/>
  <c r="AS863" i="1"/>
  <c r="AT863" i="1"/>
  <c r="AO864" i="1"/>
  <c r="AP864" i="1"/>
  <c r="AQ864" i="1"/>
  <c r="AR864" i="1"/>
  <c r="AS864" i="1"/>
  <c r="AT864" i="1"/>
  <c r="AO865" i="1"/>
  <c r="AP865" i="1"/>
  <c r="AQ865" i="1"/>
  <c r="AR865" i="1"/>
  <c r="AS865" i="1"/>
  <c r="AT865" i="1"/>
  <c r="AO866" i="1"/>
  <c r="AP866" i="1"/>
  <c r="AQ866" i="1"/>
  <c r="AR866" i="1"/>
  <c r="AS866" i="1"/>
  <c r="AT866" i="1"/>
  <c r="AO867" i="1"/>
  <c r="AP867" i="1"/>
  <c r="AQ867" i="1"/>
  <c r="AR867" i="1"/>
  <c r="AS867" i="1"/>
  <c r="AT867" i="1"/>
  <c r="AO868" i="1"/>
  <c r="AP868" i="1"/>
  <c r="AQ868" i="1"/>
  <c r="AR868" i="1"/>
  <c r="AS868" i="1"/>
  <c r="AT868" i="1"/>
  <c r="AO869" i="1"/>
  <c r="AP869" i="1"/>
  <c r="AQ869" i="1"/>
  <c r="AR869" i="1"/>
  <c r="AS869" i="1"/>
  <c r="AT869" i="1"/>
  <c r="AO870" i="1"/>
  <c r="AP870" i="1"/>
  <c r="AQ870" i="1"/>
  <c r="AR870" i="1"/>
  <c r="AS870" i="1"/>
  <c r="AT870" i="1"/>
  <c r="AO871" i="1"/>
  <c r="AP871" i="1"/>
  <c r="AQ871" i="1"/>
  <c r="AR871" i="1"/>
  <c r="AS871" i="1"/>
  <c r="AT871" i="1"/>
  <c r="AO872" i="1"/>
  <c r="AP872" i="1"/>
  <c r="AQ872" i="1"/>
  <c r="AR872" i="1"/>
  <c r="AS872" i="1"/>
  <c r="AT872" i="1"/>
  <c r="AO873" i="1"/>
  <c r="AP873" i="1"/>
  <c r="AQ873" i="1"/>
  <c r="AR873" i="1"/>
  <c r="AS873" i="1"/>
  <c r="AT873" i="1"/>
  <c r="AO874" i="1"/>
  <c r="AP874" i="1"/>
  <c r="AQ874" i="1"/>
  <c r="AR874" i="1"/>
  <c r="AS874" i="1"/>
  <c r="AT874" i="1"/>
  <c r="AO875" i="1"/>
  <c r="AP875" i="1"/>
  <c r="AQ875" i="1"/>
  <c r="AR875" i="1"/>
  <c r="AS875" i="1"/>
  <c r="AT875" i="1"/>
  <c r="AO876" i="1"/>
  <c r="AP876" i="1"/>
  <c r="AQ876" i="1"/>
  <c r="AR876" i="1"/>
  <c r="AS876" i="1"/>
  <c r="AT876" i="1"/>
  <c r="AO877" i="1"/>
  <c r="AP877" i="1"/>
  <c r="AQ877" i="1"/>
  <c r="AR877" i="1"/>
  <c r="AS877" i="1"/>
  <c r="AT877" i="1"/>
  <c r="AO878" i="1"/>
  <c r="AP878" i="1"/>
  <c r="AQ878" i="1"/>
  <c r="AR878" i="1"/>
  <c r="AS878" i="1"/>
  <c r="AT878" i="1"/>
  <c r="AO879" i="1"/>
  <c r="AP879" i="1"/>
  <c r="AQ879" i="1"/>
  <c r="AR879" i="1"/>
  <c r="AS879" i="1"/>
  <c r="AT879" i="1"/>
  <c r="AO880" i="1"/>
  <c r="AP880" i="1"/>
  <c r="AQ880" i="1"/>
  <c r="AR880" i="1"/>
  <c r="AS880" i="1"/>
  <c r="AT880" i="1"/>
  <c r="AO881" i="1"/>
  <c r="AP881" i="1"/>
  <c r="AQ881" i="1"/>
  <c r="AR881" i="1"/>
  <c r="AS881" i="1"/>
  <c r="AT881" i="1"/>
  <c r="AO882" i="1"/>
  <c r="AP882" i="1"/>
  <c r="AQ882" i="1"/>
  <c r="AR882" i="1"/>
  <c r="AS882" i="1"/>
  <c r="AT882" i="1"/>
  <c r="AO883" i="1"/>
  <c r="AP883" i="1"/>
  <c r="AQ883" i="1"/>
  <c r="AR883" i="1"/>
  <c r="AS883" i="1"/>
  <c r="AT883" i="1"/>
  <c r="AO884" i="1"/>
  <c r="AP884" i="1"/>
  <c r="AQ884" i="1"/>
  <c r="AR884" i="1"/>
  <c r="AS884" i="1"/>
  <c r="AT884" i="1"/>
  <c r="AO885" i="1"/>
  <c r="AP885" i="1"/>
  <c r="AQ885" i="1"/>
  <c r="AR885" i="1"/>
  <c r="AS885" i="1"/>
  <c r="AT885" i="1"/>
  <c r="AO886" i="1"/>
  <c r="AP886" i="1"/>
  <c r="AQ886" i="1"/>
  <c r="AR886" i="1"/>
  <c r="AS886" i="1"/>
  <c r="AT886" i="1"/>
  <c r="AO887" i="1"/>
  <c r="AP887" i="1"/>
  <c r="AQ887" i="1"/>
  <c r="AR887" i="1"/>
  <c r="AS887" i="1"/>
  <c r="AT887" i="1"/>
  <c r="AO888" i="1"/>
  <c r="AP888" i="1"/>
  <c r="AQ888" i="1"/>
  <c r="AR888" i="1"/>
  <c r="AS888" i="1"/>
  <c r="AT888" i="1"/>
  <c r="AO889" i="1"/>
  <c r="AP889" i="1"/>
  <c r="AQ889" i="1"/>
  <c r="AR889" i="1"/>
  <c r="AS889" i="1"/>
  <c r="AT889" i="1"/>
  <c r="AO890" i="1"/>
  <c r="AP890" i="1"/>
  <c r="AQ890" i="1"/>
  <c r="AR890" i="1"/>
  <c r="AS890" i="1"/>
  <c r="AT890" i="1"/>
  <c r="AO891" i="1"/>
  <c r="AP891" i="1"/>
  <c r="AQ891" i="1"/>
  <c r="AR891" i="1"/>
  <c r="AS891" i="1"/>
  <c r="AT891" i="1"/>
  <c r="AO892" i="1"/>
  <c r="AP892" i="1"/>
  <c r="AQ892" i="1"/>
  <c r="AR892" i="1"/>
  <c r="AS892" i="1"/>
  <c r="AT892" i="1"/>
  <c r="AO893" i="1"/>
  <c r="AP893" i="1"/>
  <c r="AQ893" i="1"/>
  <c r="AR893" i="1"/>
  <c r="AS893" i="1"/>
  <c r="AT893" i="1"/>
  <c r="AO894" i="1"/>
  <c r="AP894" i="1"/>
  <c r="AQ894" i="1"/>
  <c r="AR894" i="1"/>
  <c r="AS894" i="1"/>
  <c r="AT894" i="1"/>
  <c r="AO895" i="1"/>
  <c r="AP895" i="1"/>
  <c r="AQ895" i="1"/>
  <c r="AR895" i="1"/>
  <c r="AS895" i="1"/>
  <c r="AT895" i="1"/>
  <c r="AO896" i="1"/>
  <c r="AP896" i="1"/>
  <c r="AQ896" i="1"/>
  <c r="AR896" i="1"/>
  <c r="AS896" i="1"/>
  <c r="AT896" i="1"/>
  <c r="AO897" i="1"/>
  <c r="AP897" i="1"/>
  <c r="AQ897" i="1"/>
  <c r="AR897" i="1"/>
  <c r="AS897" i="1"/>
  <c r="AT897" i="1"/>
  <c r="AO898" i="1"/>
  <c r="AP898" i="1"/>
  <c r="AQ898" i="1"/>
  <c r="AR898" i="1"/>
  <c r="AS898" i="1"/>
  <c r="AT898" i="1"/>
  <c r="AO899" i="1"/>
  <c r="AP899" i="1"/>
  <c r="AQ899" i="1"/>
  <c r="AR899" i="1"/>
  <c r="AS899" i="1"/>
  <c r="AT899" i="1"/>
  <c r="AO900" i="1"/>
  <c r="AP900" i="1"/>
  <c r="AQ900" i="1"/>
  <c r="AR900" i="1"/>
  <c r="AS900" i="1"/>
  <c r="AT900" i="1"/>
  <c r="AO901" i="1"/>
  <c r="AP901" i="1"/>
  <c r="AQ901" i="1"/>
  <c r="AR901" i="1"/>
  <c r="AS901" i="1"/>
  <c r="AT901" i="1"/>
  <c r="AO902" i="1"/>
  <c r="AP902" i="1"/>
  <c r="AQ902" i="1"/>
  <c r="AR902" i="1"/>
  <c r="AS902" i="1"/>
  <c r="AT902" i="1"/>
  <c r="AO903" i="1"/>
  <c r="AP903" i="1"/>
  <c r="AQ903" i="1"/>
  <c r="AR903" i="1"/>
  <c r="AS903" i="1"/>
  <c r="AT903" i="1"/>
  <c r="AO904" i="1"/>
  <c r="AP904" i="1"/>
  <c r="AQ904" i="1"/>
  <c r="AR904" i="1"/>
  <c r="AS904" i="1"/>
  <c r="AT904" i="1"/>
  <c r="AO905" i="1"/>
  <c r="AP905" i="1"/>
  <c r="AQ905" i="1"/>
  <c r="AR905" i="1"/>
  <c r="AS905" i="1"/>
  <c r="AT905" i="1"/>
  <c r="AO906" i="1"/>
  <c r="AP906" i="1"/>
  <c r="AQ906" i="1"/>
  <c r="AR906" i="1"/>
  <c r="AS906" i="1"/>
  <c r="AT906" i="1"/>
  <c r="AO907" i="1"/>
  <c r="AP907" i="1"/>
  <c r="AQ907" i="1"/>
  <c r="AR907" i="1"/>
  <c r="AS907" i="1"/>
  <c r="AT907" i="1"/>
  <c r="AO908" i="1"/>
  <c r="AP908" i="1"/>
  <c r="AQ908" i="1"/>
  <c r="AR908" i="1"/>
  <c r="AS908" i="1"/>
  <c r="AT908" i="1"/>
  <c r="AO909" i="1"/>
  <c r="AP909" i="1"/>
  <c r="AQ909" i="1"/>
  <c r="AR909" i="1"/>
  <c r="AS909" i="1"/>
  <c r="AT909" i="1"/>
  <c r="AO910" i="1"/>
  <c r="AP910" i="1"/>
  <c r="AQ910" i="1"/>
  <c r="AR910" i="1"/>
  <c r="AS910" i="1"/>
  <c r="AT910" i="1"/>
  <c r="AO911" i="1"/>
  <c r="AP911" i="1"/>
  <c r="AQ911" i="1"/>
  <c r="AR911" i="1"/>
  <c r="AS911" i="1"/>
  <c r="AT911" i="1"/>
  <c r="AO912" i="1"/>
  <c r="AP912" i="1"/>
  <c r="AQ912" i="1"/>
  <c r="AR912" i="1"/>
  <c r="AS912" i="1"/>
  <c r="AT912" i="1"/>
  <c r="AO913" i="1"/>
  <c r="AP913" i="1"/>
  <c r="AQ913" i="1"/>
  <c r="AR913" i="1"/>
  <c r="AS913" i="1"/>
  <c r="AT913" i="1"/>
  <c r="AO914" i="1"/>
  <c r="AP914" i="1"/>
  <c r="AQ914" i="1"/>
  <c r="AR914" i="1"/>
  <c r="AS914" i="1"/>
  <c r="AT914" i="1"/>
  <c r="AO915" i="1"/>
  <c r="AP915" i="1"/>
  <c r="AQ915" i="1"/>
  <c r="AR915" i="1"/>
  <c r="AS915" i="1"/>
  <c r="AT915" i="1"/>
  <c r="AO916" i="1"/>
  <c r="AP916" i="1"/>
  <c r="AQ916" i="1"/>
  <c r="AR916" i="1"/>
  <c r="AS916" i="1"/>
  <c r="AT916" i="1"/>
  <c r="AO917" i="1"/>
  <c r="AP917" i="1"/>
  <c r="AQ917" i="1"/>
  <c r="AR917" i="1"/>
  <c r="AS917" i="1"/>
  <c r="AT917" i="1"/>
  <c r="AO918" i="1"/>
  <c r="AP918" i="1"/>
  <c r="AQ918" i="1"/>
  <c r="AR918" i="1"/>
  <c r="AS918" i="1"/>
  <c r="AT918" i="1"/>
  <c r="AO919" i="1"/>
  <c r="AP919" i="1"/>
  <c r="AQ919" i="1"/>
  <c r="AR919" i="1"/>
  <c r="AS919" i="1"/>
  <c r="AT919" i="1"/>
  <c r="AO920" i="1"/>
  <c r="AP920" i="1"/>
  <c r="AQ920" i="1"/>
  <c r="AR920" i="1"/>
  <c r="AS920" i="1"/>
  <c r="AT920" i="1"/>
  <c r="AO921" i="1"/>
  <c r="AP921" i="1"/>
  <c r="AQ921" i="1"/>
  <c r="AR921" i="1"/>
  <c r="AS921" i="1"/>
  <c r="AT921" i="1"/>
  <c r="AO922" i="1"/>
  <c r="AP922" i="1"/>
  <c r="AQ922" i="1"/>
  <c r="AR922" i="1"/>
  <c r="AS922" i="1"/>
  <c r="AT922" i="1"/>
  <c r="AO923" i="1"/>
  <c r="AP923" i="1"/>
  <c r="AQ923" i="1"/>
  <c r="AR923" i="1"/>
  <c r="AS923" i="1"/>
  <c r="AT923" i="1"/>
  <c r="AO924" i="1"/>
  <c r="AP924" i="1"/>
  <c r="AQ924" i="1"/>
  <c r="AR924" i="1"/>
  <c r="AS924" i="1"/>
  <c r="AT924" i="1"/>
  <c r="AO925" i="1"/>
  <c r="AP925" i="1"/>
  <c r="AQ925" i="1"/>
  <c r="AR925" i="1"/>
  <c r="AS925" i="1"/>
  <c r="AT925" i="1"/>
  <c r="AO926" i="1"/>
  <c r="AP926" i="1"/>
  <c r="AQ926" i="1"/>
  <c r="AR926" i="1"/>
  <c r="AS926" i="1"/>
  <c r="AT926" i="1"/>
  <c r="AO927" i="1"/>
  <c r="AP927" i="1"/>
  <c r="AQ927" i="1"/>
  <c r="AR927" i="1"/>
  <c r="AS927" i="1"/>
  <c r="AT927" i="1"/>
  <c r="AO928" i="1"/>
  <c r="AP928" i="1"/>
  <c r="AQ928" i="1"/>
  <c r="AR928" i="1"/>
  <c r="AS928" i="1"/>
  <c r="AT928" i="1"/>
  <c r="AO929" i="1"/>
  <c r="AP929" i="1"/>
  <c r="AQ929" i="1"/>
  <c r="AR929" i="1"/>
  <c r="AS929" i="1"/>
  <c r="AT929" i="1"/>
  <c r="AO930" i="1"/>
  <c r="AP930" i="1"/>
  <c r="AQ930" i="1"/>
  <c r="AR930" i="1"/>
  <c r="AS930" i="1"/>
  <c r="AT930" i="1"/>
  <c r="AO931" i="1"/>
  <c r="AP931" i="1"/>
  <c r="AQ931" i="1"/>
  <c r="AR931" i="1"/>
  <c r="AS931" i="1"/>
  <c r="AT931" i="1"/>
  <c r="AO932" i="1"/>
  <c r="AP932" i="1"/>
  <c r="AQ932" i="1"/>
  <c r="AR932" i="1"/>
  <c r="AS932" i="1"/>
  <c r="AT932" i="1"/>
  <c r="AO933" i="1"/>
  <c r="AP933" i="1"/>
  <c r="AQ933" i="1"/>
  <c r="AR933" i="1"/>
  <c r="AS933" i="1"/>
  <c r="AT933" i="1"/>
  <c r="AO934" i="1"/>
  <c r="AP934" i="1"/>
  <c r="AQ934" i="1"/>
  <c r="AR934" i="1"/>
  <c r="AS934" i="1"/>
  <c r="AT934" i="1"/>
  <c r="AO935" i="1"/>
  <c r="AP935" i="1"/>
  <c r="AQ935" i="1"/>
  <c r="AR935" i="1"/>
  <c r="AS935" i="1"/>
  <c r="AT935" i="1"/>
  <c r="AO936" i="1"/>
  <c r="AP936" i="1"/>
  <c r="AQ936" i="1"/>
  <c r="AR936" i="1"/>
  <c r="AS936" i="1"/>
  <c r="AT936" i="1"/>
  <c r="AO937" i="1"/>
  <c r="AP937" i="1"/>
  <c r="AQ937" i="1"/>
  <c r="AR937" i="1"/>
  <c r="AS937" i="1"/>
  <c r="AT937" i="1"/>
  <c r="AO938" i="1"/>
  <c r="AP938" i="1"/>
  <c r="AQ938" i="1"/>
  <c r="AR938" i="1"/>
  <c r="AS938" i="1"/>
  <c r="AT938" i="1"/>
  <c r="AO939" i="1"/>
  <c r="AP939" i="1"/>
  <c r="AQ939" i="1"/>
  <c r="AR939" i="1"/>
  <c r="AS939" i="1"/>
  <c r="AT939" i="1"/>
  <c r="AO940" i="1"/>
  <c r="AP940" i="1"/>
  <c r="AQ940" i="1"/>
  <c r="AR940" i="1"/>
  <c r="AS940" i="1"/>
  <c r="AT940" i="1"/>
  <c r="AO941" i="1"/>
  <c r="AP941" i="1"/>
  <c r="AQ941" i="1"/>
  <c r="AR941" i="1"/>
  <c r="AS941" i="1"/>
  <c r="AT941" i="1"/>
  <c r="AO942" i="1"/>
  <c r="AP942" i="1"/>
  <c r="AQ942" i="1"/>
  <c r="AR942" i="1"/>
  <c r="AS942" i="1"/>
  <c r="AT942" i="1"/>
  <c r="AO943" i="1"/>
  <c r="AP943" i="1"/>
  <c r="AQ943" i="1"/>
  <c r="AR943" i="1"/>
  <c r="AS943" i="1"/>
  <c r="AT943" i="1"/>
  <c r="AO944" i="1"/>
  <c r="AP944" i="1"/>
  <c r="AQ944" i="1"/>
  <c r="AR944" i="1"/>
  <c r="AS944" i="1"/>
  <c r="AT944" i="1"/>
  <c r="AO945" i="1"/>
  <c r="AP945" i="1"/>
  <c r="AQ945" i="1"/>
  <c r="AR945" i="1"/>
  <c r="AS945" i="1"/>
  <c r="AT945" i="1"/>
  <c r="AO946" i="1"/>
  <c r="AP946" i="1"/>
  <c r="AQ946" i="1"/>
  <c r="AR946" i="1"/>
  <c r="AS946" i="1"/>
  <c r="AT946" i="1"/>
  <c r="AO947" i="1"/>
  <c r="AP947" i="1"/>
  <c r="AQ947" i="1"/>
  <c r="AR947" i="1"/>
  <c r="AS947" i="1"/>
  <c r="AT947" i="1"/>
  <c r="AO948" i="1"/>
  <c r="AP948" i="1"/>
  <c r="AQ948" i="1"/>
  <c r="AR948" i="1"/>
  <c r="AS948" i="1"/>
  <c r="AT948" i="1"/>
  <c r="AO949" i="1"/>
  <c r="AP949" i="1"/>
  <c r="AQ949" i="1"/>
  <c r="AR949" i="1"/>
  <c r="AS949" i="1"/>
  <c r="AT949" i="1"/>
  <c r="AO950" i="1"/>
  <c r="AP950" i="1"/>
  <c r="AQ950" i="1"/>
  <c r="AR950" i="1"/>
  <c r="AS950" i="1"/>
  <c r="AT950" i="1"/>
  <c r="AO951" i="1"/>
  <c r="AP951" i="1"/>
  <c r="AQ951" i="1"/>
  <c r="AR951" i="1"/>
  <c r="AS951" i="1"/>
  <c r="AT951" i="1"/>
  <c r="AO952" i="1"/>
  <c r="AP952" i="1"/>
  <c r="AQ952" i="1"/>
  <c r="AR952" i="1"/>
  <c r="AS952" i="1"/>
  <c r="AT952" i="1"/>
  <c r="AO953" i="1"/>
  <c r="AP953" i="1"/>
  <c r="AQ953" i="1"/>
  <c r="AR953" i="1"/>
  <c r="AS953" i="1"/>
  <c r="AT953" i="1"/>
  <c r="AO954" i="1"/>
  <c r="AP954" i="1"/>
  <c r="AQ954" i="1"/>
  <c r="AR954" i="1"/>
  <c r="AS954" i="1"/>
  <c r="AT954" i="1"/>
  <c r="AO955" i="1"/>
  <c r="AP955" i="1"/>
  <c r="AQ955" i="1"/>
  <c r="AR955" i="1"/>
  <c r="AS955" i="1"/>
  <c r="AT955" i="1"/>
  <c r="AO956" i="1"/>
  <c r="AP956" i="1"/>
  <c r="AQ956" i="1"/>
  <c r="AR956" i="1"/>
  <c r="AS956" i="1"/>
  <c r="AT956" i="1"/>
  <c r="AO957" i="1"/>
  <c r="AP957" i="1"/>
  <c r="AQ957" i="1"/>
  <c r="AR957" i="1"/>
  <c r="AS957" i="1"/>
  <c r="AT957" i="1"/>
  <c r="AO958" i="1"/>
  <c r="AP958" i="1"/>
  <c r="AQ958" i="1"/>
  <c r="AR958" i="1"/>
  <c r="AS958" i="1"/>
  <c r="AT958" i="1"/>
  <c r="AO959" i="1"/>
  <c r="AP959" i="1"/>
  <c r="AQ959" i="1"/>
  <c r="AR959" i="1"/>
  <c r="AS959" i="1"/>
  <c r="AT959" i="1"/>
  <c r="AO960" i="1"/>
  <c r="AP960" i="1"/>
  <c r="AQ960" i="1"/>
  <c r="AR960" i="1"/>
  <c r="AS960" i="1"/>
  <c r="AT960" i="1"/>
  <c r="AO961" i="1"/>
  <c r="AP961" i="1"/>
  <c r="AQ961" i="1"/>
  <c r="AR961" i="1"/>
  <c r="AS961" i="1"/>
  <c r="AT961" i="1"/>
  <c r="AO962" i="1"/>
  <c r="AP962" i="1"/>
  <c r="AQ962" i="1"/>
  <c r="AR962" i="1"/>
  <c r="AS962" i="1"/>
  <c r="AT962" i="1"/>
  <c r="AO963" i="1"/>
  <c r="AP963" i="1"/>
  <c r="AQ963" i="1"/>
  <c r="AR963" i="1"/>
  <c r="AS963" i="1"/>
  <c r="AT963" i="1"/>
  <c r="AO964" i="1"/>
  <c r="AP964" i="1"/>
  <c r="AQ964" i="1"/>
  <c r="AR964" i="1"/>
  <c r="AS964" i="1"/>
  <c r="AT964" i="1"/>
  <c r="AO965" i="1"/>
  <c r="AP965" i="1"/>
  <c r="AQ965" i="1"/>
  <c r="AR965" i="1"/>
  <c r="AS965" i="1"/>
  <c r="AT965" i="1"/>
  <c r="AO966" i="1"/>
  <c r="AP966" i="1"/>
  <c r="AQ966" i="1"/>
  <c r="AR966" i="1"/>
  <c r="AS966" i="1"/>
  <c r="AT966" i="1"/>
  <c r="AO967" i="1"/>
  <c r="AP967" i="1"/>
  <c r="AQ967" i="1"/>
  <c r="AR967" i="1"/>
  <c r="AS967" i="1"/>
  <c r="AT967" i="1"/>
  <c r="AO968" i="1"/>
  <c r="AP968" i="1"/>
  <c r="AQ968" i="1"/>
  <c r="AR968" i="1"/>
  <c r="AS968" i="1"/>
  <c r="AT968" i="1"/>
  <c r="AO969" i="1"/>
  <c r="AP969" i="1"/>
  <c r="AQ969" i="1"/>
  <c r="AR969" i="1"/>
  <c r="AS969" i="1"/>
  <c r="AT969" i="1"/>
  <c r="AO970" i="1"/>
  <c r="AP970" i="1"/>
  <c r="AQ970" i="1"/>
  <c r="AR970" i="1"/>
  <c r="AS970" i="1"/>
  <c r="AT970" i="1"/>
  <c r="AO971" i="1"/>
  <c r="AP971" i="1"/>
  <c r="AQ971" i="1"/>
  <c r="AR971" i="1"/>
  <c r="AS971" i="1"/>
  <c r="AT971" i="1"/>
  <c r="AO972" i="1"/>
  <c r="AP972" i="1"/>
  <c r="AQ972" i="1"/>
  <c r="AR972" i="1"/>
  <c r="AS972" i="1"/>
  <c r="AT972" i="1"/>
  <c r="AO973" i="1"/>
  <c r="AP973" i="1"/>
  <c r="AQ973" i="1"/>
  <c r="AR973" i="1"/>
  <c r="AS973" i="1"/>
  <c r="AT973" i="1"/>
  <c r="AO974" i="1"/>
  <c r="AP974" i="1"/>
  <c r="AQ974" i="1"/>
  <c r="AR974" i="1"/>
  <c r="AS974" i="1"/>
  <c r="AT974" i="1"/>
  <c r="AO975" i="1"/>
  <c r="AP975" i="1"/>
  <c r="AQ975" i="1"/>
  <c r="AR975" i="1"/>
  <c r="AS975" i="1"/>
  <c r="AT975" i="1"/>
  <c r="AO976" i="1"/>
  <c r="AP976" i="1"/>
  <c r="AQ976" i="1"/>
  <c r="AR976" i="1"/>
  <c r="AS976" i="1"/>
  <c r="AT976" i="1"/>
  <c r="AO977" i="1"/>
  <c r="AP977" i="1"/>
  <c r="AQ977" i="1"/>
  <c r="AR977" i="1"/>
  <c r="AS977" i="1"/>
  <c r="AT977" i="1"/>
  <c r="AO978" i="1"/>
  <c r="AP978" i="1"/>
  <c r="AQ978" i="1"/>
  <c r="AR978" i="1"/>
  <c r="AS978" i="1"/>
  <c r="AT978" i="1"/>
  <c r="AO979" i="1"/>
  <c r="AP979" i="1"/>
  <c r="AQ979" i="1"/>
  <c r="AR979" i="1"/>
  <c r="AS979" i="1"/>
  <c r="AT979" i="1"/>
  <c r="AO980" i="1"/>
  <c r="AP980" i="1"/>
  <c r="AQ980" i="1"/>
  <c r="AR980" i="1"/>
  <c r="AS980" i="1"/>
  <c r="AT980" i="1"/>
  <c r="AO981" i="1"/>
  <c r="AP981" i="1"/>
  <c r="AQ981" i="1"/>
  <c r="AR981" i="1"/>
  <c r="AS981" i="1"/>
  <c r="AT981" i="1"/>
  <c r="AO982" i="1"/>
  <c r="AP982" i="1"/>
  <c r="AQ982" i="1"/>
  <c r="AR982" i="1"/>
  <c r="AS982" i="1"/>
  <c r="AT982" i="1"/>
  <c r="AO983" i="1"/>
  <c r="AP983" i="1"/>
  <c r="AQ983" i="1"/>
  <c r="AR983" i="1"/>
  <c r="AS983" i="1"/>
  <c r="AT983" i="1"/>
  <c r="AO984" i="1"/>
  <c r="AP984" i="1"/>
  <c r="AQ984" i="1"/>
  <c r="AR984" i="1"/>
  <c r="AS984" i="1"/>
  <c r="AT984" i="1"/>
  <c r="AO985" i="1"/>
  <c r="AP985" i="1"/>
  <c r="AQ985" i="1"/>
  <c r="AR985" i="1"/>
  <c r="AS985" i="1"/>
  <c r="AT985" i="1"/>
  <c r="AO986" i="1"/>
  <c r="AP986" i="1"/>
  <c r="AQ986" i="1"/>
  <c r="AR986" i="1"/>
  <c r="AS986" i="1"/>
  <c r="AT986" i="1"/>
  <c r="AO987" i="1"/>
  <c r="AP987" i="1"/>
  <c r="AQ987" i="1"/>
  <c r="AR987" i="1"/>
  <c r="AS987" i="1"/>
  <c r="AT987" i="1"/>
  <c r="AO988" i="1"/>
  <c r="AP988" i="1"/>
  <c r="AQ988" i="1"/>
  <c r="AR988" i="1"/>
  <c r="AS988" i="1"/>
  <c r="AT988" i="1"/>
  <c r="AO989" i="1"/>
  <c r="AP989" i="1"/>
  <c r="AQ989" i="1"/>
  <c r="AR989" i="1"/>
  <c r="AS989" i="1"/>
  <c r="AT989" i="1"/>
  <c r="AO990" i="1"/>
  <c r="AP990" i="1"/>
  <c r="AQ990" i="1"/>
  <c r="AR990" i="1"/>
  <c r="AS990" i="1"/>
  <c r="AT990" i="1"/>
  <c r="AO991" i="1"/>
  <c r="AP991" i="1"/>
  <c r="AQ991" i="1"/>
  <c r="AR991" i="1"/>
  <c r="AS991" i="1"/>
  <c r="AT991" i="1"/>
  <c r="AO992" i="1"/>
  <c r="AP992" i="1"/>
  <c r="AQ992" i="1"/>
  <c r="AR992" i="1"/>
  <c r="AS992" i="1"/>
  <c r="AT992" i="1"/>
  <c r="AO993" i="1"/>
  <c r="AP993" i="1"/>
  <c r="AQ993" i="1"/>
  <c r="AR993" i="1"/>
  <c r="AS993" i="1"/>
  <c r="AT993" i="1"/>
  <c r="AO994" i="1"/>
  <c r="AP994" i="1"/>
  <c r="AQ994" i="1"/>
  <c r="AR994" i="1"/>
  <c r="AS994" i="1"/>
  <c r="AT994" i="1"/>
  <c r="AO995" i="1"/>
  <c r="AP995" i="1"/>
  <c r="AQ995" i="1"/>
  <c r="AR995" i="1"/>
  <c r="AS995" i="1"/>
  <c r="AT995" i="1"/>
  <c r="AO996" i="1"/>
  <c r="AP996" i="1"/>
  <c r="AQ996" i="1"/>
  <c r="AR996" i="1"/>
  <c r="AS996" i="1"/>
  <c r="AT996" i="1"/>
  <c r="AO997" i="1"/>
  <c r="AP997" i="1"/>
  <c r="AQ997" i="1"/>
  <c r="AR997" i="1"/>
  <c r="AS997" i="1"/>
  <c r="AT997" i="1"/>
  <c r="AO998" i="1"/>
  <c r="AP998" i="1"/>
  <c r="AQ998" i="1"/>
  <c r="AR998" i="1"/>
  <c r="AS998" i="1"/>
  <c r="AT998" i="1"/>
  <c r="AO999" i="1"/>
  <c r="AP999" i="1"/>
  <c r="AQ999" i="1"/>
  <c r="AR999" i="1"/>
  <c r="AS999" i="1"/>
  <c r="AT999" i="1"/>
  <c r="AO1000" i="1"/>
  <c r="AP1000" i="1"/>
  <c r="AQ1000" i="1"/>
  <c r="AR1000" i="1"/>
  <c r="AS1000" i="1"/>
  <c r="AT1000" i="1"/>
  <c r="AO1001" i="1"/>
  <c r="AP1001" i="1"/>
  <c r="AQ1001" i="1"/>
  <c r="AR1001" i="1"/>
  <c r="AS1001" i="1"/>
  <c r="AT1001" i="1"/>
  <c r="AO1002" i="1"/>
  <c r="AP1002" i="1"/>
  <c r="AQ1002" i="1"/>
  <c r="AR1002" i="1"/>
  <c r="AS1002" i="1"/>
  <c r="AT1002" i="1"/>
  <c r="AO1003" i="1"/>
  <c r="AP1003" i="1"/>
  <c r="AQ1003" i="1"/>
  <c r="AR1003" i="1"/>
  <c r="AS1003" i="1"/>
  <c r="AT1003" i="1"/>
  <c r="AO1004" i="1"/>
  <c r="AP1004" i="1"/>
  <c r="AQ1004" i="1"/>
  <c r="AR1004" i="1"/>
  <c r="AS1004" i="1"/>
  <c r="AT1004" i="1"/>
  <c r="AO1005" i="1"/>
  <c r="AP1005" i="1"/>
  <c r="AQ1005" i="1"/>
  <c r="AR1005" i="1"/>
  <c r="AS1005" i="1"/>
  <c r="AT1005" i="1"/>
  <c r="AO1006" i="1"/>
  <c r="AP1006" i="1"/>
  <c r="AQ1006" i="1"/>
  <c r="AR1006" i="1"/>
  <c r="AS1006" i="1"/>
  <c r="AT1006" i="1"/>
  <c r="AO1007" i="1"/>
  <c r="AP1007" i="1"/>
  <c r="AQ1007" i="1"/>
  <c r="AR1007" i="1"/>
  <c r="AS1007" i="1"/>
  <c r="AT1007" i="1"/>
  <c r="AO1008" i="1"/>
  <c r="AP1008" i="1"/>
  <c r="AQ1008" i="1"/>
  <c r="AR1008" i="1"/>
  <c r="AS1008" i="1"/>
  <c r="AT1008" i="1"/>
  <c r="AO1009" i="1"/>
  <c r="AP1009" i="1"/>
  <c r="AQ1009" i="1"/>
  <c r="AR1009" i="1"/>
  <c r="AS1009" i="1"/>
  <c r="AT1009" i="1"/>
  <c r="AO1010" i="1"/>
  <c r="AP1010" i="1"/>
  <c r="AQ1010" i="1"/>
  <c r="AR1010" i="1"/>
  <c r="AS1010" i="1"/>
  <c r="AT1010" i="1"/>
  <c r="AO1011" i="1"/>
  <c r="AP1011" i="1"/>
  <c r="AQ1011" i="1"/>
  <c r="AR1011" i="1"/>
  <c r="AS1011" i="1"/>
  <c r="AT1011" i="1"/>
  <c r="AO1012" i="1"/>
  <c r="AP1012" i="1"/>
  <c r="AQ1012" i="1"/>
  <c r="AR1012" i="1"/>
  <c r="AS1012" i="1"/>
  <c r="AT1012" i="1"/>
  <c r="AO1013" i="1"/>
  <c r="AP1013" i="1"/>
  <c r="AQ1013" i="1"/>
  <c r="AR1013" i="1"/>
  <c r="AS1013" i="1"/>
  <c r="AT1013" i="1"/>
  <c r="AO1014" i="1"/>
  <c r="AP1014" i="1"/>
  <c r="AQ1014" i="1"/>
  <c r="AR1014" i="1"/>
  <c r="AS1014" i="1"/>
  <c r="AT1014" i="1"/>
  <c r="AO1015" i="1"/>
  <c r="AP1015" i="1"/>
  <c r="AQ1015" i="1"/>
  <c r="AR1015" i="1"/>
  <c r="AS1015" i="1"/>
  <c r="AT1015" i="1"/>
  <c r="AO1016" i="1"/>
  <c r="AP1016" i="1"/>
  <c r="AQ1016" i="1"/>
  <c r="AR1016" i="1"/>
  <c r="AS1016" i="1"/>
  <c r="AT1016" i="1"/>
  <c r="AO1017" i="1"/>
  <c r="AP1017" i="1"/>
  <c r="AQ1017" i="1"/>
  <c r="AR1017" i="1"/>
  <c r="AS1017" i="1"/>
  <c r="AT1017" i="1"/>
  <c r="AO1018" i="1"/>
  <c r="AP1018" i="1"/>
  <c r="AQ1018" i="1"/>
  <c r="AR1018" i="1"/>
  <c r="AS1018" i="1"/>
  <c r="AT1018" i="1"/>
  <c r="AO1019" i="1"/>
  <c r="AP1019" i="1"/>
  <c r="AQ1019" i="1"/>
  <c r="AR1019" i="1"/>
  <c r="AS1019" i="1"/>
  <c r="AT1019" i="1"/>
  <c r="AO1020" i="1"/>
  <c r="AP1020" i="1"/>
  <c r="AQ1020" i="1"/>
  <c r="AR1020" i="1"/>
  <c r="AS1020" i="1"/>
  <c r="AT1020" i="1"/>
  <c r="AO1021" i="1"/>
  <c r="AP1021" i="1"/>
  <c r="AQ1021" i="1"/>
  <c r="AR1021" i="1"/>
  <c r="AS1021" i="1"/>
  <c r="AT1021" i="1"/>
  <c r="AO1022" i="1"/>
  <c r="AP1022" i="1"/>
  <c r="AQ1022" i="1"/>
  <c r="AR1022" i="1"/>
  <c r="AS1022" i="1"/>
  <c r="AT1022" i="1"/>
  <c r="AO1023" i="1"/>
  <c r="AP1023" i="1"/>
  <c r="AQ1023" i="1"/>
  <c r="AR1023" i="1"/>
  <c r="AS1023" i="1"/>
  <c r="AT1023" i="1"/>
  <c r="AO1024" i="1"/>
  <c r="AP1024" i="1"/>
  <c r="AQ1024" i="1"/>
  <c r="AR1024" i="1"/>
  <c r="AS1024" i="1"/>
  <c r="AT1024" i="1"/>
  <c r="AO1025" i="1"/>
  <c r="AP1025" i="1"/>
  <c r="AQ1025" i="1"/>
  <c r="AR1025" i="1"/>
  <c r="AS1025" i="1"/>
  <c r="AT1025" i="1"/>
  <c r="AO1026" i="1"/>
  <c r="AP1026" i="1"/>
  <c r="AQ1026" i="1"/>
  <c r="AR1026" i="1"/>
  <c r="AS1026" i="1"/>
  <c r="AT1026" i="1"/>
  <c r="AO1027" i="1"/>
  <c r="AP1027" i="1"/>
  <c r="AQ1027" i="1"/>
  <c r="AR1027" i="1"/>
  <c r="AS1027" i="1"/>
  <c r="AT1027" i="1"/>
  <c r="AO1028" i="1"/>
  <c r="AP1028" i="1"/>
  <c r="AQ1028" i="1"/>
  <c r="AR1028" i="1"/>
  <c r="AS1028" i="1"/>
  <c r="AT1028" i="1"/>
  <c r="AO1029" i="1"/>
  <c r="AP1029" i="1"/>
  <c r="AQ1029" i="1"/>
  <c r="AR1029" i="1"/>
  <c r="AS1029" i="1"/>
  <c r="AT1029" i="1"/>
  <c r="AO1030" i="1"/>
  <c r="AP1030" i="1"/>
  <c r="AQ1030" i="1"/>
  <c r="AR1030" i="1"/>
  <c r="AS1030" i="1"/>
  <c r="AT1030" i="1"/>
  <c r="AO1031" i="1"/>
  <c r="AP1031" i="1"/>
  <c r="AQ1031" i="1"/>
  <c r="AR1031" i="1"/>
  <c r="AS1031" i="1"/>
  <c r="AT1031" i="1"/>
  <c r="AO1032" i="1"/>
  <c r="AP1032" i="1"/>
  <c r="AQ1032" i="1"/>
  <c r="AR1032" i="1"/>
  <c r="AS1032" i="1"/>
  <c r="AT1032" i="1"/>
  <c r="AO1033" i="1"/>
  <c r="AP1033" i="1"/>
  <c r="AQ1033" i="1"/>
  <c r="AR1033" i="1"/>
  <c r="AS1033" i="1"/>
  <c r="AT1033" i="1"/>
  <c r="AO1034" i="1"/>
  <c r="AP1034" i="1"/>
  <c r="AQ1034" i="1"/>
  <c r="AR1034" i="1"/>
  <c r="AS1034" i="1"/>
  <c r="AT1034" i="1"/>
  <c r="AO1035" i="1"/>
  <c r="AP1035" i="1"/>
  <c r="AQ1035" i="1"/>
  <c r="AR1035" i="1"/>
  <c r="AS1035" i="1"/>
  <c r="AT1035" i="1"/>
  <c r="AO1036" i="1"/>
  <c r="AP1036" i="1"/>
  <c r="AQ1036" i="1"/>
  <c r="AR1036" i="1"/>
  <c r="AS1036" i="1"/>
  <c r="AT1036" i="1"/>
  <c r="AO1037" i="1"/>
  <c r="AP1037" i="1"/>
  <c r="AQ1037" i="1"/>
  <c r="AR1037" i="1"/>
  <c r="AS1037" i="1"/>
  <c r="AT1037" i="1"/>
  <c r="AO1038" i="1"/>
  <c r="AP1038" i="1"/>
  <c r="AQ1038" i="1"/>
  <c r="AR1038" i="1"/>
  <c r="AS1038" i="1"/>
  <c r="AT1038" i="1"/>
  <c r="AO1039" i="1"/>
  <c r="AP1039" i="1"/>
  <c r="AQ1039" i="1"/>
  <c r="AR1039" i="1"/>
  <c r="AS1039" i="1"/>
  <c r="AT1039" i="1"/>
  <c r="AO1040" i="1"/>
  <c r="AP1040" i="1"/>
  <c r="AQ1040" i="1"/>
  <c r="AR1040" i="1"/>
  <c r="AS1040" i="1"/>
  <c r="AT1040" i="1"/>
  <c r="AO1041" i="1"/>
  <c r="AP1041" i="1"/>
  <c r="AQ1041" i="1"/>
  <c r="AR1041" i="1"/>
  <c r="AS1041" i="1"/>
  <c r="AT1041" i="1"/>
  <c r="AO1042" i="1"/>
  <c r="AP1042" i="1"/>
  <c r="AQ1042" i="1"/>
  <c r="AR1042" i="1"/>
  <c r="AS1042" i="1"/>
  <c r="AT1042" i="1"/>
  <c r="AO122" i="1"/>
  <c r="AH123" i="1"/>
  <c r="AI123" i="1"/>
  <c r="AJ123" i="1"/>
  <c r="AK123" i="1"/>
  <c r="AL123" i="1"/>
  <c r="AH124" i="1"/>
  <c r="AI124" i="1"/>
  <c r="AJ124" i="1"/>
  <c r="AK124" i="1"/>
  <c r="AL124" i="1"/>
  <c r="AH125" i="1"/>
  <c r="AI125" i="1"/>
  <c r="AJ125" i="1"/>
  <c r="AK125" i="1"/>
  <c r="AL125" i="1"/>
  <c r="AH126" i="1"/>
  <c r="AI126" i="1"/>
  <c r="AJ126" i="1"/>
  <c r="AK126" i="1"/>
  <c r="AL126" i="1"/>
  <c r="AH127" i="1"/>
  <c r="AI127" i="1"/>
  <c r="AJ127" i="1"/>
  <c r="AK127" i="1"/>
  <c r="AL127" i="1"/>
  <c r="AH128" i="1"/>
  <c r="AI128" i="1"/>
  <c r="AJ128" i="1"/>
  <c r="AK128" i="1"/>
  <c r="AL128" i="1"/>
  <c r="AH129" i="1"/>
  <c r="AI129" i="1"/>
  <c r="AJ129" i="1"/>
  <c r="AK129" i="1"/>
  <c r="AL129" i="1"/>
  <c r="AH130" i="1"/>
  <c r="AI130" i="1"/>
  <c r="AJ130" i="1"/>
  <c r="AK130" i="1"/>
  <c r="AL130" i="1"/>
  <c r="AH131" i="1"/>
  <c r="AI131" i="1"/>
  <c r="AJ131" i="1"/>
  <c r="AK131" i="1"/>
  <c r="AL131" i="1"/>
  <c r="AH132" i="1"/>
  <c r="AI132" i="1"/>
  <c r="AJ132" i="1"/>
  <c r="AK132" i="1"/>
  <c r="AL132" i="1"/>
  <c r="AH133" i="1"/>
  <c r="AI133" i="1"/>
  <c r="AJ133" i="1"/>
  <c r="AK133" i="1"/>
  <c r="AL133" i="1"/>
  <c r="AH134" i="1"/>
  <c r="AI134" i="1"/>
  <c r="AJ134" i="1"/>
  <c r="AK134" i="1"/>
  <c r="AL134" i="1"/>
  <c r="AH135" i="1"/>
  <c r="AI135" i="1"/>
  <c r="AJ135" i="1"/>
  <c r="AK135" i="1"/>
  <c r="AL135" i="1"/>
  <c r="AH136" i="1"/>
  <c r="AI136" i="1"/>
  <c r="AJ136" i="1"/>
  <c r="AK136" i="1"/>
  <c r="AL136" i="1"/>
  <c r="AH137" i="1"/>
  <c r="AI137" i="1"/>
  <c r="AJ137" i="1"/>
  <c r="AK137" i="1"/>
  <c r="AL137" i="1"/>
  <c r="AH138" i="1"/>
  <c r="AI138" i="1"/>
  <c r="AJ138" i="1"/>
  <c r="AK138" i="1"/>
  <c r="AL138" i="1"/>
  <c r="AH139" i="1"/>
  <c r="AI139" i="1"/>
  <c r="AJ139" i="1"/>
  <c r="AK139" i="1"/>
  <c r="AL139" i="1"/>
  <c r="AH140" i="1"/>
  <c r="AI140" i="1"/>
  <c r="AJ140" i="1"/>
  <c r="AK140" i="1"/>
  <c r="AL140" i="1"/>
  <c r="AH141" i="1"/>
  <c r="AI141" i="1"/>
  <c r="AJ141" i="1"/>
  <c r="AK141" i="1"/>
  <c r="AL141" i="1"/>
  <c r="AH142" i="1"/>
  <c r="AI142" i="1"/>
  <c r="AJ142" i="1"/>
  <c r="AK142" i="1"/>
  <c r="AL142" i="1"/>
  <c r="AH143" i="1"/>
  <c r="AI143" i="1"/>
  <c r="AJ143" i="1"/>
  <c r="AK143" i="1"/>
  <c r="AL143" i="1"/>
  <c r="AH144" i="1"/>
  <c r="AI144" i="1"/>
  <c r="AJ144" i="1"/>
  <c r="AK144" i="1"/>
  <c r="AL144" i="1"/>
  <c r="AH145" i="1"/>
  <c r="AI145" i="1"/>
  <c r="AJ145" i="1"/>
  <c r="AK145" i="1"/>
  <c r="AL145" i="1"/>
  <c r="AH146" i="1"/>
  <c r="AI146" i="1"/>
  <c r="AJ146" i="1"/>
  <c r="AK146" i="1"/>
  <c r="AL146" i="1"/>
  <c r="AH147" i="1"/>
  <c r="AI147" i="1"/>
  <c r="AJ147" i="1"/>
  <c r="AK147" i="1"/>
  <c r="AL147" i="1"/>
  <c r="AH148" i="1"/>
  <c r="AI148" i="1"/>
  <c r="AJ148" i="1"/>
  <c r="AK148" i="1"/>
  <c r="AL148" i="1"/>
  <c r="AH149" i="1"/>
  <c r="AI149" i="1"/>
  <c r="AJ149" i="1"/>
  <c r="AK149" i="1"/>
  <c r="AL149" i="1"/>
  <c r="AH150" i="1"/>
  <c r="AI150" i="1"/>
  <c r="AJ150" i="1"/>
  <c r="AK150" i="1"/>
  <c r="AL150" i="1"/>
  <c r="AH151" i="1"/>
  <c r="AI151" i="1"/>
  <c r="AJ151" i="1"/>
  <c r="AK151" i="1"/>
  <c r="AL151" i="1"/>
  <c r="AH152" i="1"/>
  <c r="AI152" i="1"/>
  <c r="AJ152" i="1"/>
  <c r="AK152" i="1"/>
  <c r="AL152" i="1"/>
  <c r="AH153" i="1"/>
  <c r="AI153" i="1"/>
  <c r="AJ153" i="1"/>
  <c r="AK153" i="1"/>
  <c r="AL153" i="1"/>
  <c r="AH154" i="1"/>
  <c r="AI154" i="1"/>
  <c r="AJ154" i="1"/>
  <c r="AK154" i="1"/>
  <c r="AL154" i="1"/>
  <c r="AH155" i="1"/>
  <c r="AI155" i="1"/>
  <c r="AJ155" i="1"/>
  <c r="AK155" i="1"/>
  <c r="AL155" i="1"/>
  <c r="AH156" i="1"/>
  <c r="AI156" i="1"/>
  <c r="AJ156" i="1"/>
  <c r="AK156" i="1"/>
  <c r="AL156" i="1"/>
  <c r="AH157" i="1"/>
  <c r="AI157" i="1"/>
  <c r="AJ157" i="1"/>
  <c r="AK157" i="1"/>
  <c r="AL157" i="1"/>
  <c r="AH158" i="1"/>
  <c r="AI158" i="1"/>
  <c r="AJ158" i="1"/>
  <c r="AK158" i="1"/>
  <c r="AL158" i="1"/>
  <c r="AH159" i="1"/>
  <c r="AI159" i="1"/>
  <c r="AJ159" i="1"/>
  <c r="AK159" i="1"/>
  <c r="AL159" i="1"/>
  <c r="AH160" i="1"/>
  <c r="AI160" i="1"/>
  <c r="AJ160" i="1"/>
  <c r="AK160" i="1"/>
  <c r="AL160" i="1"/>
  <c r="AH161" i="1"/>
  <c r="AI161" i="1"/>
  <c r="AJ161" i="1"/>
  <c r="AK161" i="1"/>
  <c r="AL161" i="1"/>
  <c r="AH162" i="1"/>
  <c r="AI162" i="1"/>
  <c r="AJ162" i="1"/>
  <c r="AK162" i="1"/>
  <c r="AL162" i="1"/>
  <c r="AH163" i="1"/>
  <c r="AI163" i="1"/>
  <c r="AJ163" i="1"/>
  <c r="AK163" i="1"/>
  <c r="AL163" i="1"/>
  <c r="AH164" i="1"/>
  <c r="AI164" i="1"/>
  <c r="AJ164" i="1"/>
  <c r="AK164" i="1"/>
  <c r="AL164" i="1"/>
  <c r="AH165" i="1"/>
  <c r="AI165" i="1"/>
  <c r="AJ165" i="1"/>
  <c r="AK165" i="1"/>
  <c r="AL165" i="1"/>
  <c r="AH166" i="1"/>
  <c r="AI166" i="1"/>
  <c r="AJ166" i="1"/>
  <c r="AK166" i="1"/>
  <c r="AL166" i="1"/>
  <c r="AH167" i="1"/>
  <c r="AI167" i="1"/>
  <c r="AJ167" i="1"/>
  <c r="AK167" i="1"/>
  <c r="AL167" i="1"/>
  <c r="AH168" i="1"/>
  <c r="AI168" i="1"/>
  <c r="AJ168" i="1"/>
  <c r="AK168" i="1"/>
  <c r="AL168" i="1"/>
  <c r="AH169" i="1"/>
  <c r="AI169" i="1"/>
  <c r="AJ169" i="1"/>
  <c r="AK169" i="1"/>
  <c r="AL169" i="1"/>
  <c r="AH170" i="1"/>
  <c r="AI170" i="1"/>
  <c r="AJ170" i="1"/>
  <c r="AK170" i="1"/>
  <c r="AL170" i="1"/>
  <c r="AH171" i="1"/>
  <c r="AI171" i="1"/>
  <c r="AJ171" i="1"/>
  <c r="AK171" i="1"/>
  <c r="AL171" i="1"/>
  <c r="AH172" i="1"/>
  <c r="AI172" i="1"/>
  <c r="AJ172" i="1"/>
  <c r="AK172" i="1"/>
  <c r="AL172" i="1"/>
  <c r="AH173" i="1"/>
  <c r="AI173" i="1"/>
  <c r="AJ173" i="1"/>
  <c r="AK173" i="1"/>
  <c r="AL173" i="1"/>
  <c r="AH174" i="1"/>
  <c r="AI174" i="1"/>
  <c r="AJ174" i="1"/>
  <c r="AK174" i="1"/>
  <c r="AL174" i="1"/>
  <c r="AH175" i="1"/>
  <c r="AI175" i="1"/>
  <c r="AJ175" i="1"/>
  <c r="AK175" i="1"/>
  <c r="AL175" i="1"/>
  <c r="AH176" i="1"/>
  <c r="AI176" i="1"/>
  <c r="AJ176" i="1"/>
  <c r="AK176" i="1"/>
  <c r="AL176" i="1"/>
  <c r="AH177" i="1"/>
  <c r="AI177" i="1"/>
  <c r="AJ177" i="1"/>
  <c r="AK177" i="1"/>
  <c r="AL177" i="1"/>
  <c r="AH178" i="1"/>
  <c r="AI178" i="1"/>
  <c r="AJ178" i="1"/>
  <c r="AK178" i="1"/>
  <c r="AL178" i="1"/>
  <c r="AH179" i="1"/>
  <c r="AI179" i="1"/>
  <c r="AJ179" i="1"/>
  <c r="AK179" i="1"/>
  <c r="AL179" i="1"/>
  <c r="AH180" i="1"/>
  <c r="AI180" i="1"/>
  <c r="AJ180" i="1"/>
  <c r="AK180" i="1"/>
  <c r="AL180" i="1"/>
  <c r="AH181" i="1"/>
  <c r="AI181" i="1"/>
  <c r="AJ181" i="1"/>
  <c r="AK181" i="1"/>
  <c r="AL181" i="1"/>
  <c r="AH182" i="1"/>
  <c r="AI182" i="1"/>
  <c r="AJ182" i="1"/>
  <c r="AK182" i="1"/>
  <c r="AL182" i="1"/>
  <c r="AH183" i="1"/>
  <c r="AI183" i="1"/>
  <c r="AJ183" i="1"/>
  <c r="AK183" i="1"/>
  <c r="AL183" i="1"/>
  <c r="AH184" i="1"/>
  <c r="AI184" i="1"/>
  <c r="AJ184" i="1"/>
  <c r="AK184" i="1"/>
  <c r="AL184" i="1"/>
  <c r="AH185" i="1"/>
  <c r="AI185" i="1"/>
  <c r="AJ185" i="1"/>
  <c r="AK185" i="1"/>
  <c r="AL185" i="1"/>
  <c r="AH186" i="1"/>
  <c r="AI186" i="1"/>
  <c r="AJ186" i="1"/>
  <c r="AK186" i="1"/>
  <c r="AL186" i="1"/>
  <c r="AH187" i="1"/>
  <c r="AI187" i="1"/>
  <c r="AJ187" i="1"/>
  <c r="AK187" i="1"/>
  <c r="AL187" i="1"/>
  <c r="AH188" i="1"/>
  <c r="AI188" i="1"/>
  <c r="AJ188" i="1"/>
  <c r="AK188" i="1"/>
  <c r="AL188" i="1"/>
  <c r="AH189" i="1"/>
  <c r="AI189" i="1"/>
  <c r="AJ189" i="1"/>
  <c r="AK189" i="1"/>
  <c r="AL189" i="1"/>
  <c r="AH190" i="1"/>
  <c r="AI190" i="1"/>
  <c r="AJ190" i="1"/>
  <c r="AK190" i="1"/>
  <c r="AL190" i="1"/>
  <c r="AH191" i="1"/>
  <c r="AI191" i="1"/>
  <c r="AJ191" i="1"/>
  <c r="AK191" i="1"/>
  <c r="AL191" i="1"/>
  <c r="AH192" i="1"/>
  <c r="AI192" i="1"/>
  <c r="AJ192" i="1"/>
  <c r="AK192" i="1"/>
  <c r="AL192" i="1"/>
  <c r="AH193" i="1"/>
  <c r="AI193" i="1"/>
  <c r="AJ193" i="1"/>
  <c r="AK193" i="1"/>
  <c r="AL193" i="1"/>
  <c r="AH194" i="1"/>
  <c r="AI194" i="1"/>
  <c r="AJ194" i="1"/>
  <c r="AK194" i="1"/>
  <c r="AL194" i="1"/>
  <c r="AH195" i="1"/>
  <c r="AI195" i="1"/>
  <c r="AJ195" i="1"/>
  <c r="AK195" i="1"/>
  <c r="AL195" i="1"/>
  <c r="AH196" i="1"/>
  <c r="AI196" i="1"/>
  <c r="AJ196" i="1"/>
  <c r="AK196" i="1"/>
  <c r="AL196" i="1"/>
  <c r="AH197" i="1"/>
  <c r="AI197" i="1"/>
  <c r="AJ197" i="1"/>
  <c r="AK197" i="1"/>
  <c r="AL197" i="1"/>
  <c r="AH198" i="1"/>
  <c r="AI198" i="1"/>
  <c r="AJ198" i="1"/>
  <c r="AK198" i="1"/>
  <c r="AL198" i="1"/>
  <c r="AH199" i="1"/>
  <c r="AI199" i="1"/>
  <c r="AJ199" i="1"/>
  <c r="AK199" i="1"/>
  <c r="AL199" i="1"/>
  <c r="AH200" i="1"/>
  <c r="AI200" i="1"/>
  <c r="AJ200" i="1"/>
  <c r="AK200" i="1"/>
  <c r="AL200" i="1"/>
  <c r="AH201" i="1"/>
  <c r="AI201" i="1"/>
  <c r="AJ201" i="1"/>
  <c r="AK201" i="1"/>
  <c r="AL201" i="1"/>
  <c r="AH202" i="1"/>
  <c r="AI202" i="1"/>
  <c r="AJ202" i="1"/>
  <c r="AK202" i="1"/>
  <c r="AL202" i="1"/>
  <c r="AH203" i="1"/>
  <c r="AI203" i="1"/>
  <c r="AJ203" i="1"/>
  <c r="AK203" i="1"/>
  <c r="AL203" i="1"/>
  <c r="AH204" i="1"/>
  <c r="AI204" i="1"/>
  <c r="AJ204" i="1"/>
  <c r="AK204" i="1"/>
  <c r="AL204" i="1"/>
  <c r="AH205" i="1"/>
  <c r="AI205" i="1"/>
  <c r="AJ205" i="1"/>
  <c r="AK205" i="1"/>
  <c r="AL205" i="1"/>
  <c r="AH206" i="1"/>
  <c r="AI206" i="1"/>
  <c r="AJ206" i="1"/>
  <c r="AK206" i="1"/>
  <c r="AL206" i="1"/>
  <c r="AH207" i="1"/>
  <c r="AI207" i="1"/>
  <c r="AJ207" i="1"/>
  <c r="AK207" i="1"/>
  <c r="AL207" i="1"/>
  <c r="AH208" i="1"/>
  <c r="AI208" i="1"/>
  <c r="AJ208" i="1"/>
  <c r="AK208" i="1"/>
  <c r="AL208" i="1"/>
  <c r="AH209" i="1"/>
  <c r="AI209" i="1"/>
  <c r="AJ209" i="1"/>
  <c r="AK209" i="1"/>
  <c r="AL209" i="1"/>
  <c r="AH210" i="1"/>
  <c r="AI210" i="1"/>
  <c r="AJ210" i="1"/>
  <c r="AK210" i="1"/>
  <c r="AL210" i="1"/>
  <c r="AH211" i="1"/>
  <c r="AI211" i="1"/>
  <c r="AJ211" i="1"/>
  <c r="AK211" i="1"/>
  <c r="AL211" i="1"/>
  <c r="AH212" i="1"/>
  <c r="AI212" i="1"/>
  <c r="AJ212" i="1"/>
  <c r="AK212" i="1"/>
  <c r="AL212" i="1"/>
  <c r="AH213" i="1"/>
  <c r="AI213" i="1"/>
  <c r="AJ213" i="1"/>
  <c r="AK213" i="1"/>
  <c r="AL213" i="1"/>
  <c r="AH214" i="1"/>
  <c r="AI214" i="1"/>
  <c r="AJ214" i="1"/>
  <c r="AK214" i="1"/>
  <c r="AL214" i="1"/>
  <c r="AH215" i="1"/>
  <c r="AI215" i="1"/>
  <c r="AJ215" i="1"/>
  <c r="AK215" i="1"/>
  <c r="AL215" i="1"/>
  <c r="AH216" i="1"/>
  <c r="AI216" i="1"/>
  <c r="AJ216" i="1"/>
  <c r="AK216" i="1"/>
  <c r="AL216" i="1"/>
  <c r="AH217" i="1"/>
  <c r="AI217" i="1"/>
  <c r="AJ217" i="1"/>
  <c r="AK217" i="1"/>
  <c r="AL217" i="1"/>
  <c r="AH218" i="1"/>
  <c r="AI218" i="1"/>
  <c r="AJ218" i="1"/>
  <c r="AK218" i="1"/>
  <c r="AL218" i="1"/>
  <c r="AH219" i="1"/>
  <c r="AI219" i="1"/>
  <c r="AJ219" i="1"/>
  <c r="AK219" i="1"/>
  <c r="AL219" i="1"/>
  <c r="AH220" i="1"/>
  <c r="AI220" i="1"/>
  <c r="AJ220" i="1"/>
  <c r="AK220" i="1"/>
  <c r="AL220" i="1"/>
  <c r="AH221" i="1"/>
  <c r="AI221" i="1"/>
  <c r="AJ221" i="1"/>
  <c r="AK221" i="1"/>
  <c r="AL221" i="1"/>
  <c r="AH222" i="1"/>
  <c r="AI222" i="1"/>
  <c r="AJ222" i="1"/>
  <c r="AK222" i="1"/>
  <c r="AL222" i="1"/>
  <c r="AH223" i="1"/>
  <c r="AI223" i="1"/>
  <c r="AJ223" i="1"/>
  <c r="AK223" i="1"/>
  <c r="AL223" i="1"/>
  <c r="AH224" i="1"/>
  <c r="AI224" i="1"/>
  <c r="AJ224" i="1"/>
  <c r="AK224" i="1"/>
  <c r="AL224" i="1"/>
  <c r="AH225" i="1"/>
  <c r="AI225" i="1"/>
  <c r="AJ225" i="1"/>
  <c r="AK225" i="1"/>
  <c r="AL225" i="1"/>
  <c r="AH226" i="1"/>
  <c r="AI226" i="1"/>
  <c r="AJ226" i="1"/>
  <c r="AK226" i="1"/>
  <c r="AL226" i="1"/>
  <c r="AH227" i="1"/>
  <c r="AI227" i="1"/>
  <c r="AJ227" i="1"/>
  <c r="AK227" i="1"/>
  <c r="AL227" i="1"/>
  <c r="AH228" i="1"/>
  <c r="AI228" i="1"/>
  <c r="AJ228" i="1"/>
  <c r="AK228" i="1"/>
  <c r="AL228" i="1"/>
  <c r="AH229" i="1"/>
  <c r="AI229" i="1"/>
  <c r="AJ229" i="1"/>
  <c r="AK229" i="1"/>
  <c r="AL229" i="1"/>
  <c r="AH230" i="1"/>
  <c r="AI230" i="1"/>
  <c r="AJ230" i="1"/>
  <c r="AK230" i="1"/>
  <c r="AL230" i="1"/>
  <c r="AH231" i="1"/>
  <c r="AI231" i="1"/>
  <c r="AJ231" i="1"/>
  <c r="AK231" i="1"/>
  <c r="AL231" i="1"/>
  <c r="AH232" i="1"/>
  <c r="AI232" i="1"/>
  <c r="AJ232" i="1"/>
  <c r="AK232" i="1"/>
  <c r="AL232" i="1"/>
  <c r="AH233" i="1"/>
  <c r="AI233" i="1"/>
  <c r="AJ233" i="1"/>
  <c r="AK233" i="1"/>
  <c r="AL233" i="1"/>
  <c r="AH234" i="1"/>
  <c r="AI234" i="1"/>
  <c r="AJ234" i="1"/>
  <c r="AK234" i="1"/>
  <c r="AL234" i="1"/>
  <c r="AH235" i="1"/>
  <c r="AI235" i="1"/>
  <c r="AJ235" i="1"/>
  <c r="AK235" i="1"/>
  <c r="AL235" i="1"/>
  <c r="AH236" i="1"/>
  <c r="AI236" i="1"/>
  <c r="AJ236" i="1"/>
  <c r="AK236" i="1"/>
  <c r="AL236" i="1"/>
  <c r="AH237" i="1"/>
  <c r="AI237" i="1"/>
  <c r="AJ237" i="1"/>
  <c r="AK237" i="1"/>
  <c r="AL237" i="1"/>
  <c r="AH238" i="1"/>
  <c r="AI238" i="1"/>
  <c r="AJ238" i="1"/>
  <c r="AK238" i="1"/>
  <c r="AL238" i="1"/>
  <c r="AH239" i="1"/>
  <c r="AI239" i="1"/>
  <c r="AJ239" i="1"/>
  <c r="AK239" i="1"/>
  <c r="AL239" i="1"/>
  <c r="AH240" i="1"/>
  <c r="AI240" i="1"/>
  <c r="AJ240" i="1"/>
  <c r="AK240" i="1"/>
  <c r="AL240" i="1"/>
  <c r="AH241" i="1"/>
  <c r="AI241" i="1"/>
  <c r="AJ241" i="1"/>
  <c r="AK241" i="1"/>
  <c r="AL241" i="1"/>
  <c r="AH242" i="1"/>
  <c r="AI242" i="1"/>
  <c r="AJ242" i="1"/>
  <c r="AK242" i="1"/>
  <c r="AL242" i="1"/>
  <c r="AH243" i="1"/>
  <c r="AI243" i="1"/>
  <c r="AJ243" i="1"/>
  <c r="AK243" i="1"/>
  <c r="AL243" i="1"/>
  <c r="AH244" i="1"/>
  <c r="AI244" i="1"/>
  <c r="AJ244" i="1"/>
  <c r="AK244" i="1"/>
  <c r="AL244" i="1"/>
  <c r="AH245" i="1"/>
  <c r="AI245" i="1"/>
  <c r="AJ245" i="1"/>
  <c r="AK245" i="1"/>
  <c r="AL245" i="1"/>
  <c r="AH246" i="1"/>
  <c r="AI246" i="1"/>
  <c r="AJ246" i="1"/>
  <c r="AK246" i="1"/>
  <c r="AL246" i="1"/>
  <c r="AH247" i="1"/>
  <c r="AI247" i="1"/>
  <c r="AJ247" i="1"/>
  <c r="AK247" i="1"/>
  <c r="AL247" i="1"/>
  <c r="AH248" i="1"/>
  <c r="AI248" i="1"/>
  <c r="AJ248" i="1"/>
  <c r="AK248" i="1"/>
  <c r="AL248" i="1"/>
  <c r="AH249" i="1"/>
  <c r="AI249" i="1"/>
  <c r="AJ249" i="1"/>
  <c r="AK249" i="1"/>
  <c r="AL249" i="1"/>
  <c r="AH250" i="1"/>
  <c r="AI250" i="1"/>
  <c r="AJ250" i="1"/>
  <c r="AK250" i="1"/>
  <c r="AL250" i="1"/>
  <c r="AH251" i="1"/>
  <c r="AI251" i="1"/>
  <c r="AJ251" i="1"/>
  <c r="AK251" i="1"/>
  <c r="AL251" i="1"/>
  <c r="AH252" i="1"/>
  <c r="AI252" i="1"/>
  <c r="AJ252" i="1"/>
  <c r="AK252" i="1"/>
  <c r="AL252" i="1"/>
  <c r="AH253" i="1"/>
  <c r="AI253" i="1"/>
  <c r="AJ253" i="1"/>
  <c r="AK253" i="1"/>
  <c r="AL253" i="1"/>
  <c r="AH254" i="1"/>
  <c r="AI254" i="1"/>
  <c r="AJ254" i="1"/>
  <c r="AK254" i="1"/>
  <c r="AL254" i="1"/>
  <c r="AH255" i="1"/>
  <c r="AI255" i="1"/>
  <c r="AJ255" i="1"/>
  <c r="AK255" i="1"/>
  <c r="AL255" i="1"/>
  <c r="AH256" i="1"/>
  <c r="AI256" i="1"/>
  <c r="AJ256" i="1"/>
  <c r="AK256" i="1"/>
  <c r="AL256" i="1"/>
  <c r="AH257" i="1"/>
  <c r="AI257" i="1"/>
  <c r="AJ257" i="1"/>
  <c r="AK257" i="1"/>
  <c r="AL257" i="1"/>
  <c r="AH258" i="1"/>
  <c r="AI258" i="1"/>
  <c r="AJ258" i="1"/>
  <c r="AK258" i="1"/>
  <c r="AL258" i="1"/>
  <c r="AH259" i="1"/>
  <c r="AI259" i="1"/>
  <c r="AJ259" i="1"/>
  <c r="AK259" i="1"/>
  <c r="AL259" i="1"/>
  <c r="AH260" i="1"/>
  <c r="AI260" i="1"/>
  <c r="AJ260" i="1"/>
  <c r="AK260" i="1"/>
  <c r="AL260" i="1"/>
  <c r="AH261" i="1"/>
  <c r="AI261" i="1"/>
  <c r="AJ261" i="1"/>
  <c r="AK261" i="1"/>
  <c r="AL261" i="1"/>
  <c r="AH262" i="1"/>
  <c r="AI262" i="1"/>
  <c r="AJ262" i="1"/>
  <c r="AK262" i="1"/>
  <c r="AL262" i="1"/>
  <c r="AH263" i="1"/>
  <c r="AI263" i="1"/>
  <c r="AJ263" i="1"/>
  <c r="AK263" i="1"/>
  <c r="AL263" i="1"/>
  <c r="AH264" i="1"/>
  <c r="AI264" i="1"/>
  <c r="AJ264" i="1"/>
  <c r="AK264" i="1"/>
  <c r="AL264" i="1"/>
  <c r="AH265" i="1"/>
  <c r="AI265" i="1"/>
  <c r="AJ265" i="1"/>
  <c r="AK265" i="1"/>
  <c r="AL265" i="1"/>
  <c r="AH266" i="1"/>
  <c r="AI266" i="1"/>
  <c r="AJ266" i="1"/>
  <c r="AK266" i="1"/>
  <c r="AL266" i="1"/>
  <c r="AH267" i="1"/>
  <c r="AI267" i="1"/>
  <c r="AJ267" i="1"/>
  <c r="AK267" i="1"/>
  <c r="AL267" i="1"/>
  <c r="AH268" i="1"/>
  <c r="AI268" i="1"/>
  <c r="AJ268" i="1"/>
  <c r="AK268" i="1"/>
  <c r="AL268" i="1"/>
  <c r="AH269" i="1"/>
  <c r="AI269" i="1"/>
  <c r="AJ269" i="1"/>
  <c r="AK269" i="1"/>
  <c r="AL269" i="1"/>
  <c r="AH270" i="1"/>
  <c r="AI270" i="1"/>
  <c r="AJ270" i="1"/>
  <c r="AK270" i="1"/>
  <c r="AL270" i="1"/>
  <c r="AH271" i="1"/>
  <c r="AI271" i="1"/>
  <c r="AJ271" i="1"/>
  <c r="AK271" i="1"/>
  <c r="AL271" i="1"/>
  <c r="AH272" i="1"/>
  <c r="AI272" i="1"/>
  <c r="AJ272" i="1"/>
  <c r="AK272" i="1"/>
  <c r="AL272" i="1"/>
  <c r="AH273" i="1"/>
  <c r="AI273" i="1"/>
  <c r="AJ273" i="1"/>
  <c r="AK273" i="1"/>
  <c r="AL273" i="1"/>
  <c r="AH274" i="1"/>
  <c r="AI274" i="1"/>
  <c r="AJ274" i="1"/>
  <c r="AK274" i="1"/>
  <c r="AL274" i="1"/>
  <c r="AH275" i="1"/>
  <c r="AI275" i="1"/>
  <c r="AJ275" i="1"/>
  <c r="AK275" i="1"/>
  <c r="AL275" i="1"/>
  <c r="AH276" i="1"/>
  <c r="AI276" i="1"/>
  <c r="AJ276" i="1"/>
  <c r="AK276" i="1"/>
  <c r="AL276" i="1"/>
  <c r="AH277" i="1"/>
  <c r="AI277" i="1"/>
  <c r="AJ277" i="1"/>
  <c r="AK277" i="1"/>
  <c r="AL277" i="1"/>
  <c r="AH278" i="1"/>
  <c r="AI278" i="1"/>
  <c r="AJ278" i="1"/>
  <c r="AK278" i="1"/>
  <c r="AL278" i="1"/>
  <c r="AH279" i="1"/>
  <c r="AI279" i="1"/>
  <c r="AJ279" i="1"/>
  <c r="AK279" i="1"/>
  <c r="AL279" i="1"/>
  <c r="AH280" i="1"/>
  <c r="AI280" i="1"/>
  <c r="AJ280" i="1"/>
  <c r="AK280" i="1"/>
  <c r="AL280" i="1"/>
  <c r="AH281" i="1"/>
  <c r="AI281" i="1"/>
  <c r="AJ281" i="1"/>
  <c r="AK281" i="1"/>
  <c r="AL281" i="1"/>
  <c r="AH282" i="1"/>
  <c r="AI282" i="1"/>
  <c r="AJ282" i="1"/>
  <c r="AK282" i="1"/>
  <c r="AL282" i="1"/>
  <c r="AH283" i="1"/>
  <c r="AI283" i="1"/>
  <c r="AJ283" i="1"/>
  <c r="AK283" i="1"/>
  <c r="AL283" i="1"/>
  <c r="AH284" i="1"/>
  <c r="AI284" i="1"/>
  <c r="AJ284" i="1"/>
  <c r="AK284" i="1"/>
  <c r="AL284" i="1"/>
  <c r="AH285" i="1"/>
  <c r="AI285" i="1"/>
  <c r="AJ285" i="1"/>
  <c r="AK285" i="1"/>
  <c r="AL285" i="1"/>
  <c r="AH286" i="1"/>
  <c r="AI286" i="1"/>
  <c r="AJ286" i="1"/>
  <c r="AK286" i="1"/>
  <c r="AL286" i="1"/>
  <c r="AH287" i="1"/>
  <c r="AI287" i="1"/>
  <c r="AJ287" i="1"/>
  <c r="AK287" i="1"/>
  <c r="AL287" i="1"/>
  <c r="AH288" i="1"/>
  <c r="AI288" i="1"/>
  <c r="AJ288" i="1"/>
  <c r="AK288" i="1"/>
  <c r="AL288" i="1"/>
  <c r="AH289" i="1"/>
  <c r="AI289" i="1"/>
  <c r="AJ289" i="1"/>
  <c r="AK289" i="1"/>
  <c r="AL289" i="1"/>
  <c r="AH290" i="1"/>
  <c r="AI290" i="1"/>
  <c r="AJ290" i="1"/>
  <c r="AK290" i="1"/>
  <c r="AL290" i="1"/>
  <c r="AH291" i="1"/>
  <c r="AI291" i="1"/>
  <c r="AJ291" i="1"/>
  <c r="AK291" i="1"/>
  <c r="AL291" i="1"/>
  <c r="AH292" i="1"/>
  <c r="AI292" i="1"/>
  <c r="AJ292" i="1"/>
  <c r="AK292" i="1"/>
  <c r="AL292" i="1"/>
  <c r="AH293" i="1"/>
  <c r="AI293" i="1"/>
  <c r="AJ293" i="1"/>
  <c r="AK293" i="1"/>
  <c r="AL293" i="1"/>
  <c r="AH294" i="1"/>
  <c r="AI294" i="1"/>
  <c r="AJ294" i="1"/>
  <c r="AK294" i="1"/>
  <c r="AL294" i="1"/>
  <c r="AH295" i="1"/>
  <c r="AI295" i="1"/>
  <c r="AJ295" i="1"/>
  <c r="AK295" i="1"/>
  <c r="AL295" i="1"/>
  <c r="AH296" i="1"/>
  <c r="AI296" i="1"/>
  <c r="AJ296" i="1"/>
  <c r="AK296" i="1"/>
  <c r="AL296" i="1"/>
  <c r="AH297" i="1"/>
  <c r="AI297" i="1"/>
  <c r="AJ297" i="1"/>
  <c r="AK297" i="1"/>
  <c r="AL297" i="1"/>
  <c r="AH298" i="1"/>
  <c r="AI298" i="1"/>
  <c r="AJ298" i="1"/>
  <c r="AK298" i="1"/>
  <c r="AL298" i="1"/>
  <c r="AH299" i="1"/>
  <c r="AI299" i="1"/>
  <c r="AJ299" i="1"/>
  <c r="AK299" i="1"/>
  <c r="AL299" i="1"/>
  <c r="AH300" i="1"/>
  <c r="AI300" i="1"/>
  <c r="AJ300" i="1"/>
  <c r="AK300" i="1"/>
  <c r="AL300" i="1"/>
  <c r="AH301" i="1"/>
  <c r="AI301" i="1"/>
  <c r="AJ301" i="1"/>
  <c r="AK301" i="1"/>
  <c r="AL301" i="1"/>
  <c r="AH302" i="1"/>
  <c r="AI302" i="1"/>
  <c r="AJ302" i="1"/>
  <c r="AK302" i="1"/>
  <c r="AL302" i="1"/>
  <c r="AH303" i="1"/>
  <c r="AI303" i="1"/>
  <c r="AJ303" i="1"/>
  <c r="AK303" i="1"/>
  <c r="AL303" i="1"/>
  <c r="AH304" i="1"/>
  <c r="AI304" i="1"/>
  <c r="AJ304" i="1"/>
  <c r="AK304" i="1"/>
  <c r="AL304" i="1"/>
  <c r="AH305" i="1"/>
  <c r="AI305" i="1"/>
  <c r="AJ305" i="1"/>
  <c r="AK305" i="1"/>
  <c r="AL305" i="1"/>
  <c r="AH306" i="1"/>
  <c r="AI306" i="1"/>
  <c r="AJ306" i="1"/>
  <c r="AK306" i="1"/>
  <c r="AL306" i="1"/>
  <c r="AH307" i="1"/>
  <c r="AI307" i="1"/>
  <c r="AJ307" i="1"/>
  <c r="AK307" i="1"/>
  <c r="AL307" i="1"/>
  <c r="AH308" i="1"/>
  <c r="AI308" i="1"/>
  <c r="AJ308" i="1"/>
  <c r="AK308" i="1"/>
  <c r="AL308" i="1"/>
  <c r="AH309" i="1"/>
  <c r="AI309" i="1"/>
  <c r="AJ309" i="1"/>
  <c r="AK309" i="1"/>
  <c r="AL309" i="1"/>
  <c r="AH310" i="1"/>
  <c r="AI310" i="1"/>
  <c r="AJ310" i="1"/>
  <c r="AK310" i="1"/>
  <c r="AL310" i="1"/>
  <c r="AH311" i="1"/>
  <c r="AI311" i="1"/>
  <c r="AJ311" i="1"/>
  <c r="AK311" i="1"/>
  <c r="AL311" i="1"/>
  <c r="AH312" i="1"/>
  <c r="AI312" i="1"/>
  <c r="AJ312" i="1"/>
  <c r="AK312" i="1"/>
  <c r="AL312" i="1"/>
  <c r="AH313" i="1"/>
  <c r="AI313" i="1"/>
  <c r="AJ313" i="1"/>
  <c r="AK313" i="1"/>
  <c r="AL313" i="1"/>
  <c r="AH314" i="1"/>
  <c r="AI314" i="1"/>
  <c r="AJ314" i="1"/>
  <c r="AK314" i="1"/>
  <c r="AL314" i="1"/>
  <c r="AH315" i="1"/>
  <c r="AI315" i="1"/>
  <c r="AJ315" i="1"/>
  <c r="AK315" i="1"/>
  <c r="AL315" i="1"/>
  <c r="AH316" i="1"/>
  <c r="AI316" i="1"/>
  <c r="AJ316" i="1"/>
  <c r="AK316" i="1"/>
  <c r="AL316" i="1"/>
  <c r="AH317" i="1"/>
  <c r="AI317" i="1"/>
  <c r="AJ317" i="1"/>
  <c r="AK317" i="1"/>
  <c r="AL317" i="1"/>
  <c r="AH318" i="1"/>
  <c r="AI318" i="1"/>
  <c r="AJ318" i="1"/>
  <c r="AK318" i="1"/>
  <c r="AL318" i="1"/>
  <c r="AH319" i="1"/>
  <c r="AI319" i="1"/>
  <c r="AJ319" i="1"/>
  <c r="AK319" i="1"/>
  <c r="AL319" i="1"/>
  <c r="AH320" i="1"/>
  <c r="AI320" i="1"/>
  <c r="AJ320" i="1"/>
  <c r="AK320" i="1"/>
  <c r="AL320" i="1"/>
  <c r="AH321" i="1"/>
  <c r="AI321" i="1"/>
  <c r="AJ321" i="1"/>
  <c r="AK321" i="1"/>
  <c r="AL321" i="1"/>
  <c r="AH322" i="1"/>
  <c r="AI322" i="1"/>
  <c r="AJ322" i="1"/>
  <c r="AK322" i="1"/>
  <c r="AL322" i="1"/>
  <c r="AH323" i="1"/>
  <c r="AI323" i="1"/>
  <c r="AJ323" i="1"/>
  <c r="AK323" i="1"/>
  <c r="AL323" i="1"/>
  <c r="AH324" i="1"/>
  <c r="AI324" i="1"/>
  <c r="AJ324" i="1"/>
  <c r="AK324" i="1"/>
  <c r="AL324" i="1"/>
  <c r="AH325" i="1"/>
  <c r="AI325" i="1"/>
  <c r="AJ325" i="1"/>
  <c r="AK325" i="1"/>
  <c r="AL325" i="1"/>
  <c r="AH326" i="1"/>
  <c r="AI326" i="1"/>
  <c r="AJ326" i="1"/>
  <c r="AK326" i="1"/>
  <c r="AL326" i="1"/>
  <c r="AH327" i="1"/>
  <c r="AI327" i="1"/>
  <c r="AJ327" i="1"/>
  <c r="AK327" i="1"/>
  <c r="AL327" i="1"/>
  <c r="AH328" i="1"/>
  <c r="AI328" i="1"/>
  <c r="AJ328" i="1"/>
  <c r="AK328" i="1"/>
  <c r="AL328" i="1"/>
  <c r="AH329" i="1"/>
  <c r="AI329" i="1"/>
  <c r="AJ329" i="1"/>
  <c r="AK329" i="1"/>
  <c r="AL329" i="1"/>
  <c r="AH330" i="1"/>
  <c r="AI330" i="1"/>
  <c r="AJ330" i="1"/>
  <c r="AK330" i="1"/>
  <c r="AL330" i="1"/>
  <c r="AH331" i="1"/>
  <c r="AI331" i="1"/>
  <c r="AJ331" i="1"/>
  <c r="AK331" i="1"/>
  <c r="AL331" i="1"/>
  <c r="AH332" i="1"/>
  <c r="AI332" i="1"/>
  <c r="AJ332" i="1"/>
  <c r="AK332" i="1"/>
  <c r="AL332" i="1"/>
  <c r="AH333" i="1"/>
  <c r="AI333" i="1"/>
  <c r="AJ333" i="1"/>
  <c r="AK333" i="1"/>
  <c r="AL333" i="1"/>
  <c r="AH334" i="1"/>
  <c r="AI334" i="1"/>
  <c r="AJ334" i="1"/>
  <c r="AK334" i="1"/>
  <c r="AL334" i="1"/>
  <c r="AH335" i="1"/>
  <c r="AI335" i="1"/>
  <c r="AJ335" i="1"/>
  <c r="AK335" i="1"/>
  <c r="AL335" i="1"/>
  <c r="AH336" i="1"/>
  <c r="AI336" i="1"/>
  <c r="AJ336" i="1"/>
  <c r="AK336" i="1"/>
  <c r="AL336" i="1"/>
  <c r="AH337" i="1"/>
  <c r="AI337" i="1"/>
  <c r="AJ337" i="1"/>
  <c r="AK337" i="1"/>
  <c r="AL337" i="1"/>
  <c r="AH338" i="1"/>
  <c r="AI338" i="1"/>
  <c r="AJ338" i="1"/>
  <c r="AK338" i="1"/>
  <c r="AL338" i="1"/>
  <c r="AH339" i="1"/>
  <c r="AI339" i="1"/>
  <c r="AJ339" i="1"/>
  <c r="AK339" i="1"/>
  <c r="AL339" i="1"/>
  <c r="AH340" i="1"/>
  <c r="AI340" i="1"/>
  <c r="AJ340" i="1"/>
  <c r="AK340" i="1"/>
  <c r="AL340" i="1"/>
  <c r="AH341" i="1"/>
  <c r="AI341" i="1"/>
  <c r="AJ341" i="1"/>
  <c r="AK341" i="1"/>
  <c r="AL341" i="1"/>
  <c r="AH342" i="1"/>
  <c r="AI342" i="1"/>
  <c r="AJ342" i="1"/>
  <c r="AK342" i="1"/>
  <c r="AL342" i="1"/>
  <c r="AH343" i="1"/>
  <c r="AI343" i="1"/>
  <c r="AJ343" i="1"/>
  <c r="AK343" i="1"/>
  <c r="AL343" i="1"/>
  <c r="AH344" i="1"/>
  <c r="AI344" i="1"/>
  <c r="AJ344" i="1"/>
  <c r="AK344" i="1"/>
  <c r="AL344" i="1"/>
  <c r="AH345" i="1"/>
  <c r="AI345" i="1"/>
  <c r="AJ345" i="1"/>
  <c r="AK345" i="1"/>
  <c r="AL345" i="1"/>
  <c r="AH346" i="1"/>
  <c r="AI346" i="1"/>
  <c r="AJ346" i="1"/>
  <c r="AK346" i="1"/>
  <c r="AL346" i="1"/>
  <c r="AH347" i="1"/>
  <c r="AI347" i="1"/>
  <c r="AJ347" i="1"/>
  <c r="AK347" i="1"/>
  <c r="AL347" i="1"/>
  <c r="AH348" i="1"/>
  <c r="AI348" i="1"/>
  <c r="AJ348" i="1"/>
  <c r="AK348" i="1"/>
  <c r="AL348" i="1"/>
  <c r="AH349" i="1"/>
  <c r="AI349" i="1"/>
  <c r="AJ349" i="1"/>
  <c r="AK349" i="1"/>
  <c r="AL349" i="1"/>
  <c r="AH350" i="1"/>
  <c r="AI350" i="1"/>
  <c r="AJ350" i="1"/>
  <c r="AK350" i="1"/>
  <c r="AL350" i="1"/>
  <c r="AH351" i="1"/>
  <c r="AI351" i="1"/>
  <c r="AJ351" i="1"/>
  <c r="AK351" i="1"/>
  <c r="AL351" i="1"/>
  <c r="AH352" i="1"/>
  <c r="AI352" i="1"/>
  <c r="AJ352" i="1"/>
  <c r="AK352" i="1"/>
  <c r="AL352" i="1"/>
  <c r="AH353" i="1"/>
  <c r="AI353" i="1"/>
  <c r="AJ353" i="1"/>
  <c r="AK353" i="1"/>
  <c r="AL353" i="1"/>
  <c r="AH354" i="1"/>
  <c r="AI354" i="1"/>
  <c r="AJ354" i="1"/>
  <c r="AK354" i="1"/>
  <c r="AL354" i="1"/>
  <c r="AH355" i="1"/>
  <c r="AI355" i="1"/>
  <c r="AJ355" i="1"/>
  <c r="AK355" i="1"/>
  <c r="AL355" i="1"/>
  <c r="AH356" i="1"/>
  <c r="AI356" i="1"/>
  <c r="AJ356" i="1"/>
  <c r="AK356" i="1"/>
  <c r="AL356" i="1"/>
  <c r="AH357" i="1"/>
  <c r="AI357" i="1"/>
  <c r="AJ357" i="1"/>
  <c r="AK357" i="1"/>
  <c r="AL357" i="1"/>
  <c r="AH358" i="1"/>
  <c r="AI358" i="1"/>
  <c r="AJ358" i="1"/>
  <c r="AK358" i="1"/>
  <c r="AL358" i="1"/>
  <c r="AH359" i="1"/>
  <c r="AI359" i="1"/>
  <c r="AJ359" i="1"/>
  <c r="AK359" i="1"/>
  <c r="AL359" i="1"/>
  <c r="AH360" i="1"/>
  <c r="AI360" i="1"/>
  <c r="AJ360" i="1"/>
  <c r="AK360" i="1"/>
  <c r="AL360" i="1"/>
  <c r="AH361" i="1"/>
  <c r="AI361" i="1"/>
  <c r="AJ361" i="1"/>
  <c r="AK361" i="1"/>
  <c r="AL361" i="1"/>
  <c r="AH362" i="1"/>
  <c r="AI362" i="1"/>
  <c r="AJ362" i="1"/>
  <c r="AK362" i="1"/>
  <c r="AL362" i="1"/>
  <c r="AH363" i="1"/>
  <c r="AI363" i="1"/>
  <c r="AJ363" i="1"/>
  <c r="AK363" i="1"/>
  <c r="AL363" i="1"/>
  <c r="AH364" i="1"/>
  <c r="AI364" i="1"/>
  <c r="AJ364" i="1"/>
  <c r="AK364" i="1"/>
  <c r="AL364" i="1"/>
  <c r="AH365" i="1"/>
  <c r="AI365" i="1"/>
  <c r="AJ365" i="1"/>
  <c r="AK365" i="1"/>
  <c r="AL365" i="1"/>
  <c r="AH366" i="1"/>
  <c r="AI366" i="1"/>
  <c r="AJ366" i="1"/>
  <c r="AK366" i="1"/>
  <c r="AL366" i="1"/>
  <c r="AH367" i="1"/>
  <c r="AI367" i="1"/>
  <c r="AJ367" i="1"/>
  <c r="AK367" i="1"/>
  <c r="AL367" i="1"/>
  <c r="AH368" i="1"/>
  <c r="AI368" i="1"/>
  <c r="AJ368" i="1"/>
  <c r="AK368" i="1"/>
  <c r="AL368" i="1"/>
  <c r="AH369" i="1"/>
  <c r="AI369" i="1"/>
  <c r="AJ369" i="1"/>
  <c r="AK369" i="1"/>
  <c r="AL369" i="1"/>
  <c r="AH370" i="1"/>
  <c r="AI370" i="1"/>
  <c r="AJ370" i="1"/>
  <c r="AK370" i="1"/>
  <c r="AL370" i="1"/>
  <c r="AH371" i="1"/>
  <c r="AI371" i="1"/>
  <c r="AJ371" i="1"/>
  <c r="AK371" i="1"/>
  <c r="AL371" i="1"/>
  <c r="AH372" i="1"/>
  <c r="AI372" i="1"/>
  <c r="AJ372" i="1"/>
  <c r="AK372" i="1"/>
  <c r="AL372" i="1"/>
  <c r="AH373" i="1"/>
  <c r="AI373" i="1"/>
  <c r="AJ373" i="1"/>
  <c r="AK373" i="1"/>
  <c r="AL373" i="1"/>
  <c r="AH374" i="1"/>
  <c r="AI374" i="1"/>
  <c r="AJ374" i="1"/>
  <c r="AK374" i="1"/>
  <c r="AL374" i="1"/>
  <c r="AH375" i="1"/>
  <c r="AI375" i="1"/>
  <c r="AJ375" i="1"/>
  <c r="AK375" i="1"/>
  <c r="AL375" i="1"/>
  <c r="AH376" i="1"/>
  <c r="AI376" i="1"/>
  <c r="AJ376" i="1"/>
  <c r="AK376" i="1"/>
  <c r="AL376" i="1"/>
  <c r="AH377" i="1"/>
  <c r="AI377" i="1"/>
  <c r="AJ377" i="1"/>
  <c r="AK377" i="1"/>
  <c r="AL377" i="1"/>
  <c r="AH378" i="1"/>
  <c r="AI378" i="1"/>
  <c r="AJ378" i="1"/>
  <c r="AK378" i="1"/>
  <c r="AL378" i="1"/>
  <c r="AH379" i="1"/>
  <c r="AI379" i="1"/>
  <c r="AJ379" i="1"/>
  <c r="AK379" i="1"/>
  <c r="AL379" i="1"/>
  <c r="AH380" i="1"/>
  <c r="AI380" i="1"/>
  <c r="AJ380" i="1"/>
  <c r="AK380" i="1"/>
  <c r="AL380" i="1"/>
  <c r="AH381" i="1"/>
  <c r="AI381" i="1"/>
  <c r="AJ381" i="1"/>
  <c r="AK381" i="1"/>
  <c r="AL381" i="1"/>
  <c r="AH382" i="1"/>
  <c r="AI382" i="1"/>
  <c r="AJ382" i="1"/>
  <c r="AK382" i="1"/>
  <c r="AL382" i="1"/>
  <c r="AH383" i="1"/>
  <c r="AI383" i="1"/>
  <c r="AJ383" i="1"/>
  <c r="AK383" i="1"/>
  <c r="AL383" i="1"/>
  <c r="AH384" i="1"/>
  <c r="AI384" i="1"/>
  <c r="AJ384" i="1"/>
  <c r="AK384" i="1"/>
  <c r="AL384" i="1"/>
  <c r="AH385" i="1"/>
  <c r="AI385" i="1"/>
  <c r="AJ385" i="1"/>
  <c r="AK385" i="1"/>
  <c r="AL385" i="1"/>
  <c r="AH386" i="1"/>
  <c r="AI386" i="1"/>
  <c r="AJ386" i="1"/>
  <c r="AK386" i="1"/>
  <c r="AL386" i="1"/>
  <c r="AH387" i="1"/>
  <c r="AI387" i="1"/>
  <c r="AJ387" i="1"/>
  <c r="AK387" i="1"/>
  <c r="AL387" i="1"/>
  <c r="AH388" i="1"/>
  <c r="AI388" i="1"/>
  <c r="AJ388" i="1"/>
  <c r="AK388" i="1"/>
  <c r="AL388" i="1"/>
  <c r="AH389" i="1"/>
  <c r="AI389" i="1"/>
  <c r="AJ389" i="1"/>
  <c r="AK389" i="1"/>
  <c r="AL389" i="1"/>
  <c r="AH390" i="1"/>
  <c r="AI390" i="1"/>
  <c r="AJ390" i="1"/>
  <c r="AK390" i="1"/>
  <c r="AL390" i="1"/>
  <c r="AH391" i="1"/>
  <c r="AI391" i="1"/>
  <c r="AJ391" i="1"/>
  <c r="AK391" i="1"/>
  <c r="AL391" i="1"/>
  <c r="AH392" i="1"/>
  <c r="AI392" i="1"/>
  <c r="AJ392" i="1"/>
  <c r="AK392" i="1"/>
  <c r="AL392" i="1"/>
  <c r="AH393" i="1"/>
  <c r="AI393" i="1"/>
  <c r="AJ393" i="1"/>
  <c r="AK393" i="1"/>
  <c r="AL393" i="1"/>
  <c r="AH394" i="1"/>
  <c r="AI394" i="1"/>
  <c r="AJ394" i="1"/>
  <c r="AK394" i="1"/>
  <c r="AL394" i="1"/>
  <c r="AH395" i="1"/>
  <c r="AI395" i="1"/>
  <c r="AJ395" i="1"/>
  <c r="AK395" i="1"/>
  <c r="AL395" i="1"/>
  <c r="AH396" i="1"/>
  <c r="AI396" i="1"/>
  <c r="AJ396" i="1"/>
  <c r="AK396" i="1"/>
  <c r="AL396" i="1"/>
  <c r="AH397" i="1"/>
  <c r="AI397" i="1"/>
  <c r="AJ397" i="1"/>
  <c r="AK397" i="1"/>
  <c r="AL397" i="1"/>
  <c r="AH398" i="1"/>
  <c r="AI398" i="1"/>
  <c r="AJ398" i="1"/>
  <c r="AK398" i="1"/>
  <c r="AL398" i="1"/>
  <c r="AH399" i="1"/>
  <c r="AI399" i="1"/>
  <c r="AJ399" i="1"/>
  <c r="AK399" i="1"/>
  <c r="AL399" i="1"/>
  <c r="AH400" i="1"/>
  <c r="AI400" i="1"/>
  <c r="AJ400" i="1"/>
  <c r="AK400" i="1"/>
  <c r="AL400" i="1"/>
  <c r="AH401" i="1"/>
  <c r="AI401" i="1"/>
  <c r="AJ401" i="1"/>
  <c r="AK401" i="1"/>
  <c r="AL401" i="1"/>
  <c r="AH402" i="1"/>
  <c r="AI402" i="1"/>
  <c r="AJ402" i="1"/>
  <c r="AK402" i="1"/>
  <c r="AL402" i="1"/>
  <c r="AH403" i="1"/>
  <c r="AI403" i="1"/>
  <c r="AJ403" i="1"/>
  <c r="AK403" i="1"/>
  <c r="AL403" i="1"/>
  <c r="AH404" i="1"/>
  <c r="AI404" i="1"/>
  <c r="AJ404" i="1"/>
  <c r="AK404" i="1"/>
  <c r="AL404" i="1"/>
  <c r="AH405" i="1"/>
  <c r="AI405" i="1"/>
  <c r="AJ405" i="1"/>
  <c r="AK405" i="1"/>
  <c r="AL405" i="1"/>
  <c r="AH406" i="1"/>
  <c r="AI406" i="1"/>
  <c r="AJ406" i="1"/>
  <c r="AK406" i="1"/>
  <c r="AL406" i="1"/>
  <c r="AH407" i="1"/>
  <c r="AI407" i="1"/>
  <c r="AJ407" i="1"/>
  <c r="AK407" i="1"/>
  <c r="AL407" i="1"/>
  <c r="AH408" i="1"/>
  <c r="AI408" i="1"/>
  <c r="AJ408" i="1"/>
  <c r="AK408" i="1"/>
  <c r="AL408" i="1"/>
  <c r="AH409" i="1"/>
  <c r="AI409" i="1"/>
  <c r="AJ409" i="1"/>
  <c r="AK409" i="1"/>
  <c r="AL409" i="1"/>
  <c r="AH410" i="1"/>
  <c r="AI410" i="1"/>
  <c r="AJ410" i="1"/>
  <c r="AK410" i="1"/>
  <c r="AL410" i="1"/>
  <c r="AH411" i="1"/>
  <c r="AI411" i="1"/>
  <c r="AJ411" i="1"/>
  <c r="AK411" i="1"/>
  <c r="AL411" i="1"/>
  <c r="AH412" i="1"/>
  <c r="AI412" i="1"/>
  <c r="AJ412" i="1"/>
  <c r="AK412" i="1"/>
  <c r="AL412" i="1"/>
  <c r="AH413" i="1"/>
  <c r="AI413" i="1"/>
  <c r="AJ413" i="1"/>
  <c r="AK413" i="1"/>
  <c r="AL413" i="1"/>
  <c r="AH414" i="1"/>
  <c r="AI414" i="1"/>
  <c r="AJ414" i="1"/>
  <c r="AK414" i="1"/>
  <c r="AL414" i="1"/>
  <c r="AH415" i="1"/>
  <c r="AI415" i="1"/>
  <c r="AJ415" i="1"/>
  <c r="AK415" i="1"/>
  <c r="AL415" i="1"/>
  <c r="AH416" i="1"/>
  <c r="AI416" i="1"/>
  <c r="AJ416" i="1"/>
  <c r="AK416" i="1"/>
  <c r="AL416" i="1"/>
  <c r="AH417" i="1"/>
  <c r="AI417" i="1"/>
  <c r="AJ417" i="1"/>
  <c r="AK417" i="1"/>
  <c r="AL417" i="1"/>
  <c r="AH418" i="1"/>
  <c r="AI418" i="1"/>
  <c r="AJ418" i="1"/>
  <c r="AK418" i="1"/>
  <c r="AL418" i="1"/>
  <c r="AH419" i="1"/>
  <c r="AI419" i="1"/>
  <c r="AJ419" i="1"/>
  <c r="AK419" i="1"/>
  <c r="AL419" i="1"/>
  <c r="AH420" i="1"/>
  <c r="AI420" i="1"/>
  <c r="AJ420" i="1"/>
  <c r="AK420" i="1"/>
  <c r="AL420" i="1"/>
  <c r="AH421" i="1"/>
  <c r="AI421" i="1"/>
  <c r="AJ421" i="1"/>
  <c r="AK421" i="1"/>
  <c r="AL421" i="1"/>
  <c r="AH422" i="1"/>
  <c r="AI422" i="1"/>
  <c r="AJ422" i="1"/>
  <c r="AK422" i="1"/>
  <c r="AL422" i="1"/>
  <c r="AH423" i="1"/>
  <c r="AI423" i="1"/>
  <c r="AJ423" i="1"/>
  <c r="AK423" i="1"/>
  <c r="AL423" i="1"/>
  <c r="AH424" i="1"/>
  <c r="AI424" i="1"/>
  <c r="AJ424" i="1"/>
  <c r="AK424" i="1"/>
  <c r="AL424" i="1"/>
  <c r="AH425" i="1"/>
  <c r="AI425" i="1"/>
  <c r="AJ425" i="1"/>
  <c r="AK425" i="1"/>
  <c r="AL425" i="1"/>
  <c r="AH426" i="1"/>
  <c r="AI426" i="1"/>
  <c r="AJ426" i="1"/>
  <c r="AK426" i="1"/>
  <c r="AL426" i="1"/>
  <c r="AH427" i="1"/>
  <c r="AI427" i="1"/>
  <c r="AJ427" i="1"/>
  <c r="AK427" i="1"/>
  <c r="AL427" i="1"/>
  <c r="AH428" i="1"/>
  <c r="AI428" i="1"/>
  <c r="AJ428" i="1"/>
  <c r="AK428" i="1"/>
  <c r="AL428" i="1"/>
  <c r="AH429" i="1"/>
  <c r="AI429" i="1"/>
  <c r="AJ429" i="1"/>
  <c r="AK429" i="1"/>
  <c r="AL429" i="1"/>
  <c r="AH430" i="1"/>
  <c r="AI430" i="1"/>
  <c r="AJ430" i="1"/>
  <c r="AK430" i="1"/>
  <c r="AL430" i="1"/>
  <c r="AH431" i="1"/>
  <c r="AI431" i="1"/>
  <c r="AJ431" i="1"/>
  <c r="AK431" i="1"/>
  <c r="AL431" i="1"/>
  <c r="AH432" i="1"/>
  <c r="AI432" i="1"/>
  <c r="AJ432" i="1"/>
  <c r="AK432" i="1"/>
  <c r="AL432" i="1"/>
  <c r="AH433" i="1"/>
  <c r="AI433" i="1"/>
  <c r="AJ433" i="1"/>
  <c r="AK433" i="1"/>
  <c r="AL433" i="1"/>
  <c r="AH434" i="1"/>
  <c r="AI434" i="1"/>
  <c r="AJ434" i="1"/>
  <c r="AK434" i="1"/>
  <c r="AL434" i="1"/>
  <c r="AH435" i="1"/>
  <c r="AI435" i="1"/>
  <c r="AJ435" i="1"/>
  <c r="AK435" i="1"/>
  <c r="AL435" i="1"/>
  <c r="AH436" i="1"/>
  <c r="AI436" i="1"/>
  <c r="AJ436" i="1"/>
  <c r="AK436" i="1"/>
  <c r="AL436" i="1"/>
  <c r="AH437" i="1"/>
  <c r="AI437" i="1"/>
  <c r="AJ437" i="1"/>
  <c r="AK437" i="1"/>
  <c r="AL437" i="1"/>
  <c r="AH438" i="1"/>
  <c r="AI438" i="1"/>
  <c r="AJ438" i="1"/>
  <c r="AK438" i="1"/>
  <c r="AL438" i="1"/>
  <c r="AH439" i="1"/>
  <c r="AI439" i="1"/>
  <c r="AJ439" i="1"/>
  <c r="AK439" i="1"/>
  <c r="AL439" i="1"/>
  <c r="AH440" i="1"/>
  <c r="AI440" i="1"/>
  <c r="AJ440" i="1"/>
  <c r="AK440" i="1"/>
  <c r="AL440" i="1"/>
  <c r="AH441" i="1"/>
  <c r="AI441" i="1"/>
  <c r="AJ441" i="1"/>
  <c r="AK441" i="1"/>
  <c r="AL441" i="1"/>
  <c r="AH442" i="1"/>
  <c r="AI442" i="1"/>
  <c r="AJ442" i="1"/>
  <c r="AK442" i="1"/>
  <c r="AL442" i="1"/>
  <c r="AH443" i="1"/>
  <c r="AI443" i="1"/>
  <c r="AJ443" i="1"/>
  <c r="AK443" i="1"/>
  <c r="AL443" i="1"/>
  <c r="AH444" i="1"/>
  <c r="AI444" i="1"/>
  <c r="AJ444" i="1"/>
  <c r="AK444" i="1"/>
  <c r="AL444" i="1"/>
  <c r="AH445" i="1"/>
  <c r="AI445" i="1"/>
  <c r="AJ445" i="1"/>
  <c r="AK445" i="1"/>
  <c r="AL445" i="1"/>
  <c r="AH446" i="1"/>
  <c r="AI446" i="1"/>
  <c r="AJ446" i="1"/>
  <c r="AK446" i="1"/>
  <c r="AL446" i="1"/>
  <c r="AH447" i="1"/>
  <c r="AI447" i="1"/>
  <c r="AJ447" i="1"/>
  <c r="AK447" i="1"/>
  <c r="AL447" i="1"/>
  <c r="AH448" i="1"/>
  <c r="AI448" i="1"/>
  <c r="AJ448" i="1"/>
  <c r="AK448" i="1"/>
  <c r="AL448" i="1"/>
  <c r="AH449" i="1"/>
  <c r="AI449" i="1"/>
  <c r="AJ449" i="1"/>
  <c r="AK449" i="1"/>
  <c r="AL449" i="1"/>
  <c r="AH450" i="1"/>
  <c r="AI450" i="1"/>
  <c r="AJ450" i="1"/>
  <c r="AK450" i="1"/>
  <c r="AL450" i="1"/>
  <c r="AH451" i="1"/>
  <c r="AI451" i="1"/>
  <c r="AJ451" i="1"/>
  <c r="AK451" i="1"/>
  <c r="AL451" i="1"/>
  <c r="AH452" i="1"/>
  <c r="AI452" i="1"/>
  <c r="AJ452" i="1"/>
  <c r="AK452" i="1"/>
  <c r="AL452" i="1"/>
  <c r="AH453" i="1"/>
  <c r="AI453" i="1"/>
  <c r="AJ453" i="1"/>
  <c r="AK453" i="1"/>
  <c r="AL453" i="1"/>
  <c r="AH454" i="1"/>
  <c r="AI454" i="1"/>
  <c r="AJ454" i="1"/>
  <c r="AK454" i="1"/>
  <c r="AL454" i="1"/>
  <c r="AH455" i="1"/>
  <c r="AI455" i="1"/>
  <c r="AJ455" i="1"/>
  <c r="AK455" i="1"/>
  <c r="AL455" i="1"/>
  <c r="AH456" i="1"/>
  <c r="AI456" i="1"/>
  <c r="AJ456" i="1"/>
  <c r="AK456" i="1"/>
  <c r="AL456" i="1"/>
  <c r="AH457" i="1"/>
  <c r="AI457" i="1"/>
  <c r="AJ457" i="1"/>
  <c r="AK457" i="1"/>
  <c r="AL457" i="1"/>
  <c r="AH458" i="1"/>
  <c r="AI458" i="1"/>
  <c r="AJ458" i="1"/>
  <c r="AK458" i="1"/>
  <c r="AL458" i="1"/>
  <c r="AH459" i="1"/>
  <c r="AI459" i="1"/>
  <c r="AJ459" i="1"/>
  <c r="AK459" i="1"/>
  <c r="AL459" i="1"/>
  <c r="AH460" i="1"/>
  <c r="AI460" i="1"/>
  <c r="AJ460" i="1"/>
  <c r="AK460" i="1"/>
  <c r="AL460" i="1"/>
  <c r="AH461" i="1"/>
  <c r="AI461" i="1"/>
  <c r="AJ461" i="1"/>
  <c r="AK461" i="1"/>
  <c r="AL461" i="1"/>
  <c r="AH462" i="1"/>
  <c r="AI462" i="1"/>
  <c r="AJ462" i="1"/>
  <c r="AK462" i="1"/>
  <c r="AL462" i="1"/>
  <c r="AH463" i="1"/>
  <c r="AI463" i="1"/>
  <c r="AJ463" i="1"/>
  <c r="AK463" i="1"/>
  <c r="AL463" i="1"/>
  <c r="AH464" i="1"/>
  <c r="AI464" i="1"/>
  <c r="AJ464" i="1"/>
  <c r="AK464" i="1"/>
  <c r="AL464" i="1"/>
  <c r="AH465" i="1"/>
  <c r="AI465" i="1"/>
  <c r="AJ465" i="1"/>
  <c r="AK465" i="1"/>
  <c r="AL465" i="1"/>
  <c r="AH466" i="1"/>
  <c r="AI466" i="1"/>
  <c r="AJ466" i="1"/>
  <c r="AK466" i="1"/>
  <c r="AL466" i="1"/>
  <c r="AH467" i="1"/>
  <c r="AI467" i="1"/>
  <c r="AJ467" i="1"/>
  <c r="AK467" i="1"/>
  <c r="AL467" i="1"/>
  <c r="AH468" i="1"/>
  <c r="AI468" i="1"/>
  <c r="AJ468" i="1"/>
  <c r="AK468" i="1"/>
  <c r="AL468" i="1"/>
  <c r="AH469" i="1"/>
  <c r="AI469" i="1"/>
  <c r="AJ469" i="1"/>
  <c r="AK469" i="1"/>
  <c r="AL469" i="1"/>
  <c r="AH470" i="1"/>
  <c r="AI470" i="1"/>
  <c r="AJ470" i="1"/>
  <c r="AK470" i="1"/>
  <c r="AL470" i="1"/>
  <c r="AH471" i="1"/>
  <c r="AI471" i="1"/>
  <c r="AJ471" i="1"/>
  <c r="AK471" i="1"/>
  <c r="AL471" i="1"/>
  <c r="AH472" i="1"/>
  <c r="AI472" i="1"/>
  <c r="AJ472" i="1"/>
  <c r="AK472" i="1"/>
  <c r="AL472" i="1"/>
  <c r="AH473" i="1"/>
  <c r="AI473" i="1"/>
  <c r="AJ473" i="1"/>
  <c r="AK473" i="1"/>
  <c r="AL473" i="1"/>
  <c r="AH474" i="1"/>
  <c r="AI474" i="1"/>
  <c r="AJ474" i="1"/>
  <c r="AK474" i="1"/>
  <c r="AL474" i="1"/>
  <c r="AH475" i="1"/>
  <c r="AI475" i="1"/>
  <c r="AJ475" i="1"/>
  <c r="AK475" i="1"/>
  <c r="AL475" i="1"/>
  <c r="AH476" i="1"/>
  <c r="AI476" i="1"/>
  <c r="AJ476" i="1"/>
  <c r="AK476" i="1"/>
  <c r="AL476" i="1"/>
  <c r="AH477" i="1"/>
  <c r="AI477" i="1"/>
  <c r="AJ477" i="1"/>
  <c r="AK477" i="1"/>
  <c r="AL477" i="1"/>
  <c r="AH478" i="1"/>
  <c r="AI478" i="1"/>
  <c r="AJ478" i="1"/>
  <c r="AK478" i="1"/>
  <c r="AL478" i="1"/>
  <c r="AH479" i="1"/>
  <c r="AI479" i="1"/>
  <c r="AJ479" i="1"/>
  <c r="AK479" i="1"/>
  <c r="AL479" i="1"/>
  <c r="AH480" i="1"/>
  <c r="AI480" i="1"/>
  <c r="AJ480" i="1"/>
  <c r="AK480" i="1"/>
  <c r="AL480" i="1"/>
  <c r="AH481" i="1"/>
  <c r="AI481" i="1"/>
  <c r="AJ481" i="1"/>
  <c r="AK481" i="1"/>
  <c r="AL481" i="1"/>
  <c r="AH482" i="1"/>
  <c r="AI482" i="1"/>
  <c r="AJ482" i="1"/>
  <c r="AK482" i="1"/>
  <c r="AL482" i="1"/>
  <c r="AH483" i="1"/>
  <c r="AI483" i="1"/>
  <c r="AJ483" i="1"/>
  <c r="AK483" i="1"/>
  <c r="AL483" i="1"/>
  <c r="AH484" i="1"/>
  <c r="AI484" i="1"/>
  <c r="AJ484" i="1"/>
  <c r="AK484" i="1"/>
  <c r="AL484" i="1"/>
  <c r="AH485" i="1"/>
  <c r="AI485" i="1"/>
  <c r="AJ485" i="1"/>
  <c r="AK485" i="1"/>
  <c r="AL485" i="1"/>
  <c r="AH486" i="1"/>
  <c r="AI486" i="1"/>
  <c r="AJ486" i="1"/>
  <c r="AK486" i="1"/>
  <c r="AL486" i="1"/>
  <c r="AH487" i="1"/>
  <c r="AI487" i="1"/>
  <c r="AJ487" i="1"/>
  <c r="AK487" i="1"/>
  <c r="AL487" i="1"/>
  <c r="AH488" i="1"/>
  <c r="AI488" i="1"/>
  <c r="AJ488" i="1"/>
  <c r="AK488" i="1"/>
  <c r="AL488" i="1"/>
  <c r="AH489" i="1"/>
  <c r="AI489" i="1"/>
  <c r="AJ489" i="1"/>
  <c r="AK489" i="1"/>
  <c r="AL489" i="1"/>
  <c r="AH490" i="1"/>
  <c r="AI490" i="1"/>
  <c r="AJ490" i="1"/>
  <c r="AK490" i="1"/>
  <c r="AL490" i="1"/>
  <c r="AH491" i="1"/>
  <c r="AI491" i="1"/>
  <c r="AJ491" i="1"/>
  <c r="AK491" i="1"/>
  <c r="AL491" i="1"/>
  <c r="AH492" i="1"/>
  <c r="AI492" i="1"/>
  <c r="AJ492" i="1"/>
  <c r="AK492" i="1"/>
  <c r="AL492" i="1"/>
  <c r="AH493" i="1"/>
  <c r="AI493" i="1"/>
  <c r="AJ493" i="1"/>
  <c r="AK493" i="1"/>
  <c r="AL493" i="1"/>
  <c r="AH494" i="1"/>
  <c r="AI494" i="1"/>
  <c r="AJ494" i="1"/>
  <c r="AK494" i="1"/>
  <c r="AL494" i="1"/>
  <c r="AH495" i="1"/>
  <c r="AI495" i="1"/>
  <c r="AJ495" i="1"/>
  <c r="AK495" i="1"/>
  <c r="AL495" i="1"/>
  <c r="AH496" i="1"/>
  <c r="AI496" i="1"/>
  <c r="AJ496" i="1"/>
  <c r="AK496" i="1"/>
  <c r="AL496" i="1"/>
  <c r="AH497" i="1"/>
  <c r="AI497" i="1"/>
  <c r="AJ497" i="1"/>
  <c r="AK497" i="1"/>
  <c r="AL497" i="1"/>
  <c r="AH498" i="1"/>
  <c r="AI498" i="1"/>
  <c r="AJ498" i="1"/>
  <c r="AK498" i="1"/>
  <c r="AL498" i="1"/>
  <c r="AH499" i="1"/>
  <c r="AI499" i="1"/>
  <c r="AJ499" i="1"/>
  <c r="AK499" i="1"/>
  <c r="AL499" i="1"/>
  <c r="AH500" i="1"/>
  <c r="AI500" i="1"/>
  <c r="AJ500" i="1"/>
  <c r="AK500" i="1"/>
  <c r="AL500" i="1"/>
  <c r="AH501" i="1"/>
  <c r="AI501" i="1"/>
  <c r="AJ501" i="1"/>
  <c r="AK501" i="1"/>
  <c r="AL501" i="1"/>
  <c r="AH502" i="1"/>
  <c r="AI502" i="1"/>
  <c r="AJ502" i="1"/>
  <c r="AK502" i="1"/>
  <c r="AL502" i="1"/>
  <c r="AH503" i="1"/>
  <c r="AI503" i="1"/>
  <c r="AJ503" i="1"/>
  <c r="AK503" i="1"/>
  <c r="AL503" i="1"/>
  <c r="AH504" i="1"/>
  <c r="AI504" i="1"/>
  <c r="AJ504" i="1"/>
  <c r="AK504" i="1"/>
  <c r="AL504" i="1"/>
  <c r="AH505" i="1"/>
  <c r="AI505" i="1"/>
  <c r="AJ505" i="1"/>
  <c r="AK505" i="1"/>
  <c r="AL505" i="1"/>
  <c r="AH506" i="1"/>
  <c r="AI506" i="1"/>
  <c r="AJ506" i="1"/>
  <c r="AK506" i="1"/>
  <c r="AL506" i="1"/>
  <c r="AH507" i="1"/>
  <c r="AI507" i="1"/>
  <c r="AJ507" i="1"/>
  <c r="AK507" i="1"/>
  <c r="AL507" i="1"/>
  <c r="AH508" i="1"/>
  <c r="AI508" i="1"/>
  <c r="AJ508" i="1"/>
  <c r="AK508" i="1"/>
  <c r="AL508" i="1"/>
  <c r="AH509" i="1"/>
  <c r="AI509" i="1"/>
  <c r="AJ509" i="1"/>
  <c r="AK509" i="1"/>
  <c r="AL509" i="1"/>
  <c r="AH510" i="1"/>
  <c r="AI510" i="1"/>
  <c r="AJ510" i="1"/>
  <c r="AK510" i="1"/>
  <c r="AL510" i="1"/>
  <c r="AH511" i="1"/>
  <c r="AI511" i="1"/>
  <c r="AJ511" i="1"/>
  <c r="AK511" i="1"/>
  <c r="AL511" i="1"/>
  <c r="AH512" i="1"/>
  <c r="AI512" i="1"/>
  <c r="AJ512" i="1"/>
  <c r="AK512" i="1"/>
  <c r="AL512" i="1"/>
  <c r="AH513" i="1"/>
  <c r="AI513" i="1"/>
  <c r="AJ513" i="1"/>
  <c r="AK513" i="1"/>
  <c r="AL513" i="1"/>
  <c r="AH514" i="1"/>
  <c r="AI514" i="1"/>
  <c r="AJ514" i="1"/>
  <c r="AK514" i="1"/>
  <c r="AL514" i="1"/>
  <c r="AH515" i="1"/>
  <c r="AI515" i="1"/>
  <c r="AJ515" i="1"/>
  <c r="AK515" i="1"/>
  <c r="AL515" i="1"/>
  <c r="AH516" i="1"/>
  <c r="AI516" i="1"/>
  <c r="AJ516" i="1"/>
  <c r="AK516" i="1"/>
  <c r="AL516" i="1"/>
  <c r="AH517" i="1"/>
  <c r="AI517" i="1"/>
  <c r="AJ517" i="1"/>
  <c r="AK517" i="1"/>
  <c r="AL517" i="1"/>
  <c r="AH518" i="1"/>
  <c r="AI518" i="1"/>
  <c r="AJ518" i="1"/>
  <c r="AK518" i="1"/>
  <c r="AL518" i="1"/>
  <c r="AH519" i="1"/>
  <c r="AI519" i="1"/>
  <c r="AJ519" i="1"/>
  <c r="AK519" i="1"/>
  <c r="AL519" i="1"/>
  <c r="AH520" i="1"/>
  <c r="AI520" i="1"/>
  <c r="AJ520" i="1"/>
  <c r="AK520" i="1"/>
  <c r="AL520" i="1"/>
  <c r="AH521" i="1"/>
  <c r="AI521" i="1"/>
  <c r="AJ521" i="1"/>
  <c r="AK521" i="1"/>
  <c r="AL521" i="1"/>
  <c r="AH522" i="1"/>
  <c r="AI522" i="1"/>
  <c r="AJ522" i="1"/>
  <c r="AK522" i="1"/>
  <c r="AL522" i="1"/>
  <c r="AH523" i="1"/>
  <c r="AI523" i="1"/>
  <c r="AJ523" i="1"/>
  <c r="AK523" i="1"/>
  <c r="AL523" i="1"/>
  <c r="AH524" i="1"/>
  <c r="AI524" i="1"/>
  <c r="AJ524" i="1"/>
  <c r="AK524" i="1"/>
  <c r="AL524" i="1"/>
  <c r="AH525" i="1"/>
  <c r="AI525" i="1"/>
  <c r="AJ525" i="1"/>
  <c r="AK525" i="1"/>
  <c r="AL525" i="1"/>
  <c r="AH526" i="1"/>
  <c r="AI526" i="1"/>
  <c r="AJ526" i="1"/>
  <c r="AK526" i="1"/>
  <c r="AL526" i="1"/>
  <c r="AH527" i="1"/>
  <c r="AI527" i="1"/>
  <c r="AJ527" i="1"/>
  <c r="AK527" i="1"/>
  <c r="AL527" i="1"/>
  <c r="AH528" i="1"/>
  <c r="AI528" i="1"/>
  <c r="AJ528" i="1"/>
  <c r="AK528" i="1"/>
  <c r="AL528" i="1"/>
  <c r="AH529" i="1"/>
  <c r="AI529" i="1"/>
  <c r="AJ529" i="1"/>
  <c r="AK529" i="1"/>
  <c r="AL529" i="1"/>
  <c r="AH530" i="1"/>
  <c r="AI530" i="1"/>
  <c r="AJ530" i="1"/>
  <c r="AK530" i="1"/>
  <c r="AL530" i="1"/>
  <c r="AH531" i="1"/>
  <c r="AI531" i="1"/>
  <c r="AJ531" i="1"/>
  <c r="AK531" i="1"/>
  <c r="AL531" i="1"/>
  <c r="AH532" i="1"/>
  <c r="AI532" i="1"/>
  <c r="AJ532" i="1"/>
  <c r="AK532" i="1"/>
  <c r="AL532" i="1"/>
  <c r="AH533" i="1"/>
  <c r="AI533" i="1"/>
  <c r="AJ533" i="1"/>
  <c r="AK533" i="1"/>
  <c r="AL533" i="1"/>
  <c r="AH534" i="1"/>
  <c r="AI534" i="1"/>
  <c r="AJ534" i="1"/>
  <c r="AK534" i="1"/>
  <c r="AL534" i="1"/>
  <c r="AH535" i="1"/>
  <c r="AI535" i="1"/>
  <c r="AJ535" i="1"/>
  <c r="AK535" i="1"/>
  <c r="AL535" i="1"/>
  <c r="AH536" i="1"/>
  <c r="AI536" i="1"/>
  <c r="AJ536" i="1"/>
  <c r="AK536" i="1"/>
  <c r="AL536" i="1"/>
  <c r="AH537" i="1"/>
  <c r="AI537" i="1"/>
  <c r="AJ537" i="1"/>
  <c r="AK537" i="1"/>
  <c r="AL537" i="1"/>
  <c r="AH538" i="1"/>
  <c r="AI538" i="1"/>
  <c r="AJ538" i="1"/>
  <c r="AK538" i="1"/>
  <c r="AL538" i="1"/>
  <c r="AH539" i="1"/>
  <c r="AI539" i="1"/>
  <c r="AJ539" i="1"/>
  <c r="AK539" i="1"/>
  <c r="AL539" i="1"/>
  <c r="AH540" i="1"/>
  <c r="AI540" i="1"/>
  <c r="AJ540" i="1"/>
  <c r="AK540" i="1"/>
  <c r="AL540" i="1"/>
  <c r="AH541" i="1"/>
  <c r="AI541" i="1"/>
  <c r="AJ541" i="1"/>
  <c r="AK541" i="1"/>
  <c r="AL541" i="1"/>
  <c r="AH542" i="1"/>
  <c r="AI542" i="1"/>
  <c r="AJ542" i="1"/>
  <c r="AK542" i="1"/>
  <c r="AL542" i="1"/>
  <c r="AH543" i="1"/>
  <c r="AI543" i="1"/>
  <c r="AJ543" i="1"/>
  <c r="AK543" i="1"/>
  <c r="AL543" i="1"/>
  <c r="AH544" i="1"/>
  <c r="AI544" i="1"/>
  <c r="AJ544" i="1"/>
  <c r="AK544" i="1"/>
  <c r="AL544" i="1"/>
  <c r="AH545" i="1"/>
  <c r="AI545" i="1"/>
  <c r="AJ545" i="1"/>
  <c r="AK545" i="1"/>
  <c r="AL545" i="1"/>
  <c r="AH546" i="1"/>
  <c r="AI546" i="1"/>
  <c r="AJ546" i="1"/>
  <c r="AK546" i="1"/>
  <c r="AL546" i="1"/>
  <c r="AH547" i="1"/>
  <c r="AI547" i="1"/>
  <c r="AJ547" i="1"/>
  <c r="AK547" i="1"/>
  <c r="AL547" i="1"/>
  <c r="AH548" i="1"/>
  <c r="AI548" i="1"/>
  <c r="AJ548" i="1"/>
  <c r="AK548" i="1"/>
  <c r="AL548" i="1"/>
  <c r="AH549" i="1"/>
  <c r="AI549" i="1"/>
  <c r="AJ549" i="1"/>
  <c r="AK549" i="1"/>
  <c r="AL549" i="1"/>
  <c r="AH550" i="1"/>
  <c r="AI550" i="1"/>
  <c r="AJ550" i="1"/>
  <c r="AK550" i="1"/>
  <c r="AL550" i="1"/>
  <c r="AH551" i="1"/>
  <c r="AI551" i="1"/>
  <c r="AJ551" i="1"/>
  <c r="AK551" i="1"/>
  <c r="AL551" i="1"/>
  <c r="AH552" i="1"/>
  <c r="AI552" i="1"/>
  <c r="AJ552" i="1"/>
  <c r="AK552" i="1"/>
  <c r="AL552" i="1"/>
  <c r="AH553" i="1"/>
  <c r="AI553" i="1"/>
  <c r="AJ553" i="1"/>
  <c r="AK553" i="1"/>
  <c r="AL553" i="1"/>
  <c r="AH554" i="1"/>
  <c r="AI554" i="1"/>
  <c r="AJ554" i="1"/>
  <c r="AK554" i="1"/>
  <c r="AL554" i="1"/>
  <c r="AH555" i="1"/>
  <c r="AI555" i="1"/>
  <c r="AJ555" i="1"/>
  <c r="AK555" i="1"/>
  <c r="AL555" i="1"/>
  <c r="AH556" i="1"/>
  <c r="AI556" i="1"/>
  <c r="AJ556" i="1"/>
  <c r="AK556" i="1"/>
  <c r="AL556" i="1"/>
  <c r="AH557" i="1"/>
  <c r="AI557" i="1"/>
  <c r="AJ557" i="1"/>
  <c r="AK557" i="1"/>
  <c r="AL557" i="1"/>
  <c r="AH558" i="1"/>
  <c r="AI558" i="1"/>
  <c r="AJ558" i="1"/>
  <c r="AK558" i="1"/>
  <c r="AL558" i="1"/>
  <c r="AH559" i="1"/>
  <c r="AI559" i="1"/>
  <c r="AJ559" i="1"/>
  <c r="AK559" i="1"/>
  <c r="AL559" i="1"/>
  <c r="AH560" i="1"/>
  <c r="AI560" i="1"/>
  <c r="AJ560" i="1"/>
  <c r="AK560" i="1"/>
  <c r="AL560" i="1"/>
  <c r="AH561" i="1"/>
  <c r="AI561" i="1"/>
  <c r="AJ561" i="1"/>
  <c r="AK561" i="1"/>
  <c r="AL561" i="1"/>
  <c r="AH562" i="1"/>
  <c r="AI562" i="1"/>
  <c r="AJ562" i="1"/>
  <c r="AK562" i="1"/>
  <c r="AL562" i="1"/>
  <c r="AH563" i="1"/>
  <c r="AI563" i="1"/>
  <c r="AJ563" i="1"/>
  <c r="AK563" i="1"/>
  <c r="AL563" i="1"/>
  <c r="AH564" i="1"/>
  <c r="AI564" i="1"/>
  <c r="AJ564" i="1"/>
  <c r="AK564" i="1"/>
  <c r="AL564" i="1"/>
  <c r="AH565" i="1"/>
  <c r="AI565" i="1"/>
  <c r="AJ565" i="1"/>
  <c r="AK565" i="1"/>
  <c r="AL565" i="1"/>
  <c r="AH566" i="1"/>
  <c r="AI566" i="1"/>
  <c r="AJ566" i="1"/>
  <c r="AK566" i="1"/>
  <c r="AL566" i="1"/>
  <c r="AH567" i="1"/>
  <c r="AI567" i="1"/>
  <c r="AJ567" i="1"/>
  <c r="AK567" i="1"/>
  <c r="AL567" i="1"/>
  <c r="AH568" i="1"/>
  <c r="AI568" i="1"/>
  <c r="AJ568" i="1"/>
  <c r="AK568" i="1"/>
  <c r="AL568" i="1"/>
  <c r="AH569" i="1"/>
  <c r="AI569" i="1"/>
  <c r="AJ569" i="1"/>
  <c r="AK569" i="1"/>
  <c r="AL569" i="1"/>
  <c r="AH570" i="1"/>
  <c r="AI570" i="1"/>
  <c r="AJ570" i="1"/>
  <c r="AK570" i="1"/>
  <c r="AL570" i="1"/>
  <c r="AH571" i="1"/>
  <c r="AI571" i="1"/>
  <c r="AJ571" i="1"/>
  <c r="AK571" i="1"/>
  <c r="AL571" i="1"/>
  <c r="AH572" i="1"/>
  <c r="AI572" i="1"/>
  <c r="AJ572" i="1"/>
  <c r="AK572" i="1"/>
  <c r="AL572" i="1"/>
  <c r="AH573" i="1"/>
  <c r="AI573" i="1"/>
  <c r="AJ573" i="1"/>
  <c r="AK573" i="1"/>
  <c r="AL573" i="1"/>
  <c r="AH574" i="1"/>
  <c r="AI574" i="1"/>
  <c r="AJ574" i="1"/>
  <c r="AK574" i="1"/>
  <c r="AL574" i="1"/>
  <c r="AH575" i="1"/>
  <c r="AI575" i="1"/>
  <c r="AJ575" i="1"/>
  <c r="AK575" i="1"/>
  <c r="AL575" i="1"/>
  <c r="AH576" i="1"/>
  <c r="AI576" i="1"/>
  <c r="AJ576" i="1"/>
  <c r="AK576" i="1"/>
  <c r="AL576" i="1"/>
  <c r="AH577" i="1"/>
  <c r="AI577" i="1"/>
  <c r="AJ577" i="1"/>
  <c r="AK577" i="1"/>
  <c r="AL577" i="1"/>
  <c r="AH578" i="1"/>
  <c r="AI578" i="1"/>
  <c r="AJ578" i="1"/>
  <c r="AK578" i="1"/>
  <c r="AL578" i="1"/>
  <c r="AH579" i="1"/>
  <c r="AI579" i="1"/>
  <c r="AJ579" i="1"/>
  <c r="AK579" i="1"/>
  <c r="AL579" i="1"/>
  <c r="AH580" i="1"/>
  <c r="AI580" i="1"/>
  <c r="AJ580" i="1"/>
  <c r="AK580" i="1"/>
  <c r="AL580" i="1"/>
  <c r="AH581" i="1"/>
  <c r="AI581" i="1"/>
  <c r="AJ581" i="1"/>
  <c r="AK581" i="1"/>
  <c r="AL581" i="1"/>
  <c r="AH582" i="1"/>
  <c r="AI582" i="1"/>
  <c r="AJ582" i="1"/>
  <c r="AK582" i="1"/>
  <c r="AL582" i="1"/>
  <c r="AH583" i="1"/>
  <c r="AI583" i="1"/>
  <c r="AJ583" i="1"/>
  <c r="AK583" i="1"/>
  <c r="AL583" i="1"/>
  <c r="AH584" i="1"/>
  <c r="AI584" i="1"/>
  <c r="AJ584" i="1"/>
  <c r="AK584" i="1"/>
  <c r="AL584" i="1"/>
  <c r="AH585" i="1"/>
  <c r="AI585" i="1"/>
  <c r="AJ585" i="1"/>
  <c r="AK585" i="1"/>
  <c r="AL585" i="1"/>
  <c r="AH586" i="1"/>
  <c r="AI586" i="1"/>
  <c r="AJ586" i="1"/>
  <c r="AK586" i="1"/>
  <c r="AL586" i="1"/>
  <c r="AH587" i="1"/>
  <c r="AI587" i="1"/>
  <c r="AJ587" i="1"/>
  <c r="AK587" i="1"/>
  <c r="AL587" i="1"/>
  <c r="AH588" i="1"/>
  <c r="AI588" i="1"/>
  <c r="AJ588" i="1"/>
  <c r="AK588" i="1"/>
  <c r="AL588" i="1"/>
  <c r="AH589" i="1"/>
  <c r="AI589" i="1"/>
  <c r="AJ589" i="1"/>
  <c r="AK589" i="1"/>
  <c r="AL589" i="1"/>
  <c r="AH590" i="1"/>
  <c r="AI590" i="1"/>
  <c r="AJ590" i="1"/>
  <c r="AK590" i="1"/>
  <c r="AL590" i="1"/>
  <c r="AH591" i="1"/>
  <c r="AI591" i="1"/>
  <c r="AJ591" i="1"/>
  <c r="AK591" i="1"/>
  <c r="AL591" i="1"/>
  <c r="AH592" i="1"/>
  <c r="AI592" i="1"/>
  <c r="AJ592" i="1"/>
  <c r="AK592" i="1"/>
  <c r="AL592" i="1"/>
  <c r="AH593" i="1"/>
  <c r="AI593" i="1"/>
  <c r="AJ593" i="1"/>
  <c r="AK593" i="1"/>
  <c r="AL593" i="1"/>
  <c r="AH594" i="1"/>
  <c r="AI594" i="1"/>
  <c r="AJ594" i="1"/>
  <c r="AK594" i="1"/>
  <c r="AL594" i="1"/>
  <c r="AH595" i="1"/>
  <c r="AI595" i="1"/>
  <c r="AJ595" i="1"/>
  <c r="AK595" i="1"/>
  <c r="AL595" i="1"/>
  <c r="AH596" i="1"/>
  <c r="AI596" i="1"/>
  <c r="AJ596" i="1"/>
  <c r="AK596" i="1"/>
  <c r="AL596" i="1"/>
  <c r="AH597" i="1"/>
  <c r="AI597" i="1"/>
  <c r="AJ597" i="1"/>
  <c r="AK597" i="1"/>
  <c r="AL597" i="1"/>
  <c r="AH598" i="1"/>
  <c r="AI598" i="1"/>
  <c r="AJ598" i="1"/>
  <c r="AK598" i="1"/>
  <c r="AL598" i="1"/>
  <c r="AH599" i="1"/>
  <c r="AI599" i="1"/>
  <c r="AJ599" i="1"/>
  <c r="AK599" i="1"/>
  <c r="AL599" i="1"/>
  <c r="AH600" i="1"/>
  <c r="AI600" i="1"/>
  <c r="AJ600" i="1"/>
  <c r="AK600" i="1"/>
  <c r="AL600" i="1"/>
  <c r="AH601" i="1"/>
  <c r="AI601" i="1"/>
  <c r="AJ601" i="1"/>
  <c r="AK601" i="1"/>
  <c r="AL601" i="1"/>
  <c r="AH602" i="1"/>
  <c r="AI602" i="1"/>
  <c r="AJ602" i="1"/>
  <c r="AK602" i="1"/>
  <c r="AL602" i="1"/>
  <c r="AH603" i="1"/>
  <c r="AI603" i="1"/>
  <c r="AJ603" i="1"/>
  <c r="AK603" i="1"/>
  <c r="AL603" i="1"/>
  <c r="AH604" i="1"/>
  <c r="AI604" i="1"/>
  <c r="AJ604" i="1"/>
  <c r="AK604" i="1"/>
  <c r="AL604" i="1"/>
  <c r="AH605" i="1"/>
  <c r="AI605" i="1"/>
  <c r="AJ605" i="1"/>
  <c r="AK605" i="1"/>
  <c r="AL605" i="1"/>
  <c r="AH606" i="1"/>
  <c r="AI606" i="1"/>
  <c r="AJ606" i="1"/>
  <c r="AK606" i="1"/>
  <c r="AL606" i="1"/>
  <c r="AH607" i="1"/>
  <c r="AI607" i="1"/>
  <c r="AJ607" i="1"/>
  <c r="AK607" i="1"/>
  <c r="AL607" i="1"/>
  <c r="AH608" i="1"/>
  <c r="AI608" i="1"/>
  <c r="AJ608" i="1"/>
  <c r="AK608" i="1"/>
  <c r="AL608" i="1"/>
  <c r="AH609" i="1"/>
  <c r="AI609" i="1"/>
  <c r="AJ609" i="1"/>
  <c r="AK609" i="1"/>
  <c r="AL609" i="1"/>
  <c r="AH610" i="1"/>
  <c r="AI610" i="1"/>
  <c r="AJ610" i="1"/>
  <c r="AK610" i="1"/>
  <c r="AL610" i="1"/>
  <c r="AH611" i="1"/>
  <c r="AI611" i="1"/>
  <c r="AJ611" i="1"/>
  <c r="AK611" i="1"/>
  <c r="AL611" i="1"/>
  <c r="AH612" i="1"/>
  <c r="AI612" i="1"/>
  <c r="AJ612" i="1"/>
  <c r="AK612" i="1"/>
  <c r="AL612" i="1"/>
  <c r="AH613" i="1"/>
  <c r="AI613" i="1"/>
  <c r="AJ613" i="1"/>
  <c r="AK613" i="1"/>
  <c r="AL613" i="1"/>
  <c r="AH614" i="1"/>
  <c r="AI614" i="1"/>
  <c r="AJ614" i="1"/>
  <c r="AK614" i="1"/>
  <c r="AL614" i="1"/>
  <c r="AH615" i="1"/>
  <c r="AI615" i="1"/>
  <c r="AJ615" i="1"/>
  <c r="AK615" i="1"/>
  <c r="AL615" i="1"/>
  <c r="AH616" i="1"/>
  <c r="AI616" i="1"/>
  <c r="AJ616" i="1"/>
  <c r="AK616" i="1"/>
  <c r="AL616" i="1"/>
  <c r="AH617" i="1"/>
  <c r="AI617" i="1"/>
  <c r="AJ617" i="1"/>
  <c r="AK617" i="1"/>
  <c r="AL617" i="1"/>
  <c r="AH618" i="1"/>
  <c r="AI618" i="1"/>
  <c r="AJ618" i="1"/>
  <c r="AK618" i="1"/>
  <c r="AL618" i="1"/>
  <c r="AH619" i="1"/>
  <c r="AI619" i="1"/>
  <c r="AJ619" i="1"/>
  <c r="AK619" i="1"/>
  <c r="AL619" i="1"/>
  <c r="AH620" i="1"/>
  <c r="AI620" i="1"/>
  <c r="AJ620" i="1"/>
  <c r="AK620" i="1"/>
  <c r="AL620" i="1"/>
  <c r="AH621" i="1"/>
  <c r="AI621" i="1"/>
  <c r="AJ621" i="1"/>
  <c r="AK621" i="1"/>
  <c r="AL621" i="1"/>
  <c r="AH622" i="1"/>
  <c r="AI622" i="1"/>
  <c r="AJ622" i="1"/>
  <c r="AK622" i="1"/>
  <c r="AL622" i="1"/>
  <c r="AH623" i="1"/>
  <c r="AI623" i="1"/>
  <c r="AJ623" i="1"/>
  <c r="AK623" i="1"/>
  <c r="AL623" i="1"/>
  <c r="AH624" i="1"/>
  <c r="AI624" i="1"/>
  <c r="AJ624" i="1"/>
  <c r="AK624" i="1"/>
  <c r="AL624" i="1"/>
  <c r="AH625" i="1"/>
  <c r="AI625" i="1"/>
  <c r="AJ625" i="1"/>
  <c r="AK625" i="1"/>
  <c r="AL625" i="1"/>
  <c r="AH626" i="1"/>
  <c r="AI626" i="1"/>
  <c r="AJ626" i="1"/>
  <c r="AK626" i="1"/>
  <c r="AL626" i="1"/>
  <c r="AH627" i="1"/>
  <c r="AI627" i="1"/>
  <c r="AJ627" i="1"/>
  <c r="AK627" i="1"/>
  <c r="AL627" i="1"/>
  <c r="AH628" i="1"/>
  <c r="AI628" i="1"/>
  <c r="AJ628" i="1"/>
  <c r="AK628" i="1"/>
  <c r="AL628" i="1"/>
  <c r="AH629" i="1"/>
  <c r="AI629" i="1"/>
  <c r="AJ629" i="1"/>
  <c r="AK629" i="1"/>
  <c r="AL629" i="1"/>
  <c r="AH630" i="1"/>
  <c r="AI630" i="1"/>
  <c r="AJ630" i="1"/>
  <c r="AK630" i="1"/>
  <c r="AL630" i="1"/>
  <c r="AH631" i="1"/>
  <c r="AI631" i="1"/>
  <c r="AJ631" i="1"/>
  <c r="AK631" i="1"/>
  <c r="AL631" i="1"/>
  <c r="AH632" i="1"/>
  <c r="AI632" i="1"/>
  <c r="AJ632" i="1"/>
  <c r="AK632" i="1"/>
  <c r="AL632" i="1"/>
  <c r="AH633" i="1"/>
  <c r="AI633" i="1"/>
  <c r="AJ633" i="1"/>
  <c r="AK633" i="1"/>
  <c r="AL633" i="1"/>
  <c r="AH634" i="1"/>
  <c r="AI634" i="1"/>
  <c r="AJ634" i="1"/>
  <c r="AK634" i="1"/>
  <c r="AL634" i="1"/>
  <c r="AH635" i="1"/>
  <c r="AI635" i="1"/>
  <c r="AJ635" i="1"/>
  <c r="AK635" i="1"/>
  <c r="AL635" i="1"/>
  <c r="AH636" i="1"/>
  <c r="AI636" i="1"/>
  <c r="AJ636" i="1"/>
  <c r="AK636" i="1"/>
  <c r="AL636" i="1"/>
  <c r="AH637" i="1"/>
  <c r="AI637" i="1"/>
  <c r="AJ637" i="1"/>
  <c r="AK637" i="1"/>
  <c r="AL637" i="1"/>
  <c r="AH638" i="1"/>
  <c r="AI638" i="1"/>
  <c r="AJ638" i="1"/>
  <c r="AK638" i="1"/>
  <c r="AL638" i="1"/>
  <c r="AH639" i="1"/>
  <c r="AI639" i="1"/>
  <c r="AJ639" i="1"/>
  <c r="AK639" i="1"/>
  <c r="AL639" i="1"/>
  <c r="AH640" i="1"/>
  <c r="AI640" i="1"/>
  <c r="AJ640" i="1"/>
  <c r="AK640" i="1"/>
  <c r="AL640" i="1"/>
  <c r="AH641" i="1"/>
  <c r="AI641" i="1"/>
  <c r="AJ641" i="1"/>
  <c r="AK641" i="1"/>
  <c r="AL641" i="1"/>
  <c r="AH642" i="1"/>
  <c r="AI642" i="1"/>
  <c r="AJ642" i="1"/>
  <c r="AK642" i="1"/>
  <c r="AL642" i="1"/>
  <c r="AH643" i="1"/>
  <c r="AI643" i="1"/>
  <c r="AJ643" i="1"/>
  <c r="AK643" i="1"/>
  <c r="AL643" i="1"/>
  <c r="AH644" i="1"/>
  <c r="AI644" i="1"/>
  <c r="AJ644" i="1"/>
  <c r="AK644" i="1"/>
  <c r="AL644" i="1"/>
  <c r="AH645" i="1"/>
  <c r="AI645" i="1"/>
  <c r="AJ645" i="1"/>
  <c r="AK645" i="1"/>
  <c r="AL645" i="1"/>
  <c r="AH646" i="1"/>
  <c r="AI646" i="1"/>
  <c r="AJ646" i="1"/>
  <c r="AK646" i="1"/>
  <c r="AL646" i="1"/>
  <c r="AH647" i="1"/>
  <c r="AI647" i="1"/>
  <c r="AJ647" i="1"/>
  <c r="AK647" i="1"/>
  <c r="AL647" i="1"/>
  <c r="AH648" i="1"/>
  <c r="AI648" i="1"/>
  <c r="AJ648" i="1"/>
  <c r="AK648" i="1"/>
  <c r="AL648" i="1"/>
  <c r="AH649" i="1"/>
  <c r="AI649" i="1"/>
  <c r="AJ649" i="1"/>
  <c r="AK649" i="1"/>
  <c r="AL649" i="1"/>
  <c r="AH650" i="1"/>
  <c r="AI650" i="1"/>
  <c r="AJ650" i="1"/>
  <c r="AK650" i="1"/>
  <c r="AL650" i="1"/>
  <c r="AH651" i="1"/>
  <c r="AI651" i="1"/>
  <c r="AJ651" i="1"/>
  <c r="AK651" i="1"/>
  <c r="AL651" i="1"/>
  <c r="AH652" i="1"/>
  <c r="AI652" i="1"/>
  <c r="AJ652" i="1"/>
  <c r="AK652" i="1"/>
  <c r="AL652" i="1"/>
  <c r="AH653" i="1"/>
  <c r="AI653" i="1"/>
  <c r="AJ653" i="1"/>
  <c r="AK653" i="1"/>
  <c r="AL653" i="1"/>
  <c r="AH654" i="1"/>
  <c r="AI654" i="1"/>
  <c r="AJ654" i="1"/>
  <c r="AK654" i="1"/>
  <c r="AL654" i="1"/>
  <c r="AH655" i="1"/>
  <c r="AI655" i="1"/>
  <c r="AJ655" i="1"/>
  <c r="AK655" i="1"/>
  <c r="AL655" i="1"/>
  <c r="AH656" i="1"/>
  <c r="AI656" i="1"/>
  <c r="AJ656" i="1"/>
  <c r="AK656" i="1"/>
  <c r="AL656" i="1"/>
  <c r="AH657" i="1"/>
  <c r="AI657" i="1"/>
  <c r="AJ657" i="1"/>
  <c r="AK657" i="1"/>
  <c r="AL657" i="1"/>
  <c r="AH658" i="1"/>
  <c r="AI658" i="1"/>
  <c r="AJ658" i="1"/>
  <c r="AK658" i="1"/>
  <c r="AL658" i="1"/>
  <c r="AH659" i="1"/>
  <c r="AI659" i="1"/>
  <c r="AJ659" i="1"/>
  <c r="AK659" i="1"/>
  <c r="AL659" i="1"/>
  <c r="AH660" i="1"/>
  <c r="AI660" i="1"/>
  <c r="AJ660" i="1"/>
  <c r="AK660" i="1"/>
  <c r="AL660" i="1"/>
  <c r="AH661" i="1"/>
  <c r="AI661" i="1"/>
  <c r="AJ661" i="1"/>
  <c r="AK661" i="1"/>
  <c r="AL661" i="1"/>
  <c r="AH662" i="1"/>
  <c r="AI662" i="1"/>
  <c r="AJ662" i="1"/>
  <c r="AK662" i="1"/>
  <c r="AL662" i="1"/>
  <c r="AH663" i="1"/>
  <c r="AI663" i="1"/>
  <c r="AJ663" i="1"/>
  <c r="AK663" i="1"/>
  <c r="AL663" i="1"/>
  <c r="AH664" i="1"/>
  <c r="AI664" i="1"/>
  <c r="AJ664" i="1"/>
  <c r="AK664" i="1"/>
  <c r="AL664" i="1"/>
  <c r="AH665" i="1"/>
  <c r="AI665" i="1"/>
  <c r="AJ665" i="1"/>
  <c r="AK665" i="1"/>
  <c r="AL665" i="1"/>
  <c r="AH666" i="1"/>
  <c r="AI666" i="1"/>
  <c r="AJ666" i="1"/>
  <c r="AK666" i="1"/>
  <c r="AL666" i="1"/>
  <c r="AH667" i="1"/>
  <c r="AI667" i="1"/>
  <c r="AJ667" i="1"/>
  <c r="AK667" i="1"/>
  <c r="AL667" i="1"/>
  <c r="AH668" i="1"/>
  <c r="AI668" i="1"/>
  <c r="AJ668" i="1"/>
  <c r="AK668" i="1"/>
  <c r="AL668" i="1"/>
  <c r="AH669" i="1"/>
  <c r="AI669" i="1"/>
  <c r="AJ669" i="1"/>
  <c r="AK669" i="1"/>
  <c r="AL669" i="1"/>
  <c r="AH670" i="1"/>
  <c r="AI670" i="1"/>
  <c r="AJ670" i="1"/>
  <c r="AK670" i="1"/>
  <c r="AL670" i="1"/>
  <c r="AH671" i="1"/>
  <c r="AI671" i="1"/>
  <c r="AJ671" i="1"/>
  <c r="AK671" i="1"/>
  <c r="AL671" i="1"/>
  <c r="AH672" i="1"/>
  <c r="AI672" i="1"/>
  <c r="AJ672" i="1"/>
  <c r="AK672" i="1"/>
  <c r="AL672" i="1"/>
  <c r="AH673" i="1"/>
  <c r="AI673" i="1"/>
  <c r="AJ673" i="1"/>
  <c r="AK673" i="1"/>
  <c r="AL673" i="1"/>
  <c r="AH674" i="1"/>
  <c r="AI674" i="1"/>
  <c r="AJ674" i="1"/>
  <c r="AK674" i="1"/>
  <c r="AL674" i="1"/>
  <c r="AH675" i="1"/>
  <c r="AI675" i="1"/>
  <c r="AJ675" i="1"/>
  <c r="AK675" i="1"/>
  <c r="AL675" i="1"/>
  <c r="AH676" i="1"/>
  <c r="AI676" i="1"/>
  <c r="AJ676" i="1"/>
  <c r="AK676" i="1"/>
  <c r="AL676" i="1"/>
  <c r="AH677" i="1"/>
  <c r="AI677" i="1"/>
  <c r="AJ677" i="1"/>
  <c r="AK677" i="1"/>
  <c r="AL677" i="1"/>
  <c r="AH678" i="1"/>
  <c r="AI678" i="1"/>
  <c r="AJ678" i="1"/>
  <c r="AK678" i="1"/>
  <c r="AL678" i="1"/>
  <c r="AH679" i="1"/>
  <c r="AI679" i="1"/>
  <c r="AJ679" i="1"/>
  <c r="AK679" i="1"/>
  <c r="AL679" i="1"/>
  <c r="AH680" i="1"/>
  <c r="AI680" i="1"/>
  <c r="AJ680" i="1"/>
  <c r="AK680" i="1"/>
  <c r="AL680" i="1"/>
  <c r="AH681" i="1"/>
  <c r="AI681" i="1"/>
  <c r="AJ681" i="1"/>
  <c r="AK681" i="1"/>
  <c r="AL681" i="1"/>
  <c r="AH682" i="1"/>
  <c r="AI682" i="1"/>
  <c r="AJ682" i="1"/>
  <c r="AK682" i="1"/>
  <c r="AL682" i="1"/>
  <c r="AH683" i="1"/>
  <c r="AI683" i="1"/>
  <c r="AJ683" i="1"/>
  <c r="AK683" i="1"/>
  <c r="AL683" i="1"/>
  <c r="AH684" i="1"/>
  <c r="AI684" i="1"/>
  <c r="AJ684" i="1"/>
  <c r="AK684" i="1"/>
  <c r="AL684" i="1"/>
  <c r="AH685" i="1"/>
  <c r="AI685" i="1"/>
  <c r="AJ685" i="1"/>
  <c r="AK685" i="1"/>
  <c r="AL685" i="1"/>
  <c r="AH686" i="1"/>
  <c r="AI686" i="1"/>
  <c r="AJ686" i="1"/>
  <c r="AK686" i="1"/>
  <c r="AL686" i="1"/>
  <c r="AH687" i="1"/>
  <c r="AI687" i="1"/>
  <c r="AJ687" i="1"/>
  <c r="AK687" i="1"/>
  <c r="AL687" i="1"/>
  <c r="AH688" i="1"/>
  <c r="AI688" i="1"/>
  <c r="AJ688" i="1"/>
  <c r="AK688" i="1"/>
  <c r="AL688" i="1"/>
  <c r="AH689" i="1"/>
  <c r="AI689" i="1"/>
  <c r="AJ689" i="1"/>
  <c r="AK689" i="1"/>
  <c r="AL689" i="1"/>
  <c r="AH690" i="1"/>
  <c r="AI690" i="1"/>
  <c r="AJ690" i="1"/>
  <c r="AK690" i="1"/>
  <c r="AL690" i="1"/>
  <c r="AH691" i="1"/>
  <c r="AI691" i="1"/>
  <c r="AJ691" i="1"/>
  <c r="AK691" i="1"/>
  <c r="AL691" i="1"/>
  <c r="AH692" i="1"/>
  <c r="AI692" i="1"/>
  <c r="AJ692" i="1"/>
  <c r="AK692" i="1"/>
  <c r="AL692" i="1"/>
  <c r="AH693" i="1"/>
  <c r="AI693" i="1"/>
  <c r="AJ693" i="1"/>
  <c r="AK693" i="1"/>
  <c r="AL693" i="1"/>
  <c r="AH694" i="1"/>
  <c r="AI694" i="1"/>
  <c r="AJ694" i="1"/>
  <c r="AK694" i="1"/>
  <c r="AL694" i="1"/>
  <c r="AH695" i="1"/>
  <c r="AI695" i="1"/>
  <c r="AJ695" i="1"/>
  <c r="AK695" i="1"/>
  <c r="AL695" i="1"/>
  <c r="AH696" i="1"/>
  <c r="AI696" i="1"/>
  <c r="AJ696" i="1"/>
  <c r="AK696" i="1"/>
  <c r="AL696" i="1"/>
  <c r="AH697" i="1"/>
  <c r="AI697" i="1"/>
  <c r="AJ697" i="1"/>
  <c r="AK697" i="1"/>
  <c r="AL697" i="1"/>
  <c r="AH698" i="1"/>
  <c r="AI698" i="1"/>
  <c r="AJ698" i="1"/>
  <c r="AK698" i="1"/>
  <c r="AL698" i="1"/>
  <c r="AH699" i="1"/>
  <c r="AI699" i="1"/>
  <c r="AJ699" i="1"/>
  <c r="AK699" i="1"/>
  <c r="AL699" i="1"/>
  <c r="AH700" i="1"/>
  <c r="AI700" i="1"/>
  <c r="AJ700" i="1"/>
  <c r="AK700" i="1"/>
  <c r="AL700" i="1"/>
  <c r="AH701" i="1"/>
  <c r="AI701" i="1"/>
  <c r="AJ701" i="1"/>
  <c r="AK701" i="1"/>
  <c r="AL701" i="1"/>
  <c r="AH702" i="1"/>
  <c r="AI702" i="1"/>
  <c r="AJ702" i="1"/>
  <c r="AK702" i="1"/>
  <c r="AL702" i="1"/>
  <c r="AH703" i="1"/>
  <c r="AI703" i="1"/>
  <c r="AJ703" i="1"/>
  <c r="AK703" i="1"/>
  <c r="AL703" i="1"/>
  <c r="AH704" i="1"/>
  <c r="AI704" i="1"/>
  <c r="AJ704" i="1"/>
  <c r="AK704" i="1"/>
  <c r="AL704" i="1"/>
  <c r="AH705" i="1"/>
  <c r="AI705" i="1"/>
  <c r="AJ705" i="1"/>
  <c r="AK705" i="1"/>
  <c r="AL705" i="1"/>
  <c r="AH706" i="1"/>
  <c r="AI706" i="1"/>
  <c r="AJ706" i="1"/>
  <c r="AK706" i="1"/>
  <c r="AL706" i="1"/>
  <c r="AH707" i="1"/>
  <c r="AI707" i="1"/>
  <c r="AJ707" i="1"/>
  <c r="AK707" i="1"/>
  <c r="AL707" i="1"/>
  <c r="AH708" i="1"/>
  <c r="AI708" i="1"/>
  <c r="AJ708" i="1"/>
  <c r="AK708" i="1"/>
  <c r="AL708" i="1"/>
  <c r="AH709" i="1"/>
  <c r="AI709" i="1"/>
  <c r="AJ709" i="1"/>
  <c r="AK709" i="1"/>
  <c r="AL709" i="1"/>
  <c r="AH710" i="1"/>
  <c r="AI710" i="1"/>
  <c r="AJ710" i="1"/>
  <c r="AK710" i="1"/>
  <c r="AL710" i="1"/>
  <c r="AH711" i="1"/>
  <c r="AI711" i="1"/>
  <c r="AJ711" i="1"/>
  <c r="AK711" i="1"/>
  <c r="AL711" i="1"/>
  <c r="AH712" i="1"/>
  <c r="AI712" i="1"/>
  <c r="AJ712" i="1"/>
  <c r="AK712" i="1"/>
  <c r="AL712" i="1"/>
  <c r="AH713" i="1"/>
  <c r="AI713" i="1"/>
  <c r="AJ713" i="1"/>
  <c r="AK713" i="1"/>
  <c r="AL713" i="1"/>
  <c r="AH714" i="1"/>
  <c r="AI714" i="1"/>
  <c r="AJ714" i="1"/>
  <c r="AK714" i="1"/>
  <c r="AL714" i="1"/>
  <c r="AH715" i="1"/>
  <c r="AI715" i="1"/>
  <c r="AJ715" i="1"/>
  <c r="AK715" i="1"/>
  <c r="AL715" i="1"/>
  <c r="AH716" i="1"/>
  <c r="AI716" i="1"/>
  <c r="AJ716" i="1"/>
  <c r="AK716" i="1"/>
  <c r="AL716" i="1"/>
  <c r="AH717" i="1"/>
  <c r="AI717" i="1"/>
  <c r="AJ717" i="1"/>
  <c r="AK717" i="1"/>
  <c r="AL717" i="1"/>
  <c r="AH718" i="1"/>
  <c r="AI718" i="1"/>
  <c r="AJ718" i="1"/>
  <c r="AK718" i="1"/>
  <c r="AL718" i="1"/>
  <c r="AH719" i="1"/>
  <c r="AI719" i="1"/>
  <c r="AJ719" i="1"/>
  <c r="AK719" i="1"/>
  <c r="AL719" i="1"/>
  <c r="AH720" i="1"/>
  <c r="AI720" i="1"/>
  <c r="AJ720" i="1"/>
  <c r="AK720" i="1"/>
  <c r="AL720" i="1"/>
  <c r="AH721" i="1"/>
  <c r="AI721" i="1"/>
  <c r="AJ721" i="1"/>
  <c r="AK721" i="1"/>
  <c r="AL721" i="1"/>
  <c r="AH722" i="1"/>
  <c r="AI722" i="1"/>
  <c r="AJ722" i="1"/>
  <c r="AK722" i="1"/>
  <c r="AL722" i="1"/>
  <c r="AH723" i="1"/>
  <c r="AI723" i="1"/>
  <c r="AJ723" i="1"/>
  <c r="AK723" i="1"/>
  <c r="AL723" i="1"/>
  <c r="AH724" i="1"/>
  <c r="AI724" i="1"/>
  <c r="AJ724" i="1"/>
  <c r="AK724" i="1"/>
  <c r="AL724" i="1"/>
  <c r="AH725" i="1"/>
  <c r="AI725" i="1"/>
  <c r="AJ725" i="1"/>
  <c r="AK725" i="1"/>
  <c r="AL725" i="1"/>
  <c r="AH726" i="1"/>
  <c r="AI726" i="1"/>
  <c r="AJ726" i="1"/>
  <c r="AK726" i="1"/>
  <c r="AL726" i="1"/>
  <c r="AH727" i="1"/>
  <c r="AI727" i="1"/>
  <c r="AJ727" i="1"/>
  <c r="AK727" i="1"/>
  <c r="AL727" i="1"/>
  <c r="AH728" i="1"/>
  <c r="AI728" i="1"/>
  <c r="AJ728" i="1"/>
  <c r="AK728" i="1"/>
  <c r="AL728" i="1"/>
  <c r="AH729" i="1"/>
  <c r="AI729" i="1"/>
  <c r="AJ729" i="1"/>
  <c r="AK729" i="1"/>
  <c r="AL729" i="1"/>
  <c r="AH730" i="1"/>
  <c r="AI730" i="1"/>
  <c r="AJ730" i="1"/>
  <c r="AK730" i="1"/>
  <c r="AL730" i="1"/>
  <c r="AH731" i="1"/>
  <c r="AI731" i="1"/>
  <c r="AJ731" i="1"/>
  <c r="AK731" i="1"/>
  <c r="AL731" i="1"/>
  <c r="AH732" i="1"/>
  <c r="AI732" i="1"/>
  <c r="AJ732" i="1"/>
  <c r="AK732" i="1"/>
  <c r="AL732" i="1"/>
  <c r="AH733" i="1"/>
  <c r="AI733" i="1"/>
  <c r="AJ733" i="1"/>
  <c r="AK733" i="1"/>
  <c r="AL733" i="1"/>
  <c r="AH734" i="1"/>
  <c r="AI734" i="1"/>
  <c r="AJ734" i="1"/>
  <c r="AK734" i="1"/>
  <c r="AL734" i="1"/>
  <c r="AH735" i="1"/>
  <c r="AI735" i="1"/>
  <c r="AJ735" i="1"/>
  <c r="AK735" i="1"/>
  <c r="AL735" i="1"/>
  <c r="AH736" i="1"/>
  <c r="AI736" i="1"/>
  <c r="AJ736" i="1"/>
  <c r="AK736" i="1"/>
  <c r="AL736" i="1"/>
  <c r="AH737" i="1"/>
  <c r="AI737" i="1"/>
  <c r="AJ737" i="1"/>
  <c r="AK737" i="1"/>
  <c r="AL737" i="1"/>
  <c r="AH738" i="1"/>
  <c r="AI738" i="1"/>
  <c r="AJ738" i="1"/>
  <c r="AK738" i="1"/>
  <c r="AL738" i="1"/>
  <c r="AH739" i="1"/>
  <c r="AI739" i="1"/>
  <c r="AJ739" i="1"/>
  <c r="AK739" i="1"/>
  <c r="AL739" i="1"/>
  <c r="AH740" i="1"/>
  <c r="AI740" i="1"/>
  <c r="AJ740" i="1"/>
  <c r="AK740" i="1"/>
  <c r="AL740" i="1"/>
  <c r="AH741" i="1"/>
  <c r="AI741" i="1"/>
  <c r="AJ741" i="1"/>
  <c r="AK741" i="1"/>
  <c r="AL741" i="1"/>
  <c r="AH742" i="1"/>
  <c r="AI742" i="1"/>
  <c r="AJ742" i="1"/>
  <c r="AK742" i="1"/>
  <c r="AL742" i="1"/>
  <c r="AH743" i="1"/>
  <c r="AI743" i="1"/>
  <c r="AJ743" i="1"/>
  <c r="AK743" i="1"/>
  <c r="AL743" i="1"/>
  <c r="AH744" i="1"/>
  <c r="AI744" i="1"/>
  <c r="AJ744" i="1"/>
  <c r="AK744" i="1"/>
  <c r="AL744" i="1"/>
  <c r="AH745" i="1"/>
  <c r="AI745" i="1"/>
  <c r="AJ745" i="1"/>
  <c r="AK745" i="1"/>
  <c r="AL745" i="1"/>
  <c r="AH746" i="1"/>
  <c r="AI746" i="1"/>
  <c r="AJ746" i="1"/>
  <c r="AK746" i="1"/>
  <c r="AL746" i="1"/>
  <c r="AH747" i="1"/>
  <c r="AI747" i="1"/>
  <c r="AJ747" i="1"/>
  <c r="AK747" i="1"/>
  <c r="AL747" i="1"/>
  <c r="AH748" i="1"/>
  <c r="AI748" i="1"/>
  <c r="AJ748" i="1"/>
  <c r="AK748" i="1"/>
  <c r="AL748" i="1"/>
  <c r="AH749" i="1"/>
  <c r="AI749" i="1"/>
  <c r="AJ749" i="1"/>
  <c r="AK749" i="1"/>
  <c r="AL749" i="1"/>
  <c r="AH750" i="1"/>
  <c r="AI750" i="1"/>
  <c r="AJ750" i="1"/>
  <c r="AK750" i="1"/>
  <c r="AL750" i="1"/>
  <c r="AH751" i="1"/>
  <c r="AI751" i="1"/>
  <c r="AJ751" i="1"/>
  <c r="AK751" i="1"/>
  <c r="AL751" i="1"/>
  <c r="AH752" i="1"/>
  <c r="AI752" i="1"/>
  <c r="AJ752" i="1"/>
  <c r="AK752" i="1"/>
  <c r="AL752" i="1"/>
  <c r="AH753" i="1"/>
  <c r="AI753" i="1"/>
  <c r="AJ753" i="1"/>
  <c r="AK753" i="1"/>
  <c r="AL753" i="1"/>
  <c r="AH754" i="1"/>
  <c r="AI754" i="1"/>
  <c r="AJ754" i="1"/>
  <c r="AK754" i="1"/>
  <c r="AL754" i="1"/>
  <c r="AH755" i="1"/>
  <c r="AI755" i="1"/>
  <c r="AJ755" i="1"/>
  <c r="AK755" i="1"/>
  <c r="AL755" i="1"/>
  <c r="AH756" i="1"/>
  <c r="AI756" i="1"/>
  <c r="AJ756" i="1"/>
  <c r="AK756" i="1"/>
  <c r="AL756" i="1"/>
  <c r="AH757" i="1"/>
  <c r="AI757" i="1"/>
  <c r="AJ757" i="1"/>
  <c r="AK757" i="1"/>
  <c r="AL757" i="1"/>
  <c r="AH758" i="1"/>
  <c r="AI758" i="1"/>
  <c r="AJ758" i="1"/>
  <c r="AK758" i="1"/>
  <c r="AL758" i="1"/>
  <c r="AH759" i="1"/>
  <c r="AI759" i="1"/>
  <c r="AJ759" i="1"/>
  <c r="AK759" i="1"/>
  <c r="AL759" i="1"/>
  <c r="AH760" i="1"/>
  <c r="AI760" i="1"/>
  <c r="AJ760" i="1"/>
  <c r="AK760" i="1"/>
  <c r="AL760" i="1"/>
  <c r="AH761" i="1"/>
  <c r="AI761" i="1"/>
  <c r="AJ761" i="1"/>
  <c r="AK761" i="1"/>
  <c r="AL761" i="1"/>
  <c r="AH762" i="1"/>
  <c r="AI762" i="1"/>
  <c r="AJ762" i="1"/>
  <c r="AK762" i="1"/>
  <c r="AL762" i="1"/>
  <c r="AH763" i="1"/>
  <c r="AI763" i="1"/>
  <c r="AJ763" i="1"/>
  <c r="AK763" i="1"/>
  <c r="AL763" i="1"/>
  <c r="AH764" i="1"/>
  <c r="AI764" i="1"/>
  <c r="AJ764" i="1"/>
  <c r="AK764" i="1"/>
  <c r="AL764" i="1"/>
  <c r="AH765" i="1"/>
  <c r="AI765" i="1"/>
  <c r="AJ765" i="1"/>
  <c r="AK765" i="1"/>
  <c r="AL765" i="1"/>
  <c r="AH766" i="1"/>
  <c r="AI766" i="1"/>
  <c r="AJ766" i="1"/>
  <c r="AK766" i="1"/>
  <c r="AL766" i="1"/>
  <c r="AH767" i="1"/>
  <c r="AI767" i="1"/>
  <c r="AJ767" i="1"/>
  <c r="AK767" i="1"/>
  <c r="AL767" i="1"/>
  <c r="AH768" i="1"/>
  <c r="AI768" i="1"/>
  <c r="AJ768" i="1"/>
  <c r="AK768" i="1"/>
  <c r="AL768" i="1"/>
  <c r="AH769" i="1"/>
  <c r="AI769" i="1"/>
  <c r="AJ769" i="1"/>
  <c r="AK769" i="1"/>
  <c r="AL769" i="1"/>
  <c r="AH770" i="1"/>
  <c r="AI770" i="1"/>
  <c r="AJ770" i="1"/>
  <c r="AK770" i="1"/>
  <c r="AL770" i="1"/>
  <c r="AH771" i="1"/>
  <c r="AI771" i="1"/>
  <c r="AJ771" i="1"/>
  <c r="AK771" i="1"/>
  <c r="AL771" i="1"/>
  <c r="AH772" i="1"/>
  <c r="AI772" i="1"/>
  <c r="AJ772" i="1"/>
  <c r="AK772" i="1"/>
  <c r="AL772" i="1"/>
  <c r="AH773" i="1"/>
  <c r="AI773" i="1"/>
  <c r="AJ773" i="1"/>
  <c r="AK773" i="1"/>
  <c r="AL773" i="1"/>
  <c r="AH774" i="1"/>
  <c r="AI774" i="1"/>
  <c r="AJ774" i="1"/>
  <c r="AK774" i="1"/>
  <c r="AL774" i="1"/>
  <c r="AH775" i="1"/>
  <c r="AI775" i="1"/>
  <c r="AJ775" i="1"/>
  <c r="AK775" i="1"/>
  <c r="AL775" i="1"/>
  <c r="AH776" i="1"/>
  <c r="AI776" i="1"/>
  <c r="AJ776" i="1"/>
  <c r="AK776" i="1"/>
  <c r="AL776" i="1"/>
  <c r="AH777" i="1"/>
  <c r="AI777" i="1"/>
  <c r="AJ777" i="1"/>
  <c r="AK777" i="1"/>
  <c r="AL777" i="1"/>
  <c r="AH778" i="1"/>
  <c r="AI778" i="1"/>
  <c r="AJ778" i="1"/>
  <c r="AK778" i="1"/>
  <c r="AL778" i="1"/>
  <c r="AH779" i="1"/>
  <c r="AI779" i="1"/>
  <c r="AJ779" i="1"/>
  <c r="AK779" i="1"/>
  <c r="AL779" i="1"/>
  <c r="AH780" i="1"/>
  <c r="AI780" i="1"/>
  <c r="AJ780" i="1"/>
  <c r="AK780" i="1"/>
  <c r="AL780" i="1"/>
  <c r="AH781" i="1"/>
  <c r="AI781" i="1"/>
  <c r="AJ781" i="1"/>
  <c r="AK781" i="1"/>
  <c r="AL781" i="1"/>
  <c r="AH782" i="1"/>
  <c r="AI782" i="1"/>
  <c r="AJ782" i="1"/>
  <c r="AK782" i="1"/>
  <c r="AL782" i="1"/>
  <c r="AH783" i="1"/>
  <c r="AI783" i="1"/>
  <c r="AJ783" i="1"/>
  <c r="AK783" i="1"/>
  <c r="AL783" i="1"/>
  <c r="AH784" i="1"/>
  <c r="AI784" i="1"/>
  <c r="AJ784" i="1"/>
  <c r="AK784" i="1"/>
  <c r="AL784" i="1"/>
  <c r="AH785" i="1"/>
  <c r="AI785" i="1"/>
  <c r="AJ785" i="1"/>
  <c r="AK785" i="1"/>
  <c r="AL785" i="1"/>
  <c r="AH786" i="1"/>
  <c r="AI786" i="1"/>
  <c r="AJ786" i="1"/>
  <c r="AK786" i="1"/>
  <c r="AL786" i="1"/>
  <c r="AH787" i="1"/>
  <c r="AI787" i="1"/>
  <c r="AJ787" i="1"/>
  <c r="AK787" i="1"/>
  <c r="AL787" i="1"/>
  <c r="AH788" i="1"/>
  <c r="AI788" i="1"/>
  <c r="AJ788" i="1"/>
  <c r="AK788" i="1"/>
  <c r="AL788" i="1"/>
  <c r="AH789" i="1"/>
  <c r="AI789" i="1"/>
  <c r="AJ789" i="1"/>
  <c r="AK789" i="1"/>
  <c r="AL789" i="1"/>
  <c r="AH790" i="1"/>
  <c r="AI790" i="1"/>
  <c r="AJ790" i="1"/>
  <c r="AK790" i="1"/>
  <c r="AL790" i="1"/>
  <c r="AH791" i="1"/>
  <c r="AI791" i="1"/>
  <c r="AJ791" i="1"/>
  <c r="AK791" i="1"/>
  <c r="AL791" i="1"/>
  <c r="AH792" i="1"/>
  <c r="AI792" i="1"/>
  <c r="AJ792" i="1"/>
  <c r="AK792" i="1"/>
  <c r="AL792" i="1"/>
  <c r="AH793" i="1"/>
  <c r="AI793" i="1"/>
  <c r="AJ793" i="1"/>
  <c r="AK793" i="1"/>
  <c r="AL793" i="1"/>
  <c r="AH794" i="1"/>
  <c r="AI794" i="1"/>
  <c r="AJ794" i="1"/>
  <c r="AK794" i="1"/>
  <c r="AL794" i="1"/>
  <c r="AH795" i="1"/>
  <c r="AI795" i="1"/>
  <c r="AJ795" i="1"/>
  <c r="AK795" i="1"/>
  <c r="AL795" i="1"/>
  <c r="AH796" i="1"/>
  <c r="AI796" i="1"/>
  <c r="AJ796" i="1"/>
  <c r="AK796" i="1"/>
  <c r="AL796" i="1"/>
  <c r="AH797" i="1"/>
  <c r="AI797" i="1"/>
  <c r="AJ797" i="1"/>
  <c r="AK797" i="1"/>
  <c r="AL797" i="1"/>
  <c r="AH798" i="1"/>
  <c r="AI798" i="1"/>
  <c r="AJ798" i="1"/>
  <c r="AK798" i="1"/>
  <c r="AL798" i="1"/>
  <c r="AH799" i="1"/>
  <c r="AI799" i="1"/>
  <c r="AJ799" i="1"/>
  <c r="AK799" i="1"/>
  <c r="AL799" i="1"/>
  <c r="AH800" i="1"/>
  <c r="AI800" i="1"/>
  <c r="AJ800" i="1"/>
  <c r="AK800" i="1"/>
  <c r="AL800" i="1"/>
  <c r="AH801" i="1"/>
  <c r="AI801" i="1"/>
  <c r="AJ801" i="1"/>
  <c r="AK801" i="1"/>
  <c r="AL801" i="1"/>
  <c r="AH802" i="1"/>
  <c r="AI802" i="1"/>
  <c r="AJ802" i="1"/>
  <c r="AK802" i="1"/>
  <c r="AL802" i="1"/>
  <c r="AH803" i="1"/>
  <c r="AI803" i="1"/>
  <c r="AJ803" i="1"/>
  <c r="AK803" i="1"/>
  <c r="AL803" i="1"/>
  <c r="AH804" i="1"/>
  <c r="AI804" i="1"/>
  <c r="AJ804" i="1"/>
  <c r="AK804" i="1"/>
  <c r="AL804" i="1"/>
  <c r="AH805" i="1"/>
  <c r="AI805" i="1"/>
  <c r="AJ805" i="1"/>
  <c r="AK805" i="1"/>
  <c r="AL805" i="1"/>
  <c r="AH806" i="1"/>
  <c r="AI806" i="1"/>
  <c r="AJ806" i="1"/>
  <c r="AK806" i="1"/>
  <c r="AL806" i="1"/>
  <c r="AH807" i="1"/>
  <c r="AI807" i="1"/>
  <c r="AJ807" i="1"/>
  <c r="AK807" i="1"/>
  <c r="AL807" i="1"/>
  <c r="AH808" i="1"/>
  <c r="AI808" i="1"/>
  <c r="AJ808" i="1"/>
  <c r="AK808" i="1"/>
  <c r="AL808" i="1"/>
  <c r="AH809" i="1"/>
  <c r="AI809" i="1"/>
  <c r="AJ809" i="1"/>
  <c r="AK809" i="1"/>
  <c r="AL809" i="1"/>
  <c r="AH810" i="1"/>
  <c r="AI810" i="1"/>
  <c r="AJ810" i="1"/>
  <c r="AK810" i="1"/>
  <c r="AL810" i="1"/>
  <c r="AH811" i="1"/>
  <c r="AI811" i="1"/>
  <c r="AJ811" i="1"/>
  <c r="AK811" i="1"/>
  <c r="AL811" i="1"/>
  <c r="AH812" i="1"/>
  <c r="AI812" i="1"/>
  <c r="AJ812" i="1"/>
  <c r="AK812" i="1"/>
  <c r="AL812" i="1"/>
  <c r="AH813" i="1"/>
  <c r="AI813" i="1"/>
  <c r="AJ813" i="1"/>
  <c r="AK813" i="1"/>
  <c r="AL813" i="1"/>
  <c r="AH814" i="1"/>
  <c r="AI814" i="1"/>
  <c r="AJ814" i="1"/>
  <c r="AK814" i="1"/>
  <c r="AL814" i="1"/>
  <c r="AH815" i="1"/>
  <c r="AI815" i="1"/>
  <c r="AJ815" i="1"/>
  <c r="AK815" i="1"/>
  <c r="AL815" i="1"/>
  <c r="AH816" i="1"/>
  <c r="AI816" i="1"/>
  <c r="AJ816" i="1"/>
  <c r="AK816" i="1"/>
  <c r="AL816" i="1"/>
  <c r="AH817" i="1"/>
  <c r="AI817" i="1"/>
  <c r="AJ817" i="1"/>
  <c r="AK817" i="1"/>
  <c r="AL817" i="1"/>
  <c r="AH818" i="1"/>
  <c r="AI818" i="1"/>
  <c r="AJ818" i="1"/>
  <c r="AK818" i="1"/>
  <c r="AL818" i="1"/>
  <c r="AH819" i="1"/>
  <c r="AI819" i="1"/>
  <c r="AJ819" i="1"/>
  <c r="AK819" i="1"/>
  <c r="AL819" i="1"/>
  <c r="AH820" i="1"/>
  <c r="AI820" i="1"/>
  <c r="AJ820" i="1"/>
  <c r="AK820" i="1"/>
  <c r="AL820" i="1"/>
  <c r="AH821" i="1"/>
  <c r="AI821" i="1"/>
  <c r="AJ821" i="1"/>
  <c r="AK821" i="1"/>
  <c r="AL821" i="1"/>
  <c r="AH822" i="1"/>
  <c r="AI822" i="1"/>
  <c r="AJ822" i="1"/>
  <c r="AK822" i="1"/>
  <c r="AL822" i="1"/>
  <c r="AH823" i="1"/>
  <c r="AI823" i="1"/>
  <c r="AJ823" i="1"/>
  <c r="AK823" i="1"/>
  <c r="AL823" i="1"/>
  <c r="AH824" i="1"/>
  <c r="AI824" i="1"/>
  <c r="AJ824" i="1"/>
  <c r="AK824" i="1"/>
  <c r="AL824" i="1"/>
  <c r="AH825" i="1"/>
  <c r="AI825" i="1"/>
  <c r="AJ825" i="1"/>
  <c r="AK825" i="1"/>
  <c r="AL825" i="1"/>
  <c r="AH826" i="1"/>
  <c r="AI826" i="1"/>
  <c r="AJ826" i="1"/>
  <c r="AK826" i="1"/>
  <c r="AL826" i="1"/>
  <c r="AH827" i="1"/>
  <c r="AI827" i="1"/>
  <c r="AJ827" i="1"/>
  <c r="AK827" i="1"/>
  <c r="AL827" i="1"/>
  <c r="AH828" i="1"/>
  <c r="AI828" i="1"/>
  <c r="AJ828" i="1"/>
  <c r="AK828" i="1"/>
  <c r="AL828" i="1"/>
  <c r="AH829" i="1"/>
  <c r="AI829" i="1"/>
  <c r="AJ829" i="1"/>
  <c r="AK829" i="1"/>
  <c r="AL829" i="1"/>
  <c r="AH830" i="1"/>
  <c r="AI830" i="1"/>
  <c r="AJ830" i="1"/>
  <c r="AK830" i="1"/>
  <c r="AL830" i="1"/>
  <c r="AH831" i="1"/>
  <c r="AI831" i="1"/>
  <c r="AJ831" i="1"/>
  <c r="AK831" i="1"/>
  <c r="AL831" i="1"/>
  <c r="AH832" i="1"/>
  <c r="AI832" i="1"/>
  <c r="AJ832" i="1"/>
  <c r="AK832" i="1"/>
  <c r="AL832" i="1"/>
  <c r="AH833" i="1"/>
  <c r="AI833" i="1"/>
  <c r="AJ833" i="1"/>
  <c r="AK833" i="1"/>
  <c r="AL833" i="1"/>
  <c r="AH834" i="1"/>
  <c r="AI834" i="1"/>
  <c r="AJ834" i="1"/>
  <c r="AK834" i="1"/>
  <c r="AL834" i="1"/>
  <c r="AH835" i="1"/>
  <c r="AI835" i="1"/>
  <c r="AJ835" i="1"/>
  <c r="AK835" i="1"/>
  <c r="AL835" i="1"/>
  <c r="AH836" i="1"/>
  <c r="AI836" i="1"/>
  <c r="AJ836" i="1"/>
  <c r="AK836" i="1"/>
  <c r="AL836" i="1"/>
  <c r="AH837" i="1"/>
  <c r="AI837" i="1"/>
  <c r="AJ837" i="1"/>
  <c r="AK837" i="1"/>
  <c r="AL837" i="1"/>
  <c r="AH838" i="1"/>
  <c r="AI838" i="1"/>
  <c r="AJ838" i="1"/>
  <c r="AK838" i="1"/>
  <c r="AL838" i="1"/>
  <c r="AH839" i="1"/>
  <c r="AI839" i="1"/>
  <c r="AJ839" i="1"/>
  <c r="AK839" i="1"/>
  <c r="AL839" i="1"/>
  <c r="AH840" i="1"/>
  <c r="AI840" i="1"/>
  <c r="AJ840" i="1"/>
  <c r="AK840" i="1"/>
  <c r="AL840" i="1"/>
  <c r="AH841" i="1"/>
  <c r="AI841" i="1"/>
  <c r="AJ841" i="1"/>
  <c r="AK841" i="1"/>
  <c r="AL841" i="1"/>
  <c r="AH842" i="1"/>
  <c r="AI842" i="1"/>
  <c r="AJ842" i="1"/>
  <c r="AK842" i="1"/>
  <c r="AL842" i="1"/>
  <c r="AH843" i="1"/>
  <c r="AI843" i="1"/>
  <c r="AJ843" i="1"/>
  <c r="AK843" i="1"/>
  <c r="AL843" i="1"/>
  <c r="AH844" i="1"/>
  <c r="AI844" i="1"/>
  <c r="AJ844" i="1"/>
  <c r="AK844" i="1"/>
  <c r="AL844" i="1"/>
  <c r="AH845" i="1"/>
  <c r="AI845" i="1"/>
  <c r="AJ845" i="1"/>
  <c r="AK845" i="1"/>
  <c r="AL845" i="1"/>
  <c r="AH846" i="1"/>
  <c r="AI846" i="1"/>
  <c r="AJ846" i="1"/>
  <c r="AK846" i="1"/>
  <c r="AL846" i="1"/>
  <c r="AH847" i="1"/>
  <c r="AI847" i="1"/>
  <c r="AJ847" i="1"/>
  <c r="AK847" i="1"/>
  <c r="AL847" i="1"/>
  <c r="AH848" i="1"/>
  <c r="AI848" i="1"/>
  <c r="AJ848" i="1"/>
  <c r="AK848" i="1"/>
  <c r="AL848" i="1"/>
  <c r="AH849" i="1"/>
  <c r="AI849" i="1"/>
  <c r="AJ849" i="1"/>
  <c r="AK849" i="1"/>
  <c r="AL849" i="1"/>
  <c r="AH850" i="1"/>
  <c r="AI850" i="1"/>
  <c r="AJ850" i="1"/>
  <c r="AK850" i="1"/>
  <c r="AL850" i="1"/>
  <c r="AH851" i="1"/>
  <c r="AI851" i="1"/>
  <c r="AJ851" i="1"/>
  <c r="AK851" i="1"/>
  <c r="AL851" i="1"/>
  <c r="AH852" i="1"/>
  <c r="AI852" i="1"/>
  <c r="AJ852" i="1"/>
  <c r="AK852" i="1"/>
  <c r="AL852" i="1"/>
  <c r="AH853" i="1"/>
  <c r="AI853" i="1"/>
  <c r="AJ853" i="1"/>
  <c r="AK853" i="1"/>
  <c r="AL853" i="1"/>
  <c r="AH854" i="1"/>
  <c r="AI854" i="1"/>
  <c r="AJ854" i="1"/>
  <c r="AK854" i="1"/>
  <c r="AL854" i="1"/>
  <c r="AH855" i="1"/>
  <c r="AI855" i="1"/>
  <c r="AJ855" i="1"/>
  <c r="AK855" i="1"/>
  <c r="AL855" i="1"/>
  <c r="AH856" i="1"/>
  <c r="AI856" i="1"/>
  <c r="AJ856" i="1"/>
  <c r="AK856" i="1"/>
  <c r="AL856" i="1"/>
  <c r="AH857" i="1"/>
  <c r="AI857" i="1"/>
  <c r="AJ857" i="1"/>
  <c r="AK857" i="1"/>
  <c r="AL857" i="1"/>
  <c r="AH858" i="1"/>
  <c r="AI858" i="1"/>
  <c r="AJ858" i="1"/>
  <c r="AK858" i="1"/>
  <c r="AL858" i="1"/>
  <c r="AH859" i="1"/>
  <c r="AI859" i="1"/>
  <c r="AJ859" i="1"/>
  <c r="AK859" i="1"/>
  <c r="AL859" i="1"/>
  <c r="AH860" i="1"/>
  <c r="AI860" i="1"/>
  <c r="AJ860" i="1"/>
  <c r="AK860" i="1"/>
  <c r="AL860" i="1"/>
  <c r="AH861" i="1"/>
  <c r="AI861" i="1"/>
  <c r="AJ861" i="1"/>
  <c r="AK861" i="1"/>
  <c r="AL861" i="1"/>
  <c r="AH862" i="1"/>
  <c r="AI862" i="1"/>
  <c r="AJ862" i="1"/>
  <c r="AK862" i="1"/>
  <c r="AL862" i="1"/>
  <c r="AH863" i="1"/>
  <c r="AI863" i="1"/>
  <c r="AJ863" i="1"/>
  <c r="AK863" i="1"/>
  <c r="AL863" i="1"/>
  <c r="AH864" i="1"/>
  <c r="AI864" i="1"/>
  <c r="AJ864" i="1"/>
  <c r="AK864" i="1"/>
  <c r="AL864" i="1"/>
  <c r="AH865" i="1"/>
  <c r="AI865" i="1"/>
  <c r="AJ865" i="1"/>
  <c r="AK865" i="1"/>
  <c r="AL865" i="1"/>
  <c r="AH866" i="1"/>
  <c r="AI866" i="1"/>
  <c r="AJ866" i="1"/>
  <c r="AK866" i="1"/>
  <c r="AL866" i="1"/>
  <c r="AH867" i="1"/>
  <c r="AI867" i="1"/>
  <c r="AJ867" i="1"/>
  <c r="AK867" i="1"/>
  <c r="AL867" i="1"/>
  <c r="AH868" i="1"/>
  <c r="AI868" i="1"/>
  <c r="AJ868" i="1"/>
  <c r="AK868" i="1"/>
  <c r="AL868" i="1"/>
  <c r="AH869" i="1"/>
  <c r="AI869" i="1"/>
  <c r="AJ869" i="1"/>
  <c r="AK869" i="1"/>
  <c r="AL869" i="1"/>
  <c r="AH870" i="1"/>
  <c r="AI870" i="1"/>
  <c r="AJ870" i="1"/>
  <c r="AK870" i="1"/>
  <c r="AL870" i="1"/>
  <c r="AH871" i="1"/>
  <c r="AI871" i="1"/>
  <c r="AJ871" i="1"/>
  <c r="AK871" i="1"/>
  <c r="AL871" i="1"/>
  <c r="AH872" i="1"/>
  <c r="AI872" i="1"/>
  <c r="AJ872" i="1"/>
  <c r="AK872" i="1"/>
  <c r="AL872" i="1"/>
  <c r="AH873" i="1"/>
  <c r="AI873" i="1"/>
  <c r="AJ873" i="1"/>
  <c r="AK873" i="1"/>
  <c r="AL873" i="1"/>
  <c r="AH874" i="1"/>
  <c r="AI874" i="1"/>
  <c r="AJ874" i="1"/>
  <c r="AK874" i="1"/>
  <c r="AL874" i="1"/>
  <c r="AH875" i="1"/>
  <c r="AI875" i="1"/>
  <c r="AJ875" i="1"/>
  <c r="AK875" i="1"/>
  <c r="AL875" i="1"/>
  <c r="AH876" i="1"/>
  <c r="AI876" i="1"/>
  <c r="AJ876" i="1"/>
  <c r="AK876" i="1"/>
  <c r="AL876" i="1"/>
  <c r="AH877" i="1"/>
  <c r="AI877" i="1"/>
  <c r="AJ877" i="1"/>
  <c r="AK877" i="1"/>
  <c r="AL877" i="1"/>
  <c r="AH878" i="1"/>
  <c r="AI878" i="1"/>
  <c r="AJ878" i="1"/>
  <c r="AK878" i="1"/>
  <c r="AL878" i="1"/>
  <c r="AH879" i="1"/>
  <c r="AI879" i="1"/>
  <c r="AJ879" i="1"/>
  <c r="AK879" i="1"/>
  <c r="AL879" i="1"/>
  <c r="AH880" i="1"/>
  <c r="AI880" i="1"/>
  <c r="AJ880" i="1"/>
  <c r="AK880" i="1"/>
  <c r="AL880" i="1"/>
  <c r="AH881" i="1"/>
  <c r="AI881" i="1"/>
  <c r="AJ881" i="1"/>
  <c r="AK881" i="1"/>
  <c r="AL881" i="1"/>
  <c r="AH882" i="1"/>
  <c r="AI882" i="1"/>
  <c r="AJ882" i="1"/>
  <c r="AK882" i="1"/>
  <c r="AL882" i="1"/>
  <c r="AH883" i="1"/>
  <c r="AI883" i="1"/>
  <c r="AJ883" i="1"/>
  <c r="AK883" i="1"/>
  <c r="AL883" i="1"/>
  <c r="AH884" i="1"/>
  <c r="AI884" i="1"/>
  <c r="AJ884" i="1"/>
  <c r="AK884" i="1"/>
  <c r="AL884" i="1"/>
  <c r="AH885" i="1"/>
  <c r="AI885" i="1"/>
  <c r="AJ885" i="1"/>
  <c r="AK885" i="1"/>
  <c r="AL885" i="1"/>
  <c r="AH886" i="1"/>
  <c r="AI886" i="1"/>
  <c r="AJ886" i="1"/>
  <c r="AK886" i="1"/>
  <c r="AL886" i="1"/>
  <c r="AH887" i="1"/>
  <c r="AI887" i="1"/>
  <c r="AJ887" i="1"/>
  <c r="AK887" i="1"/>
  <c r="AL887" i="1"/>
  <c r="AH888" i="1"/>
  <c r="AI888" i="1"/>
  <c r="AJ888" i="1"/>
  <c r="AK888" i="1"/>
  <c r="AL888" i="1"/>
  <c r="AH889" i="1"/>
  <c r="AI889" i="1"/>
  <c r="AJ889" i="1"/>
  <c r="AK889" i="1"/>
  <c r="AL889" i="1"/>
  <c r="AH890" i="1"/>
  <c r="AI890" i="1"/>
  <c r="AJ890" i="1"/>
  <c r="AK890" i="1"/>
  <c r="AL890" i="1"/>
  <c r="AH891" i="1"/>
  <c r="AI891" i="1"/>
  <c r="AJ891" i="1"/>
  <c r="AK891" i="1"/>
  <c r="AL891" i="1"/>
  <c r="AH892" i="1"/>
  <c r="AI892" i="1"/>
  <c r="AJ892" i="1"/>
  <c r="AK892" i="1"/>
  <c r="AL892" i="1"/>
  <c r="AH893" i="1"/>
  <c r="AI893" i="1"/>
  <c r="AJ893" i="1"/>
  <c r="AK893" i="1"/>
  <c r="AL893" i="1"/>
  <c r="AH894" i="1"/>
  <c r="AI894" i="1"/>
  <c r="AJ894" i="1"/>
  <c r="AK894" i="1"/>
  <c r="AL894" i="1"/>
  <c r="AH895" i="1"/>
  <c r="AI895" i="1"/>
  <c r="AJ895" i="1"/>
  <c r="AK895" i="1"/>
  <c r="AL895" i="1"/>
  <c r="AH896" i="1"/>
  <c r="AI896" i="1"/>
  <c r="AJ896" i="1"/>
  <c r="AK896" i="1"/>
  <c r="AL896" i="1"/>
  <c r="AH897" i="1"/>
  <c r="AI897" i="1"/>
  <c r="AJ897" i="1"/>
  <c r="AK897" i="1"/>
  <c r="AL897" i="1"/>
  <c r="AH898" i="1"/>
  <c r="AI898" i="1"/>
  <c r="AJ898" i="1"/>
  <c r="AK898" i="1"/>
  <c r="AL898" i="1"/>
  <c r="AH899" i="1"/>
  <c r="AI899" i="1"/>
  <c r="AJ899" i="1"/>
  <c r="AK899" i="1"/>
  <c r="AL899" i="1"/>
  <c r="AH900" i="1"/>
  <c r="AI900" i="1"/>
  <c r="AJ900" i="1"/>
  <c r="AK900" i="1"/>
  <c r="AL900" i="1"/>
  <c r="AH901" i="1"/>
  <c r="AI901" i="1"/>
  <c r="AJ901" i="1"/>
  <c r="AK901" i="1"/>
  <c r="AL901" i="1"/>
  <c r="AH902" i="1"/>
  <c r="AI902" i="1"/>
  <c r="AJ902" i="1"/>
  <c r="AK902" i="1"/>
  <c r="AL902" i="1"/>
  <c r="AH903" i="1"/>
  <c r="AI903" i="1"/>
  <c r="AJ903" i="1"/>
  <c r="AK903" i="1"/>
  <c r="AL903" i="1"/>
  <c r="AH904" i="1"/>
  <c r="AI904" i="1"/>
  <c r="AJ904" i="1"/>
  <c r="AK904" i="1"/>
  <c r="AL904" i="1"/>
  <c r="AH905" i="1"/>
  <c r="AI905" i="1"/>
  <c r="AJ905" i="1"/>
  <c r="AK905" i="1"/>
  <c r="AL905" i="1"/>
  <c r="AH906" i="1"/>
  <c r="AI906" i="1"/>
  <c r="AJ906" i="1"/>
  <c r="AK906" i="1"/>
  <c r="AL906" i="1"/>
  <c r="AH907" i="1"/>
  <c r="AI907" i="1"/>
  <c r="AJ907" i="1"/>
  <c r="AK907" i="1"/>
  <c r="AL907" i="1"/>
  <c r="AH908" i="1"/>
  <c r="AI908" i="1"/>
  <c r="AJ908" i="1"/>
  <c r="AK908" i="1"/>
  <c r="AL908" i="1"/>
  <c r="AH909" i="1"/>
  <c r="AI909" i="1"/>
  <c r="AJ909" i="1"/>
  <c r="AK909" i="1"/>
  <c r="AL909" i="1"/>
  <c r="AH910" i="1"/>
  <c r="AI910" i="1"/>
  <c r="AJ910" i="1"/>
  <c r="AK910" i="1"/>
  <c r="AL910" i="1"/>
  <c r="AH911" i="1"/>
  <c r="AI911" i="1"/>
  <c r="AJ911" i="1"/>
  <c r="AK911" i="1"/>
  <c r="AL911" i="1"/>
  <c r="AH912" i="1"/>
  <c r="AI912" i="1"/>
  <c r="AJ912" i="1"/>
  <c r="AK912" i="1"/>
  <c r="AL912" i="1"/>
  <c r="AH913" i="1"/>
  <c r="AI913" i="1"/>
  <c r="AJ913" i="1"/>
  <c r="AK913" i="1"/>
  <c r="AL913" i="1"/>
  <c r="AH914" i="1"/>
  <c r="AI914" i="1"/>
  <c r="AJ914" i="1"/>
  <c r="AK914" i="1"/>
  <c r="AL914" i="1"/>
  <c r="AH915" i="1"/>
  <c r="AI915" i="1"/>
  <c r="AJ915" i="1"/>
  <c r="AK915" i="1"/>
  <c r="AL915" i="1"/>
  <c r="AH916" i="1"/>
  <c r="AI916" i="1"/>
  <c r="AJ916" i="1"/>
  <c r="AK916" i="1"/>
  <c r="AL916" i="1"/>
  <c r="AH917" i="1"/>
  <c r="AI917" i="1"/>
  <c r="AJ917" i="1"/>
  <c r="AK917" i="1"/>
  <c r="AL917" i="1"/>
  <c r="AH918" i="1"/>
  <c r="AI918" i="1"/>
  <c r="AJ918" i="1"/>
  <c r="AK918" i="1"/>
  <c r="AL918" i="1"/>
  <c r="AH919" i="1"/>
  <c r="AI919" i="1"/>
  <c r="AJ919" i="1"/>
  <c r="AK919" i="1"/>
  <c r="AL919" i="1"/>
  <c r="AH920" i="1"/>
  <c r="AI920" i="1"/>
  <c r="AJ920" i="1"/>
  <c r="AK920" i="1"/>
  <c r="AL920" i="1"/>
  <c r="AH921" i="1"/>
  <c r="AI921" i="1"/>
  <c r="AJ921" i="1"/>
  <c r="AK921" i="1"/>
  <c r="AL921" i="1"/>
  <c r="AH922" i="1"/>
  <c r="AI922" i="1"/>
  <c r="AJ922" i="1"/>
  <c r="AK922" i="1"/>
  <c r="AL922" i="1"/>
  <c r="AH923" i="1"/>
  <c r="AI923" i="1"/>
  <c r="AJ923" i="1"/>
  <c r="AK923" i="1"/>
  <c r="AL923" i="1"/>
  <c r="AH924" i="1"/>
  <c r="AI924" i="1"/>
  <c r="AJ924" i="1"/>
  <c r="AK924" i="1"/>
  <c r="AL924" i="1"/>
  <c r="AH925" i="1"/>
  <c r="AI925" i="1"/>
  <c r="AJ925" i="1"/>
  <c r="AK925" i="1"/>
  <c r="AL925" i="1"/>
  <c r="AH926" i="1"/>
  <c r="AI926" i="1"/>
  <c r="AJ926" i="1"/>
  <c r="AK926" i="1"/>
  <c r="AL926" i="1"/>
  <c r="AH927" i="1"/>
  <c r="AI927" i="1"/>
  <c r="AJ927" i="1"/>
  <c r="AK927" i="1"/>
  <c r="AL927" i="1"/>
  <c r="AH928" i="1"/>
  <c r="AI928" i="1"/>
  <c r="AJ928" i="1"/>
  <c r="AK928" i="1"/>
  <c r="AL928" i="1"/>
  <c r="AH929" i="1"/>
  <c r="AI929" i="1"/>
  <c r="AJ929" i="1"/>
  <c r="AK929" i="1"/>
  <c r="AL929" i="1"/>
  <c r="AH930" i="1"/>
  <c r="AI930" i="1"/>
  <c r="AJ930" i="1"/>
  <c r="AK930" i="1"/>
  <c r="AL930" i="1"/>
  <c r="AH931" i="1"/>
  <c r="AI931" i="1"/>
  <c r="AJ931" i="1"/>
  <c r="AK931" i="1"/>
  <c r="AL931" i="1"/>
  <c r="AH932" i="1"/>
  <c r="AI932" i="1"/>
  <c r="AJ932" i="1"/>
  <c r="AK932" i="1"/>
  <c r="AL932" i="1"/>
  <c r="AH933" i="1"/>
  <c r="AI933" i="1"/>
  <c r="AJ933" i="1"/>
  <c r="AK933" i="1"/>
  <c r="AL933" i="1"/>
  <c r="AH934" i="1"/>
  <c r="AI934" i="1"/>
  <c r="AJ934" i="1"/>
  <c r="AK934" i="1"/>
  <c r="AL934" i="1"/>
  <c r="AH935" i="1"/>
  <c r="AI935" i="1"/>
  <c r="AJ935" i="1"/>
  <c r="AK935" i="1"/>
  <c r="AL935" i="1"/>
  <c r="AH936" i="1"/>
  <c r="AI936" i="1"/>
  <c r="AJ936" i="1"/>
  <c r="AK936" i="1"/>
  <c r="AL936" i="1"/>
  <c r="AH937" i="1"/>
  <c r="AI937" i="1"/>
  <c r="AJ937" i="1"/>
  <c r="AK937" i="1"/>
  <c r="AL937" i="1"/>
  <c r="AH938" i="1"/>
  <c r="AI938" i="1"/>
  <c r="AJ938" i="1"/>
  <c r="AK938" i="1"/>
  <c r="AL938" i="1"/>
  <c r="AH939" i="1"/>
  <c r="AI939" i="1"/>
  <c r="AJ939" i="1"/>
  <c r="AK939" i="1"/>
  <c r="AL939" i="1"/>
  <c r="AH940" i="1"/>
  <c r="AI940" i="1"/>
  <c r="AJ940" i="1"/>
  <c r="AK940" i="1"/>
  <c r="AL940" i="1"/>
  <c r="AH941" i="1"/>
  <c r="AI941" i="1"/>
  <c r="AJ941" i="1"/>
  <c r="AK941" i="1"/>
  <c r="AL941" i="1"/>
  <c r="AH942" i="1"/>
  <c r="AI942" i="1"/>
  <c r="AJ942" i="1"/>
  <c r="AK942" i="1"/>
  <c r="AL942" i="1"/>
  <c r="AH943" i="1"/>
  <c r="AI943" i="1"/>
  <c r="AJ943" i="1"/>
  <c r="AK943" i="1"/>
  <c r="AL943" i="1"/>
  <c r="AH944" i="1"/>
  <c r="AI944" i="1"/>
  <c r="AJ944" i="1"/>
  <c r="AK944" i="1"/>
  <c r="AL944" i="1"/>
  <c r="AH945" i="1"/>
  <c r="AI945" i="1"/>
  <c r="AJ945" i="1"/>
  <c r="AK945" i="1"/>
  <c r="AL945" i="1"/>
  <c r="AH946" i="1"/>
  <c r="AI946" i="1"/>
  <c r="AJ946" i="1"/>
  <c r="AK946" i="1"/>
  <c r="AL946" i="1"/>
  <c r="AH947" i="1"/>
  <c r="AI947" i="1"/>
  <c r="AJ947" i="1"/>
  <c r="AK947" i="1"/>
  <c r="AL947" i="1"/>
  <c r="AH948" i="1"/>
  <c r="AI948" i="1"/>
  <c r="AJ948" i="1"/>
  <c r="AK948" i="1"/>
  <c r="AL948" i="1"/>
  <c r="AH949" i="1"/>
  <c r="AI949" i="1"/>
  <c r="AJ949" i="1"/>
  <c r="AK949" i="1"/>
  <c r="AL949" i="1"/>
  <c r="AH950" i="1"/>
  <c r="AI950" i="1"/>
  <c r="AJ950" i="1"/>
  <c r="AK950" i="1"/>
  <c r="AL950" i="1"/>
  <c r="AH951" i="1"/>
  <c r="AI951" i="1"/>
  <c r="AJ951" i="1"/>
  <c r="AK951" i="1"/>
  <c r="AL951" i="1"/>
  <c r="AH952" i="1"/>
  <c r="AI952" i="1"/>
  <c r="AJ952" i="1"/>
  <c r="AK952" i="1"/>
  <c r="AL952" i="1"/>
  <c r="AH953" i="1"/>
  <c r="AI953" i="1"/>
  <c r="AJ953" i="1"/>
  <c r="AK953" i="1"/>
  <c r="AL953" i="1"/>
  <c r="AH954" i="1"/>
  <c r="AI954" i="1"/>
  <c r="AJ954" i="1"/>
  <c r="AK954" i="1"/>
  <c r="AL954" i="1"/>
  <c r="AH955" i="1"/>
  <c r="AI955" i="1"/>
  <c r="AJ955" i="1"/>
  <c r="AK955" i="1"/>
  <c r="AL955" i="1"/>
  <c r="AH956" i="1"/>
  <c r="AI956" i="1"/>
  <c r="AJ956" i="1"/>
  <c r="AK956" i="1"/>
  <c r="AL956" i="1"/>
  <c r="AH957" i="1"/>
  <c r="AI957" i="1"/>
  <c r="AJ957" i="1"/>
  <c r="AK957" i="1"/>
  <c r="AL957" i="1"/>
  <c r="AH958" i="1"/>
  <c r="AI958" i="1"/>
  <c r="AJ958" i="1"/>
  <c r="AK958" i="1"/>
  <c r="AL958" i="1"/>
  <c r="AH959" i="1"/>
  <c r="AI959" i="1"/>
  <c r="AJ959" i="1"/>
  <c r="AK959" i="1"/>
  <c r="AL959" i="1"/>
  <c r="AH960" i="1"/>
  <c r="AI960" i="1"/>
  <c r="AJ960" i="1"/>
  <c r="AK960" i="1"/>
  <c r="AL960" i="1"/>
  <c r="AH961" i="1"/>
  <c r="AI961" i="1"/>
  <c r="AJ961" i="1"/>
  <c r="AK961" i="1"/>
  <c r="AL961" i="1"/>
  <c r="AH962" i="1"/>
  <c r="AI962" i="1"/>
  <c r="AJ962" i="1"/>
  <c r="AK962" i="1"/>
  <c r="AL962" i="1"/>
  <c r="AH963" i="1"/>
  <c r="AI963" i="1"/>
  <c r="AJ963" i="1"/>
  <c r="AK963" i="1"/>
  <c r="AL963" i="1"/>
  <c r="AH964" i="1"/>
  <c r="AI964" i="1"/>
  <c r="AJ964" i="1"/>
  <c r="AK964" i="1"/>
  <c r="AL964" i="1"/>
  <c r="AH965" i="1"/>
  <c r="AI965" i="1"/>
  <c r="AJ965" i="1"/>
  <c r="AK965" i="1"/>
  <c r="AL965" i="1"/>
  <c r="AH966" i="1"/>
  <c r="AI966" i="1"/>
  <c r="AJ966" i="1"/>
  <c r="AK966" i="1"/>
  <c r="AL966" i="1"/>
  <c r="AH967" i="1"/>
  <c r="AI967" i="1"/>
  <c r="AJ967" i="1"/>
  <c r="AK967" i="1"/>
  <c r="AL967" i="1"/>
  <c r="AH968" i="1"/>
  <c r="AI968" i="1"/>
  <c r="AJ968" i="1"/>
  <c r="AK968" i="1"/>
  <c r="AL968" i="1"/>
  <c r="AH969" i="1"/>
  <c r="AI969" i="1"/>
  <c r="AJ969" i="1"/>
  <c r="AK969" i="1"/>
  <c r="AL969" i="1"/>
  <c r="AH970" i="1"/>
  <c r="AI970" i="1"/>
  <c r="AJ970" i="1"/>
  <c r="AK970" i="1"/>
  <c r="AL970" i="1"/>
  <c r="AH971" i="1"/>
  <c r="AI971" i="1"/>
  <c r="AJ971" i="1"/>
  <c r="AK971" i="1"/>
  <c r="AL971" i="1"/>
  <c r="AH972" i="1"/>
  <c r="AI972" i="1"/>
  <c r="AJ972" i="1"/>
  <c r="AK972" i="1"/>
  <c r="AL972" i="1"/>
  <c r="AH973" i="1"/>
  <c r="AI973" i="1"/>
  <c r="AJ973" i="1"/>
  <c r="AK973" i="1"/>
  <c r="AL973" i="1"/>
  <c r="AH974" i="1"/>
  <c r="AI974" i="1"/>
  <c r="AJ974" i="1"/>
  <c r="AK974" i="1"/>
  <c r="AL974" i="1"/>
  <c r="AH975" i="1"/>
  <c r="AI975" i="1"/>
  <c r="AJ975" i="1"/>
  <c r="AK975" i="1"/>
  <c r="AL975" i="1"/>
  <c r="AH976" i="1"/>
  <c r="AI976" i="1"/>
  <c r="AJ976" i="1"/>
  <c r="AK976" i="1"/>
  <c r="AL976" i="1"/>
  <c r="AH977" i="1"/>
  <c r="AI977" i="1"/>
  <c r="AJ977" i="1"/>
  <c r="AK977" i="1"/>
  <c r="AL977" i="1"/>
  <c r="AH978" i="1"/>
  <c r="AI978" i="1"/>
  <c r="AJ978" i="1"/>
  <c r="AK978" i="1"/>
  <c r="AL978" i="1"/>
  <c r="AH979" i="1"/>
  <c r="AI979" i="1"/>
  <c r="AJ979" i="1"/>
  <c r="AK979" i="1"/>
  <c r="AL979" i="1"/>
  <c r="AH980" i="1"/>
  <c r="AI980" i="1"/>
  <c r="AJ980" i="1"/>
  <c r="AK980" i="1"/>
  <c r="AL980" i="1"/>
  <c r="AH981" i="1"/>
  <c r="AI981" i="1"/>
  <c r="AJ981" i="1"/>
  <c r="AK981" i="1"/>
  <c r="AL981" i="1"/>
  <c r="AH982" i="1"/>
  <c r="AI982" i="1"/>
  <c r="AJ982" i="1"/>
  <c r="AK982" i="1"/>
  <c r="AL982" i="1"/>
  <c r="AH983" i="1"/>
  <c r="AI983" i="1"/>
  <c r="AJ983" i="1"/>
  <c r="AK983" i="1"/>
  <c r="AL983" i="1"/>
  <c r="AH984" i="1"/>
  <c r="AI984" i="1"/>
  <c r="AJ984" i="1"/>
  <c r="AK984" i="1"/>
  <c r="AL984" i="1"/>
  <c r="AH985" i="1"/>
  <c r="AI985" i="1"/>
  <c r="AJ985" i="1"/>
  <c r="AK985" i="1"/>
  <c r="AL985" i="1"/>
  <c r="AH986" i="1"/>
  <c r="AI986" i="1"/>
  <c r="AJ986" i="1"/>
  <c r="AK986" i="1"/>
  <c r="AL986" i="1"/>
  <c r="AH987" i="1"/>
  <c r="AI987" i="1"/>
  <c r="AJ987" i="1"/>
  <c r="AK987" i="1"/>
  <c r="AL987" i="1"/>
  <c r="AH988" i="1"/>
  <c r="AI988" i="1"/>
  <c r="AJ988" i="1"/>
  <c r="AK988" i="1"/>
  <c r="AL988" i="1"/>
  <c r="AH989" i="1"/>
  <c r="AI989" i="1"/>
  <c r="AJ989" i="1"/>
  <c r="AK989" i="1"/>
  <c r="AL989" i="1"/>
  <c r="AH990" i="1"/>
  <c r="AI990" i="1"/>
  <c r="AJ990" i="1"/>
  <c r="AK990" i="1"/>
  <c r="AL990" i="1"/>
  <c r="AH991" i="1"/>
  <c r="AI991" i="1"/>
  <c r="AJ991" i="1"/>
  <c r="AK991" i="1"/>
  <c r="AL991" i="1"/>
  <c r="AH992" i="1"/>
  <c r="AI992" i="1"/>
  <c r="AJ992" i="1"/>
  <c r="AK992" i="1"/>
  <c r="AL992" i="1"/>
  <c r="AH993" i="1"/>
  <c r="AI993" i="1"/>
  <c r="AJ993" i="1"/>
  <c r="AK993" i="1"/>
  <c r="AL993" i="1"/>
  <c r="AH994" i="1"/>
  <c r="AI994" i="1"/>
  <c r="AJ994" i="1"/>
  <c r="AK994" i="1"/>
  <c r="AL994" i="1"/>
  <c r="AH995" i="1"/>
  <c r="AI995" i="1"/>
  <c r="AJ995" i="1"/>
  <c r="AK995" i="1"/>
  <c r="AL995" i="1"/>
  <c r="AH996" i="1"/>
  <c r="AI996" i="1"/>
  <c r="AJ996" i="1"/>
  <c r="AK996" i="1"/>
  <c r="AL996" i="1"/>
  <c r="AH997" i="1"/>
  <c r="AI997" i="1"/>
  <c r="AJ997" i="1"/>
  <c r="AK997" i="1"/>
  <c r="AL997" i="1"/>
  <c r="AH998" i="1"/>
  <c r="AI998" i="1"/>
  <c r="AJ998" i="1"/>
  <c r="AK998" i="1"/>
  <c r="AL998" i="1"/>
  <c r="AH999" i="1"/>
  <c r="AI999" i="1"/>
  <c r="AJ999" i="1"/>
  <c r="AK999" i="1"/>
  <c r="AL999" i="1"/>
  <c r="AH1000" i="1"/>
  <c r="AI1000" i="1"/>
  <c r="AJ1000" i="1"/>
  <c r="AK1000" i="1"/>
  <c r="AL1000" i="1"/>
  <c r="AH1001" i="1"/>
  <c r="AI1001" i="1"/>
  <c r="AJ1001" i="1"/>
  <c r="AK1001" i="1"/>
  <c r="AL1001" i="1"/>
  <c r="AH1002" i="1"/>
  <c r="AI1002" i="1"/>
  <c r="AJ1002" i="1"/>
  <c r="AK1002" i="1"/>
  <c r="AL1002" i="1"/>
  <c r="AH1003" i="1"/>
  <c r="AI1003" i="1"/>
  <c r="AJ1003" i="1"/>
  <c r="AK1003" i="1"/>
  <c r="AL1003" i="1"/>
  <c r="AH1004" i="1"/>
  <c r="AI1004" i="1"/>
  <c r="AJ1004" i="1"/>
  <c r="AK1004" i="1"/>
  <c r="AL1004" i="1"/>
  <c r="AH1005" i="1"/>
  <c r="AI1005" i="1"/>
  <c r="AJ1005" i="1"/>
  <c r="AK1005" i="1"/>
  <c r="AL1005" i="1"/>
  <c r="AH1006" i="1"/>
  <c r="AI1006" i="1"/>
  <c r="AJ1006" i="1"/>
  <c r="AK1006" i="1"/>
  <c r="AL1006" i="1"/>
  <c r="AH1007" i="1"/>
  <c r="AI1007" i="1"/>
  <c r="AJ1007" i="1"/>
  <c r="AK1007" i="1"/>
  <c r="AL1007" i="1"/>
  <c r="AH1008" i="1"/>
  <c r="AI1008" i="1"/>
  <c r="AJ1008" i="1"/>
  <c r="AK1008" i="1"/>
  <c r="AL1008" i="1"/>
  <c r="AH1009" i="1"/>
  <c r="AI1009" i="1"/>
  <c r="AJ1009" i="1"/>
  <c r="AK1009" i="1"/>
  <c r="AL1009" i="1"/>
  <c r="AH1010" i="1"/>
  <c r="AI1010" i="1"/>
  <c r="AJ1010" i="1"/>
  <c r="AK1010" i="1"/>
  <c r="AL1010" i="1"/>
  <c r="AH1011" i="1"/>
  <c r="AI1011" i="1"/>
  <c r="AJ1011" i="1"/>
  <c r="AK1011" i="1"/>
  <c r="AL1011" i="1"/>
  <c r="AH1012" i="1"/>
  <c r="AI1012" i="1"/>
  <c r="AJ1012" i="1"/>
  <c r="AK1012" i="1"/>
  <c r="AL1012" i="1"/>
  <c r="AH1013" i="1"/>
  <c r="AI1013" i="1"/>
  <c r="AJ1013" i="1"/>
  <c r="AK1013" i="1"/>
  <c r="AL1013" i="1"/>
  <c r="AH1014" i="1"/>
  <c r="AI1014" i="1"/>
  <c r="AJ1014" i="1"/>
  <c r="AK1014" i="1"/>
  <c r="AL1014" i="1"/>
  <c r="AH1015" i="1"/>
  <c r="AI1015" i="1"/>
  <c r="AJ1015" i="1"/>
  <c r="AK1015" i="1"/>
  <c r="AL1015" i="1"/>
  <c r="AH1016" i="1"/>
  <c r="AI1016" i="1"/>
  <c r="AJ1016" i="1"/>
  <c r="AK1016" i="1"/>
  <c r="AL1016" i="1"/>
  <c r="AH1017" i="1"/>
  <c r="AI1017" i="1"/>
  <c r="AJ1017" i="1"/>
  <c r="AK1017" i="1"/>
  <c r="AL1017" i="1"/>
  <c r="AH1018" i="1"/>
  <c r="AI1018" i="1"/>
  <c r="AJ1018" i="1"/>
  <c r="AK1018" i="1"/>
  <c r="AL1018" i="1"/>
  <c r="AH1019" i="1"/>
  <c r="AI1019" i="1"/>
  <c r="AJ1019" i="1"/>
  <c r="AK1019" i="1"/>
  <c r="AL1019" i="1"/>
  <c r="AH1020" i="1"/>
  <c r="AI1020" i="1"/>
  <c r="AJ1020" i="1"/>
  <c r="AK1020" i="1"/>
  <c r="AL1020" i="1"/>
  <c r="AH1021" i="1"/>
  <c r="AI1021" i="1"/>
  <c r="AJ1021" i="1"/>
  <c r="AK1021" i="1"/>
  <c r="AL1021" i="1"/>
  <c r="AH1022" i="1"/>
  <c r="AI1022" i="1"/>
  <c r="AJ1022" i="1"/>
  <c r="AK1022" i="1"/>
  <c r="AL1022" i="1"/>
  <c r="AH1023" i="1"/>
  <c r="AI1023" i="1"/>
  <c r="AJ1023" i="1"/>
  <c r="AK1023" i="1"/>
  <c r="AL1023" i="1"/>
  <c r="AH1024" i="1"/>
  <c r="AI1024" i="1"/>
  <c r="AJ1024" i="1"/>
  <c r="AK1024" i="1"/>
  <c r="AL1024" i="1"/>
  <c r="AH1025" i="1"/>
  <c r="AI1025" i="1"/>
  <c r="AJ1025" i="1"/>
  <c r="AK1025" i="1"/>
  <c r="AL1025" i="1"/>
  <c r="AH1026" i="1"/>
  <c r="AI1026" i="1"/>
  <c r="AJ1026" i="1"/>
  <c r="AK1026" i="1"/>
  <c r="AL1026" i="1"/>
  <c r="AH1027" i="1"/>
  <c r="AI1027" i="1"/>
  <c r="AJ1027" i="1"/>
  <c r="AK1027" i="1"/>
  <c r="AL1027" i="1"/>
  <c r="AH1028" i="1"/>
  <c r="AI1028" i="1"/>
  <c r="AJ1028" i="1"/>
  <c r="AK1028" i="1"/>
  <c r="AL1028" i="1"/>
  <c r="AH1029" i="1"/>
  <c r="AI1029" i="1"/>
  <c r="AJ1029" i="1"/>
  <c r="AK1029" i="1"/>
  <c r="AL1029" i="1"/>
  <c r="AH1030" i="1"/>
  <c r="AI1030" i="1"/>
  <c r="AJ1030" i="1"/>
  <c r="AK1030" i="1"/>
  <c r="AL1030" i="1"/>
  <c r="AH1031" i="1"/>
  <c r="AI1031" i="1"/>
  <c r="AJ1031" i="1"/>
  <c r="AK1031" i="1"/>
  <c r="AL1031" i="1"/>
  <c r="AH1032" i="1"/>
  <c r="AI1032" i="1"/>
  <c r="AJ1032" i="1"/>
  <c r="AK1032" i="1"/>
  <c r="AL1032" i="1"/>
  <c r="AH1033" i="1"/>
  <c r="AI1033" i="1"/>
  <c r="AJ1033" i="1"/>
  <c r="AK1033" i="1"/>
  <c r="AL1033" i="1"/>
  <c r="AH1034" i="1"/>
  <c r="AI1034" i="1"/>
  <c r="AJ1034" i="1"/>
  <c r="AK1034" i="1"/>
  <c r="AL1034" i="1"/>
  <c r="AH1035" i="1"/>
  <c r="AI1035" i="1"/>
  <c r="AJ1035" i="1"/>
  <c r="AK1035" i="1"/>
  <c r="AL1035" i="1"/>
  <c r="AH1036" i="1"/>
  <c r="AI1036" i="1"/>
  <c r="AJ1036" i="1"/>
  <c r="AK1036" i="1"/>
  <c r="AL1036" i="1"/>
  <c r="AH1037" i="1"/>
  <c r="AI1037" i="1"/>
  <c r="AJ1037" i="1"/>
  <c r="AK1037" i="1"/>
  <c r="AL1037" i="1"/>
  <c r="AH1038" i="1"/>
  <c r="AI1038" i="1"/>
  <c r="AJ1038" i="1"/>
  <c r="AK1038" i="1"/>
  <c r="AL1038" i="1"/>
  <c r="AH1039" i="1"/>
  <c r="AI1039" i="1"/>
  <c r="AJ1039" i="1"/>
  <c r="AK1039" i="1"/>
  <c r="AL1039" i="1"/>
  <c r="AH1040" i="1"/>
  <c r="AI1040" i="1"/>
  <c r="AJ1040" i="1"/>
  <c r="AK1040" i="1"/>
  <c r="AL1040" i="1"/>
  <c r="AH1041" i="1"/>
  <c r="AI1041" i="1"/>
  <c r="AJ1041" i="1"/>
  <c r="AK1041" i="1"/>
  <c r="AL1041" i="1"/>
  <c r="AH1042" i="1"/>
  <c r="AI1042" i="1"/>
  <c r="AJ1042" i="1"/>
  <c r="AK1042" i="1"/>
  <c r="AL1042" i="1"/>
  <c r="AH122" i="1"/>
  <c r="BK117" i="7" l="1"/>
  <c r="BL117" i="7"/>
  <c r="BM117" i="7"/>
  <c r="BN117" i="7"/>
  <c r="BO117" i="7"/>
  <c r="BR117" i="7"/>
  <c r="BQ117" i="7"/>
  <c r="BP117" i="7"/>
  <c r="DS4" i="7" l="1"/>
  <c r="DT4" i="7"/>
  <c r="DU4" i="7"/>
  <c r="DV4" i="7"/>
  <c r="DW4" i="7"/>
  <c r="DX4" i="7"/>
  <c r="DY4" i="7"/>
  <c r="DZ4" i="7"/>
  <c r="DS5" i="7"/>
  <c r="DT5" i="7"/>
  <c r="DU5" i="7"/>
  <c r="DV5" i="7"/>
  <c r="DW5" i="7"/>
  <c r="DX5" i="7"/>
  <c r="DY5" i="7"/>
  <c r="DZ5" i="7"/>
  <c r="DS6" i="7"/>
  <c r="DT6" i="7"/>
  <c r="DU6" i="7"/>
  <c r="DV6" i="7"/>
  <c r="DW6" i="7"/>
  <c r="DX6" i="7"/>
  <c r="DY6" i="7"/>
  <c r="DZ6" i="7"/>
  <c r="DS7" i="7"/>
  <c r="DT7" i="7"/>
  <c r="DU7" i="7"/>
  <c r="DV7" i="7"/>
  <c r="DW7" i="7"/>
  <c r="DX7" i="7"/>
  <c r="DY7" i="7"/>
  <c r="DZ7" i="7"/>
  <c r="DS8" i="7"/>
  <c r="DT8" i="7"/>
  <c r="DU8" i="7"/>
  <c r="DV8" i="7"/>
  <c r="DW8" i="7"/>
  <c r="DX8" i="7"/>
  <c r="DY8" i="7"/>
  <c r="DZ8" i="7"/>
  <c r="DS9" i="7"/>
  <c r="DT9" i="7"/>
  <c r="DU9" i="7"/>
  <c r="DV9" i="7"/>
  <c r="DW9" i="7"/>
  <c r="DX9" i="7"/>
  <c r="DY9" i="7"/>
  <c r="DZ9" i="7"/>
  <c r="DS10" i="7"/>
  <c r="DT10" i="7"/>
  <c r="DU10" i="7"/>
  <c r="DV10" i="7"/>
  <c r="DW10" i="7"/>
  <c r="DX10" i="7"/>
  <c r="DY10" i="7"/>
  <c r="DZ10" i="7"/>
  <c r="DS11" i="7"/>
  <c r="DT11" i="7"/>
  <c r="DU11" i="7"/>
  <c r="DV11" i="7"/>
  <c r="DW11" i="7"/>
  <c r="DX11" i="7"/>
  <c r="DY11" i="7"/>
  <c r="DZ11" i="7"/>
  <c r="DS12" i="7"/>
  <c r="DT12" i="7"/>
  <c r="DU12" i="7"/>
  <c r="DV12" i="7"/>
  <c r="DW12" i="7"/>
  <c r="DX12" i="7"/>
  <c r="DY12" i="7"/>
  <c r="DZ12" i="7"/>
  <c r="DS13" i="7"/>
  <c r="DT13" i="7"/>
  <c r="DU13" i="7"/>
  <c r="DV13" i="7"/>
  <c r="DW13" i="7"/>
  <c r="DX13" i="7"/>
  <c r="DY13" i="7"/>
  <c r="DZ13" i="7"/>
  <c r="DS14" i="7"/>
  <c r="DT14" i="7"/>
  <c r="DU14" i="7"/>
  <c r="DV14" i="7"/>
  <c r="DW14" i="7"/>
  <c r="DX14" i="7"/>
  <c r="DY14" i="7"/>
  <c r="DZ14" i="7"/>
  <c r="DS15" i="7"/>
  <c r="DT15" i="7"/>
  <c r="DU15" i="7"/>
  <c r="DV15" i="7"/>
  <c r="DW15" i="7"/>
  <c r="DX15" i="7"/>
  <c r="DY15" i="7"/>
  <c r="DZ15" i="7"/>
  <c r="DS16" i="7"/>
  <c r="DT16" i="7"/>
  <c r="DU16" i="7"/>
  <c r="DV16" i="7"/>
  <c r="DW16" i="7"/>
  <c r="DX16" i="7"/>
  <c r="DY16" i="7"/>
  <c r="DZ16" i="7"/>
  <c r="DS17" i="7"/>
  <c r="DT17" i="7"/>
  <c r="DU17" i="7"/>
  <c r="DV17" i="7"/>
  <c r="DW17" i="7"/>
  <c r="DX17" i="7"/>
  <c r="DY17" i="7"/>
  <c r="DZ17" i="7"/>
  <c r="DS18" i="7"/>
  <c r="DT18" i="7"/>
  <c r="DU18" i="7"/>
  <c r="DV18" i="7"/>
  <c r="DW18" i="7"/>
  <c r="DX18" i="7"/>
  <c r="DY18" i="7"/>
  <c r="DZ18" i="7"/>
  <c r="DS19" i="7"/>
  <c r="DT19" i="7"/>
  <c r="DU19" i="7"/>
  <c r="DV19" i="7"/>
  <c r="DW19" i="7"/>
  <c r="DX19" i="7"/>
  <c r="DY19" i="7"/>
  <c r="DZ19" i="7"/>
  <c r="DS20" i="7"/>
  <c r="DT20" i="7"/>
  <c r="DU20" i="7"/>
  <c r="DV20" i="7"/>
  <c r="DW20" i="7"/>
  <c r="DX20" i="7"/>
  <c r="DY20" i="7"/>
  <c r="DZ20" i="7"/>
  <c r="DS21" i="7"/>
  <c r="DT21" i="7"/>
  <c r="DU21" i="7"/>
  <c r="DV21" i="7"/>
  <c r="DW21" i="7"/>
  <c r="DX21" i="7"/>
  <c r="DY21" i="7"/>
  <c r="DZ21" i="7"/>
  <c r="DS22" i="7"/>
  <c r="DT22" i="7"/>
  <c r="DU22" i="7"/>
  <c r="DV22" i="7"/>
  <c r="DW22" i="7"/>
  <c r="DX22" i="7"/>
  <c r="DY22" i="7"/>
  <c r="DZ22" i="7"/>
  <c r="DS23" i="7"/>
  <c r="DT23" i="7"/>
  <c r="DU23" i="7"/>
  <c r="DV23" i="7"/>
  <c r="DW23" i="7"/>
  <c r="DX23" i="7"/>
  <c r="DY23" i="7"/>
  <c r="DZ23" i="7"/>
  <c r="DS24" i="7"/>
  <c r="DT24" i="7"/>
  <c r="DU24" i="7"/>
  <c r="DV24" i="7"/>
  <c r="DW24" i="7"/>
  <c r="DX24" i="7"/>
  <c r="DY24" i="7"/>
  <c r="DZ24" i="7"/>
  <c r="DS25" i="7"/>
  <c r="DT25" i="7"/>
  <c r="DU25" i="7"/>
  <c r="DV25" i="7"/>
  <c r="DW25" i="7"/>
  <c r="DX25" i="7"/>
  <c r="DY25" i="7"/>
  <c r="DZ25" i="7"/>
  <c r="DS26" i="7"/>
  <c r="DT26" i="7"/>
  <c r="DU26" i="7"/>
  <c r="DV26" i="7"/>
  <c r="DW26" i="7"/>
  <c r="DX26" i="7"/>
  <c r="DY26" i="7"/>
  <c r="DZ26" i="7"/>
  <c r="DS27" i="7"/>
  <c r="DT27" i="7"/>
  <c r="DU27" i="7"/>
  <c r="DV27" i="7"/>
  <c r="DW27" i="7"/>
  <c r="DX27" i="7"/>
  <c r="DY27" i="7"/>
  <c r="DZ27" i="7"/>
  <c r="DS28" i="7"/>
  <c r="DT28" i="7"/>
  <c r="DU28" i="7"/>
  <c r="DV28" i="7"/>
  <c r="DW28" i="7"/>
  <c r="DX28" i="7"/>
  <c r="DY28" i="7"/>
  <c r="DZ28" i="7"/>
  <c r="DS29" i="7"/>
  <c r="DT29" i="7"/>
  <c r="DU29" i="7"/>
  <c r="DV29" i="7"/>
  <c r="DW29" i="7"/>
  <c r="DX29" i="7"/>
  <c r="DY29" i="7"/>
  <c r="DZ29" i="7"/>
  <c r="DS30" i="7"/>
  <c r="DT30" i="7"/>
  <c r="DU30" i="7"/>
  <c r="DV30" i="7"/>
  <c r="DW30" i="7"/>
  <c r="DX30" i="7"/>
  <c r="DY30" i="7"/>
  <c r="DZ30" i="7"/>
  <c r="DS31" i="7"/>
  <c r="DT31" i="7"/>
  <c r="DU31" i="7"/>
  <c r="DV31" i="7"/>
  <c r="DW31" i="7"/>
  <c r="DX31" i="7"/>
  <c r="DY31" i="7"/>
  <c r="DZ31" i="7"/>
  <c r="DS32" i="7"/>
  <c r="DT32" i="7"/>
  <c r="DU32" i="7"/>
  <c r="DV32" i="7"/>
  <c r="DW32" i="7"/>
  <c r="DX32" i="7"/>
  <c r="DY32" i="7"/>
  <c r="DZ32" i="7"/>
  <c r="DS33" i="7"/>
  <c r="DT33" i="7"/>
  <c r="DU33" i="7"/>
  <c r="DV33" i="7"/>
  <c r="DW33" i="7"/>
  <c r="DX33" i="7"/>
  <c r="DY33" i="7"/>
  <c r="DZ33" i="7"/>
  <c r="DS34" i="7"/>
  <c r="DT34" i="7"/>
  <c r="DU34" i="7"/>
  <c r="DV34" i="7"/>
  <c r="DW34" i="7"/>
  <c r="DX34" i="7"/>
  <c r="DY34" i="7"/>
  <c r="DZ34" i="7"/>
  <c r="DS35" i="7"/>
  <c r="DT35" i="7"/>
  <c r="DU35" i="7"/>
  <c r="DV35" i="7"/>
  <c r="DW35" i="7"/>
  <c r="DX35" i="7"/>
  <c r="DY35" i="7"/>
  <c r="DZ35" i="7"/>
  <c r="DS36" i="7"/>
  <c r="DT36" i="7"/>
  <c r="DU36" i="7"/>
  <c r="DV36" i="7"/>
  <c r="DW36" i="7"/>
  <c r="DX36" i="7"/>
  <c r="DY36" i="7"/>
  <c r="DZ36" i="7"/>
  <c r="DS37" i="7"/>
  <c r="DT37" i="7"/>
  <c r="DU37" i="7"/>
  <c r="DV37" i="7"/>
  <c r="DW37" i="7"/>
  <c r="DX37" i="7"/>
  <c r="DY37" i="7"/>
  <c r="DZ37" i="7"/>
  <c r="DS38" i="7"/>
  <c r="DT38" i="7"/>
  <c r="DU38" i="7"/>
  <c r="DV38" i="7"/>
  <c r="DW38" i="7"/>
  <c r="DX38" i="7"/>
  <c r="DY38" i="7"/>
  <c r="DZ38" i="7"/>
  <c r="DS39" i="7"/>
  <c r="DT39" i="7"/>
  <c r="DU39" i="7"/>
  <c r="DV39" i="7"/>
  <c r="DW39" i="7"/>
  <c r="DX39" i="7"/>
  <c r="DY39" i="7"/>
  <c r="DZ39" i="7"/>
  <c r="DS40" i="7"/>
  <c r="DT40" i="7"/>
  <c r="DU40" i="7"/>
  <c r="DV40" i="7"/>
  <c r="DW40" i="7"/>
  <c r="DX40" i="7"/>
  <c r="DY40" i="7"/>
  <c r="DZ40" i="7"/>
  <c r="DS41" i="7"/>
  <c r="DT41" i="7"/>
  <c r="DU41" i="7"/>
  <c r="DV41" i="7"/>
  <c r="DW41" i="7"/>
  <c r="DX41" i="7"/>
  <c r="DY41" i="7"/>
  <c r="DZ41" i="7"/>
  <c r="DS42" i="7"/>
  <c r="DT42" i="7"/>
  <c r="DU42" i="7"/>
  <c r="DV42" i="7"/>
  <c r="DW42" i="7"/>
  <c r="DX42" i="7"/>
  <c r="DY42" i="7"/>
  <c r="DZ42" i="7"/>
  <c r="DS43" i="7"/>
  <c r="DT43" i="7"/>
  <c r="DU43" i="7"/>
  <c r="DV43" i="7"/>
  <c r="DW43" i="7"/>
  <c r="DX43" i="7"/>
  <c r="DY43" i="7"/>
  <c r="DZ43" i="7"/>
  <c r="DS44" i="7"/>
  <c r="DT44" i="7"/>
  <c r="DU44" i="7"/>
  <c r="DV44" i="7"/>
  <c r="DW44" i="7"/>
  <c r="DX44" i="7"/>
  <c r="DY44" i="7"/>
  <c r="DZ44" i="7"/>
  <c r="DS45" i="7"/>
  <c r="DT45" i="7"/>
  <c r="DU45" i="7"/>
  <c r="DV45" i="7"/>
  <c r="DW45" i="7"/>
  <c r="DX45" i="7"/>
  <c r="DY45" i="7"/>
  <c r="DZ45" i="7"/>
  <c r="DS46" i="7"/>
  <c r="DT46" i="7"/>
  <c r="DU46" i="7"/>
  <c r="DV46" i="7"/>
  <c r="DW46" i="7"/>
  <c r="DX46" i="7"/>
  <c r="DY46" i="7"/>
  <c r="DZ46" i="7"/>
  <c r="DS47" i="7"/>
  <c r="DT47" i="7"/>
  <c r="DU47" i="7"/>
  <c r="DV47" i="7"/>
  <c r="DW47" i="7"/>
  <c r="DX47" i="7"/>
  <c r="DY47" i="7"/>
  <c r="DZ47" i="7"/>
  <c r="DS48" i="7"/>
  <c r="DT48" i="7"/>
  <c r="DU48" i="7"/>
  <c r="DV48" i="7"/>
  <c r="DW48" i="7"/>
  <c r="DX48" i="7"/>
  <c r="DY48" i="7"/>
  <c r="DZ48" i="7"/>
  <c r="DS49" i="7"/>
  <c r="DT49" i="7"/>
  <c r="DU49" i="7"/>
  <c r="DV49" i="7"/>
  <c r="DW49" i="7"/>
  <c r="DX49" i="7"/>
  <c r="DY49" i="7"/>
  <c r="DZ49" i="7"/>
  <c r="DS50" i="7"/>
  <c r="DT50" i="7"/>
  <c r="DU50" i="7"/>
  <c r="DV50" i="7"/>
  <c r="DW50" i="7"/>
  <c r="DX50" i="7"/>
  <c r="DY50" i="7"/>
  <c r="DZ50" i="7"/>
  <c r="DS51" i="7"/>
  <c r="DT51" i="7"/>
  <c r="DU51" i="7"/>
  <c r="DV51" i="7"/>
  <c r="DW51" i="7"/>
  <c r="DX51" i="7"/>
  <c r="DY51" i="7"/>
  <c r="DZ51" i="7"/>
  <c r="DS52" i="7"/>
  <c r="DT52" i="7"/>
  <c r="DU52" i="7"/>
  <c r="DV52" i="7"/>
  <c r="DW52" i="7"/>
  <c r="DX52" i="7"/>
  <c r="DY52" i="7"/>
  <c r="DZ52" i="7"/>
  <c r="DS53" i="7"/>
  <c r="DT53" i="7"/>
  <c r="DU53" i="7"/>
  <c r="DV53" i="7"/>
  <c r="DW53" i="7"/>
  <c r="DX53" i="7"/>
  <c r="DY53" i="7"/>
  <c r="DZ53" i="7"/>
  <c r="DS54" i="7"/>
  <c r="DT54" i="7"/>
  <c r="DU54" i="7"/>
  <c r="DV54" i="7"/>
  <c r="DW54" i="7"/>
  <c r="DX54" i="7"/>
  <c r="DY54" i="7"/>
  <c r="DZ54" i="7"/>
  <c r="DS55" i="7"/>
  <c r="DT55" i="7"/>
  <c r="DU55" i="7"/>
  <c r="DV55" i="7"/>
  <c r="DW55" i="7"/>
  <c r="DX55" i="7"/>
  <c r="DY55" i="7"/>
  <c r="DZ55" i="7"/>
  <c r="DS56" i="7"/>
  <c r="DT56" i="7"/>
  <c r="DU56" i="7"/>
  <c r="DV56" i="7"/>
  <c r="DW56" i="7"/>
  <c r="DX56" i="7"/>
  <c r="DY56" i="7"/>
  <c r="DZ56" i="7"/>
  <c r="DS57" i="7"/>
  <c r="DT57" i="7"/>
  <c r="DU57" i="7"/>
  <c r="DV57" i="7"/>
  <c r="DW57" i="7"/>
  <c r="DX57" i="7"/>
  <c r="DY57" i="7"/>
  <c r="DZ57" i="7"/>
  <c r="DS58" i="7"/>
  <c r="DT58" i="7"/>
  <c r="DU58" i="7"/>
  <c r="DV58" i="7"/>
  <c r="DW58" i="7"/>
  <c r="DX58" i="7"/>
  <c r="DY58" i="7"/>
  <c r="DZ58" i="7"/>
  <c r="DS59" i="7"/>
  <c r="DT59" i="7"/>
  <c r="DU59" i="7"/>
  <c r="DV59" i="7"/>
  <c r="DW59" i="7"/>
  <c r="DX59" i="7"/>
  <c r="DY59" i="7"/>
  <c r="DZ59" i="7"/>
  <c r="DS60" i="7"/>
  <c r="DT60" i="7"/>
  <c r="DU60" i="7"/>
  <c r="DV60" i="7"/>
  <c r="DW60" i="7"/>
  <c r="DX60" i="7"/>
  <c r="DY60" i="7"/>
  <c r="DZ60" i="7"/>
  <c r="DS61" i="7"/>
  <c r="DT61" i="7"/>
  <c r="DU61" i="7"/>
  <c r="DV61" i="7"/>
  <c r="DW61" i="7"/>
  <c r="DX61" i="7"/>
  <c r="DY61" i="7"/>
  <c r="DZ61" i="7"/>
  <c r="DS62" i="7"/>
  <c r="DT62" i="7"/>
  <c r="DU62" i="7"/>
  <c r="DV62" i="7"/>
  <c r="DW62" i="7"/>
  <c r="DX62" i="7"/>
  <c r="DY62" i="7"/>
  <c r="DZ62" i="7"/>
  <c r="DS63" i="7"/>
  <c r="DT63" i="7"/>
  <c r="DU63" i="7"/>
  <c r="DV63" i="7"/>
  <c r="DW63" i="7"/>
  <c r="DX63" i="7"/>
  <c r="DY63" i="7"/>
  <c r="DZ63" i="7"/>
  <c r="DS64" i="7"/>
  <c r="DT64" i="7"/>
  <c r="DU64" i="7"/>
  <c r="DV64" i="7"/>
  <c r="DW64" i="7"/>
  <c r="DX64" i="7"/>
  <c r="DY64" i="7"/>
  <c r="DZ64" i="7"/>
  <c r="DS65" i="7"/>
  <c r="DT65" i="7"/>
  <c r="DU65" i="7"/>
  <c r="DV65" i="7"/>
  <c r="DW65" i="7"/>
  <c r="DX65" i="7"/>
  <c r="DY65" i="7"/>
  <c r="DZ65" i="7"/>
  <c r="DS66" i="7"/>
  <c r="DT66" i="7"/>
  <c r="DU66" i="7"/>
  <c r="DV66" i="7"/>
  <c r="DW66" i="7"/>
  <c r="DX66" i="7"/>
  <c r="DY66" i="7"/>
  <c r="DZ66" i="7"/>
  <c r="DS67" i="7"/>
  <c r="DT67" i="7"/>
  <c r="DU67" i="7"/>
  <c r="DV67" i="7"/>
  <c r="DW67" i="7"/>
  <c r="DX67" i="7"/>
  <c r="DY67" i="7"/>
  <c r="DZ67" i="7"/>
  <c r="DS68" i="7"/>
  <c r="DT68" i="7"/>
  <c r="DU68" i="7"/>
  <c r="DV68" i="7"/>
  <c r="DW68" i="7"/>
  <c r="DX68" i="7"/>
  <c r="DY68" i="7"/>
  <c r="DZ68" i="7"/>
  <c r="DS69" i="7"/>
  <c r="DT69" i="7"/>
  <c r="DU69" i="7"/>
  <c r="DV69" i="7"/>
  <c r="DW69" i="7"/>
  <c r="DX69" i="7"/>
  <c r="DY69" i="7"/>
  <c r="DZ69" i="7"/>
  <c r="DS70" i="7"/>
  <c r="DT70" i="7"/>
  <c r="DU70" i="7"/>
  <c r="DV70" i="7"/>
  <c r="DW70" i="7"/>
  <c r="DX70" i="7"/>
  <c r="DY70" i="7"/>
  <c r="DZ70" i="7"/>
  <c r="DS71" i="7"/>
  <c r="DT71" i="7"/>
  <c r="DU71" i="7"/>
  <c r="DV71" i="7"/>
  <c r="DW71" i="7"/>
  <c r="DX71" i="7"/>
  <c r="DY71" i="7"/>
  <c r="DZ71" i="7"/>
  <c r="DS72" i="7"/>
  <c r="DT72" i="7"/>
  <c r="DU72" i="7"/>
  <c r="DV72" i="7"/>
  <c r="DW72" i="7"/>
  <c r="DX72" i="7"/>
  <c r="DY72" i="7"/>
  <c r="DZ72" i="7"/>
  <c r="DS73" i="7"/>
  <c r="DT73" i="7"/>
  <c r="DU73" i="7"/>
  <c r="DV73" i="7"/>
  <c r="DW73" i="7"/>
  <c r="DX73" i="7"/>
  <c r="DY73" i="7"/>
  <c r="DZ73" i="7"/>
  <c r="DS74" i="7"/>
  <c r="DT74" i="7"/>
  <c r="DU74" i="7"/>
  <c r="DV74" i="7"/>
  <c r="DW74" i="7"/>
  <c r="DX74" i="7"/>
  <c r="DY74" i="7"/>
  <c r="DZ74" i="7"/>
  <c r="DS75" i="7"/>
  <c r="DT75" i="7"/>
  <c r="DU75" i="7"/>
  <c r="DV75" i="7"/>
  <c r="DW75" i="7"/>
  <c r="DX75" i="7"/>
  <c r="DY75" i="7"/>
  <c r="DZ75" i="7"/>
  <c r="DS76" i="7"/>
  <c r="DT76" i="7"/>
  <c r="DU76" i="7"/>
  <c r="DV76" i="7"/>
  <c r="DW76" i="7"/>
  <c r="DX76" i="7"/>
  <c r="DY76" i="7"/>
  <c r="DZ76" i="7"/>
  <c r="DS77" i="7"/>
  <c r="DT77" i="7"/>
  <c r="DU77" i="7"/>
  <c r="DV77" i="7"/>
  <c r="DW77" i="7"/>
  <c r="DX77" i="7"/>
  <c r="DY77" i="7"/>
  <c r="DZ77" i="7"/>
  <c r="DS78" i="7"/>
  <c r="DT78" i="7"/>
  <c r="DU78" i="7"/>
  <c r="DV78" i="7"/>
  <c r="DW78" i="7"/>
  <c r="DX78" i="7"/>
  <c r="DY78" i="7"/>
  <c r="DZ78" i="7"/>
  <c r="DS79" i="7"/>
  <c r="DT79" i="7"/>
  <c r="DU79" i="7"/>
  <c r="DV79" i="7"/>
  <c r="DW79" i="7"/>
  <c r="DX79" i="7"/>
  <c r="DY79" i="7"/>
  <c r="DZ79" i="7"/>
  <c r="DS80" i="7"/>
  <c r="DT80" i="7"/>
  <c r="DU80" i="7"/>
  <c r="DV80" i="7"/>
  <c r="DW80" i="7"/>
  <c r="DX80" i="7"/>
  <c r="DY80" i="7"/>
  <c r="DZ80" i="7"/>
  <c r="DS81" i="7"/>
  <c r="DT81" i="7"/>
  <c r="DU81" i="7"/>
  <c r="DV81" i="7"/>
  <c r="DW81" i="7"/>
  <c r="DX81" i="7"/>
  <c r="DY81" i="7"/>
  <c r="DZ81" i="7"/>
  <c r="DS82" i="7"/>
  <c r="DT82" i="7"/>
  <c r="DU82" i="7"/>
  <c r="DV82" i="7"/>
  <c r="DW82" i="7"/>
  <c r="DX82" i="7"/>
  <c r="DY82" i="7"/>
  <c r="DZ82" i="7"/>
  <c r="DS83" i="7"/>
  <c r="DT83" i="7"/>
  <c r="DU83" i="7"/>
  <c r="DV83" i="7"/>
  <c r="DW83" i="7"/>
  <c r="DX83" i="7"/>
  <c r="DY83" i="7"/>
  <c r="DZ83" i="7"/>
  <c r="DS84" i="7"/>
  <c r="DT84" i="7"/>
  <c r="DU84" i="7"/>
  <c r="DV84" i="7"/>
  <c r="DW84" i="7"/>
  <c r="DX84" i="7"/>
  <c r="DY84" i="7"/>
  <c r="DZ84" i="7"/>
  <c r="DS85" i="7"/>
  <c r="DT85" i="7"/>
  <c r="DU85" i="7"/>
  <c r="DV85" i="7"/>
  <c r="DW85" i="7"/>
  <c r="DX85" i="7"/>
  <c r="DY85" i="7"/>
  <c r="DZ85" i="7"/>
  <c r="DS86" i="7"/>
  <c r="DT86" i="7"/>
  <c r="DU86" i="7"/>
  <c r="DV86" i="7"/>
  <c r="DW86" i="7"/>
  <c r="DX86" i="7"/>
  <c r="DY86" i="7"/>
  <c r="DZ86" i="7"/>
  <c r="DS87" i="7"/>
  <c r="DT87" i="7"/>
  <c r="DU87" i="7"/>
  <c r="DV87" i="7"/>
  <c r="DW87" i="7"/>
  <c r="DX87" i="7"/>
  <c r="DY87" i="7"/>
  <c r="DZ87" i="7"/>
  <c r="DS88" i="7"/>
  <c r="DT88" i="7"/>
  <c r="DU88" i="7"/>
  <c r="DV88" i="7"/>
  <c r="DW88" i="7"/>
  <c r="DX88" i="7"/>
  <c r="DY88" i="7"/>
  <c r="DZ88" i="7"/>
  <c r="DS89" i="7"/>
  <c r="DT89" i="7"/>
  <c r="DU89" i="7"/>
  <c r="DV89" i="7"/>
  <c r="DW89" i="7"/>
  <c r="DX89" i="7"/>
  <c r="DY89" i="7"/>
  <c r="DZ89" i="7"/>
  <c r="DS90" i="7"/>
  <c r="DT90" i="7"/>
  <c r="DU90" i="7"/>
  <c r="DV90" i="7"/>
  <c r="DW90" i="7"/>
  <c r="DX90" i="7"/>
  <c r="DY90" i="7"/>
  <c r="DZ90" i="7"/>
  <c r="DS91" i="7"/>
  <c r="DT91" i="7"/>
  <c r="DU91" i="7"/>
  <c r="DV91" i="7"/>
  <c r="DW91" i="7"/>
  <c r="DX91" i="7"/>
  <c r="DY91" i="7"/>
  <c r="DZ91" i="7"/>
  <c r="DS92" i="7"/>
  <c r="DT92" i="7"/>
  <c r="DU92" i="7"/>
  <c r="DV92" i="7"/>
  <c r="DW92" i="7"/>
  <c r="DX92" i="7"/>
  <c r="DY92" i="7"/>
  <c r="DZ92" i="7"/>
  <c r="DS93" i="7"/>
  <c r="DT93" i="7"/>
  <c r="DU93" i="7"/>
  <c r="DV93" i="7"/>
  <c r="DW93" i="7"/>
  <c r="DX93" i="7"/>
  <c r="DY93" i="7"/>
  <c r="DZ93" i="7"/>
  <c r="DS94" i="7"/>
  <c r="DT94" i="7"/>
  <c r="DU94" i="7"/>
  <c r="DV94" i="7"/>
  <c r="DW94" i="7"/>
  <c r="DX94" i="7"/>
  <c r="DY94" i="7"/>
  <c r="DZ94" i="7"/>
  <c r="DS95" i="7"/>
  <c r="DT95" i="7"/>
  <c r="DU95" i="7"/>
  <c r="DV95" i="7"/>
  <c r="DW95" i="7"/>
  <c r="DX95" i="7"/>
  <c r="DY95" i="7"/>
  <c r="DZ95" i="7"/>
  <c r="DS96" i="7"/>
  <c r="DT96" i="7"/>
  <c r="DU96" i="7"/>
  <c r="DV96" i="7"/>
  <c r="DW96" i="7"/>
  <c r="DX96" i="7"/>
  <c r="DY96" i="7"/>
  <c r="DZ96" i="7"/>
  <c r="DS97" i="7"/>
  <c r="DT97" i="7"/>
  <c r="DU97" i="7"/>
  <c r="DV97" i="7"/>
  <c r="DW97" i="7"/>
  <c r="DX97" i="7"/>
  <c r="DY97" i="7"/>
  <c r="DZ97" i="7"/>
  <c r="DS98" i="7"/>
  <c r="DT98" i="7"/>
  <c r="DU98" i="7"/>
  <c r="DV98" i="7"/>
  <c r="DW98" i="7"/>
  <c r="DX98" i="7"/>
  <c r="DY98" i="7"/>
  <c r="DZ98" i="7"/>
  <c r="DS99" i="7"/>
  <c r="DT99" i="7"/>
  <c r="DU99" i="7"/>
  <c r="DV99" i="7"/>
  <c r="DW99" i="7"/>
  <c r="DX99" i="7"/>
  <c r="DY99" i="7"/>
  <c r="DZ99" i="7"/>
  <c r="DS100" i="7"/>
  <c r="DT100" i="7"/>
  <c r="DU100" i="7"/>
  <c r="DV100" i="7"/>
  <c r="DW100" i="7"/>
  <c r="DX100" i="7"/>
  <c r="DY100" i="7"/>
  <c r="DZ100" i="7"/>
  <c r="DS101" i="7"/>
  <c r="DT101" i="7"/>
  <c r="DU101" i="7"/>
  <c r="DV101" i="7"/>
  <c r="DW101" i="7"/>
  <c r="DX101" i="7"/>
  <c r="DY101" i="7"/>
  <c r="DZ101" i="7"/>
  <c r="DS102" i="7"/>
  <c r="DT102" i="7"/>
  <c r="DU102" i="7"/>
  <c r="DV102" i="7"/>
  <c r="DW102" i="7"/>
  <c r="DX102" i="7"/>
  <c r="DY102" i="7"/>
  <c r="DZ102" i="7"/>
  <c r="DS103" i="7"/>
  <c r="DT103" i="7"/>
  <c r="DU103" i="7"/>
  <c r="DV103" i="7"/>
  <c r="DW103" i="7"/>
  <c r="DX103" i="7"/>
  <c r="DY103" i="7"/>
  <c r="DZ103" i="7"/>
  <c r="DS104" i="7"/>
  <c r="DT104" i="7"/>
  <c r="DU104" i="7"/>
  <c r="DV104" i="7"/>
  <c r="DW104" i="7"/>
  <c r="DX104" i="7"/>
  <c r="DY104" i="7"/>
  <c r="DZ104" i="7"/>
  <c r="DS105" i="7"/>
  <c r="DT105" i="7"/>
  <c r="DU105" i="7"/>
  <c r="DV105" i="7"/>
  <c r="DW105" i="7"/>
  <c r="DX105" i="7"/>
  <c r="DY105" i="7"/>
  <c r="DZ105" i="7"/>
  <c r="DS106" i="7"/>
  <c r="DT106" i="7"/>
  <c r="DU106" i="7"/>
  <c r="DV106" i="7"/>
  <c r="DW106" i="7"/>
  <c r="DX106" i="7"/>
  <c r="DY106" i="7"/>
  <c r="DZ106" i="7"/>
  <c r="DS107" i="7"/>
  <c r="DT107" i="7"/>
  <c r="DU107" i="7"/>
  <c r="DV107" i="7"/>
  <c r="DW107" i="7"/>
  <c r="DX107" i="7"/>
  <c r="DY107" i="7"/>
  <c r="DZ107" i="7"/>
  <c r="DS108" i="7"/>
  <c r="DT108" i="7"/>
  <c r="DU108" i="7"/>
  <c r="DV108" i="7"/>
  <c r="DW108" i="7"/>
  <c r="DX108" i="7"/>
  <c r="DY108" i="7"/>
  <c r="DZ108" i="7"/>
  <c r="DS109" i="7"/>
  <c r="DT109" i="7"/>
  <c r="DU109" i="7"/>
  <c r="DV109" i="7"/>
  <c r="DW109" i="7"/>
  <c r="DX109" i="7"/>
  <c r="DY109" i="7"/>
  <c r="DZ109" i="7"/>
  <c r="DS110" i="7"/>
  <c r="DT110" i="7"/>
  <c r="DU110" i="7"/>
  <c r="DV110" i="7"/>
  <c r="DW110" i="7"/>
  <c r="DX110" i="7"/>
  <c r="DY110" i="7"/>
  <c r="DZ110" i="7"/>
  <c r="DS111" i="7"/>
  <c r="DT111" i="7"/>
  <c r="DU111" i="7"/>
  <c r="DV111" i="7"/>
  <c r="DW111" i="7"/>
  <c r="DX111" i="7"/>
  <c r="DY111" i="7"/>
  <c r="DZ111" i="7"/>
  <c r="DS112" i="7"/>
  <c r="DT112" i="7"/>
  <c r="DU112" i="7"/>
  <c r="DV112" i="7"/>
  <c r="DW112" i="7"/>
  <c r="DX112" i="7"/>
  <c r="DY112" i="7"/>
  <c r="DZ112" i="7"/>
  <c r="DS113" i="7"/>
  <c r="DT113" i="7"/>
  <c r="DU113" i="7"/>
  <c r="DV113" i="7"/>
  <c r="DW113" i="7"/>
  <c r="DX113" i="7"/>
  <c r="DY113" i="7"/>
  <c r="DZ113" i="7"/>
  <c r="DS114" i="7"/>
  <c r="DT114" i="7"/>
  <c r="DU114" i="7"/>
  <c r="DV114" i="7"/>
  <c r="DW114" i="7"/>
  <c r="DX114" i="7"/>
  <c r="DY114" i="7"/>
  <c r="DZ114" i="7"/>
  <c r="DS115" i="7"/>
  <c r="DT115" i="7"/>
  <c r="DU115" i="7"/>
  <c r="DV115" i="7"/>
  <c r="DW115" i="7"/>
  <c r="DX115" i="7"/>
  <c r="DY115" i="7"/>
  <c r="DZ115" i="7"/>
  <c r="DS116" i="7"/>
  <c r="DT116" i="7"/>
  <c r="DU116" i="7"/>
  <c r="DV116" i="7"/>
  <c r="DW116" i="7"/>
  <c r="DX116" i="7"/>
  <c r="DY116" i="7"/>
  <c r="DZ116" i="7"/>
  <c r="DT3" i="7"/>
  <c r="DU3" i="7"/>
  <c r="DV3" i="7"/>
  <c r="DW3" i="7"/>
  <c r="DX3" i="7"/>
  <c r="DY3" i="7"/>
  <c r="DZ3" i="7"/>
  <c r="DS3" i="7"/>
  <c r="DI4" i="7"/>
  <c r="DJ4" i="7"/>
  <c r="DK4" i="7"/>
  <c r="DL4" i="7"/>
  <c r="DM4" i="7"/>
  <c r="DN4" i="7"/>
  <c r="DO4" i="7"/>
  <c r="DP4" i="7"/>
  <c r="DI5" i="7"/>
  <c r="DJ5" i="7"/>
  <c r="DK5" i="7"/>
  <c r="DL5" i="7"/>
  <c r="DM5" i="7"/>
  <c r="DN5" i="7"/>
  <c r="DO5" i="7"/>
  <c r="DP5" i="7"/>
  <c r="DI6" i="7"/>
  <c r="DJ6" i="7"/>
  <c r="DK6" i="7"/>
  <c r="DL6" i="7"/>
  <c r="DM6" i="7"/>
  <c r="DN6" i="7"/>
  <c r="DO6" i="7"/>
  <c r="DP6" i="7"/>
  <c r="DI7" i="7"/>
  <c r="DJ7" i="7"/>
  <c r="DK7" i="7"/>
  <c r="DL7" i="7"/>
  <c r="DM7" i="7"/>
  <c r="DN7" i="7"/>
  <c r="DO7" i="7"/>
  <c r="DP7" i="7"/>
  <c r="DI8" i="7"/>
  <c r="DJ8" i="7"/>
  <c r="DK8" i="7"/>
  <c r="DL8" i="7"/>
  <c r="DM8" i="7"/>
  <c r="DN8" i="7"/>
  <c r="DO8" i="7"/>
  <c r="DP8" i="7"/>
  <c r="DI9" i="7"/>
  <c r="DJ9" i="7"/>
  <c r="DK9" i="7"/>
  <c r="DL9" i="7"/>
  <c r="DM9" i="7"/>
  <c r="DN9" i="7"/>
  <c r="DO9" i="7"/>
  <c r="DP9" i="7"/>
  <c r="DI10" i="7"/>
  <c r="DJ10" i="7"/>
  <c r="DK10" i="7"/>
  <c r="DL10" i="7"/>
  <c r="DM10" i="7"/>
  <c r="DN10" i="7"/>
  <c r="DO10" i="7"/>
  <c r="DP10" i="7"/>
  <c r="DI11" i="7"/>
  <c r="DJ11" i="7"/>
  <c r="DK11" i="7"/>
  <c r="DL11" i="7"/>
  <c r="DM11" i="7"/>
  <c r="DN11" i="7"/>
  <c r="DO11" i="7"/>
  <c r="DP11" i="7"/>
  <c r="DI12" i="7"/>
  <c r="DJ12" i="7"/>
  <c r="DK12" i="7"/>
  <c r="DL12" i="7"/>
  <c r="DM12" i="7"/>
  <c r="DN12" i="7"/>
  <c r="DO12" i="7"/>
  <c r="DP12" i="7"/>
  <c r="DI13" i="7"/>
  <c r="DJ13" i="7"/>
  <c r="DK13" i="7"/>
  <c r="DL13" i="7"/>
  <c r="DM13" i="7"/>
  <c r="DN13" i="7"/>
  <c r="DO13" i="7"/>
  <c r="DP13" i="7"/>
  <c r="DI14" i="7"/>
  <c r="DJ14" i="7"/>
  <c r="DK14" i="7"/>
  <c r="DL14" i="7"/>
  <c r="DM14" i="7"/>
  <c r="DN14" i="7"/>
  <c r="DO14" i="7"/>
  <c r="DP14" i="7"/>
  <c r="DI15" i="7"/>
  <c r="DJ15" i="7"/>
  <c r="DK15" i="7"/>
  <c r="DL15" i="7"/>
  <c r="DM15" i="7"/>
  <c r="DN15" i="7"/>
  <c r="DO15" i="7"/>
  <c r="DP15" i="7"/>
  <c r="DI16" i="7"/>
  <c r="DJ16" i="7"/>
  <c r="DK16" i="7"/>
  <c r="DL16" i="7"/>
  <c r="DM16" i="7"/>
  <c r="DN16" i="7"/>
  <c r="DO16" i="7"/>
  <c r="DP16" i="7"/>
  <c r="DI17" i="7"/>
  <c r="DJ17" i="7"/>
  <c r="DK17" i="7"/>
  <c r="DL17" i="7"/>
  <c r="DM17" i="7"/>
  <c r="DN17" i="7"/>
  <c r="DO17" i="7"/>
  <c r="DP17" i="7"/>
  <c r="DI18" i="7"/>
  <c r="DJ18" i="7"/>
  <c r="DK18" i="7"/>
  <c r="DL18" i="7"/>
  <c r="DM18" i="7"/>
  <c r="DN18" i="7"/>
  <c r="DO18" i="7"/>
  <c r="DP18" i="7"/>
  <c r="DI19" i="7"/>
  <c r="DJ19" i="7"/>
  <c r="DK19" i="7"/>
  <c r="DL19" i="7"/>
  <c r="DM19" i="7"/>
  <c r="DN19" i="7"/>
  <c r="DO19" i="7"/>
  <c r="DP19" i="7"/>
  <c r="DI20" i="7"/>
  <c r="DJ20" i="7"/>
  <c r="DK20" i="7"/>
  <c r="DL20" i="7"/>
  <c r="DM20" i="7"/>
  <c r="DN20" i="7"/>
  <c r="DO20" i="7"/>
  <c r="DP20" i="7"/>
  <c r="DI21" i="7"/>
  <c r="DJ21" i="7"/>
  <c r="DK21" i="7"/>
  <c r="DL21" i="7"/>
  <c r="DM21" i="7"/>
  <c r="DN21" i="7"/>
  <c r="DO21" i="7"/>
  <c r="DP21" i="7"/>
  <c r="DI22" i="7"/>
  <c r="DJ22" i="7"/>
  <c r="DK22" i="7"/>
  <c r="DL22" i="7"/>
  <c r="DM22" i="7"/>
  <c r="DN22" i="7"/>
  <c r="DO22" i="7"/>
  <c r="DP22" i="7"/>
  <c r="DI23" i="7"/>
  <c r="DJ23" i="7"/>
  <c r="DK23" i="7"/>
  <c r="DL23" i="7"/>
  <c r="DM23" i="7"/>
  <c r="DN23" i="7"/>
  <c r="DO23" i="7"/>
  <c r="DP23" i="7"/>
  <c r="DI24" i="7"/>
  <c r="DJ24" i="7"/>
  <c r="DK24" i="7"/>
  <c r="DL24" i="7"/>
  <c r="DM24" i="7"/>
  <c r="DN24" i="7"/>
  <c r="DO24" i="7"/>
  <c r="DP24" i="7"/>
  <c r="DI25" i="7"/>
  <c r="DJ25" i="7"/>
  <c r="DK25" i="7"/>
  <c r="DL25" i="7"/>
  <c r="DM25" i="7"/>
  <c r="DN25" i="7"/>
  <c r="DO25" i="7"/>
  <c r="DP25" i="7"/>
  <c r="DI26" i="7"/>
  <c r="DJ26" i="7"/>
  <c r="DK26" i="7"/>
  <c r="DL26" i="7"/>
  <c r="DM26" i="7"/>
  <c r="DN26" i="7"/>
  <c r="DO26" i="7"/>
  <c r="DP26" i="7"/>
  <c r="DI27" i="7"/>
  <c r="DJ27" i="7"/>
  <c r="DK27" i="7"/>
  <c r="DL27" i="7"/>
  <c r="DM27" i="7"/>
  <c r="DN27" i="7"/>
  <c r="DO27" i="7"/>
  <c r="DP27" i="7"/>
  <c r="DI28" i="7"/>
  <c r="DJ28" i="7"/>
  <c r="DK28" i="7"/>
  <c r="DL28" i="7"/>
  <c r="DM28" i="7"/>
  <c r="DN28" i="7"/>
  <c r="DO28" i="7"/>
  <c r="DP28" i="7"/>
  <c r="DI29" i="7"/>
  <c r="DJ29" i="7"/>
  <c r="DK29" i="7"/>
  <c r="DL29" i="7"/>
  <c r="DM29" i="7"/>
  <c r="DN29" i="7"/>
  <c r="DO29" i="7"/>
  <c r="DP29" i="7"/>
  <c r="DI30" i="7"/>
  <c r="DJ30" i="7"/>
  <c r="DK30" i="7"/>
  <c r="DL30" i="7"/>
  <c r="DM30" i="7"/>
  <c r="DN30" i="7"/>
  <c r="DO30" i="7"/>
  <c r="DP30" i="7"/>
  <c r="DI31" i="7"/>
  <c r="DJ31" i="7"/>
  <c r="DK31" i="7"/>
  <c r="DL31" i="7"/>
  <c r="DM31" i="7"/>
  <c r="DN31" i="7"/>
  <c r="DO31" i="7"/>
  <c r="DP31" i="7"/>
  <c r="DI32" i="7"/>
  <c r="DJ32" i="7"/>
  <c r="DK32" i="7"/>
  <c r="DL32" i="7"/>
  <c r="DM32" i="7"/>
  <c r="DN32" i="7"/>
  <c r="DO32" i="7"/>
  <c r="DP32" i="7"/>
  <c r="DI33" i="7"/>
  <c r="DJ33" i="7"/>
  <c r="DK33" i="7"/>
  <c r="DL33" i="7"/>
  <c r="DM33" i="7"/>
  <c r="DN33" i="7"/>
  <c r="DO33" i="7"/>
  <c r="DP33" i="7"/>
  <c r="DI34" i="7"/>
  <c r="DJ34" i="7"/>
  <c r="DK34" i="7"/>
  <c r="DL34" i="7"/>
  <c r="DM34" i="7"/>
  <c r="DN34" i="7"/>
  <c r="DO34" i="7"/>
  <c r="DP34" i="7"/>
  <c r="DI35" i="7"/>
  <c r="DJ35" i="7"/>
  <c r="DK35" i="7"/>
  <c r="DL35" i="7"/>
  <c r="DM35" i="7"/>
  <c r="DN35" i="7"/>
  <c r="DO35" i="7"/>
  <c r="DP35" i="7"/>
  <c r="DI36" i="7"/>
  <c r="DJ36" i="7"/>
  <c r="DK36" i="7"/>
  <c r="DL36" i="7"/>
  <c r="DM36" i="7"/>
  <c r="DN36" i="7"/>
  <c r="DO36" i="7"/>
  <c r="DP36" i="7"/>
  <c r="DI37" i="7"/>
  <c r="DJ37" i="7"/>
  <c r="DK37" i="7"/>
  <c r="DL37" i="7"/>
  <c r="DM37" i="7"/>
  <c r="DN37" i="7"/>
  <c r="DO37" i="7"/>
  <c r="DP37" i="7"/>
  <c r="DI38" i="7"/>
  <c r="DJ38" i="7"/>
  <c r="DK38" i="7"/>
  <c r="DL38" i="7"/>
  <c r="DM38" i="7"/>
  <c r="DN38" i="7"/>
  <c r="DO38" i="7"/>
  <c r="DP38" i="7"/>
  <c r="DI39" i="7"/>
  <c r="DJ39" i="7"/>
  <c r="DK39" i="7"/>
  <c r="DL39" i="7"/>
  <c r="DM39" i="7"/>
  <c r="DN39" i="7"/>
  <c r="DO39" i="7"/>
  <c r="DP39" i="7"/>
  <c r="DI40" i="7"/>
  <c r="DJ40" i="7"/>
  <c r="DK40" i="7"/>
  <c r="DL40" i="7"/>
  <c r="DM40" i="7"/>
  <c r="DN40" i="7"/>
  <c r="DO40" i="7"/>
  <c r="DP40" i="7"/>
  <c r="DI41" i="7"/>
  <c r="DJ41" i="7"/>
  <c r="DK41" i="7"/>
  <c r="DL41" i="7"/>
  <c r="DM41" i="7"/>
  <c r="DN41" i="7"/>
  <c r="DO41" i="7"/>
  <c r="DP41" i="7"/>
  <c r="DI42" i="7"/>
  <c r="DJ42" i="7"/>
  <c r="DK42" i="7"/>
  <c r="DL42" i="7"/>
  <c r="DM42" i="7"/>
  <c r="DN42" i="7"/>
  <c r="DO42" i="7"/>
  <c r="DP42" i="7"/>
  <c r="DI43" i="7"/>
  <c r="DJ43" i="7"/>
  <c r="DK43" i="7"/>
  <c r="DL43" i="7"/>
  <c r="DM43" i="7"/>
  <c r="DN43" i="7"/>
  <c r="DO43" i="7"/>
  <c r="DP43" i="7"/>
  <c r="DI44" i="7"/>
  <c r="DJ44" i="7"/>
  <c r="DK44" i="7"/>
  <c r="DL44" i="7"/>
  <c r="DM44" i="7"/>
  <c r="DN44" i="7"/>
  <c r="DO44" i="7"/>
  <c r="DP44" i="7"/>
  <c r="DI45" i="7"/>
  <c r="DJ45" i="7"/>
  <c r="DK45" i="7"/>
  <c r="DL45" i="7"/>
  <c r="DM45" i="7"/>
  <c r="DN45" i="7"/>
  <c r="DO45" i="7"/>
  <c r="DP45" i="7"/>
  <c r="DI46" i="7"/>
  <c r="DJ46" i="7"/>
  <c r="DK46" i="7"/>
  <c r="DL46" i="7"/>
  <c r="DM46" i="7"/>
  <c r="DN46" i="7"/>
  <c r="DO46" i="7"/>
  <c r="DP46" i="7"/>
  <c r="DI47" i="7"/>
  <c r="DJ47" i="7"/>
  <c r="DK47" i="7"/>
  <c r="DL47" i="7"/>
  <c r="DM47" i="7"/>
  <c r="DN47" i="7"/>
  <c r="DO47" i="7"/>
  <c r="DP47" i="7"/>
  <c r="DI48" i="7"/>
  <c r="DJ48" i="7"/>
  <c r="DK48" i="7"/>
  <c r="DL48" i="7"/>
  <c r="DM48" i="7"/>
  <c r="DN48" i="7"/>
  <c r="DO48" i="7"/>
  <c r="DP48" i="7"/>
  <c r="DI49" i="7"/>
  <c r="DJ49" i="7"/>
  <c r="DK49" i="7"/>
  <c r="DL49" i="7"/>
  <c r="DM49" i="7"/>
  <c r="DN49" i="7"/>
  <c r="DO49" i="7"/>
  <c r="DP49" i="7"/>
  <c r="DI50" i="7"/>
  <c r="DJ50" i="7"/>
  <c r="DK50" i="7"/>
  <c r="DL50" i="7"/>
  <c r="DM50" i="7"/>
  <c r="DN50" i="7"/>
  <c r="DO50" i="7"/>
  <c r="DP50" i="7"/>
  <c r="DI51" i="7"/>
  <c r="DJ51" i="7"/>
  <c r="DK51" i="7"/>
  <c r="DL51" i="7"/>
  <c r="DM51" i="7"/>
  <c r="DN51" i="7"/>
  <c r="DO51" i="7"/>
  <c r="DP51" i="7"/>
  <c r="DI52" i="7"/>
  <c r="DJ52" i="7"/>
  <c r="DK52" i="7"/>
  <c r="DL52" i="7"/>
  <c r="DM52" i="7"/>
  <c r="DN52" i="7"/>
  <c r="DO52" i="7"/>
  <c r="DP52" i="7"/>
  <c r="DI53" i="7"/>
  <c r="DJ53" i="7"/>
  <c r="DK53" i="7"/>
  <c r="DL53" i="7"/>
  <c r="DM53" i="7"/>
  <c r="DN53" i="7"/>
  <c r="DO53" i="7"/>
  <c r="DP53" i="7"/>
  <c r="DI54" i="7"/>
  <c r="DJ54" i="7"/>
  <c r="DK54" i="7"/>
  <c r="DL54" i="7"/>
  <c r="DM54" i="7"/>
  <c r="DN54" i="7"/>
  <c r="DO54" i="7"/>
  <c r="DP54" i="7"/>
  <c r="DI55" i="7"/>
  <c r="DJ55" i="7"/>
  <c r="DK55" i="7"/>
  <c r="DL55" i="7"/>
  <c r="DM55" i="7"/>
  <c r="DN55" i="7"/>
  <c r="DO55" i="7"/>
  <c r="DP55" i="7"/>
  <c r="DI56" i="7"/>
  <c r="DJ56" i="7"/>
  <c r="DK56" i="7"/>
  <c r="DL56" i="7"/>
  <c r="DM56" i="7"/>
  <c r="DN56" i="7"/>
  <c r="DO56" i="7"/>
  <c r="DP56" i="7"/>
  <c r="DI57" i="7"/>
  <c r="DJ57" i="7"/>
  <c r="DK57" i="7"/>
  <c r="DL57" i="7"/>
  <c r="DM57" i="7"/>
  <c r="DN57" i="7"/>
  <c r="DO57" i="7"/>
  <c r="DP57" i="7"/>
  <c r="DI58" i="7"/>
  <c r="DJ58" i="7"/>
  <c r="DK58" i="7"/>
  <c r="DL58" i="7"/>
  <c r="DM58" i="7"/>
  <c r="DN58" i="7"/>
  <c r="DO58" i="7"/>
  <c r="DP58" i="7"/>
  <c r="DI59" i="7"/>
  <c r="DJ59" i="7"/>
  <c r="DK59" i="7"/>
  <c r="DL59" i="7"/>
  <c r="DM59" i="7"/>
  <c r="DN59" i="7"/>
  <c r="DO59" i="7"/>
  <c r="DP59" i="7"/>
  <c r="DI60" i="7"/>
  <c r="DJ60" i="7"/>
  <c r="DK60" i="7"/>
  <c r="DL60" i="7"/>
  <c r="DM60" i="7"/>
  <c r="DN60" i="7"/>
  <c r="DO60" i="7"/>
  <c r="DP60" i="7"/>
  <c r="DI61" i="7"/>
  <c r="DJ61" i="7"/>
  <c r="DK61" i="7"/>
  <c r="DL61" i="7"/>
  <c r="DM61" i="7"/>
  <c r="DN61" i="7"/>
  <c r="DO61" i="7"/>
  <c r="DP61" i="7"/>
  <c r="DI62" i="7"/>
  <c r="DJ62" i="7"/>
  <c r="DK62" i="7"/>
  <c r="DL62" i="7"/>
  <c r="DM62" i="7"/>
  <c r="DN62" i="7"/>
  <c r="DO62" i="7"/>
  <c r="DP62" i="7"/>
  <c r="DI63" i="7"/>
  <c r="DJ63" i="7"/>
  <c r="DK63" i="7"/>
  <c r="DL63" i="7"/>
  <c r="DM63" i="7"/>
  <c r="DN63" i="7"/>
  <c r="DO63" i="7"/>
  <c r="DP63" i="7"/>
  <c r="DI64" i="7"/>
  <c r="DJ64" i="7"/>
  <c r="DK64" i="7"/>
  <c r="DL64" i="7"/>
  <c r="DM64" i="7"/>
  <c r="DN64" i="7"/>
  <c r="DO64" i="7"/>
  <c r="DP64" i="7"/>
  <c r="DI65" i="7"/>
  <c r="DJ65" i="7"/>
  <c r="DK65" i="7"/>
  <c r="DL65" i="7"/>
  <c r="DM65" i="7"/>
  <c r="DN65" i="7"/>
  <c r="DO65" i="7"/>
  <c r="DP65" i="7"/>
  <c r="DI66" i="7"/>
  <c r="DJ66" i="7"/>
  <c r="DK66" i="7"/>
  <c r="DL66" i="7"/>
  <c r="DM66" i="7"/>
  <c r="DN66" i="7"/>
  <c r="DO66" i="7"/>
  <c r="DP66" i="7"/>
  <c r="DI67" i="7"/>
  <c r="DJ67" i="7"/>
  <c r="DK67" i="7"/>
  <c r="DL67" i="7"/>
  <c r="DM67" i="7"/>
  <c r="DN67" i="7"/>
  <c r="DO67" i="7"/>
  <c r="DP67" i="7"/>
  <c r="DI68" i="7"/>
  <c r="DJ68" i="7"/>
  <c r="DK68" i="7"/>
  <c r="DL68" i="7"/>
  <c r="DM68" i="7"/>
  <c r="DN68" i="7"/>
  <c r="DO68" i="7"/>
  <c r="DP68" i="7"/>
  <c r="DI69" i="7"/>
  <c r="DJ69" i="7"/>
  <c r="DK69" i="7"/>
  <c r="DL69" i="7"/>
  <c r="DM69" i="7"/>
  <c r="DN69" i="7"/>
  <c r="DO69" i="7"/>
  <c r="DP69" i="7"/>
  <c r="DI70" i="7"/>
  <c r="DJ70" i="7"/>
  <c r="DK70" i="7"/>
  <c r="DL70" i="7"/>
  <c r="DM70" i="7"/>
  <c r="DN70" i="7"/>
  <c r="DO70" i="7"/>
  <c r="DP70" i="7"/>
  <c r="DI71" i="7"/>
  <c r="DJ71" i="7"/>
  <c r="DK71" i="7"/>
  <c r="DL71" i="7"/>
  <c r="DM71" i="7"/>
  <c r="DN71" i="7"/>
  <c r="DO71" i="7"/>
  <c r="DP71" i="7"/>
  <c r="DI72" i="7"/>
  <c r="DJ72" i="7"/>
  <c r="DK72" i="7"/>
  <c r="DL72" i="7"/>
  <c r="DM72" i="7"/>
  <c r="DN72" i="7"/>
  <c r="DO72" i="7"/>
  <c r="DP72" i="7"/>
  <c r="DI73" i="7"/>
  <c r="DJ73" i="7"/>
  <c r="DK73" i="7"/>
  <c r="DL73" i="7"/>
  <c r="DM73" i="7"/>
  <c r="DN73" i="7"/>
  <c r="DO73" i="7"/>
  <c r="DP73" i="7"/>
  <c r="DI74" i="7"/>
  <c r="DJ74" i="7"/>
  <c r="DK74" i="7"/>
  <c r="DL74" i="7"/>
  <c r="DM74" i="7"/>
  <c r="DN74" i="7"/>
  <c r="DO74" i="7"/>
  <c r="DP74" i="7"/>
  <c r="DI75" i="7"/>
  <c r="DJ75" i="7"/>
  <c r="DK75" i="7"/>
  <c r="DL75" i="7"/>
  <c r="DM75" i="7"/>
  <c r="DN75" i="7"/>
  <c r="DO75" i="7"/>
  <c r="DP75" i="7"/>
  <c r="DI76" i="7"/>
  <c r="DJ76" i="7"/>
  <c r="DK76" i="7"/>
  <c r="DL76" i="7"/>
  <c r="DM76" i="7"/>
  <c r="DN76" i="7"/>
  <c r="DO76" i="7"/>
  <c r="DP76" i="7"/>
  <c r="DI77" i="7"/>
  <c r="DJ77" i="7"/>
  <c r="DK77" i="7"/>
  <c r="DL77" i="7"/>
  <c r="DM77" i="7"/>
  <c r="DN77" i="7"/>
  <c r="DO77" i="7"/>
  <c r="DP77" i="7"/>
  <c r="DI78" i="7"/>
  <c r="DJ78" i="7"/>
  <c r="DK78" i="7"/>
  <c r="DL78" i="7"/>
  <c r="DM78" i="7"/>
  <c r="DN78" i="7"/>
  <c r="DO78" i="7"/>
  <c r="DP78" i="7"/>
  <c r="DI79" i="7"/>
  <c r="DJ79" i="7"/>
  <c r="DK79" i="7"/>
  <c r="DL79" i="7"/>
  <c r="DM79" i="7"/>
  <c r="DN79" i="7"/>
  <c r="DO79" i="7"/>
  <c r="DP79" i="7"/>
  <c r="DI80" i="7"/>
  <c r="DJ80" i="7"/>
  <c r="DK80" i="7"/>
  <c r="DL80" i="7"/>
  <c r="DM80" i="7"/>
  <c r="DN80" i="7"/>
  <c r="DO80" i="7"/>
  <c r="DP80" i="7"/>
  <c r="DI81" i="7"/>
  <c r="DJ81" i="7"/>
  <c r="DK81" i="7"/>
  <c r="DL81" i="7"/>
  <c r="DM81" i="7"/>
  <c r="DN81" i="7"/>
  <c r="DO81" i="7"/>
  <c r="DP81" i="7"/>
  <c r="DI82" i="7"/>
  <c r="DJ82" i="7"/>
  <c r="DK82" i="7"/>
  <c r="DL82" i="7"/>
  <c r="DM82" i="7"/>
  <c r="DN82" i="7"/>
  <c r="DO82" i="7"/>
  <c r="DP82" i="7"/>
  <c r="DI83" i="7"/>
  <c r="DJ83" i="7"/>
  <c r="DK83" i="7"/>
  <c r="DL83" i="7"/>
  <c r="DM83" i="7"/>
  <c r="DN83" i="7"/>
  <c r="DO83" i="7"/>
  <c r="DP83" i="7"/>
  <c r="DI84" i="7"/>
  <c r="DJ84" i="7"/>
  <c r="DK84" i="7"/>
  <c r="DL84" i="7"/>
  <c r="DM84" i="7"/>
  <c r="DN84" i="7"/>
  <c r="DO84" i="7"/>
  <c r="DP84" i="7"/>
  <c r="DI85" i="7"/>
  <c r="DJ85" i="7"/>
  <c r="DK85" i="7"/>
  <c r="DL85" i="7"/>
  <c r="DM85" i="7"/>
  <c r="DN85" i="7"/>
  <c r="DO85" i="7"/>
  <c r="DP85" i="7"/>
  <c r="DI86" i="7"/>
  <c r="DJ86" i="7"/>
  <c r="DK86" i="7"/>
  <c r="DL86" i="7"/>
  <c r="DM86" i="7"/>
  <c r="DN86" i="7"/>
  <c r="DO86" i="7"/>
  <c r="DP86" i="7"/>
  <c r="DI87" i="7"/>
  <c r="DJ87" i="7"/>
  <c r="DK87" i="7"/>
  <c r="DL87" i="7"/>
  <c r="DM87" i="7"/>
  <c r="DN87" i="7"/>
  <c r="DO87" i="7"/>
  <c r="DP87" i="7"/>
  <c r="DI88" i="7"/>
  <c r="DJ88" i="7"/>
  <c r="DK88" i="7"/>
  <c r="DL88" i="7"/>
  <c r="DM88" i="7"/>
  <c r="DN88" i="7"/>
  <c r="DO88" i="7"/>
  <c r="DP88" i="7"/>
  <c r="DI89" i="7"/>
  <c r="DJ89" i="7"/>
  <c r="DK89" i="7"/>
  <c r="DL89" i="7"/>
  <c r="DM89" i="7"/>
  <c r="DN89" i="7"/>
  <c r="DO89" i="7"/>
  <c r="DP89" i="7"/>
  <c r="DI90" i="7"/>
  <c r="DJ90" i="7"/>
  <c r="DK90" i="7"/>
  <c r="DL90" i="7"/>
  <c r="DM90" i="7"/>
  <c r="DN90" i="7"/>
  <c r="DO90" i="7"/>
  <c r="DP90" i="7"/>
  <c r="DI91" i="7"/>
  <c r="DJ91" i="7"/>
  <c r="DK91" i="7"/>
  <c r="DL91" i="7"/>
  <c r="DM91" i="7"/>
  <c r="DN91" i="7"/>
  <c r="DO91" i="7"/>
  <c r="DP91" i="7"/>
  <c r="DI92" i="7"/>
  <c r="DJ92" i="7"/>
  <c r="DK92" i="7"/>
  <c r="DL92" i="7"/>
  <c r="DM92" i="7"/>
  <c r="DN92" i="7"/>
  <c r="DO92" i="7"/>
  <c r="DP92" i="7"/>
  <c r="DI93" i="7"/>
  <c r="DJ93" i="7"/>
  <c r="DK93" i="7"/>
  <c r="DL93" i="7"/>
  <c r="DM93" i="7"/>
  <c r="DN93" i="7"/>
  <c r="DO93" i="7"/>
  <c r="DP93" i="7"/>
  <c r="DI94" i="7"/>
  <c r="DJ94" i="7"/>
  <c r="DK94" i="7"/>
  <c r="DL94" i="7"/>
  <c r="DM94" i="7"/>
  <c r="DN94" i="7"/>
  <c r="DO94" i="7"/>
  <c r="DP94" i="7"/>
  <c r="DI95" i="7"/>
  <c r="DJ95" i="7"/>
  <c r="DK95" i="7"/>
  <c r="DL95" i="7"/>
  <c r="DM95" i="7"/>
  <c r="DN95" i="7"/>
  <c r="DO95" i="7"/>
  <c r="DP95" i="7"/>
  <c r="DI96" i="7"/>
  <c r="DJ96" i="7"/>
  <c r="DK96" i="7"/>
  <c r="DL96" i="7"/>
  <c r="DM96" i="7"/>
  <c r="DN96" i="7"/>
  <c r="DO96" i="7"/>
  <c r="DP96" i="7"/>
  <c r="DI97" i="7"/>
  <c r="DJ97" i="7"/>
  <c r="DK97" i="7"/>
  <c r="DL97" i="7"/>
  <c r="DM97" i="7"/>
  <c r="DN97" i="7"/>
  <c r="DO97" i="7"/>
  <c r="DP97" i="7"/>
  <c r="DI98" i="7"/>
  <c r="DJ98" i="7"/>
  <c r="DK98" i="7"/>
  <c r="DL98" i="7"/>
  <c r="DM98" i="7"/>
  <c r="DN98" i="7"/>
  <c r="DO98" i="7"/>
  <c r="DP98" i="7"/>
  <c r="DI99" i="7"/>
  <c r="DJ99" i="7"/>
  <c r="DK99" i="7"/>
  <c r="DL99" i="7"/>
  <c r="DM99" i="7"/>
  <c r="DN99" i="7"/>
  <c r="DO99" i="7"/>
  <c r="DP99" i="7"/>
  <c r="DI100" i="7"/>
  <c r="DJ100" i="7"/>
  <c r="DK100" i="7"/>
  <c r="DL100" i="7"/>
  <c r="DM100" i="7"/>
  <c r="DN100" i="7"/>
  <c r="DO100" i="7"/>
  <c r="DP100" i="7"/>
  <c r="DI101" i="7"/>
  <c r="DJ101" i="7"/>
  <c r="DK101" i="7"/>
  <c r="DL101" i="7"/>
  <c r="DM101" i="7"/>
  <c r="DN101" i="7"/>
  <c r="DO101" i="7"/>
  <c r="DP101" i="7"/>
  <c r="DI102" i="7"/>
  <c r="DJ102" i="7"/>
  <c r="DK102" i="7"/>
  <c r="DL102" i="7"/>
  <c r="DM102" i="7"/>
  <c r="DN102" i="7"/>
  <c r="DO102" i="7"/>
  <c r="DP102" i="7"/>
  <c r="DI103" i="7"/>
  <c r="DJ103" i="7"/>
  <c r="DK103" i="7"/>
  <c r="DL103" i="7"/>
  <c r="DM103" i="7"/>
  <c r="DN103" i="7"/>
  <c r="DO103" i="7"/>
  <c r="DP103" i="7"/>
  <c r="DI104" i="7"/>
  <c r="DJ104" i="7"/>
  <c r="DK104" i="7"/>
  <c r="DL104" i="7"/>
  <c r="DM104" i="7"/>
  <c r="DN104" i="7"/>
  <c r="DO104" i="7"/>
  <c r="DP104" i="7"/>
  <c r="DI105" i="7"/>
  <c r="DJ105" i="7"/>
  <c r="DK105" i="7"/>
  <c r="DL105" i="7"/>
  <c r="DM105" i="7"/>
  <c r="DN105" i="7"/>
  <c r="DO105" i="7"/>
  <c r="DP105" i="7"/>
  <c r="DI106" i="7"/>
  <c r="DJ106" i="7"/>
  <c r="DK106" i="7"/>
  <c r="DL106" i="7"/>
  <c r="DM106" i="7"/>
  <c r="DN106" i="7"/>
  <c r="DO106" i="7"/>
  <c r="DP106" i="7"/>
  <c r="DI107" i="7"/>
  <c r="DJ107" i="7"/>
  <c r="DK107" i="7"/>
  <c r="DL107" i="7"/>
  <c r="DM107" i="7"/>
  <c r="DN107" i="7"/>
  <c r="DO107" i="7"/>
  <c r="DP107" i="7"/>
  <c r="DI108" i="7"/>
  <c r="DJ108" i="7"/>
  <c r="DK108" i="7"/>
  <c r="DL108" i="7"/>
  <c r="DM108" i="7"/>
  <c r="DN108" i="7"/>
  <c r="DO108" i="7"/>
  <c r="DP108" i="7"/>
  <c r="DI109" i="7"/>
  <c r="DJ109" i="7"/>
  <c r="DK109" i="7"/>
  <c r="DL109" i="7"/>
  <c r="DM109" i="7"/>
  <c r="DN109" i="7"/>
  <c r="DO109" i="7"/>
  <c r="DP109" i="7"/>
  <c r="DI110" i="7"/>
  <c r="DJ110" i="7"/>
  <c r="DK110" i="7"/>
  <c r="DL110" i="7"/>
  <c r="DM110" i="7"/>
  <c r="DN110" i="7"/>
  <c r="DO110" i="7"/>
  <c r="DP110" i="7"/>
  <c r="DI111" i="7"/>
  <c r="DJ111" i="7"/>
  <c r="DK111" i="7"/>
  <c r="DL111" i="7"/>
  <c r="DM111" i="7"/>
  <c r="DN111" i="7"/>
  <c r="DO111" i="7"/>
  <c r="DP111" i="7"/>
  <c r="DI112" i="7"/>
  <c r="DJ112" i="7"/>
  <c r="DK112" i="7"/>
  <c r="DL112" i="7"/>
  <c r="DM112" i="7"/>
  <c r="DN112" i="7"/>
  <c r="DO112" i="7"/>
  <c r="DP112" i="7"/>
  <c r="DI113" i="7"/>
  <c r="DJ113" i="7"/>
  <c r="DK113" i="7"/>
  <c r="DL113" i="7"/>
  <c r="DM113" i="7"/>
  <c r="DN113" i="7"/>
  <c r="DO113" i="7"/>
  <c r="DP113" i="7"/>
  <c r="DI114" i="7"/>
  <c r="DJ114" i="7"/>
  <c r="DK114" i="7"/>
  <c r="DL114" i="7"/>
  <c r="DM114" i="7"/>
  <c r="DN114" i="7"/>
  <c r="DO114" i="7"/>
  <c r="DP114" i="7"/>
  <c r="DI115" i="7"/>
  <c r="DJ115" i="7"/>
  <c r="DK115" i="7"/>
  <c r="DL115" i="7"/>
  <c r="DM115" i="7"/>
  <c r="DN115" i="7"/>
  <c r="DO115" i="7"/>
  <c r="DP115" i="7"/>
  <c r="DI116" i="7"/>
  <c r="DJ116" i="7"/>
  <c r="DK116" i="7"/>
  <c r="DL116" i="7"/>
  <c r="DM116" i="7"/>
  <c r="DN116" i="7"/>
  <c r="DO116" i="7"/>
  <c r="DP116" i="7"/>
  <c r="DJ3" i="7"/>
  <c r="DK3" i="7"/>
  <c r="DL3" i="7"/>
  <c r="DM3" i="7"/>
  <c r="DN3" i="7"/>
  <c r="DO3" i="7"/>
  <c r="DP3" i="7"/>
  <c r="DI3" i="7"/>
  <c r="CY4" i="7"/>
  <c r="CZ4" i="7"/>
  <c r="DA4" i="7"/>
  <c r="DB4" i="7"/>
  <c r="DC4" i="7"/>
  <c r="DD4" i="7"/>
  <c r="DE4" i="7"/>
  <c r="DF4" i="7"/>
  <c r="CY5" i="7"/>
  <c r="CZ5" i="7"/>
  <c r="DA5" i="7"/>
  <c r="DB5" i="7"/>
  <c r="DC5" i="7"/>
  <c r="DD5" i="7"/>
  <c r="DE5" i="7"/>
  <c r="DF5" i="7"/>
  <c r="CY6" i="7"/>
  <c r="CZ6" i="7"/>
  <c r="DA6" i="7"/>
  <c r="DB6" i="7"/>
  <c r="DC6" i="7"/>
  <c r="DD6" i="7"/>
  <c r="DE6" i="7"/>
  <c r="DF6" i="7"/>
  <c r="CY7" i="7"/>
  <c r="CZ7" i="7"/>
  <c r="DA7" i="7"/>
  <c r="DB7" i="7"/>
  <c r="DC7" i="7"/>
  <c r="DD7" i="7"/>
  <c r="DE7" i="7"/>
  <c r="DF7" i="7"/>
  <c r="CY8" i="7"/>
  <c r="CZ8" i="7"/>
  <c r="DA8" i="7"/>
  <c r="DB8" i="7"/>
  <c r="DC8" i="7"/>
  <c r="DD8" i="7"/>
  <c r="DE8" i="7"/>
  <c r="DF8" i="7"/>
  <c r="CY9" i="7"/>
  <c r="CZ9" i="7"/>
  <c r="DA9" i="7"/>
  <c r="DB9" i="7"/>
  <c r="DC9" i="7"/>
  <c r="DD9" i="7"/>
  <c r="DE9" i="7"/>
  <c r="DF9" i="7"/>
  <c r="CY10" i="7"/>
  <c r="CZ10" i="7"/>
  <c r="DA10" i="7"/>
  <c r="DB10" i="7"/>
  <c r="DC10" i="7"/>
  <c r="DD10" i="7"/>
  <c r="DE10" i="7"/>
  <c r="DF10" i="7"/>
  <c r="CY11" i="7"/>
  <c r="CZ11" i="7"/>
  <c r="DA11" i="7"/>
  <c r="DB11" i="7"/>
  <c r="DC11" i="7"/>
  <c r="DD11" i="7"/>
  <c r="DE11" i="7"/>
  <c r="DF11" i="7"/>
  <c r="CY12" i="7"/>
  <c r="CZ12" i="7"/>
  <c r="DA12" i="7"/>
  <c r="DB12" i="7"/>
  <c r="DC12" i="7"/>
  <c r="DD12" i="7"/>
  <c r="DE12" i="7"/>
  <c r="DF12" i="7"/>
  <c r="CY13" i="7"/>
  <c r="CZ13" i="7"/>
  <c r="DA13" i="7"/>
  <c r="DB13" i="7"/>
  <c r="DC13" i="7"/>
  <c r="DD13" i="7"/>
  <c r="DE13" i="7"/>
  <c r="DF13" i="7"/>
  <c r="CY14" i="7"/>
  <c r="CZ14" i="7"/>
  <c r="DA14" i="7"/>
  <c r="DB14" i="7"/>
  <c r="DC14" i="7"/>
  <c r="DD14" i="7"/>
  <c r="DE14" i="7"/>
  <c r="DF14" i="7"/>
  <c r="CY15" i="7"/>
  <c r="CZ15" i="7"/>
  <c r="DA15" i="7"/>
  <c r="DB15" i="7"/>
  <c r="DC15" i="7"/>
  <c r="DD15" i="7"/>
  <c r="DE15" i="7"/>
  <c r="DF15" i="7"/>
  <c r="CY16" i="7"/>
  <c r="CZ16" i="7"/>
  <c r="DA16" i="7"/>
  <c r="DB16" i="7"/>
  <c r="DC16" i="7"/>
  <c r="DD16" i="7"/>
  <c r="DE16" i="7"/>
  <c r="DF16" i="7"/>
  <c r="CY17" i="7"/>
  <c r="CZ17" i="7"/>
  <c r="DA17" i="7"/>
  <c r="DB17" i="7"/>
  <c r="DC17" i="7"/>
  <c r="DD17" i="7"/>
  <c r="DE17" i="7"/>
  <c r="DF17" i="7"/>
  <c r="CY18" i="7"/>
  <c r="CZ18" i="7"/>
  <c r="DA18" i="7"/>
  <c r="DB18" i="7"/>
  <c r="DC18" i="7"/>
  <c r="DD18" i="7"/>
  <c r="DE18" i="7"/>
  <c r="DF18" i="7"/>
  <c r="CY19" i="7"/>
  <c r="CZ19" i="7"/>
  <c r="DA19" i="7"/>
  <c r="DB19" i="7"/>
  <c r="DC19" i="7"/>
  <c r="DD19" i="7"/>
  <c r="DE19" i="7"/>
  <c r="DF19" i="7"/>
  <c r="CY20" i="7"/>
  <c r="CZ20" i="7"/>
  <c r="DA20" i="7"/>
  <c r="DB20" i="7"/>
  <c r="DC20" i="7"/>
  <c r="DD20" i="7"/>
  <c r="DE20" i="7"/>
  <c r="DF20" i="7"/>
  <c r="CY21" i="7"/>
  <c r="CZ21" i="7"/>
  <c r="DA21" i="7"/>
  <c r="DB21" i="7"/>
  <c r="DC21" i="7"/>
  <c r="DD21" i="7"/>
  <c r="DE21" i="7"/>
  <c r="DF21" i="7"/>
  <c r="CY22" i="7"/>
  <c r="CZ22" i="7"/>
  <c r="DA22" i="7"/>
  <c r="DB22" i="7"/>
  <c r="DC22" i="7"/>
  <c r="DD22" i="7"/>
  <c r="DE22" i="7"/>
  <c r="DF22" i="7"/>
  <c r="CY23" i="7"/>
  <c r="CZ23" i="7"/>
  <c r="DA23" i="7"/>
  <c r="DB23" i="7"/>
  <c r="DC23" i="7"/>
  <c r="DD23" i="7"/>
  <c r="DE23" i="7"/>
  <c r="DF23" i="7"/>
  <c r="CY24" i="7"/>
  <c r="CZ24" i="7"/>
  <c r="DA24" i="7"/>
  <c r="DB24" i="7"/>
  <c r="DC24" i="7"/>
  <c r="DD24" i="7"/>
  <c r="DE24" i="7"/>
  <c r="DF24" i="7"/>
  <c r="CY25" i="7"/>
  <c r="CZ25" i="7"/>
  <c r="DA25" i="7"/>
  <c r="DB25" i="7"/>
  <c r="DC25" i="7"/>
  <c r="DD25" i="7"/>
  <c r="DE25" i="7"/>
  <c r="DF25" i="7"/>
  <c r="CY26" i="7"/>
  <c r="CZ26" i="7"/>
  <c r="DA26" i="7"/>
  <c r="DB26" i="7"/>
  <c r="DC26" i="7"/>
  <c r="DD26" i="7"/>
  <c r="DE26" i="7"/>
  <c r="DF26" i="7"/>
  <c r="CY27" i="7"/>
  <c r="CZ27" i="7"/>
  <c r="DA27" i="7"/>
  <c r="DB27" i="7"/>
  <c r="DC27" i="7"/>
  <c r="DD27" i="7"/>
  <c r="DE27" i="7"/>
  <c r="DF27" i="7"/>
  <c r="CY28" i="7"/>
  <c r="CZ28" i="7"/>
  <c r="DA28" i="7"/>
  <c r="DB28" i="7"/>
  <c r="DC28" i="7"/>
  <c r="DD28" i="7"/>
  <c r="DE28" i="7"/>
  <c r="DF28" i="7"/>
  <c r="CY29" i="7"/>
  <c r="CZ29" i="7"/>
  <c r="DA29" i="7"/>
  <c r="DB29" i="7"/>
  <c r="DC29" i="7"/>
  <c r="DD29" i="7"/>
  <c r="DE29" i="7"/>
  <c r="DF29" i="7"/>
  <c r="CY30" i="7"/>
  <c r="CZ30" i="7"/>
  <c r="DA30" i="7"/>
  <c r="DB30" i="7"/>
  <c r="DC30" i="7"/>
  <c r="DD30" i="7"/>
  <c r="DE30" i="7"/>
  <c r="DF30" i="7"/>
  <c r="CY31" i="7"/>
  <c r="CZ31" i="7"/>
  <c r="DA31" i="7"/>
  <c r="DB31" i="7"/>
  <c r="DC31" i="7"/>
  <c r="DD31" i="7"/>
  <c r="DE31" i="7"/>
  <c r="DF31" i="7"/>
  <c r="CY32" i="7"/>
  <c r="CZ32" i="7"/>
  <c r="DA32" i="7"/>
  <c r="DB32" i="7"/>
  <c r="DC32" i="7"/>
  <c r="DD32" i="7"/>
  <c r="DE32" i="7"/>
  <c r="DF32" i="7"/>
  <c r="CY33" i="7"/>
  <c r="CZ33" i="7"/>
  <c r="DA33" i="7"/>
  <c r="DB33" i="7"/>
  <c r="DC33" i="7"/>
  <c r="DD33" i="7"/>
  <c r="DE33" i="7"/>
  <c r="DF33" i="7"/>
  <c r="CY34" i="7"/>
  <c r="CZ34" i="7"/>
  <c r="DA34" i="7"/>
  <c r="DB34" i="7"/>
  <c r="DC34" i="7"/>
  <c r="DD34" i="7"/>
  <c r="DE34" i="7"/>
  <c r="DF34" i="7"/>
  <c r="CY35" i="7"/>
  <c r="CZ35" i="7"/>
  <c r="DA35" i="7"/>
  <c r="DB35" i="7"/>
  <c r="DC35" i="7"/>
  <c r="DD35" i="7"/>
  <c r="DE35" i="7"/>
  <c r="DF35" i="7"/>
  <c r="CY36" i="7"/>
  <c r="CZ36" i="7"/>
  <c r="DA36" i="7"/>
  <c r="DB36" i="7"/>
  <c r="DC36" i="7"/>
  <c r="DD36" i="7"/>
  <c r="DE36" i="7"/>
  <c r="DF36" i="7"/>
  <c r="CY37" i="7"/>
  <c r="CZ37" i="7"/>
  <c r="DA37" i="7"/>
  <c r="DB37" i="7"/>
  <c r="DC37" i="7"/>
  <c r="DD37" i="7"/>
  <c r="DE37" i="7"/>
  <c r="DF37" i="7"/>
  <c r="CY38" i="7"/>
  <c r="CZ38" i="7"/>
  <c r="DA38" i="7"/>
  <c r="DB38" i="7"/>
  <c r="DC38" i="7"/>
  <c r="DD38" i="7"/>
  <c r="DE38" i="7"/>
  <c r="DF38" i="7"/>
  <c r="CY39" i="7"/>
  <c r="CZ39" i="7"/>
  <c r="DA39" i="7"/>
  <c r="DB39" i="7"/>
  <c r="DC39" i="7"/>
  <c r="DD39" i="7"/>
  <c r="DE39" i="7"/>
  <c r="DF39" i="7"/>
  <c r="CY40" i="7"/>
  <c r="CZ40" i="7"/>
  <c r="DA40" i="7"/>
  <c r="DB40" i="7"/>
  <c r="DC40" i="7"/>
  <c r="DD40" i="7"/>
  <c r="DE40" i="7"/>
  <c r="DF40" i="7"/>
  <c r="CY41" i="7"/>
  <c r="CZ41" i="7"/>
  <c r="DA41" i="7"/>
  <c r="DB41" i="7"/>
  <c r="DC41" i="7"/>
  <c r="DD41" i="7"/>
  <c r="DE41" i="7"/>
  <c r="DF41" i="7"/>
  <c r="CY42" i="7"/>
  <c r="CZ42" i="7"/>
  <c r="DA42" i="7"/>
  <c r="DB42" i="7"/>
  <c r="DC42" i="7"/>
  <c r="DD42" i="7"/>
  <c r="DE42" i="7"/>
  <c r="DF42" i="7"/>
  <c r="CY43" i="7"/>
  <c r="CZ43" i="7"/>
  <c r="DA43" i="7"/>
  <c r="DB43" i="7"/>
  <c r="DC43" i="7"/>
  <c r="DD43" i="7"/>
  <c r="DE43" i="7"/>
  <c r="DF43" i="7"/>
  <c r="CY44" i="7"/>
  <c r="CZ44" i="7"/>
  <c r="DA44" i="7"/>
  <c r="DB44" i="7"/>
  <c r="DC44" i="7"/>
  <c r="DD44" i="7"/>
  <c r="DE44" i="7"/>
  <c r="DF44" i="7"/>
  <c r="CY45" i="7"/>
  <c r="CZ45" i="7"/>
  <c r="DA45" i="7"/>
  <c r="DB45" i="7"/>
  <c r="DC45" i="7"/>
  <c r="DD45" i="7"/>
  <c r="DE45" i="7"/>
  <c r="DF45" i="7"/>
  <c r="CY46" i="7"/>
  <c r="CZ46" i="7"/>
  <c r="DA46" i="7"/>
  <c r="DB46" i="7"/>
  <c r="DC46" i="7"/>
  <c r="DD46" i="7"/>
  <c r="DE46" i="7"/>
  <c r="DF46" i="7"/>
  <c r="CY47" i="7"/>
  <c r="CZ47" i="7"/>
  <c r="DA47" i="7"/>
  <c r="DB47" i="7"/>
  <c r="DC47" i="7"/>
  <c r="DD47" i="7"/>
  <c r="DE47" i="7"/>
  <c r="DF47" i="7"/>
  <c r="CY48" i="7"/>
  <c r="CZ48" i="7"/>
  <c r="DA48" i="7"/>
  <c r="DB48" i="7"/>
  <c r="DC48" i="7"/>
  <c r="DD48" i="7"/>
  <c r="DE48" i="7"/>
  <c r="DF48" i="7"/>
  <c r="CY49" i="7"/>
  <c r="CZ49" i="7"/>
  <c r="DA49" i="7"/>
  <c r="DB49" i="7"/>
  <c r="DC49" i="7"/>
  <c r="DD49" i="7"/>
  <c r="DE49" i="7"/>
  <c r="DF49" i="7"/>
  <c r="CY50" i="7"/>
  <c r="CZ50" i="7"/>
  <c r="DA50" i="7"/>
  <c r="DB50" i="7"/>
  <c r="DC50" i="7"/>
  <c r="DD50" i="7"/>
  <c r="DE50" i="7"/>
  <c r="DF50" i="7"/>
  <c r="CY51" i="7"/>
  <c r="CZ51" i="7"/>
  <c r="DA51" i="7"/>
  <c r="DB51" i="7"/>
  <c r="DC51" i="7"/>
  <c r="DD51" i="7"/>
  <c r="DE51" i="7"/>
  <c r="DF51" i="7"/>
  <c r="CY52" i="7"/>
  <c r="CZ52" i="7"/>
  <c r="DA52" i="7"/>
  <c r="DB52" i="7"/>
  <c r="DC52" i="7"/>
  <c r="DD52" i="7"/>
  <c r="DE52" i="7"/>
  <c r="DF52" i="7"/>
  <c r="CY53" i="7"/>
  <c r="CZ53" i="7"/>
  <c r="DA53" i="7"/>
  <c r="DB53" i="7"/>
  <c r="DC53" i="7"/>
  <c r="DD53" i="7"/>
  <c r="DE53" i="7"/>
  <c r="DF53" i="7"/>
  <c r="CY54" i="7"/>
  <c r="CZ54" i="7"/>
  <c r="DA54" i="7"/>
  <c r="DB54" i="7"/>
  <c r="DC54" i="7"/>
  <c r="DD54" i="7"/>
  <c r="DE54" i="7"/>
  <c r="DF54" i="7"/>
  <c r="CY55" i="7"/>
  <c r="CZ55" i="7"/>
  <c r="DA55" i="7"/>
  <c r="DB55" i="7"/>
  <c r="DC55" i="7"/>
  <c r="DD55" i="7"/>
  <c r="DE55" i="7"/>
  <c r="DF55" i="7"/>
  <c r="CY56" i="7"/>
  <c r="CZ56" i="7"/>
  <c r="DA56" i="7"/>
  <c r="DB56" i="7"/>
  <c r="DC56" i="7"/>
  <c r="DD56" i="7"/>
  <c r="DE56" i="7"/>
  <c r="DF56" i="7"/>
  <c r="CY57" i="7"/>
  <c r="CZ57" i="7"/>
  <c r="DA57" i="7"/>
  <c r="DB57" i="7"/>
  <c r="DC57" i="7"/>
  <c r="DD57" i="7"/>
  <c r="DE57" i="7"/>
  <c r="DF57" i="7"/>
  <c r="CY58" i="7"/>
  <c r="CZ58" i="7"/>
  <c r="DA58" i="7"/>
  <c r="DB58" i="7"/>
  <c r="DC58" i="7"/>
  <c r="DD58" i="7"/>
  <c r="DE58" i="7"/>
  <c r="DF58" i="7"/>
  <c r="CY59" i="7"/>
  <c r="CZ59" i="7"/>
  <c r="DA59" i="7"/>
  <c r="DB59" i="7"/>
  <c r="DC59" i="7"/>
  <c r="DD59" i="7"/>
  <c r="DE59" i="7"/>
  <c r="DF59" i="7"/>
  <c r="CY60" i="7"/>
  <c r="CZ60" i="7"/>
  <c r="DA60" i="7"/>
  <c r="DB60" i="7"/>
  <c r="DC60" i="7"/>
  <c r="DD60" i="7"/>
  <c r="DE60" i="7"/>
  <c r="DF60" i="7"/>
  <c r="CY61" i="7"/>
  <c r="CZ61" i="7"/>
  <c r="DA61" i="7"/>
  <c r="DB61" i="7"/>
  <c r="DC61" i="7"/>
  <c r="DD61" i="7"/>
  <c r="DE61" i="7"/>
  <c r="DF61" i="7"/>
  <c r="CY62" i="7"/>
  <c r="CZ62" i="7"/>
  <c r="DA62" i="7"/>
  <c r="DB62" i="7"/>
  <c r="DC62" i="7"/>
  <c r="DD62" i="7"/>
  <c r="DE62" i="7"/>
  <c r="DF62" i="7"/>
  <c r="CY63" i="7"/>
  <c r="CZ63" i="7"/>
  <c r="DA63" i="7"/>
  <c r="DB63" i="7"/>
  <c r="DC63" i="7"/>
  <c r="DD63" i="7"/>
  <c r="DE63" i="7"/>
  <c r="DF63" i="7"/>
  <c r="CY64" i="7"/>
  <c r="CZ64" i="7"/>
  <c r="DA64" i="7"/>
  <c r="DB64" i="7"/>
  <c r="DC64" i="7"/>
  <c r="DD64" i="7"/>
  <c r="DE64" i="7"/>
  <c r="DF64" i="7"/>
  <c r="CY65" i="7"/>
  <c r="CZ65" i="7"/>
  <c r="DA65" i="7"/>
  <c r="DB65" i="7"/>
  <c r="DC65" i="7"/>
  <c r="DD65" i="7"/>
  <c r="DE65" i="7"/>
  <c r="DF65" i="7"/>
  <c r="CY66" i="7"/>
  <c r="CZ66" i="7"/>
  <c r="DA66" i="7"/>
  <c r="DB66" i="7"/>
  <c r="DC66" i="7"/>
  <c r="DD66" i="7"/>
  <c r="DE66" i="7"/>
  <c r="DF66" i="7"/>
  <c r="CY67" i="7"/>
  <c r="CZ67" i="7"/>
  <c r="DA67" i="7"/>
  <c r="DB67" i="7"/>
  <c r="DC67" i="7"/>
  <c r="DD67" i="7"/>
  <c r="DE67" i="7"/>
  <c r="DF67" i="7"/>
  <c r="CY68" i="7"/>
  <c r="CZ68" i="7"/>
  <c r="DA68" i="7"/>
  <c r="DB68" i="7"/>
  <c r="DC68" i="7"/>
  <c r="DD68" i="7"/>
  <c r="DE68" i="7"/>
  <c r="DF68" i="7"/>
  <c r="CY69" i="7"/>
  <c r="CZ69" i="7"/>
  <c r="DA69" i="7"/>
  <c r="DB69" i="7"/>
  <c r="DC69" i="7"/>
  <c r="DD69" i="7"/>
  <c r="DE69" i="7"/>
  <c r="DF69" i="7"/>
  <c r="CY70" i="7"/>
  <c r="CZ70" i="7"/>
  <c r="DA70" i="7"/>
  <c r="DB70" i="7"/>
  <c r="DC70" i="7"/>
  <c r="DD70" i="7"/>
  <c r="DE70" i="7"/>
  <c r="DF70" i="7"/>
  <c r="CY71" i="7"/>
  <c r="CZ71" i="7"/>
  <c r="DA71" i="7"/>
  <c r="DB71" i="7"/>
  <c r="DC71" i="7"/>
  <c r="DD71" i="7"/>
  <c r="DE71" i="7"/>
  <c r="DF71" i="7"/>
  <c r="CY72" i="7"/>
  <c r="CZ72" i="7"/>
  <c r="DA72" i="7"/>
  <c r="DB72" i="7"/>
  <c r="DC72" i="7"/>
  <c r="DD72" i="7"/>
  <c r="DE72" i="7"/>
  <c r="DF72" i="7"/>
  <c r="CY73" i="7"/>
  <c r="CZ73" i="7"/>
  <c r="DA73" i="7"/>
  <c r="DB73" i="7"/>
  <c r="DC73" i="7"/>
  <c r="DD73" i="7"/>
  <c r="DE73" i="7"/>
  <c r="DF73" i="7"/>
  <c r="CY74" i="7"/>
  <c r="CZ74" i="7"/>
  <c r="DA74" i="7"/>
  <c r="DB74" i="7"/>
  <c r="DC74" i="7"/>
  <c r="DD74" i="7"/>
  <c r="DE74" i="7"/>
  <c r="DF74" i="7"/>
  <c r="CY75" i="7"/>
  <c r="CZ75" i="7"/>
  <c r="DA75" i="7"/>
  <c r="DB75" i="7"/>
  <c r="DC75" i="7"/>
  <c r="DD75" i="7"/>
  <c r="DE75" i="7"/>
  <c r="DF75" i="7"/>
  <c r="CY76" i="7"/>
  <c r="CZ76" i="7"/>
  <c r="DA76" i="7"/>
  <c r="DB76" i="7"/>
  <c r="DC76" i="7"/>
  <c r="DD76" i="7"/>
  <c r="DE76" i="7"/>
  <c r="DF76" i="7"/>
  <c r="CY77" i="7"/>
  <c r="CZ77" i="7"/>
  <c r="DA77" i="7"/>
  <c r="DB77" i="7"/>
  <c r="DC77" i="7"/>
  <c r="DD77" i="7"/>
  <c r="DE77" i="7"/>
  <c r="DF77" i="7"/>
  <c r="CY78" i="7"/>
  <c r="CZ78" i="7"/>
  <c r="DA78" i="7"/>
  <c r="DB78" i="7"/>
  <c r="DC78" i="7"/>
  <c r="DD78" i="7"/>
  <c r="DE78" i="7"/>
  <c r="DF78" i="7"/>
  <c r="CY79" i="7"/>
  <c r="CZ79" i="7"/>
  <c r="DA79" i="7"/>
  <c r="DB79" i="7"/>
  <c r="DC79" i="7"/>
  <c r="DD79" i="7"/>
  <c r="DE79" i="7"/>
  <c r="DF79" i="7"/>
  <c r="CY80" i="7"/>
  <c r="CZ80" i="7"/>
  <c r="DA80" i="7"/>
  <c r="DB80" i="7"/>
  <c r="DC80" i="7"/>
  <c r="DD80" i="7"/>
  <c r="DE80" i="7"/>
  <c r="DF80" i="7"/>
  <c r="CY81" i="7"/>
  <c r="CZ81" i="7"/>
  <c r="DA81" i="7"/>
  <c r="DB81" i="7"/>
  <c r="DC81" i="7"/>
  <c r="DD81" i="7"/>
  <c r="DE81" i="7"/>
  <c r="DF81" i="7"/>
  <c r="CY82" i="7"/>
  <c r="CZ82" i="7"/>
  <c r="DA82" i="7"/>
  <c r="DB82" i="7"/>
  <c r="DC82" i="7"/>
  <c r="DD82" i="7"/>
  <c r="DE82" i="7"/>
  <c r="DF82" i="7"/>
  <c r="CY83" i="7"/>
  <c r="CZ83" i="7"/>
  <c r="DA83" i="7"/>
  <c r="DB83" i="7"/>
  <c r="DC83" i="7"/>
  <c r="DD83" i="7"/>
  <c r="DE83" i="7"/>
  <c r="DF83" i="7"/>
  <c r="CY84" i="7"/>
  <c r="CZ84" i="7"/>
  <c r="DA84" i="7"/>
  <c r="DB84" i="7"/>
  <c r="DC84" i="7"/>
  <c r="DD84" i="7"/>
  <c r="DE84" i="7"/>
  <c r="DF84" i="7"/>
  <c r="CY85" i="7"/>
  <c r="CZ85" i="7"/>
  <c r="DA85" i="7"/>
  <c r="DB85" i="7"/>
  <c r="DC85" i="7"/>
  <c r="DD85" i="7"/>
  <c r="DE85" i="7"/>
  <c r="DF85" i="7"/>
  <c r="CY86" i="7"/>
  <c r="CZ86" i="7"/>
  <c r="DA86" i="7"/>
  <c r="DB86" i="7"/>
  <c r="DC86" i="7"/>
  <c r="DD86" i="7"/>
  <c r="DE86" i="7"/>
  <c r="DF86" i="7"/>
  <c r="CY87" i="7"/>
  <c r="CZ87" i="7"/>
  <c r="DA87" i="7"/>
  <c r="DB87" i="7"/>
  <c r="DC87" i="7"/>
  <c r="DD87" i="7"/>
  <c r="DE87" i="7"/>
  <c r="DF87" i="7"/>
  <c r="CY88" i="7"/>
  <c r="CZ88" i="7"/>
  <c r="DA88" i="7"/>
  <c r="DB88" i="7"/>
  <c r="DC88" i="7"/>
  <c r="DD88" i="7"/>
  <c r="DE88" i="7"/>
  <c r="DF88" i="7"/>
  <c r="CY89" i="7"/>
  <c r="CZ89" i="7"/>
  <c r="DA89" i="7"/>
  <c r="DB89" i="7"/>
  <c r="DC89" i="7"/>
  <c r="DD89" i="7"/>
  <c r="DE89" i="7"/>
  <c r="DF89" i="7"/>
  <c r="CY90" i="7"/>
  <c r="CZ90" i="7"/>
  <c r="DA90" i="7"/>
  <c r="DB90" i="7"/>
  <c r="DC90" i="7"/>
  <c r="DD90" i="7"/>
  <c r="DE90" i="7"/>
  <c r="DF90" i="7"/>
  <c r="CY91" i="7"/>
  <c r="CZ91" i="7"/>
  <c r="DA91" i="7"/>
  <c r="DB91" i="7"/>
  <c r="DC91" i="7"/>
  <c r="DD91" i="7"/>
  <c r="DE91" i="7"/>
  <c r="DF91" i="7"/>
  <c r="CY92" i="7"/>
  <c r="CZ92" i="7"/>
  <c r="DA92" i="7"/>
  <c r="DB92" i="7"/>
  <c r="DC92" i="7"/>
  <c r="DD92" i="7"/>
  <c r="DE92" i="7"/>
  <c r="DF92" i="7"/>
  <c r="CY93" i="7"/>
  <c r="CZ93" i="7"/>
  <c r="DA93" i="7"/>
  <c r="DB93" i="7"/>
  <c r="DC93" i="7"/>
  <c r="DD93" i="7"/>
  <c r="DE93" i="7"/>
  <c r="DF93" i="7"/>
  <c r="CY94" i="7"/>
  <c r="CZ94" i="7"/>
  <c r="DA94" i="7"/>
  <c r="DB94" i="7"/>
  <c r="DC94" i="7"/>
  <c r="DD94" i="7"/>
  <c r="DE94" i="7"/>
  <c r="DF94" i="7"/>
  <c r="CY95" i="7"/>
  <c r="CZ95" i="7"/>
  <c r="DA95" i="7"/>
  <c r="DB95" i="7"/>
  <c r="DC95" i="7"/>
  <c r="DD95" i="7"/>
  <c r="DE95" i="7"/>
  <c r="DF95" i="7"/>
  <c r="CY96" i="7"/>
  <c r="CZ96" i="7"/>
  <c r="DA96" i="7"/>
  <c r="DB96" i="7"/>
  <c r="DC96" i="7"/>
  <c r="DD96" i="7"/>
  <c r="DE96" i="7"/>
  <c r="DF96" i="7"/>
  <c r="CY97" i="7"/>
  <c r="CZ97" i="7"/>
  <c r="DA97" i="7"/>
  <c r="DB97" i="7"/>
  <c r="DC97" i="7"/>
  <c r="DD97" i="7"/>
  <c r="DE97" i="7"/>
  <c r="DF97" i="7"/>
  <c r="CY98" i="7"/>
  <c r="CZ98" i="7"/>
  <c r="DA98" i="7"/>
  <c r="DB98" i="7"/>
  <c r="DC98" i="7"/>
  <c r="DD98" i="7"/>
  <c r="DE98" i="7"/>
  <c r="DF98" i="7"/>
  <c r="CY99" i="7"/>
  <c r="CZ99" i="7"/>
  <c r="DA99" i="7"/>
  <c r="DB99" i="7"/>
  <c r="DC99" i="7"/>
  <c r="DD99" i="7"/>
  <c r="DE99" i="7"/>
  <c r="DF99" i="7"/>
  <c r="CY100" i="7"/>
  <c r="CZ100" i="7"/>
  <c r="DA100" i="7"/>
  <c r="DB100" i="7"/>
  <c r="DC100" i="7"/>
  <c r="DD100" i="7"/>
  <c r="DE100" i="7"/>
  <c r="DF100" i="7"/>
  <c r="CY101" i="7"/>
  <c r="CZ101" i="7"/>
  <c r="DA101" i="7"/>
  <c r="DB101" i="7"/>
  <c r="DC101" i="7"/>
  <c r="DD101" i="7"/>
  <c r="DE101" i="7"/>
  <c r="DF101" i="7"/>
  <c r="CY102" i="7"/>
  <c r="CZ102" i="7"/>
  <c r="DA102" i="7"/>
  <c r="DB102" i="7"/>
  <c r="DC102" i="7"/>
  <c r="DD102" i="7"/>
  <c r="DE102" i="7"/>
  <c r="DF102" i="7"/>
  <c r="CY103" i="7"/>
  <c r="CZ103" i="7"/>
  <c r="DA103" i="7"/>
  <c r="DB103" i="7"/>
  <c r="DC103" i="7"/>
  <c r="DD103" i="7"/>
  <c r="DE103" i="7"/>
  <c r="DF103" i="7"/>
  <c r="CY104" i="7"/>
  <c r="CZ104" i="7"/>
  <c r="DA104" i="7"/>
  <c r="DB104" i="7"/>
  <c r="DC104" i="7"/>
  <c r="DD104" i="7"/>
  <c r="DE104" i="7"/>
  <c r="DF104" i="7"/>
  <c r="CY105" i="7"/>
  <c r="CZ105" i="7"/>
  <c r="DA105" i="7"/>
  <c r="DB105" i="7"/>
  <c r="DC105" i="7"/>
  <c r="DD105" i="7"/>
  <c r="DE105" i="7"/>
  <c r="DF105" i="7"/>
  <c r="CY106" i="7"/>
  <c r="CZ106" i="7"/>
  <c r="DA106" i="7"/>
  <c r="DB106" i="7"/>
  <c r="DC106" i="7"/>
  <c r="DD106" i="7"/>
  <c r="DE106" i="7"/>
  <c r="DF106" i="7"/>
  <c r="CY107" i="7"/>
  <c r="CZ107" i="7"/>
  <c r="DA107" i="7"/>
  <c r="DB107" i="7"/>
  <c r="DC107" i="7"/>
  <c r="DD107" i="7"/>
  <c r="DE107" i="7"/>
  <c r="DF107" i="7"/>
  <c r="CY108" i="7"/>
  <c r="CZ108" i="7"/>
  <c r="DA108" i="7"/>
  <c r="DB108" i="7"/>
  <c r="DC108" i="7"/>
  <c r="DD108" i="7"/>
  <c r="DE108" i="7"/>
  <c r="DF108" i="7"/>
  <c r="CY109" i="7"/>
  <c r="CZ109" i="7"/>
  <c r="DA109" i="7"/>
  <c r="DB109" i="7"/>
  <c r="DC109" i="7"/>
  <c r="DD109" i="7"/>
  <c r="DE109" i="7"/>
  <c r="DF109" i="7"/>
  <c r="CY110" i="7"/>
  <c r="CZ110" i="7"/>
  <c r="DA110" i="7"/>
  <c r="DB110" i="7"/>
  <c r="DC110" i="7"/>
  <c r="DD110" i="7"/>
  <c r="DE110" i="7"/>
  <c r="DF110" i="7"/>
  <c r="CY111" i="7"/>
  <c r="CZ111" i="7"/>
  <c r="DA111" i="7"/>
  <c r="DB111" i="7"/>
  <c r="DC111" i="7"/>
  <c r="DD111" i="7"/>
  <c r="DE111" i="7"/>
  <c r="DF111" i="7"/>
  <c r="CY112" i="7"/>
  <c r="CZ112" i="7"/>
  <c r="DA112" i="7"/>
  <c r="DB112" i="7"/>
  <c r="DC112" i="7"/>
  <c r="DD112" i="7"/>
  <c r="DE112" i="7"/>
  <c r="DF112" i="7"/>
  <c r="CY113" i="7"/>
  <c r="CZ113" i="7"/>
  <c r="DA113" i="7"/>
  <c r="DB113" i="7"/>
  <c r="DC113" i="7"/>
  <c r="DD113" i="7"/>
  <c r="DE113" i="7"/>
  <c r="DF113" i="7"/>
  <c r="CY114" i="7"/>
  <c r="CZ114" i="7"/>
  <c r="DA114" i="7"/>
  <c r="DB114" i="7"/>
  <c r="DC114" i="7"/>
  <c r="DD114" i="7"/>
  <c r="DE114" i="7"/>
  <c r="DF114" i="7"/>
  <c r="CY115" i="7"/>
  <c r="CZ115" i="7"/>
  <c r="DA115" i="7"/>
  <c r="DB115" i="7"/>
  <c r="DC115" i="7"/>
  <c r="DD115" i="7"/>
  <c r="DE115" i="7"/>
  <c r="DF115" i="7"/>
  <c r="CY116" i="7"/>
  <c r="CZ116" i="7"/>
  <c r="DA116" i="7"/>
  <c r="DB116" i="7"/>
  <c r="DC116" i="7"/>
  <c r="DD116" i="7"/>
  <c r="DE116" i="7"/>
  <c r="DF116" i="7"/>
  <c r="CZ3" i="7"/>
  <c r="DA3" i="7"/>
  <c r="DB3" i="7"/>
  <c r="DC3" i="7"/>
  <c r="DD3" i="7"/>
  <c r="DE3" i="7"/>
  <c r="DF3" i="7"/>
  <c r="CY3" i="7"/>
  <c r="CO4" i="7"/>
  <c r="CP4" i="7"/>
  <c r="CQ4" i="7"/>
  <c r="CR4" i="7"/>
  <c r="CS4" i="7"/>
  <c r="CT4" i="7"/>
  <c r="CU4" i="7"/>
  <c r="CV4" i="7"/>
  <c r="CO5" i="7"/>
  <c r="CP5" i="7"/>
  <c r="CQ5" i="7"/>
  <c r="CR5" i="7"/>
  <c r="CS5" i="7"/>
  <c r="CT5" i="7"/>
  <c r="CU5" i="7"/>
  <c r="CV5" i="7"/>
  <c r="CO6" i="7"/>
  <c r="CP6" i="7"/>
  <c r="CQ6" i="7"/>
  <c r="CR6" i="7"/>
  <c r="CS6" i="7"/>
  <c r="CT6" i="7"/>
  <c r="CU6" i="7"/>
  <c r="CV6" i="7"/>
  <c r="CO7" i="7"/>
  <c r="CP7" i="7"/>
  <c r="CQ7" i="7"/>
  <c r="CR7" i="7"/>
  <c r="CS7" i="7"/>
  <c r="CT7" i="7"/>
  <c r="CU7" i="7"/>
  <c r="CV7" i="7"/>
  <c r="CO8" i="7"/>
  <c r="CP8" i="7"/>
  <c r="CQ8" i="7"/>
  <c r="CR8" i="7"/>
  <c r="CS8" i="7"/>
  <c r="CT8" i="7"/>
  <c r="CU8" i="7"/>
  <c r="CV8" i="7"/>
  <c r="CO9" i="7"/>
  <c r="CP9" i="7"/>
  <c r="CQ9" i="7"/>
  <c r="CR9" i="7"/>
  <c r="CS9" i="7"/>
  <c r="CT9" i="7"/>
  <c r="CU9" i="7"/>
  <c r="CV9" i="7"/>
  <c r="CO10" i="7"/>
  <c r="CP10" i="7"/>
  <c r="CQ10" i="7"/>
  <c r="CR10" i="7"/>
  <c r="CS10" i="7"/>
  <c r="CT10" i="7"/>
  <c r="CU10" i="7"/>
  <c r="CV10" i="7"/>
  <c r="CO11" i="7"/>
  <c r="CP11" i="7"/>
  <c r="CQ11" i="7"/>
  <c r="CR11" i="7"/>
  <c r="CS11" i="7"/>
  <c r="CT11" i="7"/>
  <c r="CU11" i="7"/>
  <c r="CV11" i="7"/>
  <c r="CO12" i="7"/>
  <c r="CP12" i="7"/>
  <c r="CQ12" i="7"/>
  <c r="CR12" i="7"/>
  <c r="CS12" i="7"/>
  <c r="CT12" i="7"/>
  <c r="CU12" i="7"/>
  <c r="CV12" i="7"/>
  <c r="CO13" i="7"/>
  <c r="CP13" i="7"/>
  <c r="CQ13" i="7"/>
  <c r="CR13" i="7"/>
  <c r="CS13" i="7"/>
  <c r="CT13" i="7"/>
  <c r="CU13" i="7"/>
  <c r="CV13" i="7"/>
  <c r="CO14" i="7"/>
  <c r="CP14" i="7"/>
  <c r="CQ14" i="7"/>
  <c r="CR14" i="7"/>
  <c r="CS14" i="7"/>
  <c r="CT14" i="7"/>
  <c r="CU14" i="7"/>
  <c r="CV14" i="7"/>
  <c r="CO15" i="7"/>
  <c r="CP15" i="7"/>
  <c r="CQ15" i="7"/>
  <c r="CR15" i="7"/>
  <c r="CS15" i="7"/>
  <c r="CT15" i="7"/>
  <c r="CU15" i="7"/>
  <c r="CV15" i="7"/>
  <c r="CO16" i="7"/>
  <c r="CP16" i="7"/>
  <c r="CQ16" i="7"/>
  <c r="CR16" i="7"/>
  <c r="CS16" i="7"/>
  <c r="CT16" i="7"/>
  <c r="CU16" i="7"/>
  <c r="CV16" i="7"/>
  <c r="CO17" i="7"/>
  <c r="CP17" i="7"/>
  <c r="CQ17" i="7"/>
  <c r="CR17" i="7"/>
  <c r="CS17" i="7"/>
  <c r="CT17" i="7"/>
  <c r="CU17" i="7"/>
  <c r="CV17" i="7"/>
  <c r="CO18" i="7"/>
  <c r="CP18" i="7"/>
  <c r="CQ18" i="7"/>
  <c r="CR18" i="7"/>
  <c r="CS18" i="7"/>
  <c r="CT18" i="7"/>
  <c r="CU18" i="7"/>
  <c r="CV18" i="7"/>
  <c r="CO19" i="7"/>
  <c r="CP19" i="7"/>
  <c r="CQ19" i="7"/>
  <c r="CR19" i="7"/>
  <c r="CS19" i="7"/>
  <c r="CT19" i="7"/>
  <c r="CU19" i="7"/>
  <c r="CV19" i="7"/>
  <c r="CO20" i="7"/>
  <c r="CP20" i="7"/>
  <c r="CQ20" i="7"/>
  <c r="CR20" i="7"/>
  <c r="CS20" i="7"/>
  <c r="CT20" i="7"/>
  <c r="CU20" i="7"/>
  <c r="CV20" i="7"/>
  <c r="CO21" i="7"/>
  <c r="CP21" i="7"/>
  <c r="CQ21" i="7"/>
  <c r="CR21" i="7"/>
  <c r="CS21" i="7"/>
  <c r="CT21" i="7"/>
  <c r="CU21" i="7"/>
  <c r="CV21" i="7"/>
  <c r="CO22" i="7"/>
  <c r="CP22" i="7"/>
  <c r="CQ22" i="7"/>
  <c r="CR22" i="7"/>
  <c r="CS22" i="7"/>
  <c r="CT22" i="7"/>
  <c r="CU22" i="7"/>
  <c r="CV22" i="7"/>
  <c r="CO23" i="7"/>
  <c r="CP23" i="7"/>
  <c r="CQ23" i="7"/>
  <c r="CR23" i="7"/>
  <c r="CS23" i="7"/>
  <c r="CT23" i="7"/>
  <c r="CU23" i="7"/>
  <c r="CV23" i="7"/>
  <c r="CO24" i="7"/>
  <c r="CP24" i="7"/>
  <c r="CQ24" i="7"/>
  <c r="CR24" i="7"/>
  <c r="CS24" i="7"/>
  <c r="CT24" i="7"/>
  <c r="CU24" i="7"/>
  <c r="CV24" i="7"/>
  <c r="CO25" i="7"/>
  <c r="CP25" i="7"/>
  <c r="CQ25" i="7"/>
  <c r="CR25" i="7"/>
  <c r="CS25" i="7"/>
  <c r="CT25" i="7"/>
  <c r="CU25" i="7"/>
  <c r="CV25" i="7"/>
  <c r="CO26" i="7"/>
  <c r="CP26" i="7"/>
  <c r="CQ26" i="7"/>
  <c r="CR26" i="7"/>
  <c r="CS26" i="7"/>
  <c r="CT26" i="7"/>
  <c r="CU26" i="7"/>
  <c r="CV26" i="7"/>
  <c r="CO27" i="7"/>
  <c r="CP27" i="7"/>
  <c r="CQ27" i="7"/>
  <c r="CR27" i="7"/>
  <c r="CS27" i="7"/>
  <c r="CT27" i="7"/>
  <c r="CU27" i="7"/>
  <c r="CV27" i="7"/>
  <c r="CO28" i="7"/>
  <c r="CP28" i="7"/>
  <c r="CQ28" i="7"/>
  <c r="CR28" i="7"/>
  <c r="CS28" i="7"/>
  <c r="CT28" i="7"/>
  <c r="CU28" i="7"/>
  <c r="CV28" i="7"/>
  <c r="CO29" i="7"/>
  <c r="CP29" i="7"/>
  <c r="CQ29" i="7"/>
  <c r="CR29" i="7"/>
  <c r="CS29" i="7"/>
  <c r="CT29" i="7"/>
  <c r="CU29" i="7"/>
  <c r="CV29" i="7"/>
  <c r="CO30" i="7"/>
  <c r="CP30" i="7"/>
  <c r="CQ30" i="7"/>
  <c r="CR30" i="7"/>
  <c r="CS30" i="7"/>
  <c r="CT30" i="7"/>
  <c r="CU30" i="7"/>
  <c r="CV30" i="7"/>
  <c r="CO31" i="7"/>
  <c r="CP31" i="7"/>
  <c r="CQ31" i="7"/>
  <c r="CR31" i="7"/>
  <c r="CS31" i="7"/>
  <c r="CT31" i="7"/>
  <c r="CU31" i="7"/>
  <c r="CV31" i="7"/>
  <c r="CO32" i="7"/>
  <c r="CP32" i="7"/>
  <c r="CQ32" i="7"/>
  <c r="CR32" i="7"/>
  <c r="CS32" i="7"/>
  <c r="CT32" i="7"/>
  <c r="CU32" i="7"/>
  <c r="CV32" i="7"/>
  <c r="CO33" i="7"/>
  <c r="CP33" i="7"/>
  <c r="CQ33" i="7"/>
  <c r="CR33" i="7"/>
  <c r="CS33" i="7"/>
  <c r="CT33" i="7"/>
  <c r="CU33" i="7"/>
  <c r="CV33" i="7"/>
  <c r="CO34" i="7"/>
  <c r="CP34" i="7"/>
  <c r="CQ34" i="7"/>
  <c r="CR34" i="7"/>
  <c r="CS34" i="7"/>
  <c r="CT34" i="7"/>
  <c r="CU34" i="7"/>
  <c r="CV34" i="7"/>
  <c r="CO35" i="7"/>
  <c r="CP35" i="7"/>
  <c r="CQ35" i="7"/>
  <c r="CR35" i="7"/>
  <c r="CS35" i="7"/>
  <c r="CT35" i="7"/>
  <c r="CU35" i="7"/>
  <c r="CV35" i="7"/>
  <c r="CO36" i="7"/>
  <c r="CP36" i="7"/>
  <c r="CQ36" i="7"/>
  <c r="CR36" i="7"/>
  <c r="CS36" i="7"/>
  <c r="CT36" i="7"/>
  <c r="CU36" i="7"/>
  <c r="CV36" i="7"/>
  <c r="CO37" i="7"/>
  <c r="CP37" i="7"/>
  <c r="CQ37" i="7"/>
  <c r="CR37" i="7"/>
  <c r="CS37" i="7"/>
  <c r="CT37" i="7"/>
  <c r="CU37" i="7"/>
  <c r="CV37" i="7"/>
  <c r="CO38" i="7"/>
  <c r="CP38" i="7"/>
  <c r="CQ38" i="7"/>
  <c r="CR38" i="7"/>
  <c r="CS38" i="7"/>
  <c r="CT38" i="7"/>
  <c r="CU38" i="7"/>
  <c r="CV38" i="7"/>
  <c r="CO39" i="7"/>
  <c r="CP39" i="7"/>
  <c r="CQ39" i="7"/>
  <c r="CR39" i="7"/>
  <c r="CS39" i="7"/>
  <c r="CT39" i="7"/>
  <c r="CU39" i="7"/>
  <c r="CV39" i="7"/>
  <c r="CO40" i="7"/>
  <c r="CP40" i="7"/>
  <c r="CQ40" i="7"/>
  <c r="CR40" i="7"/>
  <c r="CS40" i="7"/>
  <c r="CT40" i="7"/>
  <c r="CU40" i="7"/>
  <c r="CV40" i="7"/>
  <c r="CO41" i="7"/>
  <c r="CP41" i="7"/>
  <c r="CQ41" i="7"/>
  <c r="CR41" i="7"/>
  <c r="CS41" i="7"/>
  <c r="CT41" i="7"/>
  <c r="CU41" i="7"/>
  <c r="CV41" i="7"/>
  <c r="CO42" i="7"/>
  <c r="CP42" i="7"/>
  <c r="CQ42" i="7"/>
  <c r="CR42" i="7"/>
  <c r="CS42" i="7"/>
  <c r="CT42" i="7"/>
  <c r="CU42" i="7"/>
  <c r="CV42" i="7"/>
  <c r="CO43" i="7"/>
  <c r="CP43" i="7"/>
  <c r="CQ43" i="7"/>
  <c r="CR43" i="7"/>
  <c r="CS43" i="7"/>
  <c r="CT43" i="7"/>
  <c r="CU43" i="7"/>
  <c r="CV43" i="7"/>
  <c r="CO44" i="7"/>
  <c r="CP44" i="7"/>
  <c r="CQ44" i="7"/>
  <c r="CR44" i="7"/>
  <c r="CS44" i="7"/>
  <c r="CT44" i="7"/>
  <c r="CU44" i="7"/>
  <c r="CV44" i="7"/>
  <c r="CO45" i="7"/>
  <c r="CP45" i="7"/>
  <c r="CQ45" i="7"/>
  <c r="CR45" i="7"/>
  <c r="CS45" i="7"/>
  <c r="CT45" i="7"/>
  <c r="CU45" i="7"/>
  <c r="CV45" i="7"/>
  <c r="CO46" i="7"/>
  <c r="CP46" i="7"/>
  <c r="CQ46" i="7"/>
  <c r="CR46" i="7"/>
  <c r="CS46" i="7"/>
  <c r="CT46" i="7"/>
  <c r="CU46" i="7"/>
  <c r="CV46" i="7"/>
  <c r="CO47" i="7"/>
  <c r="CP47" i="7"/>
  <c r="CQ47" i="7"/>
  <c r="CR47" i="7"/>
  <c r="CS47" i="7"/>
  <c r="CT47" i="7"/>
  <c r="CU47" i="7"/>
  <c r="CV47" i="7"/>
  <c r="CO48" i="7"/>
  <c r="CP48" i="7"/>
  <c r="CQ48" i="7"/>
  <c r="CR48" i="7"/>
  <c r="CS48" i="7"/>
  <c r="CT48" i="7"/>
  <c r="CU48" i="7"/>
  <c r="CV48" i="7"/>
  <c r="CO49" i="7"/>
  <c r="CP49" i="7"/>
  <c r="CQ49" i="7"/>
  <c r="CR49" i="7"/>
  <c r="CS49" i="7"/>
  <c r="CT49" i="7"/>
  <c r="CU49" i="7"/>
  <c r="CV49" i="7"/>
  <c r="CO50" i="7"/>
  <c r="CP50" i="7"/>
  <c r="CQ50" i="7"/>
  <c r="CR50" i="7"/>
  <c r="CS50" i="7"/>
  <c r="CT50" i="7"/>
  <c r="CU50" i="7"/>
  <c r="CV50" i="7"/>
  <c r="CO51" i="7"/>
  <c r="CP51" i="7"/>
  <c r="CQ51" i="7"/>
  <c r="CR51" i="7"/>
  <c r="CS51" i="7"/>
  <c r="CT51" i="7"/>
  <c r="CU51" i="7"/>
  <c r="CV51" i="7"/>
  <c r="CO52" i="7"/>
  <c r="CP52" i="7"/>
  <c r="CQ52" i="7"/>
  <c r="CR52" i="7"/>
  <c r="CS52" i="7"/>
  <c r="CT52" i="7"/>
  <c r="CU52" i="7"/>
  <c r="CV52" i="7"/>
  <c r="CO53" i="7"/>
  <c r="CP53" i="7"/>
  <c r="CQ53" i="7"/>
  <c r="CR53" i="7"/>
  <c r="CS53" i="7"/>
  <c r="CT53" i="7"/>
  <c r="CU53" i="7"/>
  <c r="CV53" i="7"/>
  <c r="CO54" i="7"/>
  <c r="CP54" i="7"/>
  <c r="CQ54" i="7"/>
  <c r="CR54" i="7"/>
  <c r="CS54" i="7"/>
  <c r="CT54" i="7"/>
  <c r="CU54" i="7"/>
  <c r="CV54" i="7"/>
  <c r="CO55" i="7"/>
  <c r="CP55" i="7"/>
  <c r="CQ55" i="7"/>
  <c r="CR55" i="7"/>
  <c r="CS55" i="7"/>
  <c r="CT55" i="7"/>
  <c r="CU55" i="7"/>
  <c r="CV55" i="7"/>
  <c r="CO56" i="7"/>
  <c r="CP56" i="7"/>
  <c r="CQ56" i="7"/>
  <c r="CR56" i="7"/>
  <c r="CS56" i="7"/>
  <c r="CT56" i="7"/>
  <c r="CU56" i="7"/>
  <c r="CV56" i="7"/>
  <c r="CO57" i="7"/>
  <c r="CP57" i="7"/>
  <c r="CQ57" i="7"/>
  <c r="CR57" i="7"/>
  <c r="CS57" i="7"/>
  <c r="CT57" i="7"/>
  <c r="CU57" i="7"/>
  <c r="CV57" i="7"/>
  <c r="CO58" i="7"/>
  <c r="CP58" i="7"/>
  <c r="CQ58" i="7"/>
  <c r="CR58" i="7"/>
  <c r="CS58" i="7"/>
  <c r="CT58" i="7"/>
  <c r="CU58" i="7"/>
  <c r="CV58" i="7"/>
  <c r="CO59" i="7"/>
  <c r="CP59" i="7"/>
  <c r="CQ59" i="7"/>
  <c r="CR59" i="7"/>
  <c r="CS59" i="7"/>
  <c r="CT59" i="7"/>
  <c r="CU59" i="7"/>
  <c r="CV59" i="7"/>
  <c r="CO60" i="7"/>
  <c r="CP60" i="7"/>
  <c r="CQ60" i="7"/>
  <c r="CR60" i="7"/>
  <c r="CS60" i="7"/>
  <c r="CT60" i="7"/>
  <c r="CU60" i="7"/>
  <c r="CV60" i="7"/>
  <c r="CO61" i="7"/>
  <c r="CP61" i="7"/>
  <c r="CQ61" i="7"/>
  <c r="CR61" i="7"/>
  <c r="CS61" i="7"/>
  <c r="CT61" i="7"/>
  <c r="CU61" i="7"/>
  <c r="CV61" i="7"/>
  <c r="CO62" i="7"/>
  <c r="CP62" i="7"/>
  <c r="CQ62" i="7"/>
  <c r="CR62" i="7"/>
  <c r="CS62" i="7"/>
  <c r="CT62" i="7"/>
  <c r="CU62" i="7"/>
  <c r="CV62" i="7"/>
  <c r="CO63" i="7"/>
  <c r="CP63" i="7"/>
  <c r="CQ63" i="7"/>
  <c r="CR63" i="7"/>
  <c r="CS63" i="7"/>
  <c r="CT63" i="7"/>
  <c r="CU63" i="7"/>
  <c r="CV63" i="7"/>
  <c r="CO64" i="7"/>
  <c r="CP64" i="7"/>
  <c r="CQ64" i="7"/>
  <c r="CR64" i="7"/>
  <c r="CS64" i="7"/>
  <c r="CT64" i="7"/>
  <c r="CU64" i="7"/>
  <c r="CV64" i="7"/>
  <c r="CO65" i="7"/>
  <c r="CP65" i="7"/>
  <c r="CQ65" i="7"/>
  <c r="CR65" i="7"/>
  <c r="CS65" i="7"/>
  <c r="CT65" i="7"/>
  <c r="CU65" i="7"/>
  <c r="CV65" i="7"/>
  <c r="CO66" i="7"/>
  <c r="CP66" i="7"/>
  <c r="CQ66" i="7"/>
  <c r="CR66" i="7"/>
  <c r="CS66" i="7"/>
  <c r="CT66" i="7"/>
  <c r="CU66" i="7"/>
  <c r="CV66" i="7"/>
  <c r="CO67" i="7"/>
  <c r="CP67" i="7"/>
  <c r="CQ67" i="7"/>
  <c r="CR67" i="7"/>
  <c r="CS67" i="7"/>
  <c r="CT67" i="7"/>
  <c r="CU67" i="7"/>
  <c r="CV67" i="7"/>
  <c r="CO68" i="7"/>
  <c r="CP68" i="7"/>
  <c r="CQ68" i="7"/>
  <c r="CR68" i="7"/>
  <c r="CS68" i="7"/>
  <c r="CT68" i="7"/>
  <c r="CU68" i="7"/>
  <c r="CV68" i="7"/>
  <c r="CO69" i="7"/>
  <c r="CP69" i="7"/>
  <c r="CQ69" i="7"/>
  <c r="CR69" i="7"/>
  <c r="CS69" i="7"/>
  <c r="CT69" i="7"/>
  <c r="CU69" i="7"/>
  <c r="CV69" i="7"/>
  <c r="CO70" i="7"/>
  <c r="CP70" i="7"/>
  <c r="CQ70" i="7"/>
  <c r="CR70" i="7"/>
  <c r="CS70" i="7"/>
  <c r="CT70" i="7"/>
  <c r="CU70" i="7"/>
  <c r="CV70" i="7"/>
  <c r="CO71" i="7"/>
  <c r="CP71" i="7"/>
  <c r="CQ71" i="7"/>
  <c r="CR71" i="7"/>
  <c r="CS71" i="7"/>
  <c r="CT71" i="7"/>
  <c r="CU71" i="7"/>
  <c r="CV71" i="7"/>
  <c r="CO72" i="7"/>
  <c r="CP72" i="7"/>
  <c r="CQ72" i="7"/>
  <c r="CR72" i="7"/>
  <c r="CS72" i="7"/>
  <c r="CT72" i="7"/>
  <c r="CU72" i="7"/>
  <c r="CV72" i="7"/>
  <c r="CO73" i="7"/>
  <c r="CP73" i="7"/>
  <c r="CQ73" i="7"/>
  <c r="CR73" i="7"/>
  <c r="CS73" i="7"/>
  <c r="CT73" i="7"/>
  <c r="CU73" i="7"/>
  <c r="CV73" i="7"/>
  <c r="CO74" i="7"/>
  <c r="CP74" i="7"/>
  <c r="CQ74" i="7"/>
  <c r="CR74" i="7"/>
  <c r="CS74" i="7"/>
  <c r="CT74" i="7"/>
  <c r="CU74" i="7"/>
  <c r="CV74" i="7"/>
  <c r="CO75" i="7"/>
  <c r="CP75" i="7"/>
  <c r="CQ75" i="7"/>
  <c r="CR75" i="7"/>
  <c r="CS75" i="7"/>
  <c r="CT75" i="7"/>
  <c r="CU75" i="7"/>
  <c r="CV75" i="7"/>
  <c r="CO76" i="7"/>
  <c r="CP76" i="7"/>
  <c r="CQ76" i="7"/>
  <c r="CR76" i="7"/>
  <c r="CS76" i="7"/>
  <c r="CT76" i="7"/>
  <c r="CU76" i="7"/>
  <c r="CV76" i="7"/>
  <c r="CO77" i="7"/>
  <c r="CP77" i="7"/>
  <c r="CQ77" i="7"/>
  <c r="CR77" i="7"/>
  <c r="CS77" i="7"/>
  <c r="CT77" i="7"/>
  <c r="CU77" i="7"/>
  <c r="CV77" i="7"/>
  <c r="CO78" i="7"/>
  <c r="CP78" i="7"/>
  <c r="CQ78" i="7"/>
  <c r="CR78" i="7"/>
  <c r="CS78" i="7"/>
  <c r="CT78" i="7"/>
  <c r="CU78" i="7"/>
  <c r="CV78" i="7"/>
  <c r="CO79" i="7"/>
  <c r="CP79" i="7"/>
  <c r="CQ79" i="7"/>
  <c r="CR79" i="7"/>
  <c r="CS79" i="7"/>
  <c r="CT79" i="7"/>
  <c r="CU79" i="7"/>
  <c r="CV79" i="7"/>
  <c r="CO80" i="7"/>
  <c r="CP80" i="7"/>
  <c r="CQ80" i="7"/>
  <c r="CR80" i="7"/>
  <c r="CS80" i="7"/>
  <c r="CT80" i="7"/>
  <c r="CU80" i="7"/>
  <c r="CV80" i="7"/>
  <c r="CO81" i="7"/>
  <c r="CP81" i="7"/>
  <c r="CQ81" i="7"/>
  <c r="CR81" i="7"/>
  <c r="CS81" i="7"/>
  <c r="CT81" i="7"/>
  <c r="CU81" i="7"/>
  <c r="CV81" i="7"/>
  <c r="CO82" i="7"/>
  <c r="CP82" i="7"/>
  <c r="CQ82" i="7"/>
  <c r="CR82" i="7"/>
  <c r="CS82" i="7"/>
  <c r="CT82" i="7"/>
  <c r="CU82" i="7"/>
  <c r="CV82" i="7"/>
  <c r="CO83" i="7"/>
  <c r="CP83" i="7"/>
  <c r="CQ83" i="7"/>
  <c r="CR83" i="7"/>
  <c r="CS83" i="7"/>
  <c r="CT83" i="7"/>
  <c r="CU83" i="7"/>
  <c r="CV83" i="7"/>
  <c r="CO84" i="7"/>
  <c r="CP84" i="7"/>
  <c r="CQ84" i="7"/>
  <c r="CR84" i="7"/>
  <c r="CS84" i="7"/>
  <c r="CT84" i="7"/>
  <c r="CU84" i="7"/>
  <c r="CV84" i="7"/>
  <c r="CO85" i="7"/>
  <c r="CP85" i="7"/>
  <c r="CQ85" i="7"/>
  <c r="CR85" i="7"/>
  <c r="CS85" i="7"/>
  <c r="CT85" i="7"/>
  <c r="CU85" i="7"/>
  <c r="CV85" i="7"/>
  <c r="CO86" i="7"/>
  <c r="CP86" i="7"/>
  <c r="CQ86" i="7"/>
  <c r="CR86" i="7"/>
  <c r="CS86" i="7"/>
  <c r="CT86" i="7"/>
  <c r="CU86" i="7"/>
  <c r="CV86" i="7"/>
  <c r="CO87" i="7"/>
  <c r="CP87" i="7"/>
  <c r="CQ87" i="7"/>
  <c r="CR87" i="7"/>
  <c r="CS87" i="7"/>
  <c r="CT87" i="7"/>
  <c r="CU87" i="7"/>
  <c r="CV87" i="7"/>
  <c r="CO88" i="7"/>
  <c r="CP88" i="7"/>
  <c r="CQ88" i="7"/>
  <c r="CR88" i="7"/>
  <c r="CS88" i="7"/>
  <c r="CT88" i="7"/>
  <c r="CU88" i="7"/>
  <c r="CV88" i="7"/>
  <c r="CO89" i="7"/>
  <c r="CP89" i="7"/>
  <c r="CQ89" i="7"/>
  <c r="CR89" i="7"/>
  <c r="CS89" i="7"/>
  <c r="CT89" i="7"/>
  <c r="CU89" i="7"/>
  <c r="CV89" i="7"/>
  <c r="CO90" i="7"/>
  <c r="CP90" i="7"/>
  <c r="CQ90" i="7"/>
  <c r="CR90" i="7"/>
  <c r="CS90" i="7"/>
  <c r="CT90" i="7"/>
  <c r="CU90" i="7"/>
  <c r="CV90" i="7"/>
  <c r="CO91" i="7"/>
  <c r="CP91" i="7"/>
  <c r="CQ91" i="7"/>
  <c r="CR91" i="7"/>
  <c r="CS91" i="7"/>
  <c r="CT91" i="7"/>
  <c r="CU91" i="7"/>
  <c r="CV91" i="7"/>
  <c r="CO92" i="7"/>
  <c r="CP92" i="7"/>
  <c r="CQ92" i="7"/>
  <c r="CR92" i="7"/>
  <c r="CS92" i="7"/>
  <c r="CT92" i="7"/>
  <c r="CU92" i="7"/>
  <c r="CV92" i="7"/>
  <c r="CO93" i="7"/>
  <c r="CP93" i="7"/>
  <c r="CQ93" i="7"/>
  <c r="CR93" i="7"/>
  <c r="CS93" i="7"/>
  <c r="CT93" i="7"/>
  <c r="CU93" i="7"/>
  <c r="CV93" i="7"/>
  <c r="CO94" i="7"/>
  <c r="CP94" i="7"/>
  <c r="CQ94" i="7"/>
  <c r="CR94" i="7"/>
  <c r="CS94" i="7"/>
  <c r="CT94" i="7"/>
  <c r="CU94" i="7"/>
  <c r="CV94" i="7"/>
  <c r="CO95" i="7"/>
  <c r="CP95" i="7"/>
  <c r="CQ95" i="7"/>
  <c r="CR95" i="7"/>
  <c r="CS95" i="7"/>
  <c r="CT95" i="7"/>
  <c r="CU95" i="7"/>
  <c r="CV95" i="7"/>
  <c r="CO96" i="7"/>
  <c r="CP96" i="7"/>
  <c r="CQ96" i="7"/>
  <c r="CR96" i="7"/>
  <c r="CS96" i="7"/>
  <c r="CT96" i="7"/>
  <c r="CU96" i="7"/>
  <c r="CV96" i="7"/>
  <c r="CO97" i="7"/>
  <c r="CP97" i="7"/>
  <c r="CQ97" i="7"/>
  <c r="CR97" i="7"/>
  <c r="CS97" i="7"/>
  <c r="CT97" i="7"/>
  <c r="CU97" i="7"/>
  <c r="CV97" i="7"/>
  <c r="CO98" i="7"/>
  <c r="CP98" i="7"/>
  <c r="CQ98" i="7"/>
  <c r="CR98" i="7"/>
  <c r="CS98" i="7"/>
  <c r="CT98" i="7"/>
  <c r="CU98" i="7"/>
  <c r="CV98" i="7"/>
  <c r="CO99" i="7"/>
  <c r="CP99" i="7"/>
  <c r="CQ99" i="7"/>
  <c r="CR99" i="7"/>
  <c r="CS99" i="7"/>
  <c r="CT99" i="7"/>
  <c r="CU99" i="7"/>
  <c r="CV99" i="7"/>
  <c r="CO100" i="7"/>
  <c r="CP100" i="7"/>
  <c r="CQ100" i="7"/>
  <c r="CR100" i="7"/>
  <c r="CS100" i="7"/>
  <c r="CT100" i="7"/>
  <c r="CU100" i="7"/>
  <c r="CV100" i="7"/>
  <c r="CO101" i="7"/>
  <c r="CP101" i="7"/>
  <c r="CQ101" i="7"/>
  <c r="CR101" i="7"/>
  <c r="CS101" i="7"/>
  <c r="CT101" i="7"/>
  <c r="CU101" i="7"/>
  <c r="CV101" i="7"/>
  <c r="CO102" i="7"/>
  <c r="CP102" i="7"/>
  <c r="CQ102" i="7"/>
  <c r="CR102" i="7"/>
  <c r="CS102" i="7"/>
  <c r="CT102" i="7"/>
  <c r="CU102" i="7"/>
  <c r="CV102" i="7"/>
  <c r="CO103" i="7"/>
  <c r="CP103" i="7"/>
  <c r="CQ103" i="7"/>
  <c r="CR103" i="7"/>
  <c r="CS103" i="7"/>
  <c r="CT103" i="7"/>
  <c r="CU103" i="7"/>
  <c r="CV103" i="7"/>
  <c r="CO104" i="7"/>
  <c r="CP104" i="7"/>
  <c r="CQ104" i="7"/>
  <c r="CR104" i="7"/>
  <c r="CS104" i="7"/>
  <c r="CT104" i="7"/>
  <c r="CU104" i="7"/>
  <c r="CV104" i="7"/>
  <c r="CO105" i="7"/>
  <c r="CP105" i="7"/>
  <c r="CQ105" i="7"/>
  <c r="CR105" i="7"/>
  <c r="CS105" i="7"/>
  <c r="CT105" i="7"/>
  <c r="CU105" i="7"/>
  <c r="CV105" i="7"/>
  <c r="CO106" i="7"/>
  <c r="CP106" i="7"/>
  <c r="CQ106" i="7"/>
  <c r="CR106" i="7"/>
  <c r="CS106" i="7"/>
  <c r="CT106" i="7"/>
  <c r="CU106" i="7"/>
  <c r="CV106" i="7"/>
  <c r="CO107" i="7"/>
  <c r="CP107" i="7"/>
  <c r="CQ107" i="7"/>
  <c r="CR107" i="7"/>
  <c r="CS107" i="7"/>
  <c r="CT107" i="7"/>
  <c r="CU107" i="7"/>
  <c r="CV107" i="7"/>
  <c r="CO108" i="7"/>
  <c r="CP108" i="7"/>
  <c r="CQ108" i="7"/>
  <c r="CR108" i="7"/>
  <c r="CS108" i="7"/>
  <c r="CT108" i="7"/>
  <c r="CU108" i="7"/>
  <c r="CV108" i="7"/>
  <c r="CO109" i="7"/>
  <c r="CP109" i="7"/>
  <c r="CQ109" i="7"/>
  <c r="CR109" i="7"/>
  <c r="CS109" i="7"/>
  <c r="CT109" i="7"/>
  <c r="CU109" i="7"/>
  <c r="CV109" i="7"/>
  <c r="CO110" i="7"/>
  <c r="CP110" i="7"/>
  <c r="CQ110" i="7"/>
  <c r="CR110" i="7"/>
  <c r="CS110" i="7"/>
  <c r="CT110" i="7"/>
  <c r="CU110" i="7"/>
  <c r="CV110" i="7"/>
  <c r="CO111" i="7"/>
  <c r="CP111" i="7"/>
  <c r="CQ111" i="7"/>
  <c r="CR111" i="7"/>
  <c r="CS111" i="7"/>
  <c r="CT111" i="7"/>
  <c r="CU111" i="7"/>
  <c r="CV111" i="7"/>
  <c r="CO112" i="7"/>
  <c r="CP112" i="7"/>
  <c r="CQ112" i="7"/>
  <c r="CR112" i="7"/>
  <c r="CS112" i="7"/>
  <c r="CT112" i="7"/>
  <c r="CU112" i="7"/>
  <c r="CV112" i="7"/>
  <c r="CO113" i="7"/>
  <c r="CP113" i="7"/>
  <c r="CQ113" i="7"/>
  <c r="CR113" i="7"/>
  <c r="CS113" i="7"/>
  <c r="CT113" i="7"/>
  <c r="CU113" i="7"/>
  <c r="CV113" i="7"/>
  <c r="CO114" i="7"/>
  <c r="CP114" i="7"/>
  <c r="CQ114" i="7"/>
  <c r="CR114" i="7"/>
  <c r="CS114" i="7"/>
  <c r="CT114" i="7"/>
  <c r="CU114" i="7"/>
  <c r="CV114" i="7"/>
  <c r="CO115" i="7"/>
  <c r="CP115" i="7"/>
  <c r="CQ115" i="7"/>
  <c r="CR115" i="7"/>
  <c r="CS115" i="7"/>
  <c r="CT115" i="7"/>
  <c r="CU115" i="7"/>
  <c r="CV115" i="7"/>
  <c r="CO116" i="7"/>
  <c r="CP116" i="7"/>
  <c r="CQ116" i="7"/>
  <c r="CR116" i="7"/>
  <c r="CS116" i="7"/>
  <c r="CT116" i="7"/>
  <c r="CU116" i="7"/>
  <c r="CV116" i="7"/>
  <c r="CP3" i="7"/>
  <c r="CQ3" i="7"/>
  <c r="CR3" i="7"/>
  <c r="CS3" i="7"/>
  <c r="CT3" i="7"/>
  <c r="CU3" i="7"/>
  <c r="CV3" i="7"/>
  <c r="CO3" i="7"/>
  <c r="CE4" i="7"/>
  <c r="CF4" i="7"/>
  <c r="CG4" i="7"/>
  <c r="CH4" i="7"/>
  <c r="CI4" i="7"/>
  <c r="CJ4" i="7"/>
  <c r="CK4" i="7"/>
  <c r="CL4" i="7"/>
  <c r="CE5" i="7"/>
  <c r="CF5" i="7"/>
  <c r="CG5" i="7"/>
  <c r="CH5" i="7"/>
  <c r="CI5" i="7"/>
  <c r="CJ5" i="7"/>
  <c r="CK5" i="7"/>
  <c r="CL5" i="7"/>
  <c r="CE6" i="7"/>
  <c r="CF6" i="7"/>
  <c r="CG6" i="7"/>
  <c r="CH6" i="7"/>
  <c r="CI6" i="7"/>
  <c r="CJ6" i="7"/>
  <c r="CK6" i="7"/>
  <c r="CL6" i="7"/>
  <c r="CE7" i="7"/>
  <c r="CF7" i="7"/>
  <c r="CG7" i="7"/>
  <c r="CH7" i="7"/>
  <c r="CI7" i="7"/>
  <c r="CJ7" i="7"/>
  <c r="CK7" i="7"/>
  <c r="CL7" i="7"/>
  <c r="CE8" i="7"/>
  <c r="CF8" i="7"/>
  <c r="CG8" i="7"/>
  <c r="CH8" i="7"/>
  <c r="CI8" i="7"/>
  <c r="CJ8" i="7"/>
  <c r="CK8" i="7"/>
  <c r="CL8" i="7"/>
  <c r="CE9" i="7"/>
  <c r="CF9" i="7"/>
  <c r="CG9" i="7"/>
  <c r="CH9" i="7"/>
  <c r="CI9" i="7"/>
  <c r="CJ9" i="7"/>
  <c r="CK9" i="7"/>
  <c r="CL9" i="7"/>
  <c r="CE10" i="7"/>
  <c r="CF10" i="7"/>
  <c r="CG10" i="7"/>
  <c r="CH10" i="7"/>
  <c r="CI10" i="7"/>
  <c r="CJ10" i="7"/>
  <c r="CK10" i="7"/>
  <c r="CL10" i="7"/>
  <c r="CE11" i="7"/>
  <c r="CF11" i="7"/>
  <c r="CG11" i="7"/>
  <c r="CH11" i="7"/>
  <c r="CI11" i="7"/>
  <c r="CJ11" i="7"/>
  <c r="CK11" i="7"/>
  <c r="CL11" i="7"/>
  <c r="CE12" i="7"/>
  <c r="CF12" i="7"/>
  <c r="CG12" i="7"/>
  <c r="CH12" i="7"/>
  <c r="CI12" i="7"/>
  <c r="CJ12" i="7"/>
  <c r="CK12" i="7"/>
  <c r="CL12" i="7"/>
  <c r="CE13" i="7"/>
  <c r="CF13" i="7"/>
  <c r="CG13" i="7"/>
  <c r="CH13" i="7"/>
  <c r="CI13" i="7"/>
  <c r="CJ13" i="7"/>
  <c r="CK13" i="7"/>
  <c r="CL13" i="7"/>
  <c r="CE14" i="7"/>
  <c r="CF14" i="7"/>
  <c r="CG14" i="7"/>
  <c r="CH14" i="7"/>
  <c r="CI14" i="7"/>
  <c r="CJ14" i="7"/>
  <c r="CK14" i="7"/>
  <c r="CL14" i="7"/>
  <c r="CE15" i="7"/>
  <c r="CF15" i="7"/>
  <c r="CG15" i="7"/>
  <c r="CH15" i="7"/>
  <c r="CI15" i="7"/>
  <c r="CJ15" i="7"/>
  <c r="CK15" i="7"/>
  <c r="CL15" i="7"/>
  <c r="CE16" i="7"/>
  <c r="CF16" i="7"/>
  <c r="CG16" i="7"/>
  <c r="CH16" i="7"/>
  <c r="CI16" i="7"/>
  <c r="CJ16" i="7"/>
  <c r="CK16" i="7"/>
  <c r="CL16" i="7"/>
  <c r="CE17" i="7"/>
  <c r="CF17" i="7"/>
  <c r="CG17" i="7"/>
  <c r="CH17" i="7"/>
  <c r="CI17" i="7"/>
  <c r="CJ17" i="7"/>
  <c r="CK17" i="7"/>
  <c r="CL17" i="7"/>
  <c r="CE18" i="7"/>
  <c r="CF18" i="7"/>
  <c r="CG18" i="7"/>
  <c r="CH18" i="7"/>
  <c r="CI18" i="7"/>
  <c r="CJ18" i="7"/>
  <c r="CK18" i="7"/>
  <c r="CL18" i="7"/>
  <c r="CE19" i="7"/>
  <c r="CF19" i="7"/>
  <c r="CG19" i="7"/>
  <c r="CH19" i="7"/>
  <c r="CI19" i="7"/>
  <c r="CJ19" i="7"/>
  <c r="CK19" i="7"/>
  <c r="CL19" i="7"/>
  <c r="CE20" i="7"/>
  <c r="CF20" i="7"/>
  <c r="CG20" i="7"/>
  <c r="CH20" i="7"/>
  <c r="CI20" i="7"/>
  <c r="CJ20" i="7"/>
  <c r="CK20" i="7"/>
  <c r="CL20" i="7"/>
  <c r="CE21" i="7"/>
  <c r="CF21" i="7"/>
  <c r="CG21" i="7"/>
  <c r="CH21" i="7"/>
  <c r="CI21" i="7"/>
  <c r="CJ21" i="7"/>
  <c r="CK21" i="7"/>
  <c r="CL21" i="7"/>
  <c r="CE22" i="7"/>
  <c r="CF22" i="7"/>
  <c r="CG22" i="7"/>
  <c r="CH22" i="7"/>
  <c r="CI22" i="7"/>
  <c r="CJ22" i="7"/>
  <c r="CK22" i="7"/>
  <c r="CL22" i="7"/>
  <c r="CE23" i="7"/>
  <c r="CF23" i="7"/>
  <c r="CG23" i="7"/>
  <c r="CH23" i="7"/>
  <c r="CI23" i="7"/>
  <c r="CJ23" i="7"/>
  <c r="CK23" i="7"/>
  <c r="CL23" i="7"/>
  <c r="CE24" i="7"/>
  <c r="CF24" i="7"/>
  <c r="CG24" i="7"/>
  <c r="CH24" i="7"/>
  <c r="CI24" i="7"/>
  <c r="CJ24" i="7"/>
  <c r="CK24" i="7"/>
  <c r="CL24" i="7"/>
  <c r="CE25" i="7"/>
  <c r="CF25" i="7"/>
  <c r="CG25" i="7"/>
  <c r="CH25" i="7"/>
  <c r="CI25" i="7"/>
  <c r="CJ25" i="7"/>
  <c r="CK25" i="7"/>
  <c r="CL25" i="7"/>
  <c r="CE26" i="7"/>
  <c r="CF26" i="7"/>
  <c r="CG26" i="7"/>
  <c r="CH26" i="7"/>
  <c r="CI26" i="7"/>
  <c r="CJ26" i="7"/>
  <c r="CK26" i="7"/>
  <c r="CL26" i="7"/>
  <c r="CE27" i="7"/>
  <c r="CF27" i="7"/>
  <c r="CG27" i="7"/>
  <c r="CH27" i="7"/>
  <c r="CI27" i="7"/>
  <c r="CJ27" i="7"/>
  <c r="CK27" i="7"/>
  <c r="CL27" i="7"/>
  <c r="CE28" i="7"/>
  <c r="CF28" i="7"/>
  <c r="CG28" i="7"/>
  <c r="CH28" i="7"/>
  <c r="CI28" i="7"/>
  <c r="CJ28" i="7"/>
  <c r="CK28" i="7"/>
  <c r="CL28" i="7"/>
  <c r="CE29" i="7"/>
  <c r="CF29" i="7"/>
  <c r="CG29" i="7"/>
  <c r="CH29" i="7"/>
  <c r="CI29" i="7"/>
  <c r="CJ29" i="7"/>
  <c r="CK29" i="7"/>
  <c r="CL29" i="7"/>
  <c r="CE30" i="7"/>
  <c r="CF30" i="7"/>
  <c r="CG30" i="7"/>
  <c r="CH30" i="7"/>
  <c r="CI30" i="7"/>
  <c r="CJ30" i="7"/>
  <c r="CK30" i="7"/>
  <c r="CL30" i="7"/>
  <c r="CE31" i="7"/>
  <c r="CF31" i="7"/>
  <c r="CG31" i="7"/>
  <c r="CH31" i="7"/>
  <c r="CI31" i="7"/>
  <c r="CJ31" i="7"/>
  <c r="CK31" i="7"/>
  <c r="CL31" i="7"/>
  <c r="CE32" i="7"/>
  <c r="CF32" i="7"/>
  <c r="CG32" i="7"/>
  <c r="CH32" i="7"/>
  <c r="CI32" i="7"/>
  <c r="CJ32" i="7"/>
  <c r="CK32" i="7"/>
  <c r="CL32" i="7"/>
  <c r="CE33" i="7"/>
  <c r="CF33" i="7"/>
  <c r="CG33" i="7"/>
  <c r="CH33" i="7"/>
  <c r="CI33" i="7"/>
  <c r="CJ33" i="7"/>
  <c r="CK33" i="7"/>
  <c r="CL33" i="7"/>
  <c r="CE34" i="7"/>
  <c r="CF34" i="7"/>
  <c r="CG34" i="7"/>
  <c r="CH34" i="7"/>
  <c r="CI34" i="7"/>
  <c r="CJ34" i="7"/>
  <c r="CK34" i="7"/>
  <c r="CL34" i="7"/>
  <c r="CE35" i="7"/>
  <c r="CF35" i="7"/>
  <c r="CG35" i="7"/>
  <c r="CH35" i="7"/>
  <c r="CI35" i="7"/>
  <c r="CJ35" i="7"/>
  <c r="CK35" i="7"/>
  <c r="CL35" i="7"/>
  <c r="CE36" i="7"/>
  <c r="CF36" i="7"/>
  <c r="CG36" i="7"/>
  <c r="CH36" i="7"/>
  <c r="CI36" i="7"/>
  <c r="CJ36" i="7"/>
  <c r="CK36" i="7"/>
  <c r="CL36" i="7"/>
  <c r="CE37" i="7"/>
  <c r="CF37" i="7"/>
  <c r="CG37" i="7"/>
  <c r="CH37" i="7"/>
  <c r="CI37" i="7"/>
  <c r="CJ37" i="7"/>
  <c r="CK37" i="7"/>
  <c r="CL37" i="7"/>
  <c r="CE38" i="7"/>
  <c r="CF38" i="7"/>
  <c r="CG38" i="7"/>
  <c r="CH38" i="7"/>
  <c r="CI38" i="7"/>
  <c r="CJ38" i="7"/>
  <c r="CK38" i="7"/>
  <c r="CL38" i="7"/>
  <c r="CE39" i="7"/>
  <c r="CF39" i="7"/>
  <c r="CG39" i="7"/>
  <c r="CH39" i="7"/>
  <c r="CI39" i="7"/>
  <c r="CJ39" i="7"/>
  <c r="CK39" i="7"/>
  <c r="CL39" i="7"/>
  <c r="CE40" i="7"/>
  <c r="CF40" i="7"/>
  <c r="CG40" i="7"/>
  <c r="CH40" i="7"/>
  <c r="CI40" i="7"/>
  <c r="CJ40" i="7"/>
  <c r="CK40" i="7"/>
  <c r="CL40" i="7"/>
  <c r="CE41" i="7"/>
  <c r="CF41" i="7"/>
  <c r="CG41" i="7"/>
  <c r="CH41" i="7"/>
  <c r="CI41" i="7"/>
  <c r="CJ41" i="7"/>
  <c r="CK41" i="7"/>
  <c r="CL41" i="7"/>
  <c r="CE42" i="7"/>
  <c r="CF42" i="7"/>
  <c r="CG42" i="7"/>
  <c r="CH42" i="7"/>
  <c r="CI42" i="7"/>
  <c r="CJ42" i="7"/>
  <c r="CK42" i="7"/>
  <c r="CL42" i="7"/>
  <c r="CE43" i="7"/>
  <c r="CF43" i="7"/>
  <c r="CG43" i="7"/>
  <c r="CH43" i="7"/>
  <c r="CI43" i="7"/>
  <c r="CJ43" i="7"/>
  <c r="CK43" i="7"/>
  <c r="CL43" i="7"/>
  <c r="CE44" i="7"/>
  <c r="CF44" i="7"/>
  <c r="CG44" i="7"/>
  <c r="CH44" i="7"/>
  <c r="CI44" i="7"/>
  <c r="CJ44" i="7"/>
  <c r="CK44" i="7"/>
  <c r="CL44" i="7"/>
  <c r="CE45" i="7"/>
  <c r="CF45" i="7"/>
  <c r="CG45" i="7"/>
  <c r="CH45" i="7"/>
  <c r="CI45" i="7"/>
  <c r="CJ45" i="7"/>
  <c r="CK45" i="7"/>
  <c r="CL45" i="7"/>
  <c r="CE46" i="7"/>
  <c r="CF46" i="7"/>
  <c r="CG46" i="7"/>
  <c r="CH46" i="7"/>
  <c r="CI46" i="7"/>
  <c r="CJ46" i="7"/>
  <c r="CK46" i="7"/>
  <c r="CL46" i="7"/>
  <c r="CE47" i="7"/>
  <c r="CF47" i="7"/>
  <c r="CG47" i="7"/>
  <c r="CH47" i="7"/>
  <c r="CI47" i="7"/>
  <c r="CJ47" i="7"/>
  <c r="CK47" i="7"/>
  <c r="CL47" i="7"/>
  <c r="CE48" i="7"/>
  <c r="CF48" i="7"/>
  <c r="CG48" i="7"/>
  <c r="CH48" i="7"/>
  <c r="CI48" i="7"/>
  <c r="CJ48" i="7"/>
  <c r="CK48" i="7"/>
  <c r="CL48" i="7"/>
  <c r="CE49" i="7"/>
  <c r="CF49" i="7"/>
  <c r="CG49" i="7"/>
  <c r="CH49" i="7"/>
  <c r="CI49" i="7"/>
  <c r="CJ49" i="7"/>
  <c r="CK49" i="7"/>
  <c r="CL49" i="7"/>
  <c r="CE50" i="7"/>
  <c r="CF50" i="7"/>
  <c r="CG50" i="7"/>
  <c r="CH50" i="7"/>
  <c r="CI50" i="7"/>
  <c r="CJ50" i="7"/>
  <c r="CK50" i="7"/>
  <c r="CL50" i="7"/>
  <c r="CE51" i="7"/>
  <c r="CF51" i="7"/>
  <c r="CG51" i="7"/>
  <c r="CH51" i="7"/>
  <c r="CI51" i="7"/>
  <c r="CJ51" i="7"/>
  <c r="CK51" i="7"/>
  <c r="CL51" i="7"/>
  <c r="CE52" i="7"/>
  <c r="CF52" i="7"/>
  <c r="CG52" i="7"/>
  <c r="CH52" i="7"/>
  <c r="CI52" i="7"/>
  <c r="CJ52" i="7"/>
  <c r="CK52" i="7"/>
  <c r="CL52" i="7"/>
  <c r="CE53" i="7"/>
  <c r="CF53" i="7"/>
  <c r="CG53" i="7"/>
  <c r="CH53" i="7"/>
  <c r="CI53" i="7"/>
  <c r="CJ53" i="7"/>
  <c r="CK53" i="7"/>
  <c r="CL53" i="7"/>
  <c r="CE54" i="7"/>
  <c r="CF54" i="7"/>
  <c r="CG54" i="7"/>
  <c r="CH54" i="7"/>
  <c r="CI54" i="7"/>
  <c r="CJ54" i="7"/>
  <c r="CK54" i="7"/>
  <c r="CL54" i="7"/>
  <c r="CE55" i="7"/>
  <c r="CF55" i="7"/>
  <c r="CG55" i="7"/>
  <c r="CH55" i="7"/>
  <c r="CI55" i="7"/>
  <c r="CJ55" i="7"/>
  <c r="CK55" i="7"/>
  <c r="CL55" i="7"/>
  <c r="CE56" i="7"/>
  <c r="CF56" i="7"/>
  <c r="CG56" i="7"/>
  <c r="CH56" i="7"/>
  <c r="CI56" i="7"/>
  <c r="CJ56" i="7"/>
  <c r="CK56" i="7"/>
  <c r="CL56" i="7"/>
  <c r="CE57" i="7"/>
  <c r="CF57" i="7"/>
  <c r="CG57" i="7"/>
  <c r="CH57" i="7"/>
  <c r="CI57" i="7"/>
  <c r="CJ57" i="7"/>
  <c r="CK57" i="7"/>
  <c r="CL57" i="7"/>
  <c r="CE58" i="7"/>
  <c r="CF58" i="7"/>
  <c r="CG58" i="7"/>
  <c r="CH58" i="7"/>
  <c r="CI58" i="7"/>
  <c r="CJ58" i="7"/>
  <c r="CK58" i="7"/>
  <c r="CL58" i="7"/>
  <c r="CE59" i="7"/>
  <c r="CF59" i="7"/>
  <c r="CG59" i="7"/>
  <c r="CH59" i="7"/>
  <c r="CI59" i="7"/>
  <c r="CJ59" i="7"/>
  <c r="CK59" i="7"/>
  <c r="CL59" i="7"/>
  <c r="CE60" i="7"/>
  <c r="CF60" i="7"/>
  <c r="CG60" i="7"/>
  <c r="CH60" i="7"/>
  <c r="CI60" i="7"/>
  <c r="CJ60" i="7"/>
  <c r="CK60" i="7"/>
  <c r="CL60" i="7"/>
  <c r="CE61" i="7"/>
  <c r="CF61" i="7"/>
  <c r="CG61" i="7"/>
  <c r="CH61" i="7"/>
  <c r="CI61" i="7"/>
  <c r="CJ61" i="7"/>
  <c r="CK61" i="7"/>
  <c r="CL61" i="7"/>
  <c r="CE62" i="7"/>
  <c r="CF62" i="7"/>
  <c r="CG62" i="7"/>
  <c r="CH62" i="7"/>
  <c r="CI62" i="7"/>
  <c r="CJ62" i="7"/>
  <c r="CK62" i="7"/>
  <c r="CL62" i="7"/>
  <c r="CE63" i="7"/>
  <c r="CF63" i="7"/>
  <c r="CG63" i="7"/>
  <c r="CH63" i="7"/>
  <c r="CI63" i="7"/>
  <c r="CJ63" i="7"/>
  <c r="CK63" i="7"/>
  <c r="CL63" i="7"/>
  <c r="CE64" i="7"/>
  <c r="CF64" i="7"/>
  <c r="CG64" i="7"/>
  <c r="CH64" i="7"/>
  <c r="CI64" i="7"/>
  <c r="CJ64" i="7"/>
  <c r="CK64" i="7"/>
  <c r="CL64" i="7"/>
  <c r="CE65" i="7"/>
  <c r="CF65" i="7"/>
  <c r="CG65" i="7"/>
  <c r="CH65" i="7"/>
  <c r="CI65" i="7"/>
  <c r="CJ65" i="7"/>
  <c r="CK65" i="7"/>
  <c r="CL65" i="7"/>
  <c r="CE66" i="7"/>
  <c r="CF66" i="7"/>
  <c r="CG66" i="7"/>
  <c r="CH66" i="7"/>
  <c r="CI66" i="7"/>
  <c r="CJ66" i="7"/>
  <c r="CK66" i="7"/>
  <c r="CL66" i="7"/>
  <c r="CE67" i="7"/>
  <c r="CF67" i="7"/>
  <c r="CG67" i="7"/>
  <c r="CH67" i="7"/>
  <c r="CI67" i="7"/>
  <c r="CJ67" i="7"/>
  <c r="CK67" i="7"/>
  <c r="CL67" i="7"/>
  <c r="CE68" i="7"/>
  <c r="CF68" i="7"/>
  <c r="CG68" i="7"/>
  <c r="CH68" i="7"/>
  <c r="CI68" i="7"/>
  <c r="CJ68" i="7"/>
  <c r="CK68" i="7"/>
  <c r="CL68" i="7"/>
  <c r="CE69" i="7"/>
  <c r="CF69" i="7"/>
  <c r="CG69" i="7"/>
  <c r="CH69" i="7"/>
  <c r="CI69" i="7"/>
  <c r="CJ69" i="7"/>
  <c r="CK69" i="7"/>
  <c r="CL69" i="7"/>
  <c r="CE70" i="7"/>
  <c r="CF70" i="7"/>
  <c r="CG70" i="7"/>
  <c r="CH70" i="7"/>
  <c r="CI70" i="7"/>
  <c r="CJ70" i="7"/>
  <c r="CK70" i="7"/>
  <c r="CL70" i="7"/>
  <c r="CE71" i="7"/>
  <c r="CF71" i="7"/>
  <c r="CG71" i="7"/>
  <c r="CH71" i="7"/>
  <c r="CI71" i="7"/>
  <c r="CJ71" i="7"/>
  <c r="CK71" i="7"/>
  <c r="CL71" i="7"/>
  <c r="CE72" i="7"/>
  <c r="CF72" i="7"/>
  <c r="CG72" i="7"/>
  <c r="CH72" i="7"/>
  <c r="CI72" i="7"/>
  <c r="CJ72" i="7"/>
  <c r="CK72" i="7"/>
  <c r="CL72" i="7"/>
  <c r="CE73" i="7"/>
  <c r="CF73" i="7"/>
  <c r="CG73" i="7"/>
  <c r="CH73" i="7"/>
  <c r="CI73" i="7"/>
  <c r="CJ73" i="7"/>
  <c r="CK73" i="7"/>
  <c r="CL73" i="7"/>
  <c r="CE74" i="7"/>
  <c r="CF74" i="7"/>
  <c r="CG74" i="7"/>
  <c r="CH74" i="7"/>
  <c r="CI74" i="7"/>
  <c r="CJ74" i="7"/>
  <c r="CK74" i="7"/>
  <c r="CL74" i="7"/>
  <c r="CE75" i="7"/>
  <c r="CF75" i="7"/>
  <c r="CG75" i="7"/>
  <c r="CH75" i="7"/>
  <c r="CI75" i="7"/>
  <c r="CJ75" i="7"/>
  <c r="CK75" i="7"/>
  <c r="CL75" i="7"/>
  <c r="CE76" i="7"/>
  <c r="CF76" i="7"/>
  <c r="CG76" i="7"/>
  <c r="CH76" i="7"/>
  <c r="CI76" i="7"/>
  <c r="CJ76" i="7"/>
  <c r="CK76" i="7"/>
  <c r="CL76" i="7"/>
  <c r="CE77" i="7"/>
  <c r="CF77" i="7"/>
  <c r="CG77" i="7"/>
  <c r="CH77" i="7"/>
  <c r="CI77" i="7"/>
  <c r="CJ77" i="7"/>
  <c r="CK77" i="7"/>
  <c r="CL77" i="7"/>
  <c r="CE78" i="7"/>
  <c r="CF78" i="7"/>
  <c r="CG78" i="7"/>
  <c r="CH78" i="7"/>
  <c r="CI78" i="7"/>
  <c r="CJ78" i="7"/>
  <c r="CK78" i="7"/>
  <c r="CL78" i="7"/>
  <c r="CE79" i="7"/>
  <c r="CF79" i="7"/>
  <c r="CG79" i="7"/>
  <c r="CH79" i="7"/>
  <c r="CI79" i="7"/>
  <c r="CJ79" i="7"/>
  <c r="CK79" i="7"/>
  <c r="CL79" i="7"/>
  <c r="CE80" i="7"/>
  <c r="CF80" i="7"/>
  <c r="CG80" i="7"/>
  <c r="CH80" i="7"/>
  <c r="CI80" i="7"/>
  <c r="CJ80" i="7"/>
  <c r="CK80" i="7"/>
  <c r="CL80" i="7"/>
  <c r="CE81" i="7"/>
  <c r="CF81" i="7"/>
  <c r="CG81" i="7"/>
  <c r="CH81" i="7"/>
  <c r="CI81" i="7"/>
  <c r="CJ81" i="7"/>
  <c r="CK81" i="7"/>
  <c r="CL81" i="7"/>
  <c r="CE82" i="7"/>
  <c r="CF82" i="7"/>
  <c r="CG82" i="7"/>
  <c r="CH82" i="7"/>
  <c r="CI82" i="7"/>
  <c r="CJ82" i="7"/>
  <c r="CK82" i="7"/>
  <c r="CL82" i="7"/>
  <c r="CE83" i="7"/>
  <c r="CF83" i="7"/>
  <c r="CG83" i="7"/>
  <c r="CH83" i="7"/>
  <c r="CI83" i="7"/>
  <c r="CJ83" i="7"/>
  <c r="CK83" i="7"/>
  <c r="CL83" i="7"/>
  <c r="CE84" i="7"/>
  <c r="CF84" i="7"/>
  <c r="CG84" i="7"/>
  <c r="CH84" i="7"/>
  <c r="CI84" i="7"/>
  <c r="CJ84" i="7"/>
  <c r="CK84" i="7"/>
  <c r="CL84" i="7"/>
  <c r="CE85" i="7"/>
  <c r="CF85" i="7"/>
  <c r="CG85" i="7"/>
  <c r="CH85" i="7"/>
  <c r="CI85" i="7"/>
  <c r="CJ85" i="7"/>
  <c r="CK85" i="7"/>
  <c r="CL85" i="7"/>
  <c r="CE86" i="7"/>
  <c r="CF86" i="7"/>
  <c r="CG86" i="7"/>
  <c r="CH86" i="7"/>
  <c r="CI86" i="7"/>
  <c r="CJ86" i="7"/>
  <c r="CK86" i="7"/>
  <c r="CL86" i="7"/>
  <c r="CE87" i="7"/>
  <c r="CF87" i="7"/>
  <c r="CG87" i="7"/>
  <c r="CH87" i="7"/>
  <c r="CI87" i="7"/>
  <c r="CJ87" i="7"/>
  <c r="CK87" i="7"/>
  <c r="CL87" i="7"/>
  <c r="CE88" i="7"/>
  <c r="CF88" i="7"/>
  <c r="CG88" i="7"/>
  <c r="CH88" i="7"/>
  <c r="CI88" i="7"/>
  <c r="CJ88" i="7"/>
  <c r="CK88" i="7"/>
  <c r="CL88" i="7"/>
  <c r="CE89" i="7"/>
  <c r="CF89" i="7"/>
  <c r="CG89" i="7"/>
  <c r="CH89" i="7"/>
  <c r="CI89" i="7"/>
  <c r="CJ89" i="7"/>
  <c r="CK89" i="7"/>
  <c r="CL89" i="7"/>
  <c r="CE90" i="7"/>
  <c r="CF90" i="7"/>
  <c r="CG90" i="7"/>
  <c r="CH90" i="7"/>
  <c r="CI90" i="7"/>
  <c r="CJ90" i="7"/>
  <c r="CK90" i="7"/>
  <c r="CL90" i="7"/>
  <c r="CE91" i="7"/>
  <c r="CF91" i="7"/>
  <c r="CG91" i="7"/>
  <c r="CH91" i="7"/>
  <c r="CI91" i="7"/>
  <c r="CJ91" i="7"/>
  <c r="CK91" i="7"/>
  <c r="CL91" i="7"/>
  <c r="CE92" i="7"/>
  <c r="CF92" i="7"/>
  <c r="CG92" i="7"/>
  <c r="CH92" i="7"/>
  <c r="CI92" i="7"/>
  <c r="CJ92" i="7"/>
  <c r="CK92" i="7"/>
  <c r="CL92" i="7"/>
  <c r="CE93" i="7"/>
  <c r="CF93" i="7"/>
  <c r="CG93" i="7"/>
  <c r="CH93" i="7"/>
  <c r="CI93" i="7"/>
  <c r="CJ93" i="7"/>
  <c r="CK93" i="7"/>
  <c r="CL93" i="7"/>
  <c r="CE94" i="7"/>
  <c r="CF94" i="7"/>
  <c r="CG94" i="7"/>
  <c r="CH94" i="7"/>
  <c r="CI94" i="7"/>
  <c r="CJ94" i="7"/>
  <c r="CK94" i="7"/>
  <c r="CL94" i="7"/>
  <c r="CE95" i="7"/>
  <c r="CF95" i="7"/>
  <c r="CG95" i="7"/>
  <c r="CH95" i="7"/>
  <c r="CI95" i="7"/>
  <c r="CJ95" i="7"/>
  <c r="CK95" i="7"/>
  <c r="CL95" i="7"/>
  <c r="CE96" i="7"/>
  <c r="CF96" i="7"/>
  <c r="CG96" i="7"/>
  <c r="CH96" i="7"/>
  <c r="CI96" i="7"/>
  <c r="CJ96" i="7"/>
  <c r="CK96" i="7"/>
  <c r="CL96" i="7"/>
  <c r="CE97" i="7"/>
  <c r="CF97" i="7"/>
  <c r="CG97" i="7"/>
  <c r="CH97" i="7"/>
  <c r="CI97" i="7"/>
  <c r="CJ97" i="7"/>
  <c r="CK97" i="7"/>
  <c r="CL97" i="7"/>
  <c r="CE98" i="7"/>
  <c r="CF98" i="7"/>
  <c r="CG98" i="7"/>
  <c r="CH98" i="7"/>
  <c r="CI98" i="7"/>
  <c r="CJ98" i="7"/>
  <c r="CK98" i="7"/>
  <c r="CL98" i="7"/>
  <c r="CE99" i="7"/>
  <c r="CF99" i="7"/>
  <c r="CG99" i="7"/>
  <c r="CH99" i="7"/>
  <c r="CI99" i="7"/>
  <c r="CJ99" i="7"/>
  <c r="CK99" i="7"/>
  <c r="CL99" i="7"/>
  <c r="CE100" i="7"/>
  <c r="CF100" i="7"/>
  <c r="CG100" i="7"/>
  <c r="CH100" i="7"/>
  <c r="CI100" i="7"/>
  <c r="CJ100" i="7"/>
  <c r="CK100" i="7"/>
  <c r="CL100" i="7"/>
  <c r="CE101" i="7"/>
  <c r="CF101" i="7"/>
  <c r="CG101" i="7"/>
  <c r="CH101" i="7"/>
  <c r="CI101" i="7"/>
  <c r="CJ101" i="7"/>
  <c r="CK101" i="7"/>
  <c r="CL101" i="7"/>
  <c r="CE102" i="7"/>
  <c r="CF102" i="7"/>
  <c r="CG102" i="7"/>
  <c r="CH102" i="7"/>
  <c r="CI102" i="7"/>
  <c r="CJ102" i="7"/>
  <c r="CK102" i="7"/>
  <c r="CL102" i="7"/>
  <c r="CE103" i="7"/>
  <c r="CF103" i="7"/>
  <c r="CG103" i="7"/>
  <c r="CH103" i="7"/>
  <c r="CI103" i="7"/>
  <c r="CJ103" i="7"/>
  <c r="CK103" i="7"/>
  <c r="CL103" i="7"/>
  <c r="CE104" i="7"/>
  <c r="CF104" i="7"/>
  <c r="CG104" i="7"/>
  <c r="CH104" i="7"/>
  <c r="CI104" i="7"/>
  <c r="CJ104" i="7"/>
  <c r="CK104" i="7"/>
  <c r="CL104" i="7"/>
  <c r="CE105" i="7"/>
  <c r="CF105" i="7"/>
  <c r="CG105" i="7"/>
  <c r="CH105" i="7"/>
  <c r="CI105" i="7"/>
  <c r="CJ105" i="7"/>
  <c r="CK105" i="7"/>
  <c r="CL105" i="7"/>
  <c r="CE106" i="7"/>
  <c r="CF106" i="7"/>
  <c r="CG106" i="7"/>
  <c r="CH106" i="7"/>
  <c r="CI106" i="7"/>
  <c r="CJ106" i="7"/>
  <c r="CK106" i="7"/>
  <c r="CL106" i="7"/>
  <c r="CE107" i="7"/>
  <c r="CF107" i="7"/>
  <c r="CG107" i="7"/>
  <c r="CH107" i="7"/>
  <c r="CI107" i="7"/>
  <c r="CJ107" i="7"/>
  <c r="CK107" i="7"/>
  <c r="CL107" i="7"/>
  <c r="CE108" i="7"/>
  <c r="CF108" i="7"/>
  <c r="CG108" i="7"/>
  <c r="CH108" i="7"/>
  <c r="CI108" i="7"/>
  <c r="CJ108" i="7"/>
  <c r="CK108" i="7"/>
  <c r="CL108" i="7"/>
  <c r="CE109" i="7"/>
  <c r="CF109" i="7"/>
  <c r="CG109" i="7"/>
  <c r="CH109" i="7"/>
  <c r="CI109" i="7"/>
  <c r="CJ109" i="7"/>
  <c r="CK109" i="7"/>
  <c r="CL109" i="7"/>
  <c r="CE110" i="7"/>
  <c r="CF110" i="7"/>
  <c r="CG110" i="7"/>
  <c r="CH110" i="7"/>
  <c r="CI110" i="7"/>
  <c r="CJ110" i="7"/>
  <c r="CK110" i="7"/>
  <c r="CL110" i="7"/>
  <c r="CE111" i="7"/>
  <c r="CF111" i="7"/>
  <c r="CG111" i="7"/>
  <c r="CH111" i="7"/>
  <c r="CI111" i="7"/>
  <c r="CJ111" i="7"/>
  <c r="CK111" i="7"/>
  <c r="CL111" i="7"/>
  <c r="CE112" i="7"/>
  <c r="CF112" i="7"/>
  <c r="CG112" i="7"/>
  <c r="CH112" i="7"/>
  <c r="CI112" i="7"/>
  <c r="CJ112" i="7"/>
  <c r="CK112" i="7"/>
  <c r="CL112" i="7"/>
  <c r="CE113" i="7"/>
  <c r="CF113" i="7"/>
  <c r="CG113" i="7"/>
  <c r="CH113" i="7"/>
  <c r="CI113" i="7"/>
  <c r="CJ113" i="7"/>
  <c r="CK113" i="7"/>
  <c r="CL113" i="7"/>
  <c r="CE114" i="7"/>
  <c r="CF114" i="7"/>
  <c r="CG114" i="7"/>
  <c r="CH114" i="7"/>
  <c r="CI114" i="7"/>
  <c r="CJ114" i="7"/>
  <c r="CK114" i="7"/>
  <c r="CL114" i="7"/>
  <c r="CE115" i="7"/>
  <c r="CF115" i="7"/>
  <c r="CG115" i="7"/>
  <c r="CH115" i="7"/>
  <c r="CI115" i="7"/>
  <c r="CJ115" i="7"/>
  <c r="CK115" i="7"/>
  <c r="CL115" i="7"/>
  <c r="CE116" i="7"/>
  <c r="CF116" i="7"/>
  <c r="CG116" i="7"/>
  <c r="CH116" i="7"/>
  <c r="CI116" i="7"/>
  <c r="CJ116" i="7"/>
  <c r="CK116" i="7"/>
  <c r="CL116" i="7"/>
  <c r="CF3" i="7"/>
  <c r="CG3" i="7"/>
  <c r="CH3" i="7"/>
  <c r="CI3" i="7"/>
  <c r="CJ3" i="7"/>
  <c r="CK3" i="7"/>
  <c r="CL3" i="7"/>
  <c r="CE3" i="7"/>
  <c r="BU4" i="7"/>
  <c r="BV4" i="7"/>
  <c r="BW4" i="7"/>
  <c r="BX4" i="7"/>
  <c r="BY4" i="7"/>
  <c r="BZ4" i="7"/>
  <c r="CA4" i="7"/>
  <c r="CB4" i="7"/>
  <c r="BU5" i="7"/>
  <c r="BV5" i="7"/>
  <c r="BW5" i="7"/>
  <c r="BX5" i="7"/>
  <c r="BY5" i="7"/>
  <c r="BZ5" i="7"/>
  <c r="CA5" i="7"/>
  <c r="CB5" i="7"/>
  <c r="BU6" i="7"/>
  <c r="BV6" i="7"/>
  <c r="BW6" i="7"/>
  <c r="BX6" i="7"/>
  <c r="BY6" i="7"/>
  <c r="BZ6" i="7"/>
  <c r="CA6" i="7"/>
  <c r="CB6" i="7"/>
  <c r="BU7" i="7"/>
  <c r="BV7" i="7"/>
  <c r="BW7" i="7"/>
  <c r="BX7" i="7"/>
  <c r="BY7" i="7"/>
  <c r="BZ7" i="7"/>
  <c r="CA7" i="7"/>
  <c r="CB7" i="7"/>
  <c r="BU8" i="7"/>
  <c r="BV8" i="7"/>
  <c r="BW8" i="7"/>
  <c r="BX8" i="7"/>
  <c r="BY8" i="7"/>
  <c r="BZ8" i="7"/>
  <c r="CA8" i="7"/>
  <c r="CB8" i="7"/>
  <c r="BU9" i="7"/>
  <c r="BV9" i="7"/>
  <c r="BW9" i="7"/>
  <c r="BX9" i="7"/>
  <c r="BY9" i="7"/>
  <c r="BZ9" i="7"/>
  <c r="CA9" i="7"/>
  <c r="CB9" i="7"/>
  <c r="BU10" i="7"/>
  <c r="BV10" i="7"/>
  <c r="BW10" i="7"/>
  <c r="BX10" i="7"/>
  <c r="BY10" i="7"/>
  <c r="BZ10" i="7"/>
  <c r="CA10" i="7"/>
  <c r="CB10" i="7"/>
  <c r="BU11" i="7"/>
  <c r="BV11" i="7"/>
  <c r="BW11" i="7"/>
  <c r="BX11" i="7"/>
  <c r="BY11" i="7"/>
  <c r="BZ11" i="7"/>
  <c r="CA11" i="7"/>
  <c r="CB11" i="7"/>
  <c r="BU12" i="7"/>
  <c r="BV12" i="7"/>
  <c r="BW12" i="7"/>
  <c r="BX12" i="7"/>
  <c r="BY12" i="7"/>
  <c r="BZ12" i="7"/>
  <c r="CA12" i="7"/>
  <c r="CB12" i="7"/>
  <c r="BU13" i="7"/>
  <c r="BV13" i="7"/>
  <c r="BW13" i="7"/>
  <c r="BX13" i="7"/>
  <c r="BY13" i="7"/>
  <c r="BZ13" i="7"/>
  <c r="CA13" i="7"/>
  <c r="CB13" i="7"/>
  <c r="BU14" i="7"/>
  <c r="BV14" i="7"/>
  <c r="BW14" i="7"/>
  <c r="BX14" i="7"/>
  <c r="BY14" i="7"/>
  <c r="BZ14" i="7"/>
  <c r="CA14" i="7"/>
  <c r="CB14" i="7"/>
  <c r="BU15" i="7"/>
  <c r="BV15" i="7"/>
  <c r="BW15" i="7"/>
  <c r="BX15" i="7"/>
  <c r="BY15" i="7"/>
  <c r="BZ15" i="7"/>
  <c r="CA15" i="7"/>
  <c r="CB15" i="7"/>
  <c r="BU16" i="7"/>
  <c r="BV16" i="7"/>
  <c r="BW16" i="7"/>
  <c r="BX16" i="7"/>
  <c r="BY16" i="7"/>
  <c r="BZ16" i="7"/>
  <c r="CA16" i="7"/>
  <c r="CB16" i="7"/>
  <c r="BU17" i="7"/>
  <c r="BV17" i="7"/>
  <c r="BW17" i="7"/>
  <c r="BX17" i="7"/>
  <c r="BY17" i="7"/>
  <c r="BZ17" i="7"/>
  <c r="CA17" i="7"/>
  <c r="CB17" i="7"/>
  <c r="BU18" i="7"/>
  <c r="BV18" i="7"/>
  <c r="BW18" i="7"/>
  <c r="BX18" i="7"/>
  <c r="BY18" i="7"/>
  <c r="BZ18" i="7"/>
  <c r="CA18" i="7"/>
  <c r="CB18" i="7"/>
  <c r="BU19" i="7"/>
  <c r="BV19" i="7"/>
  <c r="BW19" i="7"/>
  <c r="BX19" i="7"/>
  <c r="BY19" i="7"/>
  <c r="BZ19" i="7"/>
  <c r="CA19" i="7"/>
  <c r="CB19" i="7"/>
  <c r="BU20" i="7"/>
  <c r="BV20" i="7"/>
  <c r="BW20" i="7"/>
  <c r="BX20" i="7"/>
  <c r="BY20" i="7"/>
  <c r="BZ20" i="7"/>
  <c r="CA20" i="7"/>
  <c r="CB20" i="7"/>
  <c r="BU21" i="7"/>
  <c r="BV21" i="7"/>
  <c r="BW21" i="7"/>
  <c r="BX21" i="7"/>
  <c r="BY21" i="7"/>
  <c r="BZ21" i="7"/>
  <c r="CA21" i="7"/>
  <c r="CB21" i="7"/>
  <c r="BU22" i="7"/>
  <c r="BV22" i="7"/>
  <c r="BW22" i="7"/>
  <c r="BX22" i="7"/>
  <c r="BY22" i="7"/>
  <c r="BZ22" i="7"/>
  <c r="CA22" i="7"/>
  <c r="CB22" i="7"/>
  <c r="BU23" i="7"/>
  <c r="BV23" i="7"/>
  <c r="BW23" i="7"/>
  <c r="BX23" i="7"/>
  <c r="BY23" i="7"/>
  <c r="BZ23" i="7"/>
  <c r="CA23" i="7"/>
  <c r="CB23" i="7"/>
  <c r="BU24" i="7"/>
  <c r="BV24" i="7"/>
  <c r="BW24" i="7"/>
  <c r="BX24" i="7"/>
  <c r="BY24" i="7"/>
  <c r="BZ24" i="7"/>
  <c r="CA24" i="7"/>
  <c r="CB24" i="7"/>
  <c r="BU25" i="7"/>
  <c r="BV25" i="7"/>
  <c r="BW25" i="7"/>
  <c r="BX25" i="7"/>
  <c r="BY25" i="7"/>
  <c r="BZ25" i="7"/>
  <c r="CA25" i="7"/>
  <c r="CB25" i="7"/>
  <c r="BU26" i="7"/>
  <c r="BV26" i="7"/>
  <c r="BW26" i="7"/>
  <c r="BX26" i="7"/>
  <c r="BY26" i="7"/>
  <c r="BZ26" i="7"/>
  <c r="CA26" i="7"/>
  <c r="CB26" i="7"/>
  <c r="BU27" i="7"/>
  <c r="BV27" i="7"/>
  <c r="BW27" i="7"/>
  <c r="BX27" i="7"/>
  <c r="BY27" i="7"/>
  <c r="BZ27" i="7"/>
  <c r="CA27" i="7"/>
  <c r="CB27" i="7"/>
  <c r="BU28" i="7"/>
  <c r="BV28" i="7"/>
  <c r="BW28" i="7"/>
  <c r="BX28" i="7"/>
  <c r="BY28" i="7"/>
  <c r="BZ28" i="7"/>
  <c r="CA28" i="7"/>
  <c r="CB28" i="7"/>
  <c r="BU29" i="7"/>
  <c r="BV29" i="7"/>
  <c r="BW29" i="7"/>
  <c r="BX29" i="7"/>
  <c r="BY29" i="7"/>
  <c r="BZ29" i="7"/>
  <c r="CA29" i="7"/>
  <c r="CB29" i="7"/>
  <c r="BU30" i="7"/>
  <c r="BV30" i="7"/>
  <c r="BW30" i="7"/>
  <c r="BX30" i="7"/>
  <c r="BY30" i="7"/>
  <c r="BZ30" i="7"/>
  <c r="CA30" i="7"/>
  <c r="CB30" i="7"/>
  <c r="BU31" i="7"/>
  <c r="BV31" i="7"/>
  <c r="BW31" i="7"/>
  <c r="BX31" i="7"/>
  <c r="BY31" i="7"/>
  <c r="BZ31" i="7"/>
  <c r="CA31" i="7"/>
  <c r="CB31" i="7"/>
  <c r="BU32" i="7"/>
  <c r="BV32" i="7"/>
  <c r="BW32" i="7"/>
  <c r="BX32" i="7"/>
  <c r="BY32" i="7"/>
  <c r="BZ32" i="7"/>
  <c r="CA32" i="7"/>
  <c r="CB32" i="7"/>
  <c r="BU33" i="7"/>
  <c r="BV33" i="7"/>
  <c r="BW33" i="7"/>
  <c r="BX33" i="7"/>
  <c r="BY33" i="7"/>
  <c r="BZ33" i="7"/>
  <c r="CA33" i="7"/>
  <c r="CB33" i="7"/>
  <c r="BU34" i="7"/>
  <c r="BV34" i="7"/>
  <c r="BW34" i="7"/>
  <c r="BX34" i="7"/>
  <c r="BY34" i="7"/>
  <c r="BZ34" i="7"/>
  <c r="CA34" i="7"/>
  <c r="CB34" i="7"/>
  <c r="BU35" i="7"/>
  <c r="BV35" i="7"/>
  <c r="BW35" i="7"/>
  <c r="BX35" i="7"/>
  <c r="BY35" i="7"/>
  <c r="BZ35" i="7"/>
  <c r="CA35" i="7"/>
  <c r="CB35" i="7"/>
  <c r="BU36" i="7"/>
  <c r="BV36" i="7"/>
  <c r="BW36" i="7"/>
  <c r="BX36" i="7"/>
  <c r="BY36" i="7"/>
  <c r="BZ36" i="7"/>
  <c r="CA36" i="7"/>
  <c r="CB36" i="7"/>
  <c r="BU37" i="7"/>
  <c r="BV37" i="7"/>
  <c r="BW37" i="7"/>
  <c r="BX37" i="7"/>
  <c r="BY37" i="7"/>
  <c r="BZ37" i="7"/>
  <c r="CA37" i="7"/>
  <c r="CB37" i="7"/>
  <c r="BU38" i="7"/>
  <c r="BV38" i="7"/>
  <c r="BW38" i="7"/>
  <c r="BX38" i="7"/>
  <c r="BY38" i="7"/>
  <c r="BZ38" i="7"/>
  <c r="CA38" i="7"/>
  <c r="CB38" i="7"/>
  <c r="BU39" i="7"/>
  <c r="BV39" i="7"/>
  <c r="BW39" i="7"/>
  <c r="BX39" i="7"/>
  <c r="BY39" i="7"/>
  <c r="BZ39" i="7"/>
  <c r="CA39" i="7"/>
  <c r="CB39" i="7"/>
  <c r="BU40" i="7"/>
  <c r="BV40" i="7"/>
  <c r="BW40" i="7"/>
  <c r="BX40" i="7"/>
  <c r="BY40" i="7"/>
  <c r="BZ40" i="7"/>
  <c r="CA40" i="7"/>
  <c r="CB40" i="7"/>
  <c r="BU41" i="7"/>
  <c r="BV41" i="7"/>
  <c r="BW41" i="7"/>
  <c r="BX41" i="7"/>
  <c r="BY41" i="7"/>
  <c r="BZ41" i="7"/>
  <c r="CA41" i="7"/>
  <c r="CB41" i="7"/>
  <c r="BU42" i="7"/>
  <c r="BV42" i="7"/>
  <c r="BW42" i="7"/>
  <c r="BX42" i="7"/>
  <c r="BY42" i="7"/>
  <c r="BZ42" i="7"/>
  <c r="CA42" i="7"/>
  <c r="CB42" i="7"/>
  <c r="BU43" i="7"/>
  <c r="BV43" i="7"/>
  <c r="BW43" i="7"/>
  <c r="BX43" i="7"/>
  <c r="BY43" i="7"/>
  <c r="BZ43" i="7"/>
  <c r="CA43" i="7"/>
  <c r="CB43" i="7"/>
  <c r="BU44" i="7"/>
  <c r="BV44" i="7"/>
  <c r="BW44" i="7"/>
  <c r="BX44" i="7"/>
  <c r="BY44" i="7"/>
  <c r="BZ44" i="7"/>
  <c r="CA44" i="7"/>
  <c r="CB44" i="7"/>
  <c r="BU45" i="7"/>
  <c r="BV45" i="7"/>
  <c r="BW45" i="7"/>
  <c r="BX45" i="7"/>
  <c r="BY45" i="7"/>
  <c r="BZ45" i="7"/>
  <c r="CA45" i="7"/>
  <c r="CB45" i="7"/>
  <c r="BU46" i="7"/>
  <c r="BV46" i="7"/>
  <c r="BW46" i="7"/>
  <c r="BX46" i="7"/>
  <c r="BY46" i="7"/>
  <c r="BZ46" i="7"/>
  <c r="CA46" i="7"/>
  <c r="CB46" i="7"/>
  <c r="BU47" i="7"/>
  <c r="BV47" i="7"/>
  <c r="BW47" i="7"/>
  <c r="BX47" i="7"/>
  <c r="BY47" i="7"/>
  <c r="BZ47" i="7"/>
  <c r="CA47" i="7"/>
  <c r="CB47" i="7"/>
  <c r="BU48" i="7"/>
  <c r="BV48" i="7"/>
  <c r="BW48" i="7"/>
  <c r="BX48" i="7"/>
  <c r="BY48" i="7"/>
  <c r="BZ48" i="7"/>
  <c r="CA48" i="7"/>
  <c r="CB48" i="7"/>
  <c r="BU49" i="7"/>
  <c r="BV49" i="7"/>
  <c r="BW49" i="7"/>
  <c r="BX49" i="7"/>
  <c r="BY49" i="7"/>
  <c r="BZ49" i="7"/>
  <c r="CA49" i="7"/>
  <c r="CB49" i="7"/>
  <c r="BU50" i="7"/>
  <c r="BV50" i="7"/>
  <c r="BW50" i="7"/>
  <c r="BX50" i="7"/>
  <c r="BY50" i="7"/>
  <c r="BZ50" i="7"/>
  <c r="CA50" i="7"/>
  <c r="CB50" i="7"/>
  <c r="BU51" i="7"/>
  <c r="BV51" i="7"/>
  <c r="BW51" i="7"/>
  <c r="BX51" i="7"/>
  <c r="BY51" i="7"/>
  <c r="BZ51" i="7"/>
  <c r="CA51" i="7"/>
  <c r="CB51" i="7"/>
  <c r="BU52" i="7"/>
  <c r="BV52" i="7"/>
  <c r="BW52" i="7"/>
  <c r="BX52" i="7"/>
  <c r="BY52" i="7"/>
  <c r="BZ52" i="7"/>
  <c r="CA52" i="7"/>
  <c r="CB52" i="7"/>
  <c r="BU53" i="7"/>
  <c r="BV53" i="7"/>
  <c r="BW53" i="7"/>
  <c r="BX53" i="7"/>
  <c r="BY53" i="7"/>
  <c r="BZ53" i="7"/>
  <c r="CA53" i="7"/>
  <c r="CB53" i="7"/>
  <c r="BU54" i="7"/>
  <c r="BV54" i="7"/>
  <c r="BW54" i="7"/>
  <c r="BX54" i="7"/>
  <c r="BY54" i="7"/>
  <c r="BZ54" i="7"/>
  <c r="CA54" i="7"/>
  <c r="CB54" i="7"/>
  <c r="BU55" i="7"/>
  <c r="BV55" i="7"/>
  <c r="BW55" i="7"/>
  <c r="BX55" i="7"/>
  <c r="BY55" i="7"/>
  <c r="BZ55" i="7"/>
  <c r="CA55" i="7"/>
  <c r="CB55" i="7"/>
  <c r="BU56" i="7"/>
  <c r="BV56" i="7"/>
  <c r="BW56" i="7"/>
  <c r="BX56" i="7"/>
  <c r="BY56" i="7"/>
  <c r="BZ56" i="7"/>
  <c r="CA56" i="7"/>
  <c r="CB56" i="7"/>
  <c r="BU57" i="7"/>
  <c r="BV57" i="7"/>
  <c r="BW57" i="7"/>
  <c r="BX57" i="7"/>
  <c r="BY57" i="7"/>
  <c r="BZ57" i="7"/>
  <c r="CA57" i="7"/>
  <c r="CB57" i="7"/>
  <c r="BU58" i="7"/>
  <c r="BV58" i="7"/>
  <c r="BW58" i="7"/>
  <c r="BX58" i="7"/>
  <c r="BY58" i="7"/>
  <c r="BZ58" i="7"/>
  <c r="CA58" i="7"/>
  <c r="CB58" i="7"/>
  <c r="BU59" i="7"/>
  <c r="BV59" i="7"/>
  <c r="BW59" i="7"/>
  <c r="BX59" i="7"/>
  <c r="BY59" i="7"/>
  <c r="BZ59" i="7"/>
  <c r="CA59" i="7"/>
  <c r="CB59" i="7"/>
  <c r="BU60" i="7"/>
  <c r="BV60" i="7"/>
  <c r="BW60" i="7"/>
  <c r="BX60" i="7"/>
  <c r="BY60" i="7"/>
  <c r="BZ60" i="7"/>
  <c r="CA60" i="7"/>
  <c r="CB60" i="7"/>
  <c r="BU61" i="7"/>
  <c r="BV61" i="7"/>
  <c r="BW61" i="7"/>
  <c r="BX61" i="7"/>
  <c r="BY61" i="7"/>
  <c r="BZ61" i="7"/>
  <c r="CA61" i="7"/>
  <c r="CB61" i="7"/>
  <c r="BU62" i="7"/>
  <c r="BV62" i="7"/>
  <c r="BW62" i="7"/>
  <c r="BX62" i="7"/>
  <c r="BY62" i="7"/>
  <c r="BZ62" i="7"/>
  <c r="CA62" i="7"/>
  <c r="CB62" i="7"/>
  <c r="BU63" i="7"/>
  <c r="BV63" i="7"/>
  <c r="BW63" i="7"/>
  <c r="BX63" i="7"/>
  <c r="BY63" i="7"/>
  <c r="BZ63" i="7"/>
  <c r="CA63" i="7"/>
  <c r="CB63" i="7"/>
  <c r="BU64" i="7"/>
  <c r="BV64" i="7"/>
  <c r="BW64" i="7"/>
  <c r="BX64" i="7"/>
  <c r="BY64" i="7"/>
  <c r="BZ64" i="7"/>
  <c r="CA64" i="7"/>
  <c r="CB64" i="7"/>
  <c r="BU65" i="7"/>
  <c r="BV65" i="7"/>
  <c r="BW65" i="7"/>
  <c r="BX65" i="7"/>
  <c r="BY65" i="7"/>
  <c r="BZ65" i="7"/>
  <c r="CA65" i="7"/>
  <c r="CB65" i="7"/>
  <c r="BU66" i="7"/>
  <c r="BV66" i="7"/>
  <c r="BW66" i="7"/>
  <c r="BX66" i="7"/>
  <c r="BY66" i="7"/>
  <c r="BZ66" i="7"/>
  <c r="CA66" i="7"/>
  <c r="CB66" i="7"/>
  <c r="BU67" i="7"/>
  <c r="BV67" i="7"/>
  <c r="BW67" i="7"/>
  <c r="BX67" i="7"/>
  <c r="BY67" i="7"/>
  <c r="BZ67" i="7"/>
  <c r="CA67" i="7"/>
  <c r="CB67" i="7"/>
  <c r="BU68" i="7"/>
  <c r="BV68" i="7"/>
  <c r="BW68" i="7"/>
  <c r="BX68" i="7"/>
  <c r="BY68" i="7"/>
  <c r="BZ68" i="7"/>
  <c r="CA68" i="7"/>
  <c r="CB68" i="7"/>
  <c r="BU69" i="7"/>
  <c r="BV69" i="7"/>
  <c r="BW69" i="7"/>
  <c r="BX69" i="7"/>
  <c r="BY69" i="7"/>
  <c r="BZ69" i="7"/>
  <c r="CA69" i="7"/>
  <c r="CB69" i="7"/>
  <c r="BU70" i="7"/>
  <c r="BV70" i="7"/>
  <c r="BW70" i="7"/>
  <c r="BX70" i="7"/>
  <c r="BY70" i="7"/>
  <c r="BZ70" i="7"/>
  <c r="CA70" i="7"/>
  <c r="CB70" i="7"/>
  <c r="BU71" i="7"/>
  <c r="BV71" i="7"/>
  <c r="BW71" i="7"/>
  <c r="BX71" i="7"/>
  <c r="BY71" i="7"/>
  <c r="BZ71" i="7"/>
  <c r="CA71" i="7"/>
  <c r="CB71" i="7"/>
  <c r="BU72" i="7"/>
  <c r="BV72" i="7"/>
  <c r="BW72" i="7"/>
  <c r="BX72" i="7"/>
  <c r="BY72" i="7"/>
  <c r="BZ72" i="7"/>
  <c r="CA72" i="7"/>
  <c r="CB72" i="7"/>
  <c r="BU73" i="7"/>
  <c r="BV73" i="7"/>
  <c r="BW73" i="7"/>
  <c r="BX73" i="7"/>
  <c r="BY73" i="7"/>
  <c r="BZ73" i="7"/>
  <c r="CA73" i="7"/>
  <c r="CB73" i="7"/>
  <c r="BU74" i="7"/>
  <c r="BV74" i="7"/>
  <c r="BW74" i="7"/>
  <c r="BX74" i="7"/>
  <c r="BY74" i="7"/>
  <c r="BZ74" i="7"/>
  <c r="CA74" i="7"/>
  <c r="CB74" i="7"/>
  <c r="BU75" i="7"/>
  <c r="BV75" i="7"/>
  <c r="BW75" i="7"/>
  <c r="BX75" i="7"/>
  <c r="BY75" i="7"/>
  <c r="BZ75" i="7"/>
  <c r="CA75" i="7"/>
  <c r="CB75" i="7"/>
  <c r="BU76" i="7"/>
  <c r="BV76" i="7"/>
  <c r="BW76" i="7"/>
  <c r="BX76" i="7"/>
  <c r="BY76" i="7"/>
  <c r="BZ76" i="7"/>
  <c r="CA76" i="7"/>
  <c r="CB76" i="7"/>
  <c r="BU77" i="7"/>
  <c r="BV77" i="7"/>
  <c r="BW77" i="7"/>
  <c r="BX77" i="7"/>
  <c r="BY77" i="7"/>
  <c r="BZ77" i="7"/>
  <c r="CA77" i="7"/>
  <c r="CB77" i="7"/>
  <c r="BU78" i="7"/>
  <c r="BV78" i="7"/>
  <c r="BW78" i="7"/>
  <c r="BX78" i="7"/>
  <c r="BY78" i="7"/>
  <c r="BZ78" i="7"/>
  <c r="CA78" i="7"/>
  <c r="CB78" i="7"/>
  <c r="BU79" i="7"/>
  <c r="BV79" i="7"/>
  <c r="BW79" i="7"/>
  <c r="BX79" i="7"/>
  <c r="BY79" i="7"/>
  <c r="BZ79" i="7"/>
  <c r="CA79" i="7"/>
  <c r="CB79" i="7"/>
  <c r="BU80" i="7"/>
  <c r="BV80" i="7"/>
  <c r="BW80" i="7"/>
  <c r="BX80" i="7"/>
  <c r="BY80" i="7"/>
  <c r="BZ80" i="7"/>
  <c r="CA80" i="7"/>
  <c r="CB80" i="7"/>
  <c r="BU81" i="7"/>
  <c r="BV81" i="7"/>
  <c r="BW81" i="7"/>
  <c r="BX81" i="7"/>
  <c r="BY81" i="7"/>
  <c r="BZ81" i="7"/>
  <c r="CA81" i="7"/>
  <c r="CB81" i="7"/>
  <c r="BU82" i="7"/>
  <c r="BV82" i="7"/>
  <c r="BW82" i="7"/>
  <c r="BX82" i="7"/>
  <c r="BY82" i="7"/>
  <c r="BZ82" i="7"/>
  <c r="CA82" i="7"/>
  <c r="CB82" i="7"/>
  <c r="BU83" i="7"/>
  <c r="BV83" i="7"/>
  <c r="BW83" i="7"/>
  <c r="BX83" i="7"/>
  <c r="BY83" i="7"/>
  <c r="BZ83" i="7"/>
  <c r="CA83" i="7"/>
  <c r="CB83" i="7"/>
  <c r="BU84" i="7"/>
  <c r="BV84" i="7"/>
  <c r="BW84" i="7"/>
  <c r="BX84" i="7"/>
  <c r="BY84" i="7"/>
  <c r="BZ84" i="7"/>
  <c r="CA84" i="7"/>
  <c r="CB84" i="7"/>
  <c r="BU85" i="7"/>
  <c r="BV85" i="7"/>
  <c r="BW85" i="7"/>
  <c r="BX85" i="7"/>
  <c r="BY85" i="7"/>
  <c r="BZ85" i="7"/>
  <c r="CA85" i="7"/>
  <c r="CB85" i="7"/>
  <c r="BU86" i="7"/>
  <c r="BV86" i="7"/>
  <c r="BW86" i="7"/>
  <c r="BX86" i="7"/>
  <c r="BY86" i="7"/>
  <c r="BZ86" i="7"/>
  <c r="CA86" i="7"/>
  <c r="CB86" i="7"/>
  <c r="BU87" i="7"/>
  <c r="BV87" i="7"/>
  <c r="BW87" i="7"/>
  <c r="BX87" i="7"/>
  <c r="BY87" i="7"/>
  <c r="BZ87" i="7"/>
  <c r="CA87" i="7"/>
  <c r="CB87" i="7"/>
  <c r="BU88" i="7"/>
  <c r="BV88" i="7"/>
  <c r="BW88" i="7"/>
  <c r="BX88" i="7"/>
  <c r="BY88" i="7"/>
  <c r="BZ88" i="7"/>
  <c r="CA88" i="7"/>
  <c r="CB88" i="7"/>
  <c r="BU89" i="7"/>
  <c r="BV89" i="7"/>
  <c r="BW89" i="7"/>
  <c r="BX89" i="7"/>
  <c r="BY89" i="7"/>
  <c r="BZ89" i="7"/>
  <c r="CA89" i="7"/>
  <c r="CB89" i="7"/>
  <c r="BU90" i="7"/>
  <c r="BV90" i="7"/>
  <c r="BW90" i="7"/>
  <c r="BX90" i="7"/>
  <c r="BY90" i="7"/>
  <c r="BZ90" i="7"/>
  <c r="CA90" i="7"/>
  <c r="CB90" i="7"/>
  <c r="BU91" i="7"/>
  <c r="BV91" i="7"/>
  <c r="BW91" i="7"/>
  <c r="BX91" i="7"/>
  <c r="BY91" i="7"/>
  <c r="BZ91" i="7"/>
  <c r="CA91" i="7"/>
  <c r="CB91" i="7"/>
  <c r="BU92" i="7"/>
  <c r="BV92" i="7"/>
  <c r="BW92" i="7"/>
  <c r="BX92" i="7"/>
  <c r="BY92" i="7"/>
  <c r="BZ92" i="7"/>
  <c r="CA92" i="7"/>
  <c r="CB92" i="7"/>
  <c r="BU93" i="7"/>
  <c r="BV93" i="7"/>
  <c r="BW93" i="7"/>
  <c r="BX93" i="7"/>
  <c r="BY93" i="7"/>
  <c r="BZ93" i="7"/>
  <c r="CA93" i="7"/>
  <c r="CB93" i="7"/>
  <c r="BU94" i="7"/>
  <c r="BV94" i="7"/>
  <c r="BW94" i="7"/>
  <c r="BX94" i="7"/>
  <c r="BY94" i="7"/>
  <c r="BZ94" i="7"/>
  <c r="CA94" i="7"/>
  <c r="CB94" i="7"/>
  <c r="BU95" i="7"/>
  <c r="BV95" i="7"/>
  <c r="BW95" i="7"/>
  <c r="BX95" i="7"/>
  <c r="BY95" i="7"/>
  <c r="BZ95" i="7"/>
  <c r="CA95" i="7"/>
  <c r="CB95" i="7"/>
  <c r="BU96" i="7"/>
  <c r="BV96" i="7"/>
  <c r="BW96" i="7"/>
  <c r="BX96" i="7"/>
  <c r="BY96" i="7"/>
  <c r="BZ96" i="7"/>
  <c r="CA96" i="7"/>
  <c r="CB96" i="7"/>
  <c r="BU97" i="7"/>
  <c r="BV97" i="7"/>
  <c r="BW97" i="7"/>
  <c r="BX97" i="7"/>
  <c r="BY97" i="7"/>
  <c r="BZ97" i="7"/>
  <c r="CA97" i="7"/>
  <c r="CB97" i="7"/>
  <c r="BU98" i="7"/>
  <c r="BV98" i="7"/>
  <c r="BW98" i="7"/>
  <c r="BX98" i="7"/>
  <c r="BY98" i="7"/>
  <c r="BZ98" i="7"/>
  <c r="CA98" i="7"/>
  <c r="CB98" i="7"/>
  <c r="BU99" i="7"/>
  <c r="BV99" i="7"/>
  <c r="BW99" i="7"/>
  <c r="BX99" i="7"/>
  <c r="BY99" i="7"/>
  <c r="BZ99" i="7"/>
  <c r="CA99" i="7"/>
  <c r="CB99" i="7"/>
  <c r="BU100" i="7"/>
  <c r="BV100" i="7"/>
  <c r="BW100" i="7"/>
  <c r="BX100" i="7"/>
  <c r="BY100" i="7"/>
  <c r="BZ100" i="7"/>
  <c r="CA100" i="7"/>
  <c r="CB100" i="7"/>
  <c r="BU101" i="7"/>
  <c r="BV101" i="7"/>
  <c r="BW101" i="7"/>
  <c r="BX101" i="7"/>
  <c r="BY101" i="7"/>
  <c r="BZ101" i="7"/>
  <c r="CA101" i="7"/>
  <c r="CB101" i="7"/>
  <c r="BU102" i="7"/>
  <c r="BV102" i="7"/>
  <c r="BW102" i="7"/>
  <c r="BX102" i="7"/>
  <c r="BY102" i="7"/>
  <c r="BZ102" i="7"/>
  <c r="CA102" i="7"/>
  <c r="CB102" i="7"/>
  <c r="BU103" i="7"/>
  <c r="BV103" i="7"/>
  <c r="BW103" i="7"/>
  <c r="BX103" i="7"/>
  <c r="BY103" i="7"/>
  <c r="BZ103" i="7"/>
  <c r="CA103" i="7"/>
  <c r="CB103" i="7"/>
  <c r="BU104" i="7"/>
  <c r="BV104" i="7"/>
  <c r="BW104" i="7"/>
  <c r="BX104" i="7"/>
  <c r="BY104" i="7"/>
  <c r="BZ104" i="7"/>
  <c r="CA104" i="7"/>
  <c r="CB104" i="7"/>
  <c r="BU105" i="7"/>
  <c r="BV105" i="7"/>
  <c r="BW105" i="7"/>
  <c r="BX105" i="7"/>
  <c r="BY105" i="7"/>
  <c r="BZ105" i="7"/>
  <c r="CA105" i="7"/>
  <c r="CB105" i="7"/>
  <c r="BU106" i="7"/>
  <c r="BV106" i="7"/>
  <c r="BW106" i="7"/>
  <c r="BX106" i="7"/>
  <c r="BY106" i="7"/>
  <c r="BZ106" i="7"/>
  <c r="CA106" i="7"/>
  <c r="CB106" i="7"/>
  <c r="BU107" i="7"/>
  <c r="BV107" i="7"/>
  <c r="BW107" i="7"/>
  <c r="BX107" i="7"/>
  <c r="BY107" i="7"/>
  <c r="BZ107" i="7"/>
  <c r="CA107" i="7"/>
  <c r="CB107" i="7"/>
  <c r="BU108" i="7"/>
  <c r="BV108" i="7"/>
  <c r="BW108" i="7"/>
  <c r="BX108" i="7"/>
  <c r="BY108" i="7"/>
  <c r="BZ108" i="7"/>
  <c r="CA108" i="7"/>
  <c r="CB108" i="7"/>
  <c r="BU109" i="7"/>
  <c r="BV109" i="7"/>
  <c r="BW109" i="7"/>
  <c r="BX109" i="7"/>
  <c r="BY109" i="7"/>
  <c r="BZ109" i="7"/>
  <c r="CA109" i="7"/>
  <c r="CB109" i="7"/>
  <c r="BU110" i="7"/>
  <c r="BV110" i="7"/>
  <c r="BW110" i="7"/>
  <c r="BX110" i="7"/>
  <c r="BY110" i="7"/>
  <c r="BZ110" i="7"/>
  <c r="CA110" i="7"/>
  <c r="CB110" i="7"/>
  <c r="BU111" i="7"/>
  <c r="BV111" i="7"/>
  <c r="BW111" i="7"/>
  <c r="BX111" i="7"/>
  <c r="BY111" i="7"/>
  <c r="BZ111" i="7"/>
  <c r="CA111" i="7"/>
  <c r="CB111" i="7"/>
  <c r="BU112" i="7"/>
  <c r="BV112" i="7"/>
  <c r="BW112" i="7"/>
  <c r="BX112" i="7"/>
  <c r="BY112" i="7"/>
  <c r="BZ112" i="7"/>
  <c r="CA112" i="7"/>
  <c r="CB112" i="7"/>
  <c r="BU113" i="7"/>
  <c r="BV113" i="7"/>
  <c r="BW113" i="7"/>
  <c r="BX113" i="7"/>
  <c r="BY113" i="7"/>
  <c r="BZ113" i="7"/>
  <c r="CA113" i="7"/>
  <c r="CB113" i="7"/>
  <c r="BU114" i="7"/>
  <c r="BV114" i="7"/>
  <c r="BW114" i="7"/>
  <c r="BX114" i="7"/>
  <c r="BY114" i="7"/>
  <c r="BZ114" i="7"/>
  <c r="CA114" i="7"/>
  <c r="CB114" i="7"/>
  <c r="BU115" i="7"/>
  <c r="BV115" i="7"/>
  <c r="BW115" i="7"/>
  <c r="BX115" i="7"/>
  <c r="BY115" i="7"/>
  <c r="BZ115" i="7"/>
  <c r="CA115" i="7"/>
  <c r="CB115" i="7"/>
  <c r="BU116" i="7"/>
  <c r="BV116" i="7"/>
  <c r="BW116" i="7"/>
  <c r="BX116" i="7"/>
  <c r="BY116" i="7"/>
  <c r="BZ116" i="7"/>
  <c r="CA116" i="7"/>
  <c r="CB116" i="7"/>
  <c r="BV3" i="7"/>
  <c r="BW3" i="7"/>
  <c r="BX3" i="7"/>
  <c r="BY3" i="7"/>
  <c r="BZ3" i="7"/>
  <c r="CA3" i="7"/>
  <c r="CB3" i="7"/>
  <c r="BU3" i="7"/>
  <c r="BA4" i="7"/>
  <c r="BB4" i="7"/>
  <c r="BD4" i="7"/>
  <c r="BE4" i="7"/>
  <c r="BF4" i="7"/>
  <c r="BG4" i="7"/>
  <c r="BH4" i="7"/>
  <c r="BA5" i="7"/>
  <c r="BB5" i="7"/>
  <c r="BD5" i="7"/>
  <c r="BE5" i="7"/>
  <c r="BF5" i="7"/>
  <c r="BG5" i="7"/>
  <c r="BH5" i="7"/>
  <c r="BA6" i="7"/>
  <c r="BB6" i="7"/>
  <c r="BD6" i="7"/>
  <c r="BE6" i="7"/>
  <c r="BF6" i="7"/>
  <c r="BG6" i="7"/>
  <c r="BH6" i="7"/>
  <c r="BA7" i="7"/>
  <c r="BB7" i="7"/>
  <c r="BD7" i="7"/>
  <c r="BE7" i="7"/>
  <c r="BF7" i="7"/>
  <c r="BG7" i="7"/>
  <c r="BH7" i="7"/>
  <c r="BA8" i="7"/>
  <c r="BB8" i="7"/>
  <c r="BD8" i="7"/>
  <c r="BE8" i="7"/>
  <c r="BF8" i="7"/>
  <c r="BG8" i="7"/>
  <c r="BH8" i="7"/>
  <c r="BA9" i="7"/>
  <c r="BB9" i="7"/>
  <c r="BD9" i="7"/>
  <c r="BE9" i="7"/>
  <c r="BF9" i="7"/>
  <c r="BG9" i="7"/>
  <c r="BH9" i="7"/>
  <c r="BA10" i="7"/>
  <c r="BB10" i="7"/>
  <c r="BD10" i="7"/>
  <c r="BE10" i="7"/>
  <c r="BF10" i="7"/>
  <c r="BG10" i="7"/>
  <c r="BH10" i="7"/>
  <c r="BA11" i="7"/>
  <c r="BB11" i="7"/>
  <c r="BD11" i="7"/>
  <c r="BE11" i="7"/>
  <c r="BF11" i="7"/>
  <c r="BG11" i="7"/>
  <c r="BH11" i="7"/>
  <c r="BA12" i="7"/>
  <c r="BB12" i="7"/>
  <c r="BD12" i="7"/>
  <c r="BE12" i="7"/>
  <c r="BF12" i="7"/>
  <c r="BG12" i="7"/>
  <c r="BH12" i="7"/>
  <c r="BA13" i="7"/>
  <c r="BB13" i="7"/>
  <c r="BD13" i="7"/>
  <c r="BE13" i="7"/>
  <c r="BF13" i="7"/>
  <c r="BG13" i="7"/>
  <c r="BH13" i="7"/>
  <c r="BA14" i="7"/>
  <c r="BB14" i="7"/>
  <c r="BD14" i="7"/>
  <c r="BE14" i="7"/>
  <c r="BF14" i="7"/>
  <c r="BG14" i="7"/>
  <c r="BH14" i="7"/>
  <c r="BA15" i="7"/>
  <c r="BB15" i="7"/>
  <c r="BD15" i="7"/>
  <c r="BE15" i="7"/>
  <c r="BF15" i="7"/>
  <c r="BG15" i="7"/>
  <c r="BH15" i="7"/>
  <c r="BA16" i="7"/>
  <c r="BB16" i="7"/>
  <c r="BD16" i="7"/>
  <c r="BE16" i="7"/>
  <c r="BF16" i="7"/>
  <c r="BG16" i="7"/>
  <c r="BH16" i="7"/>
  <c r="BA17" i="7"/>
  <c r="BB17" i="7"/>
  <c r="BD17" i="7"/>
  <c r="BE17" i="7"/>
  <c r="BF17" i="7"/>
  <c r="BG17" i="7"/>
  <c r="BH17" i="7"/>
  <c r="BA18" i="7"/>
  <c r="BB18" i="7"/>
  <c r="BD18" i="7"/>
  <c r="BE18" i="7"/>
  <c r="BF18" i="7"/>
  <c r="BG18" i="7"/>
  <c r="BH18" i="7"/>
  <c r="BA19" i="7"/>
  <c r="BB19" i="7"/>
  <c r="BD19" i="7"/>
  <c r="BE19" i="7"/>
  <c r="BF19" i="7"/>
  <c r="BG19" i="7"/>
  <c r="BH19" i="7"/>
  <c r="BA20" i="7"/>
  <c r="BB20" i="7"/>
  <c r="BD20" i="7"/>
  <c r="BE20" i="7"/>
  <c r="BF20" i="7"/>
  <c r="BG20" i="7"/>
  <c r="BH20" i="7"/>
  <c r="BA21" i="7"/>
  <c r="BB21" i="7"/>
  <c r="BD21" i="7"/>
  <c r="BE21" i="7"/>
  <c r="BF21" i="7"/>
  <c r="BG21" i="7"/>
  <c r="BH21" i="7"/>
  <c r="BA22" i="7"/>
  <c r="BB22" i="7"/>
  <c r="BD22" i="7"/>
  <c r="BE22" i="7"/>
  <c r="BF22" i="7"/>
  <c r="BG22" i="7"/>
  <c r="BH22" i="7"/>
  <c r="BA23" i="7"/>
  <c r="BB23" i="7"/>
  <c r="BD23" i="7"/>
  <c r="BE23" i="7"/>
  <c r="BF23" i="7"/>
  <c r="BG23" i="7"/>
  <c r="BH23" i="7"/>
  <c r="BA24" i="7"/>
  <c r="BB24" i="7"/>
  <c r="BD24" i="7"/>
  <c r="BE24" i="7"/>
  <c r="BF24" i="7"/>
  <c r="BG24" i="7"/>
  <c r="BH24" i="7"/>
  <c r="BA25" i="7"/>
  <c r="BB25" i="7"/>
  <c r="BD25" i="7"/>
  <c r="BE25" i="7"/>
  <c r="BF25" i="7"/>
  <c r="BG25" i="7"/>
  <c r="BH25" i="7"/>
  <c r="BA26" i="7"/>
  <c r="BB26" i="7"/>
  <c r="BD26" i="7"/>
  <c r="BE26" i="7"/>
  <c r="BF26" i="7"/>
  <c r="BG26" i="7"/>
  <c r="BH26" i="7"/>
  <c r="BA27" i="7"/>
  <c r="BB27" i="7"/>
  <c r="BD27" i="7"/>
  <c r="BE27" i="7"/>
  <c r="BF27" i="7"/>
  <c r="BG27" i="7"/>
  <c r="BH27" i="7"/>
  <c r="BA28" i="7"/>
  <c r="BB28" i="7"/>
  <c r="BD28" i="7"/>
  <c r="BE28" i="7"/>
  <c r="BF28" i="7"/>
  <c r="BG28" i="7"/>
  <c r="BH28" i="7"/>
  <c r="BA29" i="7"/>
  <c r="BB29" i="7"/>
  <c r="BD29" i="7"/>
  <c r="BE29" i="7"/>
  <c r="BF29" i="7"/>
  <c r="BG29" i="7"/>
  <c r="BH29" i="7"/>
  <c r="BA30" i="7"/>
  <c r="BB30" i="7"/>
  <c r="BD30" i="7"/>
  <c r="BE30" i="7"/>
  <c r="BF30" i="7"/>
  <c r="BG30" i="7"/>
  <c r="BH30" i="7"/>
  <c r="BA31" i="7"/>
  <c r="BB31" i="7"/>
  <c r="BD31" i="7"/>
  <c r="BE31" i="7"/>
  <c r="BF31" i="7"/>
  <c r="BG31" i="7"/>
  <c r="BH31" i="7"/>
  <c r="BA32" i="7"/>
  <c r="BB32" i="7"/>
  <c r="BD32" i="7"/>
  <c r="BE32" i="7"/>
  <c r="BF32" i="7"/>
  <c r="BG32" i="7"/>
  <c r="BH32" i="7"/>
  <c r="BA33" i="7"/>
  <c r="BB33" i="7"/>
  <c r="BD33" i="7"/>
  <c r="BE33" i="7"/>
  <c r="BF33" i="7"/>
  <c r="BG33" i="7"/>
  <c r="BH33" i="7"/>
  <c r="BA34" i="7"/>
  <c r="BB34" i="7"/>
  <c r="BD34" i="7"/>
  <c r="BE34" i="7"/>
  <c r="BF34" i="7"/>
  <c r="BG34" i="7"/>
  <c r="BH34" i="7"/>
  <c r="BA35" i="7"/>
  <c r="BB35" i="7"/>
  <c r="BD35" i="7"/>
  <c r="BE35" i="7"/>
  <c r="BF35" i="7"/>
  <c r="BG35" i="7"/>
  <c r="BH35" i="7"/>
  <c r="BA36" i="7"/>
  <c r="BB36" i="7"/>
  <c r="BD36" i="7"/>
  <c r="BE36" i="7"/>
  <c r="BF36" i="7"/>
  <c r="BG36" i="7"/>
  <c r="BH36" i="7"/>
  <c r="BA37" i="7"/>
  <c r="BB37" i="7"/>
  <c r="BD37" i="7"/>
  <c r="BE37" i="7"/>
  <c r="BF37" i="7"/>
  <c r="BG37" i="7"/>
  <c r="BH37" i="7"/>
  <c r="BA38" i="7"/>
  <c r="BB38" i="7"/>
  <c r="BD38" i="7"/>
  <c r="BE38" i="7"/>
  <c r="BF38" i="7"/>
  <c r="BG38" i="7"/>
  <c r="BH38" i="7"/>
  <c r="BA39" i="7"/>
  <c r="BB39" i="7"/>
  <c r="BD39" i="7"/>
  <c r="BE39" i="7"/>
  <c r="BF39" i="7"/>
  <c r="BG39" i="7"/>
  <c r="BH39" i="7"/>
  <c r="BA40" i="7"/>
  <c r="BB40" i="7"/>
  <c r="BD40" i="7"/>
  <c r="BE40" i="7"/>
  <c r="BF40" i="7"/>
  <c r="BG40" i="7"/>
  <c r="BH40" i="7"/>
  <c r="BA41" i="7"/>
  <c r="BB41" i="7"/>
  <c r="BD41" i="7"/>
  <c r="BE41" i="7"/>
  <c r="BF41" i="7"/>
  <c r="BG41" i="7"/>
  <c r="BH41" i="7"/>
  <c r="BA42" i="7"/>
  <c r="BB42" i="7"/>
  <c r="BD42" i="7"/>
  <c r="BE42" i="7"/>
  <c r="BF42" i="7"/>
  <c r="BG42" i="7"/>
  <c r="BH42" i="7"/>
  <c r="BA43" i="7"/>
  <c r="BB43" i="7"/>
  <c r="BD43" i="7"/>
  <c r="BE43" i="7"/>
  <c r="BF43" i="7"/>
  <c r="BG43" i="7"/>
  <c r="BH43" i="7"/>
  <c r="BA44" i="7"/>
  <c r="BB44" i="7"/>
  <c r="BD44" i="7"/>
  <c r="BE44" i="7"/>
  <c r="BF44" i="7"/>
  <c r="BG44" i="7"/>
  <c r="BH44" i="7"/>
  <c r="BA45" i="7"/>
  <c r="BB45" i="7"/>
  <c r="BD45" i="7"/>
  <c r="BE45" i="7"/>
  <c r="BF45" i="7"/>
  <c r="BG45" i="7"/>
  <c r="BH45" i="7"/>
  <c r="BA46" i="7"/>
  <c r="BB46" i="7"/>
  <c r="BD46" i="7"/>
  <c r="BE46" i="7"/>
  <c r="BF46" i="7"/>
  <c r="BG46" i="7"/>
  <c r="BH46" i="7"/>
  <c r="BA47" i="7"/>
  <c r="BB47" i="7"/>
  <c r="BD47" i="7"/>
  <c r="BE47" i="7"/>
  <c r="BF47" i="7"/>
  <c r="BG47" i="7"/>
  <c r="BH47" i="7"/>
  <c r="BA48" i="7"/>
  <c r="BB48" i="7"/>
  <c r="BD48" i="7"/>
  <c r="BE48" i="7"/>
  <c r="BF48" i="7"/>
  <c r="BG48" i="7"/>
  <c r="BH48" i="7"/>
  <c r="BA49" i="7"/>
  <c r="BB49" i="7"/>
  <c r="BD49" i="7"/>
  <c r="BE49" i="7"/>
  <c r="BF49" i="7"/>
  <c r="BG49" i="7"/>
  <c r="BH49" i="7"/>
  <c r="BA50" i="7"/>
  <c r="BB50" i="7"/>
  <c r="BD50" i="7"/>
  <c r="BE50" i="7"/>
  <c r="BF50" i="7"/>
  <c r="BG50" i="7"/>
  <c r="BH50" i="7"/>
  <c r="BA51" i="7"/>
  <c r="BB51" i="7"/>
  <c r="BD51" i="7"/>
  <c r="BE51" i="7"/>
  <c r="BF51" i="7"/>
  <c r="BG51" i="7"/>
  <c r="BH51" i="7"/>
  <c r="BA52" i="7"/>
  <c r="BB52" i="7"/>
  <c r="BD52" i="7"/>
  <c r="BE52" i="7"/>
  <c r="BF52" i="7"/>
  <c r="BG52" i="7"/>
  <c r="BH52" i="7"/>
  <c r="BA53" i="7"/>
  <c r="BB53" i="7"/>
  <c r="BD53" i="7"/>
  <c r="BE53" i="7"/>
  <c r="BF53" i="7"/>
  <c r="BG53" i="7"/>
  <c r="BH53" i="7"/>
  <c r="BA54" i="7"/>
  <c r="BB54" i="7"/>
  <c r="BD54" i="7"/>
  <c r="BE54" i="7"/>
  <c r="BF54" i="7"/>
  <c r="BG54" i="7"/>
  <c r="BH54" i="7"/>
  <c r="BA55" i="7"/>
  <c r="BB55" i="7"/>
  <c r="BD55" i="7"/>
  <c r="BE55" i="7"/>
  <c r="BF55" i="7"/>
  <c r="BG55" i="7"/>
  <c r="BH55" i="7"/>
  <c r="BA56" i="7"/>
  <c r="BB56" i="7"/>
  <c r="BD56" i="7"/>
  <c r="BE56" i="7"/>
  <c r="BF56" i="7"/>
  <c r="BG56" i="7"/>
  <c r="BH56" i="7"/>
  <c r="BA57" i="7"/>
  <c r="BB57" i="7"/>
  <c r="BD57" i="7"/>
  <c r="BE57" i="7"/>
  <c r="BF57" i="7"/>
  <c r="BG57" i="7"/>
  <c r="BH57" i="7"/>
  <c r="BA58" i="7"/>
  <c r="BB58" i="7"/>
  <c r="BD58" i="7"/>
  <c r="BE58" i="7"/>
  <c r="BF58" i="7"/>
  <c r="BG58" i="7"/>
  <c r="BH58" i="7"/>
  <c r="BA59" i="7"/>
  <c r="BB59" i="7"/>
  <c r="BD59" i="7"/>
  <c r="BE59" i="7"/>
  <c r="BF59" i="7"/>
  <c r="BG59" i="7"/>
  <c r="BH59" i="7"/>
  <c r="BA60" i="7"/>
  <c r="BB60" i="7"/>
  <c r="BD60" i="7"/>
  <c r="BE60" i="7"/>
  <c r="BF60" i="7"/>
  <c r="BG60" i="7"/>
  <c r="BH60" i="7"/>
  <c r="BA61" i="7"/>
  <c r="BB61" i="7"/>
  <c r="BD61" i="7"/>
  <c r="BE61" i="7"/>
  <c r="BF61" i="7"/>
  <c r="BG61" i="7"/>
  <c r="BH61" i="7"/>
  <c r="BA62" i="7"/>
  <c r="BB62" i="7"/>
  <c r="BD62" i="7"/>
  <c r="BE62" i="7"/>
  <c r="BF62" i="7"/>
  <c r="BG62" i="7"/>
  <c r="BH62" i="7"/>
  <c r="BA63" i="7"/>
  <c r="BB63" i="7"/>
  <c r="BD63" i="7"/>
  <c r="BE63" i="7"/>
  <c r="BF63" i="7"/>
  <c r="BG63" i="7"/>
  <c r="BH63" i="7"/>
  <c r="BA64" i="7"/>
  <c r="BB64" i="7"/>
  <c r="BD64" i="7"/>
  <c r="BE64" i="7"/>
  <c r="BF64" i="7"/>
  <c r="BG64" i="7"/>
  <c r="BH64" i="7"/>
  <c r="BA65" i="7"/>
  <c r="BB65" i="7"/>
  <c r="BD65" i="7"/>
  <c r="BE65" i="7"/>
  <c r="BF65" i="7"/>
  <c r="BG65" i="7"/>
  <c r="BH65" i="7"/>
  <c r="BA66" i="7"/>
  <c r="BB66" i="7"/>
  <c r="BD66" i="7"/>
  <c r="BE66" i="7"/>
  <c r="BF66" i="7"/>
  <c r="BG66" i="7"/>
  <c r="BH66" i="7"/>
  <c r="BA67" i="7"/>
  <c r="BB67" i="7"/>
  <c r="BD67" i="7"/>
  <c r="BE67" i="7"/>
  <c r="BF67" i="7"/>
  <c r="BG67" i="7"/>
  <c r="BH67" i="7"/>
  <c r="BA68" i="7"/>
  <c r="BB68" i="7"/>
  <c r="BD68" i="7"/>
  <c r="BE68" i="7"/>
  <c r="BF68" i="7"/>
  <c r="BG68" i="7"/>
  <c r="BH68" i="7"/>
  <c r="BA69" i="7"/>
  <c r="BB69" i="7"/>
  <c r="BD69" i="7"/>
  <c r="BE69" i="7"/>
  <c r="BF69" i="7"/>
  <c r="BG69" i="7"/>
  <c r="BH69" i="7"/>
  <c r="BA70" i="7"/>
  <c r="BB70" i="7"/>
  <c r="BD70" i="7"/>
  <c r="BE70" i="7"/>
  <c r="BF70" i="7"/>
  <c r="BG70" i="7"/>
  <c r="BH70" i="7"/>
  <c r="BA71" i="7"/>
  <c r="BB71" i="7"/>
  <c r="BD71" i="7"/>
  <c r="BE71" i="7"/>
  <c r="BF71" i="7"/>
  <c r="BG71" i="7"/>
  <c r="BH71" i="7"/>
  <c r="BA72" i="7"/>
  <c r="BB72" i="7"/>
  <c r="BD72" i="7"/>
  <c r="BE72" i="7"/>
  <c r="BF72" i="7"/>
  <c r="BG72" i="7"/>
  <c r="BH72" i="7"/>
  <c r="BA73" i="7"/>
  <c r="BB73" i="7"/>
  <c r="BD73" i="7"/>
  <c r="BE73" i="7"/>
  <c r="BF73" i="7"/>
  <c r="BG73" i="7"/>
  <c r="BH73" i="7"/>
  <c r="BA74" i="7"/>
  <c r="BB74" i="7"/>
  <c r="BD74" i="7"/>
  <c r="BE74" i="7"/>
  <c r="BF74" i="7"/>
  <c r="BG74" i="7"/>
  <c r="BH74" i="7"/>
  <c r="BA75" i="7"/>
  <c r="BB75" i="7"/>
  <c r="BD75" i="7"/>
  <c r="BE75" i="7"/>
  <c r="BF75" i="7"/>
  <c r="BG75" i="7"/>
  <c r="BH75" i="7"/>
  <c r="BA76" i="7"/>
  <c r="BB76" i="7"/>
  <c r="BD76" i="7"/>
  <c r="BE76" i="7"/>
  <c r="BF76" i="7"/>
  <c r="BG76" i="7"/>
  <c r="BH76" i="7"/>
  <c r="BA77" i="7"/>
  <c r="BB77" i="7"/>
  <c r="BD77" i="7"/>
  <c r="BE77" i="7"/>
  <c r="BF77" i="7"/>
  <c r="BG77" i="7"/>
  <c r="BH77" i="7"/>
  <c r="BA78" i="7"/>
  <c r="BB78" i="7"/>
  <c r="BD78" i="7"/>
  <c r="BE78" i="7"/>
  <c r="BF78" i="7"/>
  <c r="BG78" i="7"/>
  <c r="BH78" i="7"/>
  <c r="BA79" i="7"/>
  <c r="BB79" i="7"/>
  <c r="BD79" i="7"/>
  <c r="BE79" i="7"/>
  <c r="BF79" i="7"/>
  <c r="BG79" i="7"/>
  <c r="BH79" i="7"/>
  <c r="BA80" i="7"/>
  <c r="BB80" i="7"/>
  <c r="BD80" i="7"/>
  <c r="BE80" i="7"/>
  <c r="BF80" i="7"/>
  <c r="BG80" i="7"/>
  <c r="BH80" i="7"/>
  <c r="BA81" i="7"/>
  <c r="BB81" i="7"/>
  <c r="BD81" i="7"/>
  <c r="BE81" i="7"/>
  <c r="BF81" i="7"/>
  <c r="BG81" i="7"/>
  <c r="BH81" i="7"/>
  <c r="BA82" i="7"/>
  <c r="BB82" i="7"/>
  <c r="BD82" i="7"/>
  <c r="BE82" i="7"/>
  <c r="BF82" i="7"/>
  <c r="BG82" i="7"/>
  <c r="BH82" i="7"/>
  <c r="BA83" i="7"/>
  <c r="BB83" i="7"/>
  <c r="BD83" i="7"/>
  <c r="BE83" i="7"/>
  <c r="BF83" i="7"/>
  <c r="BG83" i="7"/>
  <c r="BH83" i="7"/>
  <c r="BA84" i="7"/>
  <c r="BB84" i="7"/>
  <c r="BD84" i="7"/>
  <c r="BE84" i="7"/>
  <c r="BF84" i="7"/>
  <c r="BG84" i="7"/>
  <c r="BH84" i="7"/>
  <c r="BA85" i="7"/>
  <c r="BB85" i="7"/>
  <c r="BD85" i="7"/>
  <c r="BE85" i="7"/>
  <c r="BF85" i="7"/>
  <c r="BG85" i="7"/>
  <c r="BH85" i="7"/>
  <c r="BA86" i="7"/>
  <c r="BB86" i="7"/>
  <c r="BD86" i="7"/>
  <c r="BE86" i="7"/>
  <c r="BF86" i="7"/>
  <c r="BG86" i="7"/>
  <c r="BH86" i="7"/>
  <c r="BA87" i="7"/>
  <c r="BB87" i="7"/>
  <c r="BD87" i="7"/>
  <c r="BE87" i="7"/>
  <c r="BF87" i="7"/>
  <c r="BG87" i="7"/>
  <c r="BH87" i="7"/>
  <c r="BA88" i="7"/>
  <c r="BB88" i="7"/>
  <c r="BD88" i="7"/>
  <c r="BE88" i="7"/>
  <c r="BF88" i="7"/>
  <c r="BG88" i="7"/>
  <c r="BH88" i="7"/>
  <c r="BA89" i="7"/>
  <c r="BB89" i="7"/>
  <c r="BD89" i="7"/>
  <c r="BE89" i="7"/>
  <c r="BF89" i="7"/>
  <c r="BG89" i="7"/>
  <c r="BH89" i="7"/>
  <c r="BA90" i="7"/>
  <c r="BB90" i="7"/>
  <c r="BD90" i="7"/>
  <c r="BE90" i="7"/>
  <c r="BF90" i="7"/>
  <c r="BG90" i="7"/>
  <c r="BH90" i="7"/>
  <c r="BA91" i="7"/>
  <c r="BB91" i="7"/>
  <c r="BD91" i="7"/>
  <c r="BE91" i="7"/>
  <c r="BF91" i="7"/>
  <c r="BG91" i="7"/>
  <c r="BH91" i="7"/>
  <c r="BA92" i="7"/>
  <c r="BB92" i="7"/>
  <c r="BD92" i="7"/>
  <c r="BE92" i="7"/>
  <c r="BF92" i="7"/>
  <c r="BG92" i="7"/>
  <c r="BH92" i="7"/>
  <c r="BA93" i="7"/>
  <c r="BB93" i="7"/>
  <c r="BD93" i="7"/>
  <c r="BE93" i="7"/>
  <c r="BF93" i="7"/>
  <c r="BG93" i="7"/>
  <c r="BH93" i="7"/>
  <c r="BA94" i="7"/>
  <c r="BB94" i="7"/>
  <c r="BD94" i="7"/>
  <c r="BE94" i="7"/>
  <c r="BF94" i="7"/>
  <c r="BG94" i="7"/>
  <c r="BH94" i="7"/>
  <c r="BA95" i="7"/>
  <c r="BB95" i="7"/>
  <c r="BD95" i="7"/>
  <c r="BE95" i="7"/>
  <c r="BF95" i="7"/>
  <c r="BG95" i="7"/>
  <c r="BH95" i="7"/>
  <c r="BA96" i="7"/>
  <c r="BB96" i="7"/>
  <c r="BD96" i="7"/>
  <c r="BE96" i="7"/>
  <c r="BF96" i="7"/>
  <c r="BG96" i="7"/>
  <c r="BH96" i="7"/>
  <c r="BA97" i="7"/>
  <c r="BB97" i="7"/>
  <c r="BD97" i="7"/>
  <c r="BE97" i="7"/>
  <c r="BF97" i="7"/>
  <c r="BG97" i="7"/>
  <c r="BH97" i="7"/>
  <c r="BA98" i="7"/>
  <c r="BB98" i="7"/>
  <c r="BD98" i="7"/>
  <c r="BE98" i="7"/>
  <c r="BF98" i="7"/>
  <c r="BG98" i="7"/>
  <c r="BH98" i="7"/>
  <c r="BA99" i="7"/>
  <c r="BB99" i="7"/>
  <c r="BD99" i="7"/>
  <c r="BE99" i="7"/>
  <c r="BF99" i="7"/>
  <c r="BG99" i="7"/>
  <c r="BH99" i="7"/>
  <c r="BA100" i="7"/>
  <c r="BB100" i="7"/>
  <c r="BD100" i="7"/>
  <c r="BE100" i="7"/>
  <c r="BF100" i="7"/>
  <c r="BG100" i="7"/>
  <c r="BH100" i="7"/>
  <c r="BA101" i="7"/>
  <c r="BB101" i="7"/>
  <c r="BD101" i="7"/>
  <c r="BE101" i="7"/>
  <c r="BF101" i="7"/>
  <c r="BG101" i="7"/>
  <c r="BH101" i="7"/>
  <c r="BA102" i="7"/>
  <c r="BB102" i="7"/>
  <c r="BD102" i="7"/>
  <c r="BE102" i="7"/>
  <c r="BF102" i="7"/>
  <c r="BG102" i="7"/>
  <c r="BH102" i="7"/>
  <c r="BA103" i="7"/>
  <c r="BB103" i="7"/>
  <c r="BD103" i="7"/>
  <c r="BE103" i="7"/>
  <c r="BF103" i="7"/>
  <c r="BG103" i="7"/>
  <c r="BH103" i="7"/>
  <c r="BA104" i="7"/>
  <c r="BB104" i="7"/>
  <c r="BD104" i="7"/>
  <c r="BE104" i="7"/>
  <c r="BF104" i="7"/>
  <c r="BG104" i="7"/>
  <c r="BH104" i="7"/>
  <c r="BA105" i="7"/>
  <c r="BB105" i="7"/>
  <c r="BD105" i="7"/>
  <c r="BE105" i="7"/>
  <c r="BF105" i="7"/>
  <c r="BG105" i="7"/>
  <c r="BH105" i="7"/>
  <c r="BA106" i="7"/>
  <c r="BB106" i="7"/>
  <c r="BD106" i="7"/>
  <c r="BE106" i="7"/>
  <c r="BF106" i="7"/>
  <c r="BG106" i="7"/>
  <c r="BH106" i="7"/>
  <c r="BA107" i="7"/>
  <c r="BB107" i="7"/>
  <c r="BD107" i="7"/>
  <c r="BE107" i="7"/>
  <c r="BF107" i="7"/>
  <c r="BG107" i="7"/>
  <c r="BH107" i="7"/>
  <c r="BA108" i="7"/>
  <c r="BB108" i="7"/>
  <c r="BD108" i="7"/>
  <c r="BE108" i="7"/>
  <c r="BF108" i="7"/>
  <c r="BG108" i="7"/>
  <c r="BH108" i="7"/>
  <c r="BA109" i="7"/>
  <c r="BB109" i="7"/>
  <c r="BD109" i="7"/>
  <c r="BE109" i="7"/>
  <c r="BF109" i="7"/>
  <c r="BG109" i="7"/>
  <c r="BH109" i="7"/>
  <c r="BA110" i="7"/>
  <c r="BB110" i="7"/>
  <c r="BD110" i="7"/>
  <c r="BE110" i="7"/>
  <c r="BF110" i="7"/>
  <c r="BG110" i="7"/>
  <c r="BH110" i="7"/>
  <c r="BA111" i="7"/>
  <c r="BB111" i="7"/>
  <c r="BD111" i="7"/>
  <c r="BE111" i="7"/>
  <c r="BF111" i="7"/>
  <c r="BG111" i="7"/>
  <c r="BH111" i="7"/>
  <c r="BA112" i="7"/>
  <c r="BB112" i="7"/>
  <c r="BD112" i="7"/>
  <c r="BE112" i="7"/>
  <c r="BF112" i="7"/>
  <c r="BG112" i="7"/>
  <c r="BH112" i="7"/>
  <c r="BA113" i="7"/>
  <c r="BB113" i="7"/>
  <c r="BD113" i="7"/>
  <c r="BE113" i="7"/>
  <c r="BF113" i="7"/>
  <c r="BG113" i="7"/>
  <c r="BH113" i="7"/>
  <c r="BA114" i="7"/>
  <c r="BB114" i="7"/>
  <c r="BD114" i="7"/>
  <c r="BE114" i="7"/>
  <c r="BF114" i="7"/>
  <c r="BG114" i="7"/>
  <c r="BH114" i="7"/>
  <c r="BA115" i="7"/>
  <c r="BB115" i="7"/>
  <c r="BD115" i="7"/>
  <c r="BE115" i="7"/>
  <c r="BF115" i="7"/>
  <c r="BG115" i="7"/>
  <c r="BH115" i="7"/>
  <c r="BA116" i="7"/>
  <c r="BB116" i="7"/>
  <c r="BD116" i="7"/>
  <c r="BE116" i="7"/>
  <c r="BF116" i="7"/>
  <c r="BG116" i="7"/>
  <c r="BH116" i="7"/>
  <c r="BB3" i="7"/>
  <c r="BC3" i="7"/>
  <c r="BD3" i="7"/>
  <c r="BE3" i="7"/>
  <c r="BF3" i="7"/>
  <c r="BG3" i="7"/>
  <c r="BH3" i="7"/>
  <c r="BA3" i="7"/>
  <c r="AQ4" i="7"/>
  <c r="AR4" i="7"/>
  <c r="AT4" i="7"/>
  <c r="AU4" i="7"/>
  <c r="AV4" i="7"/>
  <c r="AW4" i="7"/>
  <c r="AX4" i="7"/>
  <c r="AQ5" i="7"/>
  <c r="AR5" i="7"/>
  <c r="AT5" i="7"/>
  <c r="AU5" i="7"/>
  <c r="AV5" i="7"/>
  <c r="AW5" i="7"/>
  <c r="AX5" i="7"/>
  <c r="AQ6" i="7"/>
  <c r="AR6" i="7"/>
  <c r="AT6" i="7"/>
  <c r="AU6" i="7"/>
  <c r="AV6" i="7"/>
  <c r="AW6" i="7"/>
  <c r="AX6" i="7"/>
  <c r="AQ7" i="7"/>
  <c r="AR7" i="7"/>
  <c r="AT7" i="7"/>
  <c r="AU7" i="7"/>
  <c r="AV7" i="7"/>
  <c r="AW7" i="7"/>
  <c r="AX7" i="7"/>
  <c r="AQ8" i="7"/>
  <c r="AR8" i="7"/>
  <c r="AT8" i="7"/>
  <c r="AU8" i="7"/>
  <c r="AV8" i="7"/>
  <c r="AW8" i="7"/>
  <c r="AX8" i="7"/>
  <c r="AQ9" i="7"/>
  <c r="AR9" i="7"/>
  <c r="AT9" i="7"/>
  <c r="AU9" i="7"/>
  <c r="AV9" i="7"/>
  <c r="AW9" i="7"/>
  <c r="AX9" i="7"/>
  <c r="AQ10" i="7"/>
  <c r="AR10" i="7"/>
  <c r="AT10" i="7"/>
  <c r="AU10" i="7"/>
  <c r="AV10" i="7"/>
  <c r="AW10" i="7"/>
  <c r="AX10" i="7"/>
  <c r="AQ11" i="7"/>
  <c r="AR11" i="7"/>
  <c r="AT11" i="7"/>
  <c r="AU11" i="7"/>
  <c r="AV11" i="7"/>
  <c r="AW11" i="7"/>
  <c r="AX11" i="7"/>
  <c r="AQ12" i="7"/>
  <c r="AR12" i="7"/>
  <c r="AT12" i="7"/>
  <c r="AU12" i="7"/>
  <c r="AV12" i="7"/>
  <c r="AW12" i="7"/>
  <c r="AX12" i="7"/>
  <c r="AQ13" i="7"/>
  <c r="AR13" i="7"/>
  <c r="AT13" i="7"/>
  <c r="AU13" i="7"/>
  <c r="AV13" i="7"/>
  <c r="AW13" i="7"/>
  <c r="AX13" i="7"/>
  <c r="AQ14" i="7"/>
  <c r="AR14" i="7"/>
  <c r="AT14" i="7"/>
  <c r="AU14" i="7"/>
  <c r="AV14" i="7"/>
  <c r="AW14" i="7"/>
  <c r="AX14" i="7"/>
  <c r="AQ15" i="7"/>
  <c r="AR15" i="7"/>
  <c r="AT15" i="7"/>
  <c r="AU15" i="7"/>
  <c r="AV15" i="7"/>
  <c r="AW15" i="7"/>
  <c r="AX15" i="7"/>
  <c r="AQ16" i="7"/>
  <c r="AR16" i="7"/>
  <c r="AT16" i="7"/>
  <c r="AU16" i="7"/>
  <c r="AV16" i="7"/>
  <c r="AW16" i="7"/>
  <c r="AX16" i="7"/>
  <c r="AQ17" i="7"/>
  <c r="AR17" i="7"/>
  <c r="AT17" i="7"/>
  <c r="AU17" i="7"/>
  <c r="AV17" i="7"/>
  <c r="AW17" i="7"/>
  <c r="AX17" i="7"/>
  <c r="AQ18" i="7"/>
  <c r="AR18" i="7"/>
  <c r="AT18" i="7"/>
  <c r="AU18" i="7"/>
  <c r="AV18" i="7"/>
  <c r="AW18" i="7"/>
  <c r="AX18" i="7"/>
  <c r="AQ19" i="7"/>
  <c r="AR19" i="7"/>
  <c r="AT19" i="7"/>
  <c r="AU19" i="7"/>
  <c r="AV19" i="7"/>
  <c r="AW19" i="7"/>
  <c r="AX19" i="7"/>
  <c r="AQ20" i="7"/>
  <c r="AR20" i="7"/>
  <c r="AT20" i="7"/>
  <c r="AU20" i="7"/>
  <c r="AV20" i="7"/>
  <c r="AW20" i="7"/>
  <c r="AX20" i="7"/>
  <c r="AQ21" i="7"/>
  <c r="AR21" i="7"/>
  <c r="AT21" i="7"/>
  <c r="AU21" i="7"/>
  <c r="AV21" i="7"/>
  <c r="AW21" i="7"/>
  <c r="AX21" i="7"/>
  <c r="AQ22" i="7"/>
  <c r="AR22" i="7"/>
  <c r="AT22" i="7"/>
  <c r="AU22" i="7"/>
  <c r="AV22" i="7"/>
  <c r="AW22" i="7"/>
  <c r="AX22" i="7"/>
  <c r="AQ23" i="7"/>
  <c r="AR23" i="7"/>
  <c r="AT23" i="7"/>
  <c r="AU23" i="7"/>
  <c r="AV23" i="7"/>
  <c r="AW23" i="7"/>
  <c r="AX23" i="7"/>
  <c r="AQ24" i="7"/>
  <c r="AR24" i="7"/>
  <c r="AT24" i="7"/>
  <c r="AU24" i="7"/>
  <c r="AV24" i="7"/>
  <c r="AW24" i="7"/>
  <c r="AX24" i="7"/>
  <c r="AQ25" i="7"/>
  <c r="AR25" i="7"/>
  <c r="AT25" i="7"/>
  <c r="AU25" i="7"/>
  <c r="AV25" i="7"/>
  <c r="AW25" i="7"/>
  <c r="AX25" i="7"/>
  <c r="AQ26" i="7"/>
  <c r="AR26" i="7"/>
  <c r="AT26" i="7"/>
  <c r="AU26" i="7"/>
  <c r="AV26" i="7"/>
  <c r="AW26" i="7"/>
  <c r="AX26" i="7"/>
  <c r="AQ27" i="7"/>
  <c r="AR27" i="7"/>
  <c r="AT27" i="7"/>
  <c r="AU27" i="7"/>
  <c r="AV27" i="7"/>
  <c r="AW27" i="7"/>
  <c r="AX27" i="7"/>
  <c r="AQ28" i="7"/>
  <c r="AR28" i="7"/>
  <c r="AT28" i="7"/>
  <c r="AU28" i="7"/>
  <c r="AV28" i="7"/>
  <c r="AW28" i="7"/>
  <c r="AX28" i="7"/>
  <c r="AQ29" i="7"/>
  <c r="AR29" i="7"/>
  <c r="AT29" i="7"/>
  <c r="AU29" i="7"/>
  <c r="AV29" i="7"/>
  <c r="AW29" i="7"/>
  <c r="AX29" i="7"/>
  <c r="AQ30" i="7"/>
  <c r="AR30" i="7"/>
  <c r="AT30" i="7"/>
  <c r="AU30" i="7"/>
  <c r="AV30" i="7"/>
  <c r="AW30" i="7"/>
  <c r="AX30" i="7"/>
  <c r="AQ31" i="7"/>
  <c r="AR31" i="7"/>
  <c r="AT31" i="7"/>
  <c r="AU31" i="7"/>
  <c r="AV31" i="7"/>
  <c r="AW31" i="7"/>
  <c r="AX31" i="7"/>
  <c r="AQ32" i="7"/>
  <c r="AR32" i="7"/>
  <c r="AT32" i="7"/>
  <c r="AU32" i="7"/>
  <c r="AV32" i="7"/>
  <c r="AW32" i="7"/>
  <c r="AX32" i="7"/>
  <c r="AQ33" i="7"/>
  <c r="AR33" i="7"/>
  <c r="AT33" i="7"/>
  <c r="AU33" i="7"/>
  <c r="AV33" i="7"/>
  <c r="AW33" i="7"/>
  <c r="AX33" i="7"/>
  <c r="AQ34" i="7"/>
  <c r="AR34" i="7"/>
  <c r="AT34" i="7"/>
  <c r="AU34" i="7"/>
  <c r="AV34" i="7"/>
  <c r="AW34" i="7"/>
  <c r="AX34" i="7"/>
  <c r="AQ35" i="7"/>
  <c r="AR35" i="7"/>
  <c r="AT35" i="7"/>
  <c r="AU35" i="7"/>
  <c r="AV35" i="7"/>
  <c r="AW35" i="7"/>
  <c r="AX35" i="7"/>
  <c r="AQ36" i="7"/>
  <c r="AR36" i="7"/>
  <c r="AT36" i="7"/>
  <c r="AU36" i="7"/>
  <c r="AV36" i="7"/>
  <c r="AW36" i="7"/>
  <c r="AX36" i="7"/>
  <c r="AQ37" i="7"/>
  <c r="AR37" i="7"/>
  <c r="AT37" i="7"/>
  <c r="AU37" i="7"/>
  <c r="AV37" i="7"/>
  <c r="AW37" i="7"/>
  <c r="AX37" i="7"/>
  <c r="AQ38" i="7"/>
  <c r="AR38" i="7"/>
  <c r="AT38" i="7"/>
  <c r="AU38" i="7"/>
  <c r="AV38" i="7"/>
  <c r="AW38" i="7"/>
  <c r="AX38" i="7"/>
  <c r="AQ39" i="7"/>
  <c r="AR39" i="7"/>
  <c r="AT39" i="7"/>
  <c r="AU39" i="7"/>
  <c r="AV39" i="7"/>
  <c r="AW39" i="7"/>
  <c r="AX39" i="7"/>
  <c r="AQ40" i="7"/>
  <c r="AR40" i="7"/>
  <c r="AT40" i="7"/>
  <c r="AU40" i="7"/>
  <c r="AV40" i="7"/>
  <c r="AW40" i="7"/>
  <c r="AX40" i="7"/>
  <c r="AQ41" i="7"/>
  <c r="AR41" i="7"/>
  <c r="AT41" i="7"/>
  <c r="AU41" i="7"/>
  <c r="AV41" i="7"/>
  <c r="AW41" i="7"/>
  <c r="AX41" i="7"/>
  <c r="AQ42" i="7"/>
  <c r="AR42" i="7"/>
  <c r="AT42" i="7"/>
  <c r="AU42" i="7"/>
  <c r="AV42" i="7"/>
  <c r="AW42" i="7"/>
  <c r="AX42" i="7"/>
  <c r="AQ43" i="7"/>
  <c r="AR43" i="7"/>
  <c r="AT43" i="7"/>
  <c r="AU43" i="7"/>
  <c r="AV43" i="7"/>
  <c r="AW43" i="7"/>
  <c r="AX43" i="7"/>
  <c r="AQ44" i="7"/>
  <c r="AR44" i="7"/>
  <c r="AT44" i="7"/>
  <c r="AU44" i="7"/>
  <c r="AV44" i="7"/>
  <c r="AW44" i="7"/>
  <c r="AX44" i="7"/>
  <c r="AQ45" i="7"/>
  <c r="AR45" i="7"/>
  <c r="AT45" i="7"/>
  <c r="AU45" i="7"/>
  <c r="AV45" i="7"/>
  <c r="AW45" i="7"/>
  <c r="AX45" i="7"/>
  <c r="AQ46" i="7"/>
  <c r="AR46" i="7"/>
  <c r="AT46" i="7"/>
  <c r="AU46" i="7"/>
  <c r="AV46" i="7"/>
  <c r="AW46" i="7"/>
  <c r="AX46" i="7"/>
  <c r="AQ47" i="7"/>
  <c r="AR47" i="7"/>
  <c r="AT47" i="7"/>
  <c r="AU47" i="7"/>
  <c r="AV47" i="7"/>
  <c r="AW47" i="7"/>
  <c r="AX47" i="7"/>
  <c r="AQ48" i="7"/>
  <c r="AR48" i="7"/>
  <c r="AT48" i="7"/>
  <c r="AU48" i="7"/>
  <c r="AV48" i="7"/>
  <c r="AW48" i="7"/>
  <c r="AX48" i="7"/>
  <c r="AQ49" i="7"/>
  <c r="AR49" i="7"/>
  <c r="AT49" i="7"/>
  <c r="AU49" i="7"/>
  <c r="AV49" i="7"/>
  <c r="AW49" i="7"/>
  <c r="AX49" i="7"/>
  <c r="AQ50" i="7"/>
  <c r="AR50" i="7"/>
  <c r="AT50" i="7"/>
  <c r="AU50" i="7"/>
  <c r="AV50" i="7"/>
  <c r="AW50" i="7"/>
  <c r="AX50" i="7"/>
  <c r="AQ51" i="7"/>
  <c r="AR51" i="7"/>
  <c r="AT51" i="7"/>
  <c r="AU51" i="7"/>
  <c r="AV51" i="7"/>
  <c r="AW51" i="7"/>
  <c r="AX51" i="7"/>
  <c r="AQ52" i="7"/>
  <c r="AR52" i="7"/>
  <c r="AT52" i="7"/>
  <c r="AU52" i="7"/>
  <c r="AV52" i="7"/>
  <c r="AW52" i="7"/>
  <c r="AX52" i="7"/>
  <c r="AQ53" i="7"/>
  <c r="AR53" i="7"/>
  <c r="AT53" i="7"/>
  <c r="AU53" i="7"/>
  <c r="AV53" i="7"/>
  <c r="AW53" i="7"/>
  <c r="AX53" i="7"/>
  <c r="AQ54" i="7"/>
  <c r="AR54" i="7"/>
  <c r="AT54" i="7"/>
  <c r="AU54" i="7"/>
  <c r="AV54" i="7"/>
  <c r="AW54" i="7"/>
  <c r="AX54" i="7"/>
  <c r="AQ55" i="7"/>
  <c r="AR55" i="7"/>
  <c r="AT55" i="7"/>
  <c r="AU55" i="7"/>
  <c r="AV55" i="7"/>
  <c r="AW55" i="7"/>
  <c r="AX55" i="7"/>
  <c r="AQ56" i="7"/>
  <c r="AR56" i="7"/>
  <c r="AT56" i="7"/>
  <c r="AU56" i="7"/>
  <c r="AV56" i="7"/>
  <c r="AW56" i="7"/>
  <c r="AX56" i="7"/>
  <c r="AQ57" i="7"/>
  <c r="AR57" i="7"/>
  <c r="AT57" i="7"/>
  <c r="AU57" i="7"/>
  <c r="AV57" i="7"/>
  <c r="AW57" i="7"/>
  <c r="AX57" i="7"/>
  <c r="AQ58" i="7"/>
  <c r="AR58" i="7"/>
  <c r="AT58" i="7"/>
  <c r="AU58" i="7"/>
  <c r="AV58" i="7"/>
  <c r="AW58" i="7"/>
  <c r="AX58" i="7"/>
  <c r="AQ59" i="7"/>
  <c r="AR59" i="7"/>
  <c r="AT59" i="7"/>
  <c r="AU59" i="7"/>
  <c r="AV59" i="7"/>
  <c r="AW59" i="7"/>
  <c r="AX59" i="7"/>
  <c r="AQ60" i="7"/>
  <c r="AR60" i="7"/>
  <c r="AT60" i="7"/>
  <c r="AU60" i="7"/>
  <c r="AV60" i="7"/>
  <c r="AW60" i="7"/>
  <c r="AX60" i="7"/>
  <c r="AQ61" i="7"/>
  <c r="AR61" i="7"/>
  <c r="AT61" i="7"/>
  <c r="AU61" i="7"/>
  <c r="AV61" i="7"/>
  <c r="AW61" i="7"/>
  <c r="AX61" i="7"/>
  <c r="AQ62" i="7"/>
  <c r="AR62" i="7"/>
  <c r="AT62" i="7"/>
  <c r="AU62" i="7"/>
  <c r="AV62" i="7"/>
  <c r="AW62" i="7"/>
  <c r="AX62" i="7"/>
  <c r="AQ63" i="7"/>
  <c r="AR63" i="7"/>
  <c r="AT63" i="7"/>
  <c r="AU63" i="7"/>
  <c r="AV63" i="7"/>
  <c r="AW63" i="7"/>
  <c r="AX63" i="7"/>
  <c r="AQ64" i="7"/>
  <c r="AR64" i="7"/>
  <c r="AT64" i="7"/>
  <c r="AU64" i="7"/>
  <c r="AV64" i="7"/>
  <c r="AW64" i="7"/>
  <c r="AX64" i="7"/>
  <c r="AQ65" i="7"/>
  <c r="AR65" i="7"/>
  <c r="AT65" i="7"/>
  <c r="AU65" i="7"/>
  <c r="AV65" i="7"/>
  <c r="AW65" i="7"/>
  <c r="AX65" i="7"/>
  <c r="AQ66" i="7"/>
  <c r="AR66" i="7"/>
  <c r="AT66" i="7"/>
  <c r="AU66" i="7"/>
  <c r="AV66" i="7"/>
  <c r="AW66" i="7"/>
  <c r="AX66" i="7"/>
  <c r="AQ67" i="7"/>
  <c r="AR67" i="7"/>
  <c r="AT67" i="7"/>
  <c r="AU67" i="7"/>
  <c r="AV67" i="7"/>
  <c r="AW67" i="7"/>
  <c r="AX67" i="7"/>
  <c r="AQ68" i="7"/>
  <c r="AR68" i="7"/>
  <c r="AT68" i="7"/>
  <c r="AU68" i="7"/>
  <c r="AV68" i="7"/>
  <c r="AW68" i="7"/>
  <c r="AX68" i="7"/>
  <c r="AQ69" i="7"/>
  <c r="AR69" i="7"/>
  <c r="AT69" i="7"/>
  <c r="AU69" i="7"/>
  <c r="AV69" i="7"/>
  <c r="AW69" i="7"/>
  <c r="AX69" i="7"/>
  <c r="AQ70" i="7"/>
  <c r="AR70" i="7"/>
  <c r="AT70" i="7"/>
  <c r="AU70" i="7"/>
  <c r="AV70" i="7"/>
  <c r="AW70" i="7"/>
  <c r="AX70" i="7"/>
  <c r="AQ71" i="7"/>
  <c r="AR71" i="7"/>
  <c r="AT71" i="7"/>
  <c r="AU71" i="7"/>
  <c r="AV71" i="7"/>
  <c r="AW71" i="7"/>
  <c r="AX71" i="7"/>
  <c r="AQ72" i="7"/>
  <c r="AR72" i="7"/>
  <c r="AT72" i="7"/>
  <c r="AU72" i="7"/>
  <c r="AV72" i="7"/>
  <c r="AW72" i="7"/>
  <c r="AX72" i="7"/>
  <c r="AQ73" i="7"/>
  <c r="AR73" i="7"/>
  <c r="AT73" i="7"/>
  <c r="AU73" i="7"/>
  <c r="AV73" i="7"/>
  <c r="AW73" i="7"/>
  <c r="AX73" i="7"/>
  <c r="AQ74" i="7"/>
  <c r="AR74" i="7"/>
  <c r="AT74" i="7"/>
  <c r="AU74" i="7"/>
  <c r="AV74" i="7"/>
  <c r="AW74" i="7"/>
  <c r="AX74" i="7"/>
  <c r="AQ75" i="7"/>
  <c r="AR75" i="7"/>
  <c r="AT75" i="7"/>
  <c r="AU75" i="7"/>
  <c r="AV75" i="7"/>
  <c r="AW75" i="7"/>
  <c r="AX75" i="7"/>
  <c r="AQ76" i="7"/>
  <c r="AR76" i="7"/>
  <c r="AT76" i="7"/>
  <c r="AU76" i="7"/>
  <c r="AV76" i="7"/>
  <c r="AW76" i="7"/>
  <c r="AX76" i="7"/>
  <c r="AQ77" i="7"/>
  <c r="AR77" i="7"/>
  <c r="AT77" i="7"/>
  <c r="AU77" i="7"/>
  <c r="AV77" i="7"/>
  <c r="AW77" i="7"/>
  <c r="AX77" i="7"/>
  <c r="AQ78" i="7"/>
  <c r="AR78" i="7"/>
  <c r="AT78" i="7"/>
  <c r="AU78" i="7"/>
  <c r="AV78" i="7"/>
  <c r="AW78" i="7"/>
  <c r="AX78" i="7"/>
  <c r="AQ79" i="7"/>
  <c r="AR79" i="7"/>
  <c r="AT79" i="7"/>
  <c r="AU79" i="7"/>
  <c r="AV79" i="7"/>
  <c r="AW79" i="7"/>
  <c r="AX79" i="7"/>
  <c r="AQ80" i="7"/>
  <c r="AR80" i="7"/>
  <c r="AT80" i="7"/>
  <c r="AU80" i="7"/>
  <c r="AV80" i="7"/>
  <c r="AW80" i="7"/>
  <c r="AX80" i="7"/>
  <c r="AQ81" i="7"/>
  <c r="AR81" i="7"/>
  <c r="AT81" i="7"/>
  <c r="AU81" i="7"/>
  <c r="AV81" i="7"/>
  <c r="AW81" i="7"/>
  <c r="AX81" i="7"/>
  <c r="AQ82" i="7"/>
  <c r="AR82" i="7"/>
  <c r="AT82" i="7"/>
  <c r="AU82" i="7"/>
  <c r="AV82" i="7"/>
  <c r="AW82" i="7"/>
  <c r="AX82" i="7"/>
  <c r="AQ83" i="7"/>
  <c r="AR83" i="7"/>
  <c r="AT83" i="7"/>
  <c r="AU83" i="7"/>
  <c r="AV83" i="7"/>
  <c r="AW83" i="7"/>
  <c r="AX83" i="7"/>
  <c r="AQ84" i="7"/>
  <c r="AR84" i="7"/>
  <c r="AT84" i="7"/>
  <c r="AU84" i="7"/>
  <c r="AV84" i="7"/>
  <c r="AW84" i="7"/>
  <c r="AX84" i="7"/>
  <c r="AQ85" i="7"/>
  <c r="AR85" i="7"/>
  <c r="AT85" i="7"/>
  <c r="AU85" i="7"/>
  <c r="AV85" i="7"/>
  <c r="AW85" i="7"/>
  <c r="AX85" i="7"/>
  <c r="AQ86" i="7"/>
  <c r="AR86" i="7"/>
  <c r="AT86" i="7"/>
  <c r="AU86" i="7"/>
  <c r="AV86" i="7"/>
  <c r="AW86" i="7"/>
  <c r="AX86" i="7"/>
  <c r="AQ87" i="7"/>
  <c r="AR87" i="7"/>
  <c r="AT87" i="7"/>
  <c r="AU87" i="7"/>
  <c r="AV87" i="7"/>
  <c r="AW87" i="7"/>
  <c r="AX87" i="7"/>
  <c r="AQ88" i="7"/>
  <c r="AR88" i="7"/>
  <c r="AT88" i="7"/>
  <c r="AU88" i="7"/>
  <c r="AV88" i="7"/>
  <c r="AW88" i="7"/>
  <c r="AX88" i="7"/>
  <c r="AQ89" i="7"/>
  <c r="AR89" i="7"/>
  <c r="AT89" i="7"/>
  <c r="AU89" i="7"/>
  <c r="AV89" i="7"/>
  <c r="AW89" i="7"/>
  <c r="AX89" i="7"/>
  <c r="AQ90" i="7"/>
  <c r="AR90" i="7"/>
  <c r="AT90" i="7"/>
  <c r="AU90" i="7"/>
  <c r="AV90" i="7"/>
  <c r="AW90" i="7"/>
  <c r="AX90" i="7"/>
  <c r="AQ91" i="7"/>
  <c r="AR91" i="7"/>
  <c r="AT91" i="7"/>
  <c r="AU91" i="7"/>
  <c r="AV91" i="7"/>
  <c r="AW91" i="7"/>
  <c r="AX91" i="7"/>
  <c r="AQ92" i="7"/>
  <c r="AR92" i="7"/>
  <c r="AT92" i="7"/>
  <c r="AU92" i="7"/>
  <c r="AV92" i="7"/>
  <c r="AW92" i="7"/>
  <c r="AX92" i="7"/>
  <c r="AQ93" i="7"/>
  <c r="AR93" i="7"/>
  <c r="AT93" i="7"/>
  <c r="AU93" i="7"/>
  <c r="AV93" i="7"/>
  <c r="AW93" i="7"/>
  <c r="AX93" i="7"/>
  <c r="AQ94" i="7"/>
  <c r="AR94" i="7"/>
  <c r="AT94" i="7"/>
  <c r="AU94" i="7"/>
  <c r="AV94" i="7"/>
  <c r="AW94" i="7"/>
  <c r="AX94" i="7"/>
  <c r="AQ95" i="7"/>
  <c r="AR95" i="7"/>
  <c r="AT95" i="7"/>
  <c r="AU95" i="7"/>
  <c r="AV95" i="7"/>
  <c r="AW95" i="7"/>
  <c r="AX95" i="7"/>
  <c r="AQ96" i="7"/>
  <c r="AR96" i="7"/>
  <c r="AT96" i="7"/>
  <c r="AU96" i="7"/>
  <c r="AV96" i="7"/>
  <c r="AW96" i="7"/>
  <c r="AX96" i="7"/>
  <c r="AQ97" i="7"/>
  <c r="AR97" i="7"/>
  <c r="AT97" i="7"/>
  <c r="AU97" i="7"/>
  <c r="AV97" i="7"/>
  <c r="AW97" i="7"/>
  <c r="AX97" i="7"/>
  <c r="AQ98" i="7"/>
  <c r="AR98" i="7"/>
  <c r="AT98" i="7"/>
  <c r="AU98" i="7"/>
  <c r="AV98" i="7"/>
  <c r="AW98" i="7"/>
  <c r="AX98" i="7"/>
  <c r="AQ99" i="7"/>
  <c r="AR99" i="7"/>
  <c r="AT99" i="7"/>
  <c r="AU99" i="7"/>
  <c r="AV99" i="7"/>
  <c r="AW99" i="7"/>
  <c r="AX99" i="7"/>
  <c r="AQ100" i="7"/>
  <c r="AR100" i="7"/>
  <c r="AT100" i="7"/>
  <c r="AU100" i="7"/>
  <c r="AV100" i="7"/>
  <c r="AW100" i="7"/>
  <c r="AX100" i="7"/>
  <c r="AQ101" i="7"/>
  <c r="AR101" i="7"/>
  <c r="AT101" i="7"/>
  <c r="AU101" i="7"/>
  <c r="AV101" i="7"/>
  <c r="AW101" i="7"/>
  <c r="AX101" i="7"/>
  <c r="AQ102" i="7"/>
  <c r="AR102" i="7"/>
  <c r="AT102" i="7"/>
  <c r="AU102" i="7"/>
  <c r="AV102" i="7"/>
  <c r="AW102" i="7"/>
  <c r="AX102" i="7"/>
  <c r="AQ103" i="7"/>
  <c r="AR103" i="7"/>
  <c r="AT103" i="7"/>
  <c r="AU103" i="7"/>
  <c r="AV103" i="7"/>
  <c r="AW103" i="7"/>
  <c r="AX103" i="7"/>
  <c r="AQ104" i="7"/>
  <c r="AR104" i="7"/>
  <c r="AT104" i="7"/>
  <c r="AU104" i="7"/>
  <c r="AV104" i="7"/>
  <c r="AW104" i="7"/>
  <c r="AX104" i="7"/>
  <c r="AQ105" i="7"/>
  <c r="AR105" i="7"/>
  <c r="AT105" i="7"/>
  <c r="AU105" i="7"/>
  <c r="AV105" i="7"/>
  <c r="AW105" i="7"/>
  <c r="AX105" i="7"/>
  <c r="AQ106" i="7"/>
  <c r="AR106" i="7"/>
  <c r="AT106" i="7"/>
  <c r="AU106" i="7"/>
  <c r="AV106" i="7"/>
  <c r="AW106" i="7"/>
  <c r="AX106" i="7"/>
  <c r="AQ107" i="7"/>
  <c r="AR107" i="7"/>
  <c r="AT107" i="7"/>
  <c r="AU107" i="7"/>
  <c r="AV107" i="7"/>
  <c r="AW107" i="7"/>
  <c r="AX107" i="7"/>
  <c r="AQ108" i="7"/>
  <c r="AR108" i="7"/>
  <c r="AT108" i="7"/>
  <c r="AU108" i="7"/>
  <c r="AV108" i="7"/>
  <c r="AW108" i="7"/>
  <c r="AX108" i="7"/>
  <c r="AQ109" i="7"/>
  <c r="AR109" i="7"/>
  <c r="AT109" i="7"/>
  <c r="AU109" i="7"/>
  <c r="AV109" i="7"/>
  <c r="AW109" i="7"/>
  <c r="AX109" i="7"/>
  <c r="AQ110" i="7"/>
  <c r="AR110" i="7"/>
  <c r="AT110" i="7"/>
  <c r="AU110" i="7"/>
  <c r="AV110" i="7"/>
  <c r="AW110" i="7"/>
  <c r="AX110" i="7"/>
  <c r="AQ111" i="7"/>
  <c r="AR111" i="7"/>
  <c r="AT111" i="7"/>
  <c r="AU111" i="7"/>
  <c r="AV111" i="7"/>
  <c r="AW111" i="7"/>
  <c r="AX111" i="7"/>
  <c r="AQ112" i="7"/>
  <c r="AR112" i="7"/>
  <c r="AT112" i="7"/>
  <c r="AU112" i="7"/>
  <c r="AV112" i="7"/>
  <c r="AW112" i="7"/>
  <c r="AX112" i="7"/>
  <c r="AQ113" i="7"/>
  <c r="AR113" i="7"/>
  <c r="AT113" i="7"/>
  <c r="AU113" i="7"/>
  <c r="AV113" i="7"/>
  <c r="AW113" i="7"/>
  <c r="AX113" i="7"/>
  <c r="AQ114" i="7"/>
  <c r="AR114" i="7"/>
  <c r="AT114" i="7"/>
  <c r="AU114" i="7"/>
  <c r="AV114" i="7"/>
  <c r="AW114" i="7"/>
  <c r="AX114" i="7"/>
  <c r="AQ115" i="7"/>
  <c r="AR115" i="7"/>
  <c r="AT115" i="7"/>
  <c r="AU115" i="7"/>
  <c r="AV115" i="7"/>
  <c r="AW115" i="7"/>
  <c r="AX115" i="7"/>
  <c r="AQ116" i="7"/>
  <c r="AR116" i="7"/>
  <c r="AT116" i="7"/>
  <c r="AU116" i="7"/>
  <c r="AV116" i="7"/>
  <c r="AW116" i="7"/>
  <c r="AX116" i="7"/>
  <c r="AR3" i="7"/>
  <c r="AS3" i="7"/>
  <c r="AT3" i="7"/>
  <c r="AU3" i="7"/>
  <c r="AV3" i="7"/>
  <c r="AW3" i="7"/>
  <c r="AX3" i="7"/>
  <c r="AQ3" i="7"/>
  <c r="AG4" i="7"/>
  <c r="AH4" i="7"/>
  <c r="AJ4" i="7"/>
  <c r="AK4" i="7"/>
  <c r="AL4" i="7"/>
  <c r="AM4" i="7"/>
  <c r="AN4" i="7"/>
  <c r="AG5" i="7"/>
  <c r="AH5" i="7"/>
  <c r="AJ5" i="7"/>
  <c r="AK5" i="7"/>
  <c r="AL5" i="7"/>
  <c r="AM5" i="7"/>
  <c r="AN5" i="7"/>
  <c r="AG6" i="7"/>
  <c r="AH6" i="7"/>
  <c r="AJ6" i="7"/>
  <c r="AK6" i="7"/>
  <c r="AL6" i="7"/>
  <c r="AM6" i="7"/>
  <c r="AN6" i="7"/>
  <c r="AG7" i="7"/>
  <c r="AH7" i="7"/>
  <c r="AJ7" i="7"/>
  <c r="AK7" i="7"/>
  <c r="AL7" i="7"/>
  <c r="AM7" i="7"/>
  <c r="AN7" i="7"/>
  <c r="AG8" i="7"/>
  <c r="AH8" i="7"/>
  <c r="AJ8" i="7"/>
  <c r="AK8" i="7"/>
  <c r="AL8" i="7"/>
  <c r="AM8" i="7"/>
  <c r="AN8" i="7"/>
  <c r="AG9" i="7"/>
  <c r="AH9" i="7"/>
  <c r="AJ9" i="7"/>
  <c r="AK9" i="7"/>
  <c r="AL9" i="7"/>
  <c r="AM9" i="7"/>
  <c r="AN9" i="7"/>
  <c r="AG10" i="7"/>
  <c r="AH10" i="7"/>
  <c r="AJ10" i="7"/>
  <c r="AK10" i="7"/>
  <c r="AL10" i="7"/>
  <c r="AM10" i="7"/>
  <c r="AN10" i="7"/>
  <c r="AG11" i="7"/>
  <c r="AH11" i="7"/>
  <c r="AJ11" i="7"/>
  <c r="AK11" i="7"/>
  <c r="AL11" i="7"/>
  <c r="AM11" i="7"/>
  <c r="AN11" i="7"/>
  <c r="AG12" i="7"/>
  <c r="AH12" i="7"/>
  <c r="AJ12" i="7"/>
  <c r="AK12" i="7"/>
  <c r="AL12" i="7"/>
  <c r="AM12" i="7"/>
  <c r="AN12" i="7"/>
  <c r="AG13" i="7"/>
  <c r="AH13" i="7"/>
  <c r="AJ13" i="7"/>
  <c r="AK13" i="7"/>
  <c r="AL13" i="7"/>
  <c r="AM13" i="7"/>
  <c r="AN13" i="7"/>
  <c r="AG14" i="7"/>
  <c r="AH14" i="7"/>
  <c r="AJ14" i="7"/>
  <c r="AK14" i="7"/>
  <c r="AL14" i="7"/>
  <c r="AM14" i="7"/>
  <c r="AN14" i="7"/>
  <c r="AG15" i="7"/>
  <c r="AH15" i="7"/>
  <c r="AJ15" i="7"/>
  <c r="AK15" i="7"/>
  <c r="AL15" i="7"/>
  <c r="AM15" i="7"/>
  <c r="AN15" i="7"/>
  <c r="AG16" i="7"/>
  <c r="AH16" i="7"/>
  <c r="AJ16" i="7"/>
  <c r="AK16" i="7"/>
  <c r="AL16" i="7"/>
  <c r="AM16" i="7"/>
  <c r="AN16" i="7"/>
  <c r="AG17" i="7"/>
  <c r="AH17" i="7"/>
  <c r="AJ17" i="7"/>
  <c r="AK17" i="7"/>
  <c r="AL17" i="7"/>
  <c r="AM17" i="7"/>
  <c r="AN17" i="7"/>
  <c r="AG18" i="7"/>
  <c r="AH18" i="7"/>
  <c r="AJ18" i="7"/>
  <c r="AK18" i="7"/>
  <c r="AL18" i="7"/>
  <c r="AM18" i="7"/>
  <c r="AN18" i="7"/>
  <c r="AG19" i="7"/>
  <c r="AH19" i="7"/>
  <c r="AJ19" i="7"/>
  <c r="AK19" i="7"/>
  <c r="AL19" i="7"/>
  <c r="AM19" i="7"/>
  <c r="AN19" i="7"/>
  <c r="AG20" i="7"/>
  <c r="AH20" i="7"/>
  <c r="AJ20" i="7"/>
  <c r="AK20" i="7"/>
  <c r="AL20" i="7"/>
  <c r="AM20" i="7"/>
  <c r="AN20" i="7"/>
  <c r="AG21" i="7"/>
  <c r="AH21" i="7"/>
  <c r="AJ21" i="7"/>
  <c r="AK21" i="7"/>
  <c r="AL21" i="7"/>
  <c r="AM21" i="7"/>
  <c r="AN21" i="7"/>
  <c r="AG22" i="7"/>
  <c r="AH22" i="7"/>
  <c r="AJ22" i="7"/>
  <c r="AK22" i="7"/>
  <c r="AL22" i="7"/>
  <c r="AM22" i="7"/>
  <c r="AN22" i="7"/>
  <c r="AG23" i="7"/>
  <c r="AH23" i="7"/>
  <c r="AJ23" i="7"/>
  <c r="AK23" i="7"/>
  <c r="AL23" i="7"/>
  <c r="AM23" i="7"/>
  <c r="AN23" i="7"/>
  <c r="AG24" i="7"/>
  <c r="AH24" i="7"/>
  <c r="AJ24" i="7"/>
  <c r="AK24" i="7"/>
  <c r="AL24" i="7"/>
  <c r="AM24" i="7"/>
  <c r="AN24" i="7"/>
  <c r="AG25" i="7"/>
  <c r="AH25" i="7"/>
  <c r="AJ25" i="7"/>
  <c r="AK25" i="7"/>
  <c r="AL25" i="7"/>
  <c r="AM25" i="7"/>
  <c r="AN25" i="7"/>
  <c r="AG26" i="7"/>
  <c r="AH26" i="7"/>
  <c r="AJ26" i="7"/>
  <c r="AK26" i="7"/>
  <c r="AL26" i="7"/>
  <c r="AM26" i="7"/>
  <c r="AN26" i="7"/>
  <c r="AG27" i="7"/>
  <c r="AH27" i="7"/>
  <c r="AJ27" i="7"/>
  <c r="AK27" i="7"/>
  <c r="AL27" i="7"/>
  <c r="AM27" i="7"/>
  <c r="AN27" i="7"/>
  <c r="AG28" i="7"/>
  <c r="AH28" i="7"/>
  <c r="AJ28" i="7"/>
  <c r="AK28" i="7"/>
  <c r="AL28" i="7"/>
  <c r="AM28" i="7"/>
  <c r="AN28" i="7"/>
  <c r="AG29" i="7"/>
  <c r="AH29" i="7"/>
  <c r="AJ29" i="7"/>
  <c r="AK29" i="7"/>
  <c r="AL29" i="7"/>
  <c r="AM29" i="7"/>
  <c r="AN29" i="7"/>
  <c r="AG30" i="7"/>
  <c r="AH30" i="7"/>
  <c r="AJ30" i="7"/>
  <c r="AK30" i="7"/>
  <c r="AL30" i="7"/>
  <c r="AM30" i="7"/>
  <c r="AN30" i="7"/>
  <c r="AG31" i="7"/>
  <c r="AH31" i="7"/>
  <c r="AJ31" i="7"/>
  <c r="AK31" i="7"/>
  <c r="AL31" i="7"/>
  <c r="AM31" i="7"/>
  <c r="AN31" i="7"/>
  <c r="AG32" i="7"/>
  <c r="AH32" i="7"/>
  <c r="AJ32" i="7"/>
  <c r="AK32" i="7"/>
  <c r="AL32" i="7"/>
  <c r="AM32" i="7"/>
  <c r="AN32" i="7"/>
  <c r="AG33" i="7"/>
  <c r="AH33" i="7"/>
  <c r="AJ33" i="7"/>
  <c r="AK33" i="7"/>
  <c r="AL33" i="7"/>
  <c r="AM33" i="7"/>
  <c r="AN33" i="7"/>
  <c r="AG34" i="7"/>
  <c r="AH34" i="7"/>
  <c r="AJ34" i="7"/>
  <c r="AK34" i="7"/>
  <c r="AL34" i="7"/>
  <c r="AM34" i="7"/>
  <c r="AN34" i="7"/>
  <c r="AG35" i="7"/>
  <c r="AH35" i="7"/>
  <c r="AJ35" i="7"/>
  <c r="AK35" i="7"/>
  <c r="AL35" i="7"/>
  <c r="AM35" i="7"/>
  <c r="AN35" i="7"/>
  <c r="AG36" i="7"/>
  <c r="AH36" i="7"/>
  <c r="AJ36" i="7"/>
  <c r="AK36" i="7"/>
  <c r="AL36" i="7"/>
  <c r="AM36" i="7"/>
  <c r="AN36" i="7"/>
  <c r="AG37" i="7"/>
  <c r="AH37" i="7"/>
  <c r="AJ37" i="7"/>
  <c r="AK37" i="7"/>
  <c r="AL37" i="7"/>
  <c r="AM37" i="7"/>
  <c r="AN37" i="7"/>
  <c r="AG38" i="7"/>
  <c r="AH38" i="7"/>
  <c r="AJ38" i="7"/>
  <c r="AK38" i="7"/>
  <c r="AL38" i="7"/>
  <c r="AM38" i="7"/>
  <c r="AN38" i="7"/>
  <c r="AG39" i="7"/>
  <c r="AH39" i="7"/>
  <c r="AJ39" i="7"/>
  <c r="AK39" i="7"/>
  <c r="AL39" i="7"/>
  <c r="AM39" i="7"/>
  <c r="AN39" i="7"/>
  <c r="AG40" i="7"/>
  <c r="AH40" i="7"/>
  <c r="AJ40" i="7"/>
  <c r="AK40" i="7"/>
  <c r="AL40" i="7"/>
  <c r="AM40" i="7"/>
  <c r="AN40" i="7"/>
  <c r="AG41" i="7"/>
  <c r="AH41" i="7"/>
  <c r="AJ41" i="7"/>
  <c r="AK41" i="7"/>
  <c r="AL41" i="7"/>
  <c r="AM41" i="7"/>
  <c r="AN41" i="7"/>
  <c r="AG42" i="7"/>
  <c r="AH42" i="7"/>
  <c r="AJ42" i="7"/>
  <c r="AK42" i="7"/>
  <c r="AL42" i="7"/>
  <c r="AM42" i="7"/>
  <c r="AN42" i="7"/>
  <c r="AG43" i="7"/>
  <c r="AH43" i="7"/>
  <c r="AJ43" i="7"/>
  <c r="AK43" i="7"/>
  <c r="AL43" i="7"/>
  <c r="AM43" i="7"/>
  <c r="AN43" i="7"/>
  <c r="AG44" i="7"/>
  <c r="AH44" i="7"/>
  <c r="AJ44" i="7"/>
  <c r="AK44" i="7"/>
  <c r="AL44" i="7"/>
  <c r="AM44" i="7"/>
  <c r="AN44" i="7"/>
  <c r="AG45" i="7"/>
  <c r="AH45" i="7"/>
  <c r="AJ45" i="7"/>
  <c r="AK45" i="7"/>
  <c r="AL45" i="7"/>
  <c r="AM45" i="7"/>
  <c r="AN45" i="7"/>
  <c r="AG46" i="7"/>
  <c r="AH46" i="7"/>
  <c r="AJ46" i="7"/>
  <c r="AK46" i="7"/>
  <c r="AL46" i="7"/>
  <c r="AM46" i="7"/>
  <c r="AN46" i="7"/>
  <c r="AG47" i="7"/>
  <c r="AH47" i="7"/>
  <c r="AJ47" i="7"/>
  <c r="AK47" i="7"/>
  <c r="AL47" i="7"/>
  <c r="AM47" i="7"/>
  <c r="AN47" i="7"/>
  <c r="AG48" i="7"/>
  <c r="AH48" i="7"/>
  <c r="AJ48" i="7"/>
  <c r="AK48" i="7"/>
  <c r="AL48" i="7"/>
  <c r="AM48" i="7"/>
  <c r="AN48" i="7"/>
  <c r="AG49" i="7"/>
  <c r="AH49" i="7"/>
  <c r="AJ49" i="7"/>
  <c r="AK49" i="7"/>
  <c r="AL49" i="7"/>
  <c r="AM49" i="7"/>
  <c r="AN49" i="7"/>
  <c r="AG50" i="7"/>
  <c r="AH50" i="7"/>
  <c r="AJ50" i="7"/>
  <c r="AK50" i="7"/>
  <c r="AL50" i="7"/>
  <c r="AM50" i="7"/>
  <c r="AN50" i="7"/>
  <c r="AG51" i="7"/>
  <c r="AH51" i="7"/>
  <c r="AJ51" i="7"/>
  <c r="AK51" i="7"/>
  <c r="AL51" i="7"/>
  <c r="AM51" i="7"/>
  <c r="AN51" i="7"/>
  <c r="AG52" i="7"/>
  <c r="AH52" i="7"/>
  <c r="AJ52" i="7"/>
  <c r="AK52" i="7"/>
  <c r="AL52" i="7"/>
  <c r="AM52" i="7"/>
  <c r="AN52" i="7"/>
  <c r="AG53" i="7"/>
  <c r="AH53" i="7"/>
  <c r="AJ53" i="7"/>
  <c r="AK53" i="7"/>
  <c r="AL53" i="7"/>
  <c r="AM53" i="7"/>
  <c r="AN53" i="7"/>
  <c r="AG54" i="7"/>
  <c r="AH54" i="7"/>
  <c r="AJ54" i="7"/>
  <c r="AK54" i="7"/>
  <c r="AL54" i="7"/>
  <c r="AM54" i="7"/>
  <c r="AN54" i="7"/>
  <c r="AG55" i="7"/>
  <c r="AH55" i="7"/>
  <c r="AJ55" i="7"/>
  <c r="AK55" i="7"/>
  <c r="AL55" i="7"/>
  <c r="AM55" i="7"/>
  <c r="AN55" i="7"/>
  <c r="AG56" i="7"/>
  <c r="AH56" i="7"/>
  <c r="AJ56" i="7"/>
  <c r="AK56" i="7"/>
  <c r="AL56" i="7"/>
  <c r="AM56" i="7"/>
  <c r="AN56" i="7"/>
  <c r="AG57" i="7"/>
  <c r="AH57" i="7"/>
  <c r="AJ57" i="7"/>
  <c r="AK57" i="7"/>
  <c r="AL57" i="7"/>
  <c r="AM57" i="7"/>
  <c r="AN57" i="7"/>
  <c r="AG58" i="7"/>
  <c r="AH58" i="7"/>
  <c r="AJ58" i="7"/>
  <c r="AK58" i="7"/>
  <c r="AL58" i="7"/>
  <c r="AM58" i="7"/>
  <c r="AN58" i="7"/>
  <c r="AG59" i="7"/>
  <c r="AH59" i="7"/>
  <c r="AJ59" i="7"/>
  <c r="AK59" i="7"/>
  <c r="AL59" i="7"/>
  <c r="AM59" i="7"/>
  <c r="AN59" i="7"/>
  <c r="AG60" i="7"/>
  <c r="AH60" i="7"/>
  <c r="AJ60" i="7"/>
  <c r="AK60" i="7"/>
  <c r="AL60" i="7"/>
  <c r="AM60" i="7"/>
  <c r="AN60" i="7"/>
  <c r="AG61" i="7"/>
  <c r="AH61" i="7"/>
  <c r="AJ61" i="7"/>
  <c r="AK61" i="7"/>
  <c r="AL61" i="7"/>
  <c r="AM61" i="7"/>
  <c r="AN61" i="7"/>
  <c r="AG62" i="7"/>
  <c r="AH62" i="7"/>
  <c r="AJ62" i="7"/>
  <c r="AK62" i="7"/>
  <c r="AL62" i="7"/>
  <c r="AM62" i="7"/>
  <c r="AN62" i="7"/>
  <c r="AG63" i="7"/>
  <c r="AH63" i="7"/>
  <c r="AJ63" i="7"/>
  <c r="AK63" i="7"/>
  <c r="AL63" i="7"/>
  <c r="AM63" i="7"/>
  <c r="AN63" i="7"/>
  <c r="AG64" i="7"/>
  <c r="AH64" i="7"/>
  <c r="AJ64" i="7"/>
  <c r="AK64" i="7"/>
  <c r="AL64" i="7"/>
  <c r="AM64" i="7"/>
  <c r="AN64" i="7"/>
  <c r="AG65" i="7"/>
  <c r="AH65" i="7"/>
  <c r="AJ65" i="7"/>
  <c r="AK65" i="7"/>
  <c r="AL65" i="7"/>
  <c r="AM65" i="7"/>
  <c r="AN65" i="7"/>
  <c r="AG66" i="7"/>
  <c r="AH66" i="7"/>
  <c r="AJ66" i="7"/>
  <c r="AK66" i="7"/>
  <c r="AL66" i="7"/>
  <c r="AM66" i="7"/>
  <c r="AN66" i="7"/>
  <c r="AG67" i="7"/>
  <c r="AH67" i="7"/>
  <c r="AJ67" i="7"/>
  <c r="AK67" i="7"/>
  <c r="AL67" i="7"/>
  <c r="AM67" i="7"/>
  <c r="AN67" i="7"/>
  <c r="AG68" i="7"/>
  <c r="AH68" i="7"/>
  <c r="AJ68" i="7"/>
  <c r="AK68" i="7"/>
  <c r="AL68" i="7"/>
  <c r="AM68" i="7"/>
  <c r="AN68" i="7"/>
  <c r="AG69" i="7"/>
  <c r="AH69" i="7"/>
  <c r="AJ69" i="7"/>
  <c r="AK69" i="7"/>
  <c r="AL69" i="7"/>
  <c r="AM69" i="7"/>
  <c r="AN69" i="7"/>
  <c r="AG70" i="7"/>
  <c r="AH70" i="7"/>
  <c r="AJ70" i="7"/>
  <c r="AK70" i="7"/>
  <c r="AL70" i="7"/>
  <c r="AM70" i="7"/>
  <c r="AN70" i="7"/>
  <c r="AG71" i="7"/>
  <c r="AH71" i="7"/>
  <c r="AJ71" i="7"/>
  <c r="AK71" i="7"/>
  <c r="AL71" i="7"/>
  <c r="AM71" i="7"/>
  <c r="AN71" i="7"/>
  <c r="AG72" i="7"/>
  <c r="AH72" i="7"/>
  <c r="AJ72" i="7"/>
  <c r="AK72" i="7"/>
  <c r="AL72" i="7"/>
  <c r="AM72" i="7"/>
  <c r="AN72" i="7"/>
  <c r="AG73" i="7"/>
  <c r="AH73" i="7"/>
  <c r="AJ73" i="7"/>
  <c r="AK73" i="7"/>
  <c r="AL73" i="7"/>
  <c r="AM73" i="7"/>
  <c r="AN73" i="7"/>
  <c r="AG74" i="7"/>
  <c r="AH74" i="7"/>
  <c r="AJ74" i="7"/>
  <c r="AK74" i="7"/>
  <c r="AL74" i="7"/>
  <c r="AM74" i="7"/>
  <c r="AN74" i="7"/>
  <c r="AG75" i="7"/>
  <c r="AH75" i="7"/>
  <c r="AJ75" i="7"/>
  <c r="AK75" i="7"/>
  <c r="AL75" i="7"/>
  <c r="AM75" i="7"/>
  <c r="AN75" i="7"/>
  <c r="AG76" i="7"/>
  <c r="AH76" i="7"/>
  <c r="AJ76" i="7"/>
  <c r="AK76" i="7"/>
  <c r="AL76" i="7"/>
  <c r="AM76" i="7"/>
  <c r="AN76" i="7"/>
  <c r="AG77" i="7"/>
  <c r="AH77" i="7"/>
  <c r="AJ77" i="7"/>
  <c r="AK77" i="7"/>
  <c r="AL77" i="7"/>
  <c r="AM77" i="7"/>
  <c r="AN77" i="7"/>
  <c r="AG78" i="7"/>
  <c r="AH78" i="7"/>
  <c r="AJ78" i="7"/>
  <c r="AK78" i="7"/>
  <c r="AL78" i="7"/>
  <c r="AM78" i="7"/>
  <c r="AN78" i="7"/>
  <c r="AG79" i="7"/>
  <c r="AH79" i="7"/>
  <c r="AJ79" i="7"/>
  <c r="AK79" i="7"/>
  <c r="AL79" i="7"/>
  <c r="AM79" i="7"/>
  <c r="AN79" i="7"/>
  <c r="AG80" i="7"/>
  <c r="AH80" i="7"/>
  <c r="AJ80" i="7"/>
  <c r="AK80" i="7"/>
  <c r="AL80" i="7"/>
  <c r="AM80" i="7"/>
  <c r="AN80" i="7"/>
  <c r="AG81" i="7"/>
  <c r="AH81" i="7"/>
  <c r="AJ81" i="7"/>
  <c r="AK81" i="7"/>
  <c r="AL81" i="7"/>
  <c r="AM81" i="7"/>
  <c r="AN81" i="7"/>
  <c r="AG82" i="7"/>
  <c r="AH82" i="7"/>
  <c r="AJ82" i="7"/>
  <c r="AK82" i="7"/>
  <c r="AL82" i="7"/>
  <c r="AM82" i="7"/>
  <c r="AN82" i="7"/>
  <c r="AG83" i="7"/>
  <c r="AH83" i="7"/>
  <c r="AJ83" i="7"/>
  <c r="AK83" i="7"/>
  <c r="AL83" i="7"/>
  <c r="AM83" i="7"/>
  <c r="AN83" i="7"/>
  <c r="AG84" i="7"/>
  <c r="AH84" i="7"/>
  <c r="AJ84" i="7"/>
  <c r="AK84" i="7"/>
  <c r="AL84" i="7"/>
  <c r="AM84" i="7"/>
  <c r="AN84" i="7"/>
  <c r="AG85" i="7"/>
  <c r="AH85" i="7"/>
  <c r="AJ85" i="7"/>
  <c r="AK85" i="7"/>
  <c r="AL85" i="7"/>
  <c r="AM85" i="7"/>
  <c r="AN85" i="7"/>
  <c r="AG86" i="7"/>
  <c r="AH86" i="7"/>
  <c r="AJ86" i="7"/>
  <c r="AK86" i="7"/>
  <c r="AL86" i="7"/>
  <c r="AM86" i="7"/>
  <c r="AN86" i="7"/>
  <c r="AG87" i="7"/>
  <c r="AH87" i="7"/>
  <c r="AJ87" i="7"/>
  <c r="AK87" i="7"/>
  <c r="AL87" i="7"/>
  <c r="AM87" i="7"/>
  <c r="AN87" i="7"/>
  <c r="AG88" i="7"/>
  <c r="AH88" i="7"/>
  <c r="AJ88" i="7"/>
  <c r="AK88" i="7"/>
  <c r="AL88" i="7"/>
  <c r="AM88" i="7"/>
  <c r="AN88" i="7"/>
  <c r="AG89" i="7"/>
  <c r="AH89" i="7"/>
  <c r="AJ89" i="7"/>
  <c r="AK89" i="7"/>
  <c r="AL89" i="7"/>
  <c r="AM89" i="7"/>
  <c r="AN89" i="7"/>
  <c r="AG90" i="7"/>
  <c r="AH90" i="7"/>
  <c r="AJ90" i="7"/>
  <c r="AK90" i="7"/>
  <c r="AL90" i="7"/>
  <c r="AM90" i="7"/>
  <c r="AN90" i="7"/>
  <c r="AG91" i="7"/>
  <c r="AH91" i="7"/>
  <c r="AJ91" i="7"/>
  <c r="AK91" i="7"/>
  <c r="AL91" i="7"/>
  <c r="AM91" i="7"/>
  <c r="AN91" i="7"/>
  <c r="AG92" i="7"/>
  <c r="AH92" i="7"/>
  <c r="AJ92" i="7"/>
  <c r="AK92" i="7"/>
  <c r="AL92" i="7"/>
  <c r="AM92" i="7"/>
  <c r="AN92" i="7"/>
  <c r="AG93" i="7"/>
  <c r="AH93" i="7"/>
  <c r="AJ93" i="7"/>
  <c r="AK93" i="7"/>
  <c r="AL93" i="7"/>
  <c r="AM93" i="7"/>
  <c r="AN93" i="7"/>
  <c r="AG94" i="7"/>
  <c r="AH94" i="7"/>
  <c r="AJ94" i="7"/>
  <c r="AK94" i="7"/>
  <c r="AL94" i="7"/>
  <c r="AM94" i="7"/>
  <c r="AN94" i="7"/>
  <c r="AG95" i="7"/>
  <c r="AH95" i="7"/>
  <c r="AJ95" i="7"/>
  <c r="AK95" i="7"/>
  <c r="AL95" i="7"/>
  <c r="AM95" i="7"/>
  <c r="AN95" i="7"/>
  <c r="AG96" i="7"/>
  <c r="AH96" i="7"/>
  <c r="AJ96" i="7"/>
  <c r="AK96" i="7"/>
  <c r="AL96" i="7"/>
  <c r="AM96" i="7"/>
  <c r="AN96" i="7"/>
  <c r="AG97" i="7"/>
  <c r="AH97" i="7"/>
  <c r="AJ97" i="7"/>
  <c r="AK97" i="7"/>
  <c r="AL97" i="7"/>
  <c r="AM97" i="7"/>
  <c r="AN97" i="7"/>
  <c r="AG98" i="7"/>
  <c r="AH98" i="7"/>
  <c r="AJ98" i="7"/>
  <c r="AK98" i="7"/>
  <c r="AL98" i="7"/>
  <c r="AM98" i="7"/>
  <c r="AN98" i="7"/>
  <c r="AG99" i="7"/>
  <c r="AH99" i="7"/>
  <c r="AJ99" i="7"/>
  <c r="AK99" i="7"/>
  <c r="AL99" i="7"/>
  <c r="AM99" i="7"/>
  <c r="AN99" i="7"/>
  <c r="AG100" i="7"/>
  <c r="AH100" i="7"/>
  <c r="AJ100" i="7"/>
  <c r="AK100" i="7"/>
  <c r="AL100" i="7"/>
  <c r="AM100" i="7"/>
  <c r="AN100" i="7"/>
  <c r="AG101" i="7"/>
  <c r="AH101" i="7"/>
  <c r="AJ101" i="7"/>
  <c r="AK101" i="7"/>
  <c r="AL101" i="7"/>
  <c r="AM101" i="7"/>
  <c r="AN101" i="7"/>
  <c r="AG102" i="7"/>
  <c r="AH102" i="7"/>
  <c r="AJ102" i="7"/>
  <c r="AK102" i="7"/>
  <c r="AL102" i="7"/>
  <c r="AM102" i="7"/>
  <c r="AN102" i="7"/>
  <c r="AG103" i="7"/>
  <c r="AH103" i="7"/>
  <c r="AJ103" i="7"/>
  <c r="AK103" i="7"/>
  <c r="AL103" i="7"/>
  <c r="AM103" i="7"/>
  <c r="AN103" i="7"/>
  <c r="AG104" i="7"/>
  <c r="AH104" i="7"/>
  <c r="AJ104" i="7"/>
  <c r="AK104" i="7"/>
  <c r="AL104" i="7"/>
  <c r="AM104" i="7"/>
  <c r="AN104" i="7"/>
  <c r="AG105" i="7"/>
  <c r="AH105" i="7"/>
  <c r="AJ105" i="7"/>
  <c r="AK105" i="7"/>
  <c r="AL105" i="7"/>
  <c r="AM105" i="7"/>
  <c r="AN105" i="7"/>
  <c r="AG106" i="7"/>
  <c r="AH106" i="7"/>
  <c r="AJ106" i="7"/>
  <c r="AK106" i="7"/>
  <c r="AL106" i="7"/>
  <c r="AM106" i="7"/>
  <c r="AN106" i="7"/>
  <c r="AG107" i="7"/>
  <c r="AH107" i="7"/>
  <c r="AJ107" i="7"/>
  <c r="AK107" i="7"/>
  <c r="AL107" i="7"/>
  <c r="AM107" i="7"/>
  <c r="AN107" i="7"/>
  <c r="AG108" i="7"/>
  <c r="AH108" i="7"/>
  <c r="AJ108" i="7"/>
  <c r="AK108" i="7"/>
  <c r="AL108" i="7"/>
  <c r="AM108" i="7"/>
  <c r="AN108" i="7"/>
  <c r="AG109" i="7"/>
  <c r="AH109" i="7"/>
  <c r="AJ109" i="7"/>
  <c r="AK109" i="7"/>
  <c r="AL109" i="7"/>
  <c r="AM109" i="7"/>
  <c r="AN109" i="7"/>
  <c r="AG110" i="7"/>
  <c r="AH110" i="7"/>
  <c r="AJ110" i="7"/>
  <c r="AK110" i="7"/>
  <c r="AL110" i="7"/>
  <c r="AM110" i="7"/>
  <c r="AN110" i="7"/>
  <c r="AG111" i="7"/>
  <c r="AH111" i="7"/>
  <c r="AJ111" i="7"/>
  <c r="AK111" i="7"/>
  <c r="AL111" i="7"/>
  <c r="AM111" i="7"/>
  <c r="AN111" i="7"/>
  <c r="AG112" i="7"/>
  <c r="AH112" i="7"/>
  <c r="AJ112" i="7"/>
  <c r="AK112" i="7"/>
  <c r="AL112" i="7"/>
  <c r="AM112" i="7"/>
  <c r="AN112" i="7"/>
  <c r="AG113" i="7"/>
  <c r="AH113" i="7"/>
  <c r="AJ113" i="7"/>
  <c r="AK113" i="7"/>
  <c r="AL113" i="7"/>
  <c r="AM113" i="7"/>
  <c r="AN113" i="7"/>
  <c r="AG114" i="7"/>
  <c r="AH114" i="7"/>
  <c r="AJ114" i="7"/>
  <c r="AK114" i="7"/>
  <c r="AL114" i="7"/>
  <c r="AM114" i="7"/>
  <c r="AN114" i="7"/>
  <c r="AG115" i="7"/>
  <c r="AH115" i="7"/>
  <c r="AJ115" i="7"/>
  <c r="AK115" i="7"/>
  <c r="AL115" i="7"/>
  <c r="AM115" i="7"/>
  <c r="AN115" i="7"/>
  <c r="AG116" i="7"/>
  <c r="AH116" i="7"/>
  <c r="AJ116" i="7"/>
  <c r="AK116" i="7"/>
  <c r="AL116" i="7"/>
  <c r="AM116" i="7"/>
  <c r="AN116" i="7"/>
  <c r="AH3" i="7"/>
  <c r="AI3" i="7"/>
  <c r="AJ3" i="7"/>
  <c r="AK3" i="7"/>
  <c r="AL3" i="7"/>
  <c r="AM3" i="7"/>
  <c r="AN3" i="7"/>
  <c r="AG3" i="7"/>
  <c r="W4" i="7"/>
  <c r="X4" i="7"/>
  <c r="Z4" i="7"/>
  <c r="AA4" i="7"/>
  <c r="AB4" i="7"/>
  <c r="AC4" i="7"/>
  <c r="AD4" i="7"/>
  <c r="W5" i="7"/>
  <c r="X5" i="7"/>
  <c r="Z5" i="7"/>
  <c r="AA5" i="7"/>
  <c r="AB5" i="7"/>
  <c r="AC5" i="7"/>
  <c r="AD5" i="7"/>
  <c r="W6" i="7"/>
  <c r="X6" i="7"/>
  <c r="Z6" i="7"/>
  <c r="AA6" i="7"/>
  <c r="AB6" i="7"/>
  <c r="AC6" i="7"/>
  <c r="AD6" i="7"/>
  <c r="W7" i="7"/>
  <c r="X7" i="7"/>
  <c r="Z7" i="7"/>
  <c r="AA7" i="7"/>
  <c r="AB7" i="7"/>
  <c r="AC7" i="7"/>
  <c r="AD7" i="7"/>
  <c r="W8" i="7"/>
  <c r="X8" i="7"/>
  <c r="Z8" i="7"/>
  <c r="AA8" i="7"/>
  <c r="AB8" i="7"/>
  <c r="AC8" i="7"/>
  <c r="AD8" i="7"/>
  <c r="W9" i="7"/>
  <c r="X9" i="7"/>
  <c r="Z9" i="7"/>
  <c r="AA9" i="7"/>
  <c r="AB9" i="7"/>
  <c r="AC9" i="7"/>
  <c r="AD9" i="7"/>
  <c r="W10" i="7"/>
  <c r="X10" i="7"/>
  <c r="Z10" i="7"/>
  <c r="AA10" i="7"/>
  <c r="AB10" i="7"/>
  <c r="AC10" i="7"/>
  <c r="AD10" i="7"/>
  <c r="W11" i="7"/>
  <c r="X11" i="7"/>
  <c r="Z11" i="7"/>
  <c r="AA11" i="7"/>
  <c r="AB11" i="7"/>
  <c r="AC11" i="7"/>
  <c r="AD11" i="7"/>
  <c r="W12" i="7"/>
  <c r="X12" i="7"/>
  <c r="Z12" i="7"/>
  <c r="AA12" i="7"/>
  <c r="AB12" i="7"/>
  <c r="AC12" i="7"/>
  <c r="AD12" i="7"/>
  <c r="W13" i="7"/>
  <c r="X13" i="7"/>
  <c r="Z13" i="7"/>
  <c r="AA13" i="7"/>
  <c r="AB13" i="7"/>
  <c r="AC13" i="7"/>
  <c r="AD13" i="7"/>
  <c r="W14" i="7"/>
  <c r="X14" i="7"/>
  <c r="Z14" i="7"/>
  <c r="AA14" i="7"/>
  <c r="AB14" i="7"/>
  <c r="AC14" i="7"/>
  <c r="AD14" i="7"/>
  <c r="W15" i="7"/>
  <c r="X15" i="7"/>
  <c r="Z15" i="7"/>
  <c r="AA15" i="7"/>
  <c r="AB15" i="7"/>
  <c r="AC15" i="7"/>
  <c r="AD15" i="7"/>
  <c r="W16" i="7"/>
  <c r="X16" i="7"/>
  <c r="Z16" i="7"/>
  <c r="AA16" i="7"/>
  <c r="AB16" i="7"/>
  <c r="AC16" i="7"/>
  <c r="AD16" i="7"/>
  <c r="W17" i="7"/>
  <c r="X17" i="7"/>
  <c r="Z17" i="7"/>
  <c r="AA17" i="7"/>
  <c r="AB17" i="7"/>
  <c r="AC17" i="7"/>
  <c r="AD17" i="7"/>
  <c r="W18" i="7"/>
  <c r="X18" i="7"/>
  <c r="Z18" i="7"/>
  <c r="AA18" i="7"/>
  <c r="AB18" i="7"/>
  <c r="AC18" i="7"/>
  <c r="AD18" i="7"/>
  <c r="W19" i="7"/>
  <c r="X19" i="7"/>
  <c r="Z19" i="7"/>
  <c r="AA19" i="7"/>
  <c r="AB19" i="7"/>
  <c r="AC19" i="7"/>
  <c r="AD19" i="7"/>
  <c r="W20" i="7"/>
  <c r="X20" i="7"/>
  <c r="Z20" i="7"/>
  <c r="AA20" i="7"/>
  <c r="AB20" i="7"/>
  <c r="AC20" i="7"/>
  <c r="AD20" i="7"/>
  <c r="W21" i="7"/>
  <c r="X21" i="7"/>
  <c r="Z21" i="7"/>
  <c r="AA21" i="7"/>
  <c r="AB21" i="7"/>
  <c r="AC21" i="7"/>
  <c r="AD21" i="7"/>
  <c r="W22" i="7"/>
  <c r="X22" i="7"/>
  <c r="Z22" i="7"/>
  <c r="AA22" i="7"/>
  <c r="AB22" i="7"/>
  <c r="AC22" i="7"/>
  <c r="AD22" i="7"/>
  <c r="W23" i="7"/>
  <c r="X23" i="7"/>
  <c r="Z23" i="7"/>
  <c r="AA23" i="7"/>
  <c r="AB23" i="7"/>
  <c r="AC23" i="7"/>
  <c r="AD23" i="7"/>
  <c r="W24" i="7"/>
  <c r="X24" i="7"/>
  <c r="Z24" i="7"/>
  <c r="AA24" i="7"/>
  <c r="AB24" i="7"/>
  <c r="AC24" i="7"/>
  <c r="AD24" i="7"/>
  <c r="W25" i="7"/>
  <c r="X25" i="7"/>
  <c r="Z25" i="7"/>
  <c r="AA25" i="7"/>
  <c r="AB25" i="7"/>
  <c r="AC25" i="7"/>
  <c r="AD25" i="7"/>
  <c r="W26" i="7"/>
  <c r="X26" i="7"/>
  <c r="Z26" i="7"/>
  <c r="AA26" i="7"/>
  <c r="AB26" i="7"/>
  <c r="AC26" i="7"/>
  <c r="AD26" i="7"/>
  <c r="W27" i="7"/>
  <c r="X27" i="7"/>
  <c r="Z27" i="7"/>
  <c r="AA27" i="7"/>
  <c r="AB27" i="7"/>
  <c r="AC27" i="7"/>
  <c r="AD27" i="7"/>
  <c r="W28" i="7"/>
  <c r="X28" i="7"/>
  <c r="Z28" i="7"/>
  <c r="AA28" i="7"/>
  <c r="AB28" i="7"/>
  <c r="AC28" i="7"/>
  <c r="AD28" i="7"/>
  <c r="W29" i="7"/>
  <c r="X29" i="7"/>
  <c r="Z29" i="7"/>
  <c r="AA29" i="7"/>
  <c r="AB29" i="7"/>
  <c r="AC29" i="7"/>
  <c r="AD29" i="7"/>
  <c r="W30" i="7"/>
  <c r="X30" i="7"/>
  <c r="Z30" i="7"/>
  <c r="AA30" i="7"/>
  <c r="AB30" i="7"/>
  <c r="AC30" i="7"/>
  <c r="AD30" i="7"/>
  <c r="W31" i="7"/>
  <c r="X31" i="7"/>
  <c r="Z31" i="7"/>
  <c r="AA31" i="7"/>
  <c r="AB31" i="7"/>
  <c r="AC31" i="7"/>
  <c r="AD31" i="7"/>
  <c r="W32" i="7"/>
  <c r="X32" i="7"/>
  <c r="Z32" i="7"/>
  <c r="AA32" i="7"/>
  <c r="AB32" i="7"/>
  <c r="AC32" i="7"/>
  <c r="AD32" i="7"/>
  <c r="W33" i="7"/>
  <c r="X33" i="7"/>
  <c r="Z33" i="7"/>
  <c r="AA33" i="7"/>
  <c r="AB33" i="7"/>
  <c r="AC33" i="7"/>
  <c r="AD33" i="7"/>
  <c r="W34" i="7"/>
  <c r="X34" i="7"/>
  <c r="Z34" i="7"/>
  <c r="AA34" i="7"/>
  <c r="AB34" i="7"/>
  <c r="AC34" i="7"/>
  <c r="AD34" i="7"/>
  <c r="W35" i="7"/>
  <c r="X35" i="7"/>
  <c r="Z35" i="7"/>
  <c r="AA35" i="7"/>
  <c r="AB35" i="7"/>
  <c r="AC35" i="7"/>
  <c r="AD35" i="7"/>
  <c r="W36" i="7"/>
  <c r="X36" i="7"/>
  <c r="Z36" i="7"/>
  <c r="AA36" i="7"/>
  <c r="AB36" i="7"/>
  <c r="AC36" i="7"/>
  <c r="AD36" i="7"/>
  <c r="W37" i="7"/>
  <c r="X37" i="7"/>
  <c r="Z37" i="7"/>
  <c r="AA37" i="7"/>
  <c r="AB37" i="7"/>
  <c r="AC37" i="7"/>
  <c r="AD37" i="7"/>
  <c r="W38" i="7"/>
  <c r="X38" i="7"/>
  <c r="Z38" i="7"/>
  <c r="AA38" i="7"/>
  <c r="AB38" i="7"/>
  <c r="AC38" i="7"/>
  <c r="AD38" i="7"/>
  <c r="W39" i="7"/>
  <c r="X39" i="7"/>
  <c r="Z39" i="7"/>
  <c r="AA39" i="7"/>
  <c r="AB39" i="7"/>
  <c r="AC39" i="7"/>
  <c r="AD39" i="7"/>
  <c r="W40" i="7"/>
  <c r="X40" i="7"/>
  <c r="Z40" i="7"/>
  <c r="AA40" i="7"/>
  <c r="AB40" i="7"/>
  <c r="AC40" i="7"/>
  <c r="AD40" i="7"/>
  <c r="W41" i="7"/>
  <c r="X41" i="7"/>
  <c r="Z41" i="7"/>
  <c r="AA41" i="7"/>
  <c r="AB41" i="7"/>
  <c r="AC41" i="7"/>
  <c r="AD41" i="7"/>
  <c r="W42" i="7"/>
  <c r="X42" i="7"/>
  <c r="Z42" i="7"/>
  <c r="AA42" i="7"/>
  <c r="AB42" i="7"/>
  <c r="AC42" i="7"/>
  <c r="AD42" i="7"/>
  <c r="W43" i="7"/>
  <c r="X43" i="7"/>
  <c r="Z43" i="7"/>
  <c r="AA43" i="7"/>
  <c r="AB43" i="7"/>
  <c r="AC43" i="7"/>
  <c r="AD43" i="7"/>
  <c r="W44" i="7"/>
  <c r="X44" i="7"/>
  <c r="Z44" i="7"/>
  <c r="AA44" i="7"/>
  <c r="AB44" i="7"/>
  <c r="AC44" i="7"/>
  <c r="AD44" i="7"/>
  <c r="W45" i="7"/>
  <c r="X45" i="7"/>
  <c r="Z45" i="7"/>
  <c r="AA45" i="7"/>
  <c r="AB45" i="7"/>
  <c r="AC45" i="7"/>
  <c r="AD45" i="7"/>
  <c r="W46" i="7"/>
  <c r="X46" i="7"/>
  <c r="Z46" i="7"/>
  <c r="AA46" i="7"/>
  <c r="AB46" i="7"/>
  <c r="AC46" i="7"/>
  <c r="AD46" i="7"/>
  <c r="W47" i="7"/>
  <c r="X47" i="7"/>
  <c r="Z47" i="7"/>
  <c r="AA47" i="7"/>
  <c r="AB47" i="7"/>
  <c r="AC47" i="7"/>
  <c r="AD47" i="7"/>
  <c r="W48" i="7"/>
  <c r="X48" i="7"/>
  <c r="Z48" i="7"/>
  <c r="AA48" i="7"/>
  <c r="AB48" i="7"/>
  <c r="AC48" i="7"/>
  <c r="AD48" i="7"/>
  <c r="W49" i="7"/>
  <c r="X49" i="7"/>
  <c r="Z49" i="7"/>
  <c r="AA49" i="7"/>
  <c r="AB49" i="7"/>
  <c r="AC49" i="7"/>
  <c r="AD49" i="7"/>
  <c r="W50" i="7"/>
  <c r="X50" i="7"/>
  <c r="Z50" i="7"/>
  <c r="AA50" i="7"/>
  <c r="AB50" i="7"/>
  <c r="AC50" i="7"/>
  <c r="AD50" i="7"/>
  <c r="W51" i="7"/>
  <c r="X51" i="7"/>
  <c r="Z51" i="7"/>
  <c r="AA51" i="7"/>
  <c r="AB51" i="7"/>
  <c r="AC51" i="7"/>
  <c r="AD51" i="7"/>
  <c r="W52" i="7"/>
  <c r="X52" i="7"/>
  <c r="Z52" i="7"/>
  <c r="AA52" i="7"/>
  <c r="AB52" i="7"/>
  <c r="AC52" i="7"/>
  <c r="AD52" i="7"/>
  <c r="W53" i="7"/>
  <c r="X53" i="7"/>
  <c r="Z53" i="7"/>
  <c r="AA53" i="7"/>
  <c r="AB53" i="7"/>
  <c r="AC53" i="7"/>
  <c r="AD53" i="7"/>
  <c r="W54" i="7"/>
  <c r="X54" i="7"/>
  <c r="Z54" i="7"/>
  <c r="AA54" i="7"/>
  <c r="AB54" i="7"/>
  <c r="AC54" i="7"/>
  <c r="AD54" i="7"/>
  <c r="W55" i="7"/>
  <c r="X55" i="7"/>
  <c r="Z55" i="7"/>
  <c r="AA55" i="7"/>
  <c r="AB55" i="7"/>
  <c r="AC55" i="7"/>
  <c r="AD55" i="7"/>
  <c r="W56" i="7"/>
  <c r="X56" i="7"/>
  <c r="Z56" i="7"/>
  <c r="AA56" i="7"/>
  <c r="AB56" i="7"/>
  <c r="AC56" i="7"/>
  <c r="AD56" i="7"/>
  <c r="W57" i="7"/>
  <c r="X57" i="7"/>
  <c r="Z57" i="7"/>
  <c r="AA57" i="7"/>
  <c r="AB57" i="7"/>
  <c r="AC57" i="7"/>
  <c r="AD57" i="7"/>
  <c r="W58" i="7"/>
  <c r="X58" i="7"/>
  <c r="Z58" i="7"/>
  <c r="AA58" i="7"/>
  <c r="AB58" i="7"/>
  <c r="AC58" i="7"/>
  <c r="AD58" i="7"/>
  <c r="W59" i="7"/>
  <c r="X59" i="7"/>
  <c r="Z59" i="7"/>
  <c r="AA59" i="7"/>
  <c r="AB59" i="7"/>
  <c r="AC59" i="7"/>
  <c r="AD59" i="7"/>
  <c r="W60" i="7"/>
  <c r="X60" i="7"/>
  <c r="Z60" i="7"/>
  <c r="AA60" i="7"/>
  <c r="AB60" i="7"/>
  <c r="AC60" i="7"/>
  <c r="AD60" i="7"/>
  <c r="W61" i="7"/>
  <c r="X61" i="7"/>
  <c r="Z61" i="7"/>
  <c r="AA61" i="7"/>
  <c r="AB61" i="7"/>
  <c r="AC61" i="7"/>
  <c r="AD61" i="7"/>
  <c r="W62" i="7"/>
  <c r="X62" i="7"/>
  <c r="Z62" i="7"/>
  <c r="AA62" i="7"/>
  <c r="AB62" i="7"/>
  <c r="AC62" i="7"/>
  <c r="AD62" i="7"/>
  <c r="W63" i="7"/>
  <c r="X63" i="7"/>
  <c r="Z63" i="7"/>
  <c r="AA63" i="7"/>
  <c r="AB63" i="7"/>
  <c r="AC63" i="7"/>
  <c r="AD63" i="7"/>
  <c r="W64" i="7"/>
  <c r="X64" i="7"/>
  <c r="Z64" i="7"/>
  <c r="AA64" i="7"/>
  <c r="AB64" i="7"/>
  <c r="AC64" i="7"/>
  <c r="AD64" i="7"/>
  <c r="W65" i="7"/>
  <c r="X65" i="7"/>
  <c r="Z65" i="7"/>
  <c r="AA65" i="7"/>
  <c r="AB65" i="7"/>
  <c r="AC65" i="7"/>
  <c r="AD65" i="7"/>
  <c r="W66" i="7"/>
  <c r="X66" i="7"/>
  <c r="Z66" i="7"/>
  <c r="AA66" i="7"/>
  <c r="AB66" i="7"/>
  <c r="AC66" i="7"/>
  <c r="AD66" i="7"/>
  <c r="W67" i="7"/>
  <c r="X67" i="7"/>
  <c r="Z67" i="7"/>
  <c r="AA67" i="7"/>
  <c r="AB67" i="7"/>
  <c r="AC67" i="7"/>
  <c r="AD67" i="7"/>
  <c r="W68" i="7"/>
  <c r="X68" i="7"/>
  <c r="Z68" i="7"/>
  <c r="AA68" i="7"/>
  <c r="AB68" i="7"/>
  <c r="AC68" i="7"/>
  <c r="AD68" i="7"/>
  <c r="W69" i="7"/>
  <c r="X69" i="7"/>
  <c r="Z69" i="7"/>
  <c r="AA69" i="7"/>
  <c r="AB69" i="7"/>
  <c r="AC69" i="7"/>
  <c r="AD69" i="7"/>
  <c r="W70" i="7"/>
  <c r="X70" i="7"/>
  <c r="Z70" i="7"/>
  <c r="AA70" i="7"/>
  <c r="AB70" i="7"/>
  <c r="AC70" i="7"/>
  <c r="AD70" i="7"/>
  <c r="W71" i="7"/>
  <c r="X71" i="7"/>
  <c r="Z71" i="7"/>
  <c r="AA71" i="7"/>
  <c r="AB71" i="7"/>
  <c r="AC71" i="7"/>
  <c r="AD71" i="7"/>
  <c r="W72" i="7"/>
  <c r="X72" i="7"/>
  <c r="Z72" i="7"/>
  <c r="AA72" i="7"/>
  <c r="AB72" i="7"/>
  <c r="AC72" i="7"/>
  <c r="AD72" i="7"/>
  <c r="W73" i="7"/>
  <c r="X73" i="7"/>
  <c r="Z73" i="7"/>
  <c r="AA73" i="7"/>
  <c r="AB73" i="7"/>
  <c r="AC73" i="7"/>
  <c r="AD73" i="7"/>
  <c r="W74" i="7"/>
  <c r="X74" i="7"/>
  <c r="Z74" i="7"/>
  <c r="AA74" i="7"/>
  <c r="AB74" i="7"/>
  <c r="AC74" i="7"/>
  <c r="AD74" i="7"/>
  <c r="W75" i="7"/>
  <c r="X75" i="7"/>
  <c r="Z75" i="7"/>
  <c r="AA75" i="7"/>
  <c r="AB75" i="7"/>
  <c r="AC75" i="7"/>
  <c r="AD75" i="7"/>
  <c r="W76" i="7"/>
  <c r="X76" i="7"/>
  <c r="Z76" i="7"/>
  <c r="AA76" i="7"/>
  <c r="AB76" i="7"/>
  <c r="AC76" i="7"/>
  <c r="AD76" i="7"/>
  <c r="W77" i="7"/>
  <c r="X77" i="7"/>
  <c r="Z77" i="7"/>
  <c r="AA77" i="7"/>
  <c r="AB77" i="7"/>
  <c r="AC77" i="7"/>
  <c r="AD77" i="7"/>
  <c r="W78" i="7"/>
  <c r="X78" i="7"/>
  <c r="Z78" i="7"/>
  <c r="AA78" i="7"/>
  <c r="AB78" i="7"/>
  <c r="AC78" i="7"/>
  <c r="AD78" i="7"/>
  <c r="W79" i="7"/>
  <c r="X79" i="7"/>
  <c r="Z79" i="7"/>
  <c r="AA79" i="7"/>
  <c r="AB79" i="7"/>
  <c r="AC79" i="7"/>
  <c r="AD79" i="7"/>
  <c r="W80" i="7"/>
  <c r="X80" i="7"/>
  <c r="Z80" i="7"/>
  <c r="AA80" i="7"/>
  <c r="AB80" i="7"/>
  <c r="AC80" i="7"/>
  <c r="AD80" i="7"/>
  <c r="W81" i="7"/>
  <c r="X81" i="7"/>
  <c r="Z81" i="7"/>
  <c r="AA81" i="7"/>
  <c r="AB81" i="7"/>
  <c r="AC81" i="7"/>
  <c r="AD81" i="7"/>
  <c r="W82" i="7"/>
  <c r="X82" i="7"/>
  <c r="Z82" i="7"/>
  <c r="AA82" i="7"/>
  <c r="AB82" i="7"/>
  <c r="AC82" i="7"/>
  <c r="AD82" i="7"/>
  <c r="W83" i="7"/>
  <c r="X83" i="7"/>
  <c r="Z83" i="7"/>
  <c r="AA83" i="7"/>
  <c r="AB83" i="7"/>
  <c r="AC83" i="7"/>
  <c r="AD83" i="7"/>
  <c r="W84" i="7"/>
  <c r="X84" i="7"/>
  <c r="Z84" i="7"/>
  <c r="AA84" i="7"/>
  <c r="AB84" i="7"/>
  <c r="AC84" i="7"/>
  <c r="AD84" i="7"/>
  <c r="W85" i="7"/>
  <c r="X85" i="7"/>
  <c r="Z85" i="7"/>
  <c r="AA85" i="7"/>
  <c r="AB85" i="7"/>
  <c r="AC85" i="7"/>
  <c r="AD85" i="7"/>
  <c r="W86" i="7"/>
  <c r="X86" i="7"/>
  <c r="Z86" i="7"/>
  <c r="AA86" i="7"/>
  <c r="AB86" i="7"/>
  <c r="AC86" i="7"/>
  <c r="AD86" i="7"/>
  <c r="W87" i="7"/>
  <c r="X87" i="7"/>
  <c r="Z87" i="7"/>
  <c r="AA87" i="7"/>
  <c r="AB87" i="7"/>
  <c r="AC87" i="7"/>
  <c r="AD87" i="7"/>
  <c r="W88" i="7"/>
  <c r="X88" i="7"/>
  <c r="Z88" i="7"/>
  <c r="AA88" i="7"/>
  <c r="AB88" i="7"/>
  <c r="AC88" i="7"/>
  <c r="AD88" i="7"/>
  <c r="W89" i="7"/>
  <c r="X89" i="7"/>
  <c r="Z89" i="7"/>
  <c r="AA89" i="7"/>
  <c r="AB89" i="7"/>
  <c r="AC89" i="7"/>
  <c r="AD89" i="7"/>
  <c r="W90" i="7"/>
  <c r="X90" i="7"/>
  <c r="Z90" i="7"/>
  <c r="AA90" i="7"/>
  <c r="AB90" i="7"/>
  <c r="AC90" i="7"/>
  <c r="AD90" i="7"/>
  <c r="W91" i="7"/>
  <c r="X91" i="7"/>
  <c r="Z91" i="7"/>
  <c r="AA91" i="7"/>
  <c r="AB91" i="7"/>
  <c r="AC91" i="7"/>
  <c r="AD91" i="7"/>
  <c r="W92" i="7"/>
  <c r="X92" i="7"/>
  <c r="Z92" i="7"/>
  <c r="AA92" i="7"/>
  <c r="AB92" i="7"/>
  <c r="AC92" i="7"/>
  <c r="AD92" i="7"/>
  <c r="W93" i="7"/>
  <c r="X93" i="7"/>
  <c r="Z93" i="7"/>
  <c r="AA93" i="7"/>
  <c r="AB93" i="7"/>
  <c r="AC93" i="7"/>
  <c r="AD93" i="7"/>
  <c r="W94" i="7"/>
  <c r="X94" i="7"/>
  <c r="Z94" i="7"/>
  <c r="AA94" i="7"/>
  <c r="AB94" i="7"/>
  <c r="AC94" i="7"/>
  <c r="AD94" i="7"/>
  <c r="W95" i="7"/>
  <c r="X95" i="7"/>
  <c r="Z95" i="7"/>
  <c r="AA95" i="7"/>
  <c r="AB95" i="7"/>
  <c r="AC95" i="7"/>
  <c r="AD95" i="7"/>
  <c r="W96" i="7"/>
  <c r="X96" i="7"/>
  <c r="Z96" i="7"/>
  <c r="AA96" i="7"/>
  <c r="AB96" i="7"/>
  <c r="AC96" i="7"/>
  <c r="AD96" i="7"/>
  <c r="W97" i="7"/>
  <c r="X97" i="7"/>
  <c r="Z97" i="7"/>
  <c r="AA97" i="7"/>
  <c r="AB97" i="7"/>
  <c r="AC97" i="7"/>
  <c r="AD97" i="7"/>
  <c r="W98" i="7"/>
  <c r="X98" i="7"/>
  <c r="Z98" i="7"/>
  <c r="AA98" i="7"/>
  <c r="AB98" i="7"/>
  <c r="AC98" i="7"/>
  <c r="AD98" i="7"/>
  <c r="W99" i="7"/>
  <c r="X99" i="7"/>
  <c r="Z99" i="7"/>
  <c r="AA99" i="7"/>
  <c r="AB99" i="7"/>
  <c r="AC99" i="7"/>
  <c r="AD99" i="7"/>
  <c r="W100" i="7"/>
  <c r="X100" i="7"/>
  <c r="Z100" i="7"/>
  <c r="AA100" i="7"/>
  <c r="AB100" i="7"/>
  <c r="AC100" i="7"/>
  <c r="AD100" i="7"/>
  <c r="W101" i="7"/>
  <c r="X101" i="7"/>
  <c r="Z101" i="7"/>
  <c r="AA101" i="7"/>
  <c r="AB101" i="7"/>
  <c r="AC101" i="7"/>
  <c r="AD101" i="7"/>
  <c r="W102" i="7"/>
  <c r="X102" i="7"/>
  <c r="Z102" i="7"/>
  <c r="AA102" i="7"/>
  <c r="AB102" i="7"/>
  <c r="AC102" i="7"/>
  <c r="AD102" i="7"/>
  <c r="W103" i="7"/>
  <c r="X103" i="7"/>
  <c r="Z103" i="7"/>
  <c r="AA103" i="7"/>
  <c r="AB103" i="7"/>
  <c r="AC103" i="7"/>
  <c r="AD103" i="7"/>
  <c r="W104" i="7"/>
  <c r="X104" i="7"/>
  <c r="Z104" i="7"/>
  <c r="AA104" i="7"/>
  <c r="AB104" i="7"/>
  <c r="AC104" i="7"/>
  <c r="AD104" i="7"/>
  <c r="W105" i="7"/>
  <c r="X105" i="7"/>
  <c r="Z105" i="7"/>
  <c r="AA105" i="7"/>
  <c r="AB105" i="7"/>
  <c r="AC105" i="7"/>
  <c r="AD105" i="7"/>
  <c r="W106" i="7"/>
  <c r="X106" i="7"/>
  <c r="Z106" i="7"/>
  <c r="AA106" i="7"/>
  <c r="AB106" i="7"/>
  <c r="AC106" i="7"/>
  <c r="AD106" i="7"/>
  <c r="W107" i="7"/>
  <c r="X107" i="7"/>
  <c r="Z107" i="7"/>
  <c r="AA107" i="7"/>
  <c r="AB107" i="7"/>
  <c r="AC107" i="7"/>
  <c r="AD107" i="7"/>
  <c r="W108" i="7"/>
  <c r="X108" i="7"/>
  <c r="Z108" i="7"/>
  <c r="AA108" i="7"/>
  <c r="AB108" i="7"/>
  <c r="AC108" i="7"/>
  <c r="AD108" i="7"/>
  <c r="W109" i="7"/>
  <c r="X109" i="7"/>
  <c r="Z109" i="7"/>
  <c r="AA109" i="7"/>
  <c r="AB109" i="7"/>
  <c r="AC109" i="7"/>
  <c r="AD109" i="7"/>
  <c r="W110" i="7"/>
  <c r="X110" i="7"/>
  <c r="Z110" i="7"/>
  <c r="AA110" i="7"/>
  <c r="AB110" i="7"/>
  <c r="AC110" i="7"/>
  <c r="AD110" i="7"/>
  <c r="W111" i="7"/>
  <c r="X111" i="7"/>
  <c r="Z111" i="7"/>
  <c r="AA111" i="7"/>
  <c r="AB111" i="7"/>
  <c r="AC111" i="7"/>
  <c r="AD111" i="7"/>
  <c r="W112" i="7"/>
  <c r="X112" i="7"/>
  <c r="Z112" i="7"/>
  <c r="AA112" i="7"/>
  <c r="AB112" i="7"/>
  <c r="AC112" i="7"/>
  <c r="AD112" i="7"/>
  <c r="W113" i="7"/>
  <c r="X113" i="7"/>
  <c r="Z113" i="7"/>
  <c r="AA113" i="7"/>
  <c r="AB113" i="7"/>
  <c r="AC113" i="7"/>
  <c r="AD113" i="7"/>
  <c r="W114" i="7"/>
  <c r="X114" i="7"/>
  <c r="Z114" i="7"/>
  <c r="AA114" i="7"/>
  <c r="AB114" i="7"/>
  <c r="AC114" i="7"/>
  <c r="AD114" i="7"/>
  <c r="W115" i="7"/>
  <c r="X115" i="7"/>
  <c r="Z115" i="7"/>
  <c r="AA115" i="7"/>
  <c r="AB115" i="7"/>
  <c r="AC115" i="7"/>
  <c r="AD115" i="7"/>
  <c r="W116" i="7"/>
  <c r="X116" i="7"/>
  <c r="Z116" i="7"/>
  <c r="AA116" i="7"/>
  <c r="AB116" i="7"/>
  <c r="AC116" i="7"/>
  <c r="AD116" i="7"/>
  <c r="X3" i="7"/>
  <c r="Y3" i="7"/>
  <c r="Z3" i="7"/>
  <c r="AA3" i="7"/>
  <c r="AB3" i="7"/>
  <c r="AC3" i="7"/>
  <c r="AD3" i="7"/>
  <c r="W3" i="7"/>
  <c r="M4" i="7"/>
  <c r="N4" i="7"/>
  <c r="P4" i="7"/>
  <c r="Q4" i="7"/>
  <c r="R4" i="7"/>
  <c r="S4" i="7"/>
  <c r="T4" i="7"/>
  <c r="M5" i="7"/>
  <c r="N5" i="7"/>
  <c r="P5" i="7"/>
  <c r="Q5" i="7"/>
  <c r="R5" i="7"/>
  <c r="S5" i="7"/>
  <c r="T5" i="7"/>
  <c r="M6" i="7"/>
  <c r="N6" i="7"/>
  <c r="P6" i="7"/>
  <c r="Q6" i="7"/>
  <c r="R6" i="7"/>
  <c r="S6" i="7"/>
  <c r="T6" i="7"/>
  <c r="M7" i="7"/>
  <c r="N7" i="7"/>
  <c r="P7" i="7"/>
  <c r="Q7" i="7"/>
  <c r="R7" i="7"/>
  <c r="S7" i="7"/>
  <c r="T7" i="7"/>
  <c r="M8" i="7"/>
  <c r="N8" i="7"/>
  <c r="P8" i="7"/>
  <c r="Q8" i="7"/>
  <c r="R8" i="7"/>
  <c r="S8" i="7"/>
  <c r="T8" i="7"/>
  <c r="M9" i="7"/>
  <c r="N9" i="7"/>
  <c r="P9" i="7"/>
  <c r="Q9" i="7"/>
  <c r="R9" i="7"/>
  <c r="S9" i="7"/>
  <c r="T9" i="7"/>
  <c r="M10" i="7"/>
  <c r="N10" i="7"/>
  <c r="P10" i="7"/>
  <c r="Q10" i="7"/>
  <c r="R10" i="7"/>
  <c r="S10" i="7"/>
  <c r="T10" i="7"/>
  <c r="M11" i="7"/>
  <c r="N11" i="7"/>
  <c r="P11" i="7"/>
  <c r="Q11" i="7"/>
  <c r="R11" i="7"/>
  <c r="S11" i="7"/>
  <c r="T11" i="7"/>
  <c r="M12" i="7"/>
  <c r="N12" i="7"/>
  <c r="P12" i="7"/>
  <c r="Q12" i="7"/>
  <c r="R12" i="7"/>
  <c r="S12" i="7"/>
  <c r="T12" i="7"/>
  <c r="M13" i="7"/>
  <c r="N13" i="7"/>
  <c r="P13" i="7"/>
  <c r="Q13" i="7"/>
  <c r="R13" i="7"/>
  <c r="S13" i="7"/>
  <c r="T13" i="7"/>
  <c r="M14" i="7"/>
  <c r="N14" i="7"/>
  <c r="P14" i="7"/>
  <c r="Q14" i="7"/>
  <c r="R14" i="7"/>
  <c r="S14" i="7"/>
  <c r="T14" i="7"/>
  <c r="M15" i="7"/>
  <c r="N15" i="7"/>
  <c r="P15" i="7"/>
  <c r="Q15" i="7"/>
  <c r="R15" i="7"/>
  <c r="S15" i="7"/>
  <c r="T15" i="7"/>
  <c r="M16" i="7"/>
  <c r="N16" i="7"/>
  <c r="P16" i="7"/>
  <c r="Q16" i="7"/>
  <c r="R16" i="7"/>
  <c r="S16" i="7"/>
  <c r="T16" i="7"/>
  <c r="M17" i="7"/>
  <c r="N17" i="7"/>
  <c r="P17" i="7"/>
  <c r="Q17" i="7"/>
  <c r="R17" i="7"/>
  <c r="S17" i="7"/>
  <c r="T17" i="7"/>
  <c r="M18" i="7"/>
  <c r="N18" i="7"/>
  <c r="P18" i="7"/>
  <c r="Q18" i="7"/>
  <c r="R18" i="7"/>
  <c r="S18" i="7"/>
  <c r="T18" i="7"/>
  <c r="M19" i="7"/>
  <c r="N19" i="7"/>
  <c r="P19" i="7"/>
  <c r="Q19" i="7"/>
  <c r="R19" i="7"/>
  <c r="S19" i="7"/>
  <c r="T19" i="7"/>
  <c r="M20" i="7"/>
  <c r="N20" i="7"/>
  <c r="P20" i="7"/>
  <c r="Q20" i="7"/>
  <c r="R20" i="7"/>
  <c r="S20" i="7"/>
  <c r="T20" i="7"/>
  <c r="M21" i="7"/>
  <c r="N21" i="7"/>
  <c r="P21" i="7"/>
  <c r="Q21" i="7"/>
  <c r="R21" i="7"/>
  <c r="S21" i="7"/>
  <c r="T21" i="7"/>
  <c r="M22" i="7"/>
  <c r="N22" i="7"/>
  <c r="P22" i="7"/>
  <c r="Q22" i="7"/>
  <c r="R22" i="7"/>
  <c r="S22" i="7"/>
  <c r="T22" i="7"/>
  <c r="M23" i="7"/>
  <c r="N23" i="7"/>
  <c r="P23" i="7"/>
  <c r="Q23" i="7"/>
  <c r="R23" i="7"/>
  <c r="S23" i="7"/>
  <c r="T23" i="7"/>
  <c r="M24" i="7"/>
  <c r="N24" i="7"/>
  <c r="P24" i="7"/>
  <c r="Q24" i="7"/>
  <c r="R24" i="7"/>
  <c r="S24" i="7"/>
  <c r="T24" i="7"/>
  <c r="M25" i="7"/>
  <c r="N25" i="7"/>
  <c r="P25" i="7"/>
  <c r="Q25" i="7"/>
  <c r="R25" i="7"/>
  <c r="S25" i="7"/>
  <c r="T25" i="7"/>
  <c r="M26" i="7"/>
  <c r="N26" i="7"/>
  <c r="P26" i="7"/>
  <c r="Q26" i="7"/>
  <c r="R26" i="7"/>
  <c r="S26" i="7"/>
  <c r="T26" i="7"/>
  <c r="M27" i="7"/>
  <c r="N27" i="7"/>
  <c r="P27" i="7"/>
  <c r="Q27" i="7"/>
  <c r="R27" i="7"/>
  <c r="S27" i="7"/>
  <c r="T27" i="7"/>
  <c r="M28" i="7"/>
  <c r="N28" i="7"/>
  <c r="P28" i="7"/>
  <c r="Q28" i="7"/>
  <c r="R28" i="7"/>
  <c r="S28" i="7"/>
  <c r="T28" i="7"/>
  <c r="M29" i="7"/>
  <c r="N29" i="7"/>
  <c r="P29" i="7"/>
  <c r="Q29" i="7"/>
  <c r="R29" i="7"/>
  <c r="S29" i="7"/>
  <c r="T29" i="7"/>
  <c r="M30" i="7"/>
  <c r="N30" i="7"/>
  <c r="P30" i="7"/>
  <c r="Q30" i="7"/>
  <c r="R30" i="7"/>
  <c r="S30" i="7"/>
  <c r="T30" i="7"/>
  <c r="M31" i="7"/>
  <c r="N31" i="7"/>
  <c r="P31" i="7"/>
  <c r="Q31" i="7"/>
  <c r="R31" i="7"/>
  <c r="S31" i="7"/>
  <c r="T31" i="7"/>
  <c r="M32" i="7"/>
  <c r="N32" i="7"/>
  <c r="P32" i="7"/>
  <c r="Q32" i="7"/>
  <c r="R32" i="7"/>
  <c r="S32" i="7"/>
  <c r="T32" i="7"/>
  <c r="M33" i="7"/>
  <c r="N33" i="7"/>
  <c r="P33" i="7"/>
  <c r="Q33" i="7"/>
  <c r="R33" i="7"/>
  <c r="S33" i="7"/>
  <c r="T33" i="7"/>
  <c r="M34" i="7"/>
  <c r="N34" i="7"/>
  <c r="P34" i="7"/>
  <c r="Q34" i="7"/>
  <c r="R34" i="7"/>
  <c r="S34" i="7"/>
  <c r="T34" i="7"/>
  <c r="M35" i="7"/>
  <c r="N35" i="7"/>
  <c r="P35" i="7"/>
  <c r="Q35" i="7"/>
  <c r="R35" i="7"/>
  <c r="S35" i="7"/>
  <c r="T35" i="7"/>
  <c r="M36" i="7"/>
  <c r="N36" i="7"/>
  <c r="P36" i="7"/>
  <c r="Q36" i="7"/>
  <c r="R36" i="7"/>
  <c r="S36" i="7"/>
  <c r="T36" i="7"/>
  <c r="M37" i="7"/>
  <c r="N37" i="7"/>
  <c r="P37" i="7"/>
  <c r="Q37" i="7"/>
  <c r="R37" i="7"/>
  <c r="S37" i="7"/>
  <c r="T37" i="7"/>
  <c r="M38" i="7"/>
  <c r="N38" i="7"/>
  <c r="P38" i="7"/>
  <c r="Q38" i="7"/>
  <c r="R38" i="7"/>
  <c r="S38" i="7"/>
  <c r="T38" i="7"/>
  <c r="M39" i="7"/>
  <c r="N39" i="7"/>
  <c r="P39" i="7"/>
  <c r="Q39" i="7"/>
  <c r="R39" i="7"/>
  <c r="S39" i="7"/>
  <c r="T39" i="7"/>
  <c r="M40" i="7"/>
  <c r="N40" i="7"/>
  <c r="P40" i="7"/>
  <c r="Q40" i="7"/>
  <c r="R40" i="7"/>
  <c r="S40" i="7"/>
  <c r="T40" i="7"/>
  <c r="M41" i="7"/>
  <c r="N41" i="7"/>
  <c r="P41" i="7"/>
  <c r="Q41" i="7"/>
  <c r="R41" i="7"/>
  <c r="S41" i="7"/>
  <c r="T41" i="7"/>
  <c r="M42" i="7"/>
  <c r="N42" i="7"/>
  <c r="P42" i="7"/>
  <c r="Q42" i="7"/>
  <c r="R42" i="7"/>
  <c r="S42" i="7"/>
  <c r="T42" i="7"/>
  <c r="M43" i="7"/>
  <c r="N43" i="7"/>
  <c r="P43" i="7"/>
  <c r="Q43" i="7"/>
  <c r="R43" i="7"/>
  <c r="S43" i="7"/>
  <c r="T43" i="7"/>
  <c r="M44" i="7"/>
  <c r="N44" i="7"/>
  <c r="P44" i="7"/>
  <c r="Q44" i="7"/>
  <c r="R44" i="7"/>
  <c r="S44" i="7"/>
  <c r="T44" i="7"/>
  <c r="M45" i="7"/>
  <c r="N45" i="7"/>
  <c r="P45" i="7"/>
  <c r="Q45" i="7"/>
  <c r="R45" i="7"/>
  <c r="S45" i="7"/>
  <c r="T45" i="7"/>
  <c r="M46" i="7"/>
  <c r="N46" i="7"/>
  <c r="P46" i="7"/>
  <c r="Q46" i="7"/>
  <c r="R46" i="7"/>
  <c r="S46" i="7"/>
  <c r="T46" i="7"/>
  <c r="M47" i="7"/>
  <c r="N47" i="7"/>
  <c r="P47" i="7"/>
  <c r="Q47" i="7"/>
  <c r="R47" i="7"/>
  <c r="S47" i="7"/>
  <c r="T47" i="7"/>
  <c r="M48" i="7"/>
  <c r="N48" i="7"/>
  <c r="P48" i="7"/>
  <c r="Q48" i="7"/>
  <c r="R48" i="7"/>
  <c r="S48" i="7"/>
  <c r="T48" i="7"/>
  <c r="M49" i="7"/>
  <c r="N49" i="7"/>
  <c r="P49" i="7"/>
  <c r="Q49" i="7"/>
  <c r="R49" i="7"/>
  <c r="S49" i="7"/>
  <c r="T49" i="7"/>
  <c r="M50" i="7"/>
  <c r="N50" i="7"/>
  <c r="P50" i="7"/>
  <c r="Q50" i="7"/>
  <c r="R50" i="7"/>
  <c r="S50" i="7"/>
  <c r="T50" i="7"/>
  <c r="M51" i="7"/>
  <c r="N51" i="7"/>
  <c r="P51" i="7"/>
  <c r="Q51" i="7"/>
  <c r="R51" i="7"/>
  <c r="S51" i="7"/>
  <c r="T51" i="7"/>
  <c r="M52" i="7"/>
  <c r="N52" i="7"/>
  <c r="P52" i="7"/>
  <c r="Q52" i="7"/>
  <c r="R52" i="7"/>
  <c r="S52" i="7"/>
  <c r="T52" i="7"/>
  <c r="M53" i="7"/>
  <c r="N53" i="7"/>
  <c r="P53" i="7"/>
  <c r="Q53" i="7"/>
  <c r="R53" i="7"/>
  <c r="S53" i="7"/>
  <c r="T53" i="7"/>
  <c r="M54" i="7"/>
  <c r="N54" i="7"/>
  <c r="P54" i="7"/>
  <c r="Q54" i="7"/>
  <c r="R54" i="7"/>
  <c r="S54" i="7"/>
  <c r="T54" i="7"/>
  <c r="M55" i="7"/>
  <c r="N55" i="7"/>
  <c r="P55" i="7"/>
  <c r="Q55" i="7"/>
  <c r="R55" i="7"/>
  <c r="S55" i="7"/>
  <c r="T55" i="7"/>
  <c r="M56" i="7"/>
  <c r="N56" i="7"/>
  <c r="P56" i="7"/>
  <c r="Q56" i="7"/>
  <c r="R56" i="7"/>
  <c r="S56" i="7"/>
  <c r="T56" i="7"/>
  <c r="M57" i="7"/>
  <c r="N57" i="7"/>
  <c r="P57" i="7"/>
  <c r="Q57" i="7"/>
  <c r="R57" i="7"/>
  <c r="S57" i="7"/>
  <c r="T57" i="7"/>
  <c r="M58" i="7"/>
  <c r="N58" i="7"/>
  <c r="P58" i="7"/>
  <c r="Q58" i="7"/>
  <c r="R58" i="7"/>
  <c r="S58" i="7"/>
  <c r="T58" i="7"/>
  <c r="M59" i="7"/>
  <c r="N59" i="7"/>
  <c r="P59" i="7"/>
  <c r="Q59" i="7"/>
  <c r="R59" i="7"/>
  <c r="S59" i="7"/>
  <c r="T59" i="7"/>
  <c r="M60" i="7"/>
  <c r="N60" i="7"/>
  <c r="P60" i="7"/>
  <c r="Q60" i="7"/>
  <c r="R60" i="7"/>
  <c r="S60" i="7"/>
  <c r="T60" i="7"/>
  <c r="M61" i="7"/>
  <c r="N61" i="7"/>
  <c r="P61" i="7"/>
  <c r="Q61" i="7"/>
  <c r="R61" i="7"/>
  <c r="S61" i="7"/>
  <c r="T61" i="7"/>
  <c r="M62" i="7"/>
  <c r="N62" i="7"/>
  <c r="P62" i="7"/>
  <c r="Q62" i="7"/>
  <c r="R62" i="7"/>
  <c r="S62" i="7"/>
  <c r="T62" i="7"/>
  <c r="M63" i="7"/>
  <c r="N63" i="7"/>
  <c r="P63" i="7"/>
  <c r="Q63" i="7"/>
  <c r="R63" i="7"/>
  <c r="S63" i="7"/>
  <c r="T63" i="7"/>
  <c r="M64" i="7"/>
  <c r="N64" i="7"/>
  <c r="P64" i="7"/>
  <c r="Q64" i="7"/>
  <c r="R64" i="7"/>
  <c r="S64" i="7"/>
  <c r="T64" i="7"/>
  <c r="M65" i="7"/>
  <c r="N65" i="7"/>
  <c r="P65" i="7"/>
  <c r="Q65" i="7"/>
  <c r="R65" i="7"/>
  <c r="S65" i="7"/>
  <c r="T65" i="7"/>
  <c r="M66" i="7"/>
  <c r="N66" i="7"/>
  <c r="P66" i="7"/>
  <c r="Q66" i="7"/>
  <c r="R66" i="7"/>
  <c r="S66" i="7"/>
  <c r="T66" i="7"/>
  <c r="M67" i="7"/>
  <c r="N67" i="7"/>
  <c r="P67" i="7"/>
  <c r="Q67" i="7"/>
  <c r="R67" i="7"/>
  <c r="S67" i="7"/>
  <c r="T67" i="7"/>
  <c r="M68" i="7"/>
  <c r="N68" i="7"/>
  <c r="P68" i="7"/>
  <c r="Q68" i="7"/>
  <c r="R68" i="7"/>
  <c r="S68" i="7"/>
  <c r="T68" i="7"/>
  <c r="M69" i="7"/>
  <c r="N69" i="7"/>
  <c r="P69" i="7"/>
  <c r="Q69" i="7"/>
  <c r="R69" i="7"/>
  <c r="S69" i="7"/>
  <c r="T69" i="7"/>
  <c r="M70" i="7"/>
  <c r="N70" i="7"/>
  <c r="P70" i="7"/>
  <c r="Q70" i="7"/>
  <c r="R70" i="7"/>
  <c r="S70" i="7"/>
  <c r="T70" i="7"/>
  <c r="M71" i="7"/>
  <c r="N71" i="7"/>
  <c r="P71" i="7"/>
  <c r="Q71" i="7"/>
  <c r="R71" i="7"/>
  <c r="S71" i="7"/>
  <c r="T71" i="7"/>
  <c r="M72" i="7"/>
  <c r="N72" i="7"/>
  <c r="P72" i="7"/>
  <c r="Q72" i="7"/>
  <c r="R72" i="7"/>
  <c r="S72" i="7"/>
  <c r="T72" i="7"/>
  <c r="M73" i="7"/>
  <c r="N73" i="7"/>
  <c r="P73" i="7"/>
  <c r="Q73" i="7"/>
  <c r="R73" i="7"/>
  <c r="S73" i="7"/>
  <c r="T73" i="7"/>
  <c r="M74" i="7"/>
  <c r="N74" i="7"/>
  <c r="P74" i="7"/>
  <c r="Q74" i="7"/>
  <c r="R74" i="7"/>
  <c r="S74" i="7"/>
  <c r="T74" i="7"/>
  <c r="M75" i="7"/>
  <c r="N75" i="7"/>
  <c r="P75" i="7"/>
  <c r="Q75" i="7"/>
  <c r="R75" i="7"/>
  <c r="S75" i="7"/>
  <c r="T75" i="7"/>
  <c r="M76" i="7"/>
  <c r="N76" i="7"/>
  <c r="P76" i="7"/>
  <c r="Q76" i="7"/>
  <c r="R76" i="7"/>
  <c r="S76" i="7"/>
  <c r="T76" i="7"/>
  <c r="M77" i="7"/>
  <c r="N77" i="7"/>
  <c r="P77" i="7"/>
  <c r="Q77" i="7"/>
  <c r="R77" i="7"/>
  <c r="S77" i="7"/>
  <c r="T77" i="7"/>
  <c r="M78" i="7"/>
  <c r="N78" i="7"/>
  <c r="P78" i="7"/>
  <c r="Q78" i="7"/>
  <c r="R78" i="7"/>
  <c r="S78" i="7"/>
  <c r="T78" i="7"/>
  <c r="M79" i="7"/>
  <c r="N79" i="7"/>
  <c r="P79" i="7"/>
  <c r="Q79" i="7"/>
  <c r="R79" i="7"/>
  <c r="S79" i="7"/>
  <c r="T79" i="7"/>
  <c r="M80" i="7"/>
  <c r="N80" i="7"/>
  <c r="P80" i="7"/>
  <c r="Q80" i="7"/>
  <c r="R80" i="7"/>
  <c r="S80" i="7"/>
  <c r="T80" i="7"/>
  <c r="M81" i="7"/>
  <c r="N81" i="7"/>
  <c r="P81" i="7"/>
  <c r="Q81" i="7"/>
  <c r="R81" i="7"/>
  <c r="S81" i="7"/>
  <c r="T81" i="7"/>
  <c r="M82" i="7"/>
  <c r="N82" i="7"/>
  <c r="P82" i="7"/>
  <c r="Q82" i="7"/>
  <c r="R82" i="7"/>
  <c r="S82" i="7"/>
  <c r="T82" i="7"/>
  <c r="M83" i="7"/>
  <c r="N83" i="7"/>
  <c r="P83" i="7"/>
  <c r="Q83" i="7"/>
  <c r="R83" i="7"/>
  <c r="S83" i="7"/>
  <c r="T83" i="7"/>
  <c r="M84" i="7"/>
  <c r="N84" i="7"/>
  <c r="P84" i="7"/>
  <c r="Q84" i="7"/>
  <c r="R84" i="7"/>
  <c r="S84" i="7"/>
  <c r="T84" i="7"/>
  <c r="M85" i="7"/>
  <c r="N85" i="7"/>
  <c r="P85" i="7"/>
  <c r="Q85" i="7"/>
  <c r="R85" i="7"/>
  <c r="S85" i="7"/>
  <c r="T85" i="7"/>
  <c r="M86" i="7"/>
  <c r="N86" i="7"/>
  <c r="P86" i="7"/>
  <c r="Q86" i="7"/>
  <c r="R86" i="7"/>
  <c r="S86" i="7"/>
  <c r="T86" i="7"/>
  <c r="M87" i="7"/>
  <c r="N87" i="7"/>
  <c r="P87" i="7"/>
  <c r="Q87" i="7"/>
  <c r="R87" i="7"/>
  <c r="S87" i="7"/>
  <c r="T87" i="7"/>
  <c r="M88" i="7"/>
  <c r="N88" i="7"/>
  <c r="P88" i="7"/>
  <c r="Q88" i="7"/>
  <c r="R88" i="7"/>
  <c r="S88" i="7"/>
  <c r="T88" i="7"/>
  <c r="M89" i="7"/>
  <c r="N89" i="7"/>
  <c r="P89" i="7"/>
  <c r="Q89" i="7"/>
  <c r="R89" i="7"/>
  <c r="S89" i="7"/>
  <c r="T89" i="7"/>
  <c r="M90" i="7"/>
  <c r="N90" i="7"/>
  <c r="P90" i="7"/>
  <c r="Q90" i="7"/>
  <c r="R90" i="7"/>
  <c r="S90" i="7"/>
  <c r="T90" i="7"/>
  <c r="M91" i="7"/>
  <c r="N91" i="7"/>
  <c r="P91" i="7"/>
  <c r="Q91" i="7"/>
  <c r="R91" i="7"/>
  <c r="S91" i="7"/>
  <c r="T91" i="7"/>
  <c r="M92" i="7"/>
  <c r="N92" i="7"/>
  <c r="P92" i="7"/>
  <c r="Q92" i="7"/>
  <c r="R92" i="7"/>
  <c r="S92" i="7"/>
  <c r="T92" i="7"/>
  <c r="M93" i="7"/>
  <c r="N93" i="7"/>
  <c r="P93" i="7"/>
  <c r="Q93" i="7"/>
  <c r="R93" i="7"/>
  <c r="S93" i="7"/>
  <c r="T93" i="7"/>
  <c r="M94" i="7"/>
  <c r="N94" i="7"/>
  <c r="P94" i="7"/>
  <c r="Q94" i="7"/>
  <c r="R94" i="7"/>
  <c r="S94" i="7"/>
  <c r="T94" i="7"/>
  <c r="M95" i="7"/>
  <c r="N95" i="7"/>
  <c r="P95" i="7"/>
  <c r="Q95" i="7"/>
  <c r="R95" i="7"/>
  <c r="S95" i="7"/>
  <c r="T95" i="7"/>
  <c r="M96" i="7"/>
  <c r="N96" i="7"/>
  <c r="P96" i="7"/>
  <c r="Q96" i="7"/>
  <c r="R96" i="7"/>
  <c r="S96" i="7"/>
  <c r="T96" i="7"/>
  <c r="M97" i="7"/>
  <c r="N97" i="7"/>
  <c r="P97" i="7"/>
  <c r="Q97" i="7"/>
  <c r="R97" i="7"/>
  <c r="S97" i="7"/>
  <c r="T97" i="7"/>
  <c r="M98" i="7"/>
  <c r="N98" i="7"/>
  <c r="P98" i="7"/>
  <c r="Q98" i="7"/>
  <c r="R98" i="7"/>
  <c r="S98" i="7"/>
  <c r="T98" i="7"/>
  <c r="M99" i="7"/>
  <c r="N99" i="7"/>
  <c r="P99" i="7"/>
  <c r="Q99" i="7"/>
  <c r="R99" i="7"/>
  <c r="S99" i="7"/>
  <c r="T99" i="7"/>
  <c r="M100" i="7"/>
  <c r="N100" i="7"/>
  <c r="P100" i="7"/>
  <c r="Q100" i="7"/>
  <c r="R100" i="7"/>
  <c r="S100" i="7"/>
  <c r="T100" i="7"/>
  <c r="M101" i="7"/>
  <c r="N101" i="7"/>
  <c r="P101" i="7"/>
  <c r="Q101" i="7"/>
  <c r="R101" i="7"/>
  <c r="S101" i="7"/>
  <c r="T101" i="7"/>
  <c r="M102" i="7"/>
  <c r="N102" i="7"/>
  <c r="P102" i="7"/>
  <c r="Q102" i="7"/>
  <c r="R102" i="7"/>
  <c r="S102" i="7"/>
  <c r="T102" i="7"/>
  <c r="M103" i="7"/>
  <c r="N103" i="7"/>
  <c r="P103" i="7"/>
  <c r="Q103" i="7"/>
  <c r="R103" i="7"/>
  <c r="S103" i="7"/>
  <c r="T103" i="7"/>
  <c r="M104" i="7"/>
  <c r="N104" i="7"/>
  <c r="P104" i="7"/>
  <c r="Q104" i="7"/>
  <c r="R104" i="7"/>
  <c r="S104" i="7"/>
  <c r="T104" i="7"/>
  <c r="M105" i="7"/>
  <c r="N105" i="7"/>
  <c r="P105" i="7"/>
  <c r="Q105" i="7"/>
  <c r="R105" i="7"/>
  <c r="S105" i="7"/>
  <c r="T105" i="7"/>
  <c r="M106" i="7"/>
  <c r="N106" i="7"/>
  <c r="P106" i="7"/>
  <c r="Q106" i="7"/>
  <c r="R106" i="7"/>
  <c r="S106" i="7"/>
  <c r="T106" i="7"/>
  <c r="M107" i="7"/>
  <c r="N107" i="7"/>
  <c r="P107" i="7"/>
  <c r="Q107" i="7"/>
  <c r="R107" i="7"/>
  <c r="S107" i="7"/>
  <c r="T107" i="7"/>
  <c r="M108" i="7"/>
  <c r="N108" i="7"/>
  <c r="P108" i="7"/>
  <c r="Q108" i="7"/>
  <c r="R108" i="7"/>
  <c r="S108" i="7"/>
  <c r="T108" i="7"/>
  <c r="M109" i="7"/>
  <c r="N109" i="7"/>
  <c r="P109" i="7"/>
  <c r="Q109" i="7"/>
  <c r="R109" i="7"/>
  <c r="S109" i="7"/>
  <c r="T109" i="7"/>
  <c r="M110" i="7"/>
  <c r="N110" i="7"/>
  <c r="P110" i="7"/>
  <c r="Q110" i="7"/>
  <c r="R110" i="7"/>
  <c r="S110" i="7"/>
  <c r="T110" i="7"/>
  <c r="M111" i="7"/>
  <c r="N111" i="7"/>
  <c r="P111" i="7"/>
  <c r="Q111" i="7"/>
  <c r="R111" i="7"/>
  <c r="S111" i="7"/>
  <c r="T111" i="7"/>
  <c r="M112" i="7"/>
  <c r="N112" i="7"/>
  <c r="P112" i="7"/>
  <c r="Q112" i="7"/>
  <c r="R112" i="7"/>
  <c r="S112" i="7"/>
  <c r="T112" i="7"/>
  <c r="M113" i="7"/>
  <c r="N113" i="7"/>
  <c r="P113" i="7"/>
  <c r="Q113" i="7"/>
  <c r="R113" i="7"/>
  <c r="S113" i="7"/>
  <c r="T113" i="7"/>
  <c r="M114" i="7"/>
  <c r="N114" i="7"/>
  <c r="P114" i="7"/>
  <c r="Q114" i="7"/>
  <c r="R114" i="7"/>
  <c r="S114" i="7"/>
  <c r="T114" i="7"/>
  <c r="M115" i="7"/>
  <c r="N115" i="7"/>
  <c r="P115" i="7"/>
  <c r="Q115" i="7"/>
  <c r="R115" i="7"/>
  <c r="S115" i="7"/>
  <c r="T115" i="7"/>
  <c r="M116" i="7"/>
  <c r="N116" i="7"/>
  <c r="P116" i="7"/>
  <c r="Q116" i="7"/>
  <c r="R116" i="7"/>
  <c r="S116" i="7"/>
  <c r="T116" i="7"/>
  <c r="N3" i="7"/>
  <c r="O3" i="7"/>
  <c r="P3" i="7"/>
  <c r="Q3" i="7"/>
  <c r="R3" i="7"/>
  <c r="S3" i="7"/>
  <c r="T3" i="7"/>
  <c r="M3" i="7"/>
  <c r="DN117" i="7" l="1"/>
  <c r="M36" i="6" s="1"/>
  <c r="BZ117" i="7"/>
  <c r="I36" i="6" s="1"/>
  <c r="DI117" i="7"/>
  <c r="DW117" i="7"/>
  <c r="N34" i="6" s="1"/>
  <c r="DE117" i="7"/>
  <c r="L37" i="6" s="1"/>
  <c r="DB117" i="7"/>
  <c r="DA117" i="7"/>
  <c r="CH117" i="7"/>
  <c r="DU117" i="7"/>
  <c r="DT117" i="7"/>
  <c r="N27" i="6" s="1"/>
  <c r="DC117" i="7"/>
  <c r="L34" i="6" s="1"/>
  <c r="CQ117" i="7"/>
  <c r="BV117" i="7"/>
  <c r="I27" i="6" s="1"/>
  <c r="DY117" i="7"/>
  <c r="N37" i="6" s="1"/>
  <c r="BA117" i="7"/>
  <c r="H26" i="6" s="1"/>
  <c r="CO117" i="7"/>
  <c r="CJ117" i="7"/>
  <c r="J36" i="6" s="1"/>
  <c r="DO117" i="7"/>
  <c r="M37" i="6" s="1"/>
  <c r="DS117" i="7"/>
  <c r="DL117" i="7"/>
  <c r="DX117" i="7"/>
  <c r="N36" i="6" s="1"/>
  <c r="CY117" i="7"/>
  <c r="CS117" i="7"/>
  <c r="K34" i="6" s="1"/>
  <c r="CG117" i="7"/>
  <c r="CR117" i="7"/>
  <c r="DF117" i="7"/>
  <c r="L40" i="6" s="1"/>
  <c r="DZ117" i="7"/>
  <c r="N40" i="6" s="1"/>
  <c r="DK117" i="7"/>
  <c r="BY117" i="7"/>
  <c r="I34" i="6" s="1"/>
  <c r="CP117" i="7"/>
  <c r="K27" i="6" s="1"/>
  <c r="DD117" i="7"/>
  <c r="L36" i="6" s="1"/>
  <c r="DP117" i="7"/>
  <c r="M40" i="6" s="1"/>
  <c r="CI117" i="7"/>
  <c r="J34" i="6" s="1"/>
  <c r="CV117" i="7"/>
  <c r="K40" i="6" s="1"/>
  <c r="BU117" i="7"/>
  <c r="CU117" i="7"/>
  <c r="K37" i="6" s="1"/>
  <c r="DM117" i="7"/>
  <c r="M34" i="6" s="1"/>
  <c r="DV117" i="7"/>
  <c r="DJ117" i="7"/>
  <c r="M27" i="6" s="1"/>
  <c r="CZ117" i="7"/>
  <c r="L27" i="6" s="1"/>
  <c r="CT117" i="7"/>
  <c r="K36" i="6" s="1"/>
  <c r="CF117" i="7"/>
  <c r="J27" i="6" s="1"/>
  <c r="CE117" i="7"/>
  <c r="CL117" i="7"/>
  <c r="J40" i="6" s="1"/>
  <c r="CK117" i="7"/>
  <c r="J37" i="6" s="1"/>
  <c r="CB117" i="7"/>
  <c r="I40" i="6" s="1"/>
  <c r="CA117" i="7"/>
  <c r="I37" i="6" s="1"/>
  <c r="BX117" i="7"/>
  <c r="BW117" i="7"/>
  <c r="AJ117" i="7"/>
  <c r="F32" i="6" s="1"/>
  <c r="AL117" i="7"/>
  <c r="F36" i="6" s="1"/>
  <c r="AV117" i="7"/>
  <c r="G36" i="6" s="1"/>
  <c r="BC117" i="7"/>
  <c r="H30" i="6" s="1"/>
  <c r="BB117" i="7"/>
  <c r="H27" i="6" s="1"/>
  <c r="AK117" i="7"/>
  <c r="F34" i="6" s="1"/>
  <c r="AS117" i="7"/>
  <c r="G30" i="6" s="1"/>
  <c r="BD117" i="7"/>
  <c r="H32" i="6" s="1"/>
  <c r="AR117" i="7"/>
  <c r="G27" i="6" s="1"/>
  <c r="AN117" i="7"/>
  <c r="F40" i="6" s="1"/>
  <c r="BG117" i="7"/>
  <c r="H37" i="6" s="1"/>
  <c r="BF117" i="7"/>
  <c r="H36" i="6" s="1"/>
  <c r="AQ117" i="7"/>
  <c r="G26" i="6" s="1"/>
  <c r="BE117" i="7"/>
  <c r="H34" i="6" s="1"/>
  <c r="AI117" i="7"/>
  <c r="F30" i="6" s="1"/>
  <c r="AW117" i="7"/>
  <c r="G37" i="6" s="1"/>
  <c r="AH117" i="7"/>
  <c r="F27" i="6" s="1"/>
  <c r="AU117" i="7"/>
  <c r="G34" i="6" s="1"/>
  <c r="BH117" i="7"/>
  <c r="H40" i="6" s="1"/>
  <c r="AX117" i="7"/>
  <c r="G40" i="6" s="1"/>
  <c r="AT117" i="7"/>
  <c r="G32" i="6" s="1"/>
  <c r="AG117" i="7"/>
  <c r="F26" i="6" s="1"/>
  <c r="AM117" i="7"/>
  <c r="F37" i="6" s="1"/>
  <c r="AB117" i="7"/>
  <c r="E36" i="6" s="1"/>
  <c r="AD117" i="7"/>
  <c r="E40" i="6" s="1"/>
  <c r="X117" i="7" l="1"/>
  <c r="Z117" i="7"/>
  <c r="E32" i="6" s="1"/>
  <c r="AA117" i="7"/>
  <c r="E34" i="6" s="1"/>
  <c r="Y117" i="7"/>
  <c r="E30" i="6" s="1"/>
  <c r="AC117" i="7"/>
  <c r="E37" i="6" s="1"/>
  <c r="W117" i="7"/>
  <c r="E26" i="6" s="1"/>
  <c r="M117" i="7" l="1"/>
  <c r="T117" i="7"/>
  <c r="S117" i="7"/>
  <c r="R117" i="7"/>
  <c r="Q117" i="7"/>
  <c r="P117" i="7"/>
  <c r="O117" i="7"/>
  <c r="N117" i="7"/>
  <c r="C36" i="6" l="1"/>
  <c r="D36" i="6"/>
  <c r="C40" i="6"/>
  <c r="D40" i="6"/>
  <c r="D27" i="6"/>
  <c r="C37" i="6"/>
  <c r="D37" i="6"/>
  <c r="D30" i="6"/>
  <c r="D32" i="6"/>
  <c r="C34" i="6"/>
  <c r="D34" i="6"/>
  <c r="D26" i="6"/>
  <c r="AH44" i="1"/>
  <c r="E27" i="6" s="1"/>
  <c r="AI44" i="1"/>
  <c r="AJ44" i="1"/>
  <c r="AK44" i="1"/>
  <c r="AL44" i="1"/>
  <c r="AM44" i="1"/>
  <c r="AO44" i="1"/>
  <c r="AP44" i="1"/>
  <c r="AQ44" i="1"/>
  <c r="AR44" i="1"/>
  <c r="AS44" i="1"/>
  <c r="AT44" i="1"/>
  <c r="AU44" i="1"/>
  <c r="AV44" i="1"/>
  <c r="AW44" i="1"/>
  <c r="AX44" i="1"/>
  <c r="AY44" i="1"/>
  <c r="AZ44" i="1"/>
  <c r="BA44" i="1"/>
  <c r="BB44" i="1"/>
  <c r="BC44" i="1"/>
  <c r="BD44" i="1"/>
  <c r="BE44" i="1"/>
  <c r="BF44" i="1"/>
  <c r="BG44" i="1"/>
  <c r="BH44" i="1"/>
  <c r="BI44" i="1"/>
  <c r="BJ44" i="1"/>
  <c r="BK44" i="1"/>
  <c r="BL44" i="1"/>
  <c r="BM44" i="1"/>
  <c r="BN44" i="1"/>
  <c r="BO44" i="1"/>
  <c r="BP44" i="1"/>
  <c r="BQ44" i="1"/>
  <c r="BR44" i="1"/>
  <c r="BS44" i="1"/>
  <c r="BT44" i="1"/>
  <c r="BU44" i="1"/>
  <c r="BV44" i="1"/>
  <c r="BW44" i="1"/>
  <c r="BX44" i="1"/>
  <c r="AH45" i="1"/>
  <c r="AI45" i="1"/>
  <c r="AJ45" i="1"/>
  <c r="AK45" i="1"/>
  <c r="AL45" i="1"/>
  <c r="AM45" i="1"/>
  <c r="AO45" i="1"/>
  <c r="AP45" i="1"/>
  <c r="AQ45" i="1"/>
  <c r="AR45" i="1"/>
  <c r="AS45" i="1"/>
  <c r="AT45" i="1"/>
  <c r="AU45" i="1"/>
  <c r="AV45" i="1"/>
  <c r="AW45" i="1"/>
  <c r="AX45" i="1"/>
  <c r="AY45" i="1"/>
  <c r="AZ45" i="1"/>
  <c r="BA45" i="1"/>
  <c r="BB45" i="1"/>
  <c r="BC45" i="1"/>
  <c r="BD45" i="1"/>
  <c r="BE45" i="1"/>
  <c r="BF45" i="1"/>
  <c r="BG45" i="1"/>
  <c r="BH45" i="1"/>
  <c r="BI45" i="1"/>
  <c r="BJ45" i="1"/>
  <c r="BK45" i="1"/>
  <c r="BL45" i="1"/>
  <c r="BM45" i="1"/>
  <c r="BN45" i="1"/>
  <c r="BO45" i="1"/>
  <c r="BP45" i="1"/>
  <c r="BQ45" i="1"/>
  <c r="BR45" i="1"/>
  <c r="BS45" i="1"/>
  <c r="BT45" i="1"/>
  <c r="BU45" i="1"/>
  <c r="BV45" i="1"/>
  <c r="BW45" i="1"/>
  <c r="BX45" i="1"/>
  <c r="AH46" i="1"/>
  <c r="C30" i="6" s="1"/>
  <c r="AI46" i="1"/>
  <c r="AJ46" i="1"/>
  <c r="AK46" i="1"/>
  <c r="AL46" i="1"/>
  <c r="AM46" i="1"/>
  <c r="AO46" i="1"/>
  <c r="I30" i="6" s="1"/>
  <c r="AP46" i="1"/>
  <c r="I33" i="6" s="1"/>
  <c r="AQ46" i="1"/>
  <c r="AR46" i="1"/>
  <c r="AS46" i="1"/>
  <c r="AT46" i="1"/>
  <c r="AU46" i="1"/>
  <c r="J30" i="6" s="1"/>
  <c r="AV46" i="1"/>
  <c r="AW46" i="1"/>
  <c r="AX46" i="1"/>
  <c r="AY46" i="1"/>
  <c r="AZ46" i="1"/>
  <c r="BA46" i="1"/>
  <c r="K30" i="6" s="1"/>
  <c r="BB46" i="1"/>
  <c r="BC46" i="1"/>
  <c r="BD46" i="1"/>
  <c r="BE46" i="1"/>
  <c r="BF46" i="1"/>
  <c r="BG46" i="1"/>
  <c r="L30" i="6" s="1"/>
  <c r="BH46" i="1"/>
  <c r="BI46" i="1"/>
  <c r="BJ46" i="1"/>
  <c r="BK46" i="1"/>
  <c r="BL46" i="1"/>
  <c r="BM46" i="1"/>
  <c r="M30" i="6" s="1"/>
  <c r="BN46" i="1"/>
  <c r="BO46" i="1"/>
  <c r="BP46" i="1"/>
  <c r="BQ46" i="1"/>
  <c r="BR46" i="1"/>
  <c r="BS46" i="1"/>
  <c r="N30" i="6" s="1"/>
  <c r="BT46" i="1"/>
  <c r="BU46" i="1"/>
  <c r="BV46" i="1"/>
  <c r="BW46" i="1"/>
  <c r="BX46" i="1"/>
  <c r="AH47" i="1"/>
  <c r="AI47" i="1"/>
  <c r="AJ47" i="1"/>
  <c r="AK47" i="1"/>
  <c r="AL47" i="1"/>
  <c r="AM47" i="1"/>
  <c r="AO47" i="1"/>
  <c r="AP47" i="1"/>
  <c r="AQ47" i="1"/>
  <c r="AR47" i="1"/>
  <c r="AS47" i="1"/>
  <c r="AT47" i="1"/>
  <c r="AU47" i="1"/>
  <c r="AV47" i="1"/>
  <c r="AW47" i="1"/>
  <c r="AX47" i="1"/>
  <c r="AY47" i="1"/>
  <c r="AZ47" i="1"/>
  <c r="BA47" i="1"/>
  <c r="BB47" i="1"/>
  <c r="BC47" i="1"/>
  <c r="BD47" i="1"/>
  <c r="BE47" i="1"/>
  <c r="BF47" i="1"/>
  <c r="BG47" i="1"/>
  <c r="BH47" i="1"/>
  <c r="BI47" i="1"/>
  <c r="BJ47" i="1"/>
  <c r="BK47" i="1"/>
  <c r="BL47" i="1"/>
  <c r="BM47" i="1"/>
  <c r="BN47" i="1"/>
  <c r="BO47" i="1"/>
  <c r="BP47" i="1"/>
  <c r="BQ47" i="1"/>
  <c r="BR47" i="1"/>
  <c r="BS47" i="1"/>
  <c r="BT47" i="1"/>
  <c r="BU47" i="1"/>
  <c r="BV47" i="1"/>
  <c r="BW47" i="1"/>
  <c r="BX47" i="1"/>
  <c r="AH48" i="1"/>
  <c r="AI48" i="1"/>
  <c r="AJ48" i="1"/>
  <c r="AK48" i="1"/>
  <c r="AL48" i="1"/>
  <c r="AM48" i="1"/>
  <c r="AO48" i="1"/>
  <c r="AP48" i="1"/>
  <c r="AQ48" i="1"/>
  <c r="AR48" i="1"/>
  <c r="AS48" i="1"/>
  <c r="AT48" i="1"/>
  <c r="AU48" i="1"/>
  <c r="AV48" i="1"/>
  <c r="AW48" i="1"/>
  <c r="AX48" i="1"/>
  <c r="AY48" i="1"/>
  <c r="AZ48" i="1"/>
  <c r="BA48" i="1"/>
  <c r="BB48" i="1"/>
  <c r="BC48" i="1"/>
  <c r="BD48" i="1"/>
  <c r="BE48" i="1"/>
  <c r="BF48" i="1"/>
  <c r="BG48" i="1"/>
  <c r="BH48" i="1"/>
  <c r="BI48" i="1"/>
  <c r="BJ48" i="1"/>
  <c r="BK48" i="1"/>
  <c r="BL48" i="1"/>
  <c r="BM48" i="1"/>
  <c r="BN48" i="1"/>
  <c r="BO48" i="1"/>
  <c r="BP48" i="1"/>
  <c r="BQ48" i="1"/>
  <c r="BR48" i="1"/>
  <c r="BS48" i="1"/>
  <c r="BT48" i="1"/>
  <c r="BU48" i="1"/>
  <c r="BV48" i="1"/>
  <c r="BW48" i="1"/>
  <c r="BX48" i="1"/>
  <c r="AH49" i="1"/>
  <c r="AI49" i="1"/>
  <c r="AJ49" i="1"/>
  <c r="AK49" i="1"/>
  <c r="AL49" i="1"/>
  <c r="AM49" i="1"/>
  <c r="AO49" i="1"/>
  <c r="AP49" i="1"/>
  <c r="AQ49" i="1"/>
  <c r="AR49" i="1"/>
  <c r="AS49" i="1"/>
  <c r="AT49" i="1"/>
  <c r="AU49" i="1"/>
  <c r="AV49" i="1"/>
  <c r="AW49" i="1"/>
  <c r="AX49" i="1"/>
  <c r="AY49" i="1"/>
  <c r="AZ49" i="1"/>
  <c r="BA49" i="1"/>
  <c r="BB49" i="1"/>
  <c r="BC49" i="1"/>
  <c r="BD49" i="1"/>
  <c r="BE49" i="1"/>
  <c r="BF49" i="1"/>
  <c r="BG49" i="1"/>
  <c r="BH49" i="1"/>
  <c r="BI49" i="1"/>
  <c r="BJ49" i="1"/>
  <c r="BK49" i="1"/>
  <c r="BL49" i="1"/>
  <c r="BM49" i="1"/>
  <c r="BN49" i="1"/>
  <c r="BO49" i="1"/>
  <c r="BP49" i="1"/>
  <c r="BQ49" i="1"/>
  <c r="BR49" i="1"/>
  <c r="BS49" i="1"/>
  <c r="BT49" i="1"/>
  <c r="BU49" i="1"/>
  <c r="BV49" i="1"/>
  <c r="BW49" i="1"/>
  <c r="BX49" i="1"/>
  <c r="AH50" i="1"/>
  <c r="AI50" i="1"/>
  <c r="AJ50" i="1"/>
  <c r="AK50" i="1"/>
  <c r="AL50" i="1"/>
  <c r="AM50" i="1"/>
  <c r="AO50" i="1"/>
  <c r="AP50" i="1"/>
  <c r="AQ50" i="1"/>
  <c r="AR50" i="1"/>
  <c r="AS50" i="1"/>
  <c r="AT50" i="1"/>
  <c r="AU50" i="1"/>
  <c r="AV50" i="1"/>
  <c r="AW50" i="1"/>
  <c r="AX50" i="1"/>
  <c r="AY50" i="1"/>
  <c r="AZ50" i="1"/>
  <c r="BA50" i="1"/>
  <c r="BB50" i="1"/>
  <c r="BC50" i="1"/>
  <c r="BD50" i="1"/>
  <c r="BE50" i="1"/>
  <c r="BF50" i="1"/>
  <c r="BG50" i="1"/>
  <c r="BH50" i="1"/>
  <c r="BI50" i="1"/>
  <c r="BJ50" i="1"/>
  <c r="BK50" i="1"/>
  <c r="BL50" i="1"/>
  <c r="BM50" i="1"/>
  <c r="BN50" i="1"/>
  <c r="BO50" i="1"/>
  <c r="BP50" i="1"/>
  <c r="BQ50" i="1"/>
  <c r="BR50" i="1"/>
  <c r="BS50" i="1"/>
  <c r="BT50" i="1"/>
  <c r="BU50" i="1"/>
  <c r="BV50" i="1"/>
  <c r="BW50" i="1"/>
  <c r="BX50" i="1"/>
  <c r="AH51" i="1"/>
  <c r="AI51" i="1"/>
  <c r="AJ51" i="1"/>
  <c r="AK51" i="1"/>
  <c r="AL51" i="1"/>
  <c r="AM51" i="1"/>
  <c r="AO51" i="1"/>
  <c r="AP51" i="1"/>
  <c r="AQ51" i="1"/>
  <c r="AR51" i="1"/>
  <c r="AS51" i="1"/>
  <c r="AT51" i="1"/>
  <c r="AU51" i="1"/>
  <c r="AV51" i="1"/>
  <c r="AW51" i="1"/>
  <c r="AX51" i="1"/>
  <c r="AY51" i="1"/>
  <c r="AZ51" i="1"/>
  <c r="BA51" i="1"/>
  <c r="BB51" i="1"/>
  <c r="BC51" i="1"/>
  <c r="BD51" i="1"/>
  <c r="BE51" i="1"/>
  <c r="BF51" i="1"/>
  <c r="BG51" i="1"/>
  <c r="BH51" i="1"/>
  <c r="BI51" i="1"/>
  <c r="BJ51" i="1"/>
  <c r="BK51" i="1"/>
  <c r="BL51" i="1"/>
  <c r="BM51" i="1"/>
  <c r="BN51" i="1"/>
  <c r="BO51" i="1"/>
  <c r="BP51" i="1"/>
  <c r="BQ51" i="1"/>
  <c r="BR51" i="1"/>
  <c r="BS51" i="1"/>
  <c r="BT51" i="1"/>
  <c r="BU51" i="1"/>
  <c r="BV51" i="1"/>
  <c r="BW51" i="1"/>
  <c r="BX51" i="1"/>
  <c r="AH52" i="1"/>
  <c r="AI52" i="1"/>
  <c r="AJ52" i="1"/>
  <c r="AK52" i="1"/>
  <c r="AL52" i="1"/>
  <c r="AM52" i="1"/>
  <c r="AO52" i="1"/>
  <c r="AP52" i="1"/>
  <c r="AQ52" i="1"/>
  <c r="AR52" i="1"/>
  <c r="AS52" i="1"/>
  <c r="AT52" i="1"/>
  <c r="AU52" i="1"/>
  <c r="AV52" i="1"/>
  <c r="AW52" i="1"/>
  <c r="AX52" i="1"/>
  <c r="AY52" i="1"/>
  <c r="AZ52" i="1"/>
  <c r="BA52" i="1"/>
  <c r="BB52" i="1"/>
  <c r="BC52" i="1"/>
  <c r="BD52" i="1"/>
  <c r="BE52" i="1"/>
  <c r="BF52" i="1"/>
  <c r="BG52" i="1"/>
  <c r="BH52" i="1"/>
  <c r="BI52" i="1"/>
  <c r="BJ52" i="1"/>
  <c r="BK52" i="1"/>
  <c r="BL52" i="1"/>
  <c r="BM52" i="1"/>
  <c r="BN52" i="1"/>
  <c r="BO52" i="1"/>
  <c r="BP52" i="1"/>
  <c r="BQ52" i="1"/>
  <c r="BR52" i="1"/>
  <c r="BS52" i="1"/>
  <c r="BT52" i="1"/>
  <c r="BU52" i="1"/>
  <c r="BV52" i="1"/>
  <c r="BW52" i="1"/>
  <c r="BX52" i="1"/>
  <c r="AH53" i="1"/>
  <c r="AI53" i="1"/>
  <c r="AJ53" i="1"/>
  <c r="AK53" i="1"/>
  <c r="AL53" i="1"/>
  <c r="AM53" i="1"/>
  <c r="AO53" i="1"/>
  <c r="AP53" i="1"/>
  <c r="AQ53" i="1"/>
  <c r="AR53" i="1"/>
  <c r="AS53" i="1"/>
  <c r="AT53" i="1"/>
  <c r="AU53" i="1"/>
  <c r="AV53" i="1"/>
  <c r="AW53" i="1"/>
  <c r="AX53" i="1"/>
  <c r="AY53" i="1"/>
  <c r="AZ53" i="1"/>
  <c r="BA53" i="1"/>
  <c r="BB53" i="1"/>
  <c r="BC53" i="1"/>
  <c r="BD53" i="1"/>
  <c r="BE53" i="1"/>
  <c r="BF53" i="1"/>
  <c r="BG53" i="1"/>
  <c r="BH53" i="1"/>
  <c r="BI53" i="1"/>
  <c r="BJ53" i="1"/>
  <c r="BK53" i="1"/>
  <c r="BL53" i="1"/>
  <c r="BM53" i="1"/>
  <c r="BN53" i="1"/>
  <c r="BO53" i="1"/>
  <c r="BP53" i="1"/>
  <c r="BQ53" i="1"/>
  <c r="BR53" i="1"/>
  <c r="BS53" i="1"/>
  <c r="BT53" i="1"/>
  <c r="BU53" i="1"/>
  <c r="BV53" i="1"/>
  <c r="BW53" i="1"/>
  <c r="BX53" i="1"/>
  <c r="AH54" i="1"/>
  <c r="AI54" i="1"/>
  <c r="AJ54" i="1"/>
  <c r="AK54" i="1"/>
  <c r="AL54" i="1"/>
  <c r="AM54" i="1"/>
  <c r="AO54" i="1"/>
  <c r="AP54" i="1"/>
  <c r="AQ54" i="1"/>
  <c r="AR54" i="1"/>
  <c r="AS54" i="1"/>
  <c r="AT54" i="1"/>
  <c r="AU54" i="1"/>
  <c r="AV54" i="1"/>
  <c r="AW54" i="1"/>
  <c r="AX54" i="1"/>
  <c r="AY54" i="1"/>
  <c r="AZ54" i="1"/>
  <c r="BA54" i="1"/>
  <c r="BB54" i="1"/>
  <c r="BC54" i="1"/>
  <c r="BD54" i="1"/>
  <c r="BE54" i="1"/>
  <c r="BF54" i="1"/>
  <c r="BG54" i="1"/>
  <c r="BH54" i="1"/>
  <c r="BI54" i="1"/>
  <c r="BJ54" i="1"/>
  <c r="BK54" i="1"/>
  <c r="BL54" i="1"/>
  <c r="BM54" i="1"/>
  <c r="BN54" i="1"/>
  <c r="BO54" i="1"/>
  <c r="BP54" i="1"/>
  <c r="BQ54" i="1"/>
  <c r="BR54" i="1"/>
  <c r="BS54" i="1"/>
  <c r="BT54" i="1"/>
  <c r="BU54" i="1"/>
  <c r="BV54" i="1"/>
  <c r="BW54" i="1"/>
  <c r="BX54" i="1"/>
  <c r="AH55" i="1"/>
  <c r="AI55" i="1"/>
  <c r="AJ55" i="1"/>
  <c r="AK55" i="1"/>
  <c r="AL55" i="1"/>
  <c r="AM55" i="1"/>
  <c r="AO55" i="1"/>
  <c r="AP55" i="1"/>
  <c r="AQ55" i="1"/>
  <c r="AR55" i="1"/>
  <c r="AS55" i="1"/>
  <c r="AT55" i="1"/>
  <c r="AU55" i="1"/>
  <c r="AV55" i="1"/>
  <c r="AW55" i="1"/>
  <c r="AX55" i="1"/>
  <c r="AY55" i="1"/>
  <c r="AZ55" i="1"/>
  <c r="BA55" i="1"/>
  <c r="BB55" i="1"/>
  <c r="BC55" i="1"/>
  <c r="BD55" i="1"/>
  <c r="BE55" i="1"/>
  <c r="BF55" i="1"/>
  <c r="BG55" i="1"/>
  <c r="BH55" i="1"/>
  <c r="BI55" i="1"/>
  <c r="BJ55" i="1"/>
  <c r="BK55" i="1"/>
  <c r="BL55" i="1"/>
  <c r="BM55" i="1"/>
  <c r="BN55" i="1"/>
  <c r="BO55" i="1"/>
  <c r="BP55" i="1"/>
  <c r="BQ55" i="1"/>
  <c r="BR55" i="1"/>
  <c r="BS55" i="1"/>
  <c r="BT55" i="1"/>
  <c r="BU55" i="1"/>
  <c r="BV55" i="1"/>
  <c r="BW55" i="1"/>
  <c r="BX55" i="1"/>
  <c r="AH56" i="1"/>
  <c r="AI56" i="1"/>
  <c r="AJ56" i="1"/>
  <c r="AK56" i="1"/>
  <c r="AL56" i="1"/>
  <c r="AM56" i="1"/>
  <c r="AO56" i="1"/>
  <c r="AP56" i="1"/>
  <c r="AQ56" i="1"/>
  <c r="AR56" i="1"/>
  <c r="AS56" i="1"/>
  <c r="AT56" i="1"/>
  <c r="AU56" i="1"/>
  <c r="AV56" i="1"/>
  <c r="AW56" i="1"/>
  <c r="AX56" i="1"/>
  <c r="AY56" i="1"/>
  <c r="AZ56" i="1"/>
  <c r="BA56" i="1"/>
  <c r="BB56" i="1"/>
  <c r="BC56" i="1"/>
  <c r="BD56" i="1"/>
  <c r="BE56" i="1"/>
  <c r="BF56" i="1"/>
  <c r="BG56" i="1"/>
  <c r="BH56" i="1"/>
  <c r="BI56" i="1"/>
  <c r="BJ56" i="1"/>
  <c r="BK56" i="1"/>
  <c r="BL56" i="1"/>
  <c r="BM56" i="1"/>
  <c r="BN56" i="1"/>
  <c r="BO56" i="1"/>
  <c r="BP56" i="1"/>
  <c r="BQ56" i="1"/>
  <c r="BR56" i="1"/>
  <c r="BS56" i="1"/>
  <c r="BT56" i="1"/>
  <c r="BU56" i="1"/>
  <c r="BV56" i="1"/>
  <c r="BW56" i="1"/>
  <c r="BX56" i="1"/>
  <c r="AH57" i="1"/>
  <c r="AI57" i="1"/>
  <c r="AJ57" i="1"/>
  <c r="AK57" i="1"/>
  <c r="AL57" i="1"/>
  <c r="AM57" i="1"/>
  <c r="AO57" i="1"/>
  <c r="AP57" i="1"/>
  <c r="AQ57" i="1"/>
  <c r="AR57" i="1"/>
  <c r="AS57" i="1"/>
  <c r="AT57" i="1"/>
  <c r="AU57" i="1"/>
  <c r="AV57" i="1"/>
  <c r="AW57" i="1"/>
  <c r="AX57" i="1"/>
  <c r="AY57" i="1"/>
  <c r="AZ57" i="1"/>
  <c r="BA57" i="1"/>
  <c r="BB57" i="1"/>
  <c r="BC57" i="1"/>
  <c r="BD57" i="1"/>
  <c r="BE57" i="1"/>
  <c r="BF57" i="1"/>
  <c r="BG57" i="1"/>
  <c r="BH57" i="1"/>
  <c r="BI57" i="1"/>
  <c r="BJ57" i="1"/>
  <c r="BK57" i="1"/>
  <c r="BL57" i="1"/>
  <c r="BM57" i="1"/>
  <c r="BN57" i="1"/>
  <c r="BO57" i="1"/>
  <c r="BP57" i="1"/>
  <c r="BQ57" i="1"/>
  <c r="BR57" i="1"/>
  <c r="BS57" i="1"/>
  <c r="BT57" i="1"/>
  <c r="BU57" i="1"/>
  <c r="BV57" i="1"/>
  <c r="BW57" i="1"/>
  <c r="BX57" i="1"/>
  <c r="AH58" i="1"/>
  <c r="AI58" i="1"/>
  <c r="AJ58" i="1"/>
  <c r="AK58" i="1"/>
  <c r="AL58" i="1"/>
  <c r="AM58" i="1"/>
  <c r="AO58" i="1"/>
  <c r="AP58" i="1"/>
  <c r="AQ58" i="1"/>
  <c r="AR58" i="1"/>
  <c r="AS58" i="1"/>
  <c r="AT58" i="1"/>
  <c r="AU58" i="1"/>
  <c r="AV58" i="1"/>
  <c r="AW58" i="1"/>
  <c r="AX58" i="1"/>
  <c r="AY58" i="1"/>
  <c r="AZ58" i="1"/>
  <c r="BA58" i="1"/>
  <c r="BB58" i="1"/>
  <c r="BC58" i="1"/>
  <c r="BD58" i="1"/>
  <c r="BE58" i="1"/>
  <c r="BF58" i="1"/>
  <c r="BG58" i="1"/>
  <c r="BH58" i="1"/>
  <c r="BI58" i="1"/>
  <c r="BJ58" i="1"/>
  <c r="BK58" i="1"/>
  <c r="BL58" i="1"/>
  <c r="BM58" i="1"/>
  <c r="BN58" i="1"/>
  <c r="BO58" i="1"/>
  <c r="BP58" i="1"/>
  <c r="BQ58" i="1"/>
  <c r="BR58" i="1"/>
  <c r="BS58" i="1"/>
  <c r="BT58" i="1"/>
  <c r="BU58" i="1"/>
  <c r="BV58" i="1"/>
  <c r="BW58" i="1"/>
  <c r="BX58" i="1"/>
  <c r="AH59" i="1"/>
  <c r="AI59" i="1"/>
  <c r="AJ59" i="1"/>
  <c r="AK59" i="1"/>
  <c r="AL59" i="1"/>
  <c r="AM59" i="1"/>
  <c r="AO59" i="1"/>
  <c r="AP59" i="1"/>
  <c r="AQ59" i="1"/>
  <c r="AR59" i="1"/>
  <c r="AS59" i="1"/>
  <c r="AT59" i="1"/>
  <c r="AU59" i="1"/>
  <c r="AV59" i="1"/>
  <c r="AW59" i="1"/>
  <c r="AX59" i="1"/>
  <c r="AY59" i="1"/>
  <c r="AZ59" i="1"/>
  <c r="BA59" i="1"/>
  <c r="BB59" i="1"/>
  <c r="BC59" i="1"/>
  <c r="BD59" i="1"/>
  <c r="BE59" i="1"/>
  <c r="BF59" i="1"/>
  <c r="BG59" i="1"/>
  <c r="BH59" i="1"/>
  <c r="BI59" i="1"/>
  <c r="BJ59" i="1"/>
  <c r="BK59" i="1"/>
  <c r="BL59" i="1"/>
  <c r="BM59" i="1"/>
  <c r="BN59" i="1"/>
  <c r="BO59" i="1"/>
  <c r="BP59" i="1"/>
  <c r="BQ59" i="1"/>
  <c r="BR59" i="1"/>
  <c r="BS59" i="1"/>
  <c r="BT59" i="1"/>
  <c r="BU59" i="1"/>
  <c r="BV59" i="1"/>
  <c r="BW59" i="1"/>
  <c r="BX59" i="1"/>
  <c r="AH60" i="1"/>
  <c r="AI60" i="1"/>
  <c r="AJ60" i="1"/>
  <c r="AK60" i="1"/>
  <c r="AL60" i="1"/>
  <c r="AM60" i="1"/>
  <c r="AO60" i="1"/>
  <c r="AP60" i="1"/>
  <c r="AQ60" i="1"/>
  <c r="AR60" i="1"/>
  <c r="AS60" i="1"/>
  <c r="AT60" i="1"/>
  <c r="AU60" i="1"/>
  <c r="AV60" i="1"/>
  <c r="AW60" i="1"/>
  <c r="AX60" i="1"/>
  <c r="AY60" i="1"/>
  <c r="AZ60" i="1"/>
  <c r="BA60" i="1"/>
  <c r="BB60" i="1"/>
  <c r="BC60" i="1"/>
  <c r="BD60" i="1"/>
  <c r="BE60" i="1"/>
  <c r="BF60" i="1"/>
  <c r="BG60" i="1"/>
  <c r="BH60" i="1"/>
  <c r="BI60" i="1"/>
  <c r="BJ60" i="1"/>
  <c r="BK60" i="1"/>
  <c r="BL60" i="1"/>
  <c r="BM60" i="1"/>
  <c r="BN60" i="1"/>
  <c r="BO60" i="1"/>
  <c r="BP60" i="1"/>
  <c r="BQ60" i="1"/>
  <c r="BR60" i="1"/>
  <c r="BS60" i="1"/>
  <c r="BT60" i="1"/>
  <c r="BU60" i="1"/>
  <c r="BV60" i="1"/>
  <c r="BW60" i="1"/>
  <c r="BX60" i="1"/>
  <c r="AH61" i="1"/>
  <c r="AI61" i="1"/>
  <c r="AJ61" i="1"/>
  <c r="AK61" i="1"/>
  <c r="AL61" i="1"/>
  <c r="AM61" i="1"/>
  <c r="AO61" i="1"/>
  <c r="AP61" i="1"/>
  <c r="AQ61" i="1"/>
  <c r="AR61" i="1"/>
  <c r="AS61" i="1"/>
  <c r="AT61" i="1"/>
  <c r="AU61" i="1"/>
  <c r="AV61" i="1"/>
  <c r="AW61" i="1"/>
  <c r="AX61" i="1"/>
  <c r="AY61" i="1"/>
  <c r="AZ61" i="1"/>
  <c r="BA61" i="1"/>
  <c r="BB61" i="1"/>
  <c r="BC61" i="1"/>
  <c r="BD61" i="1"/>
  <c r="BE61" i="1"/>
  <c r="BF61" i="1"/>
  <c r="BG61" i="1"/>
  <c r="BH61" i="1"/>
  <c r="BI61" i="1"/>
  <c r="BJ61" i="1"/>
  <c r="BK61" i="1"/>
  <c r="BL61" i="1"/>
  <c r="BM61" i="1"/>
  <c r="BN61" i="1"/>
  <c r="BO61" i="1"/>
  <c r="BP61" i="1"/>
  <c r="BQ61" i="1"/>
  <c r="BR61" i="1"/>
  <c r="BS61" i="1"/>
  <c r="BT61" i="1"/>
  <c r="BU61" i="1"/>
  <c r="BV61" i="1"/>
  <c r="BW61" i="1"/>
  <c r="BX61" i="1"/>
  <c r="AH62" i="1"/>
  <c r="AI62" i="1"/>
  <c r="AJ62" i="1"/>
  <c r="AK62" i="1"/>
  <c r="AL62" i="1"/>
  <c r="AM62" i="1"/>
  <c r="AO62" i="1"/>
  <c r="AP62" i="1"/>
  <c r="AQ62" i="1"/>
  <c r="AR62" i="1"/>
  <c r="AS62" i="1"/>
  <c r="AT62" i="1"/>
  <c r="AU62" i="1"/>
  <c r="AV62" i="1"/>
  <c r="AW62" i="1"/>
  <c r="AX62" i="1"/>
  <c r="AY62" i="1"/>
  <c r="AZ62" i="1"/>
  <c r="BA62" i="1"/>
  <c r="BB62" i="1"/>
  <c r="BC62" i="1"/>
  <c r="BD62" i="1"/>
  <c r="BE62" i="1"/>
  <c r="BF62" i="1"/>
  <c r="BG62" i="1"/>
  <c r="BH62" i="1"/>
  <c r="BI62" i="1"/>
  <c r="BJ62" i="1"/>
  <c r="BK62" i="1"/>
  <c r="BL62" i="1"/>
  <c r="BM62" i="1"/>
  <c r="BN62" i="1"/>
  <c r="BO62" i="1"/>
  <c r="BP62" i="1"/>
  <c r="BQ62" i="1"/>
  <c r="BR62" i="1"/>
  <c r="BS62" i="1"/>
  <c r="BT62" i="1"/>
  <c r="BU62" i="1"/>
  <c r="BV62" i="1"/>
  <c r="BW62" i="1"/>
  <c r="BX62" i="1"/>
  <c r="AH63" i="1"/>
  <c r="AI63" i="1"/>
  <c r="AJ63" i="1"/>
  <c r="AK63" i="1"/>
  <c r="AL63" i="1"/>
  <c r="AM63" i="1"/>
  <c r="AO63" i="1"/>
  <c r="AP63" i="1"/>
  <c r="AQ63" i="1"/>
  <c r="AR63" i="1"/>
  <c r="AS63" i="1"/>
  <c r="AT63" i="1"/>
  <c r="AU63" i="1"/>
  <c r="AV63" i="1"/>
  <c r="AW63" i="1"/>
  <c r="AX63" i="1"/>
  <c r="AY63" i="1"/>
  <c r="AZ63" i="1"/>
  <c r="BA63" i="1"/>
  <c r="BB63" i="1"/>
  <c r="BC63" i="1"/>
  <c r="BD63" i="1"/>
  <c r="BE63" i="1"/>
  <c r="BF63" i="1"/>
  <c r="BG63" i="1"/>
  <c r="BH63" i="1"/>
  <c r="BI63" i="1"/>
  <c r="BJ63" i="1"/>
  <c r="BK63" i="1"/>
  <c r="BL63" i="1"/>
  <c r="BM63" i="1"/>
  <c r="BN63" i="1"/>
  <c r="BO63" i="1"/>
  <c r="BP63" i="1"/>
  <c r="BQ63" i="1"/>
  <c r="BR63" i="1"/>
  <c r="BS63" i="1"/>
  <c r="BT63" i="1"/>
  <c r="BU63" i="1"/>
  <c r="BV63" i="1"/>
  <c r="BW63" i="1"/>
  <c r="BX63" i="1"/>
  <c r="AH64" i="1"/>
  <c r="AI64" i="1"/>
  <c r="AJ64" i="1"/>
  <c r="AK64" i="1"/>
  <c r="AL64" i="1"/>
  <c r="AM64" i="1"/>
  <c r="AO64" i="1"/>
  <c r="AP64" i="1"/>
  <c r="AQ64" i="1"/>
  <c r="AR64" i="1"/>
  <c r="AS64" i="1"/>
  <c r="AT64" i="1"/>
  <c r="AU64" i="1"/>
  <c r="AV64" i="1"/>
  <c r="AW64" i="1"/>
  <c r="AX64" i="1"/>
  <c r="AY64" i="1"/>
  <c r="AZ64" i="1"/>
  <c r="BA64" i="1"/>
  <c r="BB64" i="1"/>
  <c r="BC64" i="1"/>
  <c r="BD64" i="1"/>
  <c r="BE64" i="1"/>
  <c r="BF64" i="1"/>
  <c r="BG64" i="1"/>
  <c r="BH64" i="1"/>
  <c r="BI64" i="1"/>
  <c r="BJ64" i="1"/>
  <c r="BK64" i="1"/>
  <c r="BL64" i="1"/>
  <c r="BM64" i="1"/>
  <c r="BN64" i="1"/>
  <c r="BO64" i="1"/>
  <c r="BP64" i="1"/>
  <c r="BQ64" i="1"/>
  <c r="BR64" i="1"/>
  <c r="BS64" i="1"/>
  <c r="BT64" i="1"/>
  <c r="BU64" i="1"/>
  <c r="BV64" i="1"/>
  <c r="BW64" i="1"/>
  <c r="BX64" i="1"/>
  <c r="AH65" i="1"/>
  <c r="AI65" i="1"/>
  <c r="AJ65" i="1"/>
  <c r="AK65" i="1"/>
  <c r="AL65" i="1"/>
  <c r="AM65" i="1"/>
  <c r="AO65" i="1"/>
  <c r="AP65" i="1"/>
  <c r="AQ65" i="1"/>
  <c r="AR65" i="1"/>
  <c r="AS65" i="1"/>
  <c r="AT65" i="1"/>
  <c r="AU65" i="1"/>
  <c r="AV65" i="1"/>
  <c r="AW65" i="1"/>
  <c r="AX65" i="1"/>
  <c r="AY65" i="1"/>
  <c r="AZ65" i="1"/>
  <c r="BA65" i="1"/>
  <c r="BB65" i="1"/>
  <c r="BC65" i="1"/>
  <c r="BD65" i="1"/>
  <c r="BE65" i="1"/>
  <c r="BF65" i="1"/>
  <c r="BG65" i="1"/>
  <c r="BH65" i="1"/>
  <c r="BI65" i="1"/>
  <c r="BJ65" i="1"/>
  <c r="BK65" i="1"/>
  <c r="BL65" i="1"/>
  <c r="BM65" i="1"/>
  <c r="BN65" i="1"/>
  <c r="BO65" i="1"/>
  <c r="BP65" i="1"/>
  <c r="BQ65" i="1"/>
  <c r="BR65" i="1"/>
  <c r="BS65" i="1"/>
  <c r="BT65" i="1"/>
  <c r="BU65" i="1"/>
  <c r="BV65" i="1"/>
  <c r="BW65" i="1"/>
  <c r="BX65" i="1"/>
  <c r="AH66" i="1"/>
  <c r="AI66" i="1"/>
  <c r="AJ66" i="1"/>
  <c r="AK66" i="1"/>
  <c r="AL66" i="1"/>
  <c r="AM66" i="1"/>
  <c r="AO66" i="1"/>
  <c r="AP66" i="1"/>
  <c r="AQ66" i="1"/>
  <c r="AR66" i="1"/>
  <c r="AS66" i="1"/>
  <c r="AT66" i="1"/>
  <c r="AU66" i="1"/>
  <c r="AV66" i="1"/>
  <c r="AW66" i="1"/>
  <c r="AX66" i="1"/>
  <c r="AY66" i="1"/>
  <c r="AZ66" i="1"/>
  <c r="BA66" i="1"/>
  <c r="BB66" i="1"/>
  <c r="BC66" i="1"/>
  <c r="BD66" i="1"/>
  <c r="BE66" i="1"/>
  <c r="BF66" i="1"/>
  <c r="BG66" i="1"/>
  <c r="BH66" i="1"/>
  <c r="BI66" i="1"/>
  <c r="BJ66" i="1"/>
  <c r="BK66" i="1"/>
  <c r="BL66" i="1"/>
  <c r="BM66" i="1"/>
  <c r="BN66" i="1"/>
  <c r="BO66" i="1"/>
  <c r="BP66" i="1"/>
  <c r="BQ66" i="1"/>
  <c r="BR66" i="1"/>
  <c r="BS66" i="1"/>
  <c r="BT66" i="1"/>
  <c r="BU66" i="1"/>
  <c r="BV66" i="1"/>
  <c r="BW66" i="1"/>
  <c r="BX66" i="1"/>
  <c r="AH67" i="1"/>
  <c r="AI67" i="1"/>
  <c r="AJ67" i="1"/>
  <c r="AK67" i="1"/>
  <c r="AL67" i="1"/>
  <c r="AM67" i="1"/>
  <c r="AO67" i="1"/>
  <c r="AP67" i="1"/>
  <c r="AQ67" i="1"/>
  <c r="AR67" i="1"/>
  <c r="AS67" i="1"/>
  <c r="AT67" i="1"/>
  <c r="AU67" i="1"/>
  <c r="AV67" i="1"/>
  <c r="AW67" i="1"/>
  <c r="AX67" i="1"/>
  <c r="AY67" i="1"/>
  <c r="AZ67" i="1"/>
  <c r="BA67" i="1"/>
  <c r="BB67" i="1"/>
  <c r="BC67" i="1"/>
  <c r="BD67" i="1"/>
  <c r="BE67" i="1"/>
  <c r="BF67" i="1"/>
  <c r="BG67" i="1"/>
  <c r="BH67" i="1"/>
  <c r="BI67" i="1"/>
  <c r="BJ67" i="1"/>
  <c r="BK67" i="1"/>
  <c r="BL67" i="1"/>
  <c r="BM67" i="1"/>
  <c r="BN67" i="1"/>
  <c r="BO67" i="1"/>
  <c r="BP67" i="1"/>
  <c r="BQ67" i="1"/>
  <c r="BR67" i="1"/>
  <c r="BS67" i="1"/>
  <c r="BT67" i="1"/>
  <c r="BU67" i="1"/>
  <c r="BV67" i="1"/>
  <c r="BW67" i="1"/>
  <c r="BX67" i="1"/>
  <c r="AH68" i="1"/>
  <c r="AI68" i="1"/>
  <c r="AJ68" i="1"/>
  <c r="AK68" i="1"/>
  <c r="AL68" i="1"/>
  <c r="AM68" i="1"/>
  <c r="AO68" i="1"/>
  <c r="AP68" i="1"/>
  <c r="AQ68" i="1"/>
  <c r="AR68" i="1"/>
  <c r="AS68" i="1"/>
  <c r="AT68" i="1"/>
  <c r="AU68" i="1"/>
  <c r="AV68" i="1"/>
  <c r="AW68" i="1"/>
  <c r="AX68" i="1"/>
  <c r="AY68" i="1"/>
  <c r="AZ68" i="1"/>
  <c r="BA68" i="1"/>
  <c r="BB68" i="1"/>
  <c r="BC68" i="1"/>
  <c r="BD68" i="1"/>
  <c r="BE68" i="1"/>
  <c r="BF68" i="1"/>
  <c r="BG68" i="1"/>
  <c r="BH68" i="1"/>
  <c r="BI68" i="1"/>
  <c r="BJ68" i="1"/>
  <c r="BK68" i="1"/>
  <c r="BL68" i="1"/>
  <c r="BM68" i="1"/>
  <c r="BN68" i="1"/>
  <c r="BO68" i="1"/>
  <c r="BP68" i="1"/>
  <c r="BQ68" i="1"/>
  <c r="BR68" i="1"/>
  <c r="BS68" i="1"/>
  <c r="BT68" i="1"/>
  <c r="BU68" i="1"/>
  <c r="BV68" i="1"/>
  <c r="BW68" i="1"/>
  <c r="BX68" i="1"/>
  <c r="AH69" i="1"/>
  <c r="AI69" i="1"/>
  <c r="AJ69" i="1"/>
  <c r="AK69" i="1"/>
  <c r="AL69" i="1"/>
  <c r="AM69" i="1"/>
  <c r="AO69" i="1"/>
  <c r="AP69" i="1"/>
  <c r="AQ69" i="1"/>
  <c r="AR69" i="1"/>
  <c r="AS69" i="1"/>
  <c r="AT69" i="1"/>
  <c r="AU69" i="1"/>
  <c r="AV69" i="1"/>
  <c r="AW69" i="1"/>
  <c r="AX69" i="1"/>
  <c r="AY69" i="1"/>
  <c r="AZ69" i="1"/>
  <c r="BA69" i="1"/>
  <c r="BB69" i="1"/>
  <c r="BC69" i="1"/>
  <c r="BD69" i="1"/>
  <c r="BE69" i="1"/>
  <c r="BF69" i="1"/>
  <c r="BG69" i="1"/>
  <c r="BH69" i="1"/>
  <c r="BI69" i="1"/>
  <c r="BJ69" i="1"/>
  <c r="BK69" i="1"/>
  <c r="BL69" i="1"/>
  <c r="BM69" i="1"/>
  <c r="BN69" i="1"/>
  <c r="BO69" i="1"/>
  <c r="BP69" i="1"/>
  <c r="BQ69" i="1"/>
  <c r="BR69" i="1"/>
  <c r="BS69" i="1"/>
  <c r="BT69" i="1"/>
  <c r="BU69" i="1"/>
  <c r="BV69" i="1"/>
  <c r="BW69" i="1"/>
  <c r="BX69" i="1"/>
  <c r="AH70" i="1"/>
  <c r="AI70" i="1"/>
  <c r="AJ70" i="1"/>
  <c r="AK70" i="1"/>
  <c r="AL70" i="1"/>
  <c r="AM70" i="1"/>
  <c r="AO70" i="1"/>
  <c r="AP70" i="1"/>
  <c r="AQ70" i="1"/>
  <c r="AR70" i="1"/>
  <c r="AS70" i="1"/>
  <c r="AT70" i="1"/>
  <c r="AU70" i="1"/>
  <c r="AV70" i="1"/>
  <c r="AW70" i="1"/>
  <c r="AX70" i="1"/>
  <c r="AY70" i="1"/>
  <c r="AZ70" i="1"/>
  <c r="BA70" i="1"/>
  <c r="BB70" i="1"/>
  <c r="BC70" i="1"/>
  <c r="BD70" i="1"/>
  <c r="BE70" i="1"/>
  <c r="BF70" i="1"/>
  <c r="BG70" i="1"/>
  <c r="BH70" i="1"/>
  <c r="BI70" i="1"/>
  <c r="BJ70" i="1"/>
  <c r="BK70" i="1"/>
  <c r="BL70" i="1"/>
  <c r="BM70" i="1"/>
  <c r="BN70" i="1"/>
  <c r="BO70" i="1"/>
  <c r="BP70" i="1"/>
  <c r="BQ70" i="1"/>
  <c r="BR70" i="1"/>
  <c r="BS70" i="1"/>
  <c r="BT70" i="1"/>
  <c r="BU70" i="1"/>
  <c r="BV70" i="1"/>
  <c r="BW70" i="1"/>
  <c r="BX70" i="1"/>
  <c r="AH71" i="1"/>
  <c r="AI71" i="1"/>
  <c r="AJ71" i="1"/>
  <c r="AK71" i="1"/>
  <c r="AL71" i="1"/>
  <c r="AM71" i="1"/>
  <c r="AO71" i="1"/>
  <c r="AP71" i="1"/>
  <c r="AQ71" i="1"/>
  <c r="AR71" i="1"/>
  <c r="AS71" i="1"/>
  <c r="AT71" i="1"/>
  <c r="AU71" i="1"/>
  <c r="AV71" i="1"/>
  <c r="AW71" i="1"/>
  <c r="AX71" i="1"/>
  <c r="AY71" i="1"/>
  <c r="AZ71" i="1"/>
  <c r="BA71" i="1"/>
  <c r="BB71" i="1"/>
  <c r="BC71" i="1"/>
  <c r="BD71" i="1"/>
  <c r="BE71" i="1"/>
  <c r="BF71" i="1"/>
  <c r="BG71" i="1"/>
  <c r="BH71" i="1"/>
  <c r="BI71" i="1"/>
  <c r="BJ71" i="1"/>
  <c r="BK71" i="1"/>
  <c r="BL71" i="1"/>
  <c r="BM71" i="1"/>
  <c r="BN71" i="1"/>
  <c r="BO71" i="1"/>
  <c r="BP71" i="1"/>
  <c r="BQ71" i="1"/>
  <c r="BR71" i="1"/>
  <c r="BS71" i="1"/>
  <c r="BT71" i="1"/>
  <c r="BU71" i="1"/>
  <c r="BV71" i="1"/>
  <c r="BW71" i="1"/>
  <c r="BX71" i="1"/>
  <c r="AH72" i="1"/>
  <c r="AI72" i="1"/>
  <c r="AJ72" i="1"/>
  <c r="AK72" i="1"/>
  <c r="AL72" i="1"/>
  <c r="AM72" i="1"/>
  <c r="AO72" i="1"/>
  <c r="AP72" i="1"/>
  <c r="AQ72" i="1"/>
  <c r="AR72" i="1"/>
  <c r="AS72" i="1"/>
  <c r="AT72" i="1"/>
  <c r="AU72" i="1"/>
  <c r="AV72" i="1"/>
  <c r="AW72" i="1"/>
  <c r="AX72" i="1"/>
  <c r="AY72" i="1"/>
  <c r="AZ72" i="1"/>
  <c r="BA72" i="1"/>
  <c r="BB72" i="1"/>
  <c r="BC72" i="1"/>
  <c r="BD72" i="1"/>
  <c r="BE72" i="1"/>
  <c r="BF72" i="1"/>
  <c r="BG72" i="1"/>
  <c r="BH72" i="1"/>
  <c r="BI72" i="1"/>
  <c r="BJ72" i="1"/>
  <c r="BK72" i="1"/>
  <c r="BL72" i="1"/>
  <c r="BM72" i="1"/>
  <c r="BN72" i="1"/>
  <c r="BO72" i="1"/>
  <c r="BP72" i="1"/>
  <c r="BQ72" i="1"/>
  <c r="BR72" i="1"/>
  <c r="BS72" i="1"/>
  <c r="BT72" i="1"/>
  <c r="BU72" i="1"/>
  <c r="BV72" i="1"/>
  <c r="BW72" i="1"/>
  <c r="BX72" i="1"/>
  <c r="AH73" i="1"/>
  <c r="AI73" i="1"/>
  <c r="AJ73" i="1"/>
  <c r="AK73" i="1"/>
  <c r="AL73" i="1"/>
  <c r="AM73" i="1"/>
  <c r="AO73" i="1"/>
  <c r="AP73" i="1"/>
  <c r="AQ73" i="1"/>
  <c r="AR73" i="1"/>
  <c r="AS73" i="1"/>
  <c r="AT73" i="1"/>
  <c r="AU73" i="1"/>
  <c r="AV73" i="1"/>
  <c r="AW73" i="1"/>
  <c r="AX73" i="1"/>
  <c r="AY73" i="1"/>
  <c r="AZ73" i="1"/>
  <c r="BA73" i="1"/>
  <c r="BB73" i="1"/>
  <c r="BC73" i="1"/>
  <c r="BD73" i="1"/>
  <c r="BE73" i="1"/>
  <c r="BF73" i="1"/>
  <c r="BG73" i="1"/>
  <c r="BH73" i="1"/>
  <c r="BI73" i="1"/>
  <c r="BJ73" i="1"/>
  <c r="BK73" i="1"/>
  <c r="BL73" i="1"/>
  <c r="BM73" i="1"/>
  <c r="BN73" i="1"/>
  <c r="BO73" i="1"/>
  <c r="BP73" i="1"/>
  <c r="BQ73" i="1"/>
  <c r="BR73" i="1"/>
  <c r="BS73" i="1"/>
  <c r="BT73" i="1"/>
  <c r="BU73" i="1"/>
  <c r="BV73" i="1"/>
  <c r="BW73" i="1"/>
  <c r="BX73" i="1"/>
  <c r="AH74" i="1"/>
  <c r="AI74" i="1"/>
  <c r="AJ74" i="1"/>
  <c r="AK74" i="1"/>
  <c r="AL74" i="1"/>
  <c r="AM74" i="1"/>
  <c r="AO74" i="1"/>
  <c r="AP74" i="1"/>
  <c r="AQ74" i="1"/>
  <c r="AR74" i="1"/>
  <c r="AS74" i="1"/>
  <c r="AT74" i="1"/>
  <c r="AU74" i="1"/>
  <c r="AV74" i="1"/>
  <c r="AW74" i="1"/>
  <c r="AX74" i="1"/>
  <c r="AY74" i="1"/>
  <c r="AZ74" i="1"/>
  <c r="BA74" i="1"/>
  <c r="BB74" i="1"/>
  <c r="BC74" i="1"/>
  <c r="BD74" i="1"/>
  <c r="BE74" i="1"/>
  <c r="BF74" i="1"/>
  <c r="BG74" i="1"/>
  <c r="BH74" i="1"/>
  <c r="BI74" i="1"/>
  <c r="BJ74" i="1"/>
  <c r="BK74" i="1"/>
  <c r="BL74" i="1"/>
  <c r="BM74" i="1"/>
  <c r="BN74" i="1"/>
  <c r="BO74" i="1"/>
  <c r="BP74" i="1"/>
  <c r="BQ74" i="1"/>
  <c r="BR74" i="1"/>
  <c r="BS74" i="1"/>
  <c r="BT74" i="1"/>
  <c r="BU74" i="1"/>
  <c r="BV74" i="1"/>
  <c r="BW74" i="1"/>
  <c r="BX74" i="1"/>
  <c r="AH75" i="1"/>
  <c r="AI75" i="1"/>
  <c r="AJ75" i="1"/>
  <c r="AK75" i="1"/>
  <c r="AL75" i="1"/>
  <c r="AM75" i="1"/>
  <c r="AO75" i="1"/>
  <c r="AP75" i="1"/>
  <c r="AQ75" i="1"/>
  <c r="AR75" i="1"/>
  <c r="AS75" i="1"/>
  <c r="AT75" i="1"/>
  <c r="AU75" i="1"/>
  <c r="AV75" i="1"/>
  <c r="AW75" i="1"/>
  <c r="AX75" i="1"/>
  <c r="AY75" i="1"/>
  <c r="AZ75" i="1"/>
  <c r="BA75" i="1"/>
  <c r="BB75" i="1"/>
  <c r="BC75" i="1"/>
  <c r="BD75" i="1"/>
  <c r="BE75" i="1"/>
  <c r="BF75" i="1"/>
  <c r="BG75" i="1"/>
  <c r="BH75" i="1"/>
  <c r="BI75" i="1"/>
  <c r="BJ75" i="1"/>
  <c r="BK75" i="1"/>
  <c r="BL75" i="1"/>
  <c r="BM75" i="1"/>
  <c r="BN75" i="1"/>
  <c r="BO75" i="1"/>
  <c r="BP75" i="1"/>
  <c r="BQ75" i="1"/>
  <c r="BR75" i="1"/>
  <c r="BS75" i="1"/>
  <c r="BT75" i="1"/>
  <c r="BU75" i="1"/>
  <c r="BV75" i="1"/>
  <c r="BW75" i="1"/>
  <c r="BX75" i="1"/>
  <c r="AH76" i="1"/>
  <c r="AI76" i="1"/>
  <c r="AJ76" i="1"/>
  <c r="AK76" i="1"/>
  <c r="AL76" i="1"/>
  <c r="AM76" i="1"/>
  <c r="AO76" i="1"/>
  <c r="AP76" i="1"/>
  <c r="AQ76" i="1"/>
  <c r="AR76" i="1"/>
  <c r="AS76" i="1"/>
  <c r="AT76" i="1"/>
  <c r="AU76" i="1"/>
  <c r="AV76" i="1"/>
  <c r="AW76" i="1"/>
  <c r="AX76" i="1"/>
  <c r="AY76" i="1"/>
  <c r="AZ76" i="1"/>
  <c r="BA76" i="1"/>
  <c r="BB76" i="1"/>
  <c r="BC76" i="1"/>
  <c r="BD76" i="1"/>
  <c r="BE76" i="1"/>
  <c r="BF76" i="1"/>
  <c r="BG76" i="1"/>
  <c r="BH76" i="1"/>
  <c r="BI76" i="1"/>
  <c r="BJ76" i="1"/>
  <c r="BK76" i="1"/>
  <c r="BL76" i="1"/>
  <c r="BM76" i="1"/>
  <c r="BN76" i="1"/>
  <c r="BO76" i="1"/>
  <c r="BP76" i="1"/>
  <c r="BQ76" i="1"/>
  <c r="BR76" i="1"/>
  <c r="BS76" i="1"/>
  <c r="BT76" i="1"/>
  <c r="BU76" i="1"/>
  <c r="BV76" i="1"/>
  <c r="BW76" i="1"/>
  <c r="BX76" i="1"/>
  <c r="AH77" i="1"/>
  <c r="AI77" i="1"/>
  <c r="AJ77" i="1"/>
  <c r="AK77" i="1"/>
  <c r="AL77" i="1"/>
  <c r="AM77" i="1"/>
  <c r="AO77" i="1"/>
  <c r="AP77" i="1"/>
  <c r="AQ77" i="1"/>
  <c r="AR77" i="1"/>
  <c r="AS77" i="1"/>
  <c r="AT77" i="1"/>
  <c r="AU77" i="1"/>
  <c r="AV77" i="1"/>
  <c r="AW77" i="1"/>
  <c r="AX77" i="1"/>
  <c r="AY77" i="1"/>
  <c r="AZ77" i="1"/>
  <c r="BA77" i="1"/>
  <c r="BB77" i="1"/>
  <c r="BC77" i="1"/>
  <c r="BD77" i="1"/>
  <c r="BE77" i="1"/>
  <c r="BF77" i="1"/>
  <c r="BG77" i="1"/>
  <c r="BH77" i="1"/>
  <c r="BI77" i="1"/>
  <c r="BJ77" i="1"/>
  <c r="BK77" i="1"/>
  <c r="BL77" i="1"/>
  <c r="BM77" i="1"/>
  <c r="BN77" i="1"/>
  <c r="BO77" i="1"/>
  <c r="BP77" i="1"/>
  <c r="BQ77" i="1"/>
  <c r="BR77" i="1"/>
  <c r="BS77" i="1"/>
  <c r="BT77" i="1"/>
  <c r="BU77" i="1"/>
  <c r="BV77" i="1"/>
  <c r="BW77" i="1"/>
  <c r="BX77" i="1"/>
  <c r="AH78" i="1"/>
  <c r="AI78" i="1"/>
  <c r="AJ78" i="1"/>
  <c r="AK78" i="1"/>
  <c r="AL78" i="1"/>
  <c r="AM78" i="1"/>
  <c r="AO78" i="1"/>
  <c r="AP78" i="1"/>
  <c r="AQ78" i="1"/>
  <c r="AR78" i="1"/>
  <c r="AS78" i="1"/>
  <c r="AT78" i="1"/>
  <c r="AU78" i="1"/>
  <c r="AV78" i="1"/>
  <c r="AW78" i="1"/>
  <c r="AX78" i="1"/>
  <c r="AY78" i="1"/>
  <c r="AZ78" i="1"/>
  <c r="BA78" i="1"/>
  <c r="BB78" i="1"/>
  <c r="BC78" i="1"/>
  <c r="BD78" i="1"/>
  <c r="BE78" i="1"/>
  <c r="BF78" i="1"/>
  <c r="BG78" i="1"/>
  <c r="BH78" i="1"/>
  <c r="BI78" i="1"/>
  <c r="BJ78" i="1"/>
  <c r="BK78" i="1"/>
  <c r="BL78" i="1"/>
  <c r="BM78" i="1"/>
  <c r="BN78" i="1"/>
  <c r="BO78" i="1"/>
  <c r="BP78" i="1"/>
  <c r="BQ78" i="1"/>
  <c r="BR78" i="1"/>
  <c r="BS78" i="1"/>
  <c r="BT78" i="1"/>
  <c r="BU78" i="1"/>
  <c r="BV78" i="1"/>
  <c r="BW78" i="1"/>
  <c r="BX78" i="1"/>
  <c r="AH79" i="1"/>
  <c r="AI79" i="1"/>
  <c r="AJ79" i="1"/>
  <c r="AK79" i="1"/>
  <c r="AL79" i="1"/>
  <c r="AM79" i="1"/>
  <c r="AO79" i="1"/>
  <c r="AP79" i="1"/>
  <c r="AQ79" i="1"/>
  <c r="AR79" i="1"/>
  <c r="AS79" i="1"/>
  <c r="AT79" i="1"/>
  <c r="AU79" i="1"/>
  <c r="AV79" i="1"/>
  <c r="AW79" i="1"/>
  <c r="AX79" i="1"/>
  <c r="AY79" i="1"/>
  <c r="AZ79" i="1"/>
  <c r="BA79" i="1"/>
  <c r="BB79" i="1"/>
  <c r="BC79" i="1"/>
  <c r="BD79" i="1"/>
  <c r="BE79" i="1"/>
  <c r="BF79" i="1"/>
  <c r="BG79" i="1"/>
  <c r="BH79" i="1"/>
  <c r="BI79" i="1"/>
  <c r="BJ79" i="1"/>
  <c r="BK79" i="1"/>
  <c r="BL79" i="1"/>
  <c r="BM79" i="1"/>
  <c r="BN79" i="1"/>
  <c r="BO79" i="1"/>
  <c r="BP79" i="1"/>
  <c r="BQ79" i="1"/>
  <c r="BR79" i="1"/>
  <c r="BS79" i="1"/>
  <c r="BT79" i="1"/>
  <c r="BU79" i="1"/>
  <c r="BV79" i="1"/>
  <c r="BW79" i="1"/>
  <c r="BX79" i="1"/>
  <c r="AH80" i="1"/>
  <c r="AI80" i="1"/>
  <c r="AJ80" i="1"/>
  <c r="AK80" i="1"/>
  <c r="AL80" i="1"/>
  <c r="AM80" i="1"/>
  <c r="AO80" i="1"/>
  <c r="AP80" i="1"/>
  <c r="AQ80" i="1"/>
  <c r="AR80" i="1"/>
  <c r="AS80" i="1"/>
  <c r="AT80" i="1"/>
  <c r="AU80" i="1"/>
  <c r="AV80" i="1"/>
  <c r="AW80" i="1"/>
  <c r="AX80" i="1"/>
  <c r="AY80" i="1"/>
  <c r="AZ80" i="1"/>
  <c r="BA80" i="1"/>
  <c r="BB80" i="1"/>
  <c r="BC80" i="1"/>
  <c r="BD80" i="1"/>
  <c r="BE80" i="1"/>
  <c r="BF80" i="1"/>
  <c r="BG80" i="1"/>
  <c r="BH80" i="1"/>
  <c r="BI80" i="1"/>
  <c r="BJ80" i="1"/>
  <c r="BK80" i="1"/>
  <c r="BL80" i="1"/>
  <c r="BM80" i="1"/>
  <c r="BN80" i="1"/>
  <c r="BO80" i="1"/>
  <c r="BP80" i="1"/>
  <c r="BQ80" i="1"/>
  <c r="BR80" i="1"/>
  <c r="BS80" i="1"/>
  <c r="BT80" i="1"/>
  <c r="BU80" i="1"/>
  <c r="BV80" i="1"/>
  <c r="BW80" i="1"/>
  <c r="BX80" i="1"/>
  <c r="AH81" i="1"/>
  <c r="AI81" i="1"/>
  <c r="AJ81" i="1"/>
  <c r="AK81" i="1"/>
  <c r="AL81" i="1"/>
  <c r="AM81" i="1"/>
  <c r="AO81" i="1"/>
  <c r="AP81" i="1"/>
  <c r="AQ81" i="1"/>
  <c r="AR81" i="1"/>
  <c r="AS81" i="1"/>
  <c r="AT81" i="1"/>
  <c r="AU81" i="1"/>
  <c r="AV81" i="1"/>
  <c r="AW81" i="1"/>
  <c r="AX81" i="1"/>
  <c r="AY81" i="1"/>
  <c r="AZ81" i="1"/>
  <c r="BA81" i="1"/>
  <c r="BB81" i="1"/>
  <c r="BC81" i="1"/>
  <c r="BD81" i="1"/>
  <c r="BE81" i="1"/>
  <c r="BF81" i="1"/>
  <c r="BG81" i="1"/>
  <c r="BH81" i="1"/>
  <c r="BI81" i="1"/>
  <c r="BJ81" i="1"/>
  <c r="BK81" i="1"/>
  <c r="BL81" i="1"/>
  <c r="BM81" i="1"/>
  <c r="BN81" i="1"/>
  <c r="BO81" i="1"/>
  <c r="BP81" i="1"/>
  <c r="BQ81" i="1"/>
  <c r="BR81" i="1"/>
  <c r="BS81" i="1"/>
  <c r="BT81" i="1"/>
  <c r="BU81" i="1"/>
  <c r="BV81" i="1"/>
  <c r="BW81" i="1"/>
  <c r="BX81" i="1"/>
  <c r="AH82" i="1"/>
  <c r="AI82" i="1"/>
  <c r="AJ82" i="1"/>
  <c r="AK82" i="1"/>
  <c r="AL82" i="1"/>
  <c r="AM82" i="1"/>
  <c r="AO82" i="1"/>
  <c r="AP82" i="1"/>
  <c r="AQ82" i="1"/>
  <c r="AR82" i="1"/>
  <c r="AS82" i="1"/>
  <c r="AT82" i="1"/>
  <c r="AU82" i="1"/>
  <c r="AV82" i="1"/>
  <c r="AW82" i="1"/>
  <c r="AX82" i="1"/>
  <c r="AY82" i="1"/>
  <c r="AZ82" i="1"/>
  <c r="BA82" i="1"/>
  <c r="BB82" i="1"/>
  <c r="BC82" i="1"/>
  <c r="BD82" i="1"/>
  <c r="BE82" i="1"/>
  <c r="BF82" i="1"/>
  <c r="BG82" i="1"/>
  <c r="BH82" i="1"/>
  <c r="BI82" i="1"/>
  <c r="BJ82" i="1"/>
  <c r="BK82" i="1"/>
  <c r="BL82" i="1"/>
  <c r="BM82" i="1"/>
  <c r="BN82" i="1"/>
  <c r="BO82" i="1"/>
  <c r="BP82" i="1"/>
  <c r="BQ82" i="1"/>
  <c r="BR82" i="1"/>
  <c r="BS82" i="1"/>
  <c r="BT82" i="1"/>
  <c r="BU82" i="1"/>
  <c r="BV82" i="1"/>
  <c r="BW82" i="1"/>
  <c r="BX82" i="1"/>
  <c r="AH83" i="1"/>
  <c r="AI83" i="1"/>
  <c r="AJ83" i="1"/>
  <c r="AK83" i="1"/>
  <c r="AL83" i="1"/>
  <c r="AM83" i="1"/>
  <c r="AO83" i="1"/>
  <c r="AP83" i="1"/>
  <c r="AQ83" i="1"/>
  <c r="AR83" i="1"/>
  <c r="AS83" i="1"/>
  <c r="AT83" i="1"/>
  <c r="AU83" i="1"/>
  <c r="AV83" i="1"/>
  <c r="AW83" i="1"/>
  <c r="AX83" i="1"/>
  <c r="AY83" i="1"/>
  <c r="AZ83" i="1"/>
  <c r="BA83" i="1"/>
  <c r="BB83" i="1"/>
  <c r="BC83" i="1"/>
  <c r="BD83" i="1"/>
  <c r="BE83" i="1"/>
  <c r="BF83" i="1"/>
  <c r="BG83" i="1"/>
  <c r="BH83" i="1"/>
  <c r="BI83" i="1"/>
  <c r="BJ83" i="1"/>
  <c r="BK83" i="1"/>
  <c r="BL83" i="1"/>
  <c r="BM83" i="1"/>
  <c r="BN83" i="1"/>
  <c r="BO83" i="1"/>
  <c r="BP83" i="1"/>
  <c r="BQ83" i="1"/>
  <c r="BR83" i="1"/>
  <c r="BS83" i="1"/>
  <c r="BT83" i="1"/>
  <c r="BU83" i="1"/>
  <c r="BV83" i="1"/>
  <c r="BW83" i="1"/>
  <c r="BX83" i="1"/>
  <c r="AH84" i="1"/>
  <c r="AI84" i="1"/>
  <c r="AJ84" i="1"/>
  <c r="AK84" i="1"/>
  <c r="AL84" i="1"/>
  <c r="AM84" i="1"/>
  <c r="AO84" i="1"/>
  <c r="AP84" i="1"/>
  <c r="AQ84" i="1"/>
  <c r="AR84" i="1"/>
  <c r="AS84" i="1"/>
  <c r="AT84" i="1"/>
  <c r="AU84" i="1"/>
  <c r="AV84" i="1"/>
  <c r="AW84" i="1"/>
  <c r="AX84" i="1"/>
  <c r="AY84" i="1"/>
  <c r="AZ84" i="1"/>
  <c r="BA84" i="1"/>
  <c r="BB84" i="1"/>
  <c r="BC84" i="1"/>
  <c r="BD84" i="1"/>
  <c r="BE84" i="1"/>
  <c r="BF84" i="1"/>
  <c r="BG84" i="1"/>
  <c r="BH84" i="1"/>
  <c r="BI84" i="1"/>
  <c r="BJ84" i="1"/>
  <c r="BK84" i="1"/>
  <c r="BL84" i="1"/>
  <c r="BM84" i="1"/>
  <c r="BN84" i="1"/>
  <c r="BO84" i="1"/>
  <c r="BP84" i="1"/>
  <c r="BQ84" i="1"/>
  <c r="BR84" i="1"/>
  <c r="BS84" i="1"/>
  <c r="BT84" i="1"/>
  <c r="BU84" i="1"/>
  <c r="BV84" i="1"/>
  <c r="BW84" i="1"/>
  <c r="BX84" i="1"/>
  <c r="AH85" i="1"/>
  <c r="AI85" i="1"/>
  <c r="AJ85" i="1"/>
  <c r="AK85" i="1"/>
  <c r="AL85" i="1"/>
  <c r="AM85" i="1"/>
  <c r="AO85" i="1"/>
  <c r="AP85" i="1"/>
  <c r="AQ85" i="1"/>
  <c r="AR85" i="1"/>
  <c r="AS85" i="1"/>
  <c r="AT85" i="1"/>
  <c r="AU85" i="1"/>
  <c r="AV85" i="1"/>
  <c r="AW85" i="1"/>
  <c r="AX85" i="1"/>
  <c r="AY85" i="1"/>
  <c r="AZ85" i="1"/>
  <c r="BA85" i="1"/>
  <c r="BB85" i="1"/>
  <c r="BC85" i="1"/>
  <c r="BD85" i="1"/>
  <c r="BE85" i="1"/>
  <c r="BF85" i="1"/>
  <c r="BG85" i="1"/>
  <c r="BH85" i="1"/>
  <c r="BI85" i="1"/>
  <c r="BJ85" i="1"/>
  <c r="BK85" i="1"/>
  <c r="BL85" i="1"/>
  <c r="BM85" i="1"/>
  <c r="BN85" i="1"/>
  <c r="BO85" i="1"/>
  <c r="BP85" i="1"/>
  <c r="BQ85" i="1"/>
  <c r="BR85" i="1"/>
  <c r="BS85" i="1"/>
  <c r="BT85" i="1"/>
  <c r="BU85" i="1"/>
  <c r="BV85" i="1"/>
  <c r="BW85" i="1"/>
  <c r="BX85" i="1"/>
  <c r="AH86" i="1"/>
  <c r="AI86" i="1"/>
  <c r="AJ86" i="1"/>
  <c r="AK86" i="1"/>
  <c r="AL86" i="1"/>
  <c r="AM86" i="1"/>
  <c r="AO86" i="1"/>
  <c r="AP86" i="1"/>
  <c r="AQ86" i="1"/>
  <c r="AR86" i="1"/>
  <c r="AS86" i="1"/>
  <c r="AT86" i="1"/>
  <c r="AU86" i="1"/>
  <c r="AV86" i="1"/>
  <c r="AW86" i="1"/>
  <c r="AX86" i="1"/>
  <c r="AY86" i="1"/>
  <c r="AZ86" i="1"/>
  <c r="BA86" i="1"/>
  <c r="BB86" i="1"/>
  <c r="BC86" i="1"/>
  <c r="BD86" i="1"/>
  <c r="BE86" i="1"/>
  <c r="BF86" i="1"/>
  <c r="BG86" i="1"/>
  <c r="BH86" i="1"/>
  <c r="BI86" i="1"/>
  <c r="BJ86" i="1"/>
  <c r="BK86" i="1"/>
  <c r="BL86" i="1"/>
  <c r="BM86" i="1"/>
  <c r="BN86" i="1"/>
  <c r="BO86" i="1"/>
  <c r="BP86" i="1"/>
  <c r="BQ86" i="1"/>
  <c r="BR86" i="1"/>
  <c r="BS86" i="1"/>
  <c r="BT86" i="1"/>
  <c r="BU86" i="1"/>
  <c r="BV86" i="1"/>
  <c r="BW86" i="1"/>
  <c r="BX86" i="1"/>
  <c r="AH87" i="1"/>
  <c r="AI87" i="1"/>
  <c r="AJ87" i="1"/>
  <c r="AK87" i="1"/>
  <c r="AL87" i="1"/>
  <c r="AM87" i="1"/>
  <c r="AO87" i="1"/>
  <c r="AP87" i="1"/>
  <c r="AQ87" i="1"/>
  <c r="AR87" i="1"/>
  <c r="AS87" i="1"/>
  <c r="AT87" i="1"/>
  <c r="AU87" i="1"/>
  <c r="AV87" i="1"/>
  <c r="AW87" i="1"/>
  <c r="AX87" i="1"/>
  <c r="AY87" i="1"/>
  <c r="AZ87" i="1"/>
  <c r="BA87" i="1"/>
  <c r="BB87" i="1"/>
  <c r="BC87" i="1"/>
  <c r="BD87" i="1"/>
  <c r="BE87" i="1"/>
  <c r="BF87" i="1"/>
  <c r="BG87" i="1"/>
  <c r="BH87" i="1"/>
  <c r="BI87" i="1"/>
  <c r="BJ87" i="1"/>
  <c r="BK87" i="1"/>
  <c r="BL87" i="1"/>
  <c r="BM87" i="1"/>
  <c r="BN87" i="1"/>
  <c r="BO87" i="1"/>
  <c r="BP87" i="1"/>
  <c r="BQ87" i="1"/>
  <c r="BR87" i="1"/>
  <c r="BS87" i="1"/>
  <c r="BT87" i="1"/>
  <c r="BU87" i="1"/>
  <c r="BV87" i="1"/>
  <c r="BW87" i="1"/>
  <c r="BX87" i="1"/>
  <c r="AH88" i="1"/>
  <c r="AI88" i="1"/>
  <c r="AJ88" i="1"/>
  <c r="AK88" i="1"/>
  <c r="AL88" i="1"/>
  <c r="AM88" i="1"/>
  <c r="AO88" i="1"/>
  <c r="AP88" i="1"/>
  <c r="AQ88" i="1"/>
  <c r="AR88" i="1"/>
  <c r="AS88" i="1"/>
  <c r="AT88" i="1"/>
  <c r="AU88" i="1"/>
  <c r="AV88" i="1"/>
  <c r="AW88" i="1"/>
  <c r="AX88" i="1"/>
  <c r="AY88" i="1"/>
  <c r="AZ88" i="1"/>
  <c r="BA88" i="1"/>
  <c r="BB88" i="1"/>
  <c r="BC88" i="1"/>
  <c r="BD88" i="1"/>
  <c r="BE88" i="1"/>
  <c r="BF88" i="1"/>
  <c r="BG88" i="1"/>
  <c r="BH88" i="1"/>
  <c r="BI88" i="1"/>
  <c r="BJ88" i="1"/>
  <c r="BK88" i="1"/>
  <c r="BL88" i="1"/>
  <c r="BM88" i="1"/>
  <c r="BN88" i="1"/>
  <c r="BO88" i="1"/>
  <c r="BP88" i="1"/>
  <c r="BQ88" i="1"/>
  <c r="BR88" i="1"/>
  <c r="BS88" i="1"/>
  <c r="BT88" i="1"/>
  <c r="BU88" i="1"/>
  <c r="BV88" i="1"/>
  <c r="BW88" i="1"/>
  <c r="BX88" i="1"/>
  <c r="AH89" i="1"/>
  <c r="AI89" i="1"/>
  <c r="AJ89" i="1"/>
  <c r="AK89" i="1"/>
  <c r="AL89" i="1"/>
  <c r="AM89" i="1"/>
  <c r="AO89" i="1"/>
  <c r="AP89" i="1"/>
  <c r="AQ89" i="1"/>
  <c r="AR89" i="1"/>
  <c r="AS89" i="1"/>
  <c r="AT89" i="1"/>
  <c r="AU89" i="1"/>
  <c r="AV89" i="1"/>
  <c r="AW89" i="1"/>
  <c r="AX89" i="1"/>
  <c r="AY89" i="1"/>
  <c r="AZ89" i="1"/>
  <c r="BA89" i="1"/>
  <c r="BB89" i="1"/>
  <c r="BC89" i="1"/>
  <c r="BD89" i="1"/>
  <c r="BE89" i="1"/>
  <c r="BF89" i="1"/>
  <c r="BG89" i="1"/>
  <c r="BH89" i="1"/>
  <c r="BI89" i="1"/>
  <c r="BJ89" i="1"/>
  <c r="BK89" i="1"/>
  <c r="BL89" i="1"/>
  <c r="BM89" i="1"/>
  <c r="BN89" i="1"/>
  <c r="BO89" i="1"/>
  <c r="BP89" i="1"/>
  <c r="BQ89" i="1"/>
  <c r="BR89" i="1"/>
  <c r="BS89" i="1"/>
  <c r="BT89" i="1"/>
  <c r="BU89" i="1"/>
  <c r="BV89" i="1"/>
  <c r="BW89" i="1"/>
  <c r="BX89" i="1"/>
  <c r="AH90" i="1"/>
  <c r="AI90" i="1"/>
  <c r="AJ90" i="1"/>
  <c r="AK90" i="1"/>
  <c r="AL90" i="1"/>
  <c r="AM90" i="1"/>
  <c r="AO90" i="1"/>
  <c r="AP90" i="1"/>
  <c r="AQ90" i="1"/>
  <c r="AR90" i="1"/>
  <c r="AS90" i="1"/>
  <c r="AT90" i="1"/>
  <c r="AU90" i="1"/>
  <c r="AV90" i="1"/>
  <c r="AW90" i="1"/>
  <c r="AX90" i="1"/>
  <c r="AY90" i="1"/>
  <c r="AZ90" i="1"/>
  <c r="BA90" i="1"/>
  <c r="BB90" i="1"/>
  <c r="BC90" i="1"/>
  <c r="BD90" i="1"/>
  <c r="BE90" i="1"/>
  <c r="BF90" i="1"/>
  <c r="BG90" i="1"/>
  <c r="BH90" i="1"/>
  <c r="BI90" i="1"/>
  <c r="BJ90" i="1"/>
  <c r="BK90" i="1"/>
  <c r="BL90" i="1"/>
  <c r="BM90" i="1"/>
  <c r="BN90" i="1"/>
  <c r="BO90" i="1"/>
  <c r="BP90" i="1"/>
  <c r="BQ90" i="1"/>
  <c r="BR90" i="1"/>
  <c r="BS90" i="1"/>
  <c r="BT90" i="1"/>
  <c r="BU90" i="1"/>
  <c r="BV90" i="1"/>
  <c r="BW90" i="1"/>
  <c r="BX90" i="1"/>
  <c r="AH91" i="1"/>
  <c r="AI91" i="1"/>
  <c r="AJ91" i="1"/>
  <c r="AK91" i="1"/>
  <c r="AL91" i="1"/>
  <c r="AM91" i="1"/>
  <c r="AO91" i="1"/>
  <c r="AP91" i="1"/>
  <c r="AQ91" i="1"/>
  <c r="AR91" i="1"/>
  <c r="AS91" i="1"/>
  <c r="AT91" i="1"/>
  <c r="AU91" i="1"/>
  <c r="AV91" i="1"/>
  <c r="AW91" i="1"/>
  <c r="AX91" i="1"/>
  <c r="AY91" i="1"/>
  <c r="AZ91" i="1"/>
  <c r="BA91" i="1"/>
  <c r="BB91" i="1"/>
  <c r="BC91" i="1"/>
  <c r="BD91" i="1"/>
  <c r="BE91" i="1"/>
  <c r="BF91" i="1"/>
  <c r="BG91" i="1"/>
  <c r="BH91" i="1"/>
  <c r="BI91" i="1"/>
  <c r="BJ91" i="1"/>
  <c r="BK91" i="1"/>
  <c r="BL91" i="1"/>
  <c r="BM91" i="1"/>
  <c r="BN91" i="1"/>
  <c r="BO91" i="1"/>
  <c r="BP91" i="1"/>
  <c r="BQ91" i="1"/>
  <c r="BR91" i="1"/>
  <c r="BS91" i="1"/>
  <c r="BT91" i="1"/>
  <c r="BU91" i="1"/>
  <c r="BV91" i="1"/>
  <c r="BW91" i="1"/>
  <c r="BX91" i="1"/>
  <c r="AH92" i="1"/>
  <c r="AI92" i="1"/>
  <c r="AJ92" i="1"/>
  <c r="AK92" i="1"/>
  <c r="AL92" i="1"/>
  <c r="AM92" i="1"/>
  <c r="AO92" i="1"/>
  <c r="AP92" i="1"/>
  <c r="AQ92" i="1"/>
  <c r="AR92" i="1"/>
  <c r="AS92" i="1"/>
  <c r="AT92" i="1"/>
  <c r="AU92" i="1"/>
  <c r="AV92" i="1"/>
  <c r="AW92" i="1"/>
  <c r="AX92" i="1"/>
  <c r="AY92" i="1"/>
  <c r="AZ92" i="1"/>
  <c r="BA92" i="1"/>
  <c r="BB92" i="1"/>
  <c r="BC92" i="1"/>
  <c r="BD92" i="1"/>
  <c r="BE92" i="1"/>
  <c r="BF92" i="1"/>
  <c r="BG92" i="1"/>
  <c r="BH92" i="1"/>
  <c r="BI92" i="1"/>
  <c r="BJ92" i="1"/>
  <c r="BK92" i="1"/>
  <c r="BL92" i="1"/>
  <c r="BM92" i="1"/>
  <c r="BN92" i="1"/>
  <c r="BO92" i="1"/>
  <c r="BP92" i="1"/>
  <c r="BQ92" i="1"/>
  <c r="BR92" i="1"/>
  <c r="BS92" i="1"/>
  <c r="BT92" i="1"/>
  <c r="BU92" i="1"/>
  <c r="BV92" i="1"/>
  <c r="BW92" i="1"/>
  <c r="BX92" i="1"/>
  <c r="AH93" i="1"/>
  <c r="AI93" i="1"/>
  <c r="AJ93" i="1"/>
  <c r="AK93" i="1"/>
  <c r="AL93" i="1"/>
  <c r="AM93" i="1"/>
  <c r="AO93" i="1"/>
  <c r="AP93" i="1"/>
  <c r="AQ93" i="1"/>
  <c r="AR93" i="1"/>
  <c r="AS93" i="1"/>
  <c r="AT93" i="1"/>
  <c r="AU93" i="1"/>
  <c r="AV93" i="1"/>
  <c r="AW93" i="1"/>
  <c r="AX93" i="1"/>
  <c r="AY93" i="1"/>
  <c r="AZ93" i="1"/>
  <c r="BA93" i="1"/>
  <c r="BB93" i="1"/>
  <c r="BC93" i="1"/>
  <c r="BD93" i="1"/>
  <c r="BE93" i="1"/>
  <c r="BF93" i="1"/>
  <c r="BG93" i="1"/>
  <c r="BH93" i="1"/>
  <c r="BI93" i="1"/>
  <c r="BJ93" i="1"/>
  <c r="BK93" i="1"/>
  <c r="BL93" i="1"/>
  <c r="BM93" i="1"/>
  <c r="BN93" i="1"/>
  <c r="BO93" i="1"/>
  <c r="BP93" i="1"/>
  <c r="BQ93" i="1"/>
  <c r="BR93" i="1"/>
  <c r="BS93" i="1"/>
  <c r="BT93" i="1"/>
  <c r="BU93" i="1"/>
  <c r="BV93" i="1"/>
  <c r="BW93" i="1"/>
  <c r="BX93" i="1"/>
  <c r="AH94" i="1"/>
  <c r="AI94" i="1"/>
  <c r="AJ94" i="1"/>
  <c r="AK94" i="1"/>
  <c r="AL94" i="1"/>
  <c r="AM94" i="1"/>
  <c r="AO94" i="1"/>
  <c r="AP94" i="1"/>
  <c r="AQ94" i="1"/>
  <c r="AR94" i="1"/>
  <c r="AS94" i="1"/>
  <c r="AT94" i="1"/>
  <c r="AU94" i="1"/>
  <c r="AV94" i="1"/>
  <c r="AW94" i="1"/>
  <c r="AX94" i="1"/>
  <c r="AY94" i="1"/>
  <c r="AZ94" i="1"/>
  <c r="BA94" i="1"/>
  <c r="BB94" i="1"/>
  <c r="BC94" i="1"/>
  <c r="BD94" i="1"/>
  <c r="BE94" i="1"/>
  <c r="BF94" i="1"/>
  <c r="BG94" i="1"/>
  <c r="BH94" i="1"/>
  <c r="BI94" i="1"/>
  <c r="BJ94" i="1"/>
  <c r="BK94" i="1"/>
  <c r="BL94" i="1"/>
  <c r="BM94" i="1"/>
  <c r="BN94" i="1"/>
  <c r="BO94" i="1"/>
  <c r="BP94" i="1"/>
  <c r="BQ94" i="1"/>
  <c r="BR94" i="1"/>
  <c r="BS94" i="1"/>
  <c r="BT94" i="1"/>
  <c r="BU94" i="1"/>
  <c r="BV94" i="1"/>
  <c r="BW94" i="1"/>
  <c r="BX94" i="1"/>
  <c r="AH95" i="1"/>
  <c r="AI95" i="1"/>
  <c r="AJ95" i="1"/>
  <c r="AK95" i="1"/>
  <c r="AL95" i="1"/>
  <c r="AM95" i="1"/>
  <c r="AO95" i="1"/>
  <c r="AP95" i="1"/>
  <c r="AQ95" i="1"/>
  <c r="AR95" i="1"/>
  <c r="AS95" i="1"/>
  <c r="AT95" i="1"/>
  <c r="AU95" i="1"/>
  <c r="AV95" i="1"/>
  <c r="AW95" i="1"/>
  <c r="AX95" i="1"/>
  <c r="AY95" i="1"/>
  <c r="AZ95" i="1"/>
  <c r="BA95" i="1"/>
  <c r="BB95" i="1"/>
  <c r="BC95" i="1"/>
  <c r="BD95" i="1"/>
  <c r="BE95" i="1"/>
  <c r="BF95" i="1"/>
  <c r="BG95" i="1"/>
  <c r="BH95" i="1"/>
  <c r="BI95" i="1"/>
  <c r="BJ95" i="1"/>
  <c r="BK95" i="1"/>
  <c r="BL95" i="1"/>
  <c r="BM95" i="1"/>
  <c r="BN95" i="1"/>
  <c r="BO95" i="1"/>
  <c r="BP95" i="1"/>
  <c r="BQ95" i="1"/>
  <c r="BR95" i="1"/>
  <c r="BS95" i="1"/>
  <c r="BT95" i="1"/>
  <c r="BU95" i="1"/>
  <c r="BV95" i="1"/>
  <c r="BW95" i="1"/>
  <c r="BX95" i="1"/>
  <c r="AH96" i="1"/>
  <c r="AI96" i="1"/>
  <c r="AJ96" i="1"/>
  <c r="AK96" i="1"/>
  <c r="AL96" i="1"/>
  <c r="AM96" i="1"/>
  <c r="AO96" i="1"/>
  <c r="AP96" i="1"/>
  <c r="AQ96" i="1"/>
  <c r="AR96" i="1"/>
  <c r="AS96" i="1"/>
  <c r="AT96" i="1"/>
  <c r="AU96" i="1"/>
  <c r="AV96" i="1"/>
  <c r="AW96" i="1"/>
  <c r="AX96" i="1"/>
  <c r="AY96" i="1"/>
  <c r="AZ96" i="1"/>
  <c r="BA96" i="1"/>
  <c r="BB96" i="1"/>
  <c r="BC96" i="1"/>
  <c r="BD96" i="1"/>
  <c r="BE96" i="1"/>
  <c r="BF96" i="1"/>
  <c r="BG96" i="1"/>
  <c r="BH96" i="1"/>
  <c r="BI96" i="1"/>
  <c r="BJ96" i="1"/>
  <c r="BK96" i="1"/>
  <c r="BL96" i="1"/>
  <c r="BM96" i="1"/>
  <c r="BN96" i="1"/>
  <c r="BO96" i="1"/>
  <c r="BP96" i="1"/>
  <c r="BQ96" i="1"/>
  <c r="BR96" i="1"/>
  <c r="BS96" i="1"/>
  <c r="BT96" i="1"/>
  <c r="BU96" i="1"/>
  <c r="BV96" i="1"/>
  <c r="BW96" i="1"/>
  <c r="BX96" i="1"/>
  <c r="AH97" i="1"/>
  <c r="AI97" i="1"/>
  <c r="AJ97" i="1"/>
  <c r="AK97" i="1"/>
  <c r="AL97" i="1"/>
  <c r="AM97" i="1"/>
  <c r="AO97" i="1"/>
  <c r="AP97" i="1"/>
  <c r="AQ97" i="1"/>
  <c r="AR97" i="1"/>
  <c r="AS97" i="1"/>
  <c r="AT97" i="1"/>
  <c r="AU97" i="1"/>
  <c r="AV97" i="1"/>
  <c r="AW97" i="1"/>
  <c r="AX97" i="1"/>
  <c r="AY97" i="1"/>
  <c r="AZ97" i="1"/>
  <c r="BA97" i="1"/>
  <c r="BB97" i="1"/>
  <c r="BC97" i="1"/>
  <c r="BD97" i="1"/>
  <c r="BE97" i="1"/>
  <c r="BF97" i="1"/>
  <c r="BG97" i="1"/>
  <c r="BH97" i="1"/>
  <c r="BI97" i="1"/>
  <c r="BJ97" i="1"/>
  <c r="BK97" i="1"/>
  <c r="BL97" i="1"/>
  <c r="BM97" i="1"/>
  <c r="BN97" i="1"/>
  <c r="BO97" i="1"/>
  <c r="BP97" i="1"/>
  <c r="BQ97" i="1"/>
  <c r="BR97" i="1"/>
  <c r="BS97" i="1"/>
  <c r="BT97" i="1"/>
  <c r="BU97" i="1"/>
  <c r="BV97" i="1"/>
  <c r="BW97" i="1"/>
  <c r="BX97" i="1"/>
  <c r="AH98" i="1"/>
  <c r="AI98" i="1"/>
  <c r="AJ98" i="1"/>
  <c r="AK98" i="1"/>
  <c r="AL98" i="1"/>
  <c r="AM98" i="1"/>
  <c r="AO98" i="1"/>
  <c r="AP98" i="1"/>
  <c r="AQ98" i="1"/>
  <c r="AR98" i="1"/>
  <c r="AS98" i="1"/>
  <c r="AT98" i="1"/>
  <c r="AU98" i="1"/>
  <c r="AV98" i="1"/>
  <c r="AW98" i="1"/>
  <c r="AX98" i="1"/>
  <c r="AY98" i="1"/>
  <c r="AZ98" i="1"/>
  <c r="BA98" i="1"/>
  <c r="BB98" i="1"/>
  <c r="BC98" i="1"/>
  <c r="BD98" i="1"/>
  <c r="BE98" i="1"/>
  <c r="BF98" i="1"/>
  <c r="BG98" i="1"/>
  <c r="BH98" i="1"/>
  <c r="BI98" i="1"/>
  <c r="BJ98" i="1"/>
  <c r="BK98" i="1"/>
  <c r="BL98" i="1"/>
  <c r="BM98" i="1"/>
  <c r="BN98" i="1"/>
  <c r="BO98" i="1"/>
  <c r="BP98" i="1"/>
  <c r="BQ98" i="1"/>
  <c r="BR98" i="1"/>
  <c r="BS98" i="1"/>
  <c r="BT98" i="1"/>
  <c r="BU98" i="1"/>
  <c r="BV98" i="1"/>
  <c r="BW98" i="1"/>
  <c r="BX98" i="1"/>
  <c r="AH99" i="1"/>
  <c r="AI99" i="1"/>
  <c r="AJ99" i="1"/>
  <c r="AK99" i="1"/>
  <c r="AL99" i="1"/>
  <c r="AM99" i="1"/>
  <c r="AO99" i="1"/>
  <c r="AP99" i="1"/>
  <c r="AQ99" i="1"/>
  <c r="AR99" i="1"/>
  <c r="AS99" i="1"/>
  <c r="AT99" i="1"/>
  <c r="AU99" i="1"/>
  <c r="AV99" i="1"/>
  <c r="AW99" i="1"/>
  <c r="AX99" i="1"/>
  <c r="AY99" i="1"/>
  <c r="AZ99" i="1"/>
  <c r="BA99" i="1"/>
  <c r="BB99" i="1"/>
  <c r="BC99" i="1"/>
  <c r="BD99" i="1"/>
  <c r="BE99" i="1"/>
  <c r="BF99" i="1"/>
  <c r="BG99" i="1"/>
  <c r="BH99" i="1"/>
  <c r="BI99" i="1"/>
  <c r="BJ99" i="1"/>
  <c r="BK99" i="1"/>
  <c r="BL99" i="1"/>
  <c r="BM99" i="1"/>
  <c r="BN99" i="1"/>
  <c r="BO99" i="1"/>
  <c r="BP99" i="1"/>
  <c r="BQ99" i="1"/>
  <c r="BR99" i="1"/>
  <c r="BS99" i="1"/>
  <c r="BT99" i="1"/>
  <c r="BU99" i="1"/>
  <c r="BV99" i="1"/>
  <c r="BW99" i="1"/>
  <c r="BX99" i="1"/>
  <c r="AH100" i="1"/>
  <c r="AI100" i="1"/>
  <c r="AJ100" i="1"/>
  <c r="AK100" i="1"/>
  <c r="AL100" i="1"/>
  <c r="AM100" i="1"/>
  <c r="AO100" i="1"/>
  <c r="AP100" i="1"/>
  <c r="AQ100" i="1"/>
  <c r="AR100" i="1"/>
  <c r="AS100" i="1"/>
  <c r="AT100" i="1"/>
  <c r="AU100" i="1"/>
  <c r="AV100" i="1"/>
  <c r="AW100" i="1"/>
  <c r="AX100" i="1"/>
  <c r="AY100" i="1"/>
  <c r="AZ100" i="1"/>
  <c r="BA100" i="1"/>
  <c r="BB100" i="1"/>
  <c r="BC100" i="1"/>
  <c r="BD100" i="1"/>
  <c r="BE100" i="1"/>
  <c r="BF100" i="1"/>
  <c r="BG100" i="1"/>
  <c r="BH100" i="1"/>
  <c r="BI100" i="1"/>
  <c r="BJ100" i="1"/>
  <c r="BK100" i="1"/>
  <c r="BL100" i="1"/>
  <c r="BM100" i="1"/>
  <c r="BN100" i="1"/>
  <c r="BO100" i="1"/>
  <c r="BP100" i="1"/>
  <c r="BQ100" i="1"/>
  <c r="BR100" i="1"/>
  <c r="BS100" i="1"/>
  <c r="BT100" i="1"/>
  <c r="BU100" i="1"/>
  <c r="BV100" i="1"/>
  <c r="BW100" i="1"/>
  <c r="BX100" i="1"/>
  <c r="AH101" i="1"/>
  <c r="AI101" i="1"/>
  <c r="AJ101" i="1"/>
  <c r="AK101" i="1"/>
  <c r="AL101" i="1"/>
  <c r="AM101" i="1"/>
  <c r="AO101" i="1"/>
  <c r="AP101" i="1"/>
  <c r="AQ101" i="1"/>
  <c r="AR101" i="1"/>
  <c r="AS101" i="1"/>
  <c r="AT101" i="1"/>
  <c r="AU101" i="1"/>
  <c r="AV101" i="1"/>
  <c r="AW101" i="1"/>
  <c r="AX101" i="1"/>
  <c r="AY101" i="1"/>
  <c r="AZ101" i="1"/>
  <c r="BA101" i="1"/>
  <c r="BB101" i="1"/>
  <c r="BC101" i="1"/>
  <c r="BD101" i="1"/>
  <c r="BE101" i="1"/>
  <c r="BF101" i="1"/>
  <c r="BG101" i="1"/>
  <c r="BH101" i="1"/>
  <c r="BI101" i="1"/>
  <c r="BJ101" i="1"/>
  <c r="BK101" i="1"/>
  <c r="BL101" i="1"/>
  <c r="BM101" i="1"/>
  <c r="BN101" i="1"/>
  <c r="BO101" i="1"/>
  <c r="BP101" i="1"/>
  <c r="BQ101" i="1"/>
  <c r="BR101" i="1"/>
  <c r="BS101" i="1"/>
  <c r="BT101" i="1"/>
  <c r="BU101" i="1"/>
  <c r="BV101" i="1"/>
  <c r="BW101" i="1"/>
  <c r="BX101" i="1"/>
  <c r="AH102" i="1"/>
  <c r="AI102" i="1"/>
  <c r="AJ102" i="1"/>
  <c r="AK102" i="1"/>
  <c r="AL102" i="1"/>
  <c r="AM102" i="1"/>
  <c r="AO102" i="1"/>
  <c r="AP102" i="1"/>
  <c r="AQ102" i="1"/>
  <c r="AR102" i="1"/>
  <c r="AS102" i="1"/>
  <c r="AT102" i="1"/>
  <c r="AU102" i="1"/>
  <c r="AV102" i="1"/>
  <c r="AW102" i="1"/>
  <c r="AX102" i="1"/>
  <c r="AY102" i="1"/>
  <c r="AZ102" i="1"/>
  <c r="BA102" i="1"/>
  <c r="BB102" i="1"/>
  <c r="BC102" i="1"/>
  <c r="BD102" i="1"/>
  <c r="BE102" i="1"/>
  <c r="BF102" i="1"/>
  <c r="BG102" i="1"/>
  <c r="BH102" i="1"/>
  <c r="BI102" i="1"/>
  <c r="BJ102" i="1"/>
  <c r="BK102" i="1"/>
  <c r="BL102" i="1"/>
  <c r="BM102" i="1"/>
  <c r="BN102" i="1"/>
  <c r="BO102" i="1"/>
  <c r="BP102" i="1"/>
  <c r="BQ102" i="1"/>
  <c r="BR102" i="1"/>
  <c r="BS102" i="1"/>
  <c r="BT102" i="1"/>
  <c r="BU102" i="1"/>
  <c r="BV102" i="1"/>
  <c r="BW102" i="1"/>
  <c r="BX102" i="1"/>
  <c r="AH103" i="1"/>
  <c r="AI103" i="1"/>
  <c r="AJ103" i="1"/>
  <c r="AK103" i="1"/>
  <c r="AL103" i="1"/>
  <c r="AM103" i="1"/>
  <c r="AO103" i="1"/>
  <c r="AP103" i="1"/>
  <c r="AQ103" i="1"/>
  <c r="AR103" i="1"/>
  <c r="AS103" i="1"/>
  <c r="AT103" i="1"/>
  <c r="AU103" i="1"/>
  <c r="AV103" i="1"/>
  <c r="AW103" i="1"/>
  <c r="AX103" i="1"/>
  <c r="AY103" i="1"/>
  <c r="AZ103" i="1"/>
  <c r="BA103" i="1"/>
  <c r="BB103" i="1"/>
  <c r="BC103" i="1"/>
  <c r="BD103" i="1"/>
  <c r="BE103" i="1"/>
  <c r="BF103" i="1"/>
  <c r="BG103" i="1"/>
  <c r="BH103" i="1"/>
  <c r="BI103" i="1"/>
  <c r="BJ103" i="1"/>
  <c r="BK103" i="1"/>
  <c r="BL103" i="1"/>
  <c r="BM103" i="1"/>
  <c r="BN103" i="1"/>
  <c r="BO103" i="1"/>
  <c r="BP103" i="1"/>
  <c r="BQ103" i="1"/>
  <c r="BR103" i="1"/>
  <c r="BS103" i="1"/>
  <c r="BT103" i="1"/>
  <c r="BU103" i="1"/>
  <c r="BV103" i="1"/>
  <c r="BW103" i="1"/>
  <c r="BX103" i="1"/>
  <c r="AH104" i="1"/>
  <c r="AI104" i="1"/>
  <c r="AJ104" i="1"/>
  <c r="AK104" i="1"/>
  <c r="AL104" i="1"/>
  <c r="AM104" i="1"/>
  <c r="AO104" i="1"/>
  <c r="AP104" i="1"/>
  <c r="AQ104" i="1"/>
  <c r="AR104" i="1"/>
  <c r="AS104" i="1"/>
  <c r="AT104" i="1"/>
  <c r="AU104" i="1"/>
  <c r="AV104" i="1"/>
  <c r="AW104" i="1"/>
  <c r="AX104" i="1"/>
  <c r="AY104" i="1"/>
  <c r="AZ104" i="1"/>
  <c r="BA104" i="1"/>
  <c r="BB104" i="1"/>
  <c r="BC104" i="1"/>
  <c r="BD104" i="1"/>
  <c r="BE104" i="1"/>
  <c r="BF104" i="1"/>
  <c r="BG104" i="1"/>
  <c r="BH104" i="1"/>
  <c r="BI104" i="1"/>
  <c r="BJ104" i="1"/>
  <c r="BK104" i="1"/>
  <c r="BL104" i="1"/>
  <c r="BM104" i="1"/>
  <c r="BN104" i="1"/>
  <c r="BO104" i="1"/>
  <c r="BP104" i="1"/>
  <c r="BQ104" i="1"/>
  <c r="BR104" i="1"/>
  <c r="BS104" i="1"/>
  <c r="BT104" i="1"/>
  <c r="BU104" i="1"/>
  <c r="BV104" i="1"/>
  <c r="BW104" i="1"/>
  <c r="BX104" i="1"/>
  <c r="AH105" i="1"/>
  <c r="AI105" i="1"/>
  <c r="AJ105" i="1"/>
  <c r="AK105" i="1"/>
  <c r="AL105" i="1"/>
  <c r="AM105" i="1"/>
  <c r="AO105" i="1"/>
  <c r="AP105" i="1"/>
  <c r="AQ105" i="1"/>
  <c r="AR105" i="1"/>
  <c r="AS105" i="1"/>
  <c r="AT105" i="1"/>
  <c r="AU105" i="1"/>
  <c r="AV105" i="1"/>
  <c r="AW105" i="1"/>
  <c r="AX105" i="1"/>
  <c r="AY105" i="1"/>
  <c r="AZ105" i="1"/>
  <c r="BA105" i="1"/>
  <c r="BB105" i="1"/>
  <c r="BC105" i="1"/>
  <c r="BD105" i="1"/>
  <c r="BE105" i="1"/>
  <c r="BF105" i="1"/>
  <c r="BG105" i="1"/>
  <c r="BH105" i="1"/>
  <c r="BI105" i="1"/>
  <c r="BJ105" i="1"/>
  <c r="BK105" i="1"/>
  <c r="BL105" i="1"/>
  <c r="BM105" i="1"/>
  <c r="BN105" i="1"/>
  <c r="BO105" i="1"/>
  <c r="BP105" i="1"/>
  <c r="BQ105" i="1"/>
  <c r="BR105" i="1"/>
  <c r="BS105" i="1"/>
  <c r="BT105" i="1"/>
  <c r="BU105" i="1"/>
  <c r="BV105" i="1"/>
  <c r="BW105" i="1"/>
  <c r="BX105" i="1"/>
  <c r="AH106" i="1"/>
  <c r="AI106" i="1"/>
  <c r="AJ106" i="1"/>
  <c r="AK106" i="1"/>
  <c r="AL106" i="1"/>
  <c r="AM106" i="1"/>
  <c r="AO106" i="1"/>
  <c r="AP106" i="1"/>
  <c r="AQ106" i="1"/>
  <c r="AR106" i="1"/>
  <c r="AS106" i="1"/>
  <c r="AT106" i="1"/>
  <c r="AU106" i="1"/>
  <c r="AV106" i="1"/>
  <c r="AW106" i="1"/>
  <c r="AX106" i="1"/>
  <c r="AY106" i="1"/>
  <c r="AZ106" i="1"/>
  <c r="BA106" i="1"/>
  <c r="BB106" i="1"/>
  <c r="BC106" i="1"/>
  <c r="BD106" i="1"/>
  <c r="BE106" i="1"/>
  <c r="BF106" i="1"/>
  <c r="BG106" i="1"/>
  <c r="BH106" i="1"/>
  <c r="BI106" i="1"/>
  <c r="BJ106" i="1"/>
  <c r="BK106" i="1"/>
  <c r="BL106" i="1"/>
  <c r="BM106" i="1"/>
  <c r="BN106" i="1"/>
  <c r="BO106" i="1"/>
  <c r="BP106" i="1"/>
  <c r="BQ106" i="1"/>
  <c r="BR106" i="1"/>
  <c r="BS106" i="1"/>
  <c r="BT106" i="1"/>
  <c r="BU106" i="1"/>
  <c r="BV106" i="1"/>
  <c r="BW106" i="1"/>
  <c r="BX106" i="1"/>
  <c r="AH107" i="1"/>
  <c r="AI107" i="1"/>
  <c r="AJ107" i="1"/>
  <c r="AK107" i="1"/>
  <c r="AL107" i="1"/>
  <c r="AM107" i="1"/>
  <c r="AO107" i="1"/>
  <c r="AP107" i="1"/>
  <c r="AQ107" i="1"/>
  <c r="AR107" i="1"/>
  <c r="AS107" i="1"/>
  <c r="AT107" i="1"/>
  <c r="AU107" i="1"/>
  <c r="AV107" i="1"/>
  <c r="AW107" i="1"/>
  <c r="AX107" i="1"/>
  <c r="AY107" i="1"/>
  <c r="AZ107" i="1"/>
  <c r="BA107" i="1"/>
  <c r="BB107" i="1"/>
  <c r="BC107" i="1"/>
  <c r="BD107" i="1"/>
  <c r="BE107" i="1"/>
  <c r="BF107" i="1"/>
  <c r="BG107" i="1"/>
  <c r="BH107" i="1"/>
  <c r="BI107" i="1"/>
  <c r="BJ107" i="1"/>
  <c r="BK107" i="1"/>
  <c r="BL107" i="1"/>
  <c r="BM107" i="1"/>
  <c r="BN107" i="1"/>
  <c r="BO107" i="1"/>
  <c r="BP107" i="1"/>
  <c r="BQ107" i="1"/>
  <c r="BR107" i="1"/>
  <c r="BS107" i="1"/>
  <c r="BT107" i="1"/>
  <c r="BU107" i="1"/>
  <c r="BV107" i="1"/>
  <c r="BW107" i="1"/>
  <c r="BX107" i="1"/>
  <c r="AH108" i="1"/>
  <c r="AI108" i="1"/>
  <c r="AJ108" i="1"/>
  <c r="AK108" i="1"/>
  <c r="AL108" i="1"/>
  <c r="AM108" i="1"/>
  <c r="AO108" i="1"/>
  <c r="AP108" i="1"/>
  <c r="AQ108" i="1"/>
  <c r="AR108" i="1"/>
  <c r="AS108" i="1"/>
  <c r="AT108" i="1"/>
  <c r="AU108" i="1"/>
  <c r="AV108" i="1"/>
  <c r="AW108" i="1"/>
  <c r="AX108" i="1"/>
  <c r="AY108" i="1"/>
  <c r="AZ108" i="1"/>
  <c r="BA108" i="1"/>
  <c r="BB108" i="1"/>
  <c r="BC108" i="1"/>
  <c r="BD108" i="1"/>
  <c r="BE108" i="1"/>
  <c r="BF108" i="1"/>
  <c r="BG108" i="1"/>
  <c r="BH108" i="1"/>
  <c r="BI108" i="1"/>
  <c r="BJ108" i="1"/>
  <c r="BK108" i="1"/>
  <c r="BL108" i="1"/>
  <c r="BM108" i="1"/>
  <c r="BN108" i="1"/>
  <c r="BO108" i="1"/>
  <c r="BP108" i="1"/>
  <c r="BQ108" i="1"/>
  <c r="BR108" i="1"/>
  <c r="BS108" i="1"/>
  <c r="BT108" i="1"/>
  <c r="BU108" i="1"/>
  <c r="BV108" i="1"/>
  <c r="BW108" i="1"/>
  <c r="BX108" i="1"/>
  <c r="AH109" i="1"/>
  <c r="AI109" i="1"/>
  <c r="AJ109" i="1"/>
  <c r="AK109" i="1"/>
  <c r="AL109" i="1"/>
  <c r="AM109" i="1"/>
  <c r="AO109" i="1"/>
  <c r="AP109" i="1"/>
  <c r="AQ109" i="1"/>
  <c r="AR109" i="1"/>
  <c r="AS109" i="1"/>
  <c r="AT109" i="1"/>
  <c r="AU109" i="1"/>
  <c r="AV109" i="1"/>
  <c r="AW109" i="1"/>
  <c r="AX109" i="1"/>
  <c r="AY109" i="1"/>
  <c r="AZ109" i="1"/>
  <c r="BA109" i="1"/>
  <c r="BB109" i="1"/>
  <c r="BC109" i="1"/>
  <c r="BD109" i="1"/>
  <c r="BE109" i="1"/>
  <c r="BF109" i="1"/>
  <c r="BG109" i="1"/>
  <c r="BH109" i="1"/>
  <c r="BI109" i="1"/>
  <c r="BJ109" i="1"/>
  <c r="BK109" i="1"/>
  <c r="BL109" i="1"/>
  <c r="BM109" i="1"/>
  <c r="BN109" i="1"/>
  <c r="BO109" i="1"/>
  <c r="BP109" i="1"/>
  <c r="BQ109" i="1"/>
  <c r="BR109" i="1"/>
  <c r="BS109" i="1"/>
  <c r="BT109" i="1"/>
  <c r="BU109" i="1"/>
  <c r="BV109" i="1"/>
  <c r="BW109" i="1"/>
  <c r="BX109" i="1"/>
  <c r="AH110" i="1"/>
  <c r="AI110" i="1"/>
  <c r="AJ110" i="1"/>
  <c r="AK110" i="1"/>
  <c r="AL110" i="1"/>
  <c r="AM110" i="1"/>
  <c r="AO110" i="1"/>
  <c r="AP110" i="1"/>
  <c r="AQ110" i="1"/>
  <c r="AR110" i="1"/>
  <c r="AS110" i="1"/>
  <c r="AT110" i="1"/>
  <c r="AU110" i="1"/>
  <c r="AV110" i="1"/>
  <c r="AW110" i="1"/>
  <c r="AX110" i="1"/>
  <c r="AY110" i="1"/>
  <c r="AZ110" i="1"/>
  <c r="BA110" i="1"/>
  <c r="BB110" i="1"/>
  <c r="BC110" i="1"/>
  <c r="BD110" i="1"/>
  <c r="BE110" i="1"/>
  <c r="BF110" i="1"/>
  <c r="BG110" i="1"/>
  <c r="BH110" i="1"/>
  <c r="BI110" i="1"/>
  <c r="BJ110" i="1"/>
  <c r="BK110" i="1"/>
  <c r="BL110" i="1"/>
  <c r="BM110" i="1"/>
  <c r="BN110" i="1"/>
  <c r="BO110" i="1"/>
  <c r="BP110" i="1"/>
  <c r="BQ110" i="1"/>
  <c r="BR110" i="1"/>
  <c r="BS110" i="1"/>
  <c r="BT110" i="1"/>
  <c r="BU110" i="1"/>
  <c r="BV110" i="1"/>
  <c r="BW110" i="1"/>
  <c r="BX110" i="1"/>
  <c r="AH111" i="1"/>
  <c r="AI111" i="1"/>
  <c r="AJ111" i="1"/>
  <c r="AK111" i="1"/>
  <c r="AL111" i="1"/>
  <c r="AM111" i="1"/>
  <c r="AO111" i="1"/>
  <c r="AP111" i="1"/>
  <c r="AQ111" i="1"/>
  <c r="AR111" i="1"/>
  <c r="AS111" i="1"/>
  <c r="AT111" i="1"/>
  <c r="AU111" i="1"/>
  <c r="AV111" i="1"/>
  <c r="AW111" i="1"/>
  <c r="AX111" i="1"/>
  <c r="AY111" i="1"/>
  <c r="AZ111" i="1"/>
  <c r="BA111" i="1"/>
  <c r="BB111" i="1"/>
  <c r="BC111" i="1"/>
  <c r="BD111" i="1"/>
  <c r="BE111" i="1"/>
  <c r="BF111" i="1"/>
  <c r="BG111" i="1"/>
  <c r="BH111" i="1"/>
  <c r="BI111" i="1"/>
  <c r="BJ111" i="1"/>
  <c r="BK111" i="1"/>
  <c r="BL111" i="1"/>
  <c r="BM111" i="1"/>
  <c r="BN111" i="1"/>
  <c r="BO111" i="1"/>
  <c r="BP111" i="1"/>
  <c r="BQ111" i="1"/>
  <c r="BR111" i="1"/>
  <c r="BS111" i="1"/>
  <c r="BT111" i="1"/>
  <c r="BU111" i="1"/>
  <c r="BV111" i="1"/>
  <c r="BW111" i="1"/>
  <c r="BX111" i="1"/>
  <c r="AH112" i="1"/>
  <c r="AI112" i="1"/>
  <c r="AJ112" i="1"/>
  <c r="AK112" i="1"/>
  <c r="AL112" i="1"/>
  <c r="AM112" i="1"/>
  <c r="AO112" i="1"/>
  <c r="AP112" i="1"/>
  <c r="AQ112" i="1"/>
  <c r="AR112" i="1"/>
  <c r="AS112" i="1"/>
  <c r="AT112" i="1"/>
  <c r="AU112" i="1"/>
  <c r="AV112" i="1"/>
  <c r="AW112" i="1"/>
  <c r="AX112" i="1"/>
  <c r="AY112" i="1"/>
  <c r="AZ112" i="1"/>
  <c r="BA112" i="1"/>
  <c r="BB112" i="1"/>
  <c r="BC112" i="1"/>
  <c r="BD112" i="1"/>
  <c r="BE112" i="1"/>
  <c r="BF112" i="1"/>
  <c r="BG112" i="1"/>
  <c r="BH112" i="1"/>
  <c r="BI112" i="1"/>
  <c r="BJ112" i="1"/>
  <c r="BK112" i="1"/>
  <c r="BL112" i="1"/>
  <c r="BM112" i="1"/>
  <c r="BN112" i="1"/>
  <c r="BO112" i="1"/>
  <c r="BP112" i="1"/>
  <c r="BQ112" i="1"/>
  <c r="BR112" i="1"/>
  <c r="BS112" i="1"/>
  <c r="BT112" i="1"/>
  <c r="BU112" i="1"/>
  <c r="BV112" i="1"/>
  <c r="BW112" i="1"/>
  <c r="BX112" i="1"/>
  <c r="AH113" i="1"/>
  <c r="AI113" i="1"/>
  <c r="AJ113" i="1"/>
  <c r="AK113" i="1"/>
  <c r="AL113" i="1"/>
  <c r="AM113" i="1"/>
  <c r="AO113" i="1"/>
  <c r="AP113" i="1"/>
  <c r="AQ113" i="1"/>
  <c r="AR113" i="1"/>
  <c r="AS113" i="1"/>
  <c r="AT113" i="1"/>
  <c r="AU113" i="1"/>
  <c r="AV113" i="1"/>
  <c r="AW113" i="1"/>
  <c r="AX113" i="1"/>
  <c r="AY113" i="1"/>
  <c r="AZ113" i="1"/>
  <c r="BA113" i="1"/>
  <c r="BB113" i="1"/>
  <c r="BC113" i="1"/>
  <c r="BD113" i="1"/>
  <c r="BE113" i="1"/>
  <c r="BF113" i="1"/>
  <c r="BG113" i="1"/>
  <c r="BH113" i="1"/>
  <c r="BI113" i="1"/>
  <c r="BJ113" i="1"/>
  <c r="BK113" i="1"/>
  <c r="BL113" i="1"/>
  <c r="BM113" i="1"/>
  <c r="BN113" i="1"/>
  <c r="BO113" i="1"/>
  <c r="BP113" i="1"/>
  <c r="BQ113" i="1"/>
  <c r="BR113" i="1"/>
  <c r="BS113" i="1"/>
  <c r="BT113" i="1"/>
  <c r="BU113" i="1"/>
  <c r="BV113" i="1"/>
  <c r="BW113" i="1"/>
  <c r="BX113" i="1"/>
  <c r="AH114" i="1"/>
  <c r="AI114" i="1"/>
  <c r="AJ114" i="1"/>
  <c r="AK114" i="1"/>
  <c r="AL114" i="1"/>
  <c r="AM114" i="1"/>
  <c r="AO114" i="1"/>
  <c r="AP114" i="1"/>
  <c r="AQ114" i="1"/>
  <c r="AR114" i="1"/>
  <c r="AS114" i="1"/>
  <c r="AT114" i="1"/>
  <c r="AU114" i="1"/>
  <c r="AV114" i="1"/>
  <c r="AW114" i="1"/>
  <c r="AX114" i="1"/>
  <c r="AY114" i="1"/>
  <c r="AZ114" i="1"/>
  <c r="BA114" i="1"/>
  <c r="BB114" i="1"/>
  <c r="BC114" i="1"/>
  <c r="BD114" i="1"/>
  <c r="BE114" i="1"/>
  <c r="BF114" i="1"/>
  <c r="BG114" i="1"/>
  <c r="BH114" i="1"/>
  <c r="BI114" i="1"/>
  <c r="BJ114" i="1"/>
  <c r="BK114" i="1"/>
  <c r="BL114" i="1"/>
  <c r="BM114" i="1"/>
  <c r="BN114" i="1"/>
  <c r="BO114" i="1"/>
  <c r="BP114" i="1"/>
  <c r="BQ114" i="1"/>
  <c r="BR114" i="1"/>
  <c r="BS114" i="1"/>
  <c r="BT114" i="1"/>
  <c r="BU114" i="1"/>
  <c r="BV114" i="1"/>
  <c r="BW114" i="1"/>
  <c r="BX114" i="1"/>
  <c r="AH115" i="1"/>
  <c r="AI115" i="1"/>
  <c r="AJ115" i="1"/>
  <c r="AK115" i="1"/>
  <c r="AL115" i="1"/>
  <c r="AM115" i="1"/>
  <c r="AO115" i="1"/>
  <c r="AP115" i="1"/>
  <c r="AQ115" i="1"/>
  <c r="AR115" i="1"/>
  <c r="AS115" i="1"/>
  <c r="AT115" i="1"/>
  <c r="AU115" i="1"/>
  <c r="AV115" i="1"/>
  <c r="AW115" i="1"/>
  <c r="AX115" i="1"/>
  <c r="AY115" i="1"/>
  <c r="AZ115" i="1"/>
  <c r="BA115" i="1"/>
  <c r="BB115" i="1"/>
  <c r="BC115" i="1"/>
  <c r="BD115" i="1"/>
  <c r="BE115" i="1"/>
  <c r="BF115" i="1"/>
  <c r="BG115" i="1"/>
  <c r="BH115" i="1"/>
  <c r="BI115" i="1"/>
  <c r="BJ115" i="1"/>
  <c r="BK115" i="1"/>
  <c r="BL115" i="1"/>
  <c r="BM115" i="1"/>
  <c r="BN115" i="1"/>
  <c r="BO115" i="1"/>
  <c r="BP115" i="1"/>
  <c r="BQ115" i="1"/>
  <c r="BR115" i="1"/>
  <c r="BS115" i="1"/>
  <c r="BT115" i="1"/>
  <c r="BU115" i="1"/>
  <c r="BV115" i="1"/>
  <c r="BW115" i="1"/>
  <c r="BX115" i="1"/>
  <c r="AH116" i="1"/>
  <c r="AI116" i="1"/>
  <c r="AJ116" i="1"/>
  <c r="AK116" i="1"/>
  <c r="AL116" i="1"/>
  <c r="AM116" i="1"/>
  <c r="AO116" i="1"/>
  <c r="AP116" i="1"/>
  <c r="AQ116" i="1"/>
  <c r="AR116" i="1"/>
  <c r="AS116" i="1"/>
  <c r="AT116" i="1"/>
  <c r="AU116" i="1"/>
  <c r="AV116" i="1"/>
  <c r="AW116" i="1"/>
  <c r="AX116" i="1"/>
  <c r="AY116" i="1"/>
  <c r="AZ116" i="1"/>
  <c r="BA116" i="1"/>
  <c r="BB116" i="1"/>
  <c r="BC116" i="1"/>
  <c r="BD116" i="1"/>
  <c r="BE116" i="1"/>
  <c r="BF116" i="1"/>
  <c r="BG116" i="1"/>
  <c r="BH116" i="1"/>
  <c r="BI116" i="1"/>
  <c r="BJ116" i="1"/>
  <c r="BK116" i="1"/>
  <c r="BL116" i="1"/>
  <c r="BM116" i="1"/>
  <c r="BN116" i="1"/>
  <c r="BO116" i="1"/>
  <c r="BP116" i="1"/>
  <c r="BQ116" i="1"/>
  <c r="BR116" i="1"/>
  <c r="BS116" i="1"/>
  <c r="BT116" i="1"/>
  <c r="BU116" i="1"/>
  <c r="BV116" i="1"/>
  <c r="BW116" i="1"/>
  <c r="BX116" i="1"/>
  <c r="AH117" i="1"/>
  <c r="AI117" i="1"/>
  <c r="AJ117" i="1"/>
  <c r="AK117" i="1"/>
  <c r="AL117" i="1"/>
  <c r="AM117" i="1"/>
  <c r="AO117" i="1"/>
  <c r="AP117" i="1"/>
  <c r="AQ117" i="1"/>
  <c r="AR117" i="1"/>
  <c r="AS117" i="1"/>
  <c r="AT117" i="1"/>
  <c r="AU117" i="1"/>
  <c r="AV117" i="1"/>
  <c r="AW117" i="1"/>
  <c r="AX117" i="1"/>
  <c r="AY117" i="1"/>
  <c r="AZ117" i="1"/>
  <c r="BA117" i="1"/>
  <c r="BB117" i="1"/>
  <c r="BC117" i="1"/>
  <c r="BD117" i="1"/>
  <c r="BE117" i="1"/>
  <c r="BF117" i="1"/>
  <c r="BG117" i="1"/>
  <c r="BH117" i="1"/>
  <c r="BI117" i="1"/>
  <c r="BJ117" i="1"/>
  <c r="BK117" i="1"/>
  <c r="BL117" i="1"/>
  <c r="BM117" i="1"/>
  <c r="BN117" i="1"/>
  <c r="BO117" i="1"/>
  <c r="BP117" i="1"/>
  <c r="BQ117" i="1"/>
  <c r="BR117" i="1"/>
  <c r="BS117" i="1"/>
  <c r="BT117" i="1"/>
  <c r="BU117" i="1"/>
  <c r="BV117" i="1"/>
  <c r="BW117" i="1"/>
  <c r="BX117" i="1"/>
  <c r="AH118" i="1"/>
  <c r="AI118" i="1"/>
  <c r="AJ118" i="1"/>
  <c r="AK118" i="1"/>
  <c r="AL118" i="1"/>
  <c r="AM118" i="1"/>
  <c r="AO118" i="1"/>
  <c r="AP118" i="1"/>
  <c r="AQ118" i="1"/>
  <c r="AR118" i="1"/>
  <c r="AS118" i="1"/>
  <c r="AT118" i="1"/>
  <c r="AU118" i="1"/>
  <c r="AV118" i="1"/>
  <c r="AW118" i="1"/>
  <c r="AX118" i="1"/>
  <c r="AY118" i="1"/>
  <c r="AZ118" i="1"/>
  <c r="BA118" i="1"/>
  <c r="BB118" i="1"/>
  <c r="BC118" i="1"/>
  <c r="BD118" i="1"/>
  <c r="BE118" i="1"/>
  <c r="BF118" i="1"/>
  <c r="BG118" i="1"/>
  <c r="BH118" i="1"/>
  <c r="BI118" i="1"/>
  <c r="BJ118" i="1"/>
  <c r="BK118" i="1"/>
  <c r="BL118" i="1"/>
  <c r="BM118" i="1"/>
  <c r="BN118" i="1"/>
  <c r="BO118" i="1"/>
  <c r="BP118" i="1"/>
  <c r="BQ118" i="1"/>
  <c r="BR118" i="1"/>
  <c r="BS118" i="1"/>
  <c r="BT118" i="1"/>
  <c r="BU118" i="1"/>
  <c r="BV118" i="1"/>
  <c r="BW118" i="1"/>
  <c r="BX118" i="1"/>
  <c r="AH119" i="1"/>
  <c r="AI119" i="1"/>
  <c r="AJ119" i="1"/>
  <c r="AK119" i="1"/>
  <c r="AL119" i="1"/>
  <c r="AM119" i="1"/>
  <c r="AO119" i="1"/>
  <c r="AP119" i="1"/>
  <c r="AQ119" i="1"/>
  <c r="AR119" i="1"/>
  <c r="AS119" i="1"/>
  <c r="AT119" i="1"/>
  <c r="AU119" i="1"/>
  <c r="AV119" i="1"/>
  <c r="AW119" i="1"/>
  <c r="AX119" i="1"/>
  <c r="AY119" i="1"/>
  <c r="AZ119" i="1"/>
  <c r="BA119" i="1"/>
  <c r="BB119" i="1"/>
  <c r="BC119" i="1"/>
  <c r="BD119" i="1"/>
  <c r="BE119" i="1"/>
  <c r="BF119" i="1"/>
  <c r="BG119" i="1"/>
  <c r="BH119" i="1"/>
  <c r="BI119" i="1"/>
  <c r="BJ119" i="1"/>
  <c r="BK119" i="1"/>
  <c r="BL119" i="1"/>
  <c r="BM119" i="1"/>
  <c r="BN119" i="1"/>
  <c r="BO119" i="1"/>
  <c r="BP119" i="1"/>
  <c r="BQ119" i="1"/>
  <c r="BR119" i="1"/>
  <c r="BS119" i="1"/>
  <c r="BT119" i="1"/>
  <c r="BU119" i="1"/>
  <c r="BV119" i="1"/>
  <c r="BW119" i="1"/>
  <c r="BX119" i="1"/>
  <c r="AH120" i="1"/>
  <c r="AI120" i="1"/>
  <c r="AJ120" i="1"/>
  <c r="AK120" i="1"/>
  <c r="AL120" i="1"/>
  <c r="AM120" i="1"/>
  <c r="AO120" i="1"/>
  <c r="AP120" i="1"/>
  <c r="AQ120" i="1"/>
  <c r="AR120" i="1"/>
  <c r="AS120" i="1"/>
  <c r="AT120" i="1"/>
  <c r="AU120" i="1"/>
  <c r="AV120" i="1"/>
  <c r="AW120" i="1"/>
  <c r="AX120" i="1"/>
  <c r="AY120" i="1"/>
  <c r="AZ120" i="1"/>
  <c r="BA120" i="1"/>
  <c r="BB120" i="1"/>
  <c r="BC120" i="1"/>
  <c r="BD120" i="1"/>
  <c r="BE120" i="1"/>
  <c r="BF120" i="1"/>
  <c r="BG120" i="1"/>
  <c r="BH120" i="1"/>
  <c r="BI120" i="1"/>
  <c r="BJ120" i="1"/>
  <c r="BK120" i="1"/>
  <c r="BL120" i="1"/>
  <c r="BM120" i="1"/>
  <c r="BN120" i="1"/>
  <c r="BO120" i="1"/>
  <c r="BP120" i="1"/>
  <c r="BQ120" i="1"/>
  <c r="BR120" i="1"/>
  <c r="BS120" i="1"/>
  <c r="BT120" i="1"/>
  <c r="BU120" i="1"/>
  <c r="BV120" i="1"/>
  <c r="BW120" i="1"/>
  <c r="BX120" i="1"/>
  <c r="AH121" i="1"/>
  <c r="AI121" i="1"/>
  <c r="AJ121" i="1"/>
  <c r="AK121" i="1"/>
  <c r="AL121" i="1"/>
  <c r="AM121" i="1"/>
  <c r="AO121" i="1"/>
  <c r="AP121" i="1"/>
  <c r="AQ121" i="1"/>
  <c r="AR121" i="1"/>
  <c r="AS121" i="1"/>
  <c r="AT121" i="1"/>
  <c r="AU121" i="1"/>
  <c r="AV121" i="1"/>
  <c r="AW121" i="1"/>
  <c r="AX121" i="1"/>
  <c r="AY121" i="1"/>
  <c r="AZ121" i="1"/>
  <c r="BA121" i="1"/>
  <c r="BB121" i="1"/>
  <c r="BC121" i="1"/>
  <c r="BD121" i="1"/>
  <c r="BE121" i="1"/>
  <c r="BF121" i="1"/>
  <c r="BG121" i="1"/>
  <c r="BH121" i="1"/>
  <c r="BI121" i="1"/>
  <c r="BJ121" i="1"/>
  <c r="BK121" i="1"/>
  <c r="BL121" i="1"/>
  <c r="BM121" i="1"/>
  <c r="BN121" i="1"/>
  <c r="BO121" i="1"/>
  <c r="BP121" i="1"/>
  <c r="BQ121" i="1"/>
  <c r="BR121" i="1"/>
  <c r="BS121" i="1"/>
  <c r="BT121" i="1"/>
  <c r="BU121" i="1"/>
  <c r="BV121" i="1"/>
  <c r="BW121" i="1"/>
  <c r="BX121" i="1"/>
  <c r="AI122" i="1"/>
  <c r="AJ122" i="1"/>
  <c r="AK122" i="1"/>
  <c r="AL122" i="1"/>
  <c r="AM122" i="1"/>
  <c r="AP122" i="1"/>
  <c r="AQ122" i="1"/>
  <c r="AR122" i="1"/>
  <c r="AS122" i="1"/>
  <c r="AT122" i="1"/>
  <c r="AV122" i="1"/>
  <c r="AW122" i="1"/>
  <c r="AX122" i="1"/>
  <c r="AY122" i="1"/>
  <c r="AZ122" i="1"/>
  <c r="BB122" i="1"/>
  <c r="BC122" i="1"/>
  <c r="BD122" i="1"/>
  <c r="BE122" i="1"/>
  <c r="BF122" i="1"/>
  <c r="BT122" i="1"/>
  <c r="BU122" i="1"/>
  <c r="BV122" i="1"/>
  <c r="BW122" i="1"/>
  <c r="BX122" i="1"/>
  <c r="AM123" i="1"/>
  <c r="AM124" i="1"/>
  <c r="AM125" i="1"/>
  <c r="AM126" i="1"/>
  <c r="AM127" i="1"/>
  <c r="AM128" i="1"/>
  <c r="AM129" i="1"/>
  <c r="AM130" i="1"/>
  <c r="AM131" i="1"/>
  <c r="AM132" i="1"/>
  <c r="AM133" i="1"/>
  <c r="AM134" i="1"/>
  <c r="AM135" i="1"/>
  <c r="AM136" i="1"/>
  <c r="AM137" i="1"/>
  <c r="AM138" i="1"/>
  <c r="AM139" i="1"/>
  <c r="AM140" i="1"/>
  <c r="AM141" i="1"/>
  <c r="AM142" i="1"/>
  <c r="AM143" i="1"/>
  <c r="AM144" i="1"/>
  <c r="AM145" i="1"/>
  <c r="AM146" i="1"/>
  <c r="AM147" i="1"/>
  <c r="AM148" i="1"/>
  <c r="AM149" i="1"/>
  <c r="AM150" i="1"/>
  <c r="AM151" i="1"/>
  <c r="AM152" i="1"/>
  <c r="AM153" i="1"/>
  <c r="AM154" i="1"/>
  <c r="AM155" i="1"/>
  <c r="AM156" i="1"/>
  <c r="AM157" i="1"/>
  <c r="AM158" i="1"/>
  <c r="AM159" i="1"/>
  <c r="AM160" i="1"/>
  <c r="AM161" i="1"/>
  <c r="AM162" i="1"/>
  <c r="AM163" i="1"/>
  <c r="AM164" i="1"/>
  <c r="AM165" i="1"/>
  <c r="AM166" i="1"/>
  <c r="AM167" i="1"/>
  <c r="AM168" i="1"/>
  <c r="AM169" i="1"/>
  <c r="AM170" i="1"/>
  <c r="AM171" i="1"/>
  <c r="AM172" i="1"/>
  <c r="AM173" i="1"/>
  <c r="AM174" i="1"/>
  <c r="AM175" i="1"/>
  <c r="AM176" i="1"/>
  <c r="AM177" i="1"/>
  <c r="AM178" i="1"/>
  <c r="AM179" i="1"/>
  <c r="AM180" i="1"/>
  <c r="AM181" i="1"/>
  <c r="AM182" i="1"/>
  <c r="AM183" i="1"/>
  <c r="AM184" i="1"/>
  <c r="AM185" i="1"/>
  <c r="AM186" i="1"/>
  <c r="AM187" i="1"/>
  <c r="AM188" i="1"/>
  <c r="AM189" i="1"/>
  <c r="AM190" i="1"/>
  <c r="AM191" i="1"/>
  <c r="AM192" i="1"/>
  <c r="AM193" i="1"/>
  <c r="AM194" i="1"/>
  <c r="AM195" i="1"/>
  <c r="AM196" i="1"/>
  <c r="AM197" i="1"/>
  <c r="AM198" i="1"/>
  <c r="AM199" i="1"/>
  <c r="AM200" i="1"/>
  <c r="AM201" i="1"/>
  <c r="AM202" i="1"/>
  <c r="AM203" i="1"/>
  <c r="AM204" i="1"/>
  <c r="AM205" i="1"/>
  <c r="AM206" i="1"/>
  <c r="AM207" i="1"/>
  <c r="AM208" i="1"/>
  <c r="AM209" i="1"/>
  <c r="AM210" i="1"/>
  <c r="AM211" i="1"/>
  <c r="AM212" i="1"/>
  <c r="AM213" i="1"/>
  <c r="AM214" i="1"/>
  <c r="AM215" i="1"/>
  <c r="AM216" i="1"/>
  <c r="AM217" i="1"/>
  <c r="AM218" i="1"/>
  <c r="AM219" i="1"/>
  <c r="AM220" i="1"/>
  <c r="AM221" i="1"/>
  <c r="AM222" i="1"/>
  <c r="AM223" i="1"/>
  <c r="AM224" i="1"/>
  <c r="AM225" i="1"/>
  <c r="AM226" i="1"/>
  <c r="AM227" i="1"/>
  <c r="AM228" i="1"/>
  <c r="AM229" i="1"/>
  <c r="AM230" i="1"/>
  <c r="AM231" i="1"/>
  <c r="AM232" i="1"/>
  <c r="AM233" i="1"/>
  <c r="AM234" i="1"/>
  <c r="AM235" i="1"/>
  <c r="AM236" i="1"/>
  <c r="AM237" i="1"/>
  <c r="AM238" i="1"/>
  <c r="AM239" i="1"/>
  <c r="AM240" i="1"/>
  <c r="AM241" i="1"/>
  <c r="AM242" i="1"/>
  <c r="AM243" i="1"/>
  <c r="AM244" i="1"/>
  <c r="AM245" i="1"/>
  <c r="AM246" i="1"/>
  <c r="AM247" i="1"/>
  <c r="AM248" i="1"/>
  <c r="AM249" i="1"/>
  <c r="AM250" i="1"/>
  <c r="AM251" i="1"/>
  <c r="AM252" i="1"/>
  <c r="AM253" i="1"/>
  <c r="AM254" i="1"/>
  <c r="AM255" i="1"/>
  <c r="AM256" i="1"/>
  <c r="AM257" i="1"/>
  <c r="AM258" i="1"/>
  <c r="AM259" i="1"/>
  <c r="AM260" i="1"/>
  <c r="AM261" i="1"/>
  <c r="AM262" i="1"/>
  <c r="AM263" i="1"/>
  <c r="AM264" i="1"/>
  <c r="AM265" i="1"/>
  <c r="AM266" i="1"/>
  <c r="AM267" i="1"/>
  <c r="AM268" i="1"/>
  <c r="AM269" i="1"/>
  <c r="AM270" i="1"/>
  <c r="AM271" i="1"/>
  <c r="AM272" i="1"/>
  <c r="AM273" i="1"/>
  <c r="AM274" i="1"/>
  <c r="AM275" i="1"/>
  <c r="AM276" i="1"/>
  <c r="AM277" i="1"/>
  <c r="AM278" i="1"/>
  <c r="AM279" i="1"/>
  <c r="AM280" i="1"/>
  <c r="AM281" i="1"/>
  <c r="AM282" i="1"/>
  <c r="AM283" i="1"/>
  <c r="AM284" i="1"/>
  <c r="AM285" i="1"/>
  <c r="AM286" i="1"/>
  <c r="AM287" i="1"/>
  <c r="AM288" i="1"/>
  <c r="AM289" i="1"/>
  <c r="AM290" i="1"/>
  <c r="AM291" i="1"/>
  <c r="AM292" i="1"/>
  <c r="AM293" i="1"/>
  <c r="AM294" i="1"/>
  <c r="AM295" i="1"/>
  <c r="AM296" i="1"/>
  <c r="AM297" i="1"/>
  <c r="AM298" i="1"/>
  <c r="AM299" i="1"/>
  <c r="AM300" i="1"/>
  <c r="AM301" i="1"/>
  <c r="AM302" i="1"/>
  <c r="AM303" i="1"/>
  <c r="AM304" i="1"/>
  <c r="AM305" i="1"/>
  <c r="AM306" i="1"/>
  <c r="AM307" i="1"/>
  <c r="AM308" i="1"/>
  <c r="AM309" i="1"/>
  <c r="AM310" i="1"/>
  <c r="AM311" i="1"/>
  <c r="AM312" i="1"/>
  <c r="AM313" i="1"/>
  <c r="AM314" i="1"/>
  <c r="AM315" i="1"/>
  <c r="AM316" i="1"/>
  <c r="AM317" i="1"/>
  <c r="AM318" i="1"/>
  <c r="AM319" i="1"/>
  <c r="AM320" i="1"/>
  <c r="AM321" i="1"/>
  <c r="AM322" i="1"/>
  <c r="AM323" i="1"/>
  <c r="AM324" i="1"/>
  <c r="AM325" i="1"/>
  <c r="AM326" i="1"/>
  <c r="AM327" i="1"/>
  <c r="AM328" i="1"/>
  <c r="AM329" i="1"/>
  <c r="AM330" i="1"/>
  <c r="AM331" i="1"/>
  <c r="AM332" i="1"/>
  <c r="AM333" i="1"/>
  <c r="AM334" i="1"/>
  <c r="AM335" i="1"/>
  <c r="AM336" i="1"/>
  <c r="AM337" i="1"/>
  <c r="AM338" i="1"/>
  <c r="AM339" i="1"/>
  <c r="AM340" i="1"/>
  <c r="AM341" i="1"/>
  <c r="AM342" i="1"/>
  <c r="AM343" i="1"/>
  <c r="AM344" i="1"/>
  <c r="AM345" i="1"/>
  <c r="AM346" i="1"/>
  <c r="AM347" i="1"/>
  <c r="AM348" i="1"/>
  <c r="AM349" i="1"/>
  <c r="AM350" i="1"/>
  <c r="AM351" i="1"/>
  <c r="AM352" i="1"/>
  <c r="AM353" i="1"/>
  <c r="AM354" i="1"/>
  <c r="AM355" i="1"/>
  <c r="AM356" i="1"/>
  <c r="AM357" i="1"/>
  <c r="AM358" i="1"/>
  <c r="AM359" i="1"/>
  <c r="AM360" i="1"/>
  <c r="AM361" i="1"/>
  <c r="AM362" i="1"/>
  <c r="AM363" i="1"/>
  <c r="AM364" i="1"/>
  <c r="AM365" i="1"/>
  <c r="AM366" i="1"/>
  <c r="AM367" i="1"/>
  <c r="AM368" i="1"/>
  <c r="AM369" i="1"/>
  <c r="AM370" i="1"/>
  <c r="AM371" i="1"/>
  <c r="AM372" i="1"/>
  <c r="AM373" i="1"/>
  <c r="AM374" i="1"/>
  <c r="AM375" i="1"/>
  <c r="AM376" i="1"/>
  <c r="AM377" i="1"/>
  <c r="AM378" i="1"/>
  <c r="AM379" i="1"/>
  <c r="AM380" i="1"/>
  <c r="AM381" i="1"/>
  <c r="AM382" i="1"/>
  <c r="AM383" i="1"/>
  <c r="AM384" i="1"/>
  <c r="AM385" i="1"/>
  <c r="AM386" i="1"/>
  <c r="AM387" i="1"/>
  <c r="AM388" i="1"/>
  <c r="AM389" i="1"/>
  <c r="AM390" i="1"/>
  <c r="AM391" i="1"/>
  <c r="AM392" i="1"/>
  <c r="AM393" i="1"/>
  <c r="AM394" i="1"/>
  <c r="AM395" i="1"/>
  <c r="AM396" i="1"/>
  <c r="AM397" i="1"/>
  <c r="AM398" i="1"/>
  <c r="AM399" i="1"/>
  <c r="AM400" i="1"/>
  <c r="AM401" i="1"/>
  <c r="AM402" i="1"/>
  <c r="AM403" i="1"/>
  <c r="AM404" i="1"/>
  <c r="AM405" i="1"/>
  <c r="AM406" i="1"/>
  <c r="AM407" i="1"/>
  <c r="AM408" i="1"/>
  <c r="AM409" i="1"/>
  <c r="AM410" i="1"/>
  <c r="AM411" i="1"/>
  <c r="AM412" i="1"/>
  <c r="AM413" i="1"/>
  <c r="AM414" i="1"/>
  <c r="AM415" i="1"/>
  <c r="AM416" i="1"/>
  <c r="AM417" i="1"/>
  <c r="AM418" i="1"/>
  <c r="AM419" i="1"/>
  <c r="AM420" i="1"/>
  <c r="AM421" i="1"/>
  <c r="AM422" i="1"/>
  <c r="AM423" i="1"/>
  <c r="AM424" i="1"/>
  <c r="AM425" i="1"/>
  <c r="AM426" i="1"/>
  <c r="AM427" i="1"/>
  <c r="AM428" i="1"/>
  <c r="AM429" i="1"/>
  <c r="AM430" i="1"/>
  <c r="AM431" i="1"/>
  <c r="AM432" i="1"/>
  <c r="AM433" i="1"/>
  <c r="AM434" i="1"/>
  <c r="AM435" i="1"/>
  <c r="AM436" i="1"/>
  <c r="AM437" i="1"/>
  <c r="AM438" i="1"/>
  <c r="AM439" i="1"/>
  <c r="AM440" i="1"/>
  <c r="AM441" i="1"/>
  <c r="AM442" i="1"/>
  <c r="AM443" i="1"/>
  <c r="AM444" i="1"/>
  <c r="AM445" i="1"/>
  <c r="AM446" i="1"/>
  <c r="AM447" i="1"/>
  <c r="AM448" i="1"/>
  <c r="AM449" i="1"/>
  <c r="AM450" i="1"/>
  <c r="AM451" i="1"/>
  <c r="AM452" i="1"/>
  <c r="AM453" i="1"/>
  <c r="AM454" i="1"/>
  <c r="AM455" i="1"/>
  <c r="AM456" i="1"/>
  <c r="AM457" i="1"/>
  <c r="AM458" i="1"/>
  <c r="AM459" i="1"/>
  <c r="AM460" i="1"/>
  <c r="AM461" i="1"/>
  <c r="AM462" i="1"/>
  <c r="AM463" i="1"/>
  <c r="AM464" i="1"/>
  <c r="AM465" i="1"/>
  <c r="AM466" i="1"/>
  <c r="AM467" i="1"/>
  <c r="AM468" i="1"/>
  <c r="AM469" i="1"/>
  <c r="AM470" i="1"/>
  <c r="AM471" i="1"/>
  <c r="AM472" i="1"/>
  <c r="AM473" i="1"/>
  <c r="AM474" i="1"/>
  <c r="AM475" i="1"/>
  <c r="AM476" i="1"/>
  <c r="AM477" i="1"/>
  <c r="AM478" i="1"/>
  <c r="AM479" i="1"/>
  <c r="AM480" i="1"/>
  <c r="AM481" i="1"/>
  <c r="AM482" i="1"/>
  <c r="AM483" i="1"/>
  <c r="AM484" i="1"/>
  <c r="AM485" i="1"/>
  <c r="AM486" i="1"/>
  <c r="AM487" i="1"/>
  <c r="AM488" i="1"/>
  <c r="AM489" i="1"/>
  <c r="AM490" i="1"/>
  <c r="AM491" i="1"/>
  <c r="AM492" i="1"/>
  <c r="AM493" i="1"/>
  <c r="AM494" i="1"/>
  <c r="AM495" i="1"/>
  <c r="AM496" i="1"/>
  <c r="AM497" i="1"/>
  <c r="AM498" i="1"/>
  <c r="AM499" i="1"/>
  <c r="AM500" i="1"/>
  <c r="AM501" i="1"/>
  <c r="AM502" i="1"/>
  <c r="AM503" i="1"/>
  <c r="AM504" i="1"/>
  <c r="AM505" i="1"/>
  <c r="AM506" i="1"/>
  <c r="AM507" i="1"/>
  <c r="AM508" i="1"/>
  <c r="AM509" i="1"/>
  <c r="AM510" i="1"/>
  <c r="AM511" i="1"/>
  <c r="AM512" i="1"/>
  <c r="AM513" i="1"/>
  <c r="AM514" i="1"/>
  <c r="AM515" i="1"/>
  <c r="AM516" i="1"/>
  <c r="AM517" i="1"/>
  <c r="AM518" i="1"/>
  <c r="AM519" i="1"/>
  <c r="AM520" i="1"/>
  <c r="AM521" i="1"/>
  <c r="AM522" i="1"/>
  <c r="AM523" i="1"/>
  <c r="AM524" i="1"/>
  <c r="AM525" i="1"/>
  <c r="AM526" i="1"/>
  <c r="AM527" i="1"/>
  <c r="AM528" i="1"/>
  <c r="AM529" i="1"/>
  <c r="AM530" i="1"/>
  <c r="AM531" i="1"/>
  <c r="AM532" i="1"/>
  <c r="AM533" i="1"/>
  <c r="AM534" i="1"/>
  <c r="AM535" i="1"/>
  <c r="AM536" i="1"/>
  <c r="AM537" i="1"/>
  <c r="AM538" i="1"/>
  <c r="AM539" i="1"/>
  <c r="AM540" i="1"/>
  <c r="AM541" i="1"/>
  <c r="AM542" i="1"/>
  <c r="AM543" i="1"/>
  <c r="AM544" i="1"/>
  <c r="AM545" i="1"/>
  <c r="AM546" i="1"/>
  <c r="AM547" i="1"/>
  <c r="AM548" i="1"/>
  <c r="AM549" i="1"/>
  <c r="AM550" i="1"/>
  <c r="AM551" i="1"/>
  <c r="AM552" i="1"/>
  <c r="AM553" i="1"/>
  <c r="AM554" i="1"/>
  <c r="AM555" i="1"/>
  <c r="AM556" i="1"/>
  <c r="AM557" i="1"/>
  <c r="AM558" i="1"/>
  <c r="AM559" i="1"/>
  <c r="AM560" i="1"/>
  <c r="AM561" i="1"/>
  <c r="AM562" i="1"/>
  <c r="AM563" i="1"/>
  <c r="AM564" i="1"/>
  <c r="AM565" i="1"/>
  <c r="AM566" i="1"/>
  <c r="AM567" i="1"/>
  <c r="AM568" i="1"/>
  <c r="AM569" i="1"/>
  <c r="AM570" i="1"/>
  <c r="AM571" i="1"/>
  <c r="AM572" i="1"/>
  <c r="AM573" i="1"/>
  <c r="AM574" i="1"/>
  <c r="AM575" i="1"/>
  <c r="AM576" i="1"/>
  <c r="AM577" i="1"/>
  <c r="AM578" i="1"/>
  <c r="AM579" i="1"/>
  <c r="AM580" i="1"/>
  <c r="AM581" i="1"/>
  <c r="AM582" i="1"/>
  <c r="AM583" i="1"/>
  <c r="AM584" i="1"/>
  <c r="AM585" i="1"/>
  <c r="AM586" i="1"/>
  <c r="AM587" i="1"/>
  <c r="AM588" i="1"/>
  <c r="AM589" i="1"/>
  <c r="AM590" i="1"/>
  <c r="AM591" i="1"/>
  <c r="AM592" i="1"/>
  <c r="AM593" i="1"/>
  <c r="AM594" i="1"/>
  <c r="AM595" i="1"/>
  <c r="AM596" i="1"/>
  <c r="AM597" i="1"/>
  <c r="AM598" i="1"/>
  <c r="AM599" i="1"/>
  <c r="AM600" i="1"/>
  <c r="AM601" i="1"/>
  <c r="AM602" i="1"/>
  <c r="AM603" i="1"/>
  <c r="AM604" i="1"/>
  <c r="AM605" i="1"/>
  <c r="AM606" i="1"/>
  <c r="AM607" i="1"/>
  <c r="AM608" i="1"/>
  <c r="AM609" i="1"/>
  <c r="AM610" i="1"/>
  <c r="AM611" i="1"/>
  <c r="AM612" i="1"/>
  <c r="AM613" i="1"/>
  <c r="AM614" i="1"/>
  <c r="AM615" i="1"/>
  <c r="AM616" i="1"/>
  <c r="AM617" i="1"/>
  <c r="AM618" i="1"/>
  <c r="AM619" i="1"/>
  <c r="AM620" i="1"/>
  <c r="AM621" i="1"/>
  <c r="AM622" i="1"/>
  <c r="AM623" i="1"/>
  <c r="AM624" i="1"/>
  <c r="AM625" i="1"/>
  <c r="AM626" i="1"/>
  <c r="AM627" i="1"/>
  <c r="AM628" i="1"/>
  <c r="AM629" i="1"/>
  <c r="AM630" i="1"/>
  <c r="AM631" i="1"/>
  <c r="AM632" i="1"/>
  <c r="AM633" i="1"/>
  <c r="AM634" i="1"/>
  <c r="AM635" i="1"/>
  <c r="AM636" i="1"/>
  <c r="AM637" i="1"/>
  <c r="AM638" i="1"/>
  <c r="AM639" i="1"/>
  <c r="AM640" i="1"/>
  <c r="AM641" i="1"/>
  <c r="AM642" i="1"/>
  <c r="AM643" i="1"/>
  <c r="AM644" i="1"/>
  <c r="AM645" i="1"/>
  <c r="AM646" i="1"/>
  <c r="AM647" i="1"/>
  <c r="AM648" i="1"/>
  <c r="AM649" i="1"/>
  <c r="AM650" i="1"/>
  <c r="AM651" i="1"/>
  <c r="AM652" i="1"/>
  <c r="AM653" i="1"/>
  <c r="AM654" i="1"/>
  <c r="AM655" i="1"/>
  <c r="AM656" i="1"/>
  <c r="AM657" i="1"/>
  <c r="AM658" i="1"/>
  <c r="AM659" i="1"/>
  <c r="AM660" i="1"/>
  <c r="AM661" i="1"/>
  <c r="AM662" i="1"/>
  <c r="AM663" i="1"/>
  <c r="AM664" i="1"/>
  <c r="AM665" i="1"/>
  <c r="AM666" i="1"/>
  <c r="AM667" i="1"/>
  <c r="AM668" i="1"/>
  <c r="AM669" i="1"/>
  <c r="AM670" i="1"/>
  <c r="AM671" i="1"/>
  <c r="AM672" i="1"/>
  <c r="AM673" i="1"/>
  <c r="AM674" i="1"/>
  <c r="AM675" i="1"/>
  <c r="AM676" i="1"/>
  <c r="AM677" i="1"/>
  <c r="AM678" i="1"/>
  <c r="AM679" i="1"/>
  <c r="AM680" i="1"/>
  <c r="AM681" i="1"/>
  <c r="AM682" i="1"/>
  <c r="AM683" i="1"/>
  <c r="AM684" i="1"/>
  <c r="AM685" i="1"/>
  <c r="AM686" i="1"/>
  <c r="AM687" i="1"/>
  <c r="AM688" i="1"/>
  <c r="AM689" i="1"/>
  <c r="AM690" i="1"/>
  <c r="AM691" i="1"/>
  <c r="AM692" i="1"/>
  <c r="AM693" i="1"/>
  <c r="AM694" i="1"/>
  <c r="AM695" i="1"/>
  <c r="AM696" i="1"/>
  <c r="AM697" i="1"/>
  <c r="AM698" i="1"/>
  <c r="AM699" i="1"/>
  <c r="AM700" i="1"/>
  <c r="AM701" i="1"/>
  <c r="AM702" i="1"/>
  <c r="AM703" i="1"/>
  <c r="AM704" i="1"/>
  <c r="AM705" i="1"/>
  <c r="AM706" i="1"/>
  <c r="AM707" i="1"/>
  <c r="AM708" i="1"/>
  <c r="AM709" i="1"/>
  <c r="AM710" i="1"/>
  <c r="AM711" i="1"/>
  <c r="AM712" i="1"/>
  <c r="AM713" i="1"/>
  <c r="AM714" i="1"/>
  <c r="AM715" i="1"/>
  <c r="AM716" i="1"/>
  <c r="AM717" i="1"/>
  <c r="AM718" i="1"/>
  <c r="AM719" i="1"/>
  <c r="AM720" i="1"/>
  <c r="AM721" i="1"/>
  <c r="AM722" i="1"/>
  <c r="AM723" i="1"/>
  <c r="AM724" i="1"/>
  <c r="AM725" i="1"/>
  <c r="AM726" i="1"/>
  <c r="AM727" i="1"/>
  <c r="AM728" i="1"/>
  <c r="AM729" i="1"/>
  <c r="AM730" i="1"/>
  <c r="AM731" i="1"/>
  <c r="AM732" i="1"/>
  <c r="AM733" i="1"/>
  <c r="AM734" i="1"/>
  <c r="AM735" i="1"/>
  <c r="AM736" i="1"/>
  <c r="AM737" i="1"/>
  <c r="AM738" i="1"/>
  <c r="AM739" i="1"/>
  <c r="AM740" i="1"/>
  <c r="AM741" i="1"/>
  <c r="AM742" i="1"/>
  <c r="AM743" i="1"/>
  <c r="AM744" i="1"/>
  <c r="AM745" i="1"/>
  <c r="AM746" i="1"/>
  <c r="AM747" i="1"/>
  <c r="AM748" i="1"/>
  <c r="AM749" i="1"/>
  <c r="AM750" i="1"/>
  <c r="AM751" i="1"/>
  <c r="AM752" i="1"/>
  <c r="AM753" i="1"/>
  <c r="AM754" i="1"/>
  <c r="AM755" i="1"/>
  <c r="AM756" i="1"/>
  <c r="AM757" i="1"/>
  <c r="AM758" i="1"/>
  <c r="AM759" i="1"/>
  <c r="AM760" i="1"/>
  <c r="AM761" i="1"/>
  <c r="AM762" i="1"/>
  <c r="AM763" i="1"/>
  <c r="AM764" i="1"/>
  <c r="AM765" i="1"/>
  <c r="AM766" i="1"/>
  <c r="AM767" i="1"/>
  <c r="AM768" i="1"/>
  <c r="AM769" i="1"/>
  <c r="AM770" i="1"/>
  <c r="AM771" i="1"/>
  <c r="AM772" i="1"/>
  <c r="AM773" i="1"/>
  <c r="AM774" i="1"/>
  <c r="AM775" i="1"/>
  <c r="AM776" i="1"/>
  <c r="AM777" i="1"/>
  <c r="AM778" i="1"/>
  <c r="AM779" i="1"/>
  <c r="AM780" i="1"/>
  <c r="AM781" i="1"/>
  <c r="AM782" i="1"/>
  <c r="AM783" i="1"/>
  <c r="AM784" i="1"/>
  <c r="AM785" i="1"/>
  <c r="AM786" i="1"/>
  <c r="AM787" i="1"/>
  <c r="AM788" i="1"/>
  <c r="AM789" i="1"/>
  <c r="AM790" i="1"/>
  <c r="AM791" i="1"/>
  <c r="AM792" i="1"/>
  <c r="AM793" i="1"/>
  <c r="AM794" i="1"/>
  <c r="AM795" i="1"/>
  <c r="AM796" i="1"/>
  <c r="AM797" i="1"/>
  <c r="AM798" i="1"/>
  <c r="AM799" i="1"/>
  <c r="AM800" i="1"/>
  <c r="AM801" i="1"/>
  <c r="AM802" i="1"/>
  <c r="AM803" i="1"/>
  <c r="AM804" i="1"/>
  <c r="AM805" i="1"/>
  <c r="AM806" i="1"/>
  <c r="AM807" i="1"/>
  <c r="AM808" i="1"/>
  <c r="AM809" i="1"/>
  <c r="AM810" i="1"/>
  <c r="AM811" i="1"/>
  <c r="AM812" i="1"/>
  <c r="AM813" i="1"/>
  <c r="AM814" i="1"/>
  <c r="AM815" i="1"/>
  <c r="AM816" i="1"/>
  <c r="AM817" i="1"/>
  <c r="AM818" i="1"/>
  <c r="AM819" i="1"/>
  <c r="AM820" i="1"/>
  <c r="AM821" i="1"/>
  <c r="AM822" i="1"/>
  <c r="AM823" i="1"/>
  <c r="AM824" i="1"/>
  <c r="AM825" i="1"/>
  <c r="AM826" i="1"/>
  <c r="AM827" i="1"/>
  <c r="AM828" i="1"/>
  <c r="AM829" i="1"/>
  <c r="AM830" i="1"/>
  <c r="AM831" i="1"/>
  <c r="AM832" i="1"/>
  <c r="AM833" i="1"/>
  <c r="AM834" i="1"/>
  <c r="AM835" i="1"/>
  <c r="AM836" i="1"/>
  <c r="AM837" i="1"/>
  <c r="AM838" i="1"/>
  <c r="AM839" i="1"/>
  <c r="AM840" i="1"/>
  <c r="AM841" i="1"/>
  <c r="AM842" i="1"/>
  <c r="AM843" i="1"/>
  <c r="AM844" i="1"/>
  <c r="AM845" i="1"/>
  <c r="AM846" i="1"/>
  <c r="AM847" i="1"/>
  <c r="AM848" i="1"/>
  <c r="AM849" i="1"/>
  <c r="AM850" i="1"/>
  <c r="AM851" i="1"/>
  <c r="AM852" i="1"/>
  <c r="AM853" i="1"/>
  <c r="AM854" i="1"/>
  <c r="AM855" i="1"/>
  <c r="AM856" i="1"/>
  <c r="AM857" i="1"/>
  <c r="AM858" i="1"/>
  <c r="AM859" i="1"/>
  <c r="AM860" i="1"/>
  <c r="AM861" i="1"/>
  <c r="AM862" i="1"/>
  <c r="AM863" i="1"/>
  <c r="AM864" i="1"/>
  <c r="AM865" i="1"/>
  <c r="AM866" i="1"/>
  <c r="AM867" i="1"/>
  <c r="AM868" i="1"/>
  <c r="AM869" i="1"/>
  <c r="AM870" i="1"/>
  <c r="AM871" i="1"/>
  <c r="AM872" i="1"/>
  <c r="AM873" i="1"/>
  <c r="AM874" i="1"/>
  <c r="AM875" i="1"/>
  <c r="AM876" i="1"/>
  <c r="AM877" i="1"/>
  <c r="AM878" i="1"/>
  <c r="AM879" i="1"/>
  <c r="AM880" i="1"/>
  <c r="AM881" i="1"/>
  <c r="AM882" i="1"/>
  <c r="AM883" i="1"/>
  <c r="AM884" i="1"/>
  <c r="AM885" i="1"/>
  <c r="AM886" i="1"/>
  <c r="AM887" i="1"/>
  <c r="AM888" i="1"/>
  <c r="AM889" i="1"/>
  <c r="AM890" i="1"/>
  <c r="AM891" i="1"/>
  <c r="AM892" i="1"/>
  <c r="AM893" i="1"/>
  <c r="AM894" i="1"/>
  <c r="AM895" i="1"/>
  <c r="AM896" i="1"/>
  <c r="AM897" i="1"/>
  <c r="AM898" i="1"/>
  <c r="AM899" i="1"/>
  <c r="AM900" i="1"/>
  <c r="AM901" i="1"/>
  <c r="AM902" i="1"/>
  <c r="AM903" i="1"/>
  <c r="AM904" i="1"/>
  <c r="AM905" i="1"/>
  <c r="AM906" i="1"/>
  <c r="AM907" i="1"/>
  <c r="AM908" i="1"/>
  <c r="AM909" i="1"/>
  <c r="AM910" i="1"/>
  <c r="AM911" i="1"/>
  <c r="AM912" i="1"/>
  <c r="AM913" i="1"/>
  <c r="AM914" i="1"/>
  <c r="AM915" i="1"/>
  <c r="AM916" i="1"/>
  <c r="AM917" i="1"/>
  <c r="AM918" i="1"/>
  <c r="AM919" i="1"/>
  <c r="AM920" i="1"/>
  <c r="AM921" i="1"/>
  <c r="AM922" i="1"/>
  <c r="AM923" i="1"/>
  <c r="AM924" i="1"/>
  <c r="AM925" i="1"/>
  <c r="AM926" i="1"/>
  <c r="AM927" i="1"/>
  <c r="AM928" i="1"/>
  <c r="AM929" i="1"/>
  <c r="AM930" i="1"/>
  <c r="AM931" i="1"/>
  <c r="AM932" i="1"/>
  <c r="AM933" i="1"/>
  <c r="AM934" i="1"/>
  <c r="AM935" i="1"/>
  <c r="AM936" i="1"/>
  <c r="AM937" i="1"/>
  <c r="AM938" i="1"/>
  <c r="AM939" i="1"/>
  <c r="AM940" i="1"/>
  <c r="AM941" i="1"/>
  <c r="AM942" i="1"/>
  <c r="AM943" i="1"/>
  <c r="AM944" i="1"/>
  <c r="AM945" i="1"/>
  <c r="AM946" i="1"/>
  <c r="AM947" i="1"/>
  <c r="AM948" i="1"/>
  <c r="AM949" i="1"/>
  <c r="AM950" i="1"/>
  <c r="AM951" i="1"/>
  <c r="AM952" i="1"/>
  <c r="AM953" i="1"/>
  <c r="AM954" i="1"/>
  <c r="AM955" i="1"/>
  <c r="AM956" i="1"/>
  <c r="AM957" i="1"/>
  <c r="AM958" i="1"/>
  <c r="AM959" i="1"/>
  <c r="AM960" i="1"/>
  <c r="AM961" i="1"/>
  <c r="AM962" i="1"/>
  <c r="AM963" i="1"/>
  <c r="AM964" i="1"/>
  <c r="AM965" i="1"/>
  <c r="AM966" i="1"/>
  <c r="AM967" i="1"/>
  <c r="AM968" i="1"/>
  <c r="AM969" i="1"/>
  <c r="AM970" i="1"/>
  <c r="AM971" i="1"/>
  <c r="AM972" i="1"/>
  <c r="AM973" i="1"/>
  <c r="AM974" i="1"/>
  <c r="AM975" i="1"/>
  <c r="AM976" i="1"/>
  <c r="AM977" i="1"/>
  <c r="AM978" i="1"/>
  <c r="AM979" i="1"/>
  <c r="AM980" i="1"/>
  <c r="AM981" i="1"/>
  <c r="AM982" i="1"/>
  <c r="AM983" i="1"/>
  <c r="AM984" i="1"/>
  <c r="AM985" i="1"/>
  <c r="AM986" i="1"/>
  <c r="AM987" i="1"/>
  <c r="AM988" i="1"/>
  <c r="AM989" i="1"/>
  <c r="AM990" i="1"/>
  <c r="AM991" i="1"/>
  <c r="AM992" i="1"/>
  <c r="AM993" i="1"/>
  <c r="AM994" i="1"/>
  <c r="AM995" i="1"/>
  <c r="AM996" i="1"/>
  <c r="AM997" i="1"/>
  <c r="AM998" i="1"/>
  <c r="AM999" i="1"/>
  <c r="AM1000" i="1"/>
  <c r="AM1001" i="1"/>
  <c r="AM1002" i="1"/>
  <c r="AM1003" i="1"/>
  <c r="AM1004" i="1"/>
  <c r="AM1005" i="1"/>
  <c r="AM1006" i="1"/>
  <c r="AM1007" i="1"/>
  <c r="AM1008" i="1"/>
  <c r="AM1009" i="1"/>
  <c r="AM1010" i="1"/>
  <c r="AM1011" i="1"/>
  <c r="AM1012" i="1"/>
  <c r="AM1013" i="1"/>
  <c r="AM1014" i="1"/>
  <c r="AM1015" i="1"/>
  <c r="AM1016" i="1"/>
  <c r="AM1017" i="1"/>
  <c r="AM1018" i="1"/>
  <c r="AM1019" i="1"/>
  <c r="AM1020" i="1"/>
  <c r="AM1021" i="1"/>
  <c r="AM1022" i="1"/>
  <c r="AM1023" i="1"/>
  <c r="AM1024" i="1"/>
  <c r="AM1025" i="1"/>
  <c r="AM1026" i="1"/>
  <c r="AM1027" i="1"/>
  <c r="AM1028" i="1"/>
  <c r="AM1029" i="1"/>
  <c r="AM1030" i="1"/>
  <c r="AM1031" i="1"/>
  <c r="AM1032" i="1"/>
  <c r="AM1033" i="1"/>
  <c r="AM1034" i="1"/>
  <c r="AM1035" i="1"/>
  <c r="AM1036" i="1"/>
  <c r="AM1037" i="1"/>
  <c r="AM1038" i="1"/>
  <c r="AM1039" i="1"/>
  <c r="AM1040" i="1"/>
  <c r="AM1041" i="1"/>
  <c r="AM1042"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B501" i="1"/>
  <c r="B502" i="1"/>
  <c r="B503" i="1"/>
  <c r="B504" i="1"/>
  <c r="B505" i="1"/>
  <c r="B506" i="1"/>
  <c r="B507" i="1"/>
  <c r="B508" i="1"/>
  <c r="B509" i="1"/>
  <c r="B510" i="1"/>
  <c r="B511" i="1"/>
  <c r="B512" i="1"/>
  <c r="B513" i="1"/>
  <c r="B514" i="1"/>
  <c r="B515" i="1"/>
  <c r="B516" i="1"/>
  <c r="B517" i="1"/>
  <c r="B518" i="1"/>
  <c r="B519" i="1"/>
  <c r="B520" i="1"/>
  <c r="B521" i="1"/>
  <c r="B522" i="1"/>
  <c r="B523" i="1"/>
  <c r="B524" i="1"/>
  <c r="B525" i="1"/>
  <c r="B526" i="1"/>
  <c r="B527" i="1"/>
  <c r="B528" i="1"/>
  <c r="B529" i="1"/>
  <c r="B530" i="1"/>
  <c r="B531" i="1"/>
  <c r="B532" i="1"/>
  <c r="B533" i="1"/>
  <c r="B534" i="1"/>
  <c r="B535" i="1"/>
  <c r="B536" i="1"/>
  <c r="B537" i="1"/>
  <c r="B538" i="1"/>
  <c r="B539" i="1"/>
  <c r="B540" i="1"/>
  <c r="B541" i="1"/>
  <c r="B542" i="1"/>
  <c r="B543" i="1"/>
  <c r="B544" i="1"/>
  <c r="B545" i="1"/>
  <c r="B546" i="1"/>
  <c r="B547" i="1"/>
  <c r="B548" i="1"/>
  <c r="B549" i="1"/>
  <c r="B550" i="1"/>
  <c r="B551" i="1"/>
  <c r="B552" i="1"/>
  <c r="B553" i="1"/>
  <c r="B554" i="1"/>
  <c r="B555" i="1"/>
  <c r="B556" i="1"/>
  <c r="B557" i="1"/>
  <c r="B558" i="1"/>
  <c r="B559" i="1"/>
  <c r="B560" i="1"/>
  <c r="B561" i="1"/>
  <c r="B562" i="1"/>
  <c r="B563" i="1"/>
  <c r="B564" i="1"/>
  <c r="B565" i="1"/>
  <c r="B566" i="1"/>
  <c r="B567" i="1"/>
  <c r="B568" i="1"/>
  <c r="B569" i="1"/>
  <c r="B570" i="1"/>
  <c r="B571" i="1"/>
  <c r="B572" i="1"/>
  <c r="B573" i="1"/>
  <c r="B574" i="1"/>
  <c r="B575" i="1"/>
  <c r="B576" i="1"/>
  <c r="B577" i="1"/>
  <c r="B578" i="1"/>
  <c r="B579" i="1"/>
  <c r="B580" i="1"/>
  <c r="B581" i="1"/>
  <c r="B582" i="1"/>
  <c r="B583" i="1"/>
  <c r="B584" i="1"/>
  <c r="B585" i="1"/>
  <c r="B586" i="1"/>
  <c r="B587" i="1"/>
  <c r="B588" i="1"/>
  <c r="B589" i="1"/>
  <c r="B590" i="1"/>
  <c r="B591" i="1"/>
  <c r="B592" i="1"/>
  <c r="B593" i="1"/>
  <c r="B594" i="1"/>
  <c r="B595" i="1"/>
  <c r="B596" i="1"/>
  <c r="B597" i="1"/>
  <c r="B598" i="1"/>
  <c r="B599" i="1"/>
  <c r="B600" i="1"/>
  <c r="B601" i="1"/>
  <c r="B602" i="1"/>
  <c r="B603" i="1"/>
  <c r="B604" i="1"/>
  <c r="B605" i="1"/>
  <c r="B606" i="1"/>
  <c r="B607" i="1"/>
  <c r="B608" i="1"/>
  <c r="B609" i="1"/>
  <c r="B610" i="1"/>
  <c r="B611" i="1"/>
  <c r="B612" i="1"/>
  <c r="B613" i="1"/>
  <c r="B614" i="1"/>
  <c r="B615" i="1"/>
  <c r="B616" i="1"/>
  <c r="B617" i="1"/>
  <c r="B618" i="1"/>
  <c r="B619" i="1"/>
  <c r="B620" i="1"/>
  <c r="B621" i="1"/>
  <c r="B622" i="1"/>
  <c r="B623" i="1"/>
  <c r="B624" i="1"/>
  <c r="B625" i="1"/>
  <c r="B626" i="1"/>
  <c r="B627" i="1"/>
  <c r="B628" i="1"/>
  <c r="B629" i="1"/>
  <c r="B630" i="1"/>
  <c r="B631" i="1"/>
  <c r="B632" i="1"/>
  <c r="B633" i="1"/>
  <c r="B634" i="1"/>
  <c r="B635" i="1"/>
  <c r="B636" i="1"/>
  <c r="B637" i="1"/>
  <c r="B638" i="1"/>
  <c r="B639" i="1"/>
  <c r="B640" i="1"/>
  <c r="B641" i="1"/>
  <c r="B642" i="1"/>
  <c r="B643" i="1"/>
  <c r="B644" i="1"/>
  <c r="B645" i="1"/>
  <c r="B646" i="1"/>
  <c r="B647" i="1"/>
  <c r="B648" i="1"/>
  <c r="B649" i="1"/>
  <c r="B650" i="1"/>
  <c r="B651" i="1"/>
  <c r="B652" i="1"/>
  <c r="B653" i="1"/>
  <c r="B654" i="1"/>
  <c r="B655" i="1"/>
  <c r="B656" i="1"/>
  <c r="B657" i="1"/>
  <c r="B658" i="1"/>
  <c r="B659" i="1"/>
  <c r="B660" i="1"/>
  <c r="B661" i="1"/>
  <c r="B662" i="1"/>
  <c r="B663" i="1"/>
  <c r="B664" i="1"/>
  <c r="B665" i="1"/>
  <c r="B666" i="1"/>
  <c r="B667" i="1"/>
  <c r="B668" i="1"/>
  <c r="B669" i="1"/>
  <c r="B670" i="1"/>
  <c r="B671" i="1"/>
  <c r="B672" i="1"/>
  <c r="B673" i="1"/>
  <c r="B674" i="1"/>
  <c r="B675" i="1"/>
  <c r="B676" i="1"/>
  <c r="B677" i="1"/>
  <c r="B678" i="1"/>
  <c r="B679" i="1"/>
  <c r="B680" i="1"/>
  <c r="B681" i="1"/>
  <c r="B682" i="1"/>
  <c r="B683" i="1"/>
  <c r="B684" i="1"/>
  <c r="B685" i="1"/>
  <c r="B686" i="1"/>
  <c r="B687" i="1"/>
  <c r="B688" i="1"/>
  <c r="B689" i="1"/>
  <c r="B690" i="1"/>
  <c r="B691" i="1"/>
  <c r="B692" i="1"/>
  <c r="B693" i="1"/>
  <c r="B694" i="1"/>
  <c r="B695" i="1"/>
  <c r="B696" i="1"/>
  <c r="B697" i="1"/>
  <c r="B698" i="1"/>
  <c r="B699" i="1"/>
  <c r="B700" i="1"/>
  <c r="B701" i="1"/>
  <c r="B702" i="1"/>
  <c r="B703" i="1"/>
  <c r="B704" i="1"/>
  <c r="B705" i="1"/>
  <c r="B706" i="1"/>
  <c r="B707" i="1"/>
  <c r="B708" i="1"/>
  <c r="B709" i="1"/>
  <c r="B710" i="1"/>
  <c r="B711" i="1"/>
  <c r="B712" i="1"/>
  <c r="B713" i="1"/>
  <c r="B714" i="1"/>
  <c r="B715" i="1"/>
  <c r="B716" i="1"/>
  <c r="B717" i="1"/>
  <c r="B718" i="1"/>
  <c r="B719" i="1"/>
  <c r="B720" i="1"/>
  <c r="B721" i="1"/>
  <c r="B722" i="1"/>
  <c r="B723" i="1"/>
  <c r="B724" i="1"/>
  <c r="B725" i="1"/>
  <c r="B726" i="1"/>
  <c r="B727" i="1"/>
  <c r="B728" i="1"/>
  <c r="B729" i="1"/>
  <c r="B730" i="1"/>
  <c r="B731" i="1"/>
  <c r="B732" i="1"/>
  <c r="B733" i="1"/>
  <c r="B734" i="1"/>
  <c r="B735" i="1"/>
  <c r="B736" i="1"/>
  <c r="B737" i="1"/>
  <c r="B738" i="1"/>
  <c r="B739" i="1"/>
  <c r="B740" i="1"/>
  <c r="B741" i="1"/>
  <c r="B742" i="1"/>
  <c r="B743" i="1"/>
  <c r="B744" i="1"/>
  <c r="B745" i="1"/>
  <c r="B746" i="1"/>
  <c r="B747" i="1"/>
  <c r="B748" i="1"/>
  <c r="B749" i="1"/>
  <c r="B750" i="1"/>
  <c r="B751" i="1"/>
  <c r="B752" i="1"/>
  <c r="B753" i="1"/>
  <c r="B754" i="1"/>
  <c r="B755" i="1"/>
  <c r="B756" i="1"/>
  <c r="B757" i="1"/>
  <c r="B758" i="1"/>
  <c r="B759" i="1"/>
  <c r="B760" i="1"/>
  <c r="B761" i="1"/>
  <c r="B762" i="1"/>
  <c r="B763" i="1"/>
  <c r="B764" i="1"/>
  <c r="B765" i="1"/>
  <c r="B766" i="1"/>
  <c r="B767" i="1"/>
  <c r="B768" i="1"/>
  <c r="B769" i="1"/>
  <c r="B770" i="1"/>
  <c r="B771" i="1"/>
  <c r="B772" i="1"/>
  <c r="B773" i="1"/>
  <c r="B774" i="1"/>
  <c r="B775" i="1"/>
  <c r="B776" i="1"/>
  <c r="B777" i="1"/>
  <c r="B778" i="1"/>
  <c r="B779" i="1"/>
  <c r="B780" i="1"/>
  <c r="B781" i="1"/>
  <c r="B782" i="1"/>
  <c r="B783" i="1"/>
  <c r="B784" i="1"/>
  <c r="B785" i="1"/>
  <c r="B786" i="1"/>
  <c r="B787" i="1"/>
  <c r="B788" i="1"/>
  <c r="B789" i="1"/>
  <c r="B790" i="1"/>
  <c r="B791" i="1"/>
  <c r="B792" i="1"/>
  <c r="B793" i="1"/>
  <c r="B794" i="1"/>
  <c r="B795" i="1"/>
  <c r="B796" i="1"/>
  <c r="B797" i="1"/>
  <c r="B798" i="1"/>
  <c r="B799" i="1"/>
  <c r="B800" i="1"/>
  <c r="B801" i="1"/>
  <c r="B802" i="1"/>
  <c r="B803" i="1"/>
  <c r="B804" i="1"/>
  <c r="B805" i="1"/>
  <c r="B806" i="1"/>
  <c r="B807" i="1"/>
  <c r="B808" i="1"/>
  <c r="B809" i="1"/>
  <c r="B810" i="1"/>
  <c r="B811" i="1"/>
  <c r="B812" i="1"/>
  <c r="B813" i="1"/>
  <c r="B814" i="1"/>
  <c r="B815" i="1"/>
  <c r="B816" i="1"/>
  <c r="B817" i="1"/>
  <c r="B818" i="1"/>
  <c r="B819" i="1"/>
  <c r="B820" i="1"/>
  <c r="B821" i="1"/>
  <c r="B822" i="1"/>
  <c r="B823" i="1"/>
  <c r="B824" i="1"/>
  <c r="B825" i="1"/>
  <c r="B826" i="1"/>
  <c r="B827" i="1"/>
  <c r="B828" i="1"/>
  <c r="B829" i="1"/>
  <c r="B830" i="1"/>
  <c r="B831" i="1"/>
  <c r="B832" i="1"/>
  <c r="B833" i="1"/>
  <c r="B834" i="1"/>
  <c r="B835" i="1"/>
  <c r="B836" i="1"/>
  <c r="B837" i="1"/>
  <c r="B838" i="1"/>
  <c r="B839" i="1"/>
  <c r="B840" i="1"/>
  <c r="B841" i="1"/>
  <c r="B842" i="1"/>
  <c r="B843" i="1"/>
  <c r="B844" i="1"/>
  <c r="B845" i="1"/>
  <c r="B846" i="1"/>
  <c r="B847" i="1"/>
  <c r="B848" i="1"/>
  <c r="B849" i="1"/>
  <c r="B850" i="1"/>
  <c r="B851" i="1"/>
  <c r="B852" i="1"/>
  <c r="B853" i="1"/>
  <c r="B854" i="1"/>
  <c r="B855" i="1"/>
  <c r="B856" i="1"/>
  <c r="B857" i="1"/>
  <c r="B858" i="1"/>
  <c r="B859" i="1"/>
  <c r="B860" i="1"/>
  <c r="B861" i="1"/>
  <c r="B862" i="1"/>
  <c r="B863" i="1"/>
  <c r="B864" i="1"/>
  <c r="B865" i="1"/>
  <c r="B866" i="1"/>
  <c r="B867" i="1"/>
  <c r="B868" i="1"/>
  <c r="B869" i="1"/>
  <c r="B870" i="1"/>
  <c r="B871" i="1"/>
  <c r="B872" i="1"/>
  <c r="B873" i="1"/>
  <c r="B874" i="1"/>
  <c r="B875" i="1"/>
  <c r="B876" i="1"/>
  <c r="B877" i="1"/>
  <c r="B878" i="1"/>
  <c r="B879" i="1"/>
  <c r="B880" i="1"/>
  <c r="B881" i="1"/>
  <c r="B882" i="1"/>
  <c r="B883" i="1"/>
  <c r="B884" i="1"/>
  <c r="B885" i="1"/>
  <c r="B886" i="1"/>
  <c r="B887" i="1"/>
  <c r="B888" i="1"/>
  <c r="B889" i="1"/>
  <c r="B890" i="1"/>
  <c r="B891" i="1"/>
  <c r="B892" i="1"/>
  <c r="B893" i="1"/>
  <c r="B894" i="1"/>
  <c r="B895" i="1"/>
  <c r="B896" i="1"/>
  <c r="B897" i="1"/>
  <c r="B898" i="1"/>
  <c r="B899" i="1"/>
  <c r="B900" i="1"/>
  <c r="B901" i="1"/>
  <c r="B902" i="1"/>
  <c r="B903" i="1"/>
  <c r="B904" i="1"/>
  <c r="B905" i="1"/>
  <c r="B906" i="1"/>
  <c r="B907" i="1"/>
  <c r="B908" i="1"/>
  <c r="B909" i="1"/>
  <c r="B910" i="1"/>
  <c r="B911" i="1"/>
  <c r="B912" i="1"/>
  <c r="B913" i="1"/>
  <c r="B914" i="1"/>
  <c r="B915" i="1"/>
  <c r="B916" i="1"/>
  <c r="B917" i="1"/>
  <c r="B918" i="1"/>
  <c r="B919" i="1"/>
  <c r="B920" i="1"/>
  <c r="B921" i="1"/>
  <c r="B922" i="1"/>
  <c r="B923" i="1"/>
  <c r="B924" i="1"/>
  <c r="B925" i="1"/>
  <c r="B926" i="1"/>
  <c r="B927" i="1"/>
  <c r="B928" i="1"/>
  <c r="B929" i="1"/>
  <c r="B930" i="1"/>
  <c r="B931" i="1"/>
  <c r="B932" i="1"/>
  <c r="B933" i="1"/>
  <c r="B934" i="1"/>
  <c r="B935" i="1"/>
  <c r="B936" i="1"/>
  <c r="B937" i="1"/>
  <c r="B938" i="1"/>
  <c r="B939" i="1"/>
  <c r="B940" i="1"/>
  <c r="B941" i="1"/>
  <c r="B942" i="1"/>
  <c r="B943" i="1"/>
  <c r="B944" i="1"/>
  <c r="B945" i="1"/>
  <c r="B946" i="1"/>
  <c r="B947" i="1"/>
  <c r="B948" i="1"/>
  <c r="B949" i="1"/>
  <c r="B950" i="1"/>
  <c r="B951" i="1"/>
  <c r="B952" i="1"/>
  <c r="B953" i="1"/>
  <c r="B954" i="1"/>
  <c r="B955" i="1"/>
  <c r="B956" i="1"/>
  <c r="B957" i="1"/>
  <c r="B958" i="1"/>
  <c r="B959" i="1"/>
  <c r="B960" i="1"/>
  <c r="B961" i="1"/>
  <c r="B962" i="1"/>
  <c r="B963" i="1"/>
  <c r="B964" i="1"/>
  <c r="B965" i="1"/>
  <c r="B966" i="1"/>
  <c r="B967" i="1"/>
  <c r="B968" i="1"/>
  <c r="B969" i="1"/>
  <c r="B970" i="1"/>
  <c r="B971" i="1"/>
  <c r="B972" i="1"/>
  <c r="B973" i="1"/>
  <c r="B974" i="1"/>
  <c r="B975" i="1"/>
  <c r="B976" i="1"/>
  <c r="B977" i="1"/>
  <c r="B978" i="1"/>
  <c r="B979" i="1"/>
  <c r="B980" i="1"/>
  <c r="B981" i="1"/>
  <c r="B982" i="1"/>
  <c r="B983" i="1"/>
  <c r="B984" i="1"/>
  <c r="B985" i="1"/>
  <c r="B986" i="1"/>
  <c r="B987" i="1"/>
  <c r="B988" i="1"/>
  <c r="B989" i="1"/>
  <c r="B990" i="1"/>
  <c r="B991" i="1"/>
  <c r="B992" i="1"/>
  <c r="B993" i="1"/>
  <c r="B994" i="1"/>
  <c r="B995" i="1"/>
  <c r="B996" i="1"/>
  <c r="B997" i="1"/>
  <c r="B998" i="1"/>
  <c r="B999" i="1"/>
  <c r="B1000" i="1"/>
  <c r="B1001" i="1"/>
  <c r="B1002" i="1"/>
  <c r="B1003" i="1"/>
  <c r="B1004" i="1"/>
  <c r="B1005" i="1"/>
  <c r="B1006" i="1"/>
  <c r="B1007" i="1"/>
  <c r="B1008" i="1"/>
  <c r="B1009" i="1"/>
  <c r="B1010" i="1"/>
  <c r="B1011" i="1"/>
  <c r="B1012" i="1"/>
  <c r="B1013" i="1"/>
  <c r="B1014" i="1"/>
  <c r="B1015" i="1"/>
  <c r="B1016" i="1"/>
  <c r="B1017" i="1"/>
  <c r="B1018" i="1"/>
  <c r="B1019" i="1"/>
  <c r="B1020" i="1"/>
  <c r="B1021" i="1"/>
  <c r="B1022" i="1"/>
  <c r="B1023" i="1"/>
  <c r="B1024" i="1"/>
  <c r="B1025" i="1"/>
  <c r="B1026" i="1"/>
  <c r="B1027" i="1"/>
  <c r="B1028" i="1"/>
  <c r="B1029" i="1"/>
  <c r="B1030" i="1"/>
  <c r="B1031" i="1"/>
  <c r="B1032" i="1"/>
  <c r="B1033" i="1"/>
  <c r="B1034" i="1"/>
  <c r="B1035" i="1"/>
  <c r="B1036" i="1"/>
  <c r="B1037" i="1"/>
  <c r="B1038" i="1"/>
  <c r="B1039" i="1"/>
  <c r="B1040" i="1"/>
  <c r="B1041" i="1"/>
  <c r="B1042" i="1"/>
  <c r="C27" i="6" l="1"/>
  <c r="C42" i="6"/>
  <c r="C38" i="6"/>
  <c r="C41" i="6"/>
  <c r="C33" i="6"/>
  <c r="C43" i="6"/>
  <c r="C39" i="6"/>
  <c r="C35" i="6"/>
  <c r="C31" i="6"/>
  <c r="H28" i="6"/>
  <c r="H29" i="6"/>
  <c r="H31" i="6"/>
  <c r="H33" i="6"/>
  <c r="H35" i="6"/>
  <c r="H38" i="6"/>
  <c r="H39" i="6"/>
  <c r="H41" i="6"/>
  <c r="H42" i="6"/>
  <c r="H43" i="6"/>
  <c r="D28" i="6"/>
  <c r="D29" i="6"/>
  <c r="D31" i="6"/>
  <c r="D33" i="6"/>
  <c r="D35" i="6"/>
  <c r="D38" i="6"/>
  <c r="D39" i="6"/>
  <c r="D41" i="6"/>
  <c r="D42" i="6"/>
  <c r="D43" i="6"/>
  <c r="J31" i="6" l="1"/>
  <c r="K31" i="6"/>
  <c r="L31" i="6"/>
  <c r="M31" i="6"/>
  <c r="N31" i="6"/>
  <c r="J33" i="6"/>
  <c r="K33" i="6"/>
  <c r="L33" i="6"/>
  <c r="M33" i="6"/>
  <c r="N33" i="6"/>
  <c r="I35" i="6"/>
  <c r="J35" i="6"/>
  <c r="L35" i="6"/>
  <c r="M35" i="6"/>
  <c r="N35" i="6"/>
  <c r="I38" i="6"/>
  <c r="J38" i="6"/>
  <c r="L38" i="6"/>
  <c r="M38" i="6"/>
  <c r="N38" i="6"/>
  <c r="J39" i="6"/>
  <c r="L39" i="6"/>
  <c r="M39" i="6"/>
  <c r="N39" i="6"/>
  <c r="I41" i="6"/>
  <c r="J41" i="6"/>
  <c r="K41" i="6"/>
  <c r="L41" i="6"/>
  <c r="M41" i="6"/>
  <c r="N41" i="6"/>
  <c r="I42" i="6"/>
  <c r="J42" i="6"/>
  <c r="K42" i="6"/>
  <c r="L42" i="6"/>
  <c r="M42" i="6"/>
  <c r="N42" i="6"/>
  <c r="I43" i="6"/>
  <c r="J43" i="6"/>
  <c r="K43" i="6"/>
  <c r="L43" i="6"/>
  <c r="M43" i="6"/>
  <c r="N43" i="6"/>
  <c r="BX43" i="1" l="1"/>
  <c r="BR43" i="1"/>
  <c r="BL43" i="1"/>
  <c r="BF43" i="1"/>
  <c r="BE43" i="1"/>
  <c r="BD43" i="1"/>
  <c r="BC43" i="1"/>
  <c r="BB43" i="1"/>
  <c r="BA43" i="1"/>
  <c r="K29" i="6" l="1"/>
  <c r="K32" i="6"/>
  <c r="K28" i="6"/>
  <c r="K26" i="6"/>
  <c r="BW43" i="1"/>
  <c r="BV43" i="1"/>
  <c r="BU43" i="1"/>
  <c r="BT43" i="1"/>
  <c r="BS43" i="1"/>
  <c r="BQ43" i="1"/>
  <c r="BP43" i="1"/>
  <c r="BO43" i="1"/>
  <c r="BN43" i="1"/>
  <c r="BM43" i="1"/>
  <c r="BK43" i="1"/>
  <c r="BJ43" i="1"/>
  <c r="BI43" i="1"/>
  <c r="BH43" i="1"/>
  <c r="BG43" i="1"/>
  <c r="AZ43" i="1"/>
  <c r="AY43" i="1"/>
  <c r="AX43" i="1"/>
  <c r="AW43" i="1"/>
  <c r="AV43" i="1"/>
  <c r="AU43" i="1"/>
  <c r="AT43" i="1"/>
  <c r="AS43" i="1"/>
  <c r="AR43" i="1"/>
  <c r="AQ43" i="1"/>
  <c r="AP43" i="1"/>
  <c r="AO43" i="1"/>
  <c r="J29" i="6" l="1"/>
  <c r="J32" i="6"/>
  <c r="J28" i="6"/>
  <c r="J26" i="6"/>
  <c r="N29" i="6"/>
  <c r="N32" i="6"/>
  <c r="N28" i="6"/>
  <c r="N26" i="6"/>
  <c r="M29" i="6"/>
  <c r="M32" i="6"/>
  <c r="M28" i="6"/>
  <c r="M26" i="6"/>
  <c r="L29" i="6"/>
  <c r="L32" i="6"/>
  <c r="L28" i="6"/>
  <c r="L26" i="6"/>
  <c r="I29" i="6"/>
  <c r="I32" i="6"/>
  <c r="I28" i="6"/>
  <c r="I26" i="6"/>
  <c r="G28" i="6" l="1"/>
  <c r="G29" i="6"/>
  <c r="G31" i="6"/>
  <c r="G33" i="6"/>
  <c r="G35" i="6"/>
  <c r="G38" i="6"/>
  <c r="G39" i="6"/>
  <c r="G41" i="6"/>
  <c r="G42" i="6"/>
  <c r="G43" i="6"/>
  <c r="F28" i="6"/>
  <c r="F29" i="6"/>
  <c r="F31" i="6"/>
  <c r="F33" i="6"/>
  <c r="F35" i="6"/>
  <c r="F38" i="6"/>
  <c r="F39" i="6"/>
  <c r="F41" i="6"/>
  <c r="F42" i="6"/>
  <c r="F43" i="6"/>
  <c r="E28" i="6"/>
  <c r="E29" i="6"/>
  <c r="E31" i="6"/>
  <c r="E33" i="6"/>
  <c r="E35" i="6"/>
  <c r="E38" i="6"/>
  <c r="E39" i="6"/>
  <c r="E41" i="6"/>
  <c r="E42" i="6"/>
  <c r="E43" i="6"/>
  <c r="AL43" i="1"/>
  <c r="AK43" i="1"/>
  <c r="B9" i="6" l="1"/>
  <c r="O36" i="6"/>
  <c r="O31" i="6" l="1"/>
  <c r="O33" i="6"/>
  <c r="O34" i="6"/>
  <c r="O35" i="6"/>
  <c r="O37" i="6"/>
  <c r="O38" i="6"/>
  <c r="O39" i="6"/>
  <c r="O40" i="6"/>
  <c r="O41" i="6"/>
  <c r="O42" i="6"/>
  <c r="O43" i="6"/>
  <c r="AM43" i="1"/>
  <c r="AJ43" i="1" l="1"/>
  <c r="AI43" i="1"/>
  <c r="C32" i="6" s="1"/>
  <c r="O32" i="6" s="1"/>
  <c r="AH43" i="1"/>
  <c r="C26" i="6" s="1"/>
  <c r="C28" i="6" l="1"/>
  <c r="C29" i="6"/>
  <c r="O29" i="6" s="1"/>
  <c r="O27" i="6"/>
  <c r="O26" i="6"/>
  <c r="B11" i="6"/>
  <c r="O28" i="6" l="1"/>
  <c r="O30" i="6"/>
  <c r="B43" i="1"/>
  <c r="C3" i="3" l="1"/>
  <c r="B11" i="5" l="1"/>
  <c r="C9" i="3" l="1"/>
  <c r="C4" i="3" l="1"/>
  <c r="C5" i="3"/>
  <c r="C6" i="3"/>
  <c r="C7" i="3"/>
  <c r="C8" i="3"/>
  <c r="C10" i="3"/>
  <c r="C11" i="3"/>
  <c r="C12" i="3"/>
  <c r="C13" i="3"/>
  <c r="C14" i="3"/>
  <c r="C15" i="3"/>
  <c r="C16" i="3"/>
  <c r="C17" i="3"/>
  <c r="C18" i="3"/>
  <c r="C19" i="3"/>
  <c r="C2" i="3"/>
  <c r="D19" i="3" l="1"/>
  <c r="D3" i="3"/>
  <c r="D10" i="3"/>
  <c r="D14" i="3"/>
  <c r="D11" i="3"/>
  <c r="D12" i="3"/>
  <c r="D16" i="3"/>
  <c r="D17" i="3"/>
  <c r="D18" i="3"/>
  <c r="D9" i="3" l="1"/>
  <c r="D15" i="3"/>
  <c r="D7" i="3"/>
  <c r="D8" i="3"/>
  <c r="D6" i="3"/>
  <c r="D13" i="3"/>
  <c r="D5" i="3"/>
  <c r="D4" i="3"/>
  <c r="D2" i="3" l="1"/>
  <c r="BZ44" i="1" l="1"/>
  <c r="BZ52" i="1"/>
  <c r="BZ60" i="1"/>
  <c r="BZ68" i="1"/>
  <c r="BZ76" i="1"/>
  <c r="BZ84" i="1"/>
  <c r="BZ92" i="1"/>
  <c r="BZ100" i="1"/>
  <c r="BZ108" i="1"/>
  <c r="BZ116" i="1"/>
  <c r="BZ124" i="1"/>
  <c r="BZ132" i="1"/>
  <c r="BZ140" i="1"/>
  <c r="BZ148" i="1"/>
  <c r="BZ156" i="1"/>
  <c r="BZ164" i="1"/>
  <c r="BZ172" i="1"/>
  <c r="BZ180" i="1"/>
  <c r="BZ188" i="1"/>
  <c r="BZ196" i="1"/>
  <c r="BZ204" i="1"/>
  <c r="BZ212" i="1"/>
  <c r="BZ220" i="1"/>
  <c r="BZ228" i="1"/>
  <c r="BZ236" i="1"/>
  <c r="BZ244" i="1"/>
  <c r="BZ252" i="1"/>
  <c r="BZ260" i="1"/>
  <c r="BZ268" i="1"/>
  <c r="BZ276" i="1"/>
  <c r="BZ284" i="1"/>
  <c r="BZ292" i="1"/>
  <c r="BZ300" i="1"/>
  <c r="BZ308" i="1"/>
  <c r="BZ316" i="1"/>
  <c r="BZ324" i="1"/>
  <c r="BZ332" i="1"/>
  <c r="BZ340" i="1"/>
  <c r="BZ348" i="1"/>
  <c r="BZ356" i="1"/>
  <c r="BZ364" i="1"/>
  <c r="BZ372" i="1"/>
  <c r="BZ380" i="1"/>
  <c r="BZ388" i="1"/>
  <c r="BZ396" i="1"/>
  <c r="BZ404" i="1"/>
  <c r="BZ412" i="1"/>
  <c r="BZ420" i="1"/>
  <c r="BZ428" i="1"/>
  <c r="BZ436" i="1"/>
  <c r="BZ444" i="1"/>
  <c r="BZ452" i="1"/>
  <c r="BZ460" i="1"/>
  <c r="BZ468" i="1"/>
  <c r="BZ476" i="1"/>
  <c r="BZ484" i="1"/>
  <c r="BZ492" i="1"/>
  <c r="BZ500" i="1"/>
  <c r="BZ508" i="1"/>
  <c r="BZ516" i="1"/>
  <c r="BZ524" i="1"/>
  <c r="BZ532" i="1"/>
  <c r="BZ540" i="1"/>
  <c r="BZ548" i="1"/>
  <c r="BZ556" i="1"/>
  <c r="BZ564" i="1"/>
  <c r="BZ572" i="1"/>
  <c r="BZ580" i="1"/>
  <c r="BZ588" i="1"/>
  <c r="BZ596" i="1"/>
  <c r="BZ604" i="1"/>
  <c r="BZ612" i="1"/>
  <c r="BZ620" i="1"/>
  <c r="BZ628" i="1"/>
  <c r="BZ636" i="1"/>
  <c r="BZ644" i="1"/>
  <c r="BZ652" i="1"/>
  <c r="BZ660" i="1"/>
  <c r="BZ668" i="1"/>
  <c r="BZ45" i="1"/>
  <c r="BZ53" i="1"/>
  <c r="BZ61" i="1"/>
  <c r="BZ69" i="1"/>
  <c r="BZ77" i="1"/>
  <c r="BZ85" i="1"/>
  <c r="BZ93" i="1"/>
  <c r="BZ101" i="1"/>
  <c r="BZ109" i="1"/>
  <c r="BZ117" i="1"/>
  <c r="BZ125" i="1"/>
  <c r="BZ133" i="1"/>
  <c r="BZ141" i="1"/>
  <c r="BZ149" i="1"/>
  <c r="BZ157" i="1"/>
  <c r="BZ165" i="1"/>
  <c r="BZ173" i="1"/>
  <c r="BZ181" i="1"/>
  <c r="BZ189" i="1"/>
  <c r="BZ197" i="1"/>
  <c r="BZ205" i="1"/>
  <c r="BZ213" i="1"/>
  <c r="BZ221" i="1"/>
  <c r="BZ229" i="1"/>
  <c r="BZ237" i="1"/>
  <c r="BZ245" i="1"/>
  <c r="BZ253" i="1"/>
  <c r="BZ261" i="1"/>
  <c r="BZ269" i="1"/>
  <c r="BZ277" i="1"/>
  <c r="BZ285" i="1"/>
  <c r="BZ293" i="1"/>
  <c r="BZ301" i="1"/>
  <c r="BZ309" i="1"/>
  <c r="BZ317" i="1"/>
  <c r="BZ325" i="1"/>
  <c r="BZ333" i="1"/>
  <c r="BZ341" i="1"/>
  <c r="BZ349" i="1"/>
  <c r="BZ357" i="1"/>
  <c r="BZ365" i="1"/>
  <c r="BZ373" i="1"/>
  <c r="BZ381" i="1"/>
  <c r="BZ389" i="1"/>
  <c r="BZ397" i="1"/>
  <c r="BZ405" i="1"/>
  <c r="BZ413" i="1"/>
  <c r="BZ421" i="1"/>
  <c r="BZ429" i="1"/>
  <c r="BZ437" i="1"/>
  <c r="BZ445" i="1"/>
  <c r="BZ453" i="1"/>
  <c r="BZ461" i="1"/>
  <c r="BZ469" i="1"/>
  <c r="BZ477" i="1"/>
  <c r="BZ485" i="1"/>
  <c r="BZ493" i="1"/>
  <c r="BZ501" i="1"/>
  <c r="BZ509" i="1"/>
  <c r="BZ517" i="1"/>
  <c r="BZ525" i="1"/>
  <c r="BZ533" i="1"/>
  <c r="BZ541" i="1"/>
  <c r="BZ549" i="1"/>
  <c r="BZ557" i="1"/>
  <c r="BZ565" i="1"/>
  <c r="BZ573" i="1"/>
  <c r="BZ581" i="1"/>
  <c r="BZ589" i="1"/>
  <c r="BZ597" i="1"/>
  <c r="BZ605" i="1"/>
  <c r="BZ613" i="1"/>
  <c r="BZ621" i="1"/>
  <c r="BZ629" i="1"/>
  <c r="BZ637" i="1"/>
  <c r="BZ645" i="1"/>
  <c r="BZ653" i="1"/>
  <c r="BZ661" i="1"/>
  <c r="BZ669" i="1"/>
  <c r="BZ677" i="1"/>
  <c r="BZ685" i="1"/>
  <c r="BZ693" i="1"/>
  <c r="BZ701" i="1"/>
  <c r="BZ709" i="1"/>
  <c r="BZ717" i="1"/>
  <c r="BZ46" i="1"/>
  <c r="BZ54" i="1"/>
  <c r="BZ62" i="1"/>
  <c r="BZ70" i="1"/>
  <c r="BZ78" i="1"/>
  <c r="BZ86" i="1"/>
  <c r="BZ94" i="1"/>
  <c r="BZ102" i="1"/>
  <c r="BZ110" i="1"/>
  <c r="BZ118" i="1"/>
  <c r="BZ126" i="1"/>
  <c r="BZ134" i="1"/>
  <c r="BZ142" i="1"/>
  <c r="BZ150" i="1"/>
  <c r="BZ158" i="1"/>
  <c r="BZ166" i="1"/>
  <c r="BZ174" i="1"/>
  <c r="BZ182" i="1"/>
  <c r="BZ190" i="1"/>
  <c r="BZ198" i="1"/>
  <c r="BZ206" i="1"/>
  <c r="BZ214" i="1"/>
  <c r="BZ222" i="1"/>
  <c r="BZ230" i="1"/>
  <c r="BZ238" i="1"/>
  <c r="BZ246" i="1"/>
  <c r="BZ254" i="1"/>
  <c r="BZ262" i="1"/>
  <c r="BZ270" i="1"/>
  <c r="BZ278" i="1"/>
  <c r="BZ286" i="1"/>
  <c r="BZ294" i="1"/>
  <c r="BZ302" i="1"/>
  <c r="BZ310" i="1"/>
  <c r="BZ318" i="1"/>
  <c r="BZ326" i="1"/>
  <c r="BZ334" i="1"/>
  <c r="BZ342" i="1"/>
  <c r="BZ350" i="1"/>
  <c r="BZ358" i="1"/>
  <c r="BZ366" i="1"/>
  <c r="BZ374" i="1"/>
  <c r="BZ382" i="1"/>
  <c r="BZ390" i="1"/>
  <c r="BZ398" i="1"/>
  <c r="BZ406" i="1"/>
  <c r="BZ414" i="1"/>
  <c r="BZ422" i="1"/>
  <c r="BZ430" i="1"/>
  <c r="BZ438" i="1"/>
  <c r="BZ446" i="1"/>
  <c r="BZ454" i="1"/>
  <c r="BZ462" i="1"/>
  <c r="BZ470" i="1"/>
  <c r="BZ478" i="1"/>
  <c r="BZ486" i="1"/>
  <c r="BZ494" i="1"/>
  <c r="BZ502" i="1"/>
  <c r="BZ510" i="1"/>
  <c r="BZ518" i="1"/>
  <c r="BZ526" i="1"/>
  <c r="BZ534" i="1"/>
  <c r="BZ542" i="1"/>
  <c r="BZ550" i="1"/>
  <c r="BZ558" i="1"/>
  <c r="BZ566" i="1"/>
  <c r="BZ574" i="1"/>
  <c r="BZ582" i="1"/>
  <c r="BZ590" i="1"/>
  <c r="BZ598" i="1"/>
  <c r="BZ606" i="1"/>
  <c r="BZ614" i="1"/>
  <c r="BZ622" i="1"/>
  <c r="BZ630" i="1"/>
  <c r="BZ638" i="1"/>
  <c r="BZ646" i="1"/>
  <c r="BZ654" i="1"/>
  <c r="BZ662" i="1"/>
  <c r="BZ670" i="1"/>
  <c r="BZ678" i="1"/>
  <c r="BZ686" i="1"/>
  <c r="BZ694" i="1"/>
  <c r="BZ702" i="1"/>
  <c r="BZ710" i="1"/>
  <c r="BZ718" i="1"/>
  <c r="BZ47" i="1"/>
  <c r="BZ55" i="1"/>
  <c r="BZ63" i="1"/>
  <c r="BZ71" i="1"/>
  <c r="BZ79" i="1"/>
  <c r="BZ87" i="1"/>
  <c r="BZ95" i="1"/>
  <c r="BZ103" i="1"/>
  <c r="BZ111" i="1"/>
  <c r="BZ119" i="1"/>
  <c r="BZ127" i="1"/>
  <c r="BZ135" i="1"/>
  <c r="BZ143" i="1"/>
  <c r="BZ151" i="1"/>
  <c r="BZ159" i="1"/>
  <c r="BZ167" i="1"/>
  <c r="BZ175" i="1"/>
  <c r="BZ183" i="1"/>
  <c r="BZ191" i="1"/>
  <c r="BZ199" i="1"/>
  <c r="BZ207" i="1"/>
  <c r="BZ215" i="1"/>
  <c r="BZ223" i="1"/>
  <c r="BZ231" i="1"/>
  <c r="BZ239" i="1"/>
  <c r="BZ247" i="1"/>
  <c r="BZ255" i="1"/>
  <c r="BZ263" i="1"/>
  <c r="BZ271" i="1"/>
  <c r="BZ279" i="1"/>
  <c r="BZ287" i="1"/>
  <c r="BZ295" i="1"/>
  <c r="BZ303" i="1"/>
  <c r="BZ311" i="1"/>
  <c r="BZ319" i="1"/>
  <c r="BZ327" i="1"/>
  <c r="BZ335" i="1"/>
  <c r="BZ343" i="1"/>
  <c r="BZ351" i="1"/>
  <c r="BZ359" i="1"/>
  <c r="BZ367" i="1"/>
  <c r="BZ375" i="1"/>
  <c r="BZ383" i="1"/>
  <c r="BZ391" i="1"/>
  <c r="BZ399" i="1"/>
  <c r="BZ407" i="1"/>
  <c r="BZ415" i="1"/>
  <c r="BZ423" i="1"/>
  <c r="BZ431" i="1"/>
  <c r="BZ439" i="1"/>
  <c r="BZ447" i="1"/>
  <c r="BZ455" i="1"/>
  <c r="BZ463" i="1"/>
  <c r="BZ471" i="1"/>
  <c r="BZ479" i="1"/>
  <c r="BZ487" i="1"/>
  <c r="BZ48" i="1"/>
  <c r="BZ56" i="1"/>
  <c r="BZ64" i="1"/>
  <c r="BZ72" i="1"/>
  <c r="BZ80" i="1"/>
  <c r="BZ88" i="1"/>
  <c r="BZ96" i="1"/>
  <c r="BZ104" i="1"/>
  <c r="BZ112" i="1"/>
  <c r="BZ120" i="1"/>
  <c r="BZ128" i="1"/>
  <c r="BZ136" i="1"/>
  <c r="BZ144" i="1"/>
  <c r="BZ152" i="1"/>
  <c r="BZ160" i="1"/>
  <c r="BZ168" i="1"/>
  <c r="BZ176" i="1"/>
  <c r="BZ184" i="1"/>
  <c r="BZ192" i="1"/>
  <c r="BZ200" i="1"/>
  <c r="BZ208" i="1"/>
  <c r="BZ216" i="1"/>
  <c r="BZ224" i="1"/>
  <c r="BZ232" i="1"/>
  <c r="BZ240" i="1"/>
  <c r="BZ248" i="1"/>
  <c r="BZ256" i="1"/>
  <c r="BZ264" i="1"/>
  <c r="BZ272" i="1"/>
  <c r="BZ280" i="1"/>
  <c r="BZ288" i="1"/>
  <c r="BZ296" i="1"/>
  <c r="BZ304" i="1"/>
  <c r="BZ312" i="1"/>
  <c r="BZ320" i="1"/>
  <c r="BZ328" i="1"/>
  <c r="BZ336" i="1"/>
  <c r="BZ344" i="1"/>
  <c r="BZ352" i="1"/>
  <c r="BZ360" i="1"/>
  <c r="BZ368" i="1"/>
  <c r="BZ376" i="1"/>
  <c r="BZ384" i="1"/>
  <c r="BZ392" i="1"/>
  <c r="BZ400" i="1"/>
  <c r="BZ408" i="1"/>
  <c r="BZ416" i="1"/>
  <c r="BZ424" i="1"/>
  <c r="BZ432" i="1"/>
  <c r="BZ440" i="1"/>
  <c r="BZ448" i="1"/>
  <c r="BZ456" i="1"/>
  <c r="BZ464" i="1"/>
  <c r="BZ472" i="1"/>
  <c r="BZ480" i="1"/>
  <c r="BZ488" i="1"/>
  <c r="BZ496" i="1"/>
  <c r="BZ504" i="1"/>
  <c r="BZ512" i="1"/>
  <c r="BZ520" i="1"/>
  <c r="BZ528" i="1"/>
  <c r="BZ536" i="1"/>
  <c r="BZ544" i="1"/>
  <c r="BZ552" i="1"/>
  <c r="BZ560" i="1"/>
  <c r="BZ568" i="1"/>
  <c r="BZ576" i="1"/>
  <c r="BZ584" i="1"/>
  <c r="BZ592" i="1"/>
  <c r="BZ600" i="1"/>
  <c r="BZ608" i="1"/>
  <c r="BZ616" i="1"/>
  <c r="BZ624" i="1"/>
  <c r="BZ632" i="1"/>
  <c r="BZ640" i="1"/>
  <c r="BZ648" i="1"/>
  <c r="BZ656" i="1"/>
  <c r="BZ664" i="1"/>
  <c r="BZ672" i="1"/>
  <c r="BZ680" i="1"/>
  <c r="BZ688" i="1"/>
  <c r="BZ696" i="1"/>
  <c r="BZ704" i="1"/>
  <c r="BZ712" i="1"/>
  <c r="BZ720" i="1"/>
  <c r="BZ49" i="1"/>
  <c r="BZ57" i="1"/>
  <c r="BZ65" i="1"/>
  <c r="BZ73" i="1"/>
  <c r="BZ81" i="1"/>
  <c r="BZ89" i="1"/>
  <c r="BZ50" i="1"/>
  <c r="BZ58" i="1"/>
  <c r="BZ66" i="1"/>
  <c r="BZ74" i="1"/>
  <c r="BZ82" i="1"/>
  <c r="BZ90" i="1"/>
  <c r="BZ98" i="1"/>
  <c r="BZ106" i="1"/>
  <c r="BZ114" i="1"/>
  <c r="BZ122" i="1"/>
  <c r="BZ130" i="1"/>
  <c r="BZ138" i="1"/>
  <c r="BZ146" i="1"/>
  <c r="BZ154" i="1"/>
  <c r="BZ162" i="1"/>
  <c r="BZ51" i="1"/>
  <c r="BZ59" i="1"/>
  <c r="BZ67" i="1"/>
  <c r="BZ75" i="1"/>
  <c r="BZ83" i="1"/>
  <c r="BZ91" i="1"/>
  <c r="BZ99" i="1"/>
  <c r="BZ107" i="1"/>
  <c r="BZ115" i="1"/>
  <c r="BZ123" i="1"/>
  <c r="BZ131" i="1"/>
  <c r="BZ139" i="1"/>
  <c r="BZ147" i="1"/>
  <c r="BZ155" i="1"/>
  <c r="BZ163" i="1"/>
  <c r="BZ171" i="1"/>
  <c r="BZ179" i="1"/>
  <c r="BZ187" i="1"/>
  <c r="BZ195" i="1"/>
  <c r="BZ203" i="1"/>
  <c r="BZ211" i="1"/>
  <c r="BZ219" i="1"/>
  <c r="BZ227" i="1"/>
  <c r="BZ235" i="1"/>
  <c r="BZ243" i="1"/>
  <c r="BZ251" i="1"/>
  <c r="BZ259" i="1"/>
  <c r="BZ267" i="1"/>
  <c r="BZ275" i="1"/>
  <c r="BZ283" i="1"/>
  <c r="BZ291" i="1"/>
  <c r="BZ299" i="1"/>
  <c r="BZ307" i="1"/>
  <c r="BZ315" i="1"/>
  <c r="BZ323" i="1"/>
  <c r="BZ331" i="1"/>
  <c r="BZ339" i="1"/>
  <c r="BZ347" i="1"/>
  <c r="BZ355" i="1"/>
  <c r="BZ363" i="1"/>
  <c r="BZ371" i="1"/>
  <c r="BZ379" i="1"/>
  <c r="BZ387" i="1"/>
  <c r="BZ395" i="1"/>
  <c r="BZ403" i="1"/>
  <c r="BZ411" i="1"/>
  <c r="BZ419" i="1"/>
  <c r="BZ427" i="1"/>
  <c r="BZ435" i="1"/>
  <c r="BZ443" i="1"/>
  <c r="BZ451" i="1"/>
  <c r="BZ459" i="1"/>
  <c r="BZ467" i="1"/>
  <c r="BZ475" i="1"/>
  <c r="BZ483" i="1"/>
  <c r="BZ97" i="1"/>
  <c r="BZ161" i="1"/>
  <c r="BZ194" i="1"/>
  <c r="BZ226" i="1"/>
  <c r="BZ258" i="1"/>
  <c r="BZ290" i="1"/>
  <c r="BZ322" i="1"/>
  <c r="BZ354" i="1"/>
  <c r="BZ386" i="1"/>
  <c r="BZ418" i="1"/>
  <c r="BZ450" i="1"/>
  <c r="BZ482" i="1"/>
  <c r="BZ503" i="1"/>
  <c r="BZ519" i="1"/>
  <c r="BZ535" i="1"/>
  <c r="BZ551" i="1"/>
  <c r="BZ567" i="1"/>
  <c r="BZ583" i="1"/>
  <c r="BZ599" i="1"/>
  <c r="BZ615" i="1"/>
  <c r="BZ631" i="1"/>
  <c r="BZ647" i="1"/>
  <c r="BZ663" i="1"/>
  <c r="BZ676" i="1"/>
  <c r="BZ690" i="1"/>
  <c r="BZ703" i="1"/>
  <c r="BZ715" i="1"/>
  <c r="BZ726" i="1"/>
  <c r="BZ734" i="1"/>
  <c r="BZ742" i="1"/>
  <c r="BZ750" i="1"/>
  <c r="BZ758" i="1"/>
  <c r="BZ766" i="1"/>
  <c r="BZ774" i="1"/>
  <c r="BZ782" i="1"/>
  <c r="BZ790" i="1"/>
  <c r="BZ798" i="1"/>
  <c r="BZ806" i="1"/>
  <c r="BZ814" i="1"/>
  <c r="BZ822" i="1"/>
  <c r="BZ830" i="1"/>
  <c r="BZ838" i="1"/>
  <c r="BZ846" i="1"/>
  <c r="BZ854" i="1"/>
  <c r="BZ862" i="1"/>
  <c r="BZ870" i="1"/>
  <c r="BZ878" i="1"/>
  <c r="BZ886" i="1"/>
  <c r="BZ894" i="1"/>
  <c r="BZ902" i="1"/>
  <c r="BZ910" i="1"/>
  <c r="BZ918" i="1"/>
  <c r="BZ926" i="1"/>
  <c r="BZ934" i="1"/>
  <c r="BZ942" i="1"/>
  <c r="BZ950" i="1"/>
  <c r="BZ958" i="1"/>
  <c r="BZ966" i="1"/>
  <c r="BZ974" i="1"/>
  <c r="BZ982" i="1"/>
  <c r="BZ990" i="1"/>
  <c r="BZ998" i="1"/>
  <c r="BZ1006" i="1"/>
  <c r="BZ1014" i="1"/>
  <c r="BZ1022" i="1"/>
  <c r="BZ1030" i="1"/>
  <c r="BZ1038" i="1"/>
  <c r="BZ585" i="1"/>
  <c r="BZ705" i="1"/>
  <c r="BZ727" i="1"/>
  <c r="BZ743" i="1"/>
  <c r="BZ759" i="1"/>
  <c r="BZ767" i="1"/>
  <c r="BZ783" i="1"/>
  <c r="BZ791" i="1"/>
  <c r="BZ807" i="1"/>
  <c r="BZ815" i="1"/>
  <c r="BZ823" i="1"/>
  <c r="BZ831" i="1"/>
  <c r="BZ847" i="1"/>
  <c r="BZ855" i="1"/>
  <c r="BZ871" i="1"/>
  <c r="BZ887" i="1"/>
  <c r="BZ895" i="1"/>
  <c r="BZ911" i="1"/>
  <c r="BZ105" i="1"/>
  <c r="BZ169" i="1"/>
  <c r="BZ201" i="1"/>
  <c r="BZ233" i="1"/>
  <c r="BZ265" i="1"/>
  <c r="BZ297" i="1"/>
  <c r="BZ329" i="1"/>
  <c r="BZ361" i="1"/>
  <c r="BZ393" i="1"/>
  <c r="BZ425" i="1"/>
  <c r="BZ457" i="1"/>
  <c r="BZ489" i="1"/>
  <c r="BZ505" i="1"/>
  <c r="BZ521" i="1"/>
  <c r="BZ537" i="1"/>
  <c r="BZ553" i="1"/>
  <c r="BZ569" i="1"/>
  <c r="BZ601" i="1"/>
  <c r="BZ617" i="1"/>
  <c r="BZ633" i="1"/>
  <c r="BZ649" i="1"/>
  <c r="BZ665" i="1"/>
  <c r="BZ679" i="1"/>
  <c r="BZ691" i="1"/>
  <c r="BZ716" i="1"/>
  <c r="BZ735" i="1"/>
  <c r="BZ751" i="1"/>
  <c r="BZ775" i="1"/>
  <c r="BZ799" i="1"/>
  <c r="BZ839" i="1"/>
  <c r="BZ863" i="1"/>
  <c r="BZ879" i="1"/>
  <c r="BZ903" i="1"/>
  <c r="BZ113" i="1"/>
  <c r="BZ170" i="1"/>
  <c r="BZ202" i="1"/>
  <c r="BZ234" i="1"/>
  <c r="BZ266" i="1"/>
  <c r="BZ298" i="1"/>
  <c r="BZ330" i="1"/>
  <c r="BZ362" i="1"/>
  <c r="BZ394" i="1"/>
  <c r="BZ426" i="1"/>
  <c r="BZ458" i="1"/>
  <c r="BZ490" i="1"/>
  <c r="BZ506" i="1"/>
  <c r="BZ522" i="1"/>
  <c r="BZ538" i="1"/>
  <c r="BZ554" i="1"/>
  <c r="BZ570" i="1"/>
  <c r="BZ586" i="1"/>
  <c r="BZ602" i="1"/>
  <c r="BZ618" i="1"/>
  <c r="BZ121" i="1"/>
  <c r="BZ177" i="1"/>
  <c r="BZ209" i="1"/>
  <c r="BZ241" i="1"/>
  <c r="BZ273" i="1"/>
  <c r="BZ305" i="1"/>
  <c r="BZ337" i="1"/>
  <c r="BZ369" i="1"/>
  <c r="BZ401" i="1"/>
  <c r="BZ433" i="1"/>
  <c r="BZ465" i="1"/>
  <c r="BZ491" i="1"/>
  <c r="BZ507" i="1"/>
  <c r="BZ523" i="1"/>
  <c r="BZ539" i="1"/>
  <c r="BZ555" i="1"/>
  <c r="BZ571" i="1"/>
  <c r="BZ587" i="1"/>
  <c r="BZ603" i="1"/>
  <c r="BZ619" i="1"/>
  <c r="BZ635" i="1"/>
  <c r="BZ651" i="1"/>
  <c r="BZ667" i="1"/>
  <c r="BZ682" i="1"/>
  <c r="BZ695" i="1"/>
  <c r="BZ707" i="1"/>
  <c r="BZ721" i="1"/>
  <c r="BZ729" i="1"/>
  <c r="BZ737" i="1"/>
  <c r="BZ745" i="1"/>
  <c r="BZ753" i="1"/>
  <c r="BZ761" i="1"/>
  <c r="BZ769" i="1"/>
  <c r="BZ777" i="1"/>
  <c r="BZ785" i="1"/>
  <c r="BZ793" i="1"/>
  <c r="BZ801" i="1"/>
  <c r="BZ809" i="1"/>
  <c r="BZ817" i="1"/>
  <c r="BZ825" i="1"/>
  <c r="BZ833" i="1"/>
  <c r="BZ841" i="1"/>
  <c r="BZ849" i="1"/>
  <c r="BZ857" i="1"/>
  <c r="BZ865" i="1"/>
  <c r="BZ873" i="1"/>
  <c r="BZ881" i="1"/>
  <c r="BZ889" i="1"/>
  <c r="BZ897" i="1"/>
  <c r="BZ905" i="1"/>
  <c r="BZ913" i="1"/>
  <c r="BZ921" i="1"/>
  <c r="BZ929" i="1"/>
  <c r="BZ937" i="1"/>
  <c r="BZ945" i="1"/>
  <c r="BZ953" i="1"/>
  <c r="BZ961" i="1"/>
  <c r="BZ969" i="1"/>
  <c r="BZ977" i="1"/>
  <c r="BZ985" i="1"/>
  <c r="BZ993" i="1"/>
  <c r="BZ1001" i="1"/>
  <c r="BZ1009" i="1"/>
  <c r="BZ1017" i="1"/>
  <c r="BZ1025" i="1"/>
  <c r="BZ1033" i="1"/>
  <c r="BZ1041" i="1"/>
  <c r="BZ530" i="1"/>
  <c r="BZ594" i="1"/>
  <c r="BZ626" i="1"/>
  <c r="BZ642" i="1"/>
  <c r="BZ674" i="1"/>
  <c r="BZ699" i="1"/>
  <c r="BZ724" i="1"/>
  <c r="BZ732" i="1"/>
  <c r="BZ748" i="1"/>
  <c r="BZ764" i="1"/>
  <c r="BZ780" i="1"/>
  <c r="BZ796" i="1"/>
  <c r="BZ804" i="1"/>
  <c r="BZ820" i="1"/>
  <c r="BZ828" i="1"/>
  <c r="BZ844" i="1"/>
  <c r="BZ860" i="1"/>
  <c r="BZ868" i="1"/>
  <c r="BZ129" i="1"/>
  <c r="BZ178" i="1"/>
  <c r="BZ210" i="1"/>
  <c r="BZ242" i="1"/>
  <c r="BZ274" i="1"/>
  <c r="BZ306" i="1"/>
  <c r="BZ338" i="1"/>
  <c r="BZ370" i="1"/>
  <c r="BZ402" i="1"/>
  <c r="BZ434" i="1"/>
  <c r="BZ466" i="1"/>
  <c r="BZ495" i="1"/>
  <c r="BZ511" i="1"/>
  <c r="BZ527" i="1"/>
  <c r="BZ543" i="1"/>
  <c r="BZ559" i="1"/>
  <c r="BZ575" i="1"/>
  <c r="BZ591" i="1"/>
  <c r="BZ607" i="1"/>
  <c r="BZ623" i="1"/>
  <c r="BZ639" i="1"/>
  <c r="BZ655" i="1"/>
  <c r="BZ671" i="1"/>
  <c r="BZ683" i="1"/>
  <c r="BZ697" i="1"/>
  <c r="BZ708" i="1"/>
  <c r="BZ722" i="1"/>
  <c r="BZ730" i="1"/>
  <c r="BZ738" i="1"/>
  <c r="BZ746" i="1"/>
  <c r="BZ754" i="1"/>
  <c r="BZ762" i="1"/>
  <c r="BZ770" i="1"/>
  <c r="BZ778" i="1"/>
  <c r="BZ786" i="1"/>
  <c r="BZ794" i="1"/>
  <c r="BZ802" i="1"/>
  <c r="BZ810" i="1"/>
  <c r="BZ818" i="1"/>
  <c r="BZ826" i="1"/>
  <c r="BZ834" i="1"/>
  <c r="BZ842" i="1"/>
  <c r="BZ850" i="1"/>
  <c r="BZ858" i="1"/>
  <c r="BZ866" i="1"/>
  <c r="BZ874" i="1"/>
  <c r="BZ882" i="1"/>
  <c r="BZ890" i="1"/>
  <c r="BZ898" i="1"/>
  <c r="BZ906" i="1"/>
  <c r="BZ914" i="1"/>
  <c r="BZ922" i="1"/>
  <c r="BZ930" i="1"/>
  <c r="BZ938" i="1"/>
  <c r="BZ946" i="1"/>
  <c r="BZ954" i="1"/>
  <c r="BZ962" i="1"/>
  <c r="BZ970" i="1"/>
  <c r="BZ978" i="1"/>
  <c r="BZ986" i="1"/>
  <c r="BZ994" i="1"/>
  <c r="BZ1002" i="1"/>
  <c r="BZ1010" i="1"/>
  <c r="BZ1018" i="1"/>
  <c r="BZ1026" i="1"/>
  <c r="BZ1034" i="1"/>
  <c r="BZ1042" i="1"/>
  <c r="BZ43" i="1"/>
  <c r="BZ137" i="1"/>
  <c r="BZ185" i="1"/>
  <c r="BZ217" i="1"/>
  <c r="BZ249" i="1"/>
  <c r="BZ281" i="1"/>
  <c r="BZ313" i="1"/>
  <c r="BZ345" i="1"/>
  <c r="BZ377" i="1"/>
  <c r="BZ409" i="1"/>
  <c r="BZ441" i="1"/>
  <c r="BZ473" i="1"/>
  <c r="BZ497" i="1"/>
  <c r="BZ513" i="1"/>
  <c r="BZ529" i="1"/>
  <c r="BZ545" i="1"/>
  <c r="BZ561" i="1"/>
  <c r="BZ577" i="1"/>
  <c r="BZ593" i="1"/>
  <c r="BZ609" i="1"/>
  <c r="BZ625" i="1"/>
  <c r="BZ641" i="1"/>
  <c r="BZ657" i="1"/>
  <c r="BZ673" i="1"/>
  <c r="BZ684" i="1"/>
  <c r="BZ698" i="1"/>
  <c r="BZ711" i="1"/>
  <c r="BZ723" i="1"/>
  <c r="BZ731" i="1"/>
  <c r="BZ739" i="1"/>
  <c r="BZ747" i="1"/>
  <c r="BZ755" i="1"/>
  <c r="BZ763" i="1"/>
  <c r="BZ771" i="1"/>
  <c r="BZ779" i="1"/>
  <c r="BZ787" i="1"/>
  <c r="BZ795" i="1"/>
  <c r="BZ803" i="1"/>
  <c r="BZ811" i="1"/>
  <c r="BZ819" i="1"/>
  <c r="BZ827" i="1"/>
  <c r="BZ835" i="1"/>
  <c r="BZ843" i="1"/>
  <c r="BZ851" i="1"/>
  <c r="BZ859" i="1"/>
  <c r="BZ867" i="1"/>
  <c r="BZ875" i="1"/>
  <c r="BZ883" i="1"/>
  <c r="BZ891" i="1"/>
  <c r="BZ899" i="1"/>
  <c r="BZ907" i="1"/>
  <c r="BZ915" i="1"/>
  <c r="BZ923" i="1"/>
  <c r="BZ931" i="1"/>
  <c r="BZ939" i="1"/>
  <c r="BZ947" i="1"/>
  <c r="BZ955" i="1"/>
  <c r="BZ963" i="1"/>
  <c r="BZ971" i="1"/>
  <c r="BZ979" i="1"/>
  <c r="BZ987" i="1"/>
  <c r="BZ995" i="1"/>
  <c r="BZ1003" i="1"/>
  <c r="BZ1011" i="1"/>
  <c r="BZ1019" i="1"/>
  <c r="BZ1027" i="1"/>
  <c r="BZ1035" i="1"/>
  <c r="BZ474" i="1"/>
  <c r="BZ788" i="1"/>
  <c r="BZ145" i="1"/>
  <c r="BZ186" i="1"/>
  <c r="BZ218" i="1"/>
  <c r="BZ250" i="1"/>
  <c r="BZ282" i="1"/>
  <c r="BZ314" i="1"/>
  <c r="BZ346" i="1"/>
  <c r="BZ378" i="1"/>
  <c r="BZ410" i="1"/>
  <c r="BZ442" i="1"/>
  <c r="BZ514" i="1"/>
  <c r="BZ546" i="1"/>
  <c r="BZ562" i="1"/>
  <c r="BZ578" i="1"/>
  <c r="BZ610" i="1"/>
  <c r="BZ658" i="1"/>
  <c r="BZ687" i="1"/>
  <c r="BZ713" i="1"/>
  <c r="BZ740" i="1"/>
  <c r="BZ756" i="1"/>
  <c r="BZ772" i="1"/>
  <c r="BZ812" i="1"/>
  <c r="BZ836" i="1"/>
  <c r="BZ852" i="1"/>
  <c r="BZ153" i="1"/>
  <c r="BZ417" i="1"/>
  <c r="BZ563" i="1"/>
  <c r="BZ659" i="1"/>
  <c r="BZ714" i="1"/>
  <c r="BZ749" i="1"/>
  <c r="BZ781" i="1"/>
  <c r="BZ813" i="1"/>
  <c r="BZ845" i="1"/>
  <c r="BZ876" i="1"/>
  <c r="BZ896" i="1"/>
  <c r="BZ917" i="1"/>
  <c r="BZ933" i="1"/>
  <c r="BZ949" i="1"/>
  <c r="BZ965" i="1"/>
  <c r="BZ981" i="1"/>
  <c r="BZ997" i="1"/>
  <c r="BZ1013" i="1"/>
  <c r="BZ1029" i="1"/>
  <c r="BZ1032" i="1"/>
  <c r="BZ498" i="1"/>
  <c r="BZ760" i="1"/>
  <c r="BZ824" i="1"/>
  <c r="BZ904" i="1"/>
  <c r="BZ940" i="1"/>
  <c r="BZ988" i="1"/>
  <c r="BZ1036" i="1"/>
  <c r="BZ957" i="1"/>
  <c r="BZ1021" i="1"/>
  <c r="BZ996" i="1"/>
  <c r="BZ193" i="1"/>
  <c r="BZ449" i="1"/>
  <c r="BZ579" i="1"/>
  <c r="BZ666" i="1"/>
  <c r="BZ719" i="1"/>
  <c r="BZ752" i="1"/>
  <c r="BZ784" i="1"/>
  <c r="BZ816" i="1"/>
  <c r="BZ848" i="1"/>
  <c r="BZ877" i="1"/>
  <c r="BZ900" i="1"/>
  <c r="BZ919" i="1"/>
  <c r="BZ935" i="1"/>
  <c r="BZ951" i="1"/>
  <c r="BZ967" i="1"/>
  <c r="BZ983" i="1"/>
  <c r="BZ999" i="1"/>
  <c r="BZ1015" i="1"/>
  <c r="BZ1031" i="1"/>
  <c r="BZ1016" i="1"/>
  <c r="BZ611" i="1"/>
  <c r="BZ681" i="1"/>
  <c r="BZ728" i="1"/>
  <c r="BZ792" i="1"/>
  <c r="BZ856" i="1"/>
  <c r="BZ924" i="1"/>
  <c r="BZ972" i="1"/>
  <c r="BZ1020" i="1"/>
  <c r="BZ989" i="1"/>
  <c r="BZ1037" i="1"/>
  <c r="BZ980" i="1"/>
  <c r="BZ225" i="1"/>
  <c r="BZ481" i="1"/>
  <c r="BZ595" i="1"/>
  <c r="BZ675" i="1"/>
  <c r="BZ725" i="1"/>
  <c r="BZ757" i="1"/>
  <c r="BZ789" i="1"/>
  <c r="BZ821" i="1"/>
  <c r="BZ853" i="1"/>
  <c r="BZ880" i="1"/>
  <c r="BZ901" i="1"/>
  <c r="BZ920" i="1"/>
  <c r="BZ936" i="1"/>
  <c r="BZ952" i="1"/>
  <c r="BZ968" i="1"/>
  <c r="BZ984" i="1"/>
  <c r="BZ1000" i="1"/>
  <c r="BZ884" i="1"/>
  <c r="BZ1004" i="1"/>
  <c r="BZ973" i="1"/>
  <c r="BZ1005" i="1"/>
  <c r="BZ964" i="1"/>
  <c r="BZ257" i="1"/>
  <c r="BZ956" i="1"/>
  <c r="BZ289" i="1"/>
  <c r="BZ499" i="1"/>
  <c r="BZ627" i="1"/>
  <c r="BZ689" i="1"/>
  <c r="BZ733" i="1"/>
  <c r="BZ765" i="1"/>
  <c r="BZ797" i="1"/>
  <c r="BZ829" i="1"/>
  <c r="BZ861" i="1"/>
  <c r="BZ885" i="1"/>
  <c r="BZ908" i="1"/>
  <c r="BZ925" i="1"/>
  <c r="BZ941" i="1"/>
  <c r="BZ321" i="1"/>
  <c r="BZ515" i="1"/>
  <c r="BZ634" i="1"/>
  <c r="BZ692" i="1"/>
  <c r="BZ736" i="1"/>
  <c r="BZ768" i="1"/>
  <c r="BZ800" i="1"/>
  <c r="BZ832" i="1"/>
  <c r="BZ864" i="1"/>
  <c r="BZ888" i="1"/>
  <c r="BZ909" i="1"/>
  <c r="BZ927" i="1"/>
  <c r="BZ943" i="1"/>
  <c r="BZ959" i="1"/>
  <c r="BZ975" i="1"/>
  <c r="BZ991" i="1"/>
  <c r="BZ1007" i="1"/>
  <c r="BZ1023" i="1"/>
  <c r="BZ1039" i="1"/>
  <c r="BZ948" i="1"/>
  <c r="BZ1028" i="1"/>
  <c r="BZ353" i="1"/>
  <c r="BZ531" i="1"/>
  <c r="BZ643" i="1"/>
  <c r="BZ700" i="1"/>
  <c r="BZ741" i="1"/>
  <c r="BZ773" i="1"/>
  <c r="BZ805" i="1"/>
  <c r="BZ837" i="1"/>
  <c r="BZ869" i="1"/>
  <c r="BZ892" i="1"/>
  <c r="BZ912" i="1"/>
  <c r="BZ928" i="1"/>
  <c r="BZ944" i="1"/>
  <c r="BZ960" i="1"/>
  <c r="BZ976" i="1"/>
  <c r="BZ992" i="1"/>
  <c r="BZ1008" i="1"/>
  <c r="BZ1024" i="1"/>
  <c r="BZ1040" i="1"/>
  <c r="BZ385" i="1"/>
  <c r="BZ547" i="1"/>
  <c r="BZ650" i="1"/>
  <c r="BZ706" i="1"/>
  <c r="BZ744" i="1"/>
  <c r="BZ776" i="1"/>
  <c r="BZ808" i="1"/>
  <c r="BZ840" i="1"/>
  <c r="BZ872" i="1"/>
  <c r="BZ893" i="1"/>
  <c r="BZ916" i="1"/>
  <c r="BZ932" i="1"/>
  <c r="BZ1012" i="1"/>
  <c r="B9" i="5"/>
  <c r="B9" i="2" l="1"/>
</calcChain>
</file>

<file path=xl/sharedStrings.xml><?xml version="1.0" encoding="utf-8"?>
<sst xmlns="http://schemas.openxmlformats.org/spreadsheetml/2006/main" count="2989" uniqueCount="995">
  <si>
    <t>Reporting Quarter:</t>
  </si>
  <si>
    <t>HFC-134</t>
  </si>
  <si>
    <t>HFC-134a</t>
  </si>
  <si>
    <t>HFC-23</t>
  </si>
  <si>
    <t>HFC-32</t>
  </si>
  <si>
    <t>HFC-41</t>
  </si>
  <si>
    <t>HFC-43-10mee</t>
  </si>
  <si>
    <t>HFC-125</t>
  </si>
  <si>
    <t>HFC-143</t>
  </si>
  <si>
    <t>HFC-143a</t>
  </si>
  <si>
    <t>HFC-152</t>
  </si>
  <si>
    <t>HFC-152a</t>
  </si>
  <si>
    <t>HFC-227ea</t>
  </si>
  <si>
    <t>HFC-236cb</t>
  </si>
  <si>
    <t>HFC-236ea</t>
  </si>
  <si>
    <t>HFC-236fa</t>
  </si>
  <si>
    <t>HFC-245ca</t>
  </si>
  <si>
    <t>HFC-245fa</t>
  </si>
  <si>
    <t>HFC-365mfc</t>
  </si>
  <si>
    <t>January</t>
  </si>
  <si>
    <t>February</t>
  </si>
  <si>
    <t>March</t>
  </si>
  <si>
    <t>April</t>
  </si>
  <si>
    <t>May</t>
  </si>
  <si>
    <t>June</t>
  </si>
  <si>
    <t>July</t>
  </si>
  <si>
    <t>August</t>
  </si>
  <si>
    <t>September</t>
  </si>
  <si>
    <t>October</t>
  </si>
  <si>
    <t>November</t>
  </si>
  <si>
    <t>December</t>
  </si>
  <si>
    <t>American Samoa</t>
  </si>
  <si>
    <t>Guam</t>
  </si>
  <si>
    <t>Northern Mariana Islands</t>
  </si>
  <si>
    <t>U.S. Virgin Islands</t>
  </si>
  <si>
    <t>Arizona</t>
  </si>
  <si>
    <t>Alabama</t>
  </si>
  <si>
    <t>Alaska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</si>
  <si>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</si>
  <si>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</si>
  <si>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</si>
  <si>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</si>
  <si>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</si>
  <si>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</si>
  <si>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</si>
  <si>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</si>
  <si>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</si>
  <si>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</si>
  <si>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</si>
  <si>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</si>
  <si>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</si>
  <si>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</si>
  <si>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</si>
  <si>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</si>
  <si>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</si>
  <si>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</si>
  <si>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</si>
  <si>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</si>
  <si>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</si>
  <si>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</si>
  <si>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</si>
  <si>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</si>
  <si>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</si>
  <si>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</si>
  <si>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</si>
  <si>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</si>
  <si>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</si>
  <si>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</si>
  <si>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</si>
  <si>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</si>
  <si>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</si>
  <si>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</si>
  <si>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</si>
  <si>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</si>
  <si>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</si>
  <si>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</si>
  <si>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</si>
  <si>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</si>
  <si>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</si>
  <si>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</si>
  <si>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</si>
  <si>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</si>
  <si>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</si>
  <si>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</si>
  <si>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</si>
  <si>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United States</t>
  </si>
  <si>
    <t>Worksheet Instructions:</t>
  </si>
  <si>
    <t>Version:</t>
  </si>
  <si>
    <t>Updated:</t>
  </si>
  <si>
    <t>External Links:</t>
  </si>
  <si>
    <t>Reporting Form Navigation:</t>
  </si>
  <si>
    <t>Chemical Name</t>
  </si>
  <si>
    <r>
      <t>CHF</t>
    </r>
    <r>
      <rPr>
        <vertAlign val="subscript"/>
        <sz val="10"/>
        <color theme="1"/>
        <rFont val="Arial"/>
        <family val="2"/>
      </rPr>
      <t>3</t>
    </r>
  </si>
  <si>
    <r>
      <t>CH</t>
    </r>
    <r>
      <rPr>
        <vertAlign val="subscript"/>
        <sz val="10"/>
        <color theme="1"/>
        <rFont val="Arial"/>
        <family val="2"/>
      </rPr>
      <t>2</t>
    </r>
    <r>
      <rPr>
        <sz val="10"/>
        <color theme="1"/>
        <rFont val="Arial"/>
        <family val="2"/>
      </rPr>
      <t>F</t>
    </r>
    <r>
      <rPr>
        <vertAlign val="subscript"/>
        <sz val="10"/>
        <color theme="1"/>
        <rFont val="Arial"/>
        <family val="2"/>
      </rPr>
      <t>2</t>
    </r>
  </si>
  <si>
    <r>
      <t>CH</t>
    </r>
    <r>
      <rPr>
        <vertAlign val="subscript"/>
        <sz val="10"/>
        <color theme="1"/>
        <rFont val="Arial"/>
        <family val="2"/>
      </rPr>
      <t>3</t>
    </r>
    <r>
      <rPr>
        <sz val="10"/>
        <color theme="1"/>
        <rFont val="Arial"/>
        <family val="2"/>
      </rPr>
      <t>F</t>
    </r>
  </si>
  <si>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</si>
  <si>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</si>
  <si>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t>
    </r>
    <r>
      <rPr>
        <vertAlign val="subscript"/>
        <sz val="10"/>
        <color theme="1"/>
        <rFont val="Arial"/>
        <family val="2"/>
      </rPr>
      <t>2</t>
    </r>
  </si>
  <si>
    <r>
      <t>CH</t>
    </r>
    <r>
      <rPr>
        <vertAlign val="subscript"/>
        <sz val="10"/>
        <color theme="1"/>
        <rFont val="Arial"/>
        <family val="2"/>
      </rPr>
      <t>2</t>
    </r>
    <r>
      <rPr>
        <sz val="10"/>
        <color theme="1"/>
        <rFont val="Arial"/>
        <family val="2"/>
      </rPr>
      <t>FCF</t>
    </r>
    <r>
      <rPr>
        <vertAlign val="subscript"/>
        <sz val="10"/>
        <color theme="1"/>
        <rFont val="Arial"/>
        <family val="2"/>
      </rPr>
      <t>3</t>
    </r>
  </si>
  <si>
    <r>
      <t>CH</t>
    </r>
    <r>
      <rPr>
        <vertAlign val="subscript"/>
        <sz val="10"/>
        <color theme="1"/>
        <rFont val="Arial"/>
        <family val="2"/>
      </rPr>
      <t>2</t>
    </r>
    <r>
      <rPr>
        <sz val="10"/>
        <color theme="1"/>
        <rFont val="Arial"/>
        <family val="2"/>
      </rPr>
      <t>FCHF</t>
    </r>
    <r>
      <rPr>
        <vertAlign val="subscript"/>
        <sz val="10"/>
        <color theme="1"/>
        <rFont val="Arial"/>
        <family val="2"/>
      </rPr>
      <t>2</t>
    </r>
  </si>
  <si>
    <r>
      <t>CH</t>
    </r>
    <r>
      <rPr>
        <vertAlign val="subscript"/>
        <sz val="10"/>
        <color theme="1"/>
        <rFont val="Arial"/>
        <family val="2"/>
      </rPr>
      <t>3</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</si>
  <si>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</si>
  <si>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r>
      <t>CH</t>
    </r>
    <r>
      <rPr>
        <vertAlign val="subscript"/>
        <sz val="10"/>
        <color theme="1"/>
        <rFont val="Arial"/>
        <family val="2"/>
      </rPr>
      <t>3</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</si>
  <si>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CHFCF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</si>
  <si>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</si>
  <si>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CHFCF</t>
    </r>
    <r>
      <rPr>
        <vertAlign val="subscript"/>
        <sz val="10"/>
        <color theme="1"/>
        <rFont val="Arial"/>
        <family val="2"/>
      </rPr>
      <t>3</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</si>
  <si>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</si>
  <si>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</si>
  <si>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</si>
  <si>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Yes</t>
  </si>
  <si>
    <t>No</t>
  </si>
  <si>
    <t>Purpose</t>
  </si>
  <si>
    <t>End-of-Year Inventory</t>
  </si>
  <si>
    <t>District of Columbia</t>
  </si>
  <si>
    <t>Section 3 - Recipient Facility Information</t>
  </si>
  <si>
    <t>[Common Name]</t>
  </si>
  <si>
    <t>[Month]</t>
  </si>
  <si>
    <t>[Quarter]</t>
  </si>
  <si>
    <t>[Year]</t>
  </si>
  <si>
    <t>[State]</t>
  </si>
  <si>
    <t>[Purpose]</t>
  </si>
  <si>
    <t>[Common_Name_3]</t>
  </si>
  <si>
    <t>[Option 1]</t>
  </si>
  <si>
    <t>Transaction Number</t>
  </si>
  <si>
    <t>[Port of Entry]</t>
  </si>
  <si>
    <t>Reporting Year:</t>
  </si>
  <si>
    <t>Addison Airport, Texas - 5584</t>
  </si>
  <si>
    <t>Aguadilla, Puerto Rico - 4901</t>
  </si>
  <si>
    <t>Albany, New York - 1002</t>
  </si>
  <si>
    <t>Albuquerque, New Mexico - 2407</t>
  </si>
  <si>
    <t>Alcan, Alaska - 3104</t>
  </si>
  <si>
    <t>Alexandria Bay, New York - 0708</t>
  </si>
  <si>
    <t>Alliance Airport, Texas - 5583</t>
  </si>
  <si>
    <t>Amarillo, Texas - 5502</t>
  </si>
  <si>
    <t>Ambrose, North Dakota - 3410</t>
  </si>
  <si>
    <t>Anacortes - 3010</t>
  </si>
  <si>
    <t>Anchorage, Alaska - 3126</t>
  </si>
  <si>
    <t>Andrade - Class A, California - 2502</t>
  </si>
  <si>
    <t>Antler, North Dakota - 3413</t>
  </si>
  <si>
    <t>Appleton International Airport, Wisconsin - 3781</t>
  </si>
  <si>
    <t>Area Port of Jacksonville, Florida - 1803</t>
  </si>
  <si>
    <t>Area Port of Sweetgrass, Montana - 3310</t>
  </si>
  <si>
    <t>Area Port of Tampa, Florida - 1801</t>
  </si>
  <si>
    <t>Ashtabula/Conneaut, Ohio - 4122</t>
  </si>
  <si>
    <t>Astoria, Oregon - 2901</t>
  </si>
  <si>
    <t>Atlanta, Georgia - 1704</t>
  </si>
  <si>
    <t>Austin, Texas - 5506</t>
  </si>
  <si>
    <t>Baltimore, Maryland - 1303</t>
  </si>
  <si>
    <t>Bangor, Maine - 0102</t>
  </si>
  <si>
    <t>Bar Harbor, Maine - 0112</t>
  </si>
  <si>
    <t>Bath, Maine - 0111</t>
  </si>
  <si>
    <t>Baton Rouge, Louisiana - 2004</t>
  </si>
  <si>
    <t>Battle Creek, Michigan - 3805</t>
  </si>
  <si>
    <t>Baudette, Minnesota - 3424</t>
  </si>
  <si>
    <t>Beecher Falls, Vermont - 0206</t>
  </si>
  <si>
    <t>Belfast, Maine - 0132</t>
  </si>
  <si>
    <t>Bellingham - 3005</t>
  </si>
  <si>
    <t>Binghamton, New York - 0981</t>
  </si>
  <si>
    <t>Birmingham, Alabama - 1904</t>
  </si>
  <si>
    <t>Blaine, Washington - 3004</t>
  </si>
  <si>
    <t>Boise, Idaho - 2907</t>
  </si>
  <si>
    <t>Boston, Massachusetts - 0401</t>
  </si>
  <si>
    <t>Bozeman Yellowstone User Fee Airport, Montana - 3386</t>
  </si>
  <si>
    <t>Bridgeport, Connecticut - 0410</t>
  </si>
  <si>
    <t>Bridgewater, Maine - 0127</t>
  </si>
  <si>
    <t>Brownsville, Texas - 2301</t>
  </si>
  <si>
    <t>Brunswick, Georgia - 1701</t>
  </si>
  <si>
    <t>Buffalo, New York - 0901</t>
  </si>
  <si>
    <t>Burlington International Airport, Vermont - 0207</t>
  </si>
  <si>
    <t>Butte Airport, MT, Montana - 3305</t>
  </si>
  <si>
    <t>Calais, Maine - 0115</t>
  </si>
  <si>
    <t>Calexico East - Class A, California - 2507</t>
  </si>
  <si>
    <t>Calexico West - Class A, California - 2503</t>
  </si>
  <si>
    <t>Cape Canaveral, Florida - 1816</t>
  </si>
  <si>
    <t>Cape Vincent, New York - 706</t>
  </si>
  <si>
    <t>Capital Region International Airport Lansing, Michigan - 3883</t>
  </si>
  <si>
    <t>Carbury, North Dakota - 3421</t>
  </si>
  <si>
    <t>Centennial Airport, Colorado - 3384</t>
  </si>
  <si>
    <t>Champaign, Illinois - 3987</t>
  </si>
  <si>
    <t>Champlain, New York - 0712</t>
  </si>
  <si>
    <t>Charleston, South Carolina - 1601</t>
  </si>
  <si>
    <t>Charleston, West Virginia - 1409</t>
  </si>
  <si>
    <t>Charlotte Amalie (Area Port of St. Thomas), Virgin Islands - 5101</t>
  </si>
  <si>
    <t>Charlotte, North Carolina - 1512</t>
  </si>
  <si>
    <t>Chattanooga, Tennessee - 2008</t>
  </si>
  <si>
    <t>Chicago, Illinois - 3901</t>
  </si>
  <si>
    <t>Cincinnati, OH-Erlanger, KY, Kentucky - 4102</t>
  </si>
  <si>
    <t>Cleveland, Ohio - 4101</t>
  </si>
  <si>
    <t>Columbia, South Carolina - 1604</t>
  </si>
  <si>
    <t>Columbus, New Mexico - 2406</t>
  </si>
  <si>
    <t>Columbus, Ohio - 4103</t>
  </si>
  <si>
    <t>Conroe, Texas - 5382</t>
  </si>
  <si>
    <t>Coos Bay, Oregon - 2903</t>
  </si>
  <si>
    <t>Corpus Christi, Texas - 5312</t>
  </si>
  <si>
    <t>Cruz Bay (St. John), Virgin Islands - 5102</t>
  </si>
  <si>
    <t>Dallas/Ft. Worth, Texas - 5501</t>
  </si>
  <si>
    <t>Dalton Cache, Alaska - 3106</t>
  </si>
  <si>
    <t>Davenport, IA-Moline and Rock Island, IL, Illinois - 3908</t>
  </si>
  <si>
    <t>Dayton, Ohio - 4104</t>
  </si>
  <si>
    <t>Daytona Beach International Airport (UFA), Florida - 1884</t>
  </si>
  <si>
    <t>Del Bonita, MT, Montana - 3322</t>
  </si>
  <si>
    <t>Del Rio, Texas - 2302</t>
  </si>
  <si>
    <t>Denver, Colorado - 3307</t>
  </si>
  <si>
    <t>Derby Line, Vermont - 0209</t>
  </si>
  <si>
    <t>Des Moines, Iowa - 3513</t>
  </si>
  <si>
    <t>Detroit Metropolitan Airport, Michigan - 3807</t>
  </si>
  <si>
    <t>Detroit, Michigan - 3801</t>
  </si>
  <si>
    <t>Douglas, Arizona - 2601</t>
  </si>
  <si>
    <t>Duluth, MN and Superior, WI, Minnesota - 3510</t>
  </si>
  <si>
    <t>Dunseith, North Dakota - 3422</t>
  </si>
  <si>
    <t>Eagle County Regional Airport, Colorado - 3385</t>
  </si>
  <si>
    <t>Eagle Pass, Texas - 2303</t>
  </si>
  <si>
    <t>Eastport, ID, Idaho - 3302</t>
  </si>
  <si>
    <t>Eastport, Maine - 0103</t>
  </si>
  <si>
    <t>El Paso, Texas - 2402</t>
  </si>
  <si>
    <t>Erie, Pennsylvania - 4106</t>
  </si>
  <si>
    <t>Eureka, California - 2802</t>
  </si>
  <si>
    <t>Evansville, IN, Indiana - 4116</t>
  </si>
  <si>
    <t>Fairbanks, Alaska - 3111</t>
  </si>
  <si>
    <t>Fajardo, Puerto Rico - 4904</t>
  </si>
  <si>
    <t>Fall River (New Bedford), Massachusetts - 0407</t>
  </si>
  <si>
    <t>Fargo - Hector International Airport, North Dakota - 3411</t>
  </si>
  <si>
    <t>Fernandina Beach, Florida - 1805</t>
  </si>
  <si>
    <t>Fort Fairfield, Maine - 0107</t>
  </si>
  <si>
    <t>Fort Kent, Maine - 0110</t>
  </si>
  <si>
    <t>Fort Myers, Florida - 1822</t>
  </si>
  <si>
    <t>Fort Wayne, Indiana - 4183</t>
  </si>
  <si>
    <t>Fortuna, North Dakota - 3417</t>
  </si>
  <si>
    <t>Freeport, Texas - 5311</t>
  </si>
  <si>
    <t>Fresno (2803/2882), California - 2803</t>
  </si>
  <si>
    <t>Friday Harbor - 3014</t>
  </si>
  <si>
    <t>Front Royal, Virginia - 1410</t>
  </si>
  <si>
    <t>Gary, Indiana - 3905</t>
  </si>
  <si>
    <t>Georgetown, South Carolina - 1602</t>
  </si>
  <si>
    <t>Gloucester, Massachusetts - 0404</t>
  </si>
  <si>
    <t>Gramercy, Louisiana - 2010</t>
  </si>
  <si>
    <t>Grand Forks - Mark Andrews International Airport, North Dakota - 3427</t>
  </si>
  <si>
    <t>Grand Portage, Minnesota - 3613</t>
  </si>
  <si>
    <t>Grand Rapids, Michigan - 3806</t>
  </si>
  <si>
    <t>Great Falls Airport, MT, Montana - 3304</t>
  </si>
  <si>
    <t>Green Bay, Wisconsin - 3703</t>
  </si>
  <si>
    <t>Greensboro/Winston-Salem, North Carolina - 1502</t>
  </si>
  <si>
    <t>Greenville-Spartanburg, South Carolina - 1603</t>
  </si>
  <si>
    <t>Gulfport, Mississippi - 1902</t>
  </si>
  <si>
    <t>Hagatna, Guam, Guam - 3207</t>
  </si>
  <si>
    <t>Hannah, North Dakota - 3408</t>
  </si>
  <si>
    <t>Hansboro, North Dakota - 3415</t>
  </si>
  <si>
    <t>Harlingen Airport (Valley International Airport) – 2383</t>
  </si>
  <si>
    <t>Harrisburg, Pennsylvania - 1109</t>
  </si>
  <si>
    <t>Hartford, Connecticut - 0411</t>
  </si>
  <si>
    <t>Helena Airport, Montana - 3348</t>
  </si>
  <si>
    <t>Hidalgo, Texas - 2305</t>
  </si>
  <si>
    <t>Highgate Springs, Vermont - 0212</t>
  </si>
  <si>
    <t>Hillsboro, Oregon - 2983</t>
  </si>
  <si>
    <t>Hilo, Hawaii - 3202</t>
  </si>
  <si>
    <t>Honolulu International Airport, Hawaii - 3205</t>
  </si>
  <si>
    <t>Honolulu, Hawaii - 3201</t>
  </si>
  <si>
    <t>Houlton, Maine - 0106</t>
  </si>
  <si>
    <t>Houston Airport, Texas - 5309</t>
  </si>
  <si>
    <t>Houston Seaport, Texas - 5301</t>
  </si>
  <si>
    <t>Huntsville, Alabama - 1910</t>
  </si>
  <si>
    <t>Indianapolis, Indiana - 4110</t>
  </si>
  <si>
    <t>International Falls, Minnesota - 3604</t>
  </si>
  <si>
    <t>Jackman, Maine - 0104</t>
  </si>
  <si>
    <t>John F. Kennedy International Airport, New York - 4701</t>
  </si>
  <si>
    <t>Jonesport (Calais), Maine - 0122</t>
  </si>
  <si>
    <t>Juneau, Alaska - 3101</t>
  </si>
  <si>
    <t>Kahului, Hawaii - 3203</t>
  </si>
  <si>
    <t>Kalispell Airport, MT, Montana - 3324</t>
  </si>
  <si>
    <t>Kansas City, Missouri - 4501</t>
  </si>
  <si>
    <t>Kenneth G. Ward Memorial Lynden Port of Entry</t>
  </si>
  <si>
    <t>Ketchikan, Alaska - 3102</t>
  </si>
  <si>
    <t>Key West, Florida - 5202</t>
  </si>
  <si>
    <t>Knoxville, Tennessee - 2016</t>
  </si>
  <si>
    <t>Kodiak, Alaska - 3127</t>
  </si>
  <si>
    <t>Kona, Hawaii - 3206</t>
  </si>
  <si>
    <t>Lake Charles, Louisiana - 2017</t>
  </si>
  <si>
    <t>Lakeland Linder Airport, Florida - 1881</t>
  </si>
  <si>
    <t>Lancaster, Minnesota - 3430</t>
  </si>
  <si>
    <t>Laredo, Texas - 2304</t>
  </si>
  <si>
    <t>Las Vegas, Nevada - 2722</t>
  </si>
  <si>
    <t>Lawrence (Gloucester), Massachusetts - 0416</t>
  </si>
  <si>
    <t>Leesburg International Airport (UFA), Florida - 1887</t>
  </si>
  <si>
    <t>Lexington, Kentucky - 4184</t>
  </si>
  <si>
    <t>Limestone, Maine - 0118</t>
  </si>
  <si>
    <t>Little Rock-North Little Rock, Arkansas - 2003</t>
  </si>
  <si>
    <t>Logan Airport, Massachusetts - 0417</t>
  </si>
  <si>
    <t>Longview, Washington - 2905</t>
  </si>
  <si>
    <t>Los Angeles International Airport-Cargo Operations, California - 2720</t>
  </si>
  <si>
    <t>Los Angeles/Long Beach Seaport, California - 2704</t>
  </si>
  <si>
    <t>Louisville, Kentucky - 4115</t>
  </si>
  <si>
    <t>Lubbock, Texas - 5503</t>
  </si>
  <si>
    <t>Luis Munoz Marin International Airport, Puerto Rico - 4913</t>
  </si>
  <si>
    <t>Lukeville, Arizona - 2602</t>
  </si>
  <si>
    <t>Madawaska, Maine - 0109</t>
  </si>
  <si>
    <t>Maida, North Dakota - 3416</t>
  </si>
  <si>
    <t>Manchester (User Fee Airport), New Hampshire - 0182</t>
  </si>
  <si>
    <t>Mascoutah/ MidAmerica St. Louis, Illinois - 4581</t>
  </si>
  <si>
    <t>Massena, New York - 0704</t>
  </si>
  <si>
    <t>Mayaguez, Puerto Rico - 4907</t>
  </si>
  <si>
    <t>McKinney, Texas - 5585</t>
  </si>
  <si>
    <t>Melbourne International Airport (UFA), Florida - 1885</t>
  </si>
  <si>
    <t>Memphis, Tennessee - 2006</t>
  </si>
  <si>
    <t>Miami International Airport, Florida - 5206</t>
  </si>
  <si>
    <t>Miami Seaport, Florida - 5201</t>
  </si>
  <si>
    <t>Midland, Texas - 5582</t>
  </si>
  <si>
    <t>Milwaukee, Wisconsin - 3701</t>
  </si>
  <si>
    <t>Minneapolis, Minnesota - 3501</t>
  </si>
  <si>
    <t>Minot - Minot International Airport, North Dakota - 3434</t>
  </si>
  <si>
    <t>Mobile (Including Theodore), Alabama - 1901</t>
  </si>
  <si>
    <t>Morehead City - Beaufort, North Carolina - 1511</t>
  </si>
  <si>
    <t>Morgan City, Louisiana - 2001</t>
  </si>
  <si>
    <t>Morgan, MT, Montana - 3319</t>
  </si>
  <si>
    <t>Morristown Airport, New Jersey - 4681</t>
  </si>
  <si>
    <t>Myrtle Beach International Airport, South Carolina - 1681</t>
  </si>
  <si>
    <t>Naco, Arizona - 2603</t>
  </si>
  <si>
    <t>Naples, Florida - 1880</t>
  </si>
  <si>
    <t>Nashville, Tennessee - 2007</t>
  </si>
  <si>
    <t>Natrona County Airport, Wyoming - 3332</t>
  </si>
  <si>
    <t>Nawiliwili-Port Allen, Hawaii - 3204</t>
  </si>
  <si>
    <t>Neche, North Dakota - 3404</t>
  </si>
  <si>
    <t>New Bedford, Massachusetts - 0405</t>
  </si>
  <si>
    <t>New Haven, Connecticut - 0412</t>
  </si>
  <si>
    <t>New London, Connecticut - 0413</t>
  </si>
  <si>
    <t>New Orleans, Louisiana - 2002</t>
  </si>
  <si>
    <t>New River Valley Airport, Virginia - 1412</t>
  </si>
  <si>
    <t>New York/Newark, New Jersey - 4601</t>
  </si>
  <si>
    <t>Newport, Oregon - 2902</t>
  </si>
  <si>
    <t>Newport, Rhode Island - 0501</t>
  </si>
  <si>
    <t>Nogales, Arizona - 2604</t>
  </si>
  <si>
    <t>Nome, Alaska - 3128</t>
  </si>
  <si>
    <t>Noonan, North Dakota - 3420</t>
  </si>
  <si>
    <t>Norfolk-Newport News, Virginia - 1401</t>
  </si>
  <si>
    <t>Northgate, North Dakota - 3406</t>
  </si>
  <si>
    <t>Norton, Vermont - 0211</t>
  </si>
  <si>
    <t>Ogdensburg, New York - 0701</t>
  </si>
  <si>
    <t>Oklahoma City, Oklahoma - 5504</t>
  </si>
  <si>
    <t>Omaha, Nebraska - 3512</t>
  </si>
  <si>
    <t>Ontario Airport, California - 2721</t>
  </si>
  <si>
    <t>Opheim, MT, Montana - 3317</t>
  </si>
  <si>
    <t>Orlando Executive Airport (UFA), Florida - 1888</t>
  </si>
  <si>
    <t>Orlando International Airport, Florida - 1808</t>
  </si>
  <si>
    <t>Orlando Sanford International Airport, Florida - 1809</t>
  </si>
  <si>
    <t>Oroville, WA, Washington - 3019</t>
  </si>
  <si>
    <t>Otay Mesa, California - 2506</t>
  </si>
  <si>
    <t>Palm Springs, California - 2781</t>
  </si>
  <si>
    <t>Panama City, Florida - 1818</t>
  </si>
  <si>
    <t>Pascagoula, Mississippi - 1903</t>
  </si>
  <si>
    <t>Pembina - (Area Port), North Dakota - 3401</t>
  </si>
  <si>
    <t>Pensacola, Florida, Florida - 1819</t>
  </si>
  <si>
    <t>Peoria, Illinois - 3902</t>
  </si>
  <si>
    <t>Perth Amboy, New Jersey - 4602</t>
  </si>
  <si>
    <t>Philadelphia, Pennsylvania - 1101</t>
  </si>
  <si>
    <t>Phoenix, Arizona - 2605</t>
  </si>
  <si>
    <t>Phoenix-Mesa Gateway Airport, Arizona - 2682</t>
  </si>
  <si>
    <t>Piegan, MT, Montana - 3316</t>
  </si>
  <si>
    <t>Pinecreek, Minnesota - 3425</t>
  </si>
  <si>
    <t>Pittsburgh, Pennsylvania - 1104</t>
  </si>
  <si>
    <t>Plymouth (New Bedford), Massachusetts - 0406</t>
  </si>
  <si>
    <t>Ponce, Puerto Rico - 4908</t>
  </si>
  <si>
    <t>Port Arthur-Beaumont, Texas - 2101</t>
  </si>
  <si>
    <t>Port Everglades/Fort Lauderdale, Florida - 5203</t>
  </si>
  <si>
    <t>Port Hueneme, California - 2713</t>
  </si>
  <si>
    <t>Port Huron, Michigan - 3802</t>
  </si>
  <si>
    <t>Port Lavaca-Point Comfort, Texas - 5313</t>
  </si>
  <si>
    <t>Port Manatee, Florida - 1821</t>
  </si>
  <si>
    <t>Port of Washington-Dulles, Virginia - 5401</t>
  </si>
  <si>
    <t>Portal, North Dakota - 3403</t>
  </si>
  <si>
    <t>Porthill, ID, Idaho - 3308</t>
  </si>
  <si>
    <t>Portland, Maine - 0101</t>
  </si>
  <si>
    <t>Portland, Oregon - 2904</t>
  </si>
  <si>
    <t>Portsmouth, New Hampshire - 0131</t>
  </si>
  <si>
    <t>Presidio, Texas - 2403</t>
  </si>
  <si>
    <t>Progreso, Texas - 2309</t>
  </si>
  <si>
    <t>Providence, Rhode Island - 0502</t>
  </si>
  <si>
    <t>Racine, Wisconsin - 3708</t>
  </si>
  <si>
    <t>Raleigh-Durham, North Carolina - 1503</t>
  </si>
  <si>
    <t>Raymond, Montana - 3301</t>
  </si>
  <si>
    <t>Reno, Nevada - 2833</t>
  </si>
  <si>
    <t>Richford, Vermont - 0203</t>
  </si>
  <si>
    <t>Richmond - Petersburg, Virginia - 1404</t>
  </si>
  <si>
    <t>Rio Grande City, Texas - 2307</t>
  </si>
  <si>
    <t>Rochester, Minnesota - 3581</t>
  </si>
  <si>
    <t>Rochester, New York - 0903</t>
  </si>
  <si>
    <t>Rockford, Illinois - 3909</t>
  </si>
  <si>
    <t>Rockland (Belfast), Maine - 0121</t>
  </si>
  <si>
    <t>Rocky Mountain Metropolitan Airport, Colorado - 3383</t>
  </si>
  <si>
    <t>Rogers Airport, Arkansas - 2084</t>
  </si>
  <si>
    <t>Roma, Texas - 2310</t>
  </si>
  <si>
    <t>Rome, New York - 0982</t>
  </si>
  <si>
    <t>Roosville, Montana - 3318</t>
  </si>
  <si>
    <t>Roseau, Minnesota - 3426</t>
  </si>
  <si>
    <t>Rota, Northern Mariana Islands - 3213</t>
  </si>
  <si>
    <t>Sabine, Texas - 2102</t>
  </si>
  <si>
    <t>Sacramento, California - 2835</t>
  </si>
  <si>
    <t>Saginaw/Bay City/Flint, Michigan - 3804</t>
  </si>
  <si>
    <t>Saint Croix, Virgin Islands - 5104</t>
  </si>
  <si>
    <t>Saint John, North Dakota - 3405</t>
  </si>
  <si>
    <t>Saipan, Northern Mariana Islands - 3211</t>
  </si>
  <si>
    <t>Salem (Gloucester), Massachusetts - 0408</t>
  </si>
  <si>
    <t>Salt Lake City, Utah - 3303</t>
  </si>
  <si>
    <t>San Antonio, Texas - 5507</t>
  </si>
  <si>
    <t>San Bernardino International Airport, California - 2782</t>
  </si>
  <si>
    <t>San Diego, California - 2501</t>
  </si>
  <si>
    <t>San Francisco International Airport, California - 2801</t>
  </si>
  <si>
    <t>San Francisco, California - 2809</t>
  </si>
  <si>
    <t>San Jose International Airport, California - 2834</t>
  </si>
  <si>
    <t>San Juan, PR (Area Port), Puerto Rico - 4909</t>
  </si>
  <si>
    <t>San Luis, Arizona - 2608</t>
  </si>
  <si>
    <t>San Ysidro - Class A, California - 2504</t>
  </si>
  <si>
    <t>Santa Teresa, New Mexico - 2408</t>
  </si>
  <si>
    <t>Sarasota, Florida - 1883</t>
  </si>
  <si>
    <t>Sarles, North Dakota - 3409</t>
  </si>
  <si>
    <t>Sasabe, Arizona - 2606</t>
  </si>
  <si>
    <t>Sault Sainte Marie, Michigan - 3803</t>
  </si>
  <si>
    <t>Savannah, Georgia - 1703</t>
  </si>
  <si>
    <t>Scobey, MT, Montana - 3309</t>
  </si>
  <si>
    <t>Scottsdale Airport, Arizona - 2681</t>
  </si>
  <si>
    <t>Seattle, Washington - 3001</t>
  </si>
  <si>
    <t>Sherwood, North Dakota - 3414</t>
  </si>
  <si>
    <t>Shreveport-Bossier City, Louisiana - 2018</t>
  </si>
  <si>
    <t>Sioux Falls Regional Airport - Joe Foss Field, South Dakota - 3502</t>
  </si>
  <si>
    <t>Sitka, Alaska - 3115</t>
  </si>
  <si>
    <t>Skagway, Alaska - 3103</t>
  </si>
  <si>
    <t>South Texas International Airport at Edinburg - 2381</t>
  </si>
  <si>
    <t>Spirit of St. Louis Airport, Missouri - 4506</t>
  </si>
  <si>
    <t>Springfield, Massachusetts - 0402</t>
  </si>
  <si>
    <t>Springfield, Missouri - 4505</t>
  </si>
  <si>
    <t>St. Albans, Vermont - 0201</t>
  </si>
  <si>
    <t>St. Augustine, Florida - 1889</t>
  </si>
  <si>
    <t>St. Louis, Missouri - 4503</t>
  </si>
  <si>
    <t>St. Petersburg, Florida - 1814</t>
  </si>
  <si>
    <t>Sugarland, Texas - 5381</t>
  </si>
  <si>
    <t>Sumas, Washington - 3009</t>
  </si>
  <si>
    <t>Syracuse, New York - 0906</t>
  </si>
  <si>
    <t>Tacoma, Washington, Washington - 3002</t>
  </si>
  <si>
    <t>Tecate - Class A, California - 2505</t>
  </si>
  <si>
    <t>Tinian, Northern Mariana Islands - 3212</t>
  </si>
  <si>
    <t>Toledo-Sandusky-Port Clinton, Ohio - 4105</t>
  </si>
  <si>
    <t>Tornillo, Texas - 2404</t>
  </si>
  <si>
    <t>Tri-Cities, Tennessee - 2027</t>
  </si>
  <si>
    <t>Trout River, New York - 0715</t>
  </si>
  <si>
    <t>Tucson, Arizona - 2609</t>
  </si>
  <si>
    <t>Tulsa, Oklahoma - 5505</t>
  </si>
  <si>
    <t>Turner, MT, Montana - 3306</t>
  </si>
  <si>
    <t>Valdez, Alaska - 3107</t>
  </si>
  <si>
    <t>Van Buren, Maine - 0108</t>
  </si>
  <si>
    <t>Vanceboro, Maine - 0105</t>
  </si>
  <si>
    <t>Vicksburg, Mississippi - 2015</t>
  </si>
  <si>
    <t>Victorville - S. California Logistics Airport, California - 2783</t>
  </si>
  <si>
    <t>Walhalla, North Dakota - 3407</t>
  </si>
  <si>
    <t>Warroad, Minnesota - 3423</t>
  </si>
  <si>
    <t>Waukegan, Illinois - 3981</t>
  </si>
  <si>
    <t>West Chicago, Illinois - 3984</t>
  </si>
  <si>
    <t>West Palm Beach, Florida - 5204</t>
  </si>
  <si>
    <t>Westhope, North Dakota - 3419</t>
  </si>
  <si>
    <t>Wheeling, Illinois - 3983</t>
  </si>
  <si>
    <t>Whitlash, Montana - 3321</t>
  </si>
  <si>
    <t>Wichita, Kansas - 4504</t>
  </si>
  <si>
    <t>Wild Horse, MT, Montana - 3323</t>
  </si>
  <si>
    <t>Williston Basin International Airport, Williston, ND - 3433</t>
  </si>
  <si>
    <t>Willow Creek, Montana - 3325</t>
  </si>
  <si>
    <t>Wilmington, Delaware - 1103</t>
  </si>
  <si>
    <t>Wilmington, North Carolina - 1501</t>
  </si>
  <si>
    <t>Worcester, Massachusetts - 0403</t>
  </si>
  <si>
    <t>Wrangell, Alaska - 3105</t>
  </si>
  <si>
    <t>[County_2]</t>
  </si>
  <si>
    <t>Afghanistan</t>
  </si>
  <si>
    <t>Albania</t>
  </si>
  <si>
    <t>Algeria</t>
  </si>
  <si>
    <t>Andorra</t>
  </si>
  <si>
    <t>Angola</t>
  </si>
  <si>
    <t>Antigua and Barbuda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</si>
  <si>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</si>
  <si>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</si>
  <si>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</si>
  <si>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</si>
  <si>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</si>
  <si>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</si>
  <si>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</si>
  <si>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</si>
  <si>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</si>
  <si>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</si>
  <si>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</si>
  <si>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</si>
  <si>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</si>
  <si>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</si>
  <si>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</si>
  <si>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</si>
  <si>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</si>
  <si>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</si>
  <si>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Bulgaria</t>
  </si>
  <si>
    <t>Burkina Faso</t>
  </si>
  <si>
    <t>Burundi</t>
  </si>
  <si>
    <t>Cabo Verde</t>
  </si>
  <si>
    <t>Cambodia</t>
  </si>
  <si>
    <t>Cameroon</t>
  </si>
  <si>
    <t>Canada</t>
  </si>
  <si>
    <t>Central African Republic</t>
  </si>
  <si>
    <t>Chad</t>
  </si>
  <si>
    <t>Chile</t>
  </si>
  <si>
    <t>China</t>
  </si>
  <si>
    <t>Colombia</t>
  </si>
  <si>
    <t>Comoros</t>
  </si>
  <si>
    <t>Costa Rica</t>
  </si>
  <si>
    <t>Croatia</t>
  </si>
  <si>
    <t>Cuba</t>
  </si>
  <si>
    <t>Cyprus</t>
  </si>
  <si>
    <t>Democratic Republic of the Congo</t>
  </si>
  <si>
    <t>Denmark</t>
  </si>
  <si>
    <t>Djibouti</t>
  </si>
  <si>
    <t>Dominica</t>
  </si>
  <si>
    <t>Dominican Republic</t>
  </si>
  <si>
    <t>Ecuador</t>
  </si>
  <si>
    <t>Egypt</t>
  </si>
  <si>
    <t>El Salvador</t>
  </si>
  <si>
    <t>Equatorial Guinea</t>
  </si>
  <si>
    <t>Eritrea</t>
  </si>
  <si>
    <t>Estonia</t>
  </si>
  <si>
    <t>Ethiopia</t>
  </si>
  <si>
    <t>Fiji</t>
  </si>
  <si>
    <t>Finland</t>
  </si>
  <si>
    <t>France</t>
  </si>
  <si>
    <t>Gabon</t>
  </si>
  <si>
    <t>Gambia</t>
  </si>
  <si>
    <t>Germany</t>
  </si>
  <si>
    <t>Ghana</t>
  </si>
  <si>
    <t>Greece</t>
  </si>
  <si>
    <t>Grenada</t>
  </si>
  <si>
    <t>Guatemala</t>
  </si>
  <si>
    <t>Guinea</t>
  </si>
  <si>
    <t>Guinea-Bissau</t>
  </si>
  <si>
    <t>Guyana</t>
  </si>
  <si>
    <t>Haiti</t>
  </si>
  <si>
    <t>Holy See</t>
  </si>
  <si>
    <t>Honduras</t>
  </si>
  <si>
    <t>Hungary</t>
  </si>
  <si>
    <t>Iceland</t>
  </si>
  <si>
    <t>India</t>
  </si>
  <si>
    <t>Indonesia</t>
  </si>
  <si>
    <t>Iran</t>
  </si>
  <si>
    <t>Iraq</t>
  </si>
  <si>
    <t>Ireland</t>
  </si>
  <si>
    <t>Israel</t>
  </si>
  <si>
    <t>Italy</t>
  </si>
  <si>
    <t>Jamaica</t>
  </si>
  <si>
    <t>Japan</t>
  </si>
  <si>
    <t>Jordan</t>
  </si>
  <si>
    <t>Kazakhstan</t>
  </si>
  <si>
    <t>Kenya</t>
  </si>
  <si>
    <t>Kiribati</t>
  </si>
  <si>
    <t>Kuwait</t>
  </si>
  <si>
    <t>Kyrgyzstan</t>
  </si>
  <si>
    <t>Latvia</t>
  </si>
  <si>
    <t>Lebanon</t>
  </si>
  <si>
    <t>Lesotho</t>
  </si>
  <si>
    <t>Liberia</t>
  </si>
  <si>
    <t>Libya</t>
  </si>
  <si>
    <t>Liechtenstein</t>
  </si>
  <si>
    <t>Lithuania</t>
  </si>
  <si>
    <t>Luxembourg</t>
  </si>
  <si>
    <t>Madagascar</t>
  </si>
  <si>
    <t>Malawi</t>
  </si>
  <si>
    <t>Malaysia</t>
  </si>
  <si>
    <t>Maldives</t>
  </si>
  <si>
    <t>Mali</t>
  </si>
  <si>
    <t>Malta</t>
  </si>
  <si>
    <t>Marshall Islands</t>
  </si>
  <si>
    <t>Mauritania</t>
  </si>
  <si>
    <t>Mauritius</t>
  </si>
  <si>
    <t>Mexico</t>
  </si>
  <si>
    <t>Micronesia</t>
  </si>
  <si>
    <t>Moldova</t>
  </si>
  <si>
    <t>Monaco</t>
  </si>
  <si>
    <t>Mongolia</t>
  </si>
  <si>
    <t>Montenegro</t>
  </si>
  <si>
    <t>Morocco</t>
  </si>
  <si>
    <t>Mozambique</t>
  </si>
  <si>
    <t>Namibia</t>
  </si>
  <si>
    <t>Nauru</t>
  </si>
  <si>
    <t>Nepal</t>
  </si>
  <si>
    <t>Netherlands</t>
  </si>
  <si>
    <t>New Zealand</t>
  </si>
  <si>
    <t>Nicaragua</t>
  </si>
  <si>
    <t>Niger</t>
  </si>
  <si>
    <t>Nigeria</t>
  </si>
  <si>
    <t>North Macedonia</t>
  </si>
  <si>
    <t>Norway</t>
  </si>
  <si>
    <t>Oman</t>
  </si>
  <si>
    <t>Pakistan</t>
  </si>
  <si>
    <t>Palau</t>
  </si>
  <si>
    <t>Palestine State</t>
  </si>
  <si>
    <t>Panama</t>
  </si>
  <si>
    <t>Papua New Guinea</t>
  </si>
  <si>
    <t>Paraguay</t>
  </si>
  <si>
    <t>Peru</t>
  </si>
  <si>
    <t>Philippines</t>
  </si>
  <si>
    <t>Poland</t>
  </si>
  <si>
    <t>Portugal</t>
  </si>
  <si>
    <t>Qatar</t>
  </si>
  <si>
    <t>Romania</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</si>
  <si>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</si>
  <si>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</si>
  <si>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</si>
  <si>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</si>
  <si>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</si>
  <si>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</si>
  <si>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</si>
  <si>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</si>
  <si>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</si>
  <si>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</si>
  <si>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</si>
  <si>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</si>
  <si>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</si>
  <si>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</si>
  <si>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</si>
  <si>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</si>
  <si>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</si>
  <si>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</si>
  <si>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</si>
  <si>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</si>
  <si>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</si>
  <si>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Sudan</t>
  </si>
  <si>
    <t>Suriname</t>
  </si>
  <si>
    <t>Sweden</t>
  </si>
  <si>
    <t>Switzerland</t>
  </si>
  <si>
    <t>Tajikistan</t>
  </si>
  <si>
    <t>Tanzania</t>
  </si>
  <si>
    <t>Thailand</t>
  </si>
  <si>
    <t>Timor-Leste</t>
  </si>
  <si>
    <t>Togo</t>
  </si>
  <si>
    <t>Tonga</t>
  </si>
  <si>
    <t>Trinidad and Tobago</t>
  </si>
  <si>
    <t>Tunisia</t>
  </si>
  <si>
    <t>Turkey</t>
  </si>
  <si>
    <t>Turkmenistan</t>
  </si>
  <si>
    <t>Tuvalu</t>
  </si>
  <si>
    <t>Uganda</t>
  </si>
  <si>
    <t>Ukraine</t>
  </si>
  <si>
    <t>United Arab Emirates</t>
  </si>
  <si>
    <t>Uruguay</t>
  </si>
  <si>
    <t>Uzbekistan</t>
  </si>
  <si>
    <t>Vanuatu</t>
  </si>
  <si>
    <t>Venezuela</t>
  </si>
  <si>
    <t>Yemen</t>
  </si>
  <si>
    <t>Zambia</t>
  </si>
  <si>
    <t>Zimbabwe</t>
  </si>
  <si>
    <t>[Country_1]</t>
  </si>
  <si>
    <t>HFC</t>
  </si>
  <si>
    <t>Section 4 - Application-Specific Allowance Holder Information</t>
  </si>
  <si>
    <t>Application-Specific Allowance Holder Information</t>
  </si>
  <si>
    <t>Import Information</t>
  </si>
  <si>
    <t>Section 2 - Import Information</t>
  </si>
  <si>
    <t>Recipient Facility Name
§84.31(c)(1)(vi)</t>
  </si>
  <si>
    <t>Off-site Transformation or Destruction</t>
  </si>
  <si>
    <t>Quantity of Inventory
(kg)
§84.31(c)(1)(ix)</t>
  </si>
  <si>
    <t>American Innovation and Manufacturing Act - HFC Importer Quarterly Report</t>
  </si>
  <si>
    <t>Section 1 - Company Identification</t>
  </si>
  <si>
    <t>Instructions: Complete the following company information.</t>
  </si>
  <si>
    <t>Company Name:</t>
  </si>
  <si>
    <t>[Transaction Type]</t>
  </si>
  <si>
    <t>New</t>
  </si>
  <si>
    <t>Used</t>
  </si>
  <si>
    <t>Other</t>
  </si>
  <si>
    <t>HFC Imported</t>
  </si>
  <si>
    <t>In-House Transformation</t>
  </si>
  <si>
    <t>In-House Destruction</t>
  </si>
  <si>
    <t>Application-Specific Allowance Holder From Whom Orders Were Placed
§84.31(c)(1)(iv)</t>
  </si>
  <si>
    <t>[Intended Use]</t>
  </si>
  <si>
    <t>Transformation</t>
  </si>
  <si>
    <t>Destruction</t>
  </si>
  <si>
    <t>Were HFCs imported during the reporting period?</t>
  </si>
  <si>
    <t>Quantity 
(kg)
§84.31(c)(1)(vi)</t>
  </si>
  <si>
    <t>EPA Form # 5900-547</t>
  </si>
  <si>
    <t>Date of Import
§84.31(c)(2)(v)</t>
  </si>
  <si>
    <t>U.S. Customs Entry Number
§84.31(c)(2)(xiii)</t>
  </si>
  <si>
    <t>Is the Imported Substance a Blend?
§84.31(c)(2)(i)</t>
  </si>
  <si>
    <t>HTS Code
§84.31(c)(1)(iii)</t>
  </si>
  <si>
    <t>Shipment Importer Number
§84.31(c)(2)(x)</t>
  </si>
  <si>
    <t>HFC or HFC Blend Imported
§84.31(c)(2)(i)</t>
  </si>
  <si>
    <t>Blend Information §84.31(c)(2)(i)</t>
  </si>
  <si>
    <t>Port of Entry
§84.31(c)(2)(vi)</t>
  </si>
  <si>
    <t>Source Country
§84.31(c)(2)(vii)</t>
  </si>
  <si>
    <t>Transaction Type
§84.31(c)(2)(ii)</t>
  </si>
  <si>
    <t>9a</t>
  </si>
  <si>
    <t>9b</t>
  </si>
  <si>
    <t>9c</t>
  </si>
  <si>
    <t>9d</t>
  </si>
  <si>
    <t>9e</t>
  </si>
  <si>
    <t>9f</t>
  </si>
  <si>
    <t>EPA may request additional information or ask follow up questions to verify the accuracy of this submission and supporting documentation, including pursuant to CAA section 114 as authorized under the AIM Act.</t>
  </si>
  <si>
    <t>HFC Allocation Rule Reporting HelpDesk</t>
  </si>
  <si>
    <t>AIM Act Paperwork Reduction Act Burden</t>
  </si>
  <si>
    <t>Company ID:</t>
  </si>
  <si>
    <t>OMB Control Number: 2060-0734</t>
  </si>
  <si>
    <t>Expiration Date: 12/31/2024</t>
  </si>
  <si>
    <t>Bermuda</t>
  </si>
  <si>
    <t>British Virgin Islands</t>
  </si>
  <si>
    <t>Brunei Darussalam</t>
  </si>
  <si>
    <t>Congo (Brazzaville)</t>
  </si>
  <si>
    <t>Cook Islands</t>
  </si>
  <si>
    <t>Cote d'Ivoire</t>
  </si>
  <si>
    <t>Czech Republic</t>
  </si>
  <si>
    <t>Hong Kong</t>
  </si>
  <si>
    <t>Lao People's Democratic Republic</t>
  </si>
  <si>
    <t>Myanmar</t>
  </si>
  <si>
    <t>New Caledonia</t>
  </si>
  <si>
    <t>Niue</t>
  </si>
  <si>
    <t>North Korea (Democratic People's Republic of Korea)</t>
  </si>
  <si>
    <t>Russian Federation</t>
  </si>
  <si>
    <t>South Korea (Republic of Korea)</t>
  </si>
  <si>
    <t>Eswatini</t>
  </si>
  <si>
    <t>Syria (Syrian Arab Republic)</t>
  </si>
  <si>
    <t>Tahiti</t>
  </si>
  <si>
    <t>Taiwan</t>
  </si>
  <si>
    <t>United Kingdom of Great Britain and Northern Ireland</t>
  </si>
  <si>
    <t>Viet Nam</t>
  </si>
  <si>
    <t>This collection of information is approved by OMB under the Paperwork Reduction Act, 44 U.S.C. 3501 et seq. (OMB Control No. 2060-0734). Responses to this collection of information are mandatory (40 CFR 84.31). An agency may not conduct or sponsor, and a person is not required to respond to, a collection of information unless it displays a currently valid OMB control number. The public reporting and recordkeeping burden for this collection of information is estimated to be 16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</si>
  <si>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HFC Imported (1)</t>
  </si>
  <si>
    <t>HFC Composition of Blend (1)
(%)</t>
  </si>
  <si>
    <t>HFC Imported (2)</t>
  </si>
  <si>
    <t>HFC Composition of Blend (2)
(%)</t>
  </si>
  <si>
    <t>HFC Imported (3)</t>
  </si>
  <si>
    <t>HFC Composition of Blend (3)
(%)</t>
  </si>
  <si>
    <t>[Common_Name_2]</t>
  </si>
  <si>
    <t>Quantity Conferred
(MTEVe)
§84.31(c)(1)(iv)</t>
  </si>
  <si>
    <t>Section 5 - Quarterly Import Summary</t>
  </si>
  <si>
    <t>Section 6 - End-of-Year Inventory</t>
  </si>
  <si>
    <t>Complete and submit an HFC Importer Quarterly Report if your company imports HFCs. Section 1 must be completed prior to submission. Section 2 must be completed if your company imported HFCs during the reporting quarter; if no HFCs were imported during the quarter, Section 2 may be left blank. Section 3 must be completed if imported material was shipped off-site during the quarter for second party transformation or second party destruction. Section 4 must be completed if orders were placed or material was imported for application-specific allowance holders. Section 5 is automatically populated based on data entered in Section 2. Section 6 must be completed if your company is reporting quarter 4 activity.</t>
  </si>
  <si>
    <t>Gross Imports
(kg)</t>
  </si>
  <si>
    <t>In-House Transformation
(kg)</t>
  </si>
  <si>
    <t>Second-Party Transformation
(kg)</t>
  </si>
  <si>
    <t>Amount of Consumption Allowances Expended
(MTEVe)</t>
  </si>
  <si>
    <t>Amount of Application-Specific Allowances Expended
(MTEVe)</t>
  </si>
  <si>
    <t>Second-Party Transformation</t>
  </si>
  <si>
    <t>Second-Party Destruction</t>
  </si>
  <si>
    <t>In-House Destruction
(kg)</t>
  </si>
  <si>
    <t>Second-Party Destruction
(kg)</t>
  </si>
  <si>
    <t>Quantity of HFC or HFC Blend Imported
(kg)
§84.31(c)(2)(i)</t>
  </si>
  <si>
    <t>Quarterly Import Summary</t>
  </si>
  <si>
    <t>Were any orders placed from application-specific allowance holders, were any application-specific allowances conferred, or were HFCs imported for application-specific end-uses?</t>
  </si>
  <si>
    <t>HFC Composition of Blend (3)</t>
  </si>
  <si>
    <t>HFC Composition of Blend (1)</t>
  </si>
  <si>
    <t>HFC Composition of Blend (2)</t>
  </si>
  <si>
    <t>HFC Non-Blend</t>
  </si>
  <si>
    <t>Intended Use
§84.31(c)(2)(iii)
§84.31(c)(2)(iv)</t>
  </si>
  <si>
    <t>Oakland, California - 2811</t>
  </si>
  <si>
    <t>HFC Imported (4)</t>
  </si>
  <si>
    <t>HFC Composition of Blend (4)
(%)</t>
  </si>
  <si>
    <t>HFC Imported (5)</t>
  </si>
  <si>
    <t>HFC Composition of Blend (5)
(%)</t>
  </si>
  <si>
    <t>9g</t>
  </si>
  <si>
    <t>9h</t>
  </si>
  <si>
    <t>9i</t>
  </si>
  <si>
    <t>9j</t>
  </si>
  <si>
    <t>Transhipment</t>
  </si>
  <si>
    <t>Quantity of HFC or HFC Blend Imported by Allowance Type Expended
(kg)
§84.31(c)(2)(iv)</t>
  </si>
  <si>
    <t>Application-Specific: Propellants in MDIs</t>
  </si>
  <si>
    <t>Application-Specific: Defense Sprays</t>
  </si>
  <si>
    <t>Application-Specific: Structural Composite Foam</t>
  </si>
  <si>
    <t>Application-Specific: Semiconductors</t>
  </si>
  <si>
    <t>Application-Specific: Onboard Aerospace Fire Suppression</t>
  </si>
  <si>
    <t>Application-Specific: Military</t>
  </si>
  <si>
    <t>Consumption</t>
  </si>
  <si>
    <t>Application-Specific Allowance Holder Company ID</t>
  </si>
  <si>
    <t>HFC Purchased (1)</t>
  </si>
  <si>
    <t>Quantity of HFC Imported (1) by Expending Application-Specific Allowances
(kg)</t>
  </si>
  <si>
    <t>3b</t>
  </si>
  <si>
    <t>3a</t>
  </si>
  <si>
    <t>HFC Purchased (2)</t>
  </si>
  <si>
    <t>Quantity of HFC Imported (2) by Expending Application-Specific Allowances
(kg)</t>
  </si>
  <si>
    <t>HFC Purchased (3)</t>
  </si>
  <si>
    <t>Quantity of HFC Imported (3) by Expending Application-Specific Allowances
(kg)</t>
  </si>
  <si>
    <t>HFC Purchased (4)</t>
  </si>
  <si>
    <t>Quantity of HFC Imported (4) by Expending Application-Specific Allowances
(kg)</t>
  </si>
  <si>
    <t>3c</t>
  </si>
  <si>
    <t>3d</t>
  </si>
  <si>
    <t>3e</t>
  </si>
  <si>
    <t>3f</t>
  </si>
  <si>
    <t>3g</t>
  </si>
  <si>
    <t>3h</t>
  </si>
  <si>
    <t>Instructions: Identify the application-specific allowance holders from whom orders were placed, the type of HFC purchased, the quantity of each HFC imported during the quarter by expending application-specific allowances for each allowance holder, and the total number of application-specific allowances conferred by each allowance holder through the end of the quarter.</t>
  </si>
  <si>
    <t>Transhipment
(kg)</t>
  </si>
  <si>
    <t>Imported through Expenditure of Consumption Allowances
(kg)</t>
  </si>
  <si>
    <t>HFC Composition of Blend (4)</t>
  </si>
  <si>
    <t>HFC Composition of Blend (5)</t>
  </si>
  <si>
    <t>Propellants in MDIs
(kg)</t>
  </si>
  <si>
    <t>Defense Sprays
(kg)</t>
  </si>
  <si>
    <t>Structural Composite Foam
(kg)</t>
  </si>
  <si>
    <t>Semiconductors
(kg)</t>
  </si>
  <si>
    <t>Onboard Aerospace Fire Suppression
(kg)</t>
  </si>
  <si>
    <t>Military
(kg)</t>
  </si>
  <si>
    <t>Propellants in MDIs (1)</t>
  </si>
  <si>
    <t>Propellants in MDIs (2)</t>
  </si>
  <si>
    <t>Propellants in MDIs (4)</t>
  </si>
  <si>
    <t>Propellants in MDIs (5)</t>
  </si>
  <si>
    <t>Propellants in MDIs (3)</t>
  </si>
  <si>
    <t>Propellants in MDIs (Non-Blend)</t>
  </si>
  <si>
    <t>Defense Sprays (1)</t>
  </si>
  <si>
    <t>Defense Sprays (2)</t>
  </si>
  <si>
    <t>Defense Sprays (3)</t>
  </si>
  <si>
    <t>Defense Sprays (4)</t>
  </si>
  <si>
    <t>Defense Sprays (5)</t>
  </si>
  <si>
    <t>Defense Sprays (Non-Blend)</t>
  </si>
  <si>
    <t>Structural Composite Foam (1)</t>
  </si>
  <si>
    <t>Structural Composite Foam (2)</t>
  </si>
  <si>
    <t>Structural Composite Foam (3)</t>
  </si>
  <si>
    <t>Structural Composite Foam (4)</t>
  </si>
  <si>
    <t>Structural Composite Foam (5)</t>
  </si>
  <si>
    <t>Structural Composite Foam (Non-Blend)</t>
  </si>
  <si>
    <t>Semiconductors (1)</t>
  </si>
  <si>
    <t>Semiconductors (2)</t>
  </si>
  <si>
    <t>Semiconductors (3)</t>
  </si>
  <si>
    <t>Semiconductors (4)</t>
  </si>
  <si>
    <t>Semiconductors (5)</t>
  </si>
  <si>
    <t>Semiconductors (Non-Blend)</t>
  </si>
  <si>
    <t>Onboard Aerospace Fire Suppression (1)</t>
  </si>
  <si>
    <t>Onboard Aerospace Fire Suppression (2)</t>
  </si>
  <si>
    <t>Onboard Aerospace Fire Suppression (3)</t>
  </si>
  <si>
    <t>Onboard Aerospace Fire Suppression (4)</t>
  </si>
  <si>
    <t>Onboard Aerospace Fire Suppression (5)</t>
  </si>
  <si>
    <t>Onboard Aerospace Fire Suppression (Non-Blend)</t>
  </si>
  <si>
    <t>Military (Non-Blend)</t>
  </si>
  <si>
    <t>Military (1)</t>
  </si>
  <si>
    <t>Military (2)</t>
  </si>
  <si>
    <t>Military (3)</t>
  </si>
  <si>
    <t>Military (4)</t>
  </si>
  <si>
    <t>Military (5)</t>
  </si>
  <si>
    <t>8a</t>
  </si>
  <si>
    <t>8b</t>
  </si>
  <si>
    <t>8c</t>
  </si>
  <si>
    <t>8d</t>
  </si>
  <si>
    <t>8e</t>
  </si>
  <si>
    <t>8f</t>
  </si>
  <si>
    <t>U.S. Customs Entry Line Number</t>
  </si>
  <si>
    <t>Date of Non-Objection Notice</t>
  </si>
  <si>
    <t>15a</t>
  </si>
  <si>
    <t>15b</t>
  </si>
  <si>
    <t>15c</t>
  </si>
  <si>
    <t>15d</t>
  </si>
  <si>
    <t>15e</t>
  </si>
  <si>
    <t>15f</t>
  </si>
  <si>
    <t>15g</t>
  </si>
  <si>
    <t>Port of Long Beach, California - 2709</t>
  </si>
  <si>
    <t>Other HFC Blend</t>
  </si>
  <si>
    <t>R-401A</t>
  </si>
  <si>
    <t>R-401B</t>
  </si>
  <si>
    <t>R-401C</t>
  </si>
  <si>
    <t>R-402A</t>
  </si>
  <si>
    <t>R-402B</t>
  </si>
  <si>
    <t>R-404A</t>
  </si>
  <si>
    <t>R-405A</t>
  </si>
  <si>
    <t>R-407A</t>
  </si>
  <si>
    <t>R-407B</t>
  </si>
  <si>
    <t>R-407C</t>
  </si>
  <si>
    <t>R-407D</t>
  </si>
  <si>
    <t>R-407E</t>
  </si>
  <si>
    <t>R-407F</t>
  </si>
  <si>
    <t>R-407G</t>
  </si>
  <si>
    <t>R-407H</t>
  </si>
  <si>
    <t>R-407I</t>
  </si>
  <si>
    <t>R-408A</t>
  </si>
  <si>
    <t>R-410A</t>
  </si>
  <si>
    <t>R-410B</t>
  </si>
  <si>
    <t>R-411A</t>
  </si>
  <si>
    <t>R-411B</t>
  </si>
  <si>
    <t>R-413A</t>
  </si>
  <si>
    <t>R-415A</t>
  </si>
  <si>
    <t>R-415B</t>
  </si>
  <si>
    <t>R-416A</t>
  </si>
  <si>
    <t>R-417A</t>
  </si>
  <si>
    <t>R-417B</t>
  </si>
  <si>
    <t>R-417C</t>
  </si>
  <si>
    <t>R-418A</t>
  </si>
  <si>
    <t>R-419A</t>
  </si>
  <si>
    <t>R-419B</t>
  </si>
  <si>
    <t>R-420A</t>
  </si>
  <si>
    <t>R-421A</t>
  </si>
  <si>
    <t>R-421B</t>
  </si>
  <si>
    <t>R-422A</t>
  </si>
  <si>
    <t>R-422B</t>
  </si>
  <si>
    <t>R-422C</t>
  </si>
  <si>
    <t>R-422D</t>
  </si>
  <si>
    <t>R-422E</t>
  </si>
  <si>
    <t>R-423A</t>
  </si>
  <si>
    <t>R-424A</t>
  </si>
  <si>
    <t>R-425A</t>
  </si>
  <si>
    <t>R-426A</t>
  </si>
  <si>
    <t>R-427A</t>
  </si>
  <si>
    <t>R-427C</t>
  </si>
  <si>
    <t>R-428A</t>
  </si>
  <si>
    <t>R-429A</t>
  </si>
  <si>
    <t>R-430A</t>
  </si>
  <si>
    <t>R-431A</t>
  </si>
  <si>
    <t>R-434A</t>
  </si>
  <si>
    <t>R-435A</t>
  </si>
  <si>
    <t>R-437A</t>
  </si>
  <si>
    <t>R-438A</t>
  </si>
  <si>
    <t>R-439A</t>
  </si>
  <si>
    <t>R-440A</t>
  </si>
  <si>
    <t>R-442A</t>
  </si>
  <si>
    <t>R-444A</t>
  </si>
  <si>
    <t>R-444B</t>
  </si>
  <si>
    <t>R-445A</t>
  </si>
  <si>
    <t>R-446A</t>
  </si>
  <si>
    <t>R-447A</t>
  </si>
  <si>
    <t>R-447B</t>
  </si>
  <si>
    <t>R-448A</t>
  </si>
  <si>
    <t>R-448B</t>
  </si>
  <si>
    <t>R-449A</t>
  </si>
  <si>
    <t>R-449B</t>
  </si>
  <si>
    <t>R-449C</t>
  </si>
  <si>
    <t>R-450A</t>
  </si>
  <si>
    <t>R-451A</t>
  </si>
  <si>
    <t>R-451B</t>
  </si>
  <si>
    <t>R-452A</t>
  </si>
  <si>
    <t>R-452B</t>
  </si>
  <si>
    <t>R-452C</t>
  </si>
  <si>
    <t>R-453A</t>
  </si>
  <si>
    <t>R-454A</t>
  </si>
  <si>
    <t>R-454B</t>
  </si>
  <si>
    <t>R-454C</t>
  </si>
  <si>
    <t>R-455A</t>
  </si>
  <si>
    <t>R-456A</t>
  </si>
  <si>
    <t>R-457A</t>
  </si>
  <si>
    <t>R-457B</t>
  </si>
  <si>
    <t>R-458A</t>
  </si>
  <si>
    <t>R-459A</t>
  </si>
  <si>
    <t>R-459B</t>
  </si>
  <si>
    <t>R-460A</t>
  </si>
  <si>
    <t>R-460B</t>
  </si>
  <si>
    <t>R-460C</t>
  </si>
  <si>
    <t>R-461A</t>
  </si>
  <si>
    <t>R-462A</t>
  </si>
  <si>
    <t>R-463A</t>
  </si>
  <si>
    <t>R-464A</t>
  </si>
  <si>
    <t>R-465A</t>
  </si>
  <si>
    <t>R-466A</t>
  </si>
  <si>
    <t>R-467A</t>
  </si>
  <si>
    <t>R-468A</t>
  </si>
  <si>
    <t>R-469A</t>
  </si>
  <si>
    <t>R-470A</t>
  </si>
  <si>
    <t>R-470B</t>
  </si>
  <si>
    <t>R-471A</t>
  </si>
  <si>
    <t>R-472A</t>
  </si>
  <si>
    <t>R-473A</t>
  </si>
  <si>
    <t>R-500</t>
  </si>
  <si>
    <t>R-503</t>
  </si>
  <si>
    <t>R-504</t>
  </si>
  <si>
    <t>R-507</t>
  </si>
  <si>
    <t>R-507A</t>
  </si>
  <si>
    <t>R-508A</t>
  </si>
  <si>
    <t>R-508B</t>
  </si>
  <si>
    <t>R-512A</t>
  </si>
  <si>
    <t>R-513A</t>
  </si>
  <si>
    <t>R-513B</t>
  </si>
  <si>
    <t>R-515A</t>
  </si>
  <si>
    <t>R-515B</t>
  </si>
  <si>
    <t>R-516A</t>
  </si>
  <si>
    <t>HFC Blends</t>
  </si>
  <si>
    <t>Total</t>
  </si>
  <si>
    <t>Second Party Transformation</t>
  </si>
  <si>
    <t>Second Party Destruction</t>
  </si>
  <si>
    <t>Propellants in MDIs</t>
  </si>
  <si>
    <t>Defense Sprays</t>
  </si>
  <si>
    <t>Structural Composite Foam</t>
  </si>
  <si>
    <t>Semiconductors</t>
  </si>
  <si>
    <t>Onboard Aerospace Fire Suppression</t>
  </si>
  <si>
    <t>Military</t>
  </si>
  <si>
    <t>Recipient Facility Street Address</t>
  </si>
  <si>
    <t>Recipient Facility City</t>
  </si>
  <si>
    <t>Recipient Facility Zip</t>
  </si>
  <si>
    <t>Recipient Facility State</t>
  </si>
  <si>
    <t>Is Facility Owned/Operated by the Importer?</t>
  </si>
  <si>
    <t>Were any imported HFCs shipped off-site during the reporting period to another facility for transformation or destruction?</t>
  </si>
  <si>
    <t>Instructions: Provide the quantity of HFCs sold or transferred during the quarter to another facility for use in processes resulting in their transformation or destruction. For each second party recipient listed, provide a copy of the transformation verifications showing that the purchaser or recipient of imported regulated substances intends to transform those substances or destruction verifications showing that the purchaser or recipient intends to destroy the regulated substances. §84.31(c)(1)(vii)</t>
  </si>
  <si>
    <t>Component Match</t>
  </si>
  <si>
    <t>Blend Match</t>
  </si>
  <si>
    <t>Instructions: Provide the quantity of each HFC (including HFCs contained in non-refrigerant blends that aren’t listed in the dropdown) and HFC blend held in inventory on December 31. Data should reflect HFCs held in inventory across the company, including virgin, recovered, recycled, and reclaimed HFCs. Data should only be reported in the fourth quarter report.</t>
  </si>
  <si>
    <t>Puerto Rico</t>
  </si>
  <si>
    <t>Allowances Expended Summary</t>
  </si>
  <si>
    <t>Propellants in MDIs
(MTEVe)</t>
  </si>
  <si>
    <t>Defense Sprays
(MTEVe)</t>
  </si>
  <si>
    <t>Structural Composite Foam
(MTEVe)</t>
  </si>
  <si>
    <t>Semiconductors
(MTEVe)</t>
  </si>
  <si>
    <t>Onboard Aerospace Fire Suppression
(MTEVe)</t>
  </si>
  <si>
    <t>Military
(MTEVe)</t>
  </si>
  <si>
    <t xml:space="preserve"> Defense Sprays</t>
  </si>
  <si>
    <t xml:space="preserve"> Structural Composite Foam</t>
  </si>
  <si>
    <t xml:space="preserve"> Onboard Aerospace Fire Suppression</t>
  </si>
  <si>
    <t xml:space="preserve"> Military</t>
  </si>
  <si>
    <t>Exchange Value</t>
  </si>
  <si>
    <t>Instructions: The values in the tables below are calculated based on data entered in Section 2. If the totals appear to be incorrect, please return to Section 2 to review your data.</t>
  </si>
  <si>
    <t>Instructions: Enter data for each HFC import transaction that took place during the reporting period. If no HFCs were imported, the table may be left blank. If HFCs were imported for second party transformation or second party destruction, provide a copy of the transformation verifications showing that the purchaser or recipient of imported regulated substances intends to transform those substances or destruction verifications showing that the purchaser or recipient intends to destroy the regulated substances. Additionally provide records required under §84.25(b)(5) documenting proof that used material imported for destruction was destroyed. §84.31(c)(1)(viii)</t>
  </si>
  <si>
    <t>r0.7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</si>
</sst>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d/yyyy;@"/>
    <numFmt numFmtId="166" formatCode="mm/dd/yyyy"/>
  </numFmts>
  <fonts count="34" x14ac:knownFonts="1">
    <font>
      <sz val="10"/>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sz val="11"/>
      <color theme="1"/>
      <name val="Arial"/>
      <family val="2"/>
    </font>
    <font>
      <b/>
      <sz val="10"/>
      <color theme="1"/>
      <name val="Arial"/>
      <family val="2"/>
    </font>
    <font>
      <sz val="11"/>
      <color theme="1"/>
      <name val="Calibri"/>
      <family val="2"/>
      <scheme val="minor"/>
    </font>
    <font>
      <b/>
      <sz val="11"/>
      <name val="Arial"/>
      <family val="2"/>
    </font>
    <font>
      <sz val="11"/>
      <name val="Arial"/>
      <family val="2"/>
    </font>
    <font>
      <u/>
      <sz val="8.8000000000000007"/>
      <color theme="10"/>
      <name val="Calibri"/>
      <family val="2"/>
    </font>
    <font>
      <b/>
      <sz val="14"/>
      <color theme="1"/>
      <name val="Arial"/>
      <family val="2"/>
    </font>
    <font>
      <b/>
      <sz val="11"/>
      <color theme="1"/>
      <name val="Arial"/>
      <family val="2"/>
    </font>
    <font>
      <sz val="11"/>
      <color theme="1"/>
      <name val="Arial"/>
      <family val="2"/>
    </font>
    <font>
      <u/>
      <sz val="11"/>
      <color theme="10"/>
      <name val="Arial"/>
      <family val="2"/>
    </font>
    <font>
      <sz val="11"/>
      <color indexed="8"/>
      <name val="Calibri"/>
      <family val="2"/>
      <scheme val="minor"/>
    </font>
    <font>
      <sz val="10"/>
      <name val="Arial"/>
      <family val="2"/>
    </font>
    <font>
      <vertAlign val="subscript"/>
      <sz val="10"/>
      <color theme="1"/>
      <name val="Arial"/>
      <family val="2"/>
    </font>
    <font>
      <b/>
      <sz val="16"/>
      <color theme="1"/>
      <name val="Arial"/>
      <family val="2"/>
    </font>
    <font>
      <sz val="11"/>
      <color theme="0" tint="-0.249977111117893"/>
      <name val="Arial"/>
      <family val="2"/>
    </font>
    <font>
      <sz val="10"/>
      <color theme="1"/>
      <name val="Arial"/>
      <family val="2"/>
    </font>
    <font>
      <u/>
      <sz val="11"/>
      <color rgb="FF0563C1"/>
      <name val="Arial"/>
      <family val="2"/>
    </font>
    <font>
      <sz val="10"/>
      <color rgb="FF0563C1"/>
      <name val="Arial"/>
      <family val="2"/>
    </font>
    <font>
      <sz val="10"/>
      <color rgb="FF000000"/>
      <name val="Arial"/>
      <family val="2"/>
    </font>
    <font>
      <sz val="11"/>
      <color rgb="FF0563C1"/>
      <name val="Arial"/>
      <family val="2"/>
    </font>
    <font>
      <b/>
      <sz val="10"/>
      <name val="Arial"/>
      <family val="2"/>
    </font>
    <font>
      <sz val="10"/>
      <color indexed="8"/>
      <name val="Arial"/>
      <family val="2"/>
    </font>
    <font>
      <u/>
      <sz val="12"/>
      <color theme="10"/>
      <name val="Arial"/>
      <family val="2"/>
    </font>
  </fonts>
  <fills count="6">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
      <patternFill patternType="solid">
        <fgColor theme="0" tint="-0.34998626667073579"/>
        <bgColor indexed="64"/>
      </patternFill>
    </fill>
  </fills>
  <borders count="5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7">
    <xf numFmtId="0" fontId="0" fillId="0" borderId="0"/>
    <xf numFmtId="0" fontId="13" fillId="0" borderId="0"/>
    <xf numFmtId="0" fontId="16" fillId="0" borderId="0" applyNumberFormat="0" applyFill="0" applyBorder="0" applyAlignment="0" applyProtection="0">
      <alignment vertical="top"/>
      <protection locked="0"/>
    </xf>
    <xf numFmtId="0" fontId="21" fillId="0" borderId="0"/>
    <xf numFmtId="0" fontId="22" fillId="0" borderId="0"/>
    <xf numFmtId="9" fontId="26" fillId="0" borderId="0" applyFont="0" applyFill="0" applyBorder="0" applyAlignment="0" applyProtection="0"/>
    <xf numFmtId="0" fontId="10" fillId="0" borderId="0"/>
  </cellStyleXfs>
  <cellXfs count="363">
    <xf numFmtId="0" fontId="0" fillId="0" borderId="0" xfId="0"/>
    <xf numFmtId="0" fontId="19" fillId="2" borderId="1" xfId="1" applyFont="1" applyFill="1" applyBorder="1" applyAlignment="1" applyProtection="1">
      <alignment horizontal="center" vertical="center" wrapText="1"/>
    </xf>
    <xf numFmtId="0" fontId="19" fillId="2" borderId="16" xfId="1" applyFont="1" applyFill="1" applyBorder="1" applyAlignment="1" applyProtection="1">
      <alignment horizontal="center" vertical="center" wrapText="1"/>
    </xf>
    <xf numFmtId="0" fontId="19" fillId="2" borderId="13" xfId="1" applyFont="1" applyFill="1" applyBorder="1" applyAlignment="1" applyProtection="1">
      <alignment horizontal="center" vertical="center" wrapText="1"/>
    </xf>
    <xf numFmtId="0" fontId="14" fillId="4" borderId="17" xfId="1" applyFont="1" applyFill="1" applyBorder="1" applyAlignment="1" applyProtection="1">
      <alignment horizontal="left" vertical="center"/>
    </xf>
    <xf numFmtId="14" fontId="19" fillId="0" borderId="8" xfId="0" applyNumberFormat="1" applyFont="1" applyBorder="1" applyAlignment="1">
      <alignment horizontal="left" vertical="center"/>
    </xf>
    <xf numFmtId="0" fontId="15" fillId="3" borderId="10" xfId="1" applyFont="1" applyFill="1" applyBorder="1" applyAlignment="1" applyProtection="1">
      <alignment horizontal="center" vertical="center"/>
      <protection locked="0"/>
    </xf>
    <xf numFmtId="0" fontId="15" fillId="3" borderId="18" xfId="1" applyNumberFormat="1" applyFont="1" applyFill="1" applyBorder="1" applyAlignment="1" applyProtection="1">
      <alignment horizontal="center" vertical="center"/>
      <protection locked="0"/>
    </xf>
    <xf numFmtId="0" fontId="14" fillId="0" borderId="0" xfId="1" applyFont="1" applyBorder="1" applyAlignment="1" applyProtection="1">
      <alignment vertical="center" wrapText="1"/>
    </xf>
    <xf numFmtId="0" fontId="18" fillId="0" borderId="0" xfId="1" applyFont="1" applyFill="1" applyAlignment="1">
      <alignment horizontal="left" vertical="center"/>
    </xf>
    <xf numFmtId="0" fontId="19" fillId="4" borderId="16" xfId="0" applyFont="1" applyFill="1" applyBorder="1" applyAlignment="1">
      <alignment horizontal="center" vertical="center"/>
    </xf>
    <xf numFmtId="0" fontId="17" fillId="0" borderId="0" xfId="1" applyFont="1" applyFill="1" applyAlignment="1">
      <alignment vertical="center"/>
    </xf>
    <xf numFmtId="0" fontId="18" fillId="0" borderId="15" xfId="1" applyFont="1" applyBorder="1" applyAlignment="1" applyProtection="1">
      <alignment vertical="center"/>
    </xf>
    <xf numFmtId="0" fontId="12" fillId="0" borderId="3" xfId="0" applyFont="1" applyBorder="1" applyAlignment="1">
      <alignment horizontal="center" vertical="center"/>
    </xf>
    <xf numFmtId="0" fontId="0" fillId="0" borderId="0" xfId="0" applyAlignment="1">
      <alignment horizontal="center" vertical="center"/>
    </xf>
    <xf numFmtId="0" fontId="12" fillId="0" borderId="3" xfId="0" applyFont="1" applyFill="1" applyBorder="1" applyAlignment="1">
      <alignment horizontal="center" vertical="center"/>
    </xf>
    <xf numFmtId="0" fontId="12" fillId="0" borderId="0" xfId="0" applyFont="1" applyFill="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center" vertical="center"/>
    </xf>
    <xf numFmtId="0" fontId="0" fillId="0" borderId="3" xfId="0" applyFont="1" applyFill="1" applyBorder="1" applyAlignment="1">
      <alignment horizontal="center" vertical="center"/>
    </xf>
    <xf numFmtId="0" fontId="0" fillId="0" borderId="0" xfId="0" applyBorder="1" applyAlignment="1">
      <alignment horizontal="center" vertical="center"/>
    </xf>
    <xf numFmtId="0" fontId="0" fillId="0" borderId="3" xfId="0" applyBorder="1" applyAlignment="1">
      <alignment horizontal="center"/>
    </xf>
    <xf numFmtId="0" fontId="17" fillId="0" borderId="0" xfId="1" applyFont="1" applyAlignment="1">
      <alignment vertical="center"/>
    </xf>
    <xf numFmtId="0" fontId="18" fillId="0" borderId="0" xfId="1" applyFont="1" applyAlignment="1">
      <alignment vertical="center"/>
    </xf>
    <xf numFmtId="0" fontId="14" fillId="4" borderId="2" xfId="1" applyFont="1" applyFill="1" applyBorder="1" applyAlignment="1">
      <alignment horizontal="left" vertical="center"/>
    </xf>
    <xf numFmtId="0" fontId="11" fillId="0" borderId="0" xfId="0" applyFont="1" applyAlignment="1">
      <alignment vertical="center"/>
    </xf>
    <xf numFmtId="0" fontId="11" fillId="0" borderId="0" xfId="0" applyFont="1" applyAlignment="1">
      <alignment horizontal="right" vertical="center"/>
    </xf>
    <xf numFmtId="0" fontId="0" fillId="0" borderId="0" xfId="0" applyAlignment="1">
      <alignment vertical="center"/>
    </xf>
    <xf numFmtId="0" fontId="19" fillId="0" borderId="0" xfId="0" applyFont="1" applyAlignment="1">
      <alignment vertical="center"/>
    </xf>
    <xf numFmtId="0" fontId="19" fillId="0" borderId="8" xfId="0" applyFont="1" applyBorder="1" applyAlignment="1">
      <alignment vertical="center"/>
    </xf>
    <xf numFmtId="0" fontId="19" fillId="0" borderId="0" xfId="0" applyFont="1" applyBorder="1" applyAlignment="1">
      <alignment vertical="center"/>
    </xf>
    <xf numFmtId="0" fontId="19" fillId="0" borderId="6" xfId="0" applyFont="1" applyBorder="1" applyAlignment="1">
      <alignment vertical="center"/>
    </xf>
    <xf numFmtId="0" fontId="11" fillId="0" borderId="8" xfId="0" applyFont="1" applyBorder="1" applyAlignment="1">
      <alignment vertical="center"/>
    </xf>
    <xf numFmtId="0" fontId="20" fillId="0" borderId="9" xfId="2" applyFont="1" applyBorder="1" applyAlignment="1" applyProtection="1">
      <alignment vertical="center"/>
    </xf>
    <xf numFmtId="0" fontId="0" fillId="0" borderId="0" xfId="0" applyBorder="1" applyAlignment="1">
      <alignment vertical="center"/>
    </xf>
    <xf numFmtId="0" fontId="18" fillId="2" borderId="1" xfId="1" applyFont="1" applyFill="1" applyBorder="1" applyAlignment="1">
      <alignment vertical="center"/>
    </xf>
    <xf numFmtId="0" fontId="18" fillId="4" borderId="11" xfId="0" applyFont="1" applyFill="1" applyBorder="1" applyAlignment="1">
      <alignment vertical="center"/>
    </xf>
    <xf numFmtId="0" fontId="17" fillId="0" borderId="0" xfId="1" applyFont="1" applyBorder="1" applyAlignment="1">
      <alignment vertical="center"/>
    </xf>
    <xf numFmtId="0" fontId="18" fillId="0" borderId="0" xfId="1" applyFont="1" applyBorder="1" applyAlignment="1">
      <alignment vertical="center"/>
    </xf>
    <xf numFmtId="0" fontId="25" fillId="0" borderId="0" xfId="0" applyFont="1" applyAlignment="1">
      <alignment vertical="center"/>
    </xf>
    <xf numFmtId="0" fontId="9" fillId="0" borderId="0" xfId="0" applyFont="1" applyAlignment="1">
      <alignment vertical="center"/>
    </xf>
    <xf numFmtId="0" fontId="9" fillId="0" borderId="0" xfId="0" applyFont="1" applyAlignment="1">
      <alignment horizontal="right" vertical="center"/>
    </xf>
    <xf numFmtId="0" fontId="0" fillId="0" borderId="0" xfId="0" applyFont="1" applyAlignment="1">
      <alignment vertical="center"/>
    </xf>
    <xf numFmtId="0" fontId="9" fillId="0" borderId="0" xfId="0" applyFont="1" applyBorder="1" applyAlignment="1">
      <alignment vertical="center"/>
    </xf>
    <xf numFmtId="0" fontId="9" fillId="0" borderId="6" xfId="0" applyFont="1" applyBorder="1" applyAlignment="1">
      <alignment vertical="center"/>
    </xf>
    <xf numFmtId="14" fontId="9" fillId="0" borderId="8" xfId="0" applyNumberFormat="1" applyFont="1" applyBorder="1" applyAlignment="1">
      <alignment horizontal="left" vertical="center"/>
    </xf>
    <xf numFmtId="0" fontId="9" fillId="3" borderId="12" xfId="0" applyFont="1" applyFill="1" applyBorder="1" applyAlignment="1" applyProtection="1">
      <alignment horizontal="center" vertical="center"/>
      <protection locked="0"/>
    </xf>
    <xf numFmtId="0" fontId="9" fillId="0" borderId="0" xfId="0" applyFont="1" applyAlignment="1">
      <alignment horizontal="center" vertical="center"/>
    </xf>
    <xf numFmtId="0" fontId="27" fillId="0" borderId="8" xfId="2" applyFont="1" applyBorder="1" applyAlignment="1" applyProtection="1">
      <alignment vertical="center"/>
    </xf>
    <xf numFmtId="0" fontId="27" fillId="0" borderId="9" xfId="2" applyFont="1" applyBorder="1" applyAlignment="1" applyProtection="1">
      <alignment vertical="center"/>
    </xf>
    <xf numFmtId="0" fontId="0" fillId="0" borderId="3" xfId="6" applyFont="1" applyFill="1" applyBorder="1" applyAlignment="1">
      <alignment horizontal="center" vertical="center"/>
    </xf>
    <xf numFmtId="0" fontId="29" fillId="0" borderId="3" xfId="6" applyFont="1" applyFill="1" applyBorder="1" applyAlignment="1">
      <alignment horizontal="center" vertical="center"/>
    </xf>
    <xf numFmtId="0" fontId="9" fillId="3" borderId="1" xfId="1" applyFont="1" applyFill="1" applyBorder="1" applyAlignment="1" applyProtection="1">
      <alignment horizontal="center" vertical="center" wrapText="1"/>
      <protection locked="0"/>
    </xf>
    <xf numFmtId="0" fontId="9" fillId="3" borderId="2" xfId="1" applyFont="1" applyFill="1" applyBorder="1" applyAlignment="1" applyProtection="1">
      <alignment horizontal="center" vertical="center" wrapText="1"/>
      <protection locked="0"/>
    </xf>
    <xf numFmtId="0" fontId="9" fillId="3" borderId="11" xfId="1" applyFont="1" applyFill="1" applyBorder="1" applyAlignment="1" applyProtection="1">
      <alignment horizontal="center" vertical="center" wrapText="1"/>
      <protection locked="0"/>
    </xf>
    <xf numFmtId="4" fontId="9" fillId="3" borderId="10" xfId="1" applyNumberFormat="1" applyFont="1" applyFill="1" applyBorder="1" applyAlignment="1" applyProtection="1">
      <alignment horizontal="center" vertical="center" wrapText="1"/>
      <protection locked="0"/>
    </xf>
    <xf numFmtId="4" fontId="9" fillId="3" borderId="12" xfId="1" applyNumberFormat="1" applyFont="1" applyFill="1" applyBorder="1" applyAlignment="1" applyProtection="1">
      <alignment horizontal="center" vertical="center" wrapText="1"/>
      <protection locked="0"/>
    </xf>
    <xf numFmtId="0" fontId="19" fillId="0" borderId="0" xfId="1" applyFont="1" applyBorder="1" applyAlignment="1">
      <alignment vertical="center"/>
    </xf>
    <xf numFmtId="0" fontId="19" fillId="0" borderId="0" xfId="1" applyFont="1" applyBorder="1" applyAlignment="1">
      <alignment horizontal="left" vertical="center"/>
    </xf>
    <xf numFmtId="0" fontId="27" fillId="0" borderId="33" xfId="2" applyFont="1" applyBorder="1" applyAlignment="1" applyProtection="1">
      <alignment vertical="center"/>
    </xf>
    <xf numFmtId="0" fontId="27" fillId="0" borderId="24" xfId="2" applyFont="1" applyBorder="1" applyAlignment="1" applyProtection="1">
      <alignment vertical="center"/>
    </xf>
    <xf numFmtId="0" fontId="17" fillId="0" borderId="0" xfId="6" applyFont="1" applyAlignment="1">
      <alignment vertical="center"/>
    </xf>
    <xf numFmtId="0" fontId="18" fillId="0" borderId="0" xfId="6" applyFont="1" applyAlignment="1">
      <alignment vertical="center"/>
    </xf>
    <xf numFmtId="0" fontId="14" fillId="0" borderId="0" xfId="6" applyFont="1" applyAlignment="1">
      <alignment vertical="center" wrapText="1"/>
    </xf>
    <xf numFmtId="0" fontId="11" fillId="0" borderId="0" xfId="0" applyFont="1" applyAlignment="1">
      <alignment horizontal="center" vertical="center"/>
    </xf>
    <xf numFmtId="0" fontId="28" fillId="0" borderId="6" xfId="0" applyFont="1" applyBorder="1" applyAlignment="1">
      <alignment vertical="center"/>
    </xf>
    <xf numFmtId="0" fontId="28" fillId="0" borderId="7" xfId="0" applyFont="1" applyBorder="1" applyAlignment="1">
      <alignment vertical="center"/>
    </xf>
    <xf numFmtId="0" fontId="8" fillId="0" borderId="0" xfId="0" applyFont="1" applyAlignment="1">
      <alignment horizontal="right" vertical="center"/>
    </xf>
    <xf numFmtId="2" fontId="9" fillId="0" borderId="0" xfId="0" applyNumberFormat="1" applyFont="1" applyAlignment="1">
      <alignment vertical="center"/>
    </xf>
    <xf numFmtId="2" fontId="9" fillId="0" borderId="0" xfId="0" applyNumberFormat="1" applyFont="1" applyBorder="1" applyAlignment="1">
      <alignment vertical="center"/>
    </xf>
    <xf numFmtId="0" fontId="9" fillId="3" borderId="13" xfId="0" applyFont="1" applyFill="1" applyBorder="1" applyAlignment="1" applyProtection="1">
      <alignment horizontal="center" vertical="center"/>
      <protection locked="0"/>
    </xf>
    <xf numFmtId="4" fontId="9" fillId="3" borderId="16" xfId="0" applyNumberFormat="1" applyFont="1" applyFill="1" applyBorder="1" applyAlignment="1" applyProtection="1">
      <alignment horizontal="center" vertical="center" wrapText="1"/>
      <protection locked="0"/>
    </xf>
    <xf numFmtId="4" fontId="9" fillId="3" borderId="3" xfId="0" applyNumberFormat="1" applyFont="1" applyFill="1" applyBorder="1" applyAlignment="1" applyProtection="1">
      <alignment horizontal="center" vertical="center" wrapText="1"/>
      <protection locked="0"/>
    </xf>
    <xf numFmtId="4" fontId="9" fillId="3" borderId="20" xfId="0" applyNumberFormat="1" applyFont="1" applyFill="1" applyBorder="1" applyAlignment="1" applyProtection="1">
      <alignment horizontal="center" vertical="center" wrapText="1"/>
      <protection locked="0"/>
    </xf>
    <xf numFmtId="0" fontId="14" fillId="0" borderId="0" xfId="6" applyFont="1" applyAlignment="1">
      <alignment horizontal="left" vertical="center"/>
    </xf>
    <xf numFmtId="0" fontId="27" fillId="0" borderId="0" xfId="2" applyFont="1" applyBorder="1" applyAlignment="1" applyProtection="1">
      <alignment vertical="center"/>
    </xf>
    <xf numFmtId="0" fontId="0" fillId="0" borderId="6"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27" fillId="0" borderId="5" xfId="2" applyFont="1" applyBorder="1" applyAlignment="1" applyProtection="1">
      <alignment vertical="center"/>
    </xf>
    <xf numFmtId="0" fontId="0" fillId="0" borderId="24" xfId="0" applyBorder="1" applyAlignment="1">
      <alignment vertical="center"/>
    </xf>
    <xf numFmtId="0" fontId="7" fillId="0" borderId="24" xfId="0" applyFont="1" applyBorder="1"/>
    <xf numFmtId="0" fontId="7" fillId="0" borderId="6" xfId="0" applyFont="1" applyBorder="1"/>
    <xf numFmtId="0" fontId="7" fillId="0" borderId="7" xfId="0" applyFont="1" applyBorder="1"/>
    <xf numFmtId="0" fontId="15" fillId="4" borderId="1" xfId="1" applyFont="1" applyFill="1" applyBorder="1" applyAlignment="1" applyProtection="1">
      <alignment horizontal="center" vertical="center" wrapText="1"/>
    </xf>
    <xf numFmtId="49" fontId="15" fillId="3" borderId="16" xfId="1" applyNumberFormat="1" applyFont="1" applyFill="1" applyBorder="1" applyAlignment="1" applyProtection="1">
      <alignment horizontal="center" vertical="center" wrapText="1"/>
      <protection locked="0"/>
    </xf>
    <xf numFmtId="0" fontId="15" fillId="3" borderId="16" xfId="0" applyFont="1" applyFill="1" applyBorder="1" applyAlignment="1" applyProtection="1">
      <alignment horizontal="center" vertical="center" wrapText="1"/>
      <protection locked="0"/>
    </xf>
    <xf numFmtId="1" fontId="15" fillId="3" borderId="16" xfId="0" applyNumberFormat="1" applyFont="1" applyFill="1" applyBorder="1" applyAlignment="1" applyProtection="1">
      <alignment horizontal="center" vertical="center" wrapText="1"/>
      <protection locked="0"/>
    </xf>
    <xf numFmtId="49" fontId="15" fillId="3" borderId="16" xfId="0" applyNumberFormat="1" applyFont="1" applyFill="1" applyBorder="1" applyAlignment="1" applyProtection="1">
      <alignment horizontal="center" vertical="center" wrapText="1"/>
      <protection locked="0"/>
    </xf>
    <xf numFmtId="0" fontId="15" fillId="3" borderId="16" xfId="1" applyFont="1" applyFill="1" applyBorder="1" applyAlignment="1" applyProtection="1">
      <alignment horizontal="center" vertical="center" wrapText="1"/>
      <protection locked="0"/>
    </xf>
    <xf numFmtId="0" fontId="15" fillId="4" borderId="2" xfId="1" applyFont="1" applyFill="1" applyBorder="1" applyAlignment="1" applyProtection="1">
      <alignment horizontal="center" vertical="center" wrapText="1"/>
    </xf>
    <xf numFmtId="49" fontId="15" fillId="3" borderId="3" xfId="1" applyNumberFormat="1" applyFont="1" applyFill="1" applyBorder="1" applyAlignment="1" applyProtection="1">
      <alignment horizontal="center" vertical="center" wrapText="1"/>
      <protection locked="0"/>
    </xf>
    <xf numFmtId="0" fontId="15" fillId="3" borderId="3" xfId="0" applyFont="1" applyFill="1" applyBorder="1" applyAlignment="1" applyProtection="1">
      <alignment horizontal="center" vertical="center" wrapText="1"/>
      <protection locked="0"/>
    </xf>
    <xf numFmtId="1" fontId="15" fillId="3" borderId="3" xfId="0" applyNumberFormat="1" applyFont="1" applyFill="1" applyBorder="1" applyAlignment="1" applyProtection="1">
      <alignment horizontal="center" vertical="center" wrapText="1"/>
      <protection locked="0"/>
    </xf>
    <xf numFmtId="49" fontId="15" fillId="3" borderId="3" xfId="0" applyNumberFormat="1" applyFont="1" applyFill="1" applyBorder="1" applyAlignment="1" applyProtection="1">
      <alignment horizontal="center" vertical="center" wrapText="1"/>
      <protection locked="0"/>
    </xf>
    <xf numFmtId="10" fontId="15" fillId="3" borderId="3" xfId="5" applyNumberFormat="1" applyFont="1" applyFill="1" applyBorder="1" applyAlignment="1" applyProtection="1">
      <alignment horizontal="center" vertical="center" wrapText="1"/>
      <protection locked="0"/>
    </xf>
    <xf numFmtId="0" fontId="15" fillId="3" borderId="3" xfId="1" applyFont="1" applyFill="1" applyBorder="1" applyAlignment="1" applyProtection="1">
      <alignment horizontal="center" vertical="center" wrapText="1"/>
      <protection locked="0"/>
    </xf>
    <xf numFmtId="0" fontId="15" fillId="4" borderId="11" xfId="1" applyFont="1" applyFill="1" applyBorder="1" applyAlignment="1" applyProtection="1">
      <alignment horizontal="center" vertical="center" wrapText="1"/>
    </xf>
    <xf numFmtId="49" fontId="15" fillId="3" borderId="20" xfId="1" applyNumberFormat="1" applyFont="1" applyFill="1" applyBorder="1" applyAlignment="1" applyProtection="1">
      <alignment horizontal="center" vertical="center" wrapText="1"/>
      <protection locked="0"/>
    </xf>
    <xf numFmtId="0" fontId="15" fillId="3" borderId="20" xfId="0" applyFont="1" applyFill="1" applyBorder="1" applyAlignment="1" applyProtection="1">
      <alignment horizontal="center" vertical="center" wrapText="1"/>
      <protection locked="0"/>
    </xf>
    <xf numFmtId="1" fontId="15" fillId="3" borderId="20" xfId="0" applyNumberFormat="1" applyFont="1" applyFill="1" applyBorder="1" applyAlignment="1" applyProtection="1">
      <alignment horizontal="center" vertical="center" wrapText="1"/>
      <protection locked="0"/>
    </xf>
    <xf numFmtId="49" fontId="15" fillId="3" borderId="20" xfId="0" applyNumberFormat="1" applyFont="1" applyFill="1" applyBorder="1" applyAlignment="1" applyProtection="1">
      <alignment horizontal="center" vertical="center" wrapText="1"/>
      <protection locked="0"/>
    </xf>
    <xf numFmtId="10" fontId="15" fillId="3" borderId="20" xfId="5" applyNumberFormat="1" applyFont="1" applyFill="1" applyBorder="1" applyAlignment="1" applyProtection="1">
      <alignment horizontal="center" vertical="center" wrapText="1"/>
      <protection locked="0"/>
    </xf>
    <xf numFmtId="0" fontId="15" fillId="3" borderId="20" xfId="1" applyFont="1" applyFill="1" applyBorder="1" applyAlignment="1" applyProtection="1">
      <alignment horizontal="center" vertical="center" wrapText="1"/>
      <protection locked="0"/>
    </xf>
    <xf numFmtId="0" fontId="9" fillId="3" borderId="18" xfId="0" applyFont="1" applyFill="1" applyBorder="1" applyAlignment="1" applyProtection="1">
      <alignment horizontal="center" vertical="center"/>
      <protection locked="0"/>
    </xf>
    <xf numFmtId="4" fontId="9" fillId="0" borderId="0" xfId="0" applyNumberFormat="1" applyFont="1" applyAlignment="1">
      <alignment vertical="center"/>
    </xf>
    <xf numFmtId="4" fontId="9" fillId="0" borderId="0" xfId="0" applyNumberFormat="1" applyFont="1" applyBorder="1" applyAlignment="1">
      <alignment vertical="center"/>
    </xf>
    <xf numFmtId="4" fontId="9" fillId="0" borderId="0" xfId="0" applyNumberFormat="1" applyFont="1" applyAlignment="1">
      <alignment horizontal="center" vertical="center"/>
    </xf>
    <xf numFmtId="0" fontId="6" fillId="3" borderId="16" xfId="1" applyFont="1" applyFill="1" applyBorder="1" applyAlignment="1" applyProtection="1">
      <alignment horizontal="center" vertical="center" wrapText="1"/>
      <protection locked="0"/>
    </xf>
    <xf numFmtId="0" fontId="6" fillId="3" borderId="3" xfId="1" applyFont="1" applyFill="1" applyBorder="1" applyAlignment="1" applyProtection="1">
      <alignment horizontal="center" vertical="center" wrapText="1"/>
      <protection locked="0"/>
    </xf>
    <xf numFmtId="0" fontId="6" fillId="3" borderId="20" xfId="1" applyFont="1" applyFill="1" applyBorder="1" applyAlignment="1" applyProtection="1">
      <alignment horizontal="center" vertical="center" wrapText="1"/>
      <protection locked="0"/>
    </xf>
    <xf numFmtId="0" fontId="11" fillId="2" borderId="1" xfId="6" applyFont="1" applyFill="1" applyBorder="1" applyAlignment="1">
      <alignment horizontal="center" vertical="center" wrapText="1"/>
    </xf>
    <xf numFmtId="0" fontId="11" fillId="2" borderId="16" xfId="6" applyFont="1" applyFill="1" applyBorder="1" applyAlignment="1">
      <alignment horizontal="center" vertical="center" wrapText="1"/>
    </xf>
    <xf numFmtId="0" fontId="11" fillId="2" borderId="13" xfId="6" applyFont="1" applyFill="1" applyBorder="1" applyAlignment="1">
      <alignment horizontal="center" vertical="center" wrapText="1"/>
    </xf>
    <xf numFmtId="0" fontId="15" fillId="5" borderId="1" xfId="0" applyFont="1" applyFill="1" applyBorder="1" applyAlignment="1">
      <alignment horizontal="center" vertical="center" wrapText="1"/>
    </xf>
    <xf numFmtId="4" fontId="15" fillId="5" borderId="16" xfId="0" applyNumberFormat="1" applyFont="1" applyFill="1" applyBorder="1" applyAlignment="1">
      <alignment horizontal="center" vertical="center" wrapText="1"/>
    </xf>
    <xf numFmtId="0" fontId="15" fillId="5" borderId="2" xfId="0" applyFont="1" applyFill="1" applyBorder="1" applyAlignment="1">
      <alignment horizontal="center" vertical="center" wrapText="1"/>
    </xf>
    <xf numFmtId="4" fontId="15" fillId="5" borderId="3" xfId="0" applyNumberFormat="1" applyFont="1" applyFill="1" applyBorder="1" applyAlignment="1">
      <alignment horizontal="center" vertical="center" wrapText="1"/>
    </xf>
    <xf numFmtId="0" fontId="15" fillId="5" borderId="11" xfId="0" applyFont="1" applyFill="1" applyBorder="1" applyAlignment="1">
      <alignment horizontal="center" vertical="center" wrapText="1"/>
    </xf>
    <xf numFmtId="4" fontId="15" fillId="5" borderId="20" xfId="0" applyNumberFormat="1" applyFont="1" applyFill="1" applyBorder="1" applyAlignment="1">
      <alignment horizontal="center" vertical="center" wrapText="1"/>
    </xf>
    <xf numFmtId="0" fontId="15" fillId="3" borderId="1" xfId="1" applyFont="1" applyFill="1" applyBorder="1" applyAlignment="1" applyProtection="1">
      <alignment horizontal="center" vertical="center" wrapText="1"/>
      <protection locked="0"/>
    </xf>
    <xf numFmtId="4" fontId="15" fillId="3" borderId="13" xfId="1" applyNumberFormat="1" applyFont="1" applyFill="1" applyBorder="1" applyAlignment="1" applyProtection="1">
      <alignment horizontal="center" vertical="center" wrapText="1"/>
      <protection locked="0"/>
    </xf>
    <xf numFmtId="0" fontId="15" fillId="3" borderId="2" xfId="1" applyFont="1" applyFill="1" applyBorder="1" applyAlignment="1" applyProtection="1">
      <alignment horizontal="center" vertical="center" wrapText="1"/>
      <protection locked="0"/>
    </xf>
    <xf numFmtId="4" fontId="15" fillId="3" borderId="10" xfId="1" applyNumberFormat="1" applyFont="1" applyFill="1" applyBorder="1" applyAlignment="1" applyProtection="1">
      <alignment horizontal="center" vertical="center" wrapText="1"/>
      <protection locked="0"/>
    </xf>
    <xf numFmtId="0" fontId="15" fillId="3" borderId="11" xfId="1" applyFont="1" applyFill="1" applyBorder="1" applyAlignment="1" applyProtection="1">
      <alignment horizontal="center" vertical="center" wrapText="1"/>
      <protection locked="0"/>
    </xf>
    <xf numFmtId="4" fontId="15" fillId="3" borderId="12" xfId="1" applyNumberFormat="1" applyFont="1" applyFill="1" applyBorder="1" applyAlignment="1" applyProtection="1">
      <alignment horizontal="center" vertical="center" wrapText="1"/>
      <protection locked="0"/>
    </xf>
    <xf numFmtId="0" fontId="30" fillId="0" borderId="0" xfId="0" applyFont="1" applyBorder="1"/>
    <xf numFmtId="0" fontId="30" fillId="0" borderId="5" xfId="0" applyFont="1" applyBorder="1"/>
    <xf numFmtId="0" fontId="15" fillId="3" borderId="3" xfId="5" applyNumberFormat="1" applyFont="1" applyFill="1" applyBorder="1" applyAlignment="1" applyProtection="1">
      <alignment horizontal="center" vertical="center" wrapText="1"/>
      <protection locked="0"/>
    </xf>
    <xf numFmtId="0" fontId="15" fillId="3" borderId="20" xfId="5" applyNumberFormat="1" applyFont="1" applyFill="1" applyBorder="1" applyAlignment="1" applyProtection="1">
      <alignment horizontal="center" vertical="center" wrapText="1"/>
      <protection locked="0"/>
    </xf>
    <xf numFmtId="0" fontId="4" fillId="2" borderId="13" xfId="1" applyFont="1" applyFill="1" applyBorder="1" applyAlignment="1" applyProtection="1">
      <alignment horizontal="center" vertical="center" wrapText="1"/>
    </xf>
    <xf numFmtId="0" fontId="9" fillId="2" borderId="39" xfId="1" applyFont="1" applyFill="1" applyBorder="1" applyAlignment="1" applyProtection="1">
      <alignment horizontal="center" vertical="center" wrapText="1"/>
    </xf>
    <xf numFmtId="0" fontId="9" fillId="2" borderId="9" xfId="1" applyFont="1" applyFill="1" applyBorder="1" applyAlignment="1" applyProtection="1">
      <alignment horizontal="center" vertical="center" wrapText="1"/>
    </xf>
    <xf numFmtId="0" fontId="9" fillId="2" borderId="7" xfId="1" applyFont="1" applyFill="1" applyBorder="1" applyAlignment="1" applyProtection="1">
      <alignment horizontal="center" vertical="center" wrapText="1"/>
    </xf>
    <xf numFmtId="0" fontId="4" fillId="2" borderId="1" xfId="1" applyFont="1" applyFill="1" applyBorder="1" applyAlignment="1" applyProtection="1">
      <alignment horizontal="center" vertical="center" wrapText="1"/>
    </xf>
    <xf numFmtId="0" fontId="4" fillId="2" borderId="16" xfId="1" applyFont="1" applyFill="1" applyBorder="1" applyAlignment="1" applyProtection="1">
      <alignment horizontal="center" vertical="center" wrapText="1"/>
    </xf>
    <xf numFmtId="0" fontId="9" fillId="2" borderId="43" xfId="1" applyFont="1" applyFill="1" applyBorder="1" applyAlignment="1" applyProtection="1">
      <alignment horizontal="center" vertical="center" wrapText="1"/>
    </xf>
    <xf numFmtId="0" fontId="9" fillId="3" borderId="3" xfId="1" applyFont="1" applyFill="1" applyBorder="1" applyAlignment="1" applyProtection="1">
      <alignment horizontal="center" vertical="center" wrapText="1"/>
      <protection locked="0"/>
    </xf>
    <xf numFmtId="4" fontId="9" fillId="3" borderId="3" xfId="1" applyNumberFormat="1" applyFont="1" applyFill="1" applyBorder="1" applyAlignment="1" applyProtection="1">
      <alignment horizontal="center" vertical="center" wrapText="1"/>
      <protection locked="0"/>
    </xf>
    <xf numFmtId="0" fontId="9" fillId="3" borderId="39" xfId="1" applyFont="1" applyFill="1" applyBorder="1" applyAlignment="1" applyProtection="1">
      <alignment horizontal="center" vertical="center" wrapText="1"/>
      <protection locked="0"/>
    </xf>
    <xf numFmtId="4" fontId="9" fillId="3" borderId="39" xfId="1" applyNumberFormat="1" applyFont="1" applyFill="1" applyBorder="1" applyAlignment="1" applyProtection="1">
      <alignment horizontal="center" vertical="center" wrapText="1"/>
      <protection locked="0"/>
    </xf>
    <xf numFmtId="0" fontId="19" fillId="2" borderId="43" xfId="1" applyFont="1" applyFill="1" applyBorder="1" applyAlignment="1" applyProtection="1">
      <alignment horizontal="center" vertical="center" wrapText="1"/>
    </xf>
    <xf numFmtId="0" fontId="6" fillId="3" borderId="43" xfId="1" applyFont="1" applyFill="1" applyBorder="1" applyAlignment="1" applyProtection="1">
      <alignment horizontal="center" vertical="center" wrapText="1"/>
      <protection locked="0"/>
    </xf>
    <xf numFmtId="0" fontId="6" fillId="3" borderId="2" xfId="1" applyFont="1" applyFill="1" applyBorder="1" applyAlignment="1" applyProtection="1">
      <alignment horizontal="center" vertical="center" wrapText="1"/>
      <protection locked="0"/>
    </xf>
    <xf numFmtId="0" fontId="6" fillId="3" borderId="11" xfId="1" applyFont="1" applyFill="1" applyBorder="1" applyAlignment="1" applyProtection="1">
      <alignment horizontal="center" vertical="center" wrapText="1"/>
      <protection locked="0"/>
    </xf>
    <xf numFmtId="0" fontId="9" fillId="3" borderId="20" xfId="1" applyFont="1" applyFill="1" applyBorder="1" applyAlignment="1" applyProtection="1">
      <alignment horizontal="center" vertical="center" wrapText="1"/>
      <protection locked="0"/>
    </xf>
    <xf numFmtId="4" fontId="9" fillId="3" borderId="20" xfId="1" applyNumberFormat="1" applyFont="1" applyFill="1" applyBorder="1" applyAlignment="1" applyProtection="1">
      <alignment horizontal="center" vertical="center" wrapText="1"/>
      <protection locked="0"/>
    </xf>
    <xf numFmtId="0" fontId="19" fillId="2" borderId="9" xfId="1" applyFont="1" applyFill="1" applyBorder="1" applyAlignment="1" applyProtection="1">
      <alignment horizontal="center" vertical="center" wrapText="1"/>
    </xf>
    <xf numFmtId="0" fontId="6" fillId="3" borderId="9" xfId="1" applyFont="1" applyFill="1" applyBorder="1" applyAlignment="1" applyProtection="1">
      <alignment horizontal="center" vertical="center" wrapText="1"/>
      <protection locked="0"/>
    </xf>
    <xf numFmtId="0" fontId="6" fillId="3" borderId="26" xfId="1" applyFont="1" applyFill="1" applyBorder="1" applyAlignment="1" applyProtection="1">
      <alignment horizontal="center" vertical="center" wrapText="1"/>
      <protection locked="0"/>
    </xf>
    <xf numFmtId="0" fontId="6" fillId="3" borderId="36" xfId="1" applyFont="1" applyFill="1" applyBorder="1" applyAlignment="1" applyProtection="1">
      <alignment horizontal="center" vertical="center" wrapText="1"/>
      <protection locked="0"/>
    </xf>
    <xf numFmtId="0" fontId="19" fillId="2" borderId="44" xfId="1" applyFont="1" applyFill="1" applyBorder="1" applyAlignment="1" applyProtection="1">
      <alignment horizontal="center" vertical="center" wrapText="1"/>
    </xf>
    <xf numFmtId="164" fontId="9" fillId="3" borderId="44" xfId="0" applyNumberFormat="1" applyFont="1" applyFill="1" applyBorder="1" applyAlignment="1" applyProtection="1">
      <alignment horizontal="center" vertical="center" wrapText="1"/>
      <protection locked="0"/>
    </xf>
    <xf numFmtId="164" fontId="9" fillId="3" borderId="45" xfId="0" applyNumberFormat="1" applyFont="1" applyFill="1" applyBorder="1" applyAlignment="1" applyProtection="1">
      <alignment horizontal="center" vertical="center" wrapText="1"/>
      <protection locked="0"/>
    </xf>
    <xf numFmtId="164" fontId="9" fillId="3" borderId="46" xfId="0" applyNumberFormat="1" applyFont="1" applyFill="1" applyBorder="1" applyAlignment="1" applyProtection="1">
      <alignment horizontal="center" vertical="center" wrapText="1"/>
      <protection locked="0"/>
    </xf>
    <xf numFmtId="0" fontId="9" fillId="3" borderId="43" xfId="1" applyFont="1" applyFill="1" applyBorder="1" applyAlignment="1" applyProtection="1">
      <alignment horizontal="center" vertical="center" wrapText="1"/>
      <protection locked="0"/>
    </xf>
    <xf numFmtId="4" fontId="9" fillId="3" borderId="19" xfId="1" applyNumberFormat="1" applyFont="1" applyFill="1" applyBorder="1" applyAlignment="1" applyProtection="1">
      <alignment horizontal="center" vertical="center" wrapText="1"/>
      <protection locked="0"/>
    </xf>
    <xf numFmtId="0" fontId="4" fillId="3" borderId="13" xfId="1" applyFont="1" applyFill="1" applyBorder="1" applyAlignment="1" applyProtection="1">
      <alignment horizontal="center" vertical="center"/>
      <protection locked="0"/>
    </xf>
    <xf numFmtId="165" fontId="15" fillId="3" borderId="16" xfId="1" applyNumberFormat="1" applyFont="1" applyFill="1" applyBorder="1" applyAlignment="1" applyProtection="1">
      <alignment horizontal="center" vertical="center" wrapText="1"/>
      <protection locked="0"/>
    </xf>
    <xf numFmtId="165" fontId="15" fillId="3" borderId="3" xfId="1" applyNumberFormat="1" applyFont="1" applyFill="1" applyBorder="1" applyAlignment="1" applyProtection="1">
      <alignment horizontal="center" vertical="center" wrapText="1"/>
      <protection locked="0"/>
    </xf>
    <xf numFmtId="165" fontId="15" fillId="3" borderId="20" xfId="1" applyNumberFormat="1" applyFont="1" applyFill="1" applyBorder="1" applyAlignment="1" applyProtection="1">
      <alignment horizontal="center" vertical="center" wrapText="1"/>
      <protection locked="0"/>
    </xf>
    <xf numFmtId="2" fontId="9" fillId="0" borderId="0" xfId="0" applyNumberFormat="1" applyFont="1" applyAlignment="1">
      <alignment horizontal="center" vertical="center"/>
    </xf>
    <xf numFmtId="0" fontId="0" fillId="0" borderId="0" xfId="0" applyAlignment="1">
      <alignment wrapText="1"/>
    </xf>
    <xf numFmtId="0" fontId="9" fillId="0" borderId="0" xfId="0" applyFont="1" applyAlignment="1">
      <alignment vertical="center" wrapText="1"/>
    </xf>
    <xf numFmtId="0" fontId="1" fillId="2" borderId="16" xfId="6" applyFont="1" applyFill="1" applyBorder="1" applyAlignment="1">
      <alignment horizontal="center" vertical="center" wrapText="1"/>
    </xf>
    <xf numFmtId="4" fontId="15" fillId="3" borderId="3" xfId="0" applyNumberFormat="1" applyFont="1" applyFill="1" applyBorder="1" applyAlignment="1" applyProtection="1">
      <alignment horizontal="center" vertical="center" wrapText="1"/>
      <protection locked="0"/>
    </xf>
    <xf numFmtId="4" fontId="15" fillId="3" borderId="16" xfId="0" applyNumberFormat="1" applyFont="1" applyFill="1" applyBorder="1" applyAlignment="1" applyProtection="1">
      <alignment horizontal="center" vertical="center" wrapText="1"/>
      <protection locked="0"/>
    </xf>
    <xf numFmtId="4" fontId="15" fillId="3" borderId="13" xfId="0" applyNumberFormat="1" applyFont="1" applyFill="1" applyBorder="1" applyAlignment="1" applyProtection="1">
      <alignment horizontal="center" vertical="center" wrapText="1"/>
      <protection locked="0"/>
    </xf>
    <xf numFmtId="4" fontId="15" fillId="3" borderId="10" xfId="0" applyNumberFormat="1" applyFont="1" applyFill="1" applyBorder="1" applyAlignment="1" applyProtection="1">
      <alignment horizontal="center" vertical="center" wrapText="1"/>
      <protection locked="0"/>
    </xf>
    <xf numFmtId="4" fontId="15" fillId="3" borderId="20" xfId="0" applyNumberFormat="1" applyFont="1" applyFill="1" applyBorder="1" applyAlignment="1" applyProtection="1">
      <alignment horizontal="center" vertical="center" wrapText="1"/>
      <protection locked="0"/>
    </xf>
    <xf numFmtId="4" fontId="15" fillId="3" borderId="12" xfId="0" applyNumberFormat="1" applyFont="1" applyFill="1" applyBorder="1" applyAlignment="1" applyProtection="1">
      <alignment horizontal="center" vertical="center" wrapText="1"/>
      <protection locked="0"/>
    </xf>
    <xf numFmtId="0" fontId="9" fillId="2" borderId="5" xfId="1" applyFont="1" applyFill="1" applyBorder="1" applyAlignment="1" applyProtection="1">
      <alignment horizontal="center" vertical="center" wrapText="1"/>
    </xf>
    <xf numFmtId="0" fontId="1" fillId="2" borderId="39" xfId="1" applyFont="1" applyFill="1" applyBorder="1" applyAlignment="1" applyProtection="1">
      <alignment horizontal="center" vertical="center" wrapText="1"/>
    </xf>
    <xf numFmtId="1" fontId="15" fillId="3" borderId="16" xfId="1" applyNumberFormat="1" applyFont="1" applyFill="1" applyBorder="1" applyAlignment="1" applyProtection="1">
      <alignment horizontal="center" vertical="center" wrapText="1"/>
      <protection locked="0"/>
    </xf>
    <xf numFmtId="1" fontId="15" fillId="3" borderId="3" xfId="1" applyNumberFormat="1" applyFont="1" applyFill="1" applyBorder="1" applyAlignment="1" applyProtection="1">
      <alignment horizontal="center" vertical="center" wrapText="1"/>
      <protection locked="0"/>
    </xf>
    <xf numFmtId="1" fontId="15" fillId="3" borderId="20" xfId="1" applyNumberFormat="1" applyFont="1" applyFill="1" applyBorder="1" applyAlignment="1" applyProtection="1">
      <alignment horizontal="center" vertical="center" wrapText="1"/>
      <protection locked="0"/>
    </xf>
    <xf numFmtId="0" fontId="31" fillId="0" borderId="3" xfId="0" applyFont="1" applyBorder="1" applyAlignment="1">
      <alignment horizontal="center" vertical="center"/>
    </xf>
    <xf numFmtId="0" fontId="32" fillId="0" borderId="3" xfId="0" applyFont="1" applyBorder="1" applyAlignment="1">
      <alignment horizontal="center" vertical="center"/>
    </xf>
    <xf numFmtId="4" fontId="0" fillId="0" borderId="3" xfId="0" applyNumberFormat="1" applyBorder="1" applyAlignment="1">
      <alignment horizontal="center" vertical="center"/>
    </xf>
    <xf numFmtId="0" fontId="0" fillId="0" borderId="49" xfId="0" applyBorder="1" applyAlignment="1">
      <alignment horizontal="center" vertical="center"/>
    </xf>
    <xf numFmtId="4" fontId="0" fillId="0" borderId="49" xfId="0" applyNumberFormat="1" applyBorder="1" applyAlignment="1">
      <alignment horizontal="center" vertical="center"/>
    </xf>
    <xf numFmtId="0" fontId="12" fillId="0" borderId="39" xfId="0" applyFont="1" applyBorder="1" applyAlignment="1">
      <alignment horizontal="center" vertical="center"/>
    </xf>
    <xf numFmtId="4" fontId="12" fillId="0" borderId="39" xfId="0" applyNumberFormat="1" applyFont="1" applyBorder="1" applyAlignment="1">
      <alignment horizontal="center" vertical="center"/>
    </xf>
    <xf numFmtId="0" fontId="1" fillId="0" borderId="8" xfId="0" applyFont="1" applyBorder="1" applyAlignment="1">
      <alignment vertical="center"/>
    </xf>
    <xf numFmtId="0" fontId="1" fillId="3" borderId="16" xfId="0" applyFont="1" applyFill="1" applyBorder="1" applyAlignment="1" applyProtection="1">
      <alignment horizontal="center" vertical="center"/>
      <protection locked="0"/>
    </xf>
    <xf numFmtId="0" fontId="1" fillId="3" borderId="3" xfId="0" applyFont="1" applyFill="1" applyBorder="1" applyAlignment="1" applyProtection="1">
      <alignment horizontal="center" vertical="center"/>
      <protection locked="0"/>
    </xf>
    <xf numFmtId="0" fontId="1" fillId="4" borderId="13" xfId="0" applyFont="1" applyFill="1" applyBorder="1" applyAlignment="1">
      <alignment horizontal="center" vertical="center"/>
    </xf>
    <xf numFmtId="0" fontId="9" fillId="3" borderId="9" xfId="0" applyFont="1" applyFill="1" applyBorder="1" applyAlignment="1" applyProtection="1">
      <alignment horizontal="center" vertical="center" wrapText="1"/>
      <protection locked="0"/>
    </xf>
    <xf numFmtId="0" fontId="9" fillId="3" borderId="50" xfId="0" applyFont="1" applyFill="1" applyBorder="1" applyAlignment="1" applyProtection="1">
      <alignment horizontal="center" vertical="center" wrapText="1"/>
      <protection locked="0"/>
    </xf>
    <xf numFmtId="0" fontId="9" fillId="3" borderId="51" xfId="0" applyFont="1" applyFill="1" applyBorder="1" applyAlignment="1" applyProtection="1">
      <alignment horizontal="center" vertical="center" wrapText="1"/>
      <protection locked="0"/>
    </xf>
    <xf numFmtId="0" fontId="0" fillId="3" borderId="16" xfId="0" applyFill="1" applyBorder="1" applyAlignment="1" applyProtection="1">
      <alignment horizontal="center" vertical="center" wrapText="1"/>
      <protection locked="0"/>
    </xf>
    <xf numFmtId="49" fontId="0" fillId="3" borderId="16" xfId="0" applyNumberFormat="1"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49" fontId="0" fillId="3" borderId="3" xfId="0" applyNumberFormat="1" applyFill="1" applyBorder="1" applyAlignment="1" applyProtection="1">
      <alignment horizontal="center" vertical="center" wrapText="1"/>
      <protection locked="0"/>
    </xf>
    <xf numFmtId="0" fontId="0" fillId="3" borderId="20" xfId="0" applyFill="1" applyBorder="1" applyAlignment="1" applyProtection="1">
      <alignment horizontal="center" vertical="center" wrapText="1"/>
      <protection locked="0"/>
    </xf>
    <xf numFmtId="49" fontId="0" fillId="3" borderId="20" xfId="0" applyNumberFormat="1" applyFill="1" applyBorder="1" applyAlignment="1" applyProtection="1">
      <alignment horizontal="center" vertical="center" wrapText="1"/>
      <protection locked="0"/>
    </xf>
    <xf numFmtId="0" fontId="1" fillId="3" borderId="13" xfId="0" applyFont="1" applyFill="1" applyBorder="1" applyAlignment="1" applyProtection="1">
      <alignment horizontal="center" vertical="center"/>
      <protection locked="0"/>
    </xf>
    <xf numFmtId="0" fontId="1" fillId="3" borderId="10" xfId="0" applyFont="1" applyFill="1" applyBorder="1" applyAlignment="1" applyProtection="1">
      <alignment horizontal="center" vertical="center"/>
      <protection locked="0"/>
    </xf>
    <xf numFmtId="0" fontId="1" fillId="3" borderId="12" xfId="0" applyFont="1" applyFill="1" applyBorder="1" applyAlignment="1" applyProtection="1">
      <alignment horizontal="center" vertical="center"/>
      <protection locked="0"/>
    </xf>
    <xf numFmtId="4" fontId="15" fillId="3" borderId="51" xfId="0" applyNumberFormat="1" applyFont="1" applyFill="1" applyBorder="1" applyAlignment="1" applyProtection="1">
      <alignment horizontal="center" vertical="center" wrapText="1"/>
      <protection locked="0"/>
    </xf>
    <xf numFmtId="4" fontId="15" fillId="3" borderId="26" xfId="0" applyNumberFormat="1" applyFont="1" applyFill="1" applyBorder="1" applyAlignment="1" applyProtection="1">
      <alignment horizontal="center" vertical="center" wrapText="1"/>
      <protection locked="0"/>
    </xf>
    <xf numFmtId="4" fontId="15" fillId="3" borderId="36" xfId="0" applyNumberFormat="1" applyFont="1" applyFill="1" applyBorder="1" applyAlignment="1" applyProtection="1">
      <alignment horizontal="center" vertical="center" wrapText="1"/>
      <protection locked="0"/>
    </xf>
    <xf numFmtId="0" fontId="15" fillId="3" borderId="52" xfId="0" applyFont="1" applyFill="1" applyBorder="1" applyAlignment="1" applyProtection="1">
      <alignment horizontal="center" vertical="center" wrapText="1"/>
      <protection locked="0"/>
    </xf>
    <xf numFmtId="0" fontId="15" fillId="3" borderId="28" xfId="0" applyFont="1" applyFill="1" applyBorder="1" applyAlignment="1" applyProtection="1">
      <alignment horizontal="center" vertical="center" wrapText="1"/>
      <protection locked="0"/>
    </xf>
    <xf numFmtId="0" fontId="15" fillId="3" borderId="35" xfId="0" applyFont="1" applyFill="1" applyBorder="1" applyAlignment="1" applyProtection="1">
      <alignment horizontal="center" vertical="center" wrapText="1"/>
      <protection locked="0"/>
    </xf>
    <xf numFmtId="0" fontId="9" fillId="2" borderId="1" xfId="1" applyFont="1" applyFill="1" applyBorder="1" applyAlignment="1" applyProtection="1">
      <alignment horizontal="center" vertical="center" wrapText="1"/>
    </xf>
    <xf numFmtId="2" fontId="9" fillId="2" borderId="16" xfId="1" applyNumberFormat="1" applyFont="1" applyFill="1" applyBorder="1" applyAlignment="1" applyProtection="1">
      <alignment horizontal="center" vertical="center" wrapText="1"/>
    </xf>
    <xf numFmtId="0" fontId="9" fillId="2" borderId="16" xfId="1" applyFont="1" applyFill="1" applyBorder="1" applyAlignment="1" applyProtection="1">
      <alignment horizontal="center" vertical="center" wrapText="1"/>
    </xf>
    <xf numFmtId="2" fontId="4" fillId="2" borderId="16" xfId="1" applyNumberFormat="1" applyFont="1" applyFill="1" applyBorder="1" applyAlignment="1" applyProtection="1">
      <alignment horizontal="center" vertical="center" wrapText="1"/>
    </xf>
    <xf numFmtId="2" fontId="4" fillId="2" borderId="13" xfId="1" applyNumberFormat="1" applyFont="1" applyFill="1" applyBorder="1" applyAlignment="1" applyProtection="1">
      <alignment horizontal="center" vertical="center" wrapText="1"/>
    </xf>
    <xf numFmtId="0" fontId="15" fillId="3" borderId="2" xfId="0" applyFont="1" applyFill="1" applyBorder="1" applyAlignment="1" applyProtection="1">
      <alignment horizontal="center" vertical="center" wrapText="1"/>
      <protection locked="0"/>
    </xf>
    <xf numFmtId="10" fontId="15" fillId="3" borderId="10" xfId="5" applyNumberFormat="1" applyFont="1" applyFill="1" applyBorder="1" applyAlignment="1" applyProtection="1">
      <alignment horizontal="center" vertical="center" wrapText="1"/>
      <protection locked="0"/>
    </xf>
    <xf numFmtId="0" fontId="15" fillId="3" borderId="11" xfId="0" applyFont="1" applyFill="1" applyBorder="1" applyAlignment="1" applyProtection="1">
      <alignment horizontal="center" vertical="center" wrapText="1"/>
      <protection locked="0"/>
    </xf>
    <xf numFmtId="10" fontId="15" fillId="3" borderId="12" xfId="5" applyNumberFormat="1" applyFont="1" applyFill="1" applyBorder="1" applyAlignment="1" applyProtection="1">
      <alignment horizontal="center" vertical="center" wrapText="1"/>
      <protection locked="0"/>
    </xf>
    <xf numFmtId="0" fontId="15" fillId="3" borderId="17" xfId="1" applyFont="1" applyFill="1" applyBorder="1" applyAlignment="1" applyProtection="1">
      <alignment horizontal="center" vertical="center" wrapText="1"/>
      <protection locked="0"/>
    </xf>
    <xf numFmtId="4" fontId="15" fillId="3" borderId="18" xfId="1" applyNumberFormat="1" applyFont="1" applyFill="1" applyBorder="1" applyAlignment="1" applyProtection="1">
      <alignment horizontal="center" vertical="center" wrapText="1"/>
      <protection locked="0"/>
    </xf>
    <xf numFmtId="4" fontId="12" fillId="0" borderId="3" xfId="0" applyNumberFormat="1" applyFont="1" applyBorder="1" applyAlignment="1">
      <alignment horizontal="center" vertical="center"/>
    </xf>
    <xf numFmtId="4" fontId="0" fillId="0" borderId="0" xfId="0" applyNumberFormat="1" applyAlignment="1">
      <alignment horizontal="center" vertical="center"/>
    </xf>
    <xf numFmtId="164" fontId="9" fillId="0" borderId="0" xfId="0" applyNumberFormat="1" applyFont="1" applyAlignment="1">
      <alignment horizontal="center" vertical="center"/>
    </xf>
    <xf numFmtId="166" fontId="15" fillId="3" borderId="51" xfId="0" applyNumberFormat="1" applyFont="1" applyFill="1" applyBorder="1" applyAlignment="1" applyProtection="1">
      <alignment horizontal="center" vertical="center" wrapText="1"/>
      <protection locked="0"/>
    </xf>
    <xf numFmtId="166" fontId="15" fillId="3" borderId="26" xfId="0" applyNumberFormat="1" applyFont="1" applyFill="1" applyBorder="1" applyAlignment="1" applyProtection="1">
      <alignment horizontal="center" vertical="center" wrapText="1"/>
      <protection locked="0"/>
    </xf>
    <xf numFmtId="166" fontId="15" fillId="3" borderId="36" xfId="0" applyNumberFormat="1" applyFont="1" applyFill="1" applyBorder="1" applyAlignment="1" applyProtection="1">
      <alignment horizontal="center" vertical="center" wrapText="1"/>
      <protection locked="0"/>
    </xf>
    <xf numFmtId="0" fontId="1" fillId="2" borderId="1" xfId="1" applyFont="1" applyFill="1" applyBorder="1" applyAlignment="1" applyProtection="1">
      <alignment horizontal="center" vertical="center" wrapText="1"/>
    </xf>
    <xf numFmtId="0" fontId="1" fillId="2" borderId="16" xfId="1" applyFont="1" applyFill="1" applyBorder="1" applyAlignment="1" applyProtection="1">
      <alignment horizontal="center" vertical="center" wrapText="1"/>
    </xf>
    <xf numFmtId="0" fontId="1" fillId="2" borderId="13" xfId="1" applyFont="1" applyFill="1" applyBorder="1" applyAlignment="1" applyProtection="1">
      <alignment horizontal="center" vertical="center" wrapText="1"/>
    </xf>
    <xf numFmtId="4" fontId="15" fillId="3" borderId="1" xfId="0" applyNumberFormat="1" applyFont="1" applyFill="1" applyBorder="1" applyAlignment="1" applyProtection="1">
      <alignment horizontal="center" vertical="center" wrapText="1"/>
      <protection locked="0"/>
    </xf>
    <xf numFmtId="4" fontId="15" fillId="3" borderId="2" xfId="0" applyNumberFormat="1" applyFont="1" applyFill="1" applyBorder="1" applyAlignment="1" applyProtection="1">
      <alignment horizontal="center" vertical="center" wrapText="1"/>
      <protection locked="0"/>
    </xf>
    <xf numFmtId="4" fontId="15" fillId="3" borderId="11" xfId="0" applyNumberFormat="1" applyFont="1" applyFill="1" applyBorder="1" applyAlignment="1" applyProtection="1">
      <alignment horizontal="center" vertical="center" wrapText="1"/>
      <protection locked="0"/>
    </xf>
    <xf numFmtId="0" fontId="15" fillId="3" borderId="43" xfId="0" applyFont="1" applyFill="1" applyBorder="1" applyAlignment="1" applyProtection="1">
      <alignment horizontal="center" vertical="center" wrapText="1"/>
      <protection locked="0"/>
    </xf>
    <xf numFmtId="10" fontId="15" fillId="3" borderId="39" xfId="5" applyNumberFormat="1" applyFont="1" applyFill="1" applyBorder="1" applyAlignment="1" applyProtection="1">
      <alignment horizontal="center" vertical="center" wrapText="1"/>
      <protection locked="0"/>
    </xf>
    <xf numFmtId="0" fontId="15" fillId="3" borderId="39" xfId="0" applyFont="1" applyFill="1" applyBorder="1" applyAlignment="1" applyProtection="1">
      <alignment horizontal="center" vertical="center" wrapText="1"/>
      <protection locked="0"/>
    </xf>
    <xf numFmtId="0" fontId="15" fillId="3" borderId="39" xfId="5" applyNumberFormat="1" applyFont="1" applyFill="1" applyBorder="1" applyAlignment="1" applyProtection="1">
      <alignment horizontal="center" vertical="center" wrapText="1"/>
      <protection locked="0"/>
    </xf>
    <xf numFmtId="10" fontId="15" fillId="3" borderId="19" xfId="5" applyNumberFormat="1" applyFont="1" applyFill="1" applyBorder="1" applyAlignment="1" applyProtection="1">
      <alignment horizontal="center" vertical="center" wrapText="1"/>
      <protection locked="0"/>
    </xf>
    <xf numFmtId="164" fontId="1" fillId="5" borderId="11" xfId="0" applyNumberFormat="1" applyFont="1" applyFill="1" applyBorder="1" applyAlignment="1">
      <alignment horizontal="center" vertical="center"/>
    </xf>
    <xf numFmtId="164" fontId="1" fillId="5" borderId="20" xfId="0" applyNumberFormat="1" applyFont="1" applyFill="1" applyBorder="1" applyAlignment="1">
      <alignment horizontal="center" vertical="center"/>
    </xf>
    <xf numFmtId="4" fontId="15" fillId="5" borderId="13" xfId="0" applyNumberFormat="1" applyFont="1" applyFill="1" applyBorder="1" applyAlignment="1">
      <alignment horizontal="center" vertical="center" wrapText="1"/>
    </xf>
    <xf numFmtId="4" fontId="15" fillId="5" borderId="10" xfId="0" applyNumberFormat="1" applyFont="1" applyFill="1" applyBorder="1" applyAlignment="1">
      <alignment horizontal="center" vertical="center" wrapText="1"/>
    </xf>
    <xf numFmtId="4" fontId="15" fillId="5" borderId="12"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0" xfId="0" applyFont="1" applyAlignment="1">
      <alignment horizontal="center" vertical="center" wrapText="1"/>
    </xf>
    <xf numFmtId="0" fontId="9" fillId="0" borderId="0" xfId="0" applyFont="1" applyAlignment="1">
      <alignment horizontal="center" vertical="center" wrapText="1"/>
    </xf>
    <xf numFmtId="0" fontId="18" fillId="4" borderId="37" xfId="0" applyFont="1" applyFill="1" applyBorder="1" applyAlignment="1">
      <alignment horizontal="center" vertical="center" wrapText="1"/>
    </xf>
    <xf numFmtId="0" fontId="18" fillId="4" borderId="48" xfId="0" applyFont="1" applyFill="1" applyBorder="1" applyAlignment="1">
      <alignment horizontal="center" vertical="center" wrapText="1"/>
    </xf>
    <xf numFmtId="0" fontId="18" fillId="4" borderId="54" xfId="0" applyFont="1" applyFill="1" applyBorder="1" applyAlignment="1">
      <alignment horizontal="center" vertical="center" wrapText="1"/>
    </xf>
    <xf numFmtId="0" fontId="18" fillId="4" borderId="3" xfId="0" applyFont="1" applyFill="1" applyBorder="1" applyAlignment="1">
      <alignment horizontal="center" vertical="center" wrapText="1"/>
    </xf>
    <xf numFmtId="0" fontId="18" fillId="4" borderId="20" xfId="0" applyFont="1" applyFill="1" applyBorder="1" applyAlignment="1">
      <alignment horizontal="center" vertical="center" wrapText="1"/>
    </xf>
    <xf numFmtId="4" fontId="3" fillId="0" borderId="0" xfId="0" applyNumberFormat="1" applyFont="1" applyAlignment="1">
      <alignment horizontal="center" vertical="center" wrapText="1"/>
    </xf>
    <xf numFmtId="4" fontId="9" fillId="0" borderId="0" xfId="0" applyNumberFormat="1" applyFont="1" applyAlignment="1">
      <alignment horizontal="center" vertical="center" wrapText="1"/>
    </xf>
    <xf numFmtId="0" fontId="18" fillId="4" borderId="4" xfId="0" applyFont="1" applyFill="1" applyBorder="1" applyAlignment="1">
      <alignment horizontal="center" vertical="center" wrapText="1"/>
    </xf>
    <xf numFmtId="0" fontId="18" fillId="4" borderId="24" xfId="1" applyFont="1" applyFill="1" applyBorder="1" applyAlignment="1" applyProtection="1">
      <alignment horizontal="center" vertical="center" wrapText="1"/>
    </xf>
    <xf numFmtId="0" fontId="18" fillId="4" borderId="6" xfId="1" applyFont="1" applyFill="1" applyBorder="1" applyAlignment="1" applyProtection="1">
      <alignment horizontal="center" vertical="center" wrapText="1"/>
    </xf>
    <xf numFmtId="0" fontId="18" fillId="2" borderId="37" xfId="1" applyFont="1" applyFill="1" applyBorder="1" applyAlignment="1" applyProtection="1">
      <alignment horizontal="center" vertical="center" wrapText="1"/>
    </xf>
    <xf numFmtId="0" fontId="18" fillId="2" borderId="23" xfId="1" applyFont="1" applyFill="1" applyBorder="1" applyAlignment="1" applyProtection="1">
      <alignment horizontal="center" vertical="center" wrapText="1"/>
    </xf>
    <xf numFmtId="0" fontId="18" fillId="2" borderId="38" xfId="1" applyFont="1" applyFill="1" applyBorder="1" applyAlignment="1" applyProtection="1">
      <alignment horizontal="center" vertical="center" wrapText="1"/>
    </xf>
    <xf numFmtId="0" fontId="18" fillId="4" borderId="33" xfId="0" applyFont="1" applyFill="1" applyBorder="1" applyAlignment="1">
      <alignment horizontal="center" vertical="center" wrapText="1"/>
    </xf>
    <xf numFmtId="0" fontId="18" fillId="4" borderId="8" xfId="0" applyFont="1" applyFill="1" applyBorder="1" applyAlignment="1">
      <alignment horizontal="center" vertical="center" wrapText="1"/>
    </xf>
    <xf numFmtId="0" fontId="18" fillId="4" borderId="30" xfId="0" applyFont="1" applyFill="1" applyBorder="1" applyAlignment="1">
      <alignment horizontal="center" vertical="center" wrapText="1"/>
    </xf>
    <xf numFmtId="0" fontId="5" fillId="0" borderId="0" xfId="0" applyFont="1" applyAlignment="1">
      <alignment horizontal="center" vertical="center" wrapText="1"/>
    </xf>
    <xf numFmtId="4" fontId="6" fillId="0" borderId="0" xfId="0" applyNumberFormat="1" applyFont="1" applyAlignment="1">
      <alignment horizontal="center" vertical="center" wrapText="1"/>
    </xf>
    <xf numFmtId="0" fontId="18" fillId="4" borderId="2" xfId="0" applyFont="1" applyFill="1" applyBorder="1" applyAlignment="1">
      <alignment horizontal="center" vertical="center" wrapText="1"/>
    </xf>
    <xf numFmtId="0" fontId="18" fillId="4" borderId="17" xfId="0" applyFont="1" applyFill="1" applyBorder="1" applyAlignment="1">
      <alignment horizontal="center" vertical="center" wrapText="1"/>
    </xf>
    <xf numFmtId="2" fontId="18" fillId="4" borderId="3" xfId="0" applyNumberFormat="1" applyFont="1" applyFill="1" applyBorder="1" applyAlignment="1">
      <alignment horizontal="center" vertical="center" wrapText="1"/>
    </xf>
    <xf numFmtId="2" fontId="18" fillId="4" borderId="20" xfId="0" applyNumberFormat="1" applyFont="1" applyFill="1" applyBorder="1" applyAlignment="1">
      <alignment horizontal="center" vertical="center" wrapText="1"/>
    </xf>
    <xf numFmtId="0" fontId="27" fillId="0" borderId="27" xfId="2" applyFont="1" applyBorder="1" applyAlignment="1" applyProtection="1">
      <alignment horizontal="left" vertical="center"/>
    </xf>
    <xf numFmtId="0" fontId="18" fillId="2" borderId="4" xfId="1" applyFont="1" applyFill="1" applyBorder="1" applyAlignment="1" applyProtection="1">
      <alignment horizontal="center" vertical="center" wrapText="1"/>
    </xf>
    <xf numFmtId="0" fontId="18" fillId="2" borderId="30" xfId="1" applyFont="1" applyFill="1" applyBorder="1" applyAlignment="1" applyProtection="1">
      <alignment horizontal="center" vertical="center" wrapText="1"/>
    </xf>
    <xf numFmtId="0" fontId="24" fillId="0" borderId="0" xfId="0" applyFont="1" applyAlignment="1">
      <alignment horizontal="left" vertical="center"/>
    </xf>
    <xf numFmtId="0" fontId="18" fillId="4" borderId="26" xfId="0" applyFont="1" applyFill="1" applyBorder="1" applyAlignment="1">
      <alignment horizontal="left" vertical="center"/>
    </xf>
    <xf numFmtId="0" fontId="18" fillId="4" borderId="27" xfId="0" applyFont="1" applyFill="1" applyBorder="1" applyAlignment="1">
      <alignment horizontal="left" vertical="center"/>
    </xf>
    <xf numFmtId="0" fontId="18" fillId="4" borderId="28" xfId="0" applyFont="1" applyFill="1" applyBorder="1" applyAlignment="1">
      <alignment horizontal="left" vertical="center"/>
    </xf>
    <xf numFmtId="0" fontId="18" fillId="4" borderId="26" xfId="0" applyFont="1" applyFill="1" applyBorder="1" applyAlignment="1">
      <alignment vertical="center"/>
    </xf>
    <xf numFmtId="0" fontId="18" fillId="4" borderId="27" xfId="0" applyFont="1" applyFill="1" applyBorder="1" applyAlignment="1">
      <alignment vertical="center"/>
    </xf>
    <xf numFmtId="0" fontId="18" fillId="4" borderId="28" xfId="0" applyFont="1" applyFill="1" applyBorder="1" applyAlignment="1">
      <alignment vertical="center"/>
    </xf>
    <xf numFmtId="0" fontId="7" fillId="0" borderId="26" xfId="0" applyFont="1" applyBorder="1" applyAlignment="1">
      <alignment horizontal="left" vertical="center" wrapText="1"/>
    </xf>
    <xf numFmtId="0" fontId="9" fillId="0" borderId="27" xfId="0" applyFont="1" applyBorder="1" applyAlignment="1">
      <alignment horizontal="left" vertical="center" wrapText="1"/>
    </xf>
    <xf numFmtId="0" fontId="9" fillId="0" borderId="28" xfId="0" applyFont="1" applyBorder="1" applyAlignment="1">
      <alignment horizontal="left" vertical="center" wrapText="1"/>
    </xf>
    <xf numFmtId="0" fontId="18" fillId="4" borderId="34" xfId="0" applyFont="1" applyFill="1" applyBorder="1" applyAlignment="1">
      <alignment horizontal="left" vertical="center" wrapText="1"/>
    </xf>
    <xf numFmtId="0" fontId="18" fillId="4" borderId="35" xfId="0" applyFont="1" applyFill="1" applyBorder="1" applyAlignment="1">
      <alignment horizontal="left" vertical="center" wrapText="1"/>
    </xf>
    <xf numFmtId="0" fontId="27" fillId="0" borderId="5" xfId="2" applyFont="1" applyBorder="1" applyAlignment="1" applyProtection="1">
      <alignment horizontal="left" vertical="center"/>
    </xf>
    <xf numFmtId="0" fontId="20" fillId="0" borderId="0" xfId="2" applyFont="1" applyBorder="1" applyAlignment="1" applyProtection="1">
      <alignment horizontal="left" vertical="center"/>
    </xf>
    <xf numFmtId="0" fontId="18" fillId="0" borderId="0" xfId="0" applyFont="1" applyAlignment="1">
      <alignment horizontal="left" vertical="center" wrapText="1"/>
    </xf>
    <xf numFmtId="0" fontId="18" fillId="4" borderId="10" xfId="0" applyFont="1" applyFill="1" applyBorder="1" applyAlignment="1">
      <alignment horizontal="center" vertical="center" wrapText="1"/>
    </xf>
    <xf numFmtId="0" fontId="18" fillId="4" borderId="18" xfId="0" applyFont="1" applyFill="1" applyBorder="1" applyAlignment="1">
      <alignment horizontal="center" vertical="center" wrapText="1"/>
    </xf>
    <xf numFmtId="0" fontId="9" fillId="0" borderId="0" xfId="0" applyFont="1" applyAlignment="1">
      <alignment horizontal="left" vertical="center" wrapText="1"/>
    </xf>
    <xf numFmtId="0" fontId="18" fillId="4" borderId="33" xfId="0" applyFont="1" applyFill="1" applyBorder="1" applyAlignment="1">
      <alignment horizontal="left" vertical="center"/>
    </xf>
    <xf numFmtId="0" fontId="18" fillId="4" borderId="23" xfId="0" applyFont="1" applyFill="1" applyBorder="1" applyAlignment="1">
      <alignment horizontal="left" vertical="center"/>
    </xf>
    <xf numFmtId="0" fontId="18" fillId="4" borderId="24" xfId="0" applyFont="1" applyFill="1" applyBorder="1" applyAlignment="1">
      <alignment horizontal="left" vertical="center"/>
    </xf>
    <xf numFmtId="0" fontId="18" fillId="4" borderId="3" xfId="1" applyFont="1" applyFill="1" applyBorder="1" applyAlignment="1" applyProtection="1">
      <alignment horizontal="center" vertical="center" wrapText="1"/>
    </xf>
    <xf numFmtId="0" fontId="18" fillId="4" borderId="4" xfId="1" applyFont="1" applyFill="1" applyBorder="1" applyAlignment="1" applyProtection="1">
      <alignment horizontal="center" vertical="center" wrapText="1"/>
    </xf>
    <xf numFmtId="0" fontId="18" fillId="4" borderId="26" xfId="0" applyFont="1" applyFill="1" applyBorder="1" applyAlignment="1">
      <alignment horizontal="center" vertical="center" wrapText="1"/>
    </xf>
    <xf numFmtId="0" fontId="18" fillId="4" borderId="17" xfId="0" applyFont="1" applyFill="1" applyBorder="1" applyAlignment="1">
      <alignment horizontal="left" vertical="center" wrapText="1"/>
    </xf>
    <xf numFmtId="0" fontId="18" fillId="4" borderId="4" xfId="0" applyFont="1" applyFill="1" applyBorder="1" applyAlignment="1">
      <alignment horizontal="left" vertical="center" wrapText="1"/>
    </xf>
    <xf numFmtId="0" fontId="18" fillId="4" borderId="1" xfId="0" applyFont="1" applyFill="1" applyBorder="1" applyAlignment="1">
      <alignment horizontal="left" vertical="center" wrapText="1"/>
    </xf>
    <xf numFmtId="0" fontId="18" fillId="4" borderId="16" xfId="0" applyFont="1" applyFill="1" applyBorder="1" applyAlignment="1">
      <alignment horizontal="left" vertical="center" wrapText="1"/>
    </xf>
    <xf numFmtId="0" fontId="18" fillId="4" borderId="30" xfId="1" applyFont="1" applyFill="1" applyBorder="1" applyAlignment="1" applyProtection="1">
      <alignment horizontal="center" vertical="center" wrapText="1"/>
    </xf>
    <xf numFmtId="0" fontId="14" fillId="2" borderId="17" xfId="1" applyFont="1" applyFill="1" applyBorder="1" applyAlignment="1" applyProtection="1">
      <alignment horizontal="center" vertical="center" wrapText="1"/>
    </xf>
    <xf numFmtId="0" fontId="14" fillId="2" borderId="29" xfId="1" applyFont="1" applyFill="1" applyBorder="1" applyAlignment="1" applyProtection="1">
      <alignment horizontal="center" vertical="center" wrapText="1"/>
    </xf>
    <xf numFmtId="0" fontId="20" fillId="0" borderId="23" xfId="2" applyFont="1" applyBorder="1" applyAlignment="1" applyProtection="1">
      <alignment horizontal="left" vertical="center"/>
    </xf>
    <xf numFmtId="0" fontId="14" fillId="0" borderId="0" xfId="1" applyFont="1" applyBorder="1" applyAlignment="1" applyProtection="1">
      <alignment horizontal="left" vertical="center" wrapText="1"/>
    </xf>
    <xf numFmtId="2" fontId="18" fillId="4" borderId="38" xfId="0" applyNumberFormat="1" applyFont="1" applyFill="1" applyBorder="1" applyAlignment="1">
      <alignment horizontal="center" vertical="center" wrapText="1"/>
    </xf>
    <xf numFmtId="2" fontId="18" fillId="4" borderId="47" xfId="0" applyNumberFormat="1" applyFont="1" applyFill="1" applyBorder="1" applyAlignment="1">
      <alignment horizontal="center" vertical="center" wrapText="1"/>
    </xf>
    <xf numFmtId="2" fontId="18" fillId="4" borderId="57" xfId="0" applyNumberFormat="1" applyFont="1" applyFill="1" applyBorder="1" applyAlignment="1">
      <alignment horizontal="center" vertical="center" wrapText="1"/>
    </xf>
    <xf numFmtId="0" fontId="18" fillId="2" borderId="40" xfId="1" applyFont="1" applyFill="1" applyBorder="1" applyAlignment="1" applyProtection="1">
      <alignment horizontal="center" vertical="center" wrapText="1"/>
    </xf>
    <xf numFmtId="0" fontId="18" fillId="2" borderId="41" xfId="1" applyFont="1" applyFill="1" applyBorder="1" applyAlignment="1" applyProtection="1">
      <alignment horizontal="center" vertical="center" wrapText="1"/>
    </xf>
    <xf numFmtId="0" fontId="18" fillId="2" borderId="42" xfId="1" applyFont="1" applyFill="1" applyBorder="1" applyAlignment="1" applyProtection="1">
      <alignment horizontal="center" vertical="center" wrapText="1"/>
    </xf>
    <xf numFmtId="0" fontId="2" fillId="0" borderId="0" xfId="0" applyFont="1" applyAlignment="1">
      <alignment horizontal="center" vertical="center" wrapText="1"/>
    </xf>
    <xf numFmtId="0" fontId="20" fillId="0" borderId="24" xfId="2" applyFont="1" applyBorder="1" applyAlignment="1" applyProtection="1">
      <alignment horizontal="left" vertical="center"/>
    </xf>
    <xf numFmtId="0" fontId="18" fillId="2" borderId="45" xfId="1" applyFont="1" applyFill="1" applyBorder="1" applyAlignment="1" applyProtection="1">
      <alignment horizontal="center" vertical="center" wrapText="1"/>
    </xf>
    <xf numFmtId="0" fontId="18" fillId="2" borderId="46" xfId="1" applyFont="1" applyFill="1" applyBorder="1" applyAlignment="1" applyProtection="1">
      <alignment horizontal="center" vertical="center" wrapText="1"/>
    </xf>
    <xf numFmtId="0" fontId="18" fillId="4" borderId="3" xfId="0" applyFont="1" applyFill="1" applyBorder="1" applyAlignment="1">
      <alignment horizontal="center" vertical="center"/>
    </xf>
    <xf numFmtId="0" fontId="18" fillId="4" borderId="4" xfId="0" applyFont="1" applyFill="1" applyBorder="1" applyAlignment="1">
      <alignment horizontal="center" vertical="center"/>
    </xf>
    <xf numFmtId="0" fontId="18" fillId="2" borderId="26" xfId="1" applyFont="1" applyFill="1" applyBorder="1" applyAlignment="1" applyProtection="1">
      <alignment horizontal="center" vertical="center" wrapText="1"/>
    </xf>
    <xf numFmtId="0" fontId="18" fillId="2" borderId="36" xfId="1" applyFont="1" applyFill="1" applyBorder="1" applyAlignment="1" applyProtection="1">
      <alignment horizontal="center" vertical="center" wrapText="1"/>
    </xf>
    <xf numFmtId="0" fontId="18" fillId="2" borderId="40" xfId="1" applyFont="1" applyFill="1" applyBorder="1" applyAlignment="1" applyProtection="1">
      <alignment horizontal="center" vertical="center"/>
    </xf>
    <xf numFmtId="0" fontId="18" fillId="2" borderId="41" xfId="1" applyFont="1" applyFill="1" applyBorder="1" applyAlignment="1" applyProtection="1">
      <alignment horizontal="center" vertical="center"/>
    </xf>
    <xf numFmtId="0" fontId="18" fillId="2" borderId="42" xfId="1" applyFont="1" applyFill="1" applyBorder="1" applyAlignment="1" applyProtection="1">
      <alignment horizontal="center" vertical="center"/>
    </xf>
    <xf numFmtId="0" fontId="14" fillId="0" borderId="15" xfId="1" applyFont="1" applyBorder="1" applyAlignment="1" applyProtection="1">
      <alignment horizontal="left" vertical="center" wrapText="1"/>
    </xf>
    <xf numFmtId="0" fontId="14" fillId="2" borderId="3" xfId="1" applyFont="1" applyFill="1" applyBorder="1" applyAlignment="1" applyProtection="1">
      <alignment horizontal="center" vertical="center" wrapText="1"/>
    </xf>
    <xf numFmtId="0" fontId="14" fillId="2" borderId="20" xfId="1" applyFont="1" applyFill="1" applyBorder="1" applyAlignment="1" applyProtection="1">
      <alignment horizontal="center" vertical="center" wrapText="1"/>
    </xf>
    <xf numFmtId="0" fontId="18" fillId="2" borderId="10" xfId="1" applyFont="1" applyFill="1" applyBorder="1" applyAlignment="1" applyProtection="1">
      <alignment horizontal="center" vertical="center" wrapText="1"/>
    </xf>
    <xf numFmtId="0" fontId="18" fillId="2" borderId="12" xfId="1" applyFont="1" applyFill="1" applyBorder="1" applyAlignment="1" applyProtection="1">
      <alignment horizontal="center" vertical="center" wrapText="1"/>
    </xf>
    <xf numFmtId="0" fontId="18" fillId="2" borderId="3" xfId="1" applyFont="1" applyFill="1" applyBorder="1" applyAlignment="1" applyProtection="1">
      <alignment horizontal="center" vertical="center" wrapText="1"/>
    </xf>
    <xf numFmtId="0" fontId="18" fillId="2" borderId="20" xfId="1" applyFont="1" applyFill="1" applyBorder="1" applyAlignment="1" applyProtection="1">
      <alignment horizontal="center" vertical="center" wrapText="1"/>
    </xf>
    <xf numFmtId="0" fontId="18" fillId="4" borderId="4" xfId="0" applyFont="1" applyFill="1" applyBorder="1" applyAlignment="1">
      <alignment horizontal="left" vertical="center"/>
    </xf>
    <xf numFmtId="0" fontId="24" fillId="0" borderId="5" xfId="0" applyFont="1" applyBorder="1" applyAlignment="1">
      <alignment horizontal="left" vertical="center"/>
    </xf>
    <xf numFmtId="0" fontId="14" fillId="2" borderId="2" xfId="1" applyFont="1" applyFill="1" applyBorder="1" applyAlignment="1" applyProtection="1">
      <alignment horizontal="center" vertical="center" wrapText="1"/>
    </xf>
    <xf numFmtId="0" fontId="14" fillId="2" borderId="11" xfId="1" applyFont="1" applyFill="1" applyBorder="1" applyAlignment="1" applyProtection="1">
      <alignment horizontal="center" vertical="center" wrapText="1"/>
    </xf>
    <xf numFmtId="0" fontId="18" fillId="2" borderId="2" xfId="1" applyFont="1" applyFill="1" applyBorder="1" applyAlignment="1" applyProtection="1">
      <alignment horizontal="center" vertical="center" wrapText="1"/>
    </xf>
    <xf numFmtId="0" fontId="18" fillId="2" borderId="11" xfId="1" applyFont="1" applyFill="1" applyBorder="1" applyAlignment="1" applyProtection="1">
      <alignment horizontal="center" vertical="center" wrapText="1"/>
    </xf>
    <xf numFmtId="0" fontId="18" fillId="4" borderId="3" xfId="0" applyFont="1" applyFill="1" applyBorder="1" applyAlignment="1">
      <alignment horizontal="left" vertical="center"/>
    </xf>
    <xf numFmtId="0" fontId="19" fillId="0" borderId="27" xfId="0" applyFont="1" applyBorder="1" applyAlignment="1">
      <alignment horizontal="left" vertical="center" wrapText="1"/>
    </xf>
    <xf numFmtId="0" fontId="19" fillId="0" borderId="28" xfId="0" applyFont="1" applyBorder="1" applyAlignment="1">
      <alignment horizontal="left" vertical="center" wrapText="1"/>
    </xf>
    <xf numFmtId="0" fontId="18" fillId="2" borderId="14" xfId="1" applyFont="1" applyFill="1" applyBorder="1" applyAlignment="1" applyProtection="1">
      <alignment horizontal="center" vertical="center"/>
    </xf>
    <xf numFmtId="0" fontId="18" fillId="2" borderId="21" xfId="1" applyFont="1" applyFill="1" applyBorder="1" applyAlignment="1" applyProtection="1">
      <alignment horizontal="center" vertical="center"/>
    </xf>
    <xf numFmtId="0" fontId="18" fillId="2" borderId="22" xfId="1" applyFont="1" applyFill="1" applyBorder="1" applyAlignment="1" applyProtection="1">
      <alignment horizontal="center" vertical="center"/>
    </xf>
    <xf numFmtId="0" fontId="14" fillId="4" borderId="53" xfId="6" applyFont="1" applyFill="1" applyBorder="1" applyAlignment="1">
      <alignment horizontal="center" vertical="center" wrapText="1"/>
    </xf>
    <xf numFmtId="0" fontId="14" fillId="4" borderId="55" xfId="6" applyFont="1" applyFill="1" applyBorder="1" applyAlignment="1">
      <alignment horizontal="center" vertical="center" wrapText="1"/>
    </xf>
    <xf numFmtId="0" fontId="14" fillId="4" borderId="56" xfId="6" applyFont="1" applyFill="1" applyBorder="1" applyAlignment="1">
      <alignment horizontal="center" vertical="center" wrapText="1"/>
    </xf>
    <xf numFmtId="0" fontId="18" fillId="4" borderId="1" xfId="0" applyFont="1" applyFill="1" applyBorder="1" applyAlignment="1">
      <alignment horizontal="center" vertical="center" wrapText="1"/>
    </xf>
    <xf numFmtId="0" fontId="18" fillId="4" borderId="16" xfId="0" applyFont="1" applyFill="1" applyBorder="1" applyAlignment="1">
      <alignment horizontal="center" vertical="center" wrapText="1"/>
    </xf>
    <xf numFmtId="0" fontId="18" fillId="4" borderId="13" xfId="0" applyFont="1" applyFill="1" applyBorder="1" applyAlignment="1">
      <alignment horizontal="center" vertical="center" wrapText="1"/>
    </xf>
    <xf numFmtId="0" fontId="18" fillId="4" borderId="18" xfId="0" applyFont="1" applyFill="1" applyBorder="1" applyAlignment="1">
      <alignment horizontal="center" vertical="center"/>
    </xf>
    <xf numFmtId="0" fontId="18" fillId="4" borderId="2" xfId="6" applyFont="1" applyFill="1" applyBorder="1" applyAlignment="1">
      <alignment horizontal="center" vertical="center" wrapText="1"/>
    </xf>
    <xf numFmtId="0" fontId="18" fillId="4" borderId="17" xfId="6" applyFont="1" applyFill="1" applyBorder="1" applyAlignment="1">
      <alignment horizontal="center" vertical="center" wrapText="1"/>
    </xf>
    <xf numFmtId="0" fontId="27" fillId="0" borderId="0" xfId="2" applyFont="1" applyBorder="1" applyAlignment="1" applyProtection="1">
      <alignment horizontal="left" vertical="center"/>
    </xf>
    <xf numFmtId="0" fontId="14" fillId="4" borderId="14" xfId="6" applyFont="1" applyFill="1" applyBorder="1" applyAlignment="1">
      <alignment horizontal="center" vertical="center" wrapText="1"/>
    </xf>
    <xf numFmtId="0" fontId="14" fillId="4" borderId="21" xfId="6" applyFont="1" applyFill="1" applyBorder="1" applyAlignment="1">
      <alignment horizontal="center" vertical="center" wrapText="1"/>
    </xf>
    <xf numFmtId="0" fontId="14" fillId="4" borderId="22" xfId="6" applyFont="1" applyFill="1" applyBorder="1" applyAlignment="1">
      <alignment horizontal="center" vertical="center" wrapText="1"/>
    </xf>
    <xf numFmtId="0" fontId="7" fillId="0" borderId="8" xfId="0" applyFont="1" applyBorder="1" applyAlignment="1">
      <alignment horizontal="left" vertical="center" wrapText="1"/>
    </xf>
    <xf numFmtId="0" fontId="7" fillId="0" borderId="0" xfId="0" applyFont="1" applyBorder="1" applyAlignment="1">
      <alignment horizontal="left" vertical="center" wrapText="1"/>
    </xf>
    <xf numFmtId="0" fontId="7" fillId="0" borderId="6" xfId="0" applyFont="1" applyBorder="1" applyAlignment="1">
      <alignment horizontal="left" vertical="center" wrapText="1"/>
    </xf>
    <xf numFmtId="0" fontId="18" fillId="2" borderId="14" xfId="1" applyFont="1" applyFill="1" applyBorder="1" applyAlignment="1" applyProtection="1">
      <alignment horizontal="center" vertical="center" wrapText="1"/>
    </xf>
    <xf numFmtId="0" fontId="18" fillId="2" borderId="22" xfId="1" applyFont="1" applyFill="1" applyBorder="1" applyAlignment="1" applyProtection="1">
      <alignment horizontal="center" vertical="center" wrapText="1"/>
    </xf>
    <xf numFmtId="0" fontId="14" fillId="2" borderId="32" xfId="1" applyFont="1" applyFill="1" applyBorder="1" applyAlignment="1" applyProtection="1">
      <alignment horizontal="center" vertical="center" wrapText="1"/>
    </xf>
    <xf numFmtId="0" fontId="18" fillId="2" borderId="18" xfId="1" applyFont="1" applyFill="1" applyBorder="1" applyAlignment="1" applyProtection="1">
      <alignment horizontal="center" vertical="center" wrapText="1"/>
    </xf>
    <xf numFmtId="0" fontId="18" fillId="2" borderId="31" xfId="1" applyFont="1" applyFill="1" applyBorder="1" applyAlignment="1" applyProtection="1">
      <alignment horizontal="center" vertical="center" wrapText="1"/>
    </xf>
    <xf numFmtId="0" fontId="18" fillId="2" borderId="25" xfId="1" applyFont="1" applyFill="1" applyBorder="1" applyAlignment="1" applyProtection="1">
      <alignment horizontal="center" vertical="center" wrapText="1"/>
    </xf>
    <xf numFmtId="0" fontId="14" fillId="0" borderId="0" xfId="1" applyFont="1" applyBorder="1" applyAlignment="1">
      <alignment horizontal="left" vertical="center" wrapText="1"/>
    </xf>
    <xf numFmtId="0" fontId="33" fillId="0" borderId="23" xfId="2" applyFont="1" applyBorder="1" applyAlignment="1" applyProtection="1">
      <alignment horizontal="left" vertical="center"/>
    </xf>
    <xf numFmtId="0" fontId="20" fillId="0" borderId="27" xfId="2" applyFont="1" applyBorder="1" applyAlignment="1" applyProtection="1">
      <alignment horizontal="left" vertical="center"/>
    </xf>
    <xf numFmtId="0" fontId="12" fillId="0" borderId="5" xfId="0" applyFont="1" applyBorder="1" applyAlignment="1">
      <alignment horizontal="center"/>
    </xf>
  </cellXfs>
  <cellStyles count="7">
    <cellStyle name="Hyperlink" xfId="2" builtinId="8"/>
    <cellStyle name="Normal" xfId="0" builtinId="0"/>
    <cellStyle name="Normal 2" xfId="3" xr:uid="{00000000-0005-0000-0000-000002000000}"/>
    <cellStyle name="Normal 2 2" xfId="4" xr:uid="{00000000-0005-0000-0000-000003000000}"/>
    <cellStyle name="Normal 3" xfId="1" xr:uid="{00000000-0005-0000-0000-000004000000}"/>
    <cellStyle name="Normal 3 2" xfId="6" xr:uid="{00000000-0005-0000-0000-000005000000}"/>
    <cellStyle name="Percent" xfId="5" builtinId="5"/>
  </cellStyles>
  <dxfs count="51">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
      <font>
        <strike val="0"/>
        <color rgb="FFFF0000"/>
      </font>
      <fill>
        <patternFill>
          <bgColor theme="1"/>
        </patternFill>
      </fill>
    </dxf>
  </dxfs>
  <tableStyles count="0" defaultTableStyle="TableStyleMedium2" defaultPivotStyle="PivotStyleLight16"/>
  <colors>
    <mruColors>
      <color rgb="FF99CCFF"/>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CI1050"/>
  <sheetViews>
    <sheetView showGridLines="0" tabSelected="1" zoomScale="85" zoomScaleNormal="85" workbookViewId="0"/>
  </sheetViews>
  <sheetFormatPr defaultColWidth="8.81640625" defaultRowHeight="16" customHeight="1" x14ac:dyDescent="0.25"/>
  <cols>
    <col min="1" max="1" width="5.54296875" style="40" customWidth="1"/>
    <col min="2" max="2" width="39.54296875" style="40" customWidth="1"/>
    <col min="3" max="3" width="22" style="40" customWidth="1"/>
    <col min="4" max="4" width="21.6328125" style="40" customWidth="1"/>
    <col min="5" max="5" width="19.08984375" style="40" customWidth="1"/>
    <col min="6" max="6" width="21.36328125" style="40" customWidth="1"/>
    <col min="7" max="8" width="16.81640625" style="40" customWidth="1"/>
    <col min="9" max="9" width="21.453125" style="40" customWidth="1"/>
    <col min="10" max="10" width="16.54296875" style="40" customWidth="1"/>
    <col min="11" max="11" width="19.36328125" style="68" customWidth="1"/>
    <col min="12" max="12" width="19.36328125" style="40" customWidth="1"/>
    <col min="13" max="13" width="19.36328125" style="68" customWidth="1"/>
    <col min="14" max="14" width="19.36328125" style="40" customWidth="1"/>
    <col min="15" max="19" width="19.36328125" style="68" customWidth="1"/>
    <col min="20" max="20" width="19.36328125" style="40" customWidth="1"/>
    <col min="21" max="21" width="26.81640625" style="40" bestFit="1" customWidth="1"/>
    <col min="22" max="22" width="18.81640625" style="40" bestFit="1" customWidth="1"/>
    <col min="23" max="23" width="21.54296875" style="40" customWidth="1"/>
    <col min="24" max="24" width="28.81640625" style="40" bestFit="1" customWidth="1"/>
    <col min="25" max="25" width="19" style="40" customWidth="1"/>
    <col min="26" max="31" width="28.81640625" style="40" bestFit="1" customWidth="1"/>
    <col min="32" max="32" width="28.81640625" customWidth="1"/>
    <col min="33" max="33" width="17.1796875" style="105" customWidth="1"/>
    <col min="34" max="34" width="17.81640625" style="105" hidden="1" customWidth="1"/>
    <col min="35" max="37" width="18.1796875" style="105" hidden="1" customWidth="1"/>
    <col min="38" max="38" width="19.1796875" style="40" hidden="1" customWidth="1"/>
    <col min="39" max="39" width="15.1796875" style="40" hidden="1" customWidth="1"/>
    <col min="40" max="44" width="21.81640625" style="40" hidden="1" customWidth="1"/>
    <col min="45" max="45" width="30.90625" style="40" hidden="1" customWidth="1"/>
    <col min="46" max="50" width="21.81640625" style="40" hidden="1" customWidth="1"/>
    <col min="51" max="51" width="30.90625" style="40" hidden="1" customWidth="1"/>
    <col min="52" max="56" width="21.81640625" style="40" hidden="1" customWidth="1"/>
    <col min="57" max="57" width="30.90625" style="40" hidden="1" customWidth="1"/>
    <col min="58" max="62" width="21.81640625" style="40" hidden="1" customWidth="1"/>
    <col min="63" max="63" width="30.90625" style="40" hidden="1" customWidth="1"/>
    <col min="64" max="68" width="21.81640625" style="40" hidden="1" customWidth="1"/>
    <col min="69" max="69" width="30.90625" style="40" hidden="1" customWidth="1"/>
    <col min="70" max="74" width="21.81640625" style="40" hidden="1" customWidth="1"/>
    <col min="75" max="75" width="30.90625" style="40" hidden="1" customWidth="1"/>
    <col min="76" max="77" width="8.81640625" style="40" hidden="1" customWidth="1"/>
    <col min="78" max="78" width="12.1796875" style="40" hidden="1" customWidth="1"/>
    <col min="79" max="79" width="8.81640625" style="40" hidden="1" customWidth="1"/>
    <col min="80" max="80" width="0" style="40" hidden="1" customWidth="1"/>
    <col min="81" max="81" width="15.453125" style="40" hidden="1" customWidth="1"/>
    <col min="82" max="82" width="13.6328125" style="40" hidden="1" customWidth="1"/>
    <col min="83" max="83" width="19.36328125" style="40" hidden="1" customWidth="1"/>
    <col min="84" max="84" width="15.81640625" style="40" hidden="1" customWidth="1"/>
    <col min="85" max="85" width="22.453125" style="40" hidden="1" customWidth="1"/>
    <col min="86" max="86" width="12.54296875" style="40" hidden="1" customWidth="1"/>
    <col min="87" max="87" width="13" style="40" hidden="1" customWidth="1"/>
    <col min="88" max="16384" width="8.81640625" style="40"/>
  </cols>
  <sheetData>
    <row r="1" spans="2:10" ht="16" customHeight="1" x14ac:dyDescent="0.25">
      <c r="F1" s="67" t="s">
        <v>694</v>
      </c>
      <c r="G1" s="41"/>
    </row>
    <row r="2" spans="2:10" ht="16" customHeight="1" x14ac:dyDescent="0.25">
      <c r="F2" s="41" t="s">
        <v>695</v>
      </c>
      <c r="G2" s="41"/>
    </row>
    <row r="3" spans="2:10" ht="16" customHeight="1" x14ac:dyDescent="0.25">
      <c r="J3" s="41"/>
    </row>
    <row r="4" spans="2:10" ht="16" customHeight="1" x14ac:dyDescent="0.25">
      <c r="B4" s="268" t="s">
        <v>656</v>
      </c>
      <c r="C4" s="268"/>
      <c r="D4" s="268"/>
      <c r="E4" s="268"/>
      <c r="F4" s="268"/>
      <c r="G4" s="42"/>
    </row>
    <row r="5" spans="2:10" ht="16" customHeight="1" x14ac:dyDescent="0.25">
      <c r="B5" s="268"/>
      <c r="C5" s="268"/>
      <c r="D5" s="268"/>
      <c r="E5" s="268"/>
      <c r="F5" s="268"/>
      <c r="G5" s="42"/>
    </row>
    <row r="6" spans="2:10" ht="16" customHeight="1" x14ac:dyDescent="0.25">
      <c r="B6" s="269" t="s">
        <v>86</v>
      </c>
      <c r="C6" s="270"/>
      <c r="D6" s="270"/>
      <c r="E6" s="270"/>
      <c r="F6" s="271"/>
      <c r="G6" s="42"/>
      <c r="H6" s="42"/>
    </row>
    <row r="7" spans="2:10" ht="96" customHeight="1" x14ac:dyDescent="0.25">
      <c r="B7" s="275" t="s">
        <v>728</v>
      </c>
      <c r="C7" s="276"/>
      <c r="D7" s="276"/>
      <c r="E7" s="276"/>
      <c r="F7" s="277"/>
      <c r="G7" s="42"/>
      <c r="H7" s="43"/>
    </row>
    <row r="8" spans="2:10" ht="16" customHeight="1" x14ac:dyDescent="0.25">
      <c r="B8" s="269" t="s">
        <v>87</v>
      </c>
      <c r="C8" s="270"/>
      <c r="D8" s="270"/>
      <c r="E8" s="270"/>
      <c r="F8" s="271"/>
      <c r="G8" s="42"/>
      <c r="H8" s="42"/>
    </row>
    <row r="9" spans="2:10" ht="16" customHeight="1" x14ac:dyDescent="0.25">
      <c r="B9" s="183" t="s">
        <v>994</v>
      </c>
      <c r="C9" s="43"/>
      <c r="D9" s="43"/>
      <c r="E9" s="43"/>
      <c r="F9" s="44"/>
      <c r="G9" s="42"/>
      <c r="H9" s="43"/>
    </row>
    <row r="10" spans="2:10" ht="16" customHeight="1" x14ac:dyDescent="0.25">
      <c r="B10" s="272" t="s">
        <v>88</v>
      </c>
      <c r="C10" s="273"/>
      <c r="D10" s="273"/>
      <c r="E10" s="273"/>
      <c r="F10" s="274"/>
      <c r="G10" s="42"/>
      <c r="H10" s="42"/>
    </row>
    <row r="11" spans="2:10" ht="16" customHeight="1" x14ac:dyDescent="0.25">
      <c r="B11" s="45">
        <v>45497</v>
      </c>
      <c r="C11" s="43"/>
      <c r="D11" s="43"/>
      <c r="E11" s="43"/>
      <c r="F11" s="44"/>
      <c r="G11" s="42"/>
      <c r="H11" s="43"/>
    </row>
    <row r="12" spans="2:10" ht="16" customHeight="1" x14ac:dyDescent="0.25">
      <c r="B12" s="269" t="s">
        <v>89</v>
      </c>
      <c r="C12" s="270"/>
      <c r="D12" s="270"/>
      <c r="E12" s="270"/>
      <c r="F12" s="271"/>
      <c r="G12" s="42"/>
      <c r="H12" s="42"/>
    </row>
    <row r="13" spans="2:10" ht="16" customHeight="1" x14ac:dyDescent="0.25">
      <c r="B13" s="49" t="s">
        <v>691</v>
      </c>
      <c r="C13" s="265" t="s">
        <v>692</v>
      </c>
      <c r="D13" s="265"/>
      <c r="E13" s="43"/>
      <c r="F13" s="44"/>
      <c r="G13" s="42"/>
      <c r="H13" s="43"/>
    </row>
    <row r="14" spans="2:10" ht="16" customHeight="1" x14ac:dyDescent="0.25">
      <c r="B14" s="286" t="s">
        <v>90</v>
      </c>
      <c r="C14" s="287"/>
      <c r="D14" s="287"/>
      <c r="E14" s="287"/>
      <c r="F14" s="288"/>
      <c r="G14" s="42"/>
      <c r="H14" s="42"/>
    </row>
    <row r="15" spans="2:10" ht="16" customHeight="1" x14ac:dyDescent="0.3">
      <c r="B15" s="59" t="s">
        <v>657</v>
      </c>
      <c r="C15" s="299" t="s">
        <v>649</v>
      </c>
      <c r="D15" s="299"/>
      <c r="E15" s="299"/>
      <c r="F15" s="81"/>
      <c r="G15" s="42"/>
      <c r="H15" s="42"/>
    </row>
    <row r="16" spans="2:10" ht="16" customHeight="1" x14ac:dyDescent="0.3">
      <c r="B16" s="48" t="s">
        <v>652</v>
      </c>
      <c r="C16" s="281" t="s">
        <v>726</v>
      </c>
      <c r="D16" s="281"/>
      <c r="E16" s="126"/>
      <c r="F16" s="82"/>
      <c r="G16" s="42"/>
      <c r="H16" s="42"/>
    </row>
    <row r="17" spans="2:10" ht="16" customHeight="1" x14ac:dyDescent="0.3">
      <c r="B17" s="49" t="s">
        <v>114</v>
      </c>
      <c r="C17" s="280" t="s">
        <v>727</v>
      </c>
      <c r="D17" s="280"/>
      <c r="E17" s="127"/>
      <c r="F17" s="83"/>
      <c r="G17" s="42"/>
      <c r="H17" s="42"/>
    </row>
    <row r="18" spans="2:10" ht="16" customHeight="1" x14ac:dyDescent="0.25">
      <c r="E18" s="42"/>
      <c r="F18" s="42"/>
      <c r="G18" s="42"/>
      <c r="H18" s="42"/>
    </row>
    <row r="19" spans="2:10" ht="16" customHeight="1" x14ac:dyDescent="0.25">
      <c r="B19" s="282" t="s">
        <v>690</v>
      </c>
      <c r="C19" s="282"/>
      <c r="D19" s="282"/>
      <c r="E19" s="282"/>
      <c r="F19" s="282"/>
      <c r="G19" s="42"/>
      <c r="H19" s="42"/>
    </row>
    <row r="20" spans="2:10" ht="16" customHeight="1" x14ac:dyDescent="0.25">
      <c r="B20" s="282"/>
      <c r="C20" s="282"/>
      <c r="D20" s="282"/>
      <c r="E20" s="282"/>
      <c r="F20" s="282"/>
      <c r="G20" s="42"/>
      <c r="H20" s="42"/>
    </row>
    <row r="21" spans="2:10" ht="16" customHeight="1" x14ac:dyDescent="0.25">
      <c r="E21" s="42"/>
      <c r="F21" s="42"/>
      <c r="G21" s="42"/>
      <c r="H21" s="42"/>
    </row>
    <row r="22" spans="2:10" ht="16" customHeight="1" x14ac:dyDescent="0.25">
      <c r="B22" s="22" t="s">
        <v>657</v>
      </c>
      <c r="C22" s="11"/>
      <c r="D22" s="11"/>
      <c r="E22" s="9"/>
      <c r="F22"/>
      <c r="G22"/>
      <c r="H22"/>
      <c r="I22"/>
      <c r="J22"/>
    </row>
    <row r="23" spans="2:10" ht="16" customHeight="1" thickBot="1" x14ac:dyDescent="0.3">
      <c r="B23" s="23" t="s">
        <v>658</v>
      </c>
      <c r="C23" s="12"/>
      <c r="D23" s="42"/>
      <c r="E23" s="42"/>
      <c r="F23"/>
      <c r="G23"/>
      <c r="H23"/>
      <c r="I23"/>
      <c r="J23"/>
    </row>
    <row r="24" spans="2:10" ht="16" customHeight="1" x14ac:dyDescent="0.25">
      <c r="B24" s="35" t="s">
        <v>659</v>
      </c>
      <c r="C24" s="157"/>
      <c r="D24" s="42"/>
      <c r="E24" s="42"/>
      <c r="F24"/>
      <c r="G24"/>
      <c r="H24"/>
      <c r="I24"/>
      <c r="J24"/>
    </row>
    <row r="25" spans="2:10" ht="16" customHeight="1" x14ac:dyDescent="0.25">
      <c r="B25" s="24" t="s">
        <v>693</v>
      </c>
      <c r="C25" s="6"/>
      <c r="D25" s="42"/>
      <c r="E25" s="42"/>
      <c r="F25"/>
      <c r="G25"/>
      <c r="H25"/>
      <c r="I25"/>
      <c r="J25"/>
    </row>
    <row r="26" spans="2:10" ht="16" customHeight="1" x14ac:dyDescent="0.25">
      <c r="B26" s="4" t="s">
        <v>125</v>
      </c>
      <c r="C26" s="7"/>
      <c r="D26" s="42"/>
      <c r="E26" s="42"/>
      <c r="F26"/>
      <c r="G26"/>
      <c r="H26"/>
      <c r="I26"/>
      <c r="J26"/>
    </row>
    <row r="27" spans="2:10" ht="16" customHeight="1" thickBot="1" x14ac:dyDescent="0.3">
      <c r="B27" s="36" t="s">
        <v>0</v>
      </c>
      <c r="C27" s="46"/>
      <c r="D27" s="42"/>
      <c r="E27" s="42"/>
      <c r="F27"/>
      <c r="G27"/>
      <c r="H27"/>
      <c r="I27"/>
      <c r="J27"/>
    </row>
    <row r="28" spans="2:10" ht="16" customHeight="1" thickBot="1" x14ac:dyDescent="0.3">
      <c r="D28" s="42"/>
      <c r="E28" s="42"/>
      <c r="F28" s="42"/>
      <c r="G28" s="42"/>
    </row>
    <row r="29" spans="2:10" ht="16" customHeight="1" x14ac:dyDescent="0.25">
      <c r="B29" s="294" t="s">
        <v>671</v>
      </c>
      <c r="C29" s="295"/>
      <c r="D29" s="70"/>
      <c r="E29" s="42"/>
      <c r="F29" s="42"/>
      <c r="G29" s="42"/>
    </row>
    <row r="30" spans="2:10" ht="48.5" customHeight="1" x14ac:dyDescent="0.25">
      <c r="B30" s="292" t="s">
        <v>974</v>
      </c>
      <c r="C30" s="293"/>
      <c r="D30" s="104"/>
      <c r="E30" s="42"/>
      <c r="F30" s="42"/>
      <c r="G30" s="42"/>
    </row>
    <row r="31" spans="2:10" ht="48.5" customHeight="1" thickBot="1" x14ac:dyDescent="0.3">
      <c r="B31" s="278" t="s">
        <v>740</v>
      </c>
      <c r="C31" s="279"/>
      <c r="D31" s="46"/>
      <c r="E31" s="42"/>
      <c r="F31" s="42"/>
      <c r="G31" s="42"/>
    </row>
    <row r="33" spans="1:87" s="43" customFormat="1" ht="16" customHeight="1" x14ac:dyDescent="0.25">
      <c r="B33" s="37" t="s">
        <v>652</v>
      </c>
      <c r="C33" s="38"/>
      <c r="D33" s="38"/>
      <c r="E33" s="38"/>
      <c r="F33" s="38"/>
      <c r="G33" s="38"/>
      <c r="K33" s="69"/>
      <c r="M33" s="69"/>
      <c r="O33" s="69"/>
      <c r="P33" s="69"/>
      <c r="Q33" s="69"/>
      <c r="R33" s="69"/>
      <c r="S33" s="69"/>
      <c r="AF33"/>
      <c r="AG33" s="106"/>
      <c r="AH33" s="106"/>
      <c r="AI33" s="106"/>
      <c r="AJ33" s="106"/>
      <c r="AK33" s="106"/>
    </row>
    <row r="34" spans="1:87" s="43" customFormat="1" ht="16" customHeight="1" thickBot="1" x14ac:dyDescent="0.3">
      <c r="B34" s="300" t="s">
        <v>993</v>
      </c>
      <c r="C34" s="300"/>
      <c r="D34" s="300"/>
      <c r="E34" s="300"/>
      <c r="F34" s="300"/>
      <c r="G34" s="300"/>
      <c r="H34" s="300"/>
      <c r="I34" s="300"/>
      <c r="J34" s="300"/>
      <c r="K34" s="300"/>
      <c r="L34" s="300"/>
      <c r="M34" s="300"/>
      <c r="N34" s="300"/>
      <c r="O34" s="300"/>
      <c r="P34" s="300"/>
      <c r="Q34" s="300"/>
      <c r="R34" s="300"/>
      <c r="S34" s="300"/>
      <c r="T34" s="300"/>
      <c r="U34" s="300"/>
      <c r="V34" s="300"/>
      <c r="W34" s="300"/>
      <c r="X34" s="300"/>
      <c r="Y34" s="300"/>
      <c r="Z34" s="300"/>
      <c r="AA34" s="300"/>
      <c r="AB34" s="300"/>
      <c r="AC34" s="300"/>
      <c r="AD34" s="300"/>
      <c r="AE34" s="300"/>
      <c r="AF34"/>
      <c r="AG34" s="106"/>
      <c r="AH34" s="106"/>
      <c r="AI34" s="106"/>
      <c r="AJ34" s="106"/>
      <c r="AK34" s="106"/>
    </row>
    <row r="35" spans="1:87" ht="16" customHeight="1" thickBot="1" x14ac:dyDescent="0.3">
      <c r="B35" s="304" t="s">
        <v>651</v>
      </c>
      <c r="C35" s="305"/>
      <c r="D35" s="305"/>
      <c r="E35" s="305"/>
      <c r="F35" s="305"/>
      <c r="G35" s="305"/>
      <c r="H35" s="305"/>
      <c r="I35" s="305"/>
      <c r="J35" s="305"/>
      <c r="K35" s="305"/>
      <c r="L35" s="305"/>
      <c r="M35" s="305"/>
      <c r="N35" s="305"/>
      <c r="O35" s="305"/>
      <c r="P35" s="305"/>
      <c r="Q35" s="305"/>
      <c r="R35" s="305"/>
      <c r="S35" s="305"/>
      <c r="T35" s="305"/>
      <c r="U35" s="305"/>
      <c r="V35" s="305"/>
      <c r="W35" s="305"/>
      <c r="X35" s="305"/>
      <c r="Y35" s="305"/>
      <c r="Z35" s="305"/>
      <c r="AA35" s="305"/>
      <c r="AB35" s="305"/>
      <c r="AC35" s="305"/>
      <c r="AD35" s="305"/>
      <c r="AE35" s="305"/>
      <c r="AF35" s="306"/>
    </row>
    <row r="36" spans="1:87" ht="16" customHeight="1" x14ac:dyDescent="0.25">
      <c r="B36" s="136">
        <v>1</v>
      </c>
      <c r="C36" s="131">
        <v>2</v>
      </c>
      <c r="D36" s="172" t="s">
        <v>768</v>
      </c>
      <c r="E36" s="172" t="s">
        <v>767</v>
      </c>
      <c r="F36" s="131">
        <v>4</v>
      </c>
      <c r="G36" s="131">
        <v>5</v>
      </c>
      <c r="H36" s="131">
        <v>6</v>
      </c>
      <c r="I36" s="131">
        <v>7</v>
      </c>
      <c r="J36" s="132">
        <v>8</v>
      </c>
      <c r="K36" s="205" t="s">
        <v>684</v>
      </c>
      <c r="L36" s="206" t="s">
        <v>685</v>
      </c>
      <c r="M36" s="207" t="s">
        <v>686</v>
      </c>
      <c r="N36" s="206" t="s">
        <v>687</v>
      </c>
      <c r="O36" s="207" t="s">
        <v>688</v>
      </c>
      <c r="P36" s="206" t="s">
        <v>689</v>
      </c>
      <c r="Q36" s="208" t="s">
        <v>751</v>
      </c>
      <c r="R36" s="208" t="s">
        <v>752</v>
      </c>
      <c r="S36" s="208" t="s">
        <v>753</v>
      </c>
      <c r="T36" s="209" t="s">
        <v>754</v>
      </c>
      <c r="U36" s="133">
        <v>10</v>
      </c>
      <c r="V36" s="131">
        <v>11</v>
      </c>
      <c r="W36" s="131">
        <v>12</v>
      </c>
      <c r="X36" s="132">
        <v>13</v>
      </c>
      <c r="Y36" s="171">
        <v>14</v>
      </c>
      <c r="Z36" s="222" t="s">
        <v>836</v>
      </c>
      <c r="AA36" s="223" t="s">
        <v>837</v>
      </c>
      <c r="AB36" s="223" t="s">
        <v>838</v>
      </c>
      <c r="AC36" s="223" t="s">
        <v>839</v>
      </c>
      <c r="AD36" s="223" t="s">
        <v>840</v>
      </c>
      <c r="AE36" s="223" t="s">
        <v>841</v>
      </c>
      <c r="AF36" s="224" t="s">
        <v>842</v>
      </c>
      <c r="AG36"/>
      <c r="AL36" s="105"/>
    </row>
    <row r="37" spans="1:87" ht="16" customHeight="1" x14ac:dyDescent="0.25">
      <c r="B37" s="297" t="s">
        <v>123</v>
      </c>
      <c r="C37" s="266" t="s">
        <v>674</v>
      </c>
      <c r="D37" s="250" t="s">
        <v>675</v>
      </c>
      <c r="E37" s="250" t="s">
        <v>834</v>
      </c>
      <c r="F37" s="290" t="s">
        <v>676</v>
      </c>
      <c r="G37" s="250" t="s">
        <v>677</v>
      </c>
      <c r="H37" s="250" t="s">
        <v>678</v>
      </c>
      <c r="I37" s="289" t="s">
        <v>679</v>
      </c>
      <c r="J37" s="291" t="s">
        <v>738</v>
      </c>
      <c r="K37" s="253" t="s">
        <v>680</v>
      </c>
      <c r="L37" s="254"/>
      <c r="M37" s="254"/>
      <c r="N37" s="254"/>
      <c r="O37" s="254"/>
      <c r="P37" s="254"/>
      <c r="Q37" s="254"/>
      <c r="R37" s="254"/>
      <c r="S37" s="254"/>
      <c r="T37" s="255"/>
      <c r="U37" s="251" t="s">
        <v>681</v>
      </c>
      <c r="V37" s="250" t="s">
        <v>682</v>
      </c>
      <c r="W37" s="250" t="s">
        <v>683</v>
      </c>
      <c r="X37" s="256" t="s">
        <v>745</v>
      </c>
      <c r="Y37" s="256" t="s">
        <v>835</v>
      </c>
      <c r="Z37" s="261" t="s">
        <v>756</v>
      </c>
      <c r="AA37" s="246"/>
      <c r="AB37" s="246"/>
      <c r="AC37" s="246"/>
      <c r="AD37" s="246"/>
      <c r="AE37" s="246"/>
      <c r="AF37" s="283"/>
      <c r="AG37"/>
      <c r="AL37" s="105"/>
    </row>
    <row r="38" spans="1:87" ht="16" customHeight="1" x14ac:dyDescent="0.25">
      <c r="B38" s="298"/>
      <c r="C38" s="267"/>
      <c r="D38" s="258"/>
      <c r="E38" s="258"/>
      <c r="F38" s="296"/>
      <c r="G38" s="258"/>
      <c r="H38" s="258"/>
      <c r="I38" s="289"/>
      <c r="J38" s="291"/>
      <c r="K38" s="243" t="s">
        <v>718</v>
      </c>
      <c r="L38" s="263" t="s">
        <v>719</v>
      </c>
      <c r="M38" s="246" t="s">
        <v>720</v>
      </c>
      <c r="N38" s="263" t="s">
        <v>721</v>
      </c>
      <c r="O38" s="246" t="s">
        <v>722</v>
      </c>
      <c r="P38" s="263" t="s">
        <v>723</v>
      </c>
      <c r="Q38" s="246" t="s">
        <v>747</v>
      </c>
      <c r="R38" s="263" t="s">
        <v>748</v>
      </c>
      <c r="S38" s="246" t="s">
        <v>749</v>
      </c>
      <c r="T38" s="301" t="s">
        <v>750</v>
      </c>
      <c r="U38" s="252"/>
      <c r="V38" s="258"/>
      <c r="W38" s="258"/>
      <c r="X38" s="257"/>
      <c r="Y38" s="257"/>
      <c r="Z38" s="261"/>
      <c r="AA38" s="246"/>
      <c r="AB38" s="246"/>
      <c r="AC38" s="246"/>
      <c r="AD38" s="246"/>
      <c r="AE38" s="246"/>
      <c r="AF38" s="283"/>
      <c r="AG38"/>
      <c r="AL38" s="105"/>
    </row>
    <row r="39" spans="1:87" ht="16" customHeight="1" x14ac:dyDescent="0.25">
      <c r="B39" s="298"/>
      <c r="C39" s="267"/>
      <c r="D39" s="258"/>
      <c r="E39" s="258"/>
      <c r="F39" s="296"/>
      <c r="G39" s="258"/>
      <c r="H39" s="258"/>
      <c r="I39" s="289"/>
      <c r="J39" s="291"/>
      <c r="K39" s="244"/>
      <c r="L39" s="263"/>
      <c r="M39" s="246"/>
      <c r="N39" s="263"/>
      <c r="O39" s="246"/>
      <c r="P39" s="263"/>
      <c r="Q39" s="246"/>
      <c r="R39" s="263"/>
      <c r="S39" s="246"/>
      <c r="T39" s="302"/>
      <c r="U39" s="252"/>
      <c r="V39" s="258"/>
      <c r="W39" s="258"/>
      <c r="X39" s="257"/>
      <c r="Y39" s="257"/>
      <c r="Z39" s="261"/>
      <c r="AA39" s="246"/>
      <c r="AB39" s="246"/>
      <c r="AC39" s="246"/>
      <c r="AD39" s="246"/>
      <c r="AE39" s="246"/>
      <c r="AF39" s="283"/>
      <c r="AG39"/>
      <c r="AL39" s="105"/>
    </row>
    <row r="40" spans="1:87" ht="16" customHeight="1" x14ac:dyDescent="0.25">
      <c r="B40" s="298"/>
      <c r="C40" s="267"/>
      <c r="D40" s="258"/>
      <c r="E40" s="258"/>
      <c r="F40" s="296"/>
      <c r="G40" s="258"/>
      <c r="H40" s="258"/>
      <c r="I40" s="289"/>
      <c r="J40" s="291"/>
      <c r="K40" s="244"/>
      <c r="L40" s="263"/>
      <c r="M40" s="246"/>
      <c r="N40" s="263"/>
      <c r="O40" s="246"/>
      <c r="P40" s="263"/>
      <c r="Q40" s="246"/>
      <c r="R40" s="263"/>
      <c r="S40" s="246"/>
      <c r="T40" s="302"/>
      <c r="U40" s="252"/>
      <c r="V40" s="258"/>
      <c r="W40" s="258"/>
      <c r="X40" s="257"/>
      <c r="Y40" s="257"/>
      <c r="Z40" s="261" t="s">
        <v>757</v>
      </c>
      <c r="AA40" s="246" t="s">
        <v>758</v>
      </c>
      <c r="AB40" s="246" t="s">
        <v>759</v>
      </c>
      <c r="AC40" s="246" t="s">
        <v>760</v>
      </c>
      <c r="AD40" s="246" t="s">
        <v>761</v>
      </c>
      <c r="AE40" s="246" t="s">
        <v>762</v>
      </c>
      <c r="AF40" s="283" t="s">
        <v>763</v>
      </c>
      <c r="AG40" s="162"/>
      <c r="AH40" s="260" t="s">
        <v>742</v>
      </c>
      <c r="AI40" s="260" t="s">
        <v>743</v>
      </c>
      <c r="AJ40" s="249" t="s">
        <v>741</v>
      </c>
      <c r="AK40" s="248" t="s">
        <v>784</v>
      </c>
      <c r="AL40" s="248" t="s">
        <v>785</v>
      </c>
      <c r="AM40" s="259" t="s">
        <v>744</v>
      </c>
      <c r="AN40" s="163"/>
      <c r="AO40" s="307" t="s">
        <v>792</v>
      </c>
      <c r="AP40" s="307" t="s">
        <v>793</v>
      </c>
      <c r="AQ40" s="307" t="s">
        <v>796</v>
      </c>
      <c r="AR40" s="307" t="s">
        <v>794</v>
      </c>
      <c r="AS40" s="307" t="s">
        <v>795</v>
      </c>
      <c r="AT40" s="307" t="s">
        <v>797</v>
      </c>
      <c r="AU40" s="307" t="s">
        <v>798</v>
      </c>
      <c r="AV40" s="307" t="s">
        <v>799</v>
      </c>
      <c r="AW40" s="307" t="s">
        <v>800</v>
      </c>
      <c r="AX40" s="307" t="s">
        <v>801</v>
      </c>
      <c r="AY40" s="307" t="s">
        <v>802</v>
      </c>
      <c r="AZ40" s="307" t="s">
        <v>803</v>
      </c>
      <c r="BA40" s="307" t="s">
        <v>804</v>
      </c>
      <c r="BB40" s="307" t="s">
        <v>805</v>
      </c>
      <c r="BC40" s="307" t="s">
        <v>806</v>
      </c>
      <c r="BD40" s="307" t="s">
        <v>807</v>
      </c>
      <c r="BE40" s="307" t="s">
        <v>808</v>
      </c>
      <c r="BF40" s="307" t="s">
        <v>809</v>
      </c>
      <c r="BG40" s="307" t="s">
        <v>810</v>
      </c>
      <c r="BH40" s="307" t="s">
        <v>811</v>
      </c>
      <c r="BI40" s="307" t="s">
        <v>812</v>
      </c>
      <c r="BJ40" s="307" t="s">
        <v>813</v>
      </c>
      <c r="BK40" s="307" t="s">
        <v>814</v>
      </c>
      <c r="BL40" s="307" t="s">
        <v>815</v>
      </c>
      <c r="BM40" s="307" t="s">
        <v>816</v>
      </c>
      <c r="BN40" s="307" t="s">
        <v>817</v>
      </c>
      <c r="BO40" s="307" t="s">
        <v>818</v>
      </c>
      <c r="BP40" s="307" t="s">
        <v>819</v>
      </c>
      <c r="BQ40" s="307" t="s">
        <v>820</v>
      </c>
      <c r="BR40" s="307" t="s">
        <v>821</v>
      </c>
      <c r="BS40" s="307" t="s">
        <v>823</v>
      </c>
      <c r="BT40" s="307" t="s">
        <v>824</v>
      </c>
      <c r="BU40" s="307" t="s">
        <v>825</v>
      </c>
      <c r="BV40" s="307" t="s">
        <v>826</v>
      </c>
      <c r="BW40" s="307" t="s">
        <v>827</v>
      </c>
      <c r="BX40" s="307" t="s">
        <v>822</v>
      </c>
      <c r="BZ40" s="241" t="s">
        <v>976</v>
      </c>
      <c r="CA40" s="241" t="s">
        <v>977</v>
      </c>
      <c r="CC40" s="238" t="s">
        <v>963</v>
      </c>
      <c r="CD40" s="238" t="s">
        <v>987</v>
      </c>
      <c r="CE40" s="238" t="s">
        <v>988</v>
      </c>
      <c r="CF40" s="238" t="s">
        <v>966</v>
      </c>
      <c r="CG40" s="238" t="s">
        <v>989</v>
      </c>
      <c r="CH40" s="238" t="s">
        <v>990</v>
      </c>
      <c r="CI40" s="238" t="s">
        <v>763</v>
      </c>
    </row>
    <row r="41" spans="1:87" ht="16" customHeight="1" x14ac:dyDescent="0.25">
      <c r="B41" s="298"/>
      <c r="C41" s="267"/>
      <c r="D41" s="258"/>
      <c r="E41" s="258"/>
      <c r="F41" s="296"/>
      <c r="G41" s="258"/>
      <c r="H41" s="258"/>
      <c r="I41" s="290"/>
      <c r="J41" s="256"/>
      <c r="K41" s="244"/>
      <c r="L41" s="263"/>
      <c r="M41" s="246"/>
      <c r="N41" s="263"/>
      <c r="O41" s="246"/>
      <c r="P41" s="263"/>
      <c r="Q41" s="246"/>
      <c r="R41" s="263"/>
      <c r="S41" s="246"/>
      <c r="T41" s="302"/>
      <c r="U41" s="252"/>
      <c r="V41" s="258"/>
      <c r="W41" s="258"/>
      <c r="X41" s="257"/>
      <c r="Y41" s="257"/>
      <c r="Z41" s="261"/>
      <c r="AA41" s="246"/>
      <c r="AB41" s="246"/>
      <c r="AC41" s="246"/>
      <c r="AD41" s="246"/>
      <c r="AE41" s="246"/>
      <c r="AF41" s="283"/>
      <c r="AG41" s="162"/>
      <c r="AH41" s="260"/>
      <c r="AI41" s="260"/>
      <c r="AJ41" s="249"/>
      <c r="AK41" s="249"/>
      <c r="AL41" s="249"/>
      <c r="AM41" s="259"/>
      <c r="AN41" s="163"/>
      <c r="AO41" s="307"/>
      <c r="AP41" s="307"/>
      <c r="AQ41" s="307"/>
      <c r="AR41" s="307"/>
      <c r="AS41" s="307"/>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Z41" s="242"/>
      <c r="CA41" s="242"/>
      <c r="CC41" s="239"/>
      <c r="CD41" s="239"/>
      <c r="CE41" s="239"/>
      <c r="CF41" s="239"/>
      <c r="CG41" s="239"/>
      <c r="CH41" s="239"/>
      <c r="CI41" s="239"/>
    </row>
    <row r="42" spans="1:87" ht="16" customHeight="1" thickBot="1" x14ac:dyDescent="0.3">
      <c r="B42" s="298"/>
      <c r="C42" s="267"/>
      <c r="D42" s="258"/>
      <c r="E42" s="258"/>
      <c r="F42" s="296"/>
      <c r="G42" s="258"/>
      <c r="H42" s="258"/>
      <c r="I42" s="290"/>
      <c r="J42" s="256"/>
      <c r="K42" s="245"/>
      <c r="L42" s="264"/>
      <c r="M42" s="247"/>
      <c r="N42" s="264"/>
      <c r="O42" s="247"/>
      <c r="P42" s="264"/>
      <c r="Q42" s="247"/>
      <c r="R42" s="264"/>
      <c r="S42" s="247"/>
      <c r="T42" s="303"/>
      <c r="U42" s="252"/>
      <c r="V42" s="258"/>
      <c r="W42" s="258"/>
      <c r="X42" s="257"/>
      <c r="Y42" s="257"/>
      <c r="Z42" s="262"/>
      <c r="AA42" s="250"/>
      <c r="AB42" s="250"/>
      <c r="AC42" s="250"/>
      <c r="AD42" s="250"/>
      <c r="AE42" s="250"/>
      <c r="AF42" s="284"/>
      <c r="AG42" s="162"/>
      <c r="AH42" s="260"/>
      <c r="AI42" s="260"/>
      <c r="AJ42" s="249"/>
      <c r="AK42" s="249"/>
      <c r="AL42" s="249"/>
      <c r="AM42" s="242"/>
      <c r="AN42" s="163"/>
      <c r="AO42" s="307"/>
      <c r="AP42" s="307"/>
      <c r="AQ42" s="307"/>
      <c r="AR42" s="307"/>
      <c r="AS42" s="307"/>
      <c r="AT42" s="307"/>
      <c r="AU42" s="307"/>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Z42" s="242"/>
      <c r="CA42" s="242"/>
      <c r="CC42" s="240"/>
      <c r="CD42" s="240"/>
      <c r="CE42" s="240"/>
      <c r="CF42" s="240"/>
      <c r="CG42" s="240"/>
      <c r="CH42" s="240"/>
      <c r="CI42" s="240"/>
    </row>
    <row r="43" spans="1:87" ht="14" x14ac:dyDescent="0.25">
      <c r="A43" s="39">
        <v>1</v>
      </c>
      <c r="B43" s="84" t="str">
        <f>IF(C43&gt;0,A43,"")</f>
        <v/>
      </c>
      <c r="C43" s="158"/>
      <c r="D43" s="85"/>
      <c r="E43" s="173"/>
      <c r="F43" s="86"/>
      <c r="G43" s="87"/>
      <c r="H43" s="88"/>
      <c r="I43" s="184"/>
      <c r="J43" s="199"/>
      <c r="K43" s="228"/>
      <c r="L43" s="229"/>
      <c r="M43" s="230"/>
      <c r="N43" s="229"/>
      <c r="O43" s="230"/>
      <c r="P43" s="229"/>
      <c r="Q43" s="231"/>
      <c r="R43" s="229"/>
      <c r="S43" s="231"/>
      <c r="T43" s="232"/>
      <c r="U43" s="202"/>
      <c r="V43" s="86"/>
      <c r="W43" s="89"/>
      <c r="X43" s="86"/>
      <c r="Y43" s="219"/>
      <c r="Z43" s="225"/>
      <c r="AA43" s="166"/>
      <c r="AB43" s="166"/>
      <c r="AC43" s="166"/>
      <c r="AD43" s="166"/>
      <c r="AE43" s="166"/>
      <c r="AF43" s="167"/>
      <c r="AG43"/>
      <c r="AH43" s="107">
        <f>L43*J43</f>
        <v>0</v>
      </c>
      <c r="AI43" s="107">
        <f>N43*J43</f>
        <v>0</v>
      </c>
      <c r="AJ43" s="107">
        <f>P43*J43</f>
        <v>0</v>
      </c>
      <c r="AK43" s="107">
        <f>R43*J43</f>
        <v>0</v>
      </c>
      <c r="AL43" s="107">
        <f>T43*J43</f>
        <v>0</v>
      </c>
      <c r="AM43" s="107">
        <f>IF(F43="No",J43,0)</f>
        <v>0</v>
      </c>
      <c r="AO43" s="161" t="e">
        <f>(J43*L43)*(Z43/J43)</f>
        <v>#DIV/0!</v>
      </c>
      <c r="AP43" s="161" t="e">
        <f>(J43*N43)*(Z43/J43)</f>
        <v>#DIV/0!</v>
      </c>
      <c r="AQ43" s="161" t="e">
        <f>(J43*P43)*(Z43/J43)</f>
        <v>#DIV/0!</v>
      </c>
      <c r="AR43" s="161" t="e">
        <f>(J43*R43)*(Z43/J43)</f>
        <v>#DIV/0!</v>
      </c>
      <c r="AS43" s="161" t="e">
        <f>(J43*T43)*(Z43/J43)</f>
        <v>#DIV/0!</v>
      </c>
      <c r="AT43" s="107">
        <f>IF(F43="No",Z43,0)</f>
        <v>0</v>
      </c>
      <c r="AU43" s="161" t="e">
        <f>(J43*L43)*(AA43/J43)</f>
        <v>#DIV/0!</v>
      </c>
      <c r="AV43" s="161" t="e">
        <f>(J43*N43)*(AA43/J43)</f>
        <v>#DIV/0!</v>
      </c>
      <c r="AW43" s="161" t="e">
        <f>(J43*P43)*(AA43/J43)</f>
        <v>#DIV/0!</v>
      </c>
      <c r="AX43" s="161" t="e">
        <f>(J43*R43)*(AA43/J43)</f>
        <v>#DIV/0!</v>
      </c>
      <c r="AY43" s="161" t="e">
        <f>(J43*T43)*(AA43/J43)</f>
        <v>#DIV/0!</v>
      </c>
      <c r="AZ43" s="107">
        <f>IF(F43="No",AA43,0)</f>
        <v>0</v>
      </c>
      <c r="BA43" s="161" t="e">
        <f>(J43*L43)*(AB43/J43)</f>
        <v>#DIV/0!</v>
      </c>
      <c r="BB43" s="161" t="e">
        <f>(J43*N43)*(AB43/J43)</f>
        <v>#DIV/0!</v>
      </c>
      <c r="BC43" s="161" t="e">
        <f>(J43*P43)*(AB43/J43)</f>
        <v>#DIV/0!</v>
      </c>
      <c r="BD43" s="161" t="e">
        <f>(J43*R43)*(AB43/J43)</f>
        <v>#DIV/0!</v>
      </c>
      <c r="BE43" s="161" t="e">
        <f>(J43*T43)*(AB43/J43)</f>
        <v>#DIV/0!</v>
      </c>
      <c r="BF43" s="107">
        <f>IF(F43="No",AB43,0)</f>
        <v>0</v>
      </c>
      <c r="BG43" s="161" t="e">
        <f>(J43*L43)*(AC43/J43)</f>
        <v>#DIV/0!</v>
      </c>
      <c r="BH43" s="161" t="e">
        <f>(J43*N43)*(AC43/J43)</f>
        <v>#DIV/0!</v>
      </c>
      <c r="BI43" s="161" t="e">
        <f>(J43*P43)*(AC43/J43)</f>
        <v>#DIV/0!</v>
      </c>
      <c r="BJ43" s="161" t="e">
        <f>(J43*R43)*(AC43/J43)</f>
        <v>#DIV/0!</v>
      </c>
      <c r="BK43" s="161" t="e">
        <f>(J43*T43)*(AC43/J43)</f>
        <v>#DIV/0!</v>
      </c>
      <c r="BL43" s="107">
        <f>IF(F43="No",AC43,0)</f>
        <v>0</v>
      </c>
      <c r="BM43" s="161" t="e">
        <f>(J43*L43)*(AD43/J43)</f>
        <v>#DIV/0!</v>
      </c>
      <c r="BN43" s="161" t="e">
        <f>(J43*N43)*(AD43/J43)</f>
        <v>#DIV/0!</v>
      </c>
      <c r="BO43" s="161" t="e">
        <f>(J43*P43)*(AD43/J43)</f>
        <v>#DIV/0!</v>
      </c>
      <c r="BP43" s="161" t="e">
        <f>(J43*R43)*(AD43/J43)</f>
        <v>#DIV/0!</v>
      </c>
      <c r="BQ43" s="161" t="e">
        <f>(J43*T43)*(AD43/J43)</f>
        <v>#DIV/0!</v>
      </c>
      <c r="BR43" s="107">
        <f>IF(F43="No",AD43,0)</f>
        <v>0</v>
      </c>
      <c r="BS43" s="161" t="e">
        <f>(J43*L43)*(AE43/J43)</f>
        <v>#DIV/0!</v>
      </c>
      <c r="BT43" s="161" t="e">
        <f>(J43*N43)*(AE43/J43)</f>
        <v>#DIV/0!</v>
      </c>
      <c r="BU43" s="161" t="e">
        <f>(J43*P43)*(AE43/J43)</f>
        <v>#DIV/0!</v>
      </c>
      <c r="BV43" s="161" t="e">
        <f>(J43*R43)*(AE43/J43)</f>
        <v>#DIV/0!</v>
      </c>
      <c r="BW43" s="161" t="e">
        <f>(J43*T43)*(AE43/J43)</f>
        <v>#DIV/0!</v>
      </c>
      <c r="BX43" s="107">
        <f>IF(F43="No",AE43,0)</f>
        <v>0</v>
      </c>
      <c r="BZ43" s="40" t="e">
        <f>VLOOKUP(I43,Lists!$D$2:$D$19,1,FALSE)</f>
        <v>#N/A</v>
      </c>
      <c r="CA43" s="40" t="e">
        <f>VLOOKUP($I43,Blends!$B$2:$B$115,1,FALSE)</f>
        <v>#N/A</v>
      </c>
      <c r="CC43" s="218">
        <f>ROUND(IF($I43="Other HFC Blend",(Z43*$L43*SUMIF(Lists!$E$2:$E$133,'Quarterly Information'!$K43,Exchange_Value)+Z43*$N43*SUMIF(Lists!$E$2:$E$133,'Quarterly Information'!$M43,Exchange_Value)+Z43*$P43*SUMIF(Lists!$E$2:$E$133,'Quarterly Information'!$O43,Exchange_Value)+Z43*$R43*SUMIF(Lists!$E$2:$E$133,'Quarterly Information'!$Q43,Exchange_Value)+Z43*$T43*SUMIF(Lists!$E$2:$E$133,'Quarterly Information'!$S43,Exchange_Value))/1000,Z43*SUMIF(Lists!$E$2:$E$133,$I43,Exchange_Value)/1000),1)</f>
        <v>0</v>
      </c>
      <c r="CD43" s="218">
        <f>ROUND(IF($I43="Other HFC Blend",(AA43*$L43*SUMIF(Lists!$E$2:$E$133,'Quarterly Information'!$K43,Exchange_Value)+AA43*$N43*SUMIF(Lists!$E$2:$E$133,'Quarterly Information'!$M43,Exchange_Value)+AA43*$P43*SUMIF(Lists!$E$2:$E$133,'Quarterly Information'!$O43,Exchange_Value)+AA43*$R43*SUMIF(Lists!$E$2:$E$133,'Quarterly Information'!$Q43,Exchange_Value)+AA43*$T43*SUMIF(Lists!$E$2:$E$133,'Quarterly Information'!$S43,Exchange_Value))/1000,AA43*SUMIF(Lists!$E$2:$E$133,$I43,Exchange_Value)/1000),1)</f>
        <v>0</v>
      </c>
      <c r="CE43" s="218">
        <f>ROUND(IF($I43="Other HFC Blend",(AB43*$L43*SUMIF(Lists!$E$2:$E$133,'Quarterly Information'!$K43,Exchange_Value)+AB43*$N43*SUMIF(Lists!$E$2:$E$133,'Quarterly Information'!$M43,Exchange_Value)+AB43*$P43*SUMIF(Lists!$E$2:$E$133,'Quarterly Information'!$O43,Exchange_Value)+AB43*$R43*SUMIF(Lists!$E$2:$E$133,'Quarterly Information'!$Q43,Exchange_Value)+AB43*$T43*SUMIF(Lists!$E$2:$E$133,'Quarterly Information'!$S43,Exchange_Value))/1000,AB43*SUMIF(Lists!$E$2:$E$133,$I43,Exchange_Value)/1000),1)</f>
        <v>0</v>
      </c>
      <c r="CF43" s="218">
        <f>ROUND(IF($I43="Other HFC Blend",(AC43*$L43*SUMIF(Lists!$E$2:$E$133,'Quarterly Information'!$K43,Exchange_Value)+AC43*$N43*SUMIF(Lists!$E$2:$E$133,'Quarterly Information'!$M43,Exchange_Value)+AC43*$P43*SUMIF(Lists!$E$2:$E$133,'Quarterly Information'!$O43,Exchange_Value)+AC43*$R43*SUMIF(Lists!$E$2:$E$133,'Quarterly Information'!$Q43,Exchange_Value)+AC43*$T43*SUMIF(Lists!$E$2:$E$133,'Quarterly Information'!$S43,Exchange_Value))/1000,AC43*SUMIF(Lists!$E$2:$E$133,$I43,Exchange_Value)/1000),1)</f>
        <v>0</v>
      </c>
      <c r="CG43" s="218">
        <f>ROUND(IF($I43="Other HFC Blend",(AD43*$L43*SUMIF(Lists!$E$2:$E$133,'Quarterly Information'!$K43,Exchange_Value)+AD43*$N43*SUMIF(Lists!$E$2:$E$133,'Quarterly Information'!$M43,Exchange_Value)+AD43*$P43*SUMIF(Lists!$E$2:$E$133,'Quarterly Information'!$O43,Exchange_Value)+AD43*$R43*SUMIF(Lists!$E$2:$E$133,'Quarterly Information'!$Q43,Exchange_Value)+AD43*$T43*SUMIF(Lists!$E$2:$E$133,'Quarterly Information'!$S43,Exchange_Value))/1000,AD43*SUMIF(Lists!$E$2:$E$133,$I43,Exchange_Value)/1000),1)</f>
        <v>0</v>
      </c>
      <c r="CH43" s="218">
        <f>ROUND(IF($I43="Other HFC Blend",(AE43*$L43*SUMIF(Lists!$E$2:$E$133,'Quarterly Information'!$K43,Exchange_Value)+AE43*$N43*SUMIF(Lists!$E$2:$E$133,'Quarterly Information'!$M43,Exchange_Value)+AE43*$P43*SUMIF(Lists!$E$2:$E$133,'Quarterly Information'!$O43,Exchange_Value)+AE43*$R43*SUMIF(Lists!$E$2:$E$133,'Quarterly Information'!$Q43,Exchange_Value)+AE43*$T43*SUMIF(Lists!$E$2:$E$133,'Quarterly Information'!$S43,Exchange_Value))/1000,AE43*SUMIF(Lists!$E$2:$E$133,$I43,Exchange_Value)/1000),1)</f>
        <v>0</v>
      </c>
      <c r="CI43" s="218">
        <f>ROUND(IF($I43="Other HFC Blend",(AF43*$L43*SUMIF(Lists!$E$2:$E$133,'Quarterly Information'!$K43,Exchange_Value)+AF43*$N43*SUMIF(Lists!$E$2:$E$133,'Quarterly Information'!$M43,Exchange_Value)+AF43*$P43*SUMIF(Lists!$E$2:$E$133,'Quarterly Information'!$O43,Exchange_Value)+AF43*$R43*SUMIF(Lists!$E$2:$E$133,'Quarterly Information'!$Q43,Exchange_Value)+AF43*$T43*SUMIF(Lists!$E$2:$E$133,'Quarterly Information'!$S43,Exchange_Value))/1000,AF43*SUMIF(Lists!$E$2:$E$133,$I43,Exchange_Value)/1000),1)</f>
        <v>0</v>
      </c>
    </row>
    <row r="44" spans="1:87" ht="14" x14ac:dyDescent="0.25">
      <c r="A44" s="39">
        <v>2</v>
      </c>
      <c r="B44" s="90" t="str">
        <f t="shared" ref="B44:B107" si="0">IF(C44&gt;0,A44,"")</f>
        <v/>
      </c>
      <c r="C44" s="159"/>
      <c r="D44" s="91"/>
      <c r="E44" s="174"/>
      <c r="F44" s="92"/>
      <c r="G44" s="93"/>
      <c r="H44" s="94"/>
      <c r="I44" s="185"/>
      <c r="J44" s="200"/>
      <c r="K44" s="210"/>
      <c r="L44" s="95"/>
      <c r="M44" s="92"/>
      <c r="N44" s="95"/>
      <c r="O44" s="92"/>
      <c r="P44" s="95"/>
      <c r="Q44" s="128"/>
      <c r="R44" s="95"/>
      <c r="S44" s="128"/>
      <c r="T44" s="211"/>
      <c r="U44" s="203"/>
      <c r="V44" s="92"/>
      <c r="W44" s="96"/>
      <c r="X44" s="92"/>
      <c r="Y44" s="220"/>
      <c r="Z44" s="226"/>
      <c r="AA44" s="165"/>
      <c r="AB44" s="165"/>
      <c r="AC44" s="165"/>
      <c r="AD44" s="165"/>
      <c r="AE44" s="165"/>
      <c r="AF44" s="168"/>
      <c r="AG44"/>
      <c r="AH44" s="107">
        <f t="shared" ref="AH44:AH107" si="1">L44*J44</f>
        <v>0</v>
      </c>
      <c r="AI44" s="107">
        <f t="shared" ref="AI44:AI107" si="2">N44*J44</f>
        <v>0</v>
      </c>
      <c r="AJ44" s="107">
        <f t="shared" ref="AJ44:AJ107" si="3">P44*J44</f>
        <v>0</v>
      </c>
      <c r="AK44" s="107">
        <f t="shared" ref="AK44:AK107" si="4">R44*J44</f>
        <v>0</v>
      </c>
      <c r="AL44" s="107">
        <f t="shared" ref="AL44:AL107" si="5">T44*J44</f>
        <v>0</v>
      </c>
      <c r="AM44" s="107">
        <f t="shared" ref="AM44:AM107" si="6">IF(F44="No",J44,0)</f>
        <v>0</v>
      </c>
      <c r="AO44" s="161" t="e">
        <f t="shared" ref="AO44:AO107" si="7">(J44*L44)*(Z44/J44)</f>
        <v>#DIV/0!</v>
      </c>
      <c r="AP44" s="161" t="e">
        <f t="shared" ref="AP44:AP107" si="8">(J44*N44)*(Z44/J44)</f>
        <v>#DIV/0!</v>
      </c>
      <c r="AQ44" s="161" t="e">
        <f t="shared" ref="AQ44:AQ107" si="9">(J44*P44)*(Z44/J44)</f>
        <v>#DIV/0!</v>
      </c>
      <c r="AR44" s="161" t="e">
        <f t="shared" ref="AR44:AR107" si="10">(J44*R44)*(Z44/J44)</f>
        <v>#DIV/0!</v>
      </c>
      <c r="AS44" s="161" t="e">
        <f t="shared" ref="AS44:AS107" si="11">(J44*T44)*(Z44/J44)</f>
        <v>#DIV/0!</v>
      </c>
      <c r="AT44" s="107">
        <f t="shared" ref="AT44:AT107" si="12">IF(F44="No",Z44,0)</f>
        <v>0</v>
      </c>
      <c r="AU44" s="161" t="e">
        <f t="shared" ref="AU44:AU107" si="13">(J44*L44)*(AA44/J44)</f>
        <v>#DIV/0!</v>
      </c>
      <c r="AV44" s="161" t="e">
        <f t="shared" ref="AV44:AV107" si="14">(J44*N44)*(AA44/J44)</f>
        <v>#DIV/0!</v>
      </c>
      <c r="AW44" s="161" t="e">
        <f t="shared" ref="AW44:AW107" si="15">(J44*P44)*(AA44/J44)</f>
        <v>#DIV/0!</v>
      </c>
      <c r="AX44" s="161" t="e">
        <f t="shared" ref="AX44:AX107" si="16">(J44*R44)*(AA44/J44)</f>
        <v>#DIV/0!</v>
      </c>
      <c r="AY44" s="161" t="e">
        <f t="shared" ref="AY44:AY107" si="17">(J44*T44)*(AA44/J44)</f>
        <v>#DIV/0!</v>
      </c>
      <c r="AZ44" s="107">
        <f t="shared" ref="AZ44:AZ107" si="18">IF(F44="No",AA44,0)</f>
        <v>0</v>
      </c>
      <c r="BA44" s="161" t="e">
        <f t="shared" ref="BA44:BA107" si="19">(J44*L44)*(AB44/J44)</f>
        <v>#DIV/0!</v>
      </c>
      <c r="BB44" s="161" t="e">
        <f t="shared" ref="BB44:BB107" si="20">(J44*N44)*(AB44/J44)</f>
        <v>#DIV/0!</v>
      </c>
      <c r="BC44" s="161" t="e">
        <f t="shared" ref="BC44:BC107" si="21">(J44*P44)*(AB44/J44)</f>
        <v>#DIV/0!</v>
      </c>
      <c r="BD44" s="161" t="e">
        <f t="shared" ref="BD44:BD107" si="22">(J44*R44)*(AB44/J44)</f>
        <v>#DIV/0!</v>
      </c>
      <c r="BE44" s="161" t="e">
        <f t="shared" ref="BE44:BE107" si="23">(J44*T44)*(AB44/J44)</f>
        <v>#DIV/0!</v>
      </c>
      <c r="BF44" s="107">
        <f t="shared" ref="BF44:BF107" si="24">IF(F44="No",AB44,0)</f>
        <v>0</v>
      </c>
      <c r="BG44" s="161" t="e">
        <f t="shared" ref="BG44:BG107" si="25">(J44*L44)*(AC44/J44)</f>
        <v>#DIV/0!</v>
      </c>
      <c r="BH44" s="161" t="e">
        <f t="shared" ref="BH44:BH107" si="26">(J44*N44)*(AC44/J44)</f>
        <v>#DIV/0!</v>
      </c>
      <c r="BI44" s="161" t="e">
        <f t="shared" ref="BI44:BI107" si="27">(J44*P44)*(AC44/J44)</f>
        <v>#DIV/0!</v>
      </c>
      <c r="BJ44" s="161" t="e">
        <f t="shared" ref="BJ44:BJ107" si="28">(J44*R44)*(AC44/J44)</f>
        <v>#DIV/0!</v>
      </c>
      <c r="BK44" s="161" t="e">
        <f t="shared" ref="BK44:BK107" si="29">(J44*T44)*(AC44/J44)</f>
        <v>#DIV/0!</v>
      </c>
      <c r="BL44" s="107">
        <f t="shared" ref="BL44:BL107" si="30">IF(F44="No",AC44,0)</f>
        <v>0</v>
      </c>
      <c r="BM44" s="161" t="e">
        <f t="shared" ref="BM44:BM107" si="31">(J44*L44)*(AD44/J44)</f>
        <v>#DIV/0!</v>
      </c>
      <c r="BN44" s="161" t="e">
        <f t="shared" ref="BN44:BN107" si="32">(J44*N44)*(AD44/J44)</f>
        <v>#DIV/0!</v>
      </c>
      <c r="BO44" s="161" t="e">
        <f t="shared" ref="BO44:BO107" si="33">(J44*P44)*(AD44/J44)</f>
        <v>#DIV/0!</v>
      </c>
      <c r="BP44" s="161" t="e">
        <f t="shared" ref="BP44:BP107" si="34">(J44*R44)*(AD44/J44)</f>
        <v>#DIV/0!</v>
      </c>
      <c r="BQ44" s="161" t="e">
        <f t="shared" ref="BQ44:BQ107" si="35">(J44*T44)*(AD44/J44)</f>
        <v>#DIV/0!</v>
      </c>
      <c r="BR44" s="107">
        <f t="shared" ref="BR44:BR107" si="36">IF(F44="No",AD44,0)</f>
        <v>0</v>
      </c>
      <c r="BS44" s="161" t="e">
        <f t="shared" ref="BS44:BS107" si="37">(J44*L44)*(AE44/J44)</f>
        <v>#DIV/0!</v>
      </c>
      <c r="BT44" s="161" t="e">
        <f t="shared" ref="BT44:BT107" si="38">(J44*N44)*(AE44/J44)</f>
        <v>#DIV/0!</v>
      </c>
      <c r="BU44" s="161" t="e">
        <f t="shared" ref="BU44:BU107" si="39">(J44*P44)*(AE44/J44)</f>
        <v>#DIV/0!</v>
      </c>
      <c r="BV44" s="161" t="e">
        <f t="shared" ref="BV44:BV107" si="40">(J44*R44)*(AE44/J44)</f>
        <v>#DIV/0!</v>
      </c>
      <c r="BW44" s="161" t="e">
        <f t="shared" ref="BW44:BW107" si="41">(J44*T44)*(AE44/J44)</f>
        <v>#DIV/0!</v>
      </c>
      <c r="BX44" s="107">
        <f t="shared" ref="BX44:BX107" si="42">IF(F44="No",AE44,0)</f>
        <v>0</v>
      </c>
      <c r="BZ44" s="40" t="e">
        <f>VLOOKUP(I44,Lists!$D$2:$D$19,1,FALSE)</f>
        <v>#N/A</v>
      </c>
      <c r="CA44" s="40" t="e">
        <f>VLOOKUP($I44,Blends!$B$2:$B$115,1,FALSE)</f>
        <v>#N/A</v>
      </c>
      <c r="CC44" s="218">
        <f>ROUND(IF($I44="Other HFC Blend",(Z44*$L44*SUMIF(Lists!$E$2:$E$133,'Quarterly Information'!$K44,Exchange_Value)+Z44*$N44*SUMIF(Lists!$E$2:$E$133,'Quarterly Information'!$M44,Exchange_Value)+Z44*$P44*SUMIF(Lists!$E$2:$E$133,'Quarterly Information'!$O44,Exchange_Value)+Z44*$R44*SUMIF(Lists!$E$2:$E$133,'Quarterly Information'!$Q44,Exchange_Value)+Z44*$T44*SUMIF(Lists!$E$2:$E$133,'Quarterly Information'!$S44,Exchange_Value))/1000,Z44*SUMIF(Lists!$E$2:$E$133,$I44,Exchange_Value)/1000),1)</f>
        <v>0</v>
      </c>
      <c r="CD44" s="218">
        <f>ROUND(IF($I44="Other HFC Blend",(AA44*$L44*SUMIF(Lists!$E$2:$E$133,'Quarterly Information'!$K44,Exchange_Value)+AA44*$N44*SUMIF(Lists!$E$2:$E$133,'Quarterly Information'!$M44,Exchange_Value)+AA44*$P44*SUMIF(Lists!$E$2:$E$133,'Quarterly Information'!$O44,Exchange_Value)+AA44*$R44*SUMIF(Lists!$E$2:$E$133,'Quarterly Information'!$Q44,Exchange_Value)+AA44*$T44*SUMIF(Lists!$E$2:$E$133,'Quarterly Information'!$S44,Exchange_Value))/1000,AA44*SUMIF(Lists!$E$2:$E$133,$I44,Exchange_Value)/1000),1)</f>
        <v>0</v>
      </c>
      <c r="CE44" s="218">
        <f>ROUND(IF($I44="Other HFC Blend",(AB44*$L44*SUMIF(Lists!$E$2:$E$133,'Quarterly Information'!$K44,Exchange_Value)+AB44*$N44*SUMIF(Lists!$E$2:$E$133,'Quarterly Information'!$M44,Exchange_Value)+AB44*$P44*SUMIF(Lists!$E$2:$E$133,'Quarterly Information'!$O44,Exchange_Value)+AB44*$R44*SUMIF(Lists!$E$2:$E$133,'Quarterly Information'!$Q44,Exchange_Value)+AB44*$T44*SUMIF(Lists!$E$2:$E$133,'Quarterly Information'!$S44,Exchange_Value))/1000,AB44*SUMIF(Lists!$E$2:$E$133,$I44,Exchange_Value)/1000),1)</f>
        <v>0</v>
      </c>
      <c r="CF44" s="218">
        <f>ROUND(IF($I44="Other HFC Blend",(AC44*$L44*SUMIF(Lists!$E$2:$E$133,'Quarterly Information'!$K44,Exchange_Value)+AC44*$N44*SUMIF(Lists!$E$2:$E$133,'Quarterly Information'!$M44,Exchange_Value)+AC44*$P44*SUMIF(Lists!$E$2:$E$133,'Quarterly Information'!$O44,Exchange_Value)+AC44*$R44*SUMIF(Lists!$E$2:$E$133,'Quarterly Information'!$Q44,Exchange_Value)+AC44*$T44*SUMIF(Lists!$E$2:$E$133,'Quarterly Information'!$S44,Exchange_Value))/1000,AC44*SUMIF(Lists!$E$2:$E$133,$I44,Exchange_Value)/1000),1)</f>
        <v>0</v>
      </c>
      <c r="CG44" s="218">
        <f>ROUND(IF($I44="Other HFC Blend",(AD44*$L44*SUMIF(Lists!$E$2:$E$133,'Quarterly Information'!$K44,Exchange_Value)+AD44*$N44*SUMIF(Lists!$E$2:$E$133,'Quarterly Information'!$M44,Exchange_Value)+AD44*$P44*SUMIF(Lists!$E$2:$E$133,'Quarterly Information'!$O44,Exchange_Value)+AD44*$R44*SUMIF(Lists!$E$2:$E$133,'Quarterly Information'!$Q44,Exchange_Value)+AD44*$T44*SUMIF(Lists!$E$2:$E$133,'Quarterly Information'!$S44,Exchange_Value))/1000,AD44*SUMIF(Lists!$E$2:$E$133,$I44,Exchange_Value)/1000),1)</f>
        <v>0</v>
      </c>
      <c r="CH44" s="218">
        <f>ROUND(IF($I44="Other HFC Blend",(AE44*$L44*SUMIF(Lists!$E$2:$E$133,'Quarterly Information'!$K44,Exchange_Value)+AE44*$N44*SUMIF(Lists!$E$2:$E$133,'Quarterly Information'!$M44,Exchange_Value)+AE44*$P44*SUMIF(Lists!$E$2:$E$133,'Quarterly Information'!$O44,Exchange_Value)+AE44*$R44*SUMIF(Lists!$E$2:$E$133,'Quarterly Information'!$Q44,Exchange_Value)+AE44*$T44*SUMIF(Lists!$E$2:$E$133,'Quarterly Information'!$S44,Exchange_Value))/1000,AE44*SUMIF(Lists!$E$2:$E$133,$I44,Exchange_Value)/1000),1)</f>
        <v>0</v>
      </c>
      <c r="CI44" s="218">
        <f>ROUND(IF($I44="Other HFC Blend",(AF44*$L44*SUMIF(Lists!$E$2:$E$133,'Quarterly Information'!$K44,Exchange_Value)+AF44*$N44*SUMIF(Lists!$E$2:$E$133,'Quarterly Information'!$M44,Exchange_Value)+AF44*$P44*SUMIF(Lists!$E$2:$E$133,'Quarterly Information'!$O44,Exchange_Value)+AF44*$R44*SUMIF(Lists!$E$2:$E$133,'Quarterly Information'!$Q44,Exchange_Value)+AF44*$T44*SUMIF(Lists!$E$2:$E$133,'Quarterly Information'!$S44,Exchange_Value))/1000,AF44*SUMIF(Lists!$E$2:$E$133,$I44,Exchange_Value)/1000),1)</f>
        <v>0</v>
      </c>
    </row>
    <row r="45" spans="1:87" ht="14" x14ac:dyDescent="0.25">
      <c r="A45" s="39">
        <v>3</v>
      </c>
      <c r="B45" s="90" t="str">
        <f t="shared" si="0"/>
        <v/>
      </c>
      <c r="C45" s="159"/>
      <c r="D45" s="91"/>
      <c r="E45" s="174"/>
      <c r="F45" s="92"/>
      <c r="G45" s="93"/>
      <c r="H45" s="94"/>
      <c r="I45" s="185"/>
      <c r="J45" s="200"/>
      <c r="K45" s="210"/>
      <c r="L45" s="95"/>
      <c r="M45" s="92"/>
      <c r="N45" s="95"/>
      <c r="O45" s="92"/>
      <c r="P45" s="95"/>
      <c r="Q45" s="128"/>
      <c r="R45" s="95"/>
      <c r="S45" s="128"/>
      <c r="T45" s="211"/>
      <c r="U45" s="203"/>
      <c r="V45" s="92"/>
      <c r="W45" s="96"/>
      <c r="X45" s="92"/>
      <c r="Y45" s="220"/>
      <c r="Z45" s="226"/>
      <c r="AA45" s="165"/>
      <c r="AB45" s="165"/>
      <c r="AC45" s="165"/>
      <c r="AD45" s="165"/>
      <c r="AE45" s="165"/>
      <c r="AF45" s="168"/>
      <c r="AG45"/>
      <c r="AH45" s="107">
        <f t="shared" si="1"/>
        <v>0</v>
      </c>
      <c r="AI45" s="107">
        <f t="shared" si="2"/>
        <v>0</v>
      </c>
      <c r="AJ45" s="107">
        <f t="shared" si="3"/>
        <v>0</v>
      </c>
      <c r="AK45" s="107">
        <f t="shared" si="4"/>
        <v>0</v>
      </c>
      <c r="AL45" s="107">
        <f t="shared" si="5"/>
        <v>0</v>
      </c>
      <c r="AM45" s="107">
        <f t="shared" si="6"/>
        <v>0</v>
      </c>
      <c r="AO45" s="161" t="e">
        <f t="shared" si="7"/>
        <v>#DIV/0!</v>
      </c>
      <c r="AP45" s="161" t="e">
        <f t="shared" si="8"/>
        <v>#DIV/0!</v>
      </c>
      <c r="AQ45" s="161" t="e">
        <f t="shared" si="9"/>
        <v>#DIV/0!</v>
      </c>
      <c r="AR45" s="161" t="e">
        <f t="shared" si="10"/>
        <v>#DIV/0!</v>
      </c>
      <c r="AS45" s="161" t="e">
        <f t="shared" si="11"/>
        <v>#DIV/0!</v>
      </c>
      <c r="AT45" s="107">
        <f t="shared" si="12"/>
        <v>0</v>
      </c>
      <c r="AU45" s="161" t="e">
        <f t="shared" si="13"/>
        <v>#DIV/0!</v>
      </c>
      <c r="AV45" s="161" t="e">
        <f t="shared" si="14"/>
        <v>#DIV/0!</v>
      </c>
      <c r="AW45" s="161" t="e">
        <f t="shared" si="15"/>
        <v>#DIV/0!</v>
      </c>
      <c r="AX45" s="161" t="e">
        <f t="shared" si="16"/>
        <v>#DIV/0!</v>
      </c>
      <c r="AY45" s="161" t="e">
        <f t="shared" si="17"/>
        <v>#DIV/0!</v>
      </c>
      <c r="AZ45" s="107">
        <f t="shared" si="18"/>
        <v>0</v>
      </c>
      <c r="BA45" s="161" t="e">
        <f t="shared" si="19"/>
        <v>#DIV/0!</v>
      </c>
      <c r="BB45" s="161" t="e">
        <f t="shared" si="20"/>
        <v>#DIV/0!</v>
      </c>
      <c r="BC45" s="161" t="e">
        <f t="shared" si="21"/>
        <v>#DIV/0!</v>
      </c>
      <c r="BD45" s="161" t="e">
        <f t="shared" si="22"/>
        <v>#DIV/0!</v>
      </c>
      <c r="BE45" s="161" t="e">
        <f t="shared" si="23"/>
        <v>#DIV/0!</v>
      </c>
      <c r="BF45" s="107">
        <f t="shared" si="24"/>
        <v>0</v>
      </c>
      <c r="BG45" s="161" t="e">
        <f t="shared" si="25"/>
        <v>#DIV/0!</v>
      </c>
      <c r="BH45" s="161" t="e">
        <f t="shared" si="26"/>
        <v>#DIV/0!</v>
      </c>
      <c r="BI45" s="161" t="e">
        <f t="shared" si="27"/>
        <v>#DIV/0!</v>
      </c>
      <c r="BJ45" s="161" t="e">
        <f t="shared" si="28"/>
        <v>#DIV/0!</v>
      </c>
      <c r="BK45" s="161" t="e">
        <f t="shared" si="29"/>
        <v>#DIV/0!</v>
      </c>
      <c r="BL45" s="107">
        <f t="shared" si="30"/>
        <v>0</v>
      </c>
      <c r="BM45" s="161" t="e">
        <f t="shared" si="31"/>
        <v>#DIV/0!</v>
      </c>
      <c r="BN45" s="161" t="e">
        <f t="shared" si="32"/>
        <v>#DIV/0!</v>
      </c>
      <c r="BO45" s="161" t="e">
        <f t="shared" si="33"/>
        <v>#DIV/0!</v>
      </c>
      <c r="BP45" s="161" t="e">
        <f t="shared" si="34"/>
        <v>#DIV/0!</v>
      </c>
      <c r="BQ45" s="161" t="e">
        <f t="shared" si="35"/>
        <v>#DIV/0!</v>
      </c>
      <c r="BR45" s="107">
        <f t="shared" si="36"/>
        <v>0</v>
      </c>
      <c r="BS45" s="161" t="e">
        <f t="shared" si="37"/>
        <v>#DIV/0!</v>
      </c>
      <c r="BT45" s="161" t="e">
        <f t="shared" si="38"/>
        <v>#DIV/0!</v>
      </c>
      <c r="BU45" s="161" t="e">
        <f t="shared" si="39"/>
        <v>#DIV/0!</v>
      </c>
      <c r="BV45" s="161" t="e">
        <f t="shared" si="40"/>
        <v>#DIV/0!</v>
      </c>
      <c r="BW45" s="161" t="e">
        <f t="shared" si="41"/>
        <v>#DIV/0!</v>
      </c>
      <c r="BX45" s="107">
        <f t="shared" si="42"/>
        <v>0</v>
      </c>
      <c r="BZ45" s="40" t="e">
        <f>VLOOKUP(I45,Lists!$D$2:$D$19,1,FALSE)</f>
        <v>#N/A</v>
      </c>
      <c r="CA45" s="40" t="e">
        <f>VLOOKUP($I45,Blends!$B$2:$B$115,1,FALSE)</f>
        <v>#N/A</v>
      </c>
      <c r="CC45" s="218">
        <f>ROUND(IF($I45="Other HFC Blend",(Z45*$L45*SUMIF(Lists!$E$2:$E$133,'Quarterly Information'!$K45,Exchange_Value)+Z45*$N45*SUMIF(Lists!$E$2:$E$133,'Quarterly Information'!$M45,Exchange_Value)+Z45*$P45*SUMIF(Lists!$E$2:$E$133,'Quarterly Information'!$O45,Exchange_Value)+Z45*$R45*SUMIF(Lists!$E$2:$E$133,'Quarterly Information'!$Q45,Exchange_Value)+Z45*$T45*SUMIF(Lists!$E$2:$E$133,'Quarterly Information'!$S45,Exchange_Value))/1000,Z45*SUMIF(Lists!$E$2:$E$133,$I45,Exchange_Value)/1000),1)</f>
        <v>0</v>
      </c>
      <c r="CD45" s="218">
        <f>ROUND(IF($I45="Other HFC Blend",(AA45*$L45*SUMIF(Lists!$E$2:$E$133,'Quarterly Information'!$K45,Exchange_Value)+AA45*$N45*SUMIF(Lists!$E$2:$E$133,'Quarterly Information'!$M45,Exchange_Value)+AA45*$P45*SUMIF(Lists!$E$2:$E$133,'Quarterly Information'!$O45,Exchange_Value)+AA45*$R45*SUMIF(Lists!$E$2:$E$133,'Quarterly Information'!$Q45,Exchange_Value)+AA45*$T45*SUMIF(Lists!$E$2:$E$133,'Quarterly Information'!$S45,Exchange_Value))/1000,AA45*SUMIF(Lists!$E$2:$E$133,$I45,Exchange_Value)/1000),1)</f>
        <v>0</v>
      </c>
      <c r="CE45" s="218">
        <f>ROUND(IF($I45="Other HFC Blend",(AB45*$L45*SUMIF(Lists!$E$2:$E$133,'Quarterly Information'!$K45,Exchange_Value)+AB45*$N45*SUMIF(Lists!$E$2:$E$133,'Quarterly Information'!$M45,Exchange_Value)+AB45*$P45*SUMIF(Lists!$E$2:$E$133,'Quarterly Information'!$O45,Exchange_Value)+AB45*$R45*SUMIF(Lists!$E$2:$E$133,'Quarterly Information'!$Q45,Exchange_Value)+AB45*$T45*SUMIF(Lists!$E$2:$E$133,'Quarterly Information'!$S45,Exchange_Value))/1000,AB45*SUMIF(Lists!$E$2:$E$133,$I45,Exchange_Value)/1000),1)</f>
        <v>0</v>
      </c>
      <c r="CF45" s="218">
        <f>ROUND(IF($I45="Other HFC Blend",(AC45*$L45*SUMIF(Lists!$E$2:$E$133,'Quarterly Information'!$K45,Exchange_Value)+AC45*$N45*SUMIF(Lists!$E$2:$E$133,'Quarterly Information'!$M45,Exchange_Value)+AC45*$P45*SUMIF(Lists!$E$2:$E$133,'Quarterly Information'!$O45,Exchange_Value)+AC45*$R45*SUMIF(Lists!$E$2:$E$133,'Quarterly Information'!$Q45,Exchange_Value)+AC45*$T45*SUMIF(Lists!$E$2:$E$133,'Quarterly Information'!$S45,Exchange_Value))/1000,AC45*SUMIF(Lists!$E$2:$E$133,$I45,Exchange_Value)/1000),1)</f>
        <v>0</v>
      </c>
      <c r="CG45" s="218">
        <f>ROUND(IF($I45="Other HFC Blend",(AD45*$L45*SUMIF(Lists!$E$2:$E$133,'Quarterly Information'!$K45,Exchange_Value)+AD45*$N45*SUMIF(Lists!$E$2:$E$133,'Quarterly Information'!$M45,Exchange_Value)+AD45*$P45*SUMIF(Lists!$E$2:$E$133,'Quarterly Information'!$O45,Exchange_Value)+AD45*$R45*SUMIF(Lists!$E$2:$E$133,'Quarterly Information'!$Q45,Exchange_Value)+AD45*$T45*SUMIF(Lists!$E$2:$E$133,'Quarterly Information'!$S45,Exchange_Value))/1000,AD45*SUMIF(Lists!$E$2:$E$133,$I45,Exchange_Value)/1000),1)</f>
        <v>0</v>
      </c>
      <c r="CH45" s="218">
        <f>ROUND(IF($I45="Other HFC Blend",(AE45*$L45*SUMIF(Lists!$E$2:$E$133,'Quarterly Information'!$K45,Exchange_Value)+AE45*$N45*SUMIF(Lists!$E$2:$E$133,'Quarterly Information'!$M45,Exchange_Value)+AE45*$P45*SUMIF(Lists!$E$2:$E$133,'Quarterly Information'!$O45,Exchange_Value)+AE45*$R45*SUMIF(Lists!$E$2:$E$133,'Quarterly Information'!$Q45,Exchange_Value)+AE45*$T45*SUMIF(Lists!$E$2:$E$133,'Quarterly Information'!$S45,Exchange_Value))/1000,AE45*SUMIF(Lists!$E$2:$E$133,$I45,Exchange_Value)/1000),1)</f>
        <v>0</v>
      </c>
      <c r="CI45" s="218">
        <f>ROUND(IF($I45="Other HFC Blend",(AF45*$L45*SUMIF(Lists!$E$2:$E$133,'Quarterly Information'!$K45,Exchange_Value)+AF45*$N45*SUMIF(Lists!$E$2:$E$133,'Quarterly Information'!$M45,Exchange_Value)+AF45*$P45*SUMIF(Lists!$E$2:$E$133,'Quarterly Information'!$O45,Exchange_Value)+AF45*$R45*SUMIF(Lists!$E$2:$E$133,'Quarterly Information'!$Q45,Exchange_Value)+AF45*$T45*SUMIF(Lists!$E$2:$E$133,'Quarterly Information'!$S45,Exchange_Value))/1000,AF45*SUMIF(Lists!$E$2:$E$133,$I45,Exchange_Value)/1000),1)</f>
        <v>0</v>
      </c>
    </row>
    <row r="46" spans="1:87" ht="14" x14ac:dyDescent="0.25">
      <c r="A46" s="39">
        <v>4</v>
      </c>
      <c r="B46" s="90" t="str">
        <f t="shared" si="0"/>
        <v/>
      </c>
      <c r="C46" s="159"/>
      <c r="D46" s="91"/>
      <c r="E46" s="174"/>
      <c r="F46" s="92"/>
      <c r="G46" s="93"/>
      <c r="H46" s="94"/>
      <c r="I46" s="185"/>
      <c r="J46" s="200"/>
      <c r="K46" s="210"/>
      <c r="L46" s="95"/>
      <c r="M46" s="92"/>
      <c r="N46" s="95"/>
      <c r="O46" s="92"/>
      <c r="P46" s="95"/>
      <c r="Q46" s="128"/>
      <c r="R46" s="95"/>
      <c r="S46" s="128"/>
      <c r="T46" s="211"/>
      <c r="U46" s="203"/>
      <c r="V46" s="92"/>
      <c r="W46" s="96"/>
      <c r="X46" s="92"/>
      <c r="Y46" s="220"/>
      <c r="Z46" s="226"/>
      <c r="AA46" s="165"/>
      <c r="AB46" s="165"/>
      <c r="AC46" s="165"/>
      <c r="AD46" s="165"/>
      <c r="AE46" s="165"/>
      <c r="AF46" s="168"/>
      <c r="AG46"/>
      <c r="AH46" s="107">
        <f t="shared" si="1"/>
        <v>0</v>
      </c>
      <c r="AI46" s="107">
        <f t="shared" si="2"/>
        <v>0</v>
      </c>
      <c r="AJ46" s="107">
        <f t="shared" si="3"/>
        <v>0</v>
      </c>
      <c r="AK46" s="107">
        <f t="shared" si="4"/>
        <v>0</v>
      </c>
      <c r="AL46" s="107">
        <f t="shared" si="5"/>
        <v>0</v>
      </c>
      <c r="AM46" s="107">
        <f t="shared" si="6"/>
        <v>0</v>
      </c>
      <c r="AO46" s="161" t="e">
        <f t="shared" si="7"/>
        <v>#DIV/0!</v>
      </c>
      <c r="AP46" s="161" t="e">
        <f t="shared" si="8"/>
        <v>#DIV/0!</v>
      </c>
      <c r="AQ46" s="161" t="e">
        <f t="shared" si="9"/>
        <v>#DIV/0!</v>
      </c>
      <c r="AR46" s="161" t="e">
        <f t="shared" si="10"/>
        <v>#DIV/0!</v>
      </c>
      <c r="AS46" s="161" t="e">
        <f t="shared" si="11"/>
        <v>#DIV/0!</v>
      </c>
      <c r="AT46" s="107">
        <f t="shared" si="12"/>
        <v>0</v>
      </c>
      <c r="AU46" s="161" t="e">
        <f t="shared" si="13"/>
        <v>#DIV/0!</v>
      </c>
      <c r="AV46" s="161" t="e">
        <f t="shared" si="14"/>
        <v>#DIV/0!</v>
      </c>
      <c r="AW46" s="161" t="e">
        <f t="shared" si="15"/>
        <v>#DIV/0!</v>
      </c>
      <c r="AX46" s="161" t="e">
        <f t="shared" si="16"/>
        <v>#DIV/0!</v>
      </c>
      <c r="AY46" s="161" t="e">
        <f t="shared" si="17"/>
        <v>#DIV/0!</v>
      </c>
      <c r="AZ46" s="107">
        <f t="shared" si="18"/>
        <v>0</v>
      </c>
      <c r="BA46" s="161" t="e">
        <f t="shared" si="19"/>
        <v>#DIV/0!</v>
      </c>
      <c r="BB46" s="161" t="e">
        <f t="shared" si="20"/>
        <v>#DIV/0!</v>
      </c>
      <c r="BC46" s="161" t="e">
        <f t="shared" si="21"/>
        <v>#DIV/0!</v>
      </c>
      <c r="BD46" s="161" t="e">
        <f t="shared" si="22"/>
        <v>#DIV/0!</v>
      </c>
      <c r="BE46" s="161" t="e">
        <f t="shared" si="23"/>
        <v>#DIV/0!</v>
      </c>
      <c r="BF46" s="107">
        <f t="shared" si="24"/>
        <v>0</v>
      </c>
      <c r="BG46" s="161" t="e">
        <f t="shared" si="25"/>
        <v>#DIV/0!</v>
      </c>
      <c r="BH46" s="161" t="e">
        <f t="shared" si="26"/>
        <v>#DIV/0!</v>
      </c>
      <c r="BI46" s="161" t="e">
        <f t="shared" si="27"/>
        <v>#DIV/0!</v>
      </c>
      <c r="BJ46" s="161" t="e">
        <f t="shared" si="28"/>
        <v>#DIV/0!</v>
      </c>
      <c r="BK46" s="161" t="e">
        <f t="shared" si="29"/>
        <v>#DIV/0!</v>
      </c>
      <c r="BL46" s="107">
        <f t="shared" si="30"/>
        <v>0</v>
      </c>
      <c r="BM46" s="161" t="e">
        <f t="shared" si="31"/>
        <v>#DIV/0!</v>
      </c>
      <c r="BN46" s="161" t="e">
        <f t="shared" si="32"/>
        <v>#DIV/0!</v>
      </c>
      <c r="BO46" s="161" t="e">
        <f t="shared" si="33"/>
        <v>#DIV/0!</v>
      </c>
      <c r="BP46" s="161" t="e">
        <f t="shared" si="34"/>
        <v>#DIV/0!</v>
      </c>
      <c r="BQ46" s="161" t="e">
        <f t="shared" si="35"/>
        <v>#DIV/0!</v>
      </c>
      <c r="BR46" s="107">
        <f t="shared" si="36"/>
        <v>0</v>
      </c>
      <c r="BS46" s="161" t="e">
        <f t="shared" si="37"/>
        <v>#DIV/0!</v>
      </c>
      <c r="BT46" s="161" t="e">
        <f t="shared" si="38"/>
        <v>#DIV/0!</v>
      </c>
      <c r="BU46" s="161" t="e">
        <f t="shared" si="39"/>
        <v>#DIV/0!</v>
      </c>
      <c r="BV46" s="161" t="e">
        <f t="shared" si="40"/>
        <v>#DIV/0!</v>
      </c>
      <c r="BW46" s="161" t="e">
        <f t="shared" si="41"/>
        <v>#DIV/0!</v>
      </c>
      <c r="BX46" s="107">
        <f t="shared" si="42"/>
        <v>0</v>
      </c>
      <c r="BZ46" s="40" t="e">
        <f>VLOOKUP(I46,Lists!$D$2:$D$19,1,FALSE)</f>
        <v>#N/A</v>
      </c>
      <c r="CA46" s="40" t="e">
        <f>VLOOKUP($I46,Blends!$B$2:$B$115,1,FALSE)</f>
        <v>#N/A</v>
      </c>
      <c r="CC46" s="218">
        <f>ROUND(IF($I46="Other HFC Blend",(Z46*$L46*SUMIF(Lists!$E$2:$E$133,'Quarterly Information'!$K46,Exchange_Value)+Z46*$N46*SUMIF(Lists!$E$2:$E$133,'Quarterly Information'!$M46,Exchange_Value)+Z46*$P46*SUMIF(Lists!$E$2:$E$133,'Quarterly Information'!$O46,Exchange_Value)+Z46*$R46*SUMIF(Lists!$E$2:$E$133,'Quarterly Information'!$Q46,Exchange_Value)+Z46*$T46*SUMIF(Lists!$E$2:$E$133,'Quarterly Information'!$S46,Exchange_Value))/1000,Z46*SUMIF(Lists!$E$2:$E$133,$I46,Exchange_Value)/1000),1)</f>
        <v>0</v>
      </c>
      <c r="CD46" s="218">
        <f>ROUND(IF($I46="Other HFC Blend",(AA46*$L46*SUMIF(Lists!$E$2:$E$133,'Quarterly Information'!$K46,Exchange_Value)+AA46*$N46*SUMIF(Lists!$E$2:$E$133,'Quarterly Information'!$M46,Exchange_Value)+AA46*$P46*SUMIF(Lists!$E$2:$E$133,'Quarterly Information'!$O46,Exchange_Value)+AA46*$R46*SUMIF(Lists!$E$2:$E$133,'Quarterly Information'!$Q46,Exchange_Value)+AA46*$T46*SUMIF(Lists!$E$2:$E$133,'Quarterly Information'!$S46,Exchange_Value))/1000,AA46*SUMIF(Lists!$E$2:$E$133,$I46,Exchange_Value)/1000),1)</f>
        <v>0</v>
      </c>
      <c r="CE46" s="218">
        <f>ROUND(IF($I46="Other HFC Blend",(AB46*$L46*SUMIF(Lists!$E$2:$E$133,'Quarterly Information'!$K46,Exchange_Value)+AB46*$N46*SUMIF(Lists!$E$2:$E$133,'Quarterly Information'!$M46,Exchange_Value)+AB46*$P46*SUMIF(Lists!$E$2:$E$133,'Quarterly Information'!$O46,Exchange_Value)+AB46*$R46*SUMIF(Lists!$E$2:$E$133,'Quarterly Information'!$Q46,Exchange_Value)+AB46*$T46*SUMIF(Lists!$E$2:$E$133,'Quarterly Information'!$S46,Exchange_Value))/1000,AB46*SUMIF(Lists!$E$2:$E$133,$I46,Exchange_Value)/1000),1)</f>
        <v>0</v>
      </c>
      <c r="CF46" s="218">
        <f>ROUND(IF($I46="Other HFC Blend",(AC46*$L46*SUMIF(Lists!$E$2:$E$133,'Quarterly Information'!$K46,Exchange_Value)+AC46*$N46*SUMIF(Lists!$E$2:$E$133,'Quarterly Information'!$M46,Exchange_Value)+AC46*$P46*SUMIF(Lists!$E$2:$E$133,'Quarterly Information'!$O46,Exchange_Value)+AC46*$R46*SUMIF(Lists!$E$2:$E$133,'Quarterly Information'!$Q46,Exchange_Value)+AC46*$T46*SUMIF(Lists!$E$2:$E$133,'Quarterly Information'!$S46,Exchange_Value))/1000,AC46*SUMIF(Lists!$E$2:$E$133,$I46,Exchange_Value)/1000),1)</f>
        <v>0</v>
      </c>
      <c r="CG46" s="218">
        <f>ROUND(IF($I46="Other HFC Blend",(AD46*$L46*SUMIF(Lists!$E$2:$E$133,'Quarterly Information'!$K46,Exchange_Value)+AD46*$N46*SUMIF(Lists!$E$2:$E$133,'Quarterly Information'!$M46,Exchange_Value)+AD46*$P46*SUMIF(Lists!$E$2:$E$133,'Quarterly Information'!$O46,Exchange_Value)+AD46*$R46*SUMIF(Lists!$E$2:$E$133,'Quarterly Information'!$Q46,Exchange_Value)+AD46*$T46*SUMIF(Lists!$E$2:$E$133,'Quarterly Information'!$S46,Exchange_Value))/1000,AD46*SUMIF(Lists!$E$2:$E$133,$I46,Exchange_Value)/1000),1)</f>
        <v>0</v>
      </c>
      <c r="CH46" s="218">
        <f>ROUND(IF($I46="Other HFC Blend",(AE46*$L46*SUMIF(Lists!$E$2:$E$133,'Quarterly Information'!$K46,Exchange_Value)+AE46*$N46*SUMIF(Lists!$E$2:$E$133,'Quarterly Information'!$M46,Exchange_Value)+AE46*$P46*SUMIF(Lists!$E$2:$E$133,'Quarterly Information'!$O46,Exchange_Value)+AE46*$R46*SUMIF(Lists!$E$2:$E$133,'Quarterly Information'!$Q46,Exchange_Value)+AE46*$T46*SUMIF(Lists!$E$2:$E$133,'Quarterly Information'!$S46,Exchange_Value))/1000,AE46*SUMIF(Lists!$E$2:$E$133,$I46,Exchange_Value)/1000),1)</f>
        <v>0</v>
      </c>
      <c r="CI46" s="218">
        <f>ROUND(IF($I46="Other HFC Blend",(AF46*$L46*SUMIF(Lists!$E$2:$E$133,'Quarterly Information'!$K46,Exchange_Value)+AF46*$N46*SUMIF(Lists!$E$2:$E$133,'Quarterly Information'!$M46,Exchange_Value)+AF46*$P46*SUMIF(Lists!$E$2:$E$133,'Quarterly Information'!$O46,Exchange_Value)+AF46*$R46*SUMIF(Lists!$E$2:$E$133,'Quarterly Information'!$Q46,Exchange_Value)+AF46*$T46*SUMIF(Lists!$E$2:$E$133,'Quarterly Information'!$S46,Exchange_Value))/1000,AF46*SUMIF(Lists!$E$2:$E$133,$I46,Exchange_Value)/1000),1)</f>
        <v>0</v>
      </c>
    </row>
    <row r="47" spans="1:87" ht="14" x14ac:dyDescent="0.25">
      <c r="A47" s="39">
        <v>5</v>
      </c>
      <c r="B47" s="90" t="str">
        <f t="shared" si="0"/>
        <v/>
      </c>
      <c r="C47" s="159"/>
      <c r="D47" s="91"/>
      <c r="E47" s="174"/>
      <c r="F47" s="92"/>
      <c r="G47" s="93"/>
      <c r="H47" s="94"/>
      <c r="I47" s="185"/>
      <c r="J47" s="200"/>
      <c r="K47" s="210"/>
      <c r="L47" s="95"/>
      <c r="M47" s="92"/>
      <c r="N47" s="95"/>
      <c r="O47" s="92"/>
      <c r="P47" s="95"/>
      <c r="Q47" s="128"/>
      <c r="R47" s="95"/>
      <c r="S47" s="128"/>
      <c r="T47" s="211"/>
      <c r="U47" s="203"/>
      <c r="V47" s="92"/>
      <c r="W47" s="96"/>
      <c r="X47" s="92"/>
      <c r="Y47" s="220"/>
      <c r="Z47" s="226"/>
      <c r="AA47" s="165"/>
      <c r="AB47" s="165"/>
      <c r="AC47" s="165"/>
      <c r="AD47" s="165"/>
      <c r="AE47" s="165"/>
      <c r="AF47" s="168"/>
      <c r="AG47"/>
      <c r="AH47" s="107">
        <f t="shared" si="1"/>
        <v>0</v>
      </c>
      <c r="AI47" s="107">
        <f t="shared" si="2"/>
        <v>0</v>
      </c>
      <c r="AJ47" s="107">
        <f t="shared" si="3"/>
        <v>0</v>
      </c>
      <c r="AK47" s="107">
        <f t="shared" si="4"/>
        <v>0</v>
      </c>
      <c r="AL47" s="107">
        <f t="shared" si="5"/>
        <v>0</v>
      </c>
      <c r="AM47" s="107">
        <f t="shared" si="6"/>
        <v>0</v>
      </c>
      <c r="AO47" s="161" t="e">
        <f t="shared" si="7"/>
        <v>#DIV/0!</v>
      </c>
      <c r="AP47" s="161" t="e">
        <f t="shared" si="8"/>
        <v>#DIV/0!</v>
      </c>
      <c r="AQ47" s="161" t="e">
        <f t="shared" si="9"/>
        <v>#DIV/0!</v>
      </c>
      <c r="AR47" s="161" t="e">
        <f t="shared" si="10"/>
        <v>#DIV/0!</v>
      </c>
      <c r="AS47" s="161" t="e">
        <f t="shared" si="11"/>
        <v>#DIV/0!</v>
      </c>
      <c r="AT47" s="107">
        <f t="shared" si="12"/>
        <v>0</v>
      </c>
      <c r="AU47" s="161" t="e">
        <f t="shared" si="13"/>
        <v>#DIV/0!</v>
      </c>
      <c r="AV47" s="161" t="e">
        <f t="shared" si="14"/>
        <v>#DIV/0!</v>
      </c>
      <c r="AW47" s="161" t="e">
        <f t="shared" si="15"/>
        <v>#DIV/0!</v>
      </c>
      <c r="AX47" s="161" t="e">
        <f t="shared" si="16"/>
        <v>#DIV/0!</v>
      </c>
      <c r="AY47" s="161" t="e">
        <f t="shared" si="17"/>
        <v>#DIV/0!</v>
      </c>
      <c r="AZ47" s="107">
        <f t="shared" si="18"/>
        <v>0</v>
      </c>
      <c r="BA47" s="161" t="e">
        <f t="shared" si="19"/>
        <v>#DIV/0!</v>
      </c>
      <c r="BB47" s="161" t="e">
        <f t="shared" si="20"/>
        <v>#DIV/0!</v>
      </c>
      <c r="BC47" s="161" t="e">
        <f t="shared" si="21"/>
        <v>#DIV/0!</v>
      </c>
      <c r="BD47" s="161" t="e">
        <f t="shared" si="22"/>
        <v>#DIV/0!</v>
      </c>
      <c r="BE47" s="161" t="e">
        <f t="shared" si="23"/>
        <v>#DIV/0!</v>
      </c>
      <c r="BF47" s="107">
        <f t="shared" si="24"/>
        <v>0</v>
      </c>
      <c r="BG47" s="161" t="e">
        <f t="shared" si="25"/>
        <v>#DIV/0!</v>
      </c>
      <c r="BH47" s="161" t="e">
        <f t="shared" si="26"/>
        <v>#DIV/0!</v>
      </c>
      <c r="BI47" s="161" t="e">
        <f t="shared" si="27"/>
        <v>#DIV/0!</v>
      </c>
      <c r="BJ47" s="161" t="e">
        <f t="shared" si="28"/>
        <v>#DIV/0!</v>
      </c>
      <c r="BK47" s="161" t="e">
        <f t="shared" si="29"/>
        <v>#DIV/0!</v>
      </c>
      <c r="BL47" s="107">
        <f t="shared" si="30"/>
        <v>0</v>
      </c>
      <c r="BM47" s="161" t="e">
        <f t="shared" si="31"/>
        <v>#DIV/0!</v>
      </c>
      <c r="BN47" s="161" t="e">
        <f t="shared" si="32"/>
        <v>#DIV/0!</v>
      </c>
      <c r="BO47" s="161" t="e">
        <f t="shared" si="33"/>
        <v>#DIV/0!</v>
      </c>
      <c r="BP47" s="161" t="e">
        <f t="shared" si="34"/>
        <v>#DIV/0!</v>
      </c>
      <c r="BQ47" s="161" t="e">
        <f t="shared" si="35"/>
        <v>#DIV/0!</v>
      </c>
      <c r="BR47" s="107">
        <f t="shared" si="36"/>
        <v>0</v>
      </c>
      <c r="BS47" s="161" t="e">
        <f t="shared" si="37"/>
        <v>#DIV/0!</v>
      </c>
      <c r="BT47" s="161" t="e">
        <f t="shared" si="38"/>
        <v>#DIV/0!</v>
      </c>
      <c r="BU47" s="161" t="e">
        <f t="shared" si="39"/>
        <v>#DIV/0!</v>
      </c>
      <c r="BV47" s="161" t="e">
        <f t="shared" si="40"/>
        <v>#DIV/0!</v>
      </c>
      <c r="BW47" s="161" t="e">
        <f t="shared" si="41"/>
        <v>#DIV/0!</v>
      </c>
      <c r="BX47" s="107">
        <f t="shared" si="42"/>
        <v>0</v>
      </c>
      <c r="BZ47" s="40" t="e">
        <f>VLOOKUP(I47,Lists!$D$2:$D$19,1,FALSE)</f>
        <v>#N/A</v>
      </c>
      <c r="CA47" s="40" t="e">
        <f>VLOOKUP($I47,Blends!$B$2:$B$115,1,FALSE)</f>
        <v>#N/A</v>
      </c>
      <c r="CC47" s="218">
        <f>ROUND(IF($I47="Other HFC Blend",(Z47*$L47*SUMIF(Lists!$E$2:$E$133,'Quarterly Information'!$K47,Exchange_Value)+Z47*$N47*SUMIF(Lists!$E$2:$E$133,'Quarterly Information'!$M47,Exchange_Value)+Z47*$P47*SUMIF(Lists!$E$2:$E$133,'Quarterly Information'!$O47,Exchange_Value)+Z47*$R47*SUMIF(Lists!$E$2:$E$133,'Quarterly Information'!$Q47,Exchange_Value)+Z47*$T47*SUMIF(Lists!$E$2:$E$133,'Quarterly Information'!$S47,Exchange_Value))/1000,Z47*SUMIF(Lists!$E$2:$E$133,$I47,Exchange_Value)/1000),1)</f>
        <v>0</v>
      </c>
      <c r="CD47" s="218">
        <f>ROUND(IF($I47="Other HFC Blend",(AA47*$L47*SUMIF(Lists!$E$2:$E$133,'Quarterly Information'!$K47,Exchange_Value)+AA47*$N47*SUMIF(Lists!$E$2:$E$133,'Quarterly Information'!$M47,Exchange_Value)+AA47*$P47*SUMIF(Lists!$E$2:$E$133,'Quarterly Information'!$O47,Exchange_Value)+AA47*$R47*SUMIF(Lists!$E$2:$E$133,'Quarterly Information'!$Q47,Exchange_Value)+AA47*$T47*SUMIF(Lists!$E$2:$E$133,'Quarterly Information'!$S47,Exchange_Value))/1000,AA47*SUMIF(Lists!$E$2:$E$133,$I47,Exchange_Value)/1000),1)</f>
        <v>0</v>
      </c>
      <c r="CE47" s="218">
        <f>ROUND(IF($I47="Other HFC Blend",(AB47*$L47*SUMIF(Lists!$E$2:$E$133,'Quarterly Information'!$K47,Exchange_Value)+AB47*$N47*SUMIF(Lists!$E$2:$E$133,'Quarterly Information'!$M47,Exchange_Value)+AB47*$P47*SUMIF(Lists!$E$2:$E$133,'Quarterly Information'!$O47,Exchange_Value)+AB47*$R47*SUMIF(Lists!$E$2:$E$133,'Quarterly Information'!$Q47,Exchange_Value)+AB47*$T47*SUMIF(Lists!$E$2:$E$133,'Quarterly Information'!$S47,Exchange_Value))/1000,AB47*SUMIF(Lists!$E$2:$E$133,$I47,Exchange_Value)/1000),1)</f>
        <v>0</v>
      </c>
      <c r="CF47" s="218">
        <f>ROUND(IF($I47="Other HFC Blend",(AC47*$L47*SUMIF(Lists!$E$2:$E$133,'Quarterly Information'!$K47,Exchange_Value)+AC47*$N47*SUMIF(Lists!$E$2:$E$133,'Quarterly Information'!$M47,Exchange_Value)+AC47*$P47*SUMIF(Lists!$E$2:$E$133,'Quarterly Information'!$O47,Exchange_Value)+AC47*$R47*SUMIF(Lists!$E$2:$E$133,'Quarterly Information'!$Q47,Exchange_Value)+AC47*$T47*SUMIF(Lists!$E$2:$E$133,'Quarterly Information'!$S47,Exchange_Value))/1000,AC47*SUMIF(Lists!$E$2:$E$133,$I47,Exchange_Value)/1000),1)</f>
        <v>0</v>
      </c>
      <c r="CG47" s="218">
        <f>ROUND(IF($I47="Other HFC Blend",(AD47*$L47*SUMIF(Lists!$E$2:$E$133,'Quarterly Information'!$K47,Exchange_Value)+AD47*$N47*SUMIF(Lists!$E$2:$E$133,'Quarterly Information'!$M47,Exchange_Value)+AD47*$P47*SUMIF(Lists!$E$2:$E$133,'Quarterly Information'!$O47,Exchange_Value)+AD47*$R47*SUMIF(Lists!$E$2:$E$133,'Quarterly Information'!$Q47,Exchange_Value)+AD47*$T47*SUMIF(Lists!$E$2:$E$133,'Quarterly Information'!$S47,Exchange_Value))/1000,AD47*SUMIF(Lists!$E$2:$E$133,$I47,Exchange_Value)/1000),1)</f>
        <v>0</v>
      </c>
      <c r="CH47" s="218">
        <f>ROUND(IF($I47="Other HFC Blend",(AE47*$L47*SUMIF(Lists!$E$2:$E$133,'Quarterly Information'!$K47,Exchange_Value)+AE47*$N47*SUMIF(Lists!$E$2:$E$133,'Quarterly Information'!$M47,Exchange_Value)+AE47*$P47*SUMIF(Lists!$E$2:$E$133,'Quarterly Information'!$O47,Exchange_Value)+AE47*$R47*SUMIF(Lists!$E$2:$E$133,'Quarterly Information'!$Q47,Exchange_Value)+AE47*$T47*SUMIF(Lists!$E$2:$E$133,'Quarterly Information'!$S47,Exchange_Value))/1000,AE47*SUMIF(Lists!$E$2:$E$133,$I47,Exchange_Value)/1000),1)</f>
        <v>0</v>
      </c>
      <c r="CI47" s="218">
        <f>ROUND(IF($I47="Other HFC Blend",(AF47*$L47*SUMIF(Lists!$E$2:$E$133,'Quarterly Information'!$K47,Exchange_Value)+AF47*$N47*SUMIF(Lists!$E$2:$E$133,'Quarterly Information'!$M47,Exchange_Value)+AF47*$P47*SUMIF(Lists!$E$2:$E$133,'Quarterly Information'!$O47,Exchange_Value)+AF47*$R47*SUMIF(Lists!$E$2:$E$133,'Quarterly Information'!$Q47,Exchange_Value)+AF47*$T47*SUMIF(Lists!$E$2:$E$133,'Quarterly Information'!$S47,Exchange_Value))/1000,AF47*SUMIF(Lists!$E$2:$E$133,$I47,Exchange_Value)/1000),1)</f>
        <v>0</v>
      </c>
    </row>
    <row r="48" spans="1:87" ht="14" x14ac:dyDescent="0.25">
      <c r="A48" s="39">
        <v>6</v>
      </c>
      <c r="B48" s="90" t="str">
        <f t="shared" si="0"/>
        <v/>
      </c>
      <c r="C48" s="159"/>
      <c r="D48" s="91"/>
      <c r="E48" s="174"/>
      <c r="F48" s="92"/>
      <c r="G48" s="93"/>
      <c r="H48" s="94"/>
      <c r="I48" s="185"/>
      <c r="J48" s="200"/>
      <c r="K48" s="210"/>
      <c r="L48" s="95"/>
      <c r="M48" s="92"/>
      <c r="N48" s="95"/>
      <c r="O48" s="92"/>
      <c r="P48" s="95"/>
      <c r="Q48" s="128"/>
      <c r="R48" s="95"/>
      <c r="S48" s="128"/>
      <c r="T48" s="211"/>
      <c r="U48" s="203"/>
      <c r="V48" s="92"/>
      <c r="W48" s="96"/>
      <c r="X48" s="92"/>
      <c r="Y48" s="220"/>
      <c r="Z48" s="226"/>
      <c r="AA48" s="165"/>
      <c r="AB48" s="165"/>
      <c r="AC48" s="165"/>
      <c r="AD48" s="165"/>
      <c r="AE48" s="165"/>
      <c r="AF48" s="168"/>
      <c r="AG48"/>
      <c r="AH48" s="107">
        <f t="shared" si="1"/>
        <v>0</v>
      </c>
      <c r="AI48" s="107">
        <f t="shared" si="2"/>
        <v>0</v>
      </c>
      <c r="AJ48" s="107">
        <f t="shared" si="3"/>
        <v>0</v>
      </c>
      <c r="AK48" s="107">
        <f t="shared" si="4"/>
        <v>0</v>
      </c>
      <c r="AL48" s="107">
        <f t="shared" si="5"/>
        <v>0</v>
      </c>
      <c r="AM48" s="107">
        <f t="shared" si="6"/>
        <v>0</v>
      </c>
      <c r="AO48" s="161" t="e">
        <f t="shared" si="7"/>
        <v>#DIV/0!</v>
      </c>
      <c r="AP48" s="161" t="e">
        <f t="shared" si="8"/>
        <v>#DIV/0!</v>
      </c>
      <c r="AQ48" s="161" t="e">
        <f t="shared" si="9"/>
        <v>#DIV/0!</v>
      </c>
      <c r="AR48" s="161" t="e">
        <f t="shared" si="10"/>
        <v>#DIV/0!</v>
      </c>
      <c r="AS48" s="161" t="e">
        <f t="shared" si="11"/>
        <v>#DIV/0!</v>
      </c>
      <c r="AT48" s="107">
        <f t="shared" si="12"/>
        <v>0</v>
      </c>
      <c r="AU48" s="161" t="e">
        <f t="shared" si="13"/>
        <v>#DIV/0!</v>
      </c>
      <c r="AV48" s="161" t="e">
        <f t="shared" si="14"/>
        <v>#DIV/0!</v>
      </c>
      <c r="AW48" s="161" t="e">
        <f t="shared" si="15"/>
        <v>#DIV/0!</v>
      </c>
      <c r="AX48" s="161" t="e">
        <f t="shared" si="16"/>
        <v>#DIV/0!</v>
      </c>
      <c r="AY48" s="161" t="e">
        <f t="shared" si="17"/>
        <v>#DIV/0!</v>
      </c>
      <c r="AZ48" s="107">
        <f t="shared" si="18"/>
        <v>0</v>
      </c>
      <c r="BA48" s="161" t="e">
        <f t="shared" si="19"/>
        <v>#DIV/0!</v>
      </c>
      <c r="BB48" s="161" t="e">
        <f t="shared" si="20"/>
        <v>#DIV/0!</v>
      </c>
      <c r="BC48" s="161" t="e">
        <f t="shared" si="21"/>
        <v>#DIV/0!</v>
      </c>
      <c r="BD48" s="161" t="e">
        <f t="shared" si="22"/>
        <v>#DIV/0!</v>
      </c>
      <c r="BE48" s="161" t="e">
        <f t="shared" si="23"/>
        <v>#DIV/0!</v>
      </c>
      <c r="BF48" s="107">
        <f t="shared" si="24"/>
        <v>0</v>
      </c>
      <c r="BG48" s="161" t="e">
        <f t="shared" si="25"/>
        <v>#DIV/0!</v>
      </c>
      <c r="BH48" s="161" t="e">
        <f t="shared" si="26"/>
        <v>#DIV/0!</v>
      </c>
      <c r="BI48" s="161" t="e">
        <f t="shared" si="27"/>
        <v>#DIV/0!</v>
      </c>
      <c r="BJ48" s="161" t="e">
        <f t="shared" si="28"/>
        <v>#DIV/0!</v>
      </c>
      <c r="BK48" s="161" t="e">
        <f t="shared" si="29"/>
        <v>#DIV/0!</v>
      </c>
      <c r="BL48" s="107">
        <f t="shared" si="30"/>
        <v>0</v>
      </c>
      <c r="BM48" s="161" t="e">
        <f t="shared" si="31"/>
        <v>#DIV/0!</v>
      </c>
      <c r="BN48" s="161" t="e">
        <f t="shared" si="32"/>
        <v>#DIV/0!</v>
      </c>
      <c r="BO48" s="161" t="e">
        <f t="shared" si="33"/>
        <v>#DIV/0!</v>
      </c>
      <c r="BP48" s="161" t="e">
        <f t="shared" si="34"/>
        <v>#DIV/0!</v>
      </c>
      <c r="BQ48" s="161" t="e">
        <f t="shared" si="35"/>
        <v>#DIV/0!</v>
      </c>
      <c r="BR48" s="107">
        <f t="shared" si="36"/>
        <v>0</v>
      </c>
      <c r="BS48" s="161" t="e">
        <f t="shared" si="37"/>
        <v>#DIV/0!</v>
      </c>
      <c r="BT48" s="161" t="e">
        <f t="shared" si="38"/>
        <v>#DIV/0!</v>
      </c>
      <c r="BU48" s="161" t="e">
        <f t="shared" si="39"/>
        <v>#DIV/0!</v>
      </c>
      <c r="BV48" s="161" t="e">
        <f t="shared" si="40"/>
        <v>#DIV/0!</v>
      </c>
      <c r="BW48" s="161" t="e">
        <f t="shared" si="41"/>
        <v>#DIV/0!</v>
      </c>
      <c r="BX48" s="107">
        <f t="shared" si="42"/>
        <v>0</v>
      </c>
      <c r="BZ48" s="40" t="e">
        <f>VLOOKUP(I48,Lists!$D$2:$D$19,1,FALSE)</f>
        <v>#N/A</v>
      </c>
      <c r="CA48" s="40" t="e">
        <f>VLOOKUP($I48,Blends!$B$2:$B$115,1,FALSE)</f>
        <v>#N/A</v>
      </c>
      <c r="CC48" s="218">
        <f>ROUND(IF($I48="Other HFC Blend",(Z48*$L48*SUMIF(Lists!$E$2:$E$133,'Quarterly Information'!$K48,Exchange_Value)+Z48*$N48*SUMIF(Lists!$E$2:$E$133,'Quarterly Information'!$M48,Exchange_Value)+Z48*$P48*SUMIF(Lists!$E$2:$E$133,'Quarterly Information'!$O48,Exchange_Value)+Z48*$R48*SUMIF(Lists!$E$2:$E$133,'Quarterly Information'!$Q48,Exchange_Value)+Z48*$T48*SUMIF(Lists!$E$2:$E$133,'Quarterly Information'!$S48,Exchange_Value))/1000,Z48*SUMIF(Lists!$E$2:$E$133,$I48,Exchange_Value)/1000),1)</f>
        <v>0</v>
      </c>
      <c r="CD48" s="218">
        <f>ROUND(IF($I48="Other HFC Blend",(AA48*$L48*SUMIF(Lists!$E$2:$E$133,'Quarterly Information'!$K48,Exchange_Value)+AA48*$N48*SUMIF(Lists!$E$2:$E$133,'Quarterly Information'!$M48,Exchange_Value)+AA48*$P48*SUMIF(Lists!$E$2:$E$133,'Quarterly Information'!$O48,Exchange_Value)+AA48*$R48*SUMIF(Lists!$E$2:$E$133,'Quarterly Information'!$Q48,Exchange_Value)+AA48*$T48*SUMIF(Lists!$E$2:$E$133,'Quarterly Information'!$S48,Exchange_Value))/1000,AA48*SUMIF(Lists!$E$2:$E$133,$I48,Exchange_Value)/1000),1)</f>
        <v>0</v>
      </c>
      <c r="CE48" s="218">
        <f>ROUND(IF($I48="Other HFC Blend",(AB48*$L48*SUMIF(Lists!$E$2:$E$133,'Quarterly Information'!$K48,Exchange_Value)+AB48*$N48*SUMIF(Lists!$E$2:$E$133,'Quarterly Information'!$M48,Exchange_Value)+AB48*$P48*SUMIF(Lists!$E$2:$E$133,'Quarterly Information'!$O48,Exchange_Value)+AB48*$R48*SUMIF(Lists!$E$2:$E$133,'Quarterly Information'!$Q48,Exchange_Value)+AB48*$T48*SUMIF(Lists!$E$2:$E$133,'Quarterly Information'!$S48,Exchange_Value))/1000,AB48*SUMIF(Lists!$E$2:$E$133,$I48,Exchange_Value)/1000),1)</f>
        <v>0</v>
      </c>
      <c r="CF48" s="218">
        <f>ROUND(IF($I48="Other HFC Blend",(AC48*$L48*SUMIF(Lists!$E$2:$E$133,'Quarterly Information'!$K48,Exchange_Value)+AC48*$N48*SUMIF(Lists!$E$2:$E$133,'Quarterly Information'!$M48,Exchange_Value)+AC48*$P48*SUMIF(Lists!$E$2:$E$133,'Quarterly Information'!$O48,Exchange_Value)+AC48*$R48*SUMIF(Lists!$E$2:$E$133,'Quarterly Information'!$Q48,Exchange_Value)+AC48*$T48*SUMIF(Lists!$E$2:$E$133,'Quarterly Information'!$S48,Exchange_Value))/1000,AC48*SUMIF(Lists!$E$2:$E$133,$I48,Exchange_Value)/1000),1)</f>
        <v>0</v>
      </c>
      <c r="CG48" s="218">
        <f>ROUND(IF($I48="Other HFC Blend",(AD48*$L48*SUMIF(Lists!$E$2:$E$133,'Quarterly Information'!$K48,Exchange_Value)+AD48*$N48*SUMIF(Lists!$E$2:$E$133,'Quarterly Information'!$M48,Exchange_Value)+AD48*$P48*SUMIF(Lists!$E$2:$E$133,'Quarterly Information'!$O48,Exchange_Value)+AD48*$R48*SUMIF(Lists!$E$2:$E$133,'Quarterly Information'!$Q48,Exchange_Value)+AD48*$T48*SUMIF(Lists!$E$2:$E$133,'Quarterly Information'!$S48,Exchange_Value))/1000,AD48*SUMIF(Lists!$E$2:$E$133,$I48,Exchange_Value)/1000),1)</f>
        <v>0</v>
      </c>
      <c r="CH48" s="218">
        <f>ROUND(IF($I48="Other HFC Blend",(AE48*$L48*SUMIF(Lists!$E$2:$E$133,'Quarterly Information'!$K48,Exchange_Value)+AE48*$N48*SUMIF(Lists!$E$2:$E$133,'Quarterly Information'!$M48,Exchange_Value)+AE48*$P48*SUMIF(Lists!$E$2:$E$133,'Quarterly Information'!$O48,Exchange_Value)+AE48*$R48*SUMIF(Lists!$E$2:$E$133,'Quarterly Information'!$Q48,Exchange_Value)+AE48*$T48*SUMIF(Lists!$E$2:$E$133,'Quarterly Information'!$S48,Exchange_Value))/1000,AE48*SUMIF(Lists!$E$2:$E$133,$I48,Exchange_Value)/1000),1)</f>
        <v>0</v>
      </c>
      <c r="CI48" s="218">
        <f>ROUND(IF($I48="Other HFC Blend",(AF48*$L48*SUMIF(Lists!$E$2:$E$133,'Quarterly Information'!$K48,Exchange_Value)+AF48*$N48*SUMIF(Lists!$E$2:$E$133,'Quarterly Information'!$M48,Exchange_Value)+AF48*$P48*SUMIF(Lists!$E$2:$E$133,'Quarterly Information'!$O48,Exchange_Value)+AF48*$R48*SUMIF(Lists!$E$2:$E$133,'Quarterly Information'!$Q48,Exchange_Value)+AF48*$T48*SUMIF(Lists!$E$2:$E$133,'Quarterly Information'!$S48,Exchange_Value))/1000,AF48*SUMIF(Lists!$E$2:$E$133,$I48,Exchange_Value)/1000),1)</f>
        <v>0</v>
      </c>
    </row>
    <row r="49" spans="1:87" ht="14" x14ac:dyDescent="0.25">
      <c r="A49" s="39">
        <v>7</v>
      </c>
      <c r="B49" s="90" t="str">
        <f t="shared" si="0"/>
        <v/>
      </c>
      <c r="C49" s="159"/>
      <c r="D49" s="91"/>
      <c r="E49" s="174"/>
      <c r="F49" s="92"/>
      <c r="G49" s="93"/>
      <c r="H49" s="94"/>
      <c r="I49" s="185"/>
      <c r="J49" s="200"/>
      <c r="K49" s="210"/>
      <c r="L49" s="95"/>
      <c r="M49" s="92"/>
      <c r="N49" s="95"/>
      <c r="O49" s="92"/>
      <c r="P49" s="95"/>
      <c r="Q49" s="128"/>
      <c r="R49" s="95"/>
      <c r="S49" s="128"/>
      <c r="T49" s="211"/>
      <c r="U49" s="203"/>
      <c r="V49" s="92"/>
      <c r="W49" s="96"/>
      <c r="X49" s="92"/>
      <c r="Y49" s="220"/>
      <c r="Z49" s="226"/>
      <c r="AA49" s="165"/>
      <c r="AB49" s="165"/>
      <c r="AC49" s="165"/>
      <c r="AD49" s="165"/>
      <c r="AE49" s="165"/>
      <c r="AF49" s="168"/>
      <c r="AG49"/>
      <c r="AH49" s="107">
        <f t="shared" si="1"/>
        <v>0</v>
      </c>
      <c r="AI49" s="107">
        <f t="shared" si="2"/>
        <v>0</v>
      </c>
      <c r="AJ49" s="107">
        <f t="shared" si="3"/>
        <v>0</v>
      </c>
      <c r="AK49" s="107">
        <f t="shared" si="4"/>
        <v>0</v>
      </c>
      <c r="AL49" s="107">
        <f t="shared" si="5"/>
        <v>0</v>
      </c>
      <c r="AM49" s="107">
        <f t="shared" si="6"/>
        <v>0</v>
      </c>
      <c r="AO49" s="161" t="e">
        <f t="shared" si="7"/>
        <v>#DIV/0!</v>
      </c>
      <c r="AP49" s="161" t="e">
        <f t="shared" si="8"/>
        <v>#DIV/0!</v>
      </c>
      <c r="AQ49" s="161" t="e">
        <f t="shared" si="9"/>
        <v>#DIV/0!</v>
      </c>
      <c r="AR49" s="161" t="e">
        <f t="shared" si="10"/>
        <v>#DIV/0!</v>
      </c>
      <c r="AS49" s="161" t="e">
        <f t="shared" si="11"/>
        <v>#DIV/0!</v>
      </c>
      <c r="AT49" s="107">
        <f t="shared" si="12"/>
        <v>0</v>
      </c>
      <c r="AU49" s="161" t="e">
        <f t="shared" si="13"/>
        <v>#DIV/0!</v>
      </c>
      <c r="AV49" s="161" t="e">
        <f t="shared" si="14"/>
        <v>#DIV/0!</v>
      </c>
      <c r="AW49" s="161" t="e">
        <f t="shared" si="15"/>
        <v>#DIV/0!</v>
      </c>
      <c r="AX49" s="161" t="e">
        <f t="shared" si="16"/>
        <v>#DIV/0!</v>
      </c>
      <c r="AY49" s="161" t="e">
        <f t="shared" si="17"/>
        <v>#DIV/0!</v>
      </c>
      <c r="AZ49" s="107">
        <f t="shared" si="18"/>
        <v>0</v>
      </c>
      <c r="BA49" s="161" t="e">
        <f t="shared" si="19"/>
        <v>#DIV/0!</v>
      </c>
      <c r="BB49" s="161" t="e">
        <f t="shared" si="20"/>
        <v>#DIV/0!</v>
      </c>
      <c r="BC49" s="161" t="e">
        <f t="shared" si="21"/>
        <v>#DIV/0!</v>
      </c>
      <c r="BD49" s="161" t="e">
        <f t="shared" si="22"/>
        <v>#DIV/0!</v>
      </c>
      <c r="BE49" s="161" t="e">
        <f t="shared" si="23"/>
        <v>#DIV/0!</v>
      </c>
      <c r="BF49" s="107">
        <f t="shared" si="24"/>
        <v>0</v>
      </c>
      <c r="BG49" s="161" t="e">
        <f t="shared" si="25"/>
        <v>#DIV/0!</v>
      </c>
      <c r="BH49" s="161" t="e">
        <f t="shared" si="26"/>
        <v>#DIV/0!</v>
      </c>
      <c r="BI49" s="161" t="e">
        <f t="shared" si="27"/>
        <v>#DIV/0!</v>
      </c>
      <c r="BJ49" s="161" t="e">
        <f t="shared" si="28"/>
        <v>#DIV/0!</v>
      </c>
      <c r="BK49" s="161" t="e">
        <f t="shared" si="29"/>
        <v>#DIV/0!</v>
      </c>
      <c r="BL49" s="107">
        <f t="shared" si="30"/>
        <v>0</v>
      </c>
      <c r="BM49" s="161" t="e">
        <f t="shared" si="31"/>
        <v>#DIV/0!</v>
      </c>
      <c r="BN49" s="161" t="e">
        <f t="shared" si="32"/>
        <v>#DIV/0!</v>
      </c>
      <c r="BO49" s="161" t="e">
        <f t="shared" si="33"/>
        <v>#DIV/0!</v>
      </c>
      <c r="BP49" s="161" t="e">
        <f t="shared" si="34"/>
        <v>#DIV/0!</v>
      </c>
      <c r="BQ49" s="161" t="e">
        <f t="shared" si="35"/>
        <v>#DIV/0!</v>
      </c>
      <c r="BR49" s="107">
        <f t="shared" si="36"/>
        <v>0</v>
      </c>
      <c r="BS49" s="161" t="e">
        <f t="shared" si="37"/>
        <v>#DIV/0!</v>
      </c>
      <c r="BT49" s="161" t="e">
        <f t="shared" si="38"/>
        <v>#DIV/0!</v>
      </c>
      <c r="BU49" s="161" t="e">
        <f t="shared" si="39"/>
        <v>#DIV/0!</v>
      </c>
      <c r="BV49" s="161" t="e">
        <f t="shared" si="40"/>
        <v>#DIV/0!</v>
      </c>
      <c r="BW49" s="161" t="e">
        <f t="shared" si="41"/>
        <v>#DIV/0!</v>
      </c>
      <c r="BX49" s="107">
        <f t="shared" si="42"/>
        <v>0</v>
      </c>
      <c r="BZ49" s="40" t="e">
        <f>VLOOKUP(I49,Lists!$D$2:$D$19,1,FALSE)</f>
        <v>#N/A</v>
      </c>
      <c r="CA49" s="40" t="e">
        <f>VLOOKUP($I49,Blends!$B$2:$B$115,1,FALSE)</f>
        <v>#N/A</v>
      </c>
      <c r="CC49" s="218">
        <f>ROUND(IF($I49="Other HFC Blend",(Z49*$L49*SUMIF(Lists!$E$2:$E$133,'Quarterly Information'!$K49,Exchange_Value)+Z49*$N49*SUMIF(Lists!$E$2:$E$133,'Quarterly Information'!$M49,Exchange_Value)+Z49*$P49*SUMIF(Lists!$E$2:$E$133,'Quarterly Information'!$O49,Exchange_Value)+Z49*$R49*SUMIF(Lists!$E$2:$E$133,'Quarterly Information'!$Q49,Exchange_Value)+Z49*$T49*SUMIF(Lists!$E$2:$E$133,'Quarterly Information'!$S49,Exchange_Value))/1000,Z49*SUMIF(Lists!$E$2:$E$133,$I49,Exchange_Value)/1000),1)</f>
        <v>0</v>
      </c>
      <c r="CD49" s="218">
        <f>ROUND(IF($I49="Other HFC Blend",(AA49*$L49*SUMIF(Lists!$E$2:$E$133,'Quarterly Information'!$K49,Exchange_Value)+AA49*$N49*SUMIF(Lists!$E$2:$E$133,'Quarterly Information'!$M49,Exchange_Value)+AA49*$P49*SUMIF(Lists!$E$2:$E$133,'Quarterly Information'!$O49,Exchange_Value)+AA49*$R49*SUMIF(Lists!$E$2:$E$133,'Quarterly Information'!$Q49,Exchange_Value)+AA49*$T49*SUMIF(Lists!$E$2:$E$133,'Quarterly Information'!$S49,Exchange_Value))/1000,AA49*SUMIF(Lists!$E$2:$E$133,$I49,Exchange_Value)/1000),1)</f>
        <v>0</v>
      </c>
      <c r="CE49" s="218">
        <f>ROUND(IF($I49="Other HFC Blend",(AB49*$L49*SUMIF(Lists!$E$2:$E$133,'Quarterly Information'!$K49,Exchange_Value)+AB49*$N49*SUMIF(Lists!$E$2:$E$133,'Quarterly Information'!$M49,Exchange_Value)+AB49*$P49*SUMIF(Lists!$E$2:$E$133,'Quarterly Information'!$O49,Exchange_Value)+AB49*$R49*SUMIF(Lists!$E$2:$E$133,'Quarterly Information'!$Q49,Exchange_Value)+AB49*$T49*SUMIF(Lists!$E$2:$E$133,'Quarterly Information'!$S49,Exchange_Value))/1000,AB49*SUMIF(Lists!$E$2:$E$133,$I49,Exchange_Value)/1000),1)</f>
        <v>0</v>
      </c>
      <c r="CF49" s="218">
        <f>ROUND(IF($I49="Other HFC Blend",(AC49*$L49*SUMIF(Lists!$E$2:$E$133,'Quarterly Information'!$K49,Exchange_Value)+AC49*$N49*SUMIF(Lists!$E$2:$E$133,'Quarterly Information'!$M49,Exchange_Value)+AC49*$P49*SUMIF(Lists!$E$2:$E$133,'Quarterly Information'!$O49,Exchange_Value)+AC49*$R49*SUMIF(Lists!$E$2:$E$133,'Quarterly Information'!$Q49,Exchange_Value)+AC49*$T49*SUMIF(Lists!$E$2:$E$133,'Quarterly Information'!$S49,Exchange_Value))/1000,AC49*SUMIF(Lists!$E$2:$E$133,$I49,Exchange_Value)/1000),1)</f>
        <v>0</v>
      </c>
      <c r="CG49" s="218">
        <f>ROUND(IF($I49="Other HFC Blend",(AD49*$L49*SUMIF(Lists!$E$2:$E$133,'Quarterly Information'!$K49,Exchange_Value)+AD49*$N49*SUMIF(Lists!$E$2:$E$133,'Quarterly Information'!$M49,Exchange_Value)+AD49*$P49*SUMIF(Lists!$E$2:$E$133,'Quarterly Information'!$O49,Exchange_Value)+AD49*$R49*SUMIF(Lists!$E$2:$E$133,'Quarterly Information'!$Q49,Exchange_Value)+AD49*$T49*SUMIF(Lists!$E$2:$E$133,'Quarterly Information'!$S49,Exchange_Value))/1000,AD49*SUMIF(Lists!$E$2:$E$133,$I49,Exchange_Value)/1000),1)</f>
        <v>0</v>
      </c>
      <c r="CH49" s="218">
        <f>ROUND(IF($I49="Other HFC Blend",(AE49*$L49*SUMIF(Lists!$E$2:$E$133,'Quarterly Information'!$K49,Exchange_Value)+AE49*$N49*SUMIF(Lists!$E$2:$E$133,'Quarterly Information'!$M49,Exchange_Value)+AE49*$P49*SUMIF(Lists!$E$2:$E$133,'Quarterly Information'!$O49,Exchange_Value)+AE49*$R49*SUMIF(Lists!$E$2:$E$133,'Quarterly Information'!$Q49,Exchange_Value)+AE49*$T49*SUMIF(Lists!$E$2:$E$133,'Quarterly Information'!$S49,Exchange_Value))/1000,AE49*SUMIF(Lists!$E$2:$E$133,$I49,Exchange_Value)/1000),1)</f>
        <v>0</v>
      </c>
      <c r="CI49" s="218">
        <f>ROUND(IF($I49="Other HFC Blend",(AF49*$L49*SUMIF(Lists!$E$2:$E$133,'Quarterly Information'!$K49,Exchange_Value)+AF49*$N49*SUMIF(Lists!$E$2:$E$133,'Quarterly Information'!$M49,Exchange_Value)+AF49*$P49*SUMIF(Lists!$E$2:$E$133,'Quarterly Information'!$O49,Exchange_Value)+AF49*$R49*SUMIF(Lists!$E$2:$E$133,'Quarterly Information'!$Q49,Exchange_Value)+AF49*$T49*SUMIF(Lists!$E$2:$E$133,'Quarterly Information'!$S49,Exchange_Value))/1000,AF49*SUMIF(Lists!$E$2:$E$133,$I49,Exchange_Value)/1000),1)</f>
        <v>0</v>
      </c>
    </row>
    <row r="50" spans="1:87" ht="14" x14ac:dyDescent="0.25">
      <c r="A50" s="39">
        <v>8</v>
      </c>
      <c r="B50" s="90" t="str">
        <f t="shared" si="0"/>
        <v/>
      </c>
      <c r="C50" s="159"/>
      <c r="D50" s="91"/>
      <c r="E50" s="174"/>
      <c r="F50" s="92"/>
      <c r="G50" s="93"/>
      <c r="H50" s="94"/>
      <c r="I50" s="185"/>
      <c r="J50" s="200"/>
      <c r="K50" s="210"/>
      <c r="L50" s="95"/>
      <c r="M50" s="92"/>
      <c r="N50" s="95"/>
      <c r="O50" s="92"/>
      <c r="P50" s="95"/>
      <c r="Q50" s="128"/>
      <c r="R50" s="95"/>
      <c r="S50" s="128"/>
      <c r="T50" s="211"/>
      <c r="U50" s="203"/>
      <c r="V50" s="92"/>
      <c r="W50" s="96"/>
      <c r="X50" s="92"/>
      <c r="Y50" s="220"/>
      <c r="Z50" s="226"/>
      <c r="AA50" s="165"/>
      <c r="AB50" s="165"/>
      <c r="AC50" s="165"/>
      <c r="AD50" s="165"/>
      <c r="AE50" s="165"/>
      <c r="AF50" s="168"/>
      <c r="AG50"/>
      <c r="AH50" s="107">
        <f t="shared" si="1"/>
        <v>0</v>
      </c>
      <c r="AI50" s="107">
        <f t="shared" si="2"/>
        <v>0</v>
      </c>
      <c r="AJ50" s="107">
        <f t="shared" si="3"/>
        <v>0</v>
      </c>
      <c r="AK50" s="107">
        <f t="shared" si="4"/>
        <v>0</v>
      </c>
      <c r="AL50" s="107">
        <f t="shared" si="5"/>
        <v>0</v>
      </c>
      <c r="AM50" s="107">
        <f t="shared" si="6"/>
        <v>0</v>
      </c>
      <c r="AO50" s="161" t="e">
        <f t="shared" si="7"/>
        <v>#DIV/0!</v>
      </c>
      <c r="AP50" s="161" t="e">
        <f t="shared" si="8"/>
        <v>#DIV/0!</v>
      </c>
      <c r="AQ50" s="161" t="e">
        <f t="shared" si="9"/>
        <v>#DIV/0!</v>
      </c>
      <c r="AR50" s="161" t="e">
        <f t="shared" si="10"/>
        <v>#DIV/0!</v>
      </c>
      <c r="AS50" s="161" t="e">
        <f t="shared" si="11"/>
        <v>#DIV/0!</v>
      </c>
      <c r="AT50" s="107">
        <f t="shared" si="12"/>
        <v>0</v>
      </c>
      <c r="AU50" s="161" t="e">
        <f t="shared" si="13"/>
        <v>#DIV/0!</v>
      </c>
      <c r="AV50" s="161" t="e">
        <f t="shared" si="14"/>
        <v>#DIV/0!</v>
      </c>
      <c r="AW50" s="161" t="e">
        <f t="shared" si="15"/>
        <v>#DIV/0!</v>
      </c>
      <c r="AX50" s="161" t="e">
        <f t="shared" si="16"/>
        <v>#DIV/0!</v>
      </c>
      <c r="AY50" s="161" t="e">
        <f t="shared" si="17"/>
        <v>#DIV/0!</v>
      </c>
      <c r="AZ50" s="107">
        <f t="shared" si="18"/>
        <v>0</v>
      </c>
      <c r="BA50" s="161" t="e">
        <f t="shared" si="19"/>
        <v>#DIV/0!</v>
      </c>
      <c r="BB50" s="161" t="e">
        <f t="shared" si="20"/>
        <v>#DIV/0!</v>
      </c>
      <c r="BC50" s="161" t="e">
        <f t="shared" si="21"/>
        <v>#DIV/0!</v>
      </c>
      <c r="BD50" s="161" t="e">
        <f t="shared" si="22"/>
        <v>#DIV/0!</v>
      </c>
      <c r="BE50" s="161" t="e">
        <f t="shared" si="23"/>
        <v>#DIV/0!</v>
      </c>
      <c r="BF50" s="107">
        <f t="shared" si="24"/>
        <v>0</v>
      </c>
      <c r="BG50" s="161" t="e">
        <f t="shared" si="25"/>
        <v>#DIV/0!</v>
      </c>
      <c r="BH50" s="161" t="e">
        <f t="shared" si="26"/>
        <v>#DIV/0!</v>
      </c>
      <c r="BI50" s="161" t="e">
        <f t="shared" si="27"/>
        <v>#DIV/0!</v>
      </c>
      <c r="BJ50" s="161" t="e">
        <f t="shared" si="28"/>
        <v>#DIV/0!</v>
      </c>
      <c r="BK50" s="161" t="e">
        <f t="shared" si="29"/>
        <v>#DIV/0!</v>
      </c>
      <c r="BL50" s="107">
        <f t="shared" si="30"/>
        <v>0</v>
      </c>
      <c r="BM50" s="161" t="e">
        <f t="shared" si="31"/>
        <v>#DIV/0!</v>
      </c>
      <c r="BN50" s="161" t="e">
        <f t="shared" si="32"/>
        <v>#DIV/0!</v>
      </c>
      <c r="BO50" s="161" t="e">
        <f t="shared" si="33"/>
        <v>#DIV/0!</v>
      </c>
      <c r="BP50" s="161" t="e">
        <f t="shared" si="34"/>
        <v>#DIV/0!</v>
      </c>
      <c r="BQ50" s="161" t="e">
        <f t="shared" si="35"/>
        <v>#DIV/0!</v>
      </c>
      <c r="BR50" s="107">
        <f t="shared" si="36"/>
        <v>0</v>
      </c>
      <c r="BS50" s="161" t="e">
        <f t="shared" si="37"/>
        <v>#DIV/0!</v>
      </c>
      <c r="BT50" s="161" t="e">
        <f t="shared" si="38"/>
        <v>#DIV/0!</v>
      </c>
      <c r="BU50" s="161" t="e">
        <f t="shared" si="39"/>
        <v>#DIV/0!</v>
      </c>
      <c r="BV50" s="161" t="e">
        <f t="shared" si="40"/>
        <v>#DIV/0!</v>
      </c>
      <c r="BW50" s="161" t="e">
        <f t="shared" si="41"/>
        <v>#DIV/0!</v>
      </c>
      <c r="BX50" s="107">
        <f t="shared" si="42"/>
        <v>0</v>
      </c>
      <c r="BZ50" s="40" t="e">
        <f>VLOOKUP(I50,Lists!$D$2:$D$19,1,FALSE)</f>
        <v>#N/A</v>
      </c>
      <c r="CA50" s="40" t="e">
        <f>VLOOKUP($I50,Blends!$B$2:$B$115,1,FALSE)</f>
        <v>#N/A</v>
      </c>
      <c r="CC50" s="218">
        <f>ROUND(IF($I50="Other HFC Blend",(Z50*$L50*SUMIF(Lists!$E$2:$E$133,'Quarterly Information'!$K50,Exchange_Value)+Z50*$N50*SUMIF(Lists!$E$2:$E$133,'Quarterly Information'!$M50,Exchange_Value)+Z50*$P50*SUMIF(Lists!$E$2:$E$133,'Quarterly Information'!$O50,Exchange_Value)+Z50*$R50*SUMIF(Lists!$E$2:$E$133,'Quarterly Information'!$Q50,Exchange_Value)+Z50*$T50*SUMIF(Lists!$E$2:$E$133,'Quarterly Information'!$S50,Exchange_Value))/1000,Z50*SUMIF(Lists!$E$2:$E$133,$I50,Exchange_Value)/1000),1)</f>
        <v>0</v>
      </c>
      <c r="CD50" s="218">
        <f>ROUND(IF($I50="Other HFC Blend",(AA50*$L50*SUMIF(Lists!$E$2:$E$133,'Quarterly Information'!$K50,Exchange_Value)+AA50*$N50*SUMIF(Lists!$E$2:$E$133,'Quarterly Information'!$M50,Exchange_Value)+AA50*$P50*SUMIF(Lists!$E$2:$E$133,'Quarterly Information'!$O50,Exchange_Value)+AA50*$R50*SUMIF(Lists!$E$2:$E$133,'Quarterly Information'!$Q50,Exchange_Value)+AA50*$T50*SUMIF(Lists!$E$2:$E$133,'Quarterly Information'!$S50,Exchange_Value))/1000,AA50*SUMIF(Lists!$E$2:$E$133,$I50,Exchange_Value)/1000),1)</f>
        <v>0</v>
      </c>
      <c r="CE50" s="218">
        <f>ROUND(IF($I50="Other HFC Blend",(AB50*$L50*SUMIF(Lists!$E$2:$E$133,'Quarterly Information'!$K50,Exchange_Value)+AB50*$N50*SUMIF(Lists!$E$2:$E$133,'Quarterly Information'!$M50,Exchange_Value)+AB50*$P50*SUMIF(Lists!$E$2:$E$133,'Quarterly Information'!$O50,Exchange_Value)+AB50*$R50*SUMIF(Lists!$E$2:$E$133,'Quarterly Information'!$Q50,Exchange_Value)+AB50*$T50*SUMIF(Lists!$E$2:$E$133,'Quarterly Information'!$S50,Exchange_Value))/1000,AB50*SUMIF(Lists!$E$2:$E$133,$I50,Exchange_Value)/1000),1)</f>
        <v>0</v>
      </c>
      <c r="CF50" s="218">
        <f>ROUND(IF($I50="Other HFC Blend",(AC50*$L50*SUMIF(Lists!$E$2:$E$133,'Quarterly Information'!$K50,Exchange_Value)+AC50*$N50*SUMIF(Lists!$E$2:$E$133,'Quarterly Information'!$M50,Exchange_Value)+AC50*$P50*SUMIF(Lists!$E$2:$E$133,'Quarterly Information'!$O50,Exchange_Value)+AC50*$R50*SUMIF(Lists!$E$2:$E$133,'Quarterly Information'!$Q50,Exchange_Value)+AC50*$T50*SUMIF(Lists!$E$2:$E$133,'Quarterly Information'!$S50,Exchange_Value))/1000,AC50*SUMIF(Lists!$E$2:$E$133,$I50,Exchange_Value)/1000),1)</f>
        <v>0</v>
      </c>
      <c r="CG50" s="218">
        <f>ROUND(IF($I50="Other HFC Blend",(AD50*$L50*SUMIF(Lists!$E$2:$E$133,'Quarterly Information'!$K50,Exchange_Value)+AD50*$N50*SUMIF(Lists!$E$2:$E$133,'Quarterly Information'!$M50,Exchange_Value)+AD50*$P50*SUMIF(Lists!$E$2:$E$133,'Quarterly Information'!$O50,Exchange_Value)+AD50*$R50*SUMIF(Lists!$E$2:$E$133,'Quarterly Information'!$Q50,Exchange_Value)+AD50*$T50*SUMIF(Lists!$E$2:$E$133,'Quarterly Information'!$S50,Exchange_Value))/1000,AD50*SUMIF(Lists!$E$2:$E$133,$I50,Exchange_Value)/1000),1)</f>
        <v>0</v>
      </c>
      <c r="CH50" s="218">
        <f>ROUND(IF($I50="Other HFC Blend",(AE50*$L50*SUMIF(Lists!$E$2:$E$133,'Quarterly Information'!$K50,Exchange_Value)+AE50*$N50*SUMIF(Lists!$E$2:$E$133,'Quarterly Information'!$M50,Exchange_Value)+AE50*$P50*SUMIF(Lists!$E$2:$E$133,'Quarterly Information'!$O50,Exchange_Value)+AE50*$R50*SUMIF(Lists!$E$2:$E$133,'Quarterly Information'!$Q50,Exchange_Value)+AE50*$T50*SUMIF(Lists!$E$2:$E$133,'Quarterly Information'!$S50,Exchange_Value))/1000,AE50*SUMIF(Lists!$E$2:$E$133,$I50,Exchange_Value)/1000),1)</f>
        <v>0</v>
      </c>
      <c r="CI50" s="218">
        <f>ROUND(IF($I50="Other HFC Blend",(AF50*$L50*SUMIF(Lists!$E$2:$E$133,'Quarterly Information'!$K50,Exchange_Value)+AF50*$N50*SUMIF(Lists!$E$2:$E$133,'Quarterly Information'!$M50,Exchange_Value)+AF50*$P50*SUMIF(Lists!$E$2:$E$133,'Quarterly Information'!$O50,Exchange_Value)+AF50*$R50*SUMIF(Lists!$E$2:$E$133,'Quarterly Information'!$Q50,Exchange_Value)+AF50*$T50*SUMIF(Lists!$E$2:$E$133,'Quarterly Information'!$S50,Exchange_Value))/1000,AF50*SUMIF(Lists!$E$2:$E$133,$I50,Exchange_Value)/1000),1)</f>
        <v>0</v>
      </c>
    </row>
    <row r="51" spans="1:87" ht="14" x14ac:dyDescent="0.25">
      <c r="A51" s="39">
        <v>9</v>
      </c>
      <c r="B51" s="90" t="str">
        <f t="shared" si="0"/>
        <v/>
      </c>
      <c r="C51" s="159"/>
      <c r="D51" s="91"/>
      <c r="E51" s="174"/>
      <c r="F51" s="92"/>
      <c r="G51" s="93"/>
      <c r="H51" s="94"/>
      <c r="I51" s="185"/>
      <c r="J51" s="200"/>
      <c r="K51" s="210"/>
      <c r="L51" s="95"/>
      <c r="M51" s="92"/>
      <c r="N51" s="95"/>
      <c r="O51" s="92"/>
      <c r="P51" s="95"/>
      <c r="Q51" s="128"/>
      <c r="R51" s="95"/>
      <c r="S51" s="128"/>
      <c r="T51" s="211"/>
      <c r="U51" s="203"/>
      <c r="V51" s="92"/>
      <c r="W51" s="96"/>
      <c r="X51" s="92"/>
      <c r="Y51" s="220"/>
      <c r="Z51" s="226"/>
      <c r="AA51" s="165"/>
      <c r="AB51" s="165"/>
      <c r="AC51" s="165"/>
      <c r="AD51" s="165"/>
      <c r="AE51" s="165"/>
      <c r="AF51" s="168"/>
      <c r="AG51"/>
      <c r="AH51" s="107">
        <f t="shared" si="1"/>
        <v>0</v>
      </c>
      <c r="AI51" s="107">
        <f t="shared" si="2"/>
        <v>0</v>
      </c>
      <c r="AJ51" s="107">
        <f t="shared" si="3"/>
        <v>0</v>
      </c>
      <c r="AK51" s="107">
        <f t="shared" si="4"/>
        <v>0</v>
      </c>
      <c r="AL51" s="107">
        <f t="shared" si="5"/>
        <v>0</v>
      </c>
      <c r="AM51" s="107">
        <f t="shared" si="6"/>
        <v>0</v>
      </c>
      <c r="AO51" s="161" t="e">
        <f t="shared" si="7"/>
        <v>#DIV/0!</v>
      </c>
      <c r="AP51" s="161" t="e">
        <f t="shared" si="8"/>
        <v>#DIV/0!</v>
      </c>
      <c r="AQ51" s="161" t="e">
        <f t="shared" si="9"/>
        <v>#DIV/0!</v>
      </c>
      <c r="AR51" s="161" t="e">
        <f t="shared" si="10"/>
        <v>#DIV/0!</v>
      </c>
      <c r="AS51" s="161" t="e">
        <f t="shared" si="11"/>
        <v>#DIV/0!</v>
      </c>
      <c r="AT51" s="107">
        <f t="shared" si="12"/>
        <v>0</v>
      </c>
      <c r="AU51" s="161" t="e">
        <f t="shared" si="13"/>
        <v>#DIV/0!</v>
      </c>
      <c r="AV51" s="161" t="e">
        <f t="shared" si="14"/>
        <v>#DIV/0!</v>
      </c>
      <c r="AW51" s="161" t="e">
        <f t="shared" si="15"/>
        <v>#DIV/0!</v>
      </c>
      <c r="AX51" s="161" t="e">
        <f t="shared" si="16"/>
        <v>#DIV/0!</v>
      </c>
      <c r="AY51" s="161" t="e">
        <f t="shared" si="17"/>
        <v>#DIV/0!</v>
      </c>
      <c r="AZ51" s="107">
        <f t="shared" si="18"/>
        <v>0</v>
      </c>
      <c r="BA51" s="161" t="e">
        <f t="shared" si="19"/>
        <v>#DIV/0!</v>
      </c>
      <c r="BB51" s="161" t="e">
        <f t="shared" si="20"/>
        <v>#DIV/0!</v>
      </c>
      <c r="BC51" s="161" t="e">
        <f t="shared" si="21"/>
        <v>#DIV/0!</v>
      </c>
      <c r="BD51" s="161" t="e">
        <f t="shared" si="22"/>
        <v>#DIV/0!</v>
      </c>
      <c r="BE51" s="161" t="e">
        <f t="shared" si="23"/>
        <v>#DIV/0!</v>
      </c>
      <c r="BF51" s="107">
        <f t="shared" si="24"/>
        <v>0</v>
      </c>
      <c r="BG51" s="161" t="e">
        <f t="shared" si="25"/>
        <v>#DIV/0!</v>
      </c>
      <c r="BH51" s="161" t="e">
        <f t="shared" si="26"/>
        <v>#DIV/0!</v>
      </c>
      <c r="BI51" s="161" t="e">
        <f t="shared" si="27"/>
        <v>#DIV/0!</v>
      </c>
      <c r="BJ51" s="161" t="e">
        <f t="shared" si="28"/>
        <v>#DIV/0!</v>
      </c>
      <c r="BK51" s="161" t="e">
        <f t="shared" si="29"/>
        <v>#DIV/0!</v>
      </c>
      <c r="BL51" s="107">
        <f t="shared" si="30"/>
        <v>0</v>
      </c>
      <c r="BM51" s="161" t="e">
        <f t="shared" si="31"/>
        <v>#DIV/0!</v>
      </c>
      <c r="BN51" s="161" t="e">
        <f t="shared" si="32"/>
        <v>#DIV/0!</v>
      </c>
      <c r="BO51" s="161" t="e">
        <f t="shared" si="33"/>
        <v>#DIV/0!</v>
      </c>
      <c r="BP51" s="161" t="e">
        <f t="shared" si="34"/>
        <v>#DIV/0!</v>
      </c>
      <c r="BQ51" s="161" t="e">
        <f t="shared" si="35"/>
        <v>#DIV/0!</v>
      </c>
      <c r="BR51" s="107">
        <f t="shared" si="36"/>
        <v>0</v>
      </c>
      <c r="BS51" s="161" t="e">
        <f t="shared" si="37"/>
        <v>#DIV/0!</v>
      </c>
      <c r="BT51" s="161" t="e">
        <f t="shared" si="38"/>
        <v>#DIV/0!</v>
      </c>
      <c r="BU51" s="161" t="e">
        <f t="shared" si="39"/>
        <v>#DIV/0!</v>
      </c>
      <c r="BV51" s="161" t="e">
        <f t="shared" si="40"/>
        <v>#DIV/0!</v>
      </c>
      <c r="BW51" s="161" t="e">
        <f t="shared" si="41"/>
        <v>#DIV/0!</v>
      </c>
      <c r="BX51" s="107">
        <f t="shared" si="42"/>
        <v>0</v>
      </c>
      <c r="BZ51" s="40" t="e">
        <f>VLOOKUP(I51,Lists!$D$2:$D$19,1,FALSE)</f>
        <v>#N/A</v>
      </c>
      <c r="CA51" s="40" t="e">
        <f>VLOOKUP($I51,Blends!$B$2:$B$115,1,FALSE)</f>
        <v>#N/A</v>
      </c>
      <c r="CC51" s="218">
        <f>ROUND(IF($I51="Other HFC Blend",(Z51*$L51*SUMIF(Lists!$E$2:$E$133,'Quarterly Information'!$K51,Exchange_Value)+Z51*$N51*SUMIF(Lists!$E$2:$E$133,'Quarterly Information'!$M51,Exchange_Value)+Z51*$P51*SUMIF(Lists!$E$2:$E$133,'Quarterly Information'!$O51,Exchange_Value)+Z51*$R51*SUMIF(Lists!$E$2:$E$133,'Quarterly Information'!$Q51,Exchange_Value)+Z51*$T51*SUMIF(Lists!$E$2:$E$133,'Quarterly Information'!$S51,Exchange_Value))/1000,Z51*SUMIF(Lists!$E$2:$E$133,$I51,Exchange_Value)/1000),1)</f>
        <v>0</v>
      </c>
      <c r="CD51" s="218">
        <f>ROUND(IF($I51="Other HFC Blend",(AA51*$L51*SUMIF(Lists!$E$2:$E$133,'Quarterly Information'!$K51,Exchange_Value)+AA51*$N51*SUMIF(Lists!$E$2:$E$133,'Quarterly Information'!$M51,Exchange_Value)+AA51*$P51*SUMIF(Lists!$E$2:$E$133,'Quarterly Information'!$O51,Exchange_Value)+AA51*$R51*SUMIF(Lists!$E$2:$E$133,'Quarterly Information'!$Q51,Exchange_Value)+AA51*$T51*SUMIF(Lists!$E$2:$E$133,'Quarterly Information'!$S51,Exchange_Value))/1000,AA51*SUMIF(Lists!$E$2:$E$133,$I51,Exchange_Value)/1000),1)</f>
        <v>0</v>
      </c>
      <c r="CE51" s="218">
        <f>ROUND(IF($I51="Other HFC Blend",(AB51*$L51*SUMIF(Lists!$E$2:$E$133,'Quarterly Information'!$K51,Exchange_Value)+AB51*$N51*SUMIF(Lists!$E$2:$E$133,'Quarterly Information'!$M51,Exchange_Value)+AB51*$P51*SUMIF(Lists!$E$2:$E$133,'Quarterly Information'!$O51,Exchange_Value)+AB51*$R51*SUMIF(Lists!$E$2:$E$133,'Quarterly Information'!$Q51,Exchange_Value)+AB51*$T51*SUMIF(Lists!$E$2:$E$133,'Quarterly Information'!$S51,Exchange_Value))/1000,AB51*SUMIF(Lists!$E$2:$E$133,$I51,Exchange_Value)/1000),1)</f>
        <v>0</v>
      </c>
      <c r="CF51" s="218">
        <f>ROUND(IF($I51="Other HFC Blend",(AC51*$L51*SUMIF(Lists!$E$2:$E$133,'Quarterly Information'!$K51,Exchange_Value)+AC51*$N51*SUMIF(Lists!$E$2:$E$133,'Quarterly Information'!$M51,Exchange_Value)+AC51*$P51*SUMIF(Lists!$E$2:$E$133,'Quarterly Information'!$O51,Exchange_Value)+AC51*$R51*SUMIF(Lists!$E$2:$E$133,'Quarterly Information'!$Q51,Exchange_Value)+AC51*$T51*SUMIF(Lists!$E$2:$E$133,'Quarterly Information'!$S51,Exchange_Value))/1000,AC51*SUMIF(Lists!$E$2:$E$133,$I51,Exchange_Value)/1000),1)</f>
        <v>0</v>
      </c>
      <c r="CG51" s="218">
        <f>ROUND(IF($I51="Other HFC Blend",(AD51*$L51*SUMIF(Lists!$E$2:$E$133,'Quarterly Information'!$K51,Exchange_Value)+AD51*$N51*SUMIF(Lists!$E$2:$E$133,'Quarterly Information'!$M51,Exchange_Value)+AD51*$P51*SUMIF(Lists!$E$2:$E$133,'Quarterly Information'!$O51,Exchange_Value)+AD51*$R51*SUMIF(Lists!$E$2:$E$133,'Quarterly Information'!$Q51,Exchange_Value)+AD51*$T51*SUMIF(Lists!$E$2:$E$133,'Quarterly Information'!$S51,Exchange_Value))/1000,AD51*SUMIF(Lists!$E$2:$E$133,$I51,Exchange_Value)/1000),1)</f>
        <v>0</v>
      </c>
      <c r="CH51" s="218">
        <f>ROUND(IF($I51="Other HFC Blend",(AE51*$L51*SUMIF(Lists!$E$2:$E$133,'Quarterly Information'!$K51,Exchange_Value)+AE51*$N51*SUMIF(Lists!$E$2:$E$133,'Quarterly Information'!$M51,Exchange_Value)+AE51*$P51*SUMIF(Lists!$E$2:$E$133,'Quarterly Information'!$O51,Exchange_Value)+AE51*$R51*SUMIF(Lists!$E$2:$E$133,'Quarterly Information'!$Q51,Exchange_Value)+AE51*$T51*SUMIF(Lists!$E$2:$E$133,'Quarterly Information'!$S51,Exchange_Value))/1000,AE51*SUMIF(Lists!$E$2:$E$133,$I51,Exchange_Value)/1000),1)</f>
        <v>0</v>
      </c>
      <c r="CI51" s="218">
        <f>ROUND(IF($I51="Other HFC Blend",(AF51*$L51*SUMIF(Lists!$E$2:$E$133,'Quarterly Information'!$K51,Exchange_Value)+AF51*$N51*SUMIF(Lists!$E$2:$E$133,'Quarterly Information'!$M51,Exchange_Value)+AF51*$P51*SUMIF(Lists!$E$2:$E$133,'Quarterly Information'!$O51,Exchange_Value)+AF51*$R51*SUMIF(Lists!$E$2:$E$133,'Quarterly Information'!$Q51,Exchange_Value)+AF51*$T51*SUMIF(Lists!$E$2:$E$133,'Quarterly Information'!$S51,Exchange_Value))/1000,AF51*SUMIF(Lists!$E$2:$E$133,$I51,Exchange_Value)/1000),1)</f>
        <v>0</v>
      </c>
    </row>
    <row r="52" spans="1:87" ht="14" x14ac:dyDescent="0.25">
      <c r="A52" s="39">
        <v>10</v>
      </c>
      <c r="B52" s="90" t="str">
        <f t="shared" si="0"/>
        <v/>
      </c>
      <c r="C52" s="159"/>
      <c r="D52" s="91"/>
      <c r="E52" s="174"/>
      <c r="F52" s="92"/>
      <c r="G52" s="93"/>
      <c r="H52" s="94"/>
      <c r="I52" s="185"/>
      <c r="J52" s="200"/>
      <c r="K52" s="210"/>
      <c r="L52" s="95"/>
      <c r="M52" s="92"/>
      <c r="N52" s="95"/>
      <c r="O52" s="92"/>
      <c r="P52" s="95"/>
      <c r="Q52" s="128"/>
      <c r="R52" s="95"/>
      <c r="S52" s="128"/>
      <c r="T52" s="211"/>
      <c r="U52" s="203"/>
      <c r="V52" s="92"/>
      <c r="W52" s="96"/>
      <c r="X52" s="92"/>
      <c r="Y52" s="220"/>
      <c r="Z52" s="226"/>
      <c r="AA52" s="165"/>
      <c r="AB52" s="165"/>
      <c r="AC52" s="165"/>
      <c r="AD52" s="165"/>
      <c r="AE52" s="165"/>
      <c r="AF52" s="168"/>
      <c r="AG52"/>
      <c r="AH52" s="107">
        <f t="shared" si="1"/>
        <v>0</v>
      </c>
      <c r="AI52" s="107">
        <f t="shared" si="2"/>
        <v>0</v>
      </c>
      <c r="AJ52" s="107">
        <f t="shared" si="3"/>
        <v>0</v>
      </c>
      <c r="AK52" s="107">
        <f t="shared" si="4"/>
        <v>0</v>
      </c>
      <c r="AL52" s="107">
        <f t="shared" si="5"/>
        <v>0</v>
      </c>
      <c r="AM52" s="107">
        <f t="shared" si="6"/>
        <v>0</v>
      </c>
      <c r="AO52" s="161" t="e">
        <f t="shared" si="7"/>
        <v>#DIV/0!</v>
      </c>
      <c r="AP52" s="161" t="e">
        <f t="shared" si="8"/>
        <v>#DIV/0!</v>
      </c>
      <c r="AQ52" s="161" t="e">
        <f t="shared" si="9"/>
        <v>#DIV/0!</v>
      </c>
      <c r="AR52" s="161" t="e">
        <f t="shared" si="10"/>
        <v>#DIV/0!</v>
      </c>
      <c r="AS52" s="161" t="e">
        <f t="shared" si="11"/>
        <v>#DIV/0!</v>
      </c>
      <c r="AT52" s="107">
        <f t="shared" si="12"/>
        <v>0</v>
      </c>
      <c r="AU52" s="161" t="e">
        <f t="shared" si="13"/>
        <v>#DIV/0!</v>
      </c>
      <c r="AV52" s="161" t="e">
        <f t="shared" si="14"/>
        <v>#DIV/0!</v>
      </c>
      <c r="AW52" s="161" t="e">
        <f t="shared" si="15"/>
        <v>#DIV/0!</v>
      </c>
      <c r="AX52" s="161" t="e">
        <f t="shared" si="16"/>
        <v>#DIV/0!</v>
      </c>
      <c r="AY52" s="161" t="e">
        <f t="shared" si="17"/>
        <v>#DIV/0!</v>
      </c>
      <c r="AZ52" s="107">
        <f t="shared" si="18"/>
        <v>0</v>
      </c>
      <c r="BA52" s="161" t="e">
        <f t="shared" si="19"/>
        <v>#DIV/0!</v>
      </c>
      <c r="BB52" s="161" t="e">
        <f t="shared" si="20"/>
        <v>#DIV/0!</v>
      </c>
      <c r="BC52" s="161" t="e">
        <f t="shared" si="21"/>
        <v>#DIV/0!</v>
      </c>
      <c r="BD52" s="161" t="e">
        <f t="shared" si="22"/>
        <v>#DIV/0!</v>
      </c>
      <c r="BE52" s="161" t="e">
        <f t="shared" si="23"/>
        <v>#DIV/0!</v>
      </c>
      <c r="BF52" s="107">
        <f t="shared" si="24"/>
        <v>0</v>
      </c>
      <c r="BG52" s="161" t="e">
        <f t="shared" si="25"/>
        <v>#DIV/0!</v>
      </c>
      <c r="BH52" s="161" t="e">
        <f t="shared" si="26"/>
        <v>#DIV/0!</v>
      </c>
      <c r="BI52" s="161" t="e">
        <f t="shared" si="27"/>
        <v>#DIV/0!</v>
      </c>
      <c r="BJ52" s="161" t="e">
        <f t="shared" si="28"/>
        <v>#DIV/0!</v>
      </c>
      <c r="BK52" s="161" t="e">
        <f t="shared" si="29"/>
        <v>#DIV/0!</v>
      </c>
      <c r="BL52" s="107">
        <f t="shared" si="30"/>
        <v>0</v>
      </c>
      <c r="BM52" s="161" t="e">
        <f t="shared" si="31"/>
        <v>#DIV/0!</v>
      </c>
      <c r="BN52" s="161" t="e">
        <f t="shared" si="32"/>
        <v>#DIV/0!</v>
      </c>
      <c r="BO52" s="161" t="e">
        <f t="shared" si="33"/>
        <v>#DIV/0!</v>
      </c>
      <c r="BP52" s="161" t="e">
        <f t="shared" si="34"/>
        <v>#DIV/0!</v>
      </c>
      <c r="BQ52" s="161" t="e">
        <f t="shared" si="35"/>
        <v>#DIV/0!</v>
      </c>
      <c r="BR52" s="107">
        <f t="shared" si="36"/>
        <v>0</v>
      </c>
      <c r="BS52" s="161" t="e">
        <f t="shared" si="37"/>
        <v>#DIV/0!</v>
      </c>
      <c r="BT52" s="161" t="e">
        <f t="shared" si="38"/>
        <v>#DIV/0!</v>
      </c>
      <c r="BU52" s="161" t="e">
        <f t="shared" si="39"/>
        <v>#DIV/0!</v>
      </c>
      <c r="BV52" s="161" t="e">
        <f t="shared" si="40"/>
        <v>#DIV/0!</v>
      </c>
      <c r="BW52" s="161" t="e">
        <f t="shared" si="41"/>
        <v>#DIV/0!</v>
      </c>
      <c r="BX52" s="107">
        <f t="shared" si="42"/>
        <v>0</v>
      </c>
      <c r="BZ52" s="40" t="e">
        <f>VLOOKUP(I52,Lists!$D$2:$D$19,1,FALSE)</f>
        <v>#N/A</v>
      </c>
      <c r="CA52" s="40" t="e">
        <f>VLOOKUP($I52,Blends!$B$2:$B$115,1,FALSE)</f>
        <v>#N/A</v>
      </c>
      <c r="CC52" s="218">
        <f>ROUND(IF($I52="Other HFC Blend",(Z52*$L52*SUMIF(Lists!$E$2:$E$133,'Quarterly Information'!$K52,Exchange_Value)+Z52*$N52*SUMIF(Lists!$E$2:$E$133,'Quarterly Information'!$M52,Exchange_Value)+Z52*$P52*SUMIF(Lists!$E$2:$E$133,'Quarterly Information'!$O52,Exchange_Value)+Z52*$R52*SUMIF(Lists!$E$2:$E$133,'Quarterly Information'!$Q52,Exchange_Value)+Z52*$T52*SUMIF(Lists!$E$2:$E$133,'Quarterly Information'!$S52,Exchange_Value))/1000,Z52*SUMIF(Lists!$E$2:$E$133,$I52,Exchange_Value)/1000),1)</f>
        <v>0</v>
      </c>
      <c r="CD52" s="218">
        <f>ROUND(IF($I52="Other HFC Blend",(AA52*$L52*SUMIF(Lists!$E$2:$E$133,'Quarterly Information'!$K52,Exchange_Value)+AA52*$N52*SUMIF(Lists!$E$2:$E$133,'Quarterly Information'!$M52,Exchange_Value)+AA52*$P52*SUMIF(Lists!$E$2:$E$133,'Quarterly Information'!$O52,Exchange_Value)+AA52*$R52*SUMIF(Lists!$E$2:$E$133,'Quarterly Information'!$Q52,Exchange_Value)+AA52*$T52*SUMIF(Lists!$E$2:$E$133,'Quarterly Information'!$S52,Exchange_Value))/1000,AA52*SUMIF(Lists!$E$2:$E$133,$I52,Exchange_Value)/1000),1)</f>
        <v>0</v>
      </c>
      <c r="CE52" s="218">
        <f>ROUND(IF($I52="Other HFC Blend",(AB52*$L52*SUMIF(Lists!$E$2:$E$133,'Quarterly Information'!$K52,Exchange_Value)+AB52*$N52*SUMIF(Lists!$E$2:$E$133,'Quarterly Information'!$M52,Exchange_Value)+AB52*$P52*SUMIF(Lists!$E$2:$E$133,'Quarterly Information'!$O52,Exchange_Value)+AB52*$R52*SUMIF(Lists!$E$2:$E$133,'Quarterly Information'!$Q52,Exchange_Value)+AB52*$T52*SUMIF(Lists!$E$2:$E$133,'Quarterly Information'!$S52,Exchange_Value))/1000,AB52*SUMIF(Lists!$E$2:$E$133,$I52,Exchange_Value)/1000),1)</f>
        <v>0</v>
      </c>
      <c r="CF52" s="218">
        <f>ROUND(IF($I52="Other HFC Blend",(AC52*$L52*SUMIF(Lists!$E$2:$E$133,'Quarterly Information'!$K52,Exchange_Value)+AC52*$N52*SUMIF(Lists!$E$2:$E$133,'Quarterly Information'!$M52,Exchange_Value)+AC52*$P52*SUMIF(Lists!$E$2:$E$133,'Quarterly Information'!$O52,Exchange_Value)+AC52*$R52*SUMIF(Lists!$E$2:$E$133,'Quarterly Information'!$Q52,Exchange_Value)+AC52*$T52*SUMIF(Lists!$E$2:$E$133,'Quarterly Information'!$S52,Exchange_Value))/1000,AC52*SUMIF(Lists!$E$2:$E$133,$I52,Exchange_Value)/1000),1)</f>
        <v>0</v>
      </c>
      <c r="CG52" s="218">
        <f>ROUND(IF($I52="Other HFC Blend",(AD52*$L52*SUMIF(Lists!$E$2:$E$133,'Quarterly Information'!$K52,Exchange_Value)+AD52*$N52*SUMIF(Lists!$E$2:$E$133,'Quarterly Information'!$M52,Exchange_Value)+AD52*$P52*SUMIF(Lists!$E$2:$E$133,'Quarterly Information'!$O52,Exchange_Value)+AD52*$R52*SUMIF(Lists!$E$2:$E$133,'Quarterly Information'!$Q52,Exchange_Value)+AD52*$T52*SUMIF(Lists!$E$2:$E$133,'Quarterly Information'!$S52,Exchange_Value))/1000,AD52*SUMIF(Lists!$E$2:$E$133,$I52,Exchange_Value)/1000),1)</f>
        <v>0</v>
      </c>
      <c r="CH52" s="218">
        <f>ROUND(IF($I52="Other HFC Blend",(AE52*$L52*SUMIF(Lists!$E$2:$E$133,'Quarterly Information'!$K52,Exchange_Value)+AE52*$N52*SUMIF(Lists!$E$2:$E$133,'Quarterly Information'!$M52,Exchange_Value)+AE52*$P52*SUMIF(Lists!$E$2:$E$133,'Quarterly Information'!$O52,Exchange_Value)+AE52*$R52*SUMIF(Lists!$E$2:$E$133,'Quarterly Information'!$Q52,Exchange_Value)+AE52*$T52*SUMIF(Lists!$E$2:$E$133,'Quarterly Information'!$S52,Exchange_Value))/1000,AE52*SUMIF(Lists!$E$2:$E$133,$I52,Exchange_Value)/1000),1)</f>
        <v>0</v>
      </c>
      <c r="CI52" s="218">
        <f>ROUND(IF($I52="Other HFC Blend",(AF52*$L52*SUMIF(Lists!$E$2:$E$133,'Quarterly Information'!$K52,Exchange_Value)+AF52*$N52*SUMIF(Lists!$E$2:$E$133,'Quarterly Information'!$M52,Exchange_Value)+AF52*$P52*SUMIF(Lists!$E$2:$E$133,'Quarterly Information'!$O52,Exchange_Value)+AF52*$R52*SUMIF(Lists!$E$2:$E$133,'Quarterly Information'!$Q52,Exchange_Value)+AF52*$T52*SUMIF(Lists!$E$2:$E$133,'Quarterly Information'!$S52,Exchange_Value))/1000,AF52*SUMIF(Lists!$E$2:$E$133,$I52,Exchange_Value)/1000),1)</f>
        <v>0</v>
      </c>
    </row>
    <row r="53" spans="1:87" ht="14" x14ac:dyDescent="0.25">
      <c r="A53" s="39">
        <v>11</v>
      </c>
      <c r="B53" s="90" t="str">
        <f t="shared" si="0"/>
        <v/>
      </c>
      <c r="C53" s="159"/>
      <c r="D53" s="91"/>
      <c r="E53" s="174"/>
      <c r="F53" s="92"/>
      <c r="G53" s="93"/>
      <c r="H53" s="94"/>
      <c r="I53" s="185"/>
      <c r="J53" s="200"/>
      <c r="K53" s="210"/>
      <c r="L53" s="95"/>
      <c r="M53" s="92"/>
      <c r="N53" s="95"/>
      <c r="O53" s="92"/>
      <c r="P53" s="95"/>
      <c r="Q53" s="128"/>
      <c r="R53" s="95"/>
      <c r="S53" s="128"/>
      <c r="T53" s="211"/>
      <c r="U53" s="203"/>
      <c r="V53" s="92"/>
      <c r="W53" s="96"/>
      <c r="X53" s="92"/>
      <c r="Y53" s="220"/>
      <c r="Z53" s="226"/>
      <c r="AA53" s="165"/>
      <c r="AB53" s="165"/>
      <c r="AC53" s="165"/>
      <c r="AD53" s="165"/>
      <c r="AE53" s="165"/>
      <c r="AF53" s="168"/>
      <c r="AG53"/>
      <c r="AH53" s="107">
        <f t="shared" si="1"/>
        <v>0</v>
      </c>
      <c r="AI53" s="107">
        <f t="shared" si="2"/>
        <v>0</v>
      </c>
      <c r="AJ53" s="107">
        <f t="shared" si="3"/>
        <v>0</v>
      </c>
      <c r="AK53" s="107">
        <f t="shared" si="4"/>
        <v>0</v>
      </c>
      <c r="AL53" s="107">
        <f t="shared" si="5"/>
        <v>0</v>
      </c>
      <c r="AM53" s="107">
        <f t="shared" si="6"/>
        <v>0</v>
      </c>
      <c r="AO53" s="161" t="e">
        <f t="shared" si="7"/>
        <v>#DIV/0!</v>
      </c>
      <c r="AP53" s="161" t="e">
        <f t="shared" si="8"/>
        <v>#DIV/0!</v>
      </c>
      <c r="AQ53" s="161" t="e">
        <f t="shared" si="9"/>
        <v>#DIV/0!</v>
      </c>
      <c r="AR53" s="161" t="e">
        <f t="shared" si="10"/>
        <v>#DIV/0!</v>
      </c>
      <c r="AS53" s="161" t="e">
        <f t="shared" si="11"/>
        <v>#DIV/0!</v>
      </c>
      <c r="AT53" s="107">
        <f t="shared" si="12"/>
        <v>0</v>
      </c>
      <c r="AU53" s="161" t="e">
        <f t="shared" si="13"/>
        <v>#DIV/0!</v>
      </c>
      <c r="AV53" s="161" t="e">
        <f t="shared" si="14"/>
        <v>#DIV/0!</v>
      </c>
      <c r="AW53" s="161" t="e">
        <f t="shared" si="15"/>
        <v>#DIV/0!</v>
      </c>
      <c r="AX53" s="161" t="e">
        <f t="shared" si="16"/>
        <v>#DIV/0!</v>
      </c>
      <c r="AY53" s="161" t="e">
        <f t="shared" si="17"/>
        <v>#DIV/0!</v>
      </c>
      <c r="AZ53" s="107">
        <f t="shared" si="18"/>
        <v>0</v>
      </c>
      <c r="BA53" s="161" t="e">
        <f t="shared" si="19"/>
        <v>#DIV/0!</v>
      </c>
      <c r="BB53" s="161" t="e">
        <f t="shared" si="20"/>
        <v>#DIV/0!</v>
      </c>
      <c r="BC53" s="161" t="e">
        <f t="shared" si="21"/>
        <v>#DIV/0!</v>
      </c>
      <c r="BD53" s="161" t="e">
        <f t="shared" si="22"/>
        <v>#DIV/0!</v>
      </c>
      <c r="BE53" s="161" t="e">
        <f t="shared" si="23"/>
        <v>#DIV/0!</v>
      </c>
      <c r="BF53" s="107">
        <f t="shared" si="24"/>
        <v>0</v>
      </c>
      <c r="BG53" s="161" t="e">
        <f t="shared" si="25"/>
        <v>#DIV/0!</v>
      </c>
      <c r="BH53" s="161" t="e">
        <f t="shared" si="26"/>
        <v>#DIV/0!</v>
      </c>
      <c r="BI53" s="161" t="e">
        <f t="shared" si="27"/>
        <v>#DIV/0!</v>
      </c>
      <c r="BJ53" s="161" t="e">
        <f t="shared" si="28"/>
        <v>#DIV/0!</v>
      </c>
      <c r="BK53" s="161" t="e">
        <f t="shared" si="29"/>
        <v>#DIV/0!</v>
      </c>
      <c r="BL53" s="107">
        <f t="shared" si="30"/>
        <v>0</v>
      </c>
      <c r="BM53" s="161" t="e">
        <f t="shared" si="31"/>
        <v>#DIV/0!</v>
      </c>
      <c r="BN53" s="161" t="e">
        <f t="shared" si="32"/>
        <v>#DIV/0!</v>
      </c>
      <c r="BO53" s="161" t="e">
        <f t="shared" si="33"/>
        <v>#DIV/0!</v>
      </c>
      <c r="BP53" s="161" t="e">
        <f t="shared" si="34"/>
        <v>#DIV/0!</v>
      </c>
      <c r="BQ53" s="161" t="e">
        <f t="shared" si="35"/>
        <v>#DIV/0!</v>
      </c>
      <c r="BR53" s="107">
        <f t="shared" si="36"/>
        <v>0</v>
      </c>
      <c r="BS53" s="161" t="e">
        <f t="shared" si="37"/>
        <v>#DIV/0!</v>
      </c>
      <c r="BT53" s="161" t="e">
        <f t="shared" si="38"/>
        <v>#DIV/0!</v>
      </c>
      <c r="BU53" s="161" t="e">
        <f t="shared" si="39"/>
        <v>#DIV/0!</v>
      </c>
      <c r="BV53" s="161" t="e">
        <f t="shared" si="40"/>
        <v>#DIV/0!</v>
      </c>
      <c r="BW53" s="161" t="e">
        <f t="shared" si="41"/>
        <v>#DIV/0!</v>
      </c>
      <c r="BX53" s="107">
        <f t="shared" si="42"/>
        <v>0</v>
      </c>
      <c r="BZ53" s="40" t="e">
        <f>VLOOKUP(I53,Lists!$D$2:$D$19,1,FALSE)</f>
        <v>#N/A</v>
      </c>
      <c r="CA53" s="40" t="e">
        <f>VLOOKUP($I53,Blends!$B$2:$B$115,1,FALSE)</f>
        <v>#N/A</v>
      </c>
      <c r="CC53" s="218">
        <f>ROUND(IF($I53="Other HFC Blend",(Z53*$L53*SUMIF(Lists!$E$2:$E$133,'Quarterly Information'!$K53,Exchange_Value)+Z53*$N53*SUMIF(Lists!$E$2:$E$133,'Quarterly Information'!$M53,Exchange_Value)+Z53*$P53*SUMIF(Lists!$E$2:$E$133,'Quarterly Information'!$O53,Exchange_Value)+Z53*$R53*SUMIF(Lists!$E$2:$E$133,'Quarterly Information'!$Q53,Exchange_Value)+Z53*$T53*SUMIF(Lists!$E$2:$E$133,'Quarterly Information'!$S53,Exchange_Value))/1000,Z53*SUMIF(Lists!$E$2:$E$133,$I53,Exchange_Value)/1000),1)</f>
        <v>0</v>
      </c>
      <c r="CD53" s="218">
        <f>ROUND(IF($I53="Other HFC Blend",(AA53*$L53*SUMIF(Lists!$E$2:$E$133,'Quarterly Information'!$K53,Exchange_Value)+AA53*$N53*SUMIF(Lists!$E$2:$E$133,'Quarterly Information'!$M53,Exchange_Value)+AA53*$P53*SUMIF(Lists!$E$2:$E$133,'Quarterly Information'!$O53,Exchange_Value)+AA53*$R53*SUMIF(Lists!$E$2:$E$133,'Quarterly Information'!$Q53,Exchange_Value)+AA53*$T53*SUMIF(Lists!$E$2:$E$133,'Quarterly Information'!$S53,Exchange_Value))/1000,AA53*SUMIF(Lists!$E$2:$E$133,$I53,Exchange_Value)/1000),1)</f>
        <v>0</v>
      </c>
      <c r="CE53" s="218">
        <f>ROUND(IF($I53="Other HFC Blend",(AB53*$L53*SUMIF(Lists!$E$2:$E$133,'Quarterly Information'!$K53,Exchange_Value)+AB53*$N53*SUMIF(Lists!$E$2:$E$133,'Quarterly Information'!$M53,Exchange_Value)+AB53*$P53*SUMIF(Lists!$E$2:$E$133,'Quarterly Information'!$O53,Exchange_Value)+AB53*$R53*SUMIF(Lists!$E$2:$E$133,'Quarterly Information'!$Q53,Exchange_Value)+AB53*$T53*SUMIF(Lists!$E$2:$E$133,'Quarterly Information'!$S53,Exchange_Value))/1000,AB53*SUMIF(Lists!$E$2:$E$133,$I53,Exchange_Value)/1000),1)</f>
        <v>0</v>
      </c>
      <c r="CF53" s="218">
        <f>ROUND(IF($I53="Other HFC Blend",(AC53*$L53*SUMIF(Lists!$E$2:$E$133,'Quarterly Information'!$K53,Exchange_Value)+AC53*$N53*SUMIF(Lists!$E$2:$E$133,'Quarterly Information'!$M53,Exchange_Value)+AC53*$P53*SUMIF(Lists!$E$2:$E$133,'Quarterly Information'!$O53,Exchange_Value)+AC53*$R53*SUMIF(Lists!$E$2:$E$133,'Quarterly Information'!$Q53,Exchange_Value)+AC53*$T53*SUMIF(Lists!$E$2:$E$133,'Quarterly Information'!$S53,Exchange_Value))/1000,AC53*SUMIF(Lists!$E$2:$E$133,$I53,Exchange_Value)/1000),1)</f>
        <v>0</v>
      </c>
      <c r="CG53" s="218">
        <f>ROUND(IF($I53="Other HFC Blend",(AD53*$L53*SUMIF(Lists!$E$2:$E$133,'Quarterly Information'!$K53,Exchange_Value)+AD53*$N53*SUMIF(Lists!$E$2:$E$133,'Quarterly Information'!$M53,Exchange_Value)+AD53*$P53*SUMIF(Lists!$E$2:$E$133,'Quarterly Information'!$O53,Exchange_Value)+AD53*$R53*SUMIF(Lists!$E$2:$E$133,'Quarterly Information'!$Q53,Exchange_Value)+AD53*$T53*SUMIF(Lists!$E$2:$E$133,'Quarterly Information'!$S53,Exchange_Value))/1000,AD53*SUMIF(Lists!$E$2:$E$133,$I53,Exchange_Value)/1000),1)</f>
        <v>0</v>
      </c>
      <c r="CH53" s="218">
        <f>ROUND(IF($I53="Other HFC Blend",(AE53*$L53*SUMIF(Lists!$E$2:$E$133,'Quarterly Information'!$K53,Exchange_Value)+AE53*$N53*SUMIF(Lists!$E$2:$E$133,'Quarterly Information'!$M53,Exchange_Value)+AE53*$P53*SUMIF(Lists!$E$2:$E$133,'Quarterly Information'!$O53,Exchange_Value)+AE53*$R53*SUMIF(Lists!$E$2:$E$133,'Quarterly Information'!$Q53,Exchange_Value)+AE53*$T53*SUMIF(Lists!$E$2:$E$133,'Quarterly Information'!$S53,Exchange_Value))/1000,AE53*SUMIF(Lists!$E$2:$E$133,$I53,Exchange_Value)/1000),1)</f>
        <v>0</v>
      </c>
      <c r="CI53" s="218">
        <f>ROUND(IF($I53="Other HFC Blend",(AF53*$L53*SUMIF(Lists!$E$2:$E$133,'Quarterly Information'!$K53,Exchange_Value)+AF53*$N53*SUMIF(Lists!$E$2:$E$133,'Quarterly Information'!$M53,Exchange_Value)+AF53*$P53*SUMIF(Lists!$E$2:$E$133,'Quarterly Information'!$O53,Exchange_Value)+AF53*$R53*SUMIF(Lists!$E$2:$E$133,'Quarterly Information'!$Q53,Exchange_Value)+AF53*$T53*SUMIF(Lists!$E$2:$E$133,'Quarterly Information'!$S53,Exchange_Value))/1000,AF53*SUMIF(Lists!$E$2:$E$133,$I53,Exchange_Value)/1000),1)</f>
        <v>0</v>
      </c>
    </row>
    <row r="54" spans="1:87" ht="14" x14ac:dyDescent="0.25">
      <c r="A54" s="39">
        <v>12</v>
      </c>
      <c r="B54" s="90" t="str">
        <f t="shared" si="0"/>
        <v/>
      </c>
      <c r="C54" s="159"/>
      <c r="D54" s="91"/>
      <c r="E54" s="174"/>
      <c r="F54" s="92"/>
      <c r="G54" s="93"/>
      <c r="H54" s="94"/>
      <c r="I54" s="185"/>
      <c r="J54" s="200"/>
      <c r="K54" s="210"/>
      <c r="L54" s="95"/>
      <c r="M54" s="92"/>
      <c r="N54" s="95"/>
      <c r="O54" s="92"/>
      <c r="P54" s="95"/>
      <c r="Q54" s="128"/>
      <c r="R54" s="95"/>
      <c r="S54" s="128"/>
      <c r="T54" s="211"/>
      <c r="U54" s="203"/>
      <c r="V54" s="92"/>
      <c r="W54" s="96"/>
      <c r="X54" s="92"/>
      <c r="Y54" s="220"/>
      <c r="Z54" s="226"/>
      <c r="AA54" s="165"/>
      <c r="AB54" s="165"/>
      <c r="AC54" s="165"/>
      <c r="AD54" s="165"/>
      <c r="AE54" s="165"/>
      <c r="AF54" s="168"/>
      <c r="AG54"/>
      <c r="AH54" s="107">
        <f t="shared" si="1"/>
        <v>0</v>
      </c>
      <c r="AI54" s="107">
        <f t="shared" si="2"/>
        <v>0</v>
      </c>
      <c r="AJ54" s="107">
        <f t="shared" si="3"/>
        <v>0</v>
      </c>
      <c r="AK54" s="107">
        <f t="shared" si="4"/>
        <v>0</v>
      </c>
      <c r="AL54" s="107">
        <f t="shared" si="5"/>
        <v>0</v>
      </c>
      <c r="AM54" s="107">
        <f t="shared" si="6"/>
        <v>0</v>
      </c>
      <c r="AO54" s="161" t="e">
        <f t="shared" si="7"/>
        <v>#DIV/0!</v>
      </c>
      <c r="AP54" s="161" t="e">
        <f t="shared" si="8"/>
        <v>#DIV/0!</v>
      </c>
      <c r="AQ54" s="161" t="e">
        <f t="shared" si="9"/>
        <v>#DIV/0!</v>
      </c>
      <c r="AR54" s="161" t="e">
        <f t="shared" si="10"/>
        <v>#DIV/0!</v>
      </c>
      <c r="AS54" s="161" t="e">
        <f t="shared" si="11"/>
        <v>#DIV/0!</v>
      </c>
      <c r="AT54" s="107">
        <f t="shared" si="12"/>
        <v>0</v>
      </c>
      <c r="AU54" s="161" t="e">
        <f t="shared" si="13"/>
        <v>#DIV/0!</v>
      </c>
      <c r="AV54" s="161" t="e">
        <f t="shared" si="14"/>
        <v>#DIV/0!</v>
      </c>
      <c r="AW54" s="161" t="e">
        <f t="shared" si="15"/>
        <v>#DIV/0!</v>
      </c>
      <c r="AX54" s="161" t="e">
        <f t="shared" si="16"/>
        <v>#DIV/0!</v>
      </c>
      <c r="AY54" s="161" t="e">
        <f t="shared" si="17"/>
        <v>#DIV/0!</v>
      </c>
      <c r="AZ54" s="107">
        <f t="shared" si="18"/>
        <v>0</v>
      </c>
      <c r="BA54" s="161" t="e">
        <f t="shared" si="19"/>
        <v>#DIV/0!</v>
      </c>
      <c r="BB54" s="161" t="e">
        <f t="shared" si="20"/>
        <v>#DIV/0!</v>
      </c>
      <c r="BC54" s="161" t="e">
        <f t="shared" si="21"/>
        <v>#DIV/0!</v>
      </c>
      <c r="BD54" s="161" t="e">
        <f t="shared" si="22"/>
        <v>#DIV/0!</v>
      </c>
      <c r="BE54" s="161" t="e">
        <f t="shared" si="23"/>
        <v>#DIV/0!</v>
      </c>
      <c r="BF54" s="107">
        <f t="shared" si="24"/>
        <v>0</v>
      </c>
      <c r="BG54" s="161" t="e">
        <f t="shared" si="25"/>
        <v>#DIV/0!</v>
      </c>
      <c r="BH54" s="161" t="e">
        <f t="shared" si="26"/>
        <v>#DIV/0!</v>
      </c>
      <c r="BI54" s="161" t="e">
        <f t="shared" si="27"/>
        <v>#DIV/0!</v>
      </c>
      <c r="BJ54" s="161" t="e">
        <f t="shared" si="28"/>
        <v>#DIV/0!</v>
      </c>
      <c r="BK54" s="161" t="e">
        <f t="shared" si="29"/>
        <v>#DIV/0!</v>
      </c>
      <c r="BL54" s="107">
        <f t="shared" si="30"/>
        <v>0</v>
      </c>
      <c r="BM54" s="161" t="e">
        <f t="shared" si="31"/>
        <v>#DIV/0!</v>
      </c>
      <c r="BN54" s="161" t="e">
        <f t="shared" si="32"/>
        <v>#DIV/0!</v>
      </c>
      <c r="BO54" s="161" t="e">
        <f t="shared" si="33"/>
        <v>#DIV/0!</v>
      </c>
      <c r="BP54" s="161" t="e">
        <f t="shared" si="34"/>
        <v>#DIV/0!</v>
      </c>
      <c r="BQ54" s="161" t="e">
        <f t="shared" si="35"/>
        <v>#DIV/0!</v>
      </c>
      <c r="BR54" s="107">
        <f t="shared" si="36"/>
        <v>0</v>
      </c>
      <c r="BS54" s="161" t="e">
        <f t="shared" si="37"/>
        <v>#DIV/0!</v>
      </c>
      <c r="BT54" s="161" t="e">
        <f t="shared" si="38"/>
        <v>#DIV/0!</v>
      </c>
      <c r="BU54" s="161" t="e">
        <f t="shared" si="39"/>
        <v>#DIV/0!</v>
      </c>
      <c r="BV54" s="161" t="e">
        <f t="shared" si="40"/>
        <v>#DIV/0!</v>
      </c>
      <c r="BW54" s="161" t="e">
        <f t="shared" si="41"/>
        <v>#DIV/0!</v>
      </c>
      <c r="BX54" s="107">
        <f t="shared" si="42"/>
        <v>0</v>
      </c>
      <c r="BZ54" s="40" t="e">
        <f>VLOOKUP(I54,Lists!$D$2:$D$19,1,FALSE)</f>
        <v>#N/A</v>
      </c>
      <c r="CA54" s="40" t="e">
        <f>VLOOKUP($I54,Blends!$B$2:$B$115,1,FALSE)</f>
        <v>#N/A</v>
      </c>
      <c r="CC54" s="218">
        <f>ROUND(IF($I54="Other HFC Blend",(Z54*$L54*SUMIF(Lists!$E$2:$E$133,'Quarterly Information'!$K54,Exchange_Value)+Z54*$N54*SUMIF(Lists!$E$2:$E$133,'Quarterly Information'!$M54,Exchange_Value)+Z54*$P54*SUMIF(Lists!$E$2:$E$133,'Quarterly Information'!$O54,Exchange_Value)+Z54*$R54*SUMIF(Lists!$E$2:$E$133,'Quarterly Information'!$Q54,Exchange_Value)+Z54*$T54*SUMIF(Lists!$E$2:$E$133,'Quarterly Information'!$S54,Exchange_Value))/1000,Z54*SUMIF(Lists!$E$2:$E$133,$I54,Exchange_Value)/1000),1)</f>
        <v>0</v>
      </c>
      <c r="CD54" s="218">
        <f>ROUND(IF($I54="Other HFC Blend",(AA54*$L54*SUMIF(Lists!$E$2:$E$133,'Quarterly Information'!$K54,Exchange_Value)+AA54*$N54*SUMIF(Lists!$E$2:$E$133,'Quarterly Information'!$M54,Exchange_Value)+AA54*$P54*SUMIF(Lists!$E$2:$E$133,'Quarterly Information'!$O54,Exchange_Value)+AA54*$R54*SUMIF(Lists!$E$2:$E$133,'Quarterly Information'!$Q54,Exchange_Value)+AA54*$T54*SUMIF(Lists!$E$2:$E$133,'Quarterly Information'!$S54,Exchange_Value))/1000,AA54*SUMIF(Lists!$E$2:$E$133,$I54,Exchange_Value)/1000),1)</f>
        <v>0</v>
      </c>
      <c r="CE54" s="218">
        <f>ROUND(IF($I54="Other HFC Blend",(AB54*$L54*SUMIF(Lists!$E$2:$E$133,'Quarterly Information'!$K54,Exchange_Value)+AB54*$N54*SUMIF(Lists!$E$2:$E$133,'Quarterly Information'!$M54,Exchange_Value)+AB54*$P54*SUMIF(Lists!$E$2:$E$133,'Quarterly Information'!$O54,Exchange_Value)+AB54*$R54*SUMIF(Lists!$E$2:$E$133,'Quarterly Information'!$Q54,Exchange_Value)+AB54*$T54*SUMIF(Lists!$E$2:$E$133,'Quarterly Information'!$S54,Exchange_Value))/1000,AB54*SUMIF(Lists!$E$2:$E$133,$I54,Exchange_Value)/1000),1)</f>
        <v>0</v>
      </c>
      <c r="CF54" s="218">
        <f>ROUND(IF($I54="Other HFC Blend",(AC54*$L54*SUMIF(Lists!$E$2:$E$133,'Quarterly Information'!$K54,Exchange_Value)+AC54*$N54*SUMIF(Lists!$E$2:$E$133,'Quarterly Information'!$M54,Exchange_Value)+AC54*$P54*SUMIF(Lists!$E$2:$E$133,'Quarterly Information'!$O54,Exchange_Value)+AC54*$R54*SUMIF(Lists!$E$2:$E$133,'Quarterly Information'!$Q54,Exchange_Value)+AC54*$T54*SUMIF(Lists!$E$2:$E$133,'Quarterly Information'!$S54,Exchange_Value))/1000,AC54*SUMIF(Lists!$E$2:$E$133,$I54,Exchange_Value)/1000),1)</f>
        <v>0</v>
      </c>
      <c r="CG54" s="218">
        <f>ROUND(IF($I54="Other HFC Blend",(AD54*$L54*SUMIF(Lists!$E$2:$E$133,'Quarterly Information'!$K54,Exchange_Value)+AD54*$N54*SUMIF(Lists!$E$2:$E$133,'Quarterly Information'!$M54,Exchange_Value)+AD54*$P54*SUMIF(Lists!$E$2:$E$133,'Quarterly Information'!$O54,Exchange_Value)+AD54*$R54*SUMIF(Lists!$E$2:$E$133,'Quarterly Information'!$Q54,Exchange_Value)+AD54*$T54*SUMIF(Lists!$E$2:$E$133,'Quarterly Information'!$S54,Exchange_Value))/1000,AD54*SUMIF(Lists!$E$2:$E$133,$I54,Exchange_Value)/1000),1)</f>
        <v>0</v>
      </c>
      <c r="CH54" s="218">
        <f>ROUND(IF($I54="Other HFC Blend",(AE54*$L54*SUMIF(Lists!$E$2:$E$133,'Quarterly Information'!$K54,Exchange_Value)+AE54*$N54*SUMIF(Lists!$E$2:$E$133,'Quarterly Information'!$M54,Exchange_Value)+AE54*$P54*SUMIF(Lists!$E$2:$E$133,'Quarterly Information'!$O54,Exchange_Value)+AE54*$R54*SUMIF(Lists!$E$2:$E$133,'Quarterly Information'!$Q54,Exchange_Value)+AE54*$T54*SUMIF(Lists!$E$2:$E$133,'Quarterly Information'!$S54,Exchange_Value))/1000,AE54*SUMIF(Lists!$E$2:$E$133,$I54,Exchange_Value)/1000),1)</f>
        <v>0</v>
      </c>
      <c r="CI54" s="218">
        <f>ROUND(IF($I54="Other HFC Blend",(AF54*$L54*SUMIF(Lists!$E$2:$E$133,'Quarterly Information'!$K54,Exchange_Value)+AF54*$N54*SUMIF(Lists!$E$2:$E$133,'Quarterly Information'!$M54,Exchange_Value)+AF54*$P54*SUMIF(Lists!$E$2:$E$133,'Quarterly Information'!$O54,Exchange_Value)+AF54*$R54*SUMIF(Lists!$E$2:$E$133,'Quarterly Information'!$Q54,Exchange_Value)+AF54*$T54*SUMIF(Lists!$E$2:$E$133,'Quarterly Information'!$S54,Exchange_Value))/1000,AF54*SUMIF(Lists!$E$2:$E$133,$I54,Exchange_Value)/1000),1)</f>
        <v>0</v>
      </c>
    </row>
    <row r="55" spans="1:87" ht="14" x14ac:dyDescent="0.25">
      <c r="A55" s="39">
        <v>13</v>
      </c>
      <c r="B55" s="90" t="str">
        <f t="shared" si="0"/>
        <v/>
      </c>
      <c r="C55" s="159"/>
      <c r="D55" s="91"/>
      <c r="E55" s="174"/>
      <c r="F55" s="92"/>
      <c r="G55" s="93"/>
      <c r="H55" s="94"/>
      <c r="I55" s="185"/>
      <c r="J55" s="200"/>
      <c r="K55" s="210"/>
      <c r="L55" s="95"/>
      <c r="M55" s="92"/>
      <c r="N55" s="95"/>
      <c r="O55" s="92"/>
      <c r="P55" s="95"/>
      <c r="Q55" s="128"/>
      <c r="R55" s="95"/>
      <c r="S55" s="128"/>
      <c r="T55" s="211"/>
      <c r="U55" s="203"/>
      <c r="V55" s="92"/>
      <c r="W55" s="96"/>
      <c r="X55" s="92"/>
      <c r="Y55" s="220"/>
      <c r="Z55" s="226"/>
      <c r="AA55" s="165"/>
      <c r="AB55" s="165"/>
      <c r="AC55" s="165"/>
      <c r="AD55" s="165"/>
      <c r="AE55" s="165"/>
      <c r="AF55" s="168"/>
      <c r="AG55"/>
      <c r="AH55" s="107">
        <f t="shared" si="1"/>
        <v>0</v>
      </c>
      <c r="AI55" s="107">
        <f t="shared" si="2"/>
        <v>0</v>
      </c>
      <c r="AJ55" s="107">
        <f t="shared" si="3"/>
        <v>0</v>
      </c>
      <c r="AK55" s="107">
        <f t="shared" si="4"/>
        <v>0</v>
      </c>
      <c r="AL55" s="107">
        <f t="shared" si="5"/>
        <v>0</v>
      </c>
      <c r="AM55" s="107">
        <f t="shared" si="6"/>
        <v>0</v>
      </c>
      <c r="AO55" s="161" t="e">
        <f t="shared" si="7"/>
        <v>#DIV/0!</v>
      </c>
      <c r="AP55" s="161" t="e">
        <f t="shared" si="8"/>
        <v>#DIV/0!</v>
      </c>
      <c r="AQ55" s="161" t="e">
        <f t="shared" si="9"/>
        <v>#DIV/0!</v>
      </c>
      <c r="AR55" s="161" t="e">
        <f t="shared" si="10"/>
        <v>#DIV/0!</v>
      </c>
      <c r="AS55" s="161" t="e">
        <f t="shared" si="11"/>
        <v>#DIV/0!</v>
      </c>
      <c r="AT55" s="107">
        <f t="shared" si="12"/>
        <v>0</v>
      </c>
      <c r="AU55" s="161" t="e">
        <f t="shared" si="13"/>
        <v>#DIV/0!</v>
      </c>
      <c r="AV55" s="161" t="e">
        <f t="shared" si="14"/>
        <v>#DIV/0!</v>
      </c>
      <c r="AW55" s="161" t="e">
        <f t="shared" si="15"/>
        <v>#DIV/0!</v>
      </c>
      <c r="AX55" s="161" t="e">
        <f t="shared" si="16"/>
        <v>#DIV/0!</v>
      </c>
      <c r="AY55" s="161" t="e">
        <f t="shared" si="17"/>
        <v>#DIV/0!</v>
      </c>
      <c r="AZ55" s="107">
        <f t="shared" si="18"/>
        <v>0</v>
      </c>
      <c r="BA55" s="161" t="e">
        <f t="shared" si="19"/>
        <v>#DIV/0!</v>
      </c>
      <c r="BB55" s="161" t="e">
        <f t="shared" si="20"/>
        <v>#DIV/0!</v>
      </c>
      <c r="BC55" s="161" t="e">
        <f t="shared" si="21"/>
        <v>#DIV/0!</v>
      </c>
      <c r="BD55" s="161" t="e">
        <f t="shared" si="22"/>
        <v>#DIV/0!</v>
      </c>
      <c r="BE55" s="161" t="e">
        <f t="shared" si="23"/>
        <v>#DIV/0!</v>
      </c>
      <c r="BF55" s="107">
        <f t="shared" si="24"/>
        <v>0</v>
      </c>
      <c r="BG55" s="161" t="e">
        <f t="shared" si="25"/>
        <v>#DIV/0!</v>
      </c>
      <c r="BH55" s="161" t="e">
        <f t="shared" si="26"/>
        <v>#DIV/0!</v>
      </c>
      <c r="BI55" s="161" t="e">
        <f t="shared" si="27"/>
        <v>#DIV/0!</v>
      </c>
      <c r="BJ55" s="161" t="e">
        <f t="shared" si="28"/>
        <v>#DIV/0!</v>
      </c>
      <c r="BK55" s="161" t="e">
        <f t="shared" si="29"/>
        <v>#DIV/0!</v>
      </c>
      <c r="BL55" s="107">
        <f t="shared" si="30"/>
        <v>0</v>
      </c>
      <c r="BM55" s="161" t="e">
        <f t="shared" si="31"/>
        <v>#DIV/0!</v>
      </c>
      <c r="BN55" s="161" t="e">
        <f t="shared" si="32"/>
        <v>#DIV/0!</v>
      </c>
      <c r="BO55" s="161" t="e">
        <f t="shared" si="33"/>
        <v>#DIV/0!</v>
      </c>
      <c r="BP55" s="161" t="e">
        <f t="shared" si="34"/>
        <v>#DIV/0!</v>
      </c>
      <c r="BQ55" s="161" t="e">
        <f t="shared" si="35"/>
        <v>#DIV/0!</v>
      </c>
      <c r="BR55" s="107">
        <f t="shared" si="36"/>
        <v>0</v>
      </c>
      <c r="BS55" s="161" t="e">
        <f t="shared" si="37"/>
        <v>#DIV/0!</v>
      </c>
      <c r="BT55" s="161" t="e">
        <f t="shared" si="38"/>
        <v>#DIV/0!</v>
      </c>
      <c r="BU55" s="161" t="e">
        <f t="shared" si="39"/>
        <v>#DIV/0!</v>
      </c>
      <c r="BV55" s="161" t="e">
        <f t="shared" si="40"/>
        <v>#DIV/0!</v>
      </c>
      <c r="BW55" s="161" t="e">
        <f t="shared" si="41"/>
        <v>#DIV/0!</v>
      </c>
      <c r="BX55" s="107">
        <f t="shared" si="42"/>
        <v>0</v>
      </c>
      <c r="BZ55" s="40" t="e">
        <f>VLOOKUP(I55,Lists!$D$2:$D$19,1,FALSE)</f>
        <v>#N/A</v>
      </c>
      <c r="CA55" s="40" t="e">
        <f>VLOOKUP($I55,Blends!$B$2:$B$115,1,FALSE)</f>
        <v>#N/A</v>
      </c>
      <c r="CC55" s="218">
        <f>ROUND(IF($I55="Other HFC Blend",(Z55*$L55*SUMIF(Lists!$E$2:$E$133,'Quarterly Information'!$K55,Exchange_Value)+Z55*$N55*SUMIF(Lists!$E$2:$E$133,'Quarterly Information'!$M55,Exchange_Value)+Z55*$P55*SUMIF(Lists!$E$2:$E$133,'Quarterly Information'!$O55,Exchange_Value)+Z55*$R55*SUMIF(Lists!$E$2:$E$133,'Quarterly Information'!$Q55,Exchange_Value)+Z55*$T55*SUMIF(Lists!$E$2:$E$133,'Quarterly Information'!$S55,Exchange_Value))/1000,Z55*SUMIF(Lists!$E$2:$E$133,$I55,Exchange_Value)/1000),1)</f>
        <v>0</v>
      </c>
      <c r="CD55" s="218">
        <f>ROUND(IF($I55="Other HFC Blend",(AA55*$L55*SUMIF(Lists!$E$2:$E$133,'Quarterly Information'!$K55,Exchange_Value)+AA55*$N55*SUMIF(Lists!$E$2:$E$133,'Quarterly Information'!$M55,Exchange_Value)+AA55*$P55*SUMIF(Lists!$E$2:$E$133,'Quarterly Information'!$O55,Exchange_Value)+AA55*$R55*SUMIF(Lists!$E$2:$E$133,'Quarterly Information'!$Q55,Exchange_Value)+AA55*$T55*SUMIF(Lists!$E$2:$E$133,'Quarterly Information'!$S55,Exchange_Value))/1000,AA55*SUMIF(Lists!$E$2:$E$133,$I55,Exchange_Value)/1000),1)</f>
        <v>0</v>
      </c>
      <c r="CE55" s="218">
        <f>ROUND(IF($I55="Other HFC Blend",(AB55*$L55*SUMIF(Lists!$E$2:$E$133,'Quarterly Information'!$K55,Exchange_Value)+AB55*$N55*SUMIF(Lists!$E$2:$E$133,'Quarterly Information'!$M55,Exchange_Value)+AB55*$P55*SUMIF(Lists!$E$2:$E$133,'Quarterly Information'!$O55,Exchange_Value)+AB55*$R55*SUMIF(Lists!$E$2:$E$133,'Quarterly Information'!$Q55,Exchange_Value)+AB55*$T55*SUMIF(Lists!$E$2:$E$133,'Quarterly Information'!$S55,Exchange_Value))/1000,AB55*SUMIF(Lists!$E$2:$E$133,$I55,Exchange_Value)/1000),1)</f>
        <v>0</v>
      </c>
      <c r="CF55" s="218">
        <f>ROUND(IF($I55="Other HFC Blend",(AC55*$L55*SUMIF(Lists!$E$2:$E$133,'Quarterly Information'!$K55,Exchange_Value)+AC55*$N55*SUMIF(Lists!$E$2:$E$133,'Quarterly Information'!$M55,Exchange_Value)+AC55*$P55*SUMIF(Lists!$E$2:$E$133,'Quarterly Information'!$O55,Exchange_Value)+AC55*$R55*SUMIF(Lists!$E$2:$E$133,'Quarterly Information'!$Q55,Exchange_Value)+AC55*$T55*SUMIF(Lists!$E$2:$E$133,'Quarterly Information'!$S55,Exchange_Value))/1000,AC55*SUMIF(Lists!$E$2:$E$133,$I55,Exchange_Value)/1000),1)</f>
        <v>0</v>
      </c>
      <c r="CG55" s="218">
        <f>ROUND(IF($I55="Other HFC Blend",(AD55*$L55*SUMIF(Lists!$E$2:$E$133,'Quarterly Information'!$K55,Exchange_Value)+AD55*$N55*SUMIF(Lists!$E$2:$E$133,'Quarterly Information'!$M55,Exchange_Value)+AD55*$P55*SUMIF(Lists!$E$2:$E$133,'Quarterly Information'!$O55,Exchange_Value)+AD55*$R55*SUMIF(Lists!$E$2:$E$133,'Quarterly Information'!$Q55,Exchange_Value)+AD55*$T55*SUMIF(Lists!$E$2:$E$133,'Quarterly Information'!$S55,Exchange_Value))/1000,AD55*SUMIF(Lists!$E$2:$E$133,$I55,Exchange_Value)/1000),1)</f>
        <v>0</v>
      </c>
      <c r="CH55" s="218">
        <f>ROUND(IF($I55="Other HFC Blend",(AE55*$L55*SUMIF(Lists!$E$2:$E$133,'Quarterly Information'!$K55,Exchange_Value)+AE55*$N55*SUMIF(Lists!$E$2:$E$133,'Quarterly Information'!$M55,Exchange_Value)+AE55*$P55*SUMIF(Lists!$E$2:$E$133,'Quarterly Information'!$O55,Exchange_Value)+AE55*$R55*SUMIF(Lists!$E$2:$E$133,'Quarterly Information'!$Q55,Exchange_Value)+AE55*$T55*SUMIF(Lists!$E$2:$E$133,'Quarterly Information'!$S55,Exchange_Value))/1000,AE55*SUMIF(Lists!$E$2:$E$133,$I55,Exchange_Value)/1000),1)</f>
        <v>0</v>
      </c>
      <c r="CI55" s="218">
        <f>ROUND(IF($I55="Other HFC Blend",(AF55*$L55*SUMIF(Lists!$E$2:$E$133,'Quarterly Information'!$K55,Exchange_Value)+AF55*$N55*SUMIF(Lists!$E$2:$E$133,'Quarterly Information'!$M55,Exchange_Value)+AF55*$P55*SUMIF(Lists!$E$2:$E$133,'Quarterly Information'!$O55,Exchange_Value)+AF55*$R55*SUMIF(Lists!$E$2:$E$133,'Quarterly Information'!$Q55,Exchange_Value)+AF55*$T55*SUMIF(Lists!$E$2:$E$133,'Quarterly Information'!$S55,Exchange_Value))/1000,AF55*SUMIF(Lists!$E$2:$E$133,$I55,Exchange_Value)/1000),1)</f>
        <v>0</v>
      </c>
    </row>
    <row r="56" spans="1:87" ht="14" x14ac:dyDescent="0.25">
      <c r="A56" s="39">
        <v>14</v>
      </c>
      <c r="B56" s="90" t="str">
        <f t="shared" si="0"/>
        <v/>
      </c>
      <c r="C56" s="159"/>
      <c r="D56" s="91"/>
      <c r="E56" s="174"/>
      <c r="F56" s="92"/>
      <c r="G56" s="93"/>
      <c r="H56" s="94"/>
      <c r="I56" s="185"/>
      <c r="J56" s="200"/>
      <c r="K56" s="210"/>
      <c r="L56" s="95"/>
      <c r="M56" s="92"/>
      <c r="N56" s="95"/>
      <c r="O56" s="92"/>
      <c r="P56" s="95"/>
      <c r="Q56" s="128"/>
      <c r="R56" s="95"/>
      <c r="S56" s="128"/>
      <c r="T56" s="211"/>
      <c r="U56" s="203"/>
      <c r="V56" s="92"/>
      <c r="W56" s="96"/>
      <c r="X56" s="92"/>
      <c r="Y56" s="220"/>
      <c r="Z56" s="226"/>
      <c r="AA56" s="165"/>
      <c r="AB56" s="165"/>
      <c r="AC56" s="165"/>
      <c r="AD56" s="165"/>
      <c r="AE56" s="165"/>
      <c r="AF56" s="168"/>
      <c r="AG56"/>
      <c r="AH56" s="107">
        <f t="shared" si="1"/>
        <v>0</v>
      </c>
      <c r="AI56" s="107">
        <f t="shared" si="2"/>
        <v>0</v>
      </c>
      <c r="AJ56" s="107">
        <f t="shared" si="3"/>
        <v>0</v>
      </c>
      <c r="AK56" s="107">
        <f t="shared" si="4"/>
        <v>0</v>
      </c>
      <c r="AL56" s="107">
        <f t="shared" si="5"/>
        <v>0</v>
      </c>
      <c r="AM56" s="107">
        <f t="shared" si="6"/>
        <v>0</v>
      </c>
      <c r="AO56" s="161" t="e">
        <f t="shared" si="7"/>
        <v>#DIV/0!</v>
      </c>
      <c r="AP56" s="161" t="e">
        <f t="shared" si="8"/>
        <v>#DIV/0!</v>
      </c>
      <c r="AQ56" s="161" t="e">
        <f t="shared" si="9"/>
        <v>#DIV/0!</v>
      </c>
      <c r="AR56" s="161" t="e">
        <f t="shared" si="10"/>
        <v>#DIV/0!</v>
      </c>
      <c r="AS56" s="161" t="e">
        <f t="shared" si="11"/>
        <v>#DIV/0!</v>
      </c>
      <c r="AT56" s="107">
        <f t="shared" si="12"/>
        <v>0</v>
      </c>
      <c r="AU56" s="161" t="e">
        <f t="shared" si="13"/>
        <v>#DIV/0!</v>
      </c>
      <c r="AV56" s="161" t="e">
        <f t="shared" si="14"/>
        <v>#DIV/0!</v>
      </c>
      <c r="AW56" s="161" t="e">
        <f t="shared" si="15"/>
        <v>#DIV/0!</v>
      </c>
      <c r="AX56" s="161" t="e">
        <f t="shared" si="16"/>
        <v>#DIV/0!</v>
      </c>
      <c r="AY56" s="161" t="e">
        <f t="shared" si="17"/>
        <v>#DIV/0!</v>
      </c>
      <c r="AZ56" s="107">
        <f t="shared" si="18"/>
        <v>0</v>
      </c>
      <c r="BA56" s="161" t="e">
        <f t="shared" si="19"/>
        <v>#DIV/0!</v>
      </c>
      <c r="BB56" s="161" t="e">
        <f t="shared" si="20"/>
        <v>#DIV/0!</v>
      </c>
      <c r="BC56" s="161" t="e">
        <f t="shared" si="21"/>
        <v>#DIV/0!</v>
      </c>
      <c r="BD56" s="161" t="e">
        <f t="shared" si="22"/>
        <v>#DIV/0!</v>
      </c>
      <c r="BE56" s="161" t="e">
        <f t="shared" si="23"/>
        <v>#DIV/0!</v>
      </c>
      <c r="BF56" s="107">
        <f t="shared" si="24"/>
        <v>0</v>
      </c>
      <c r="BG56" s="161" t="e">
        <f t="shared" si="25"/>
        <v>#DIV/0!</v>
      </c>
      <c r="BH56" s="161" t="e">
        <f t="shared" si="26"/>
        <v>#DIV/0!</v>
      </c>
      <c r="BI56" s="161" t="e">
        <f t="shared" si="27"/>
        <v>#DIV/0!</v>
      </c>
      <c r="BJ56" s="161" t="e">
        <f t="shared" si="28"/>
        <v>#DIV/0!</v>
      </c>
      <c r="BK56" s="161" t="e">
        <f t="shared" si="29"/>
        <v>#DIV/0!</v>
      </c>
      <c r="BL56" s="107">
        <f t="shared" si="30"/>
        <v>0</v>
      </c>
      <c r="BM56" s="161" t="e">
        <f t="shared" si="31"/>
        <v>#DIV/0!</v>
      </c>
      <c r="BN56" s="161" t="e">
        <f t="shared" si="32"/>
        <v>#DIV/0!</v>
      </c>
      <c r="BO56" s="161" t="e">
        <f t="shared" si="33"/>
        <v>#DIV/0!</v>
      </c>
      <c r="BP56" s="161" t="e">
        <f t="shared" si="34"/>
        <v>#DIV/0!</v>
      </c>
      <c r="BQ56" s="161" t="e">
        <f t="shared" si="35"/>
        <v>#DIV/0!</v>
      </c>
      <c r="BR56" s="107">
        <f t="shared" si="36"/>
        <v>0</v>
      </c>
      <c r="BS56" s="161" t="e">
        <f t="shared" si="37"/>
        <v>#DIV/0!</v>
      </c>
      <c r="BT56" s="161" t="e">
        <f t="shared" si="38"/>
        <v>#DIV/0!</v>
      </c>
      <c r="BU56" s="161" t="e">
        <f t="shared" si="39"/>
        <v>#DIV/0!</v>
      </c>
      <c r="BV56" s="161" t="e">
        <f t="shared" si="40"/>
        <v>#DIV/0!</v>
      </c>
      <c r="BW56" s="161" t="e">
        <f t="shared" si="41"/>
        <v>#DIV/0!</v>
      </c>
      <c r="BX56" s="107">
        <f t="shared" si="42"/>
        <v>0</v>
      </c>
      <c r="BZ56" s="40" t="e">
        <f>VLOOKUP(I56,Lists!$D$2:$D$19,1,FALSE)</f>
        <v>#N/A</v>
      </c>
      <c r="CA56" s="40" t="e">
        <f>VLOOKUP($I56,Blends!$B$2:$B$115,1,FALSE)</f>
        <v>#N/A</v>
      </c>
      <c r="CC56" s="218">
        <f>ROUND(IF($I56="Other HFC Blend",(Z56*$L56*SUMIF(Lists!$E$2:$E$133,'Quarterly Information'!$K56,Exchange_Value)+Z56*$N56*SUMIF(Lists!$E$2:$E$133,'Quarterly Information'!$M56,Exchange_Value)+Z56*$P56*SUMIF(Lists!$E$2:$E$133,'Quarterly Information'!$O56,Exchange_Value)+Z56*$R56*SUMIF(Lists!$E$2:$E$133,'Quarterly Information'!$Q56,Exchange_Value)+Z56*$T56*SUMIF(Lists!$E$2:$E$133,'Quarterly Information'!$S56,Exchange_Value))/1000,Z56*SUMIF(Lists!$E$2:$E$133,$I56,Exchange_Value)/1000),1)</f>
        <v>0</v>
      </c>
      <c r="CD56" s="218">
        <f>ROUND(IF($I56="Other HFC Blend",(AA56*$L56*SUMIF(Lists!$E$2:$E$133,'Quarterly Information'!$K56,Exchange_Value)+AA56*$N56*SUMIF(Lists!$E$2:$E$133,'Quarterly Information'!$M56,Exchange_Value)+AA56*$P56*SUMIF(Lists!$E$2:$E$133,'Quarterly Information'!$O56,Exchange_Value)+AA56*$R56*SUMIF(Lists!$E$2:$E$133,'Quarterly Information'!$Q56,Exchange_Value)+AA56*$T56*SUMIF(Lists!$E$2:$E$133,'Quarterly Information'!$S56,Exchange_Value))/1000,AA56*SUMIF(Lists!$E$2:$E$133,$I56,Exchange_Value)/1000),1)</f>
        <v>0</v>
      </c>
      <c r="CE56" s="218">
        <f>ROUND(IF($I56="Other HFC Blend",(AB56*$L56*SUMIF(Lists!$E$2:$E$133,'Quarterly Information'!$K56,Exchange_Value)+AB56*$N56*SUMIF(Lists!$E$2:$E$133,'Quarterly Information'!$M56,Exchange_Value)+AB56*$P56*SUMIF(Lists!$E$2:$E$133,'Quarterly Information'!$O56,Exchange_Value)+AB56*$R56*SUMIF(Lists!$E$2:$E$133,'Quarterly Information'!$Q56,Exchange_Value)+AB56*$T56*SUMIF(Lists!$E$2:$E$133,'Quarterly Information'!$S56,Exchange_Value))/1000,AB56*SUMIF(Lists!$E$2:$E$133,$I56,Exchange_Value)/1000),1)</f>
        <v>0</v>
      </c>
      <c r="CF56" s="218">
        <f>ROUND(IF($I56="Other HFC Blend",(AC56*$L56*SUMIF(Lists!$E$2:$E$133,'Quarterly Information'!$K56,Exchange_Value)+AC56*$N56*SUMIF(Lists!$E$2:$E$133,'Quarterly Information'!$M56,Exchange_Value)+AC56*$P56*SUMIF(Lists!$E$2:$E$133,'Quarterly Information'!$O56,Exchange_Value)+AC56*$R56*SUMIF(Lists!$E$2:$E$133,'Quarterly Information'!$Q56,Exchange_Value)+AC56*$T56*SUMIF(Lists!$E$2:$E$133,'Quarterly Information'!$S56,Exchange_Value))/1000,AC56*SUMIF(Lists!$E$2:$E$133,$I56,Exchange_Value)/1000),1)</f>
        <v>0</v>
      </c>
      <c r="CG56" s="218">
        <f>ROUND(IF($I56="Other HFC Blend",(AD56*$L56*SUMIF(Lists!$E$2:$E$133,'Quarterly Information'!$K56,Exchange_Value)+AD56*$N56*SUMIF(Lists!$E$2:$E$133,'Quarterly Information'!$M56,Exchange_Value)+AD56*$P56*SUMIF(Lists!$E$2:$E$133,'Quarterly Information'!$O56,Exchange_Value)+AD56*$R56*SUMIF(Lists!$E$2:$E$133,'Quarterly Information'!$Q56,Exchange_Value)+AD56*$T56*SUMIF(Lists!$E$2:$E$133,'Quarterly Information'!$S56,Exchange_Value))/1000,AD56*SUMIF(Lists!$E$2:$E$133,$I56,Exchange_Value)/1000),1)</f>
        <v>0</v>
      </c>
      <c r="CH56" s="218">
        <f>ROUND(IF($I56="Other HFC Blend",(AE56*$L56*SUMIF(Lists!$E$2:$E$133,'Quarterly Information'!$K56,Exchange_Value)+AE56*$N56*SUMIF(Lists!$E$2:$E$133,'Quarterly Information'!$M56,Exchange_Value)+AE56*$P56*SUMIF(Lists!$E$2:$E$133,'Quarterly Information'!$O56,Exchange_Value)+AE56*$R56*SUMIF(Lists!$E$2:$E$133,'Quarterly Information'!$Q56,Exchange_Value)+AE56*$T56*SUMIF(Lists!$E$2:$E$133,'Quarterly Information'!$S56,Exchange_Value))/1000,AE56*SUMIF(Lists!$E$2:$E$133,$I56,Exchange_Value)/1000),1)</f>
        <v>0</v>
      </c>
      <c r="CI56" s="218">
        <f>ROUND(IF($I56="Other HFC Blend",(AF56*$L56*SUMIF(Lists!$E$2:$E$133,'Quarterly Information'!$K56,Exchange_Value)+AF56*$N56*SUMIF(Lists!$E$2:$E$133,'Quarterly Information'!$M56,Exchange_Value)+AF56*$P56*SUMIF(Lists!$E$2:$E$133,'Quarterly Information'!$O56,Exchange_Value)+AF56*$R56*SUMIF(Lists!$E$2:$E$133,'Quarterly Information'!$Q56,Exchange_Value)+AF56*$T56*SUMIF(Lists!$E$2:$E$133,'Quarterly Information'!$S56,Exchange_Value))/1000,AF56*SUMIF(Lists!$E$2:$E$133,$I56,Exchange_Value)/1000),1)</f>
        <v>0</v>
      </c>
    </row>
    <row r="57" spans="1:87" ht="14" x14ac:dyDescent="0.25">
      <c r="A57" s="39">
        <v>15</v>
      </c>
      <c r="B57" s="90" t="str">
        <f t="shared" si="0"/>
        <v/>
      </c>
      <c r="C57" s="159"/>
      <c r="D57" s="91"/>
      <c r="E57" s="174"/>
      <c r="F57" s="92"/>
      <c r="G57" s="93"/>
      <c r="H57" s="94"/>
      <c r="I57" s="185"/>
      <c r="J57" s="200"/>
      <c r="K57" s="210"/>
      <c r="L57" s="95"/>
      <c r="M57" s="92"/>
      <c r="N57" s="95"/>
      <c r="O57" s="92"/>
      <c r="P57" s="95"/>
      <c r="Q57" s="128"/>
      <c r="R57" s="95"/>
      <c r="S57" s="128"/>
      <c r="T57" s="211"/>
      <c r="U57" s="203"/>
      <c r="V57" s="92"/>
      <c r="W57" s="96"/>
      <c r="X57" s="92"/>
      <c r="Y57" s="220"/>
      <c r="Z57" s="226"/>
      <c r="AA57" s="165"/>
      <c r="AB57" s="165"/>
      <c r="AC57" s="165"/>
      <c r="AD57" s="165"/>
      <c r="AE57" s="165"/>
      <c r="AF57" s="168"/>
      <c r="AG57"/>
      <c r="AH57" s="107">
        <f t="shared" si="1"/>
        <v>0</v>
      </c>
      <c r="AI57" s="107">
        <f t="shared" si="2"/>
        <v>0</v>
      </c>
      <c r="AJ57" s="107">
        <f t="shared" si="3"/>
        <v>0</v>
      </c>
      <c r="AK57" s="107">
        <f t="shared" si="4"/>
        <v>0</v>
      </c>
      <c r="AL57" s="107">
        <f t="shared" si="5"/>
        <v>0</v>
      </c>
      <c r="AM57" s="107">
        <f t="shared" si="6"/>
        <v>0</v>
      </c>
      <c r="AO57" s="161" t="e">
        <f t="shared" si="7"/>
        <v>#DIV/0!</v>
      </c>
      <c r="AP57" s="161" t="e">
        <f t="shared" si="8"/>
        <v>#DIV/0!</v>
      </c>
      <c r="AQ57" s="161" t="e">
        <f t="shared" si="9"/>
        <v>#DIV/0!</v>
      </c>
      <c r="AR57" s="161" t="e">
        <f t="shared" si="10"/>
        <v>#DIV/0!</v>
      </c>
      <c r="AS57" s="161" t="e">
        <f t="shared" si="11"/>
        <v>#DIV/0!</v>
      </c>
      <c r="AT57" s="107">
        <f t="shared" si="12"/>
        <v>0</v>
      </c>
      <c r="AU57" s="161" t="e">
        <f t="shared" si="13"/>
        <v>#DIV/0!</v>
      </c>
      <c r="AV57" s="161" t="e">
        <f t="shared" si="14"/>
        <v>#DIV/0!</v>
      </c>
      <c r="AW57" s="161" t="e">
        <f t="shared" si="15"/>
        <v>#DIV/0!</v>
      </c>
      <c r="AX57" s="161" t="e">
        <f t="shared" si="16"/>
        <v>#DIV/0!</v>
      </c>
      <c r="AY57" s="161" t="e">
        <f t="shared" si="17"/>
        <v>#DIV/0!</v>
      </c>
      <c r="AZ57" s="107">
        <f t="shared" si="18"/>
        <v>0</v>
      </c>
      <c r="BA57" s="161" t="e">
        <f t="shared" si="19"/>
        <v>#DIV/0!</v>
      </c>
      <c r="BB57" s="161" t="e">
        <f t="shared" si="20"/>
        <v>#DIV/0!</v>
      </c>
      <c r="BC57" s="161" t="e">
        <f t="shared" si="21"/>
        <v>#DIV/0!</v>
      </c>
      <c r="BD57" s="161" t="e">
        <f t="shared" si="22"/>
        <v>#DIV/0!</v>
      </c>
      <c r="BE57" s="161" t="e">
        <f t="shared" si="23"/>
        <v>#DIV/0!</v>
      </c>
      <c r="BF57" s="107">
        <f t="shared" si="24"/>
        <v>0</v>
      </c>
      <c r="BG57" s="161" t="e">
        <f t="shared" si="25"/>
        <v>#DIV/0!</v>
      </c>
      <c r="BH57" s="161" t="e">
        <f t="shared" si="26"/>
        <v>#DIV/0!</v>
      </c>
      <c r="BI57" s="161" t="e">
        <f t="shared" si="27"/>
        <v>#DIV/0!</v>
      </c>
      <c r="BJ57" s="161" t="e">
        <f t="shared" si="28"/>
        <v>#DIV/0!</v>
      </c>
      <c r="BK57" s="161" t="e">
        <f t="shared" si="29"/>
        <v>#DIV/0!</v>
      </c>
      <c r="BL57" s="107">
        <f t="shared" si="30"/>
        <v>0</v>
      </c>
      <c r="BM57" s="161" t="e">
        <f t="shared" si="31"/>
        <v>#DIV/0!</v>
      </c>
      <c r="BN57" s="161" t="e">
        <f t="shared" si="32"/>
        <v>#DIV/0!</v>
      </c>
      <c r="BO57" s="161" t="e">
        <f t="shared" si="33"/>
        <v>#DIV/0!</v>
      </c>
      <c r="BP57" s="161" t="e">
        <f t="shared" si="34"/>
        <v>#DIV/0!</v>
      </c>
      <c r="BQ57" s="161" t="e">
        <f t="shared" si="35"/>
        <v>#DIV/0!</v>
      </c>
      <c r="BR57" s="107">
        <f t="shared" si="36"/>
        <v>0</v>
      </c>
      <c r="BS57" s="161" t="e">
        <f t="shared" si="37"/>
        <v>#DIV/0!</v>
      </c>
      <c r="BT57" s="161" t="e">
        <f t="shared" si="38"/>
        <v>#DIV/0!</v>
      </c>
      <c r="BU57" s="161" t="e">
        <f t="shared" si="39"/>
        <v>#DIV/0!</v>
      </c>
      <c r="BV57" s="161" t="e">
        <f t="shared" si="40"/>
        <v>#DIV/0!</v>
      </c>
      <c r="BW57" s="161" t="e">
        <f t="shared" si="41"/>
        <v>#DIV/0!</v>
      </c>
      <c r="BX57" s="107">
        <f t="shared" si="42"/>
        <v>0</v>
      </c>
      <c r="BZ57" s="40" t="e">
        <f>VLOOKUP(I57,Lists!$D$2:$D$19,1,FALSE)</f>
        <v>#N/A</v>
      </c>
      <c r="CA57" s="40" t="e">
        <f>VLOOKUP($I57,Blends!$B$2:$B$115,1,FALSE)</f>
        <v>#N/A</v>
      </c>
      <c r="CC57" s="218">
        <f>ROUND(IF($I57="Other HFC Blend",(Z57*$L57*SUMIF(Lists!$E$2:$E$133,'Quarterly Information'!$K57,Exchange_Value)+Z57*$N57*SUMIF(Lists!$E$2:$E$133,'Quarterly Information'!$M57,Exchange_Value)+Z57*$P57*SUMIF(Lists!$E$2:$E$133,'Quarterly Information'!$O57,Exchange_Value)+Z57*$R57*SUMIF(Lists!$E$2:$E$133,'Quarterly Information'!$Q57,Exchange_Value)+Z57*$T57*SUMIF(Lists!$E$2:$E$133,'Quarterly Information'!$S57,Exchange_Value))/1000,Z57*SUMIF(Lists!$E$2:$E$133,$I57,Exchange_Value)/1000),1)</f>
        <v>0</v>
      </c>
      <c r="CD57" s="218">
        <f>ROUND(IF($I57="Other HFC Blend",(AA57*$L57*SUMIF(Lists!$E$2:$E$133,'Quarterly Information'!$K57,Exchange_Value)+AA57*$N57*SUMIF(Lists!$E$2:$E$133,'Quarterly Information'!$M57,Exchange_Value)+AA57*$P57*SUMIF(Lists!$E$2:$E$133,'Quarterly Information'!$O57,Exchange_Value)+AA57*$R57*SUMIF(Lists!$E$2:$E$133,'Quarterly Information'!$Q57,Exchange_Value)+AA57*$T57*SUMIF(Lists!$E$2:$E$133,'Quarterly Information'!$S57,Exchange_Value))/1000,AA57*SUMIF(Lists!$E$2:$E$133,$I57,Exchange_Value)/1000),1)</f>
        <v>0</v>
      </c>
      <c r="CE57" s="218">
        <f>ROUND(IF($I57="Other HFC Blend",(AB57*$L57*SUMIF(Lists!$E$2:$E$133,'Quarterly Information'!$K57,Exchange_Value)+AB57*$N57*SUMIF(Lists!$E$2:$E$133,'Quarterly Information'!$M57,Exchange_Value)+AB57*$P57*SUMIF(Lists!$E$2:$E$133,'Quarterly Information'!$O57,Exchange_Value)+AB57*$R57*SUMIF(Lists!$E$2:$E$133,'Quarterly Information'!$Q57,Exchange_Value)+AB57*$T57*SUMIF(Lists!$E$2:$E$133,'Quarterly Information'!$S57,Exchange_Value))/1000,AB57*SUMIF(Lists!$E$2:$E$133,$I57,Exchange_Value)/1000),1)</f>
        <v>0</v>
      </c>
      <c r="CF57" s="218">
        <f>ROUND(IF($I57="Other HFC Blend",(AC57*$L57*SUMIF(Lists!$E$2:$E$133,'Quarterly Information'!$K57,Exchange_Value)+AC57*$N57*SUMIF(Lists!$E$2:$E$133,'Quarterly Information'!$M57,Exchange_Value)+AC57*$P57*SUMIF(Lists!$E$2:$E$133,'Quarterly Information'!$O57,Exchange_Value)+AC57*$R57*SUMIF(Lists!$E$2:$E$133,'Quarterly Information'!$Q57,Exchange_Value)+AC57*$T57*SUMIF(Lists!$E$2:$E$133,'Quarterly Information'!$S57,Exchange_Value))/1000,AC57*SUMIF(Lists!$E$2:$E$133,$I57,Exchange_Value)/1000),1)</f>
        <v>0</v>
      </c>
      <c r="CG57" s="218">
        <f>ROUND(IF($I57="Other HFC Blend",(AD57*$L57*SUMIF(Lists!$E$2:$E$133,'Quarterly Information'!$K57,Exchange_Value)+AD57*$N57*SUMIF(Lists!$E$2:$E$133,'Quarterly Information'!$M57,Exchange_Value)+AD57*$P57*SUMIF(Lists!$E$2:$E$133,'Quarterly Information'!$O57,Exchange_Value)+AD57*$R57*SUMIF(Lists!$E$2:$E$133,'Quarterly Information'!$Q57,Exchange_Value)+AD57*$T57*SUMIF(Lists!$E$2:$E$133,'Quarterly Information'!$S57,Exchange_Value))/1000,AD57*SUMIF(Lists!$E$2:$E$133,$I57,Exchange_Value)/1000),1)</f>
        <v>0</v>
      </c>
      <c r="CH57" s="218">
        <f>ROUND(IF($I57="Other HFC Blend",(AE57*$L57*SUMIF(Lists!$E$2:$E$133,'Quarterly Information'!$K57,Exchange_Value)+AE57*$N57*SUMIF(Lists!$E$2:$E$133,'Quarterly Information'!$M57,Exchange_Value)+AE57*$P57*SUMIF(Lists!$E$2:$E$133,'Quarterly Information'!$O57,Exchange_Value)+AE57*$R57*SUMIF(Lists!$E$2:$E$133,'Quarterly Information'!$Q57,Exchange_Value)+AE57*$T57*SUMIF(Lists!$E$2:$E$133,'Quarterly Information'!$S57,Exchange_Value))/1000,AE57*SUMIF(Lists!$E$2:$E$133,$I57,Exchange_Value)/1000),1)</f>
        <v>0</v>
      </c>
      <c r="CI57" s="218">
        <f>ROUND(IF($I57="Other HFC Blend",(AF57*$L57*SUMIF(Lists!$E$2:$E$133,'Quarterly Information'!$K57,Exchange_Value)+AF57*$N57*SUMIF(Lists!$E$2:$E$133,'Quarterly Information'!$M57,Exchange_Value)+AF57*$P57*SUMIF(Lists!$E$2:$E$133,'Quarterly Information'!$O57,Exchange_Value)+AF57*$R57*SUMIF(Lists!$E$2:$E$133,'Quarterly Information'!$Q57,Exchange_Value)+AF57*$T57*SUMIF(Lists!$E$2:$E$133,'Quarterly Information'!$S57,Exchange_Value))/1000,AF57*SUMIF(Lists!$E$2:$E$133,$I57,Exchange_Value)/1000),1)</f>
        <v>0</v>
      </c>
    </row>
    <row r="58" spans="1:87" ht="14" x14ac:dyDescent="0.25">
      <c r="A58" s="39">
        <v>16</v>
      </c>
      <c r="B58" s="90" t="str">
        <f t="shared" si="0"/>
        <v/>
      </c>
      <c r="C58" s="159"/>
      <c r="D58" s="91"/>
      <c r="E58" s="174"/>
      <c r="F58" s="92"/>
      <c r="G58" s="93"/>
      <c r="H58" s="94"/>
      <c r="I58" s="185"/>
      <c r="J58" s="200"/>
      <c r="K58" s="210"/>
      <c r="L58" s="95"/>
      <c r="M58" s="92"/>
      <c r="N58" s="95"/>
      <c r="O58" s="92"/>
      <c r="P58" s="95"/>
      <c r="Q58" s="128"/>
      <c r="R58" s="95"/>
      <c r="S58" s="128"/>
      <c r="T58" s="211"/>
      <c r="U58" s="203"/>
      <c r="V58" s="92"/>
      <c r="W58" s="96"/>
      <c r="X58" s="92"/>
      <c r="Y58" s="220"/>
      <c r="Z58" s="226"/>
      <c r="AA58" s="165"/>
      <c r="AB58" s="165"/>
      <c r="AC58" s="165"/>
      <c r="AD58" s="165"/>
      <c r="AE58" s="165"/>
      <c r="AF58" s="168"/>
      <c r="AG58"/>
      <c r="AH58" s="107">
        <f t="shared" si="1"/>
        <v>0</v>
      </c>
      <c r="AI58" s="107">
        <f t="shared" si="2"/>
        <v>0</v>
      </c>
      <c r="AJ58" s="107">
        <f t="shared" si="3"/>
        <v>0</v>
      </c>
      <c r="AK58" s="107">
        <f t="shared" si="4"/>
        <v>0</v>
      </c>
      <c r="AL58" s="107">
        <f t="shared" si="5"/>
        <v>0</v>
      </c>
      <c r="AM58" s="107">
        <f t="shared" si="6"/>
        <v>0</v>
      </c>
      <c r="AO58" s="161" t="e">
        <f t="shared" si="7"/>
        <v>#DIV/0!</v>
      </c>
      <c r="AP58" s="161" t="e">
        <f t="shared" si="8"/>
        <v>#DIV/0!</v>
      </c>
      <c r="AQ58" s="161" t="e">
        <f t="shared" si="9"/>
        <v>#DIV/0!</v>
      </c>
      <c r="AR58" s="161" t="e">
        <f t="shared" si="10"/>
        <v>#DIV/0!</v>
      </c>
      <c r="AS58" s="161" t="e">
        <f t="shared" si="11"/>
        <v>#DIV/0!</v>
      </c>
      <c r="AT58" s="107">
        <f t="shared" si="12"/>
        <v>0</v>
      </c>
      <c r="AU58" s="161" t="e">
        <f t="shared" si="13"/>
        <v>#DIV/0!</v>
      </c>
      <c r="AV58" s="161" t="e">
        <f t="shared" si="14"/>
        <v>#DIV/0!</v>
      </c>
      <c r="AW58" s="161" t="e">
        <f t="shared" si="15"/>
        <v>#DIV/0!</v>
      </c>
      <c r="AX58" s="161" t="e">
        <f t="shared" si="16"/>
        <v>#DIV/0!</v>
      </c>
      <c r="AY58" s="161" t="e">
        <f t="shared" si="17"/>
        <v>#DIV/0!</v>
      </c>
      <c r="AZ58" s="107">
        <f t="shared" si="18"/>
        <v>0</v>
      </c>
      <c r="BA58" s="161" t="e">
        <f t="shared" si="19"/>
        <v>#DIV/0!</v>
      </c>
      <c r="BB58" s="161" t="e">
        <f t="shared" si="20"/>
        <v>#DIV/0!</v>
      </c>
      <c r="BC58" s="161" t="e">
        <f t="shared" si="21"/>
        <v>#DIV/0!</v>
      </c>
      <c r="BD58" s="161" t="e">
        <f t="shared" si="22"/>
        <v>#DIV/0!</v>
      </c>
      <c r="BE58" s="161" t="e">
        <f t="shared" si="23"/>
        <v>#DIV/0!</v>
      </c>
      <c r="BF58" s="107">
        <f t="shared" si="24"/>
        <v>0</v>
      </c>
      <c r="BG58" s="161" t="e">
        <f t="shared" si="25"/>
        <v>#DIV/0!</v>
      </c>
      <c r="BH58" s="161" t="e">
        <f t="shared" si="26"/>
        <v>#DIV/0!</v>
      </c>
      <c r="BI58" s="161" t="e">
        <f t="shared" si="27"/>
        <v>#DIV/0!</v>
      </c>
      <c r="BJ58" s="161" t="e">
        <f t="shared" si="28"/>
        <v>#DIV/0!</v>
      </c>
      <c r="BK58" s="161" t="e">
        <f t="shared" si="29"/>
        <v>#DIV/0!</v>
      </c>
      <c r="BL58" s="107">
        <f t="shared" si="30"/>
        <v>0</v>
      </c>
      <c r="BM58" s="161" t="e">
        <f t="shared" si="31"/>
        <v>#DIV/0!</v>
      </c>
      <c r="BN58" s="161" t="e">
        <f t="shared" si="32"/>
        <v>#DIV/0!</v>
      </c>
      <c r="BO58" s="161" t="e">
        <f t="shared" si="33"/>
        <v>#DIV/0!</v>
      </c>
      <c r="BP58" s="161" t="e">
        <f t="shared" si="34"/>
        <v>#DIV/0!</v>
      </c>
      <c r="BQ58" s="161" t="e">
        <f t="shared" si="35"/>
        <v>#DIV/0!</v>
      </c>
      <c r="BR58" s="107">
        <f t="shared" si="36"/>
        <v>0</v>
      </c>
      <c r="BS58" s="161" t="e">
        <f t="shared" si="37"/>
        <v>#DIV/0!</v>
      </c>
      <c r="BT58" s="161" t="e">
        <f t="shared" si="38"/>
        <v>#DIV/0!</v>
      </c>
      <c r="BU58" s="161" t="e">
        <f t="shared" si="39"/>
        <v>#DIV/0!</v>
      </c>
      <c r="BV58" s="161" t="e">
        <f t="shared" si="40"/>
        <v>#DIV/0!</v>
      </c>
      <c r="BW58" s="161" t="e">
        <f t="shared" si="41"/>
        <v>#DIV/0!</v>
      </c>
      <c r="BX58" s="107">
        <f t="shared" si="42"/>
        <v>0</v>
      </c>
      <c r="BZ58" s="40" t="e">
        <f>VLOOKUP(I58,Lists!$D$2:$D$19,1,FALSE)</f>
        <v>#N/A</v>
      </c>
      <c r="CA58" s="40" t="e">
        <f>VLOOKUP($I58,Blends!$B$2:$B$115,1,FALSE)</f>
        <v>#N/A</v>
      </c>
      <c r="CC58" s="218">
        <f>ROUND(IF($I58="Other HFC Blend",(Z58*$L58*SUMIF(Lists!$E$2:$E$133,'Quarterly Information'!$K58,Exchange_Value)+Z58*$N58*SUMIF(Lists!$E$2:$E$133,'Quarterly Information'!$M58,Exchange_Value)+Z58*$P58*SUMIF(Lists!$E$2:$E$133,'Quarterly Information'!$O58,Exchange_Value)+Z58*$R58*SUMIF(Lists!$E$2:$E$133,'Quarterly Information'!$Q58,Exchange_Value)+Z58*$T58*SUMIF(Lists!$E$2:$E$133,'Quarterly Information'!$S58,Exchange_Value))/1000,Z58*SUMIF(Lists!$E$2:$E$133,$I58,Exchange_Value)/1000),1)</f>
        <v>0</v>
      </c>
      <c r="CD58" s="218">
        <f>ROUND(IF($I58="Other HFC Blend",(AA58*$L58*SUMIF(Lists!$E$2:$E$133,'Quarterly Information'!$K58,Exchange_Value)+AA58*$N58*SUMIF(Lists!$E$2:$E$133,'Quarterly Information'!$M58,Exchange_Value)+AA58*$P58*SUMIF(Lists!$E$2:$E$133,'Quarterly Information'!$O58,Exchange_Value)+AA58*$R58*SUMIF(Lists!$E$2:$E$133,'Quarterly Information'!$Q58,Exchange_Value)+AA58*$T58*SUMIF(Lists!$E$2:$E$133,'Quarterly Information'!$S58,Exchange_Value))/1000,AA58*SUMIF(Lists!$E$2:$E$133,$I58,Exchange_Value)/1000),1)</f>
        <v>0</v>
      </c>
      <c r="CE58" s="218">
        <f>ROUND(IF($I58="Other HFC Blend",(AB58*$L58*SUMIF(Lists!$E$2:$E$133,'Quarterly Information'!$K58,Exchange_Value)+AB58*$N58*SUMIF(Lists!$E$2:$E$133,'Quarterly Information'!$M58,Exchange_Value)+AB58*$P58*SUMIF(Lists!$E$2:$E$133,'Quarterly Information'!$O58,Exchange_Value)+AB58*$R58*SUMIF(Lists!$E$2:$E$133,'Quarterly Information'!$Q58,Exchange_Value)+AB58*$T58*SUMIF(Lists!$E$2:$E$133,'Quarterly Information'!$S58,Exchange_Value))/1000,AB58*SUMIF(Lists!$E$2:$E$133,$I58,Exchange_Value)/1000),1)</f>
        <v>0</v>
      </c>
      <c r="CF58" s="218">
        <f>ROUND(IF($I58="Other HFC Blend",(AC58*$L58*SUMIF(Lists!$E$2:$E$133,'Quarterly Information'!$K58,Exchange_Value)+AC58*$N58*SUMIF(Lists!$E$2:$E$133,'Quarterly Information'!$M58,Exchange_Value)+AC58*$P58*SUMIF(Lists!$E$2:$E$133,'Quarterly Information'!$O58,Exchange_Value)+AC58*$R58*SUMIF(Lists!$E$2:$E$133,'Quarterly Information'!$Q58,Exchange_Value)+AC58*$T58*SUMIF(Lists!$E$2:$E$133,'Quarterly Information'!$S58,Exchange_Value))/1000,AC58*SUMIF(Lists!$E$2:$E$133,$I58,Exchange_Value)/1000),1)</f>
        <v>0</v>
      </c>
      <c r="CG58" s="218">
        <f>ROUND(IF($I58="Other HFC Blend",(AD58*$L58*SUMIF(Lists!$E$2:$E$133,'Quarterly Information'!$K58,Exchange_Value)+AD58*$N58*SUMIF(Lists!$E$2:$E$133,'Quarterly Information'!$M58,Exchange_Value)+AD58*$P58*SUMIF(Lists!$E$2:$E$133,'Quarterly Information'!$O58,Exchange_Value)+AD58*$R58*SUMIF(Lists!$E$2:$E$133,'Quarterly Information'!$Q58,Exchange_Value)+AD58*$T58*SUMIF(Lists!$E$2:$E$133,'Quarterly Information'!$S58,Exchange_Value))/1000,AD58*SUMIF(Lists!$E$2:$E$133,$I58,Exchange_Value)/1000),1)</f>
        <v>0</v>
      </c>
      <c r="CH58" s="218">
        <f>ROUND(IF($I58="Other HFC Blend",(AE58*$L58*SUMIF(Lists!$E$2:$E$133,'Quarterly Information'!$K58,Exchange_Value)+AE58*$N58*SUMIF(Lists!$E$2:$E$133,'Quarterly Information'!$M58,Exchange_Value)+AE58*$P58*SUMIF(Lists!$E$2:$E$133,'Quarterly Information'!$O58,Exchange_Value)+AE58*$R58*SUMIF(Lists!$E$2:$E$133,'Quarterly Information'!$Q58,Exchange_Value)+AE58*$T58*SUMIF(Lists!$E$2:$E$133,'Quarterly Information'!$S58,Exchange_Value))/1000,AE58*SUMIF(Lists!$E$2:$E$133,$I58,Exchange_Value)/1000),1)</f>
        <v>0</v>
      </c>
      <c r="CI58" s="218">
        <f>ROUND(IF($I58="Other HFC Blend",(AF58*$L58*SUMIF(Lists!$E$2:$E$133,'Quarterly Information'!$K58,Exchange_Value)+AF58*$N58*SUMIF(Lists!$E$2:$E$133,'Quarterly Information'!$M58,Exchange_Value)+AF58*$P58*SUMIF(Lists!$E$2:$E$133,'Quarterly Information'!$O58,Exchange_Value)+AF58*$R58*SUMIF(Lists!$E$2:$E$133,'Quarterly Information'!$Q58,Exchange_Value)+AF58*$T58*SUMIF(Lists!$E$2:$E$133,'Quarterly Information'!$S58,Exchange_Value))/1000,AF58*SUMIF(Lists!$E$2:$E$133,$I58,Exchange_Value)/1000),1)</f>
        <v>0</v>
      </c>
    </row>
    <row r="59" spans="1:87" ht="14" x14ac:dyDescent="0.25">
      <c r="A59" s="39">
        <v>17</v>
      </c>
      <c r="B59" s="90" t="str">
        <f t="shared" si="0"/>
        <v/>
      </c>
      <c r="C59" s="159"/>
      <c r="D59" s="91"/>
      <c r="E59" s="174"/>
      <c r="F59" s="92"/>
      <c r="G59" s="93"/>
      <c r="H59" s="94"/>
      <c r="I59" s="185"/>
      <c r="J59" s="200"/>
      <c r="K59" s="210"/>
      <c r="L59" s="95"/>
      <c r="M59" s="92"/>
      <c r="N59" s="95"/>
      <c r="O59" s="92"/>
      <c r="P59" s="95"/>
      <c r="Q59" s="128"/>
      <c r="R59" s="95"/>
      <c r="S59" s="128"/>
      <c r="T59" s="211"/>
      <c r="U59" s="203"/>
      <c r="V59" s="92"/>
      <c r="W59" s="96"/>
      <c r="X59" s="92"/>
      <c r="Y59" s="220"/>
      <c r="Z59" s="226"/>
      <c r="AA59" s="165"/>
      <c r="AB59" s="165"/>
      <c r="AC59" s="165"/>
      <c r="AD59" s="165"/>
      <c r="AE59" s="165"/>
      <c r="AF59" s="168"/>
      <c r="AG59"/>
      <c r="AH59" s="107">
        <f t="shared" si="1"/>
        <v>0</v>
      </c>
      <c r="AI59" s="107">
        <f t="shared" si="2"/>
        <v>0</v>
      </c>
      <c r="AJ59" s="107">
        <f t="shared" si="3"/>
        <v>0</v>
      </c>
      <c r="AK59" s="107">
        <f t="shared" si="4"/>
        <v>0</v>
      </c>
      <c r="AL59" s="107">
        <f t="shared" si="5"/>
        <v>0</v>
      </c>
      <c r="AM59" s="107">
        <f t="shared" si="6"/>
        <v>0</v>
      </c>
      <c r="AO59" s="161" t="e">
        <f t="shared" si="7"/>
        <v>#DIV/0!</v>
      </c>
      <c r="AP59" s="161" t="e">
        <f t="shared" si="8"/>
        <v>#DIV/0!</v>
      </c>
      <c r="AQ59" s="161" t="e">
        <f t="shared" si="9"/>
        <v>#DIV/0!</v>
      </c>
      <c r="AR59" s="161" t="e">
        <f t="shared" si="10"/>
        <v>#DIV/0!</v>
      </c>
      <c r="AS59" s="161" t="e">
        <f t="shared" si="11"/>
        <v>#DIV/0!</v>
      </c>
      <c r="AT59" s="107">
        <f t="shared" si="12"/>
        <v>0</v>
      </c>
      <c r="AU59" s="161" t="e">
        <f t="shared" si="13"/>
        <v>#DIV/0!</v>
      </c>
      <c r="AV59" s="161" t="e">
        <f t="shared" si="14"/>
        <v>#DIV/0!</v>
      </c>
      <c r="AW59" s="161" t="e">
        <f t="shared" si="15"/>
        <v>#DIV/0!</v>
      </c>
      <c r="AX59" s="161" t="e">
        <f t="shared" si="16"/>
        <v>#DIV/0!</v>
      </c>
      <c r="AY59" s="161" t="e">
        <f t="shared" si="17"/>
        <v>#DIV/0!</v>
      </c>
      <c r="AZ59" s="107">
        <f t="shared" si="18"/>
        <v>0</v>
      </c>
      <c r="BA59" s="161" t="e">
        <f t="shared" si="19"/>
        <v>#DIV/0!</v>
      </c>
      <c r="BB59" s="161" t="e">
        <f t="shared" si="20"/>
        <v>#DIV/0!</v>
      </c>
      <c r="BC59" s="161" t="e">
        <f t="shared" si="21"/>
        <v>#DIV/0!</v>
      </c>
      <c r="BD59" s="161" t="e">
        <f t="shared" si="22"/>
        <v>#DIV/0!</v>
      </c>
      <c r="BE59" s="161" t="e">
        <f t="shared" si="23"/>
        <v>#DIV/0!</v>
      </c>
      <c r="BF59" s="107">
        <f t="shared" si="24"/>
        <v>0</v>
      </c>
      <c r="BG59" s="161" t="e">
        <f t="shared" si="25"/>
        <v>#DIV/0!</v>
      </c>
      <c r="BH59" s="161" t="e">
        <f t="shared" si="26"/>
        <v>#DIV/0!</v>
      </c>
      <c r="BI59" s="161" t="e">
        <f t="shared" si="27"/>
        <v>#DIV/0!</v>
      </c>
      <c r="BJ59" s="161" t="e">
        <f t="shared" si="28"/>
        <v>#DIV/0!</v>
      </c>
      <c r="BK59" s="161" t="e">
        <f t="shared" si="29"/>
        <v>#DIV/0!</v>
      </c>
      <c r="BL59" s="107">
        <f t="shared" si="30"/>
        <v>0</v>
      </c>
      <c r="BM59" s="161" t="e">
        <f t="shared" si="31"/>
        <v>#DIV/0!</v>
      </c>
      <c r="BN59" s="161" t="e">
        <f t="shared" si="32"/>
        <v>#DIV/0!</v>
      </c>
      <c r="BO59" s="161" t="e">
        <f t="shared" si="33"/>
        <v>#DIV/0!</v>
      </c>
      <c r="BP59" s="161" t="e">
        <f t="shared" si="34"/>
        <v>#DIV/0!</v>
      </c>
      <c r="BQ59" s="161" t="e">
        <f t="shared" si="35"/>
        <v>#DIV/0!</v>
      </c>
      <c r="BR59" s="107">
        <f t="shared" si="36"/>
        <v>0</v>
      </c>
      <c r="BS59" s="161" t="e">
        <f t="shared" si="37"/>
        <v>#DIV/0!</v>
      </c>
      <c r="BT59" s="161" t="e">
        <f t="shared" si="38"/>
        <v>#DIV/0!</v>
      </c>
      <c r="BU59" s="161" t="e">
        <f t="shared" si="39"/>
        <v>#DIV/0!</v>
      </c>
      <c r="BV59" s="161" t="e">
        <f t="shared" si="40"/>
        <v>#DIV/0!</v>
      </c>
      <c r="BW59" s="161" t="e">
        <f t="shared" si="41"/>
        <v>#DIV/0!</v>
      </c>
      <c r="BX59" s="107">
        <f t="shared" si="42"/>
        <v>0</v>
      </c>
      <c r="BZ59" s="40" t="e">
        <f>VLOOKUP(I59,Lists!$D$2:$D$19,1,FALSE)</f>
        <v>#N/A</v>
      </c>
      <c r="CA59" s="40" t="e">
        <f>VLOOKUP($I59,Blends!$B$2:$B$115,1,FALSE)</f>
        <v>#N/A</v>
      </c>
      <c r="CC59" s="218">
        <f>ROUND(IF($I59="Other HFC Blend",(Z59*$L59*SUMIF(Lists!$E$2:$E$133,'Quarterly Information'!$K59,Exchange_Value)+Z59*$N59*SUMIF(Lists!$E$2:$E$133,'Quarterly Information'!$M59,Exchange_Value)+Z59*$P59*SUMIF(Lists!$E$2:$E$133,'Quarterly Information'!$O59,Exchange_Value)+Z59*$R59*SUMIF(Lists!$E$2:$E$133,'Quarterly Information'!$Q59,Exchange_Value)+Z59*$T59*SUMIF(Lists!$E$2:$E$133,'Quarterly Information'!$S59,Exchange_Value))/1000,Z59*SUMIF(Lists!$E$2:$E$133,$I59,Exchange_Value)/1000),1)</f>
        <v>0</v>
      </c>
      <c r="CD59" s="218">
        <f>ROUND(IF($I59="Other HFC Blend",(AA59*$L59*SUMIF(Lists!$E$2:$E$133,'Quarterly Information'!$K59,Exchange_Value)+AA59*$N59*SUMIF(Lists!$E$2:$E$133,'Quarterly Information'!$M59,Exchange_Value)+AA59*$P59*SUMIF(Lists!$E$2:$E$133,'Quarterly Information'!$O59,Exchange_Value)+AA59*$R59*SUMIF(Lists!$E$2:$E$133,'Quarterly Information'!$Q59,Exchange_Value)+AA59*$T59*SUMIF(Lists!$E$2:$E$133,'Quarterly Information'!$S59,Exchange_Value))/1000,AA59*SUMIF(Lists!$E$2:$E$133,$I59,Exchange_Value)/1000),1)</f>
        <v>0</v>
      </c>
      <c r="CE59" s="218">
        <f>ROUND(IF($I59="Other HFC Blend",(AB59*$L59*SUMIF(Lists!$E$2:$E$133,'Quarterly Information'!$K59,Exchange_Value)+AB59*$N59*SUMIF(Lists!$E$2:$E$133,'Quarterly Information'!$M59,Exchange_Value)+AB59*$P59*SUMIF(Lists!$E$2:$E$133,'Quarterly Information'!$O59,Exchange_Value)+AB59*$R59*SUMIF(Lists!$E$2:$E$133,'Quarterly Information'!$Q59,Exchange_Value)+AB59*$T59*SUMIF(Lists!$E$2:$E$133,'Quarterly Information'!$S59,Exchange_Value))/1000,AB59*SUMIF(Lists!$E$2:$E$133,$I59,Exchange_Value)/1000),1)</f>
        <v>0</v>
      </c>
      <c r="CF59" s="218">
        <f>ROUND(IF($I59="Other HFC Blend",(AC59*$L59*SUMIF(Lists!$E$2:$E$133,'Quarterly Information'!$K59,Exchange_Value)+AC59*$N59*SUMIF(Lists!$E$2:$E$133,'Quarterly Information'!$M59,Exchange_Value)+AC59*$P59*SUMIF(Lists!$E$2:$E$133,'Quarterly Information'!$O59,Exchange_Value)+AC59*$R59*SUMIF(Lists!$E$2:$E$133,'Quarterly Information'!$Q59,Exchange_Value)+AC59*$T59*SUMIF(Lists!$E$2:$E$133,'Quarterly Information'!$S59,Exchange_Value))/1000,AC59*SUMIF(Lists!$E$2:$E$133,$I59,Exchange_Value)/1000),1)</f>
        <v>0</v>
      </c>
      <c r="CG59" s="218">
        <f>ROUND(IF($I59="Other HFC Blend",(AD59*$L59*SUMIF(Lists!$E$2:$E$133,'Quarterly Information'!$K59,Exchange_Value)+AD59*$N59*SUMIF(Lists!$E$2:$E$133,'Quarterly Information'!$M59,Exchange_Value)+AD59*$P59*SUMIF(Lists!$E$2:$E$133,'Quarterly Information'!$O59,Exchange_Value)+AD59*$R59*SUMIF(Lists!$E$2:$E$133,'Quarterly Information'!$Q59,Exchange_Value)+AD59*$T59*SUMIF(Lists!$E$2:$E$133,'Quarterly Information'!$S59,Exchange_Value))/1000,AD59*SUMIF(Lists!$E$2:$E$133,$I59,Exchange_Value)/1000),1)</f>
        <v>0</v>
      </c>
      <c r="CH59" s="218">
        <f>ROUND(IF($I59="Other HFC Blend",(AE59*$L59*SUMIF(Lists!$E$2:$E$133,'Quarterly Information'!$K59,Exchange_Value)+AE59*$N59*SUMIF(Lists!$E$2:$E$133,'Quarterly Information'!$M59,Exchange_Value)+AE59*$P59*SUMIF(Lists!$E$2:$E$133,'Quarterly Information'!$O59,Exchange_Value)+AE59*$R59*SUMIF(Lists!$E$2:$E$133,'Quarterly Information'!$Q59,Exchange_Value)+AE59*$T59*SUMIF(Lists!$E$2:$E$133,'Quarterly Information'!$S59,Exchange_Value))/1000,AE59*SUMIF(Lists!$E$2:$E$133,$I59,Exchange_Value)/1000),1)</f>
        <v>0</v>
      </c>
      <c r="CI59" s="218">
        <f>ROUND(IF($I59="Other HFC Blend",(AF59*$L59*SUMIF(Lists!$E$2:$E$133,'Quarterly Information'!$K59,Exchange_Value)+AF59*$N59*SUMIF(Lists!$E$2:$E$133,'Quarterly Information'!$M59,Exchange_Value)+AF59*$P59*SUMIF(Lists!$E$2:$E$133,'Quarterly Information'!$O59,Exchange_Value)+AF59*$R59*SUMIF(Lists!$E$2:$E$133,'Quarterly Information'!$Q59,Exchange_Value)+AF59*$T59*SUMIF(Lists!$E$2:$E$133,'Quarterly Information'!$S59,Exchange_Value))/1000,AF59*SUMIF(Lists!$E$2:$E$133,$I59,Exchange_Value)/1000),1)</f>
        <v>0</v>
      </c>
    </row>
    <row r="60" spans="1:87" ht="14" x14ac:dyDescent="0.25">
      <c r="A60" s="39">
        <v>18</v>
      </c>
      <c r="B60" s="90" t="str">
        <f t="shared" si="0"/>
        <v/>
      </c>
      <c r="C60" s="159"/>
      <c r="D60" s="91"/>
      <c r="E60" s="174"/>
      <c r="F60" s="92"/>
      <c r="G60" s="93"/>
      <c r="H60" s="94"/>
      <c r="I60" s="185"/>
      <c r="J60" s="200"/>
      <c r="K60" s="210"/>
      <c r="L60" s="95"/>
      <c r="M60" s="92"/>
      <c r="N60" s="95"/>
      <c r="O60" s="92"/>
      <c r="P60" s="95"/>
      <c r="Q60" s="128"/>
      <c r="R60" s="95"/>
      <c r="S60" s="128"/>
      <c r="T60" s="211"/>
      <c r="U60" s="203"/>
      <c r="V60" s="92"/>
      <c r="W60" s="96"/>
      <c r="X60" s="92"/>
      <c r="Y60" s="220"/>
      <c r="Z60" s="226"/>
      <c r="AA60" s="165"/>
      <c r="AB60" s="165"/>
      <c r="AC60" s="165"/>
      <c r="AD60" s="165"/>
      <c r="AE60" s="165"/>
      <c r="AF60" s="168"/>
      <c r="AG60"/>
      <c r="AH60" s="107">
        <f t="shared" si="1"/>
        <v>0</v>
      </c>
      <c r="AI60" s="107">
        <f t="shared" si="2"/>
        <v>0</v>
      </c>
      <c r="AJ60" s="107">
        <f t="shared" si="3"/>
        <v>0</v>
      </c>
      <c r="AK60" s="107">
        <f t="shared" si="4"/>
        <v>0</v>
      </c>
      <c r="AL60" s="107">
        <f t="shared" si="5"/>
        <v>0</v>
      </c>
      <c r="AM60" s="107">
        <f t="shared" si="6"/>
        <v>0</v>
      </c>
      <c r="AO60" s="161" t="e">
        <f t="shared" si="7"/>
        <v>#DIV/0!</v>
      </c>
      <c r="AP60" s="161" t="e">
        <f t="shared" si="8"/>
        <v>#DIV/0!</v>
      </c>
      <c r="AQ60" s="161" t="e">
        <f t="shared" si="9"/>
        <v>#DIV/0!</v>
      </c>
      <c r="AR60" s="161" t="e">
        <f t="shared" si="10"/>
        <v>#DIV/0!</v>
      </c>
      <c r="AS60" s="161" t="e">
        <f t="shared" si="11"/>
        <v>#DIV/0!</v>
      </c>
      <c r="AT60" s="107">
        <f t="shared" si="12"/>
        <v>0</v>
      </c>
      <c r="AU60" s="161" t="e">
        <f t="shared" si="13"/>
        <v>#DIV/0!</v>
      </c>
      <c r="AV60" s="161" t="e">
        <f t="shared" si="14"/>
        <v>#DIV/0!</v>
      </c>
      <c r="AW60" s="161" t="e">
        <f t="shared" si="15"/>
        <v>#DIV/0!</v>
      </c>
      <c r="AX60" s="161" t="e">
        <f t="shared" si="16"/>
        <v>#DIV/0!</v>
      </c>
      <c r="AY60" s="161" t="e">
        <f t="shared" si="17"/>
        <v>#DIV/0!</v>
      </c>
      <c r="AZ60" s="107">
        <f t="shared" si="18"/>
        <v>0</v>
      </c>
      <c r="BA60" s="161" t="e">
        <f t="shared" si="19"/>
        <v>#DIV/0!</v>
      </c>
      <c r="BB60" s="161" t="e">
        <f t="shared" si="20"/>
        <v>#DIV/0!</v>
      </c>
      <c r="BC60" s="161" t="e">
        <f t="shared" si="21"/>
        <v>#DIV/0!</v>
      </c>
      <c r="BD60" s="161" t="e">
        <f t="shared" si="22"/>
        <v>#DIV/0!</v>
      </c>
      <c r="BE60" s="161" t="e">
        <f t="shared" si="23"/>
        <v>#DIV/0!</v>
      </c>
      <c r="BF60" s="107">
        <f t="shared" si="24"/>
        <v>0</v>
      </c>
      <c r="BG60" s="161" t="e">
        <f t="shared" si="25"/>
        <v>#DIV/0!</v>
      </c>
      <c r="BH60" s="161" t="e">
        <f t="shared" si="26"/>
        <v>#DIV/0!</v>
      </c>
      <c r="BI60" s="161" t="e">
        <f t="shared" si="27"/>
        <v>#DIV/0!</v>
      </c>
      <c r="BJ60" s="161" t="e">
        <f t="shared" si="28"/>
        <v>#DIV/0!</v>
      </c>
      <c r="BK60" s="161" t="e">
        <f t="shared" si="29"/>
        <v>#DIV/0!</v>
      </c>
      <c r="BL60" s="107">
        <f t="shared" si="30"/>
        <v>0</v>
      </c>
      <c r="BM60" s="161" t="e">
        <f t="shared" si="31"/>
        <v>#DIV/0!</v>
      </c>
      <c r="BN60" s="161" t="e">
        <f t="shared" si="32"/>
        <v>#DIV/0!</v>
      </c>
      <c r="BO60" s="161" t="e">
        <f t="shared" si="33"/>
        <v>#DIV/0!</v>
      </c>
      <c r="BP60" s="161" t="e">
        <f t="shared" si="34"/>
        <v>#DIV/0!</v>
      </c>
      <c r="BQ60" s="161" t="e">
        <f t="shared" si="35"/>
        <v>#DIV/0!</v>
      </c>
      <c r="BR60" s="107">
        <f t="shared" si="36"/>
        <v>0</v>
      </c>
      <c r="BS60" s="161" t="e">
        <f t="shared" si="37"/>
        <v>#DIV/0!</v>
      </c>
      <c r="BT60" s="161" t="e">
        <f t="shared" si="38"/>
        <v>#DIV/0!</v>
      </c>
      <c r="BU60" s="161" t="e">
        <f t="shared" si="39"/>
        <v>#DIV/0!</v>
      </c>
      <c r="BV60" s="161" t="e">
        <f t="shared" si="40"/>
        <v>#DIV/0!</v>
      </c>
      <c r="BW60" s="161" t="e">
        <f t="shared" si="41"/>
        <v>#DIV/0!</v>
      </c>
      <c r="BX60" s="107">
        <f t="shared" si="42"/>
        <v>0</v>
      </c>
      <c r="BZ60" s="40" t="e">
        <f>VLOOKUP(I60,Lists!$D$2:$D$19,1,FALSE)</f>
        <v>#N/A</v>
      </c>
      <c r="CA60" s="40" t="e">
        <f>VLOOKUP($I60,Blends!$B$2:$B$115,1,FALSE)</f>
        <v>#N/A</v>
      </c>
      <c r="CC60" s="218">
        <f>ROUND(IF($I60="Other HFC Blend",(Z60*$L60*SUMIF(Lists!$E$2:$E$133,'Quarterly Information'!$K60,Exchange_Value)+Z60*$N60*SUMIF(Lists!$E$2:$E$133,'Quarterly Information'!$M60,Exchange_Value)+Z60*$P60*SUMIF(Lists!$E$2:$E$133,'Quarterly Information'!$O60,Exchange_Value)+Z60*$R60*SUMIF(Lists!$E$2:$E$133,'Quarterly Information'!$Q60,Exchange_Value)+Z60*$T60*SUMIF(Lists!$E$2:$E$133,'Quarterly Information'!$S60,Exchange_Value))/1000,Z60*SUMIF(Lists!$E$2:$E$133,$I60,Exchange_Value)/1000),1)</f>
        <v>0</v>
      </c>
      <c r="CD60" s="218">
        <f>ROUND(IF($I60="Other HFC Blend",(AA60*$L60*SUMIF(Lists!$E$2:$E$133,'Quarterly Information'!$K60,Exchange_Value)+AA60*$N60*SUMIF(Lists!$E$2:$E$133,'Quarterly Information'!$M60,Exchange_Value)+AA60*$P60*SUMIF(Lists!$E$2:$E$133,'Quarterly Information'!$O60,Exchange_Value)+AA60*$R60*SUMIF(Lists!$E$2:$E$133,'Quarterly Information'!$Q60,Exchange_Value)+AA60*$T60*SUMIF(Lists!$E$2:$E$133,'Quarterly Information'!$S60,Exchange_Value))/1000,AA60*SUMIF(Lists!$E$2:$E$133,$I60,Exchange_Value)/1000),1)</f>
        <v>0</v>
      </c>
      <c r="CE60" s="218">
        <f>ROUND(IF($I60="Other HFC Blend",(AB60*$L60*SUMIF(Lists!$E$2:$E$133,'Quarterly Information'!$K60,Exchange_Value)+AB60*$N60*SUMIF(Lists!$E$2:$E$133,'Quarterly Information'!$M60,Exchange_Value)+AB60*$P60*SUMIF(Lists!$E$2:$E$133,'Quarterly Information'!$O60,Exchange_Value)+AB60*$R60*SUMIF(Lists!$E$2:$E$133,'Quarterly Information'!$Q60,Exchange_Value)+AB60*$T60*SUMIF(Lists!$E$2:$E$133,'Quarterly Information'!$S60,Exchange_Value))/1000,AB60*SUMIF(Lists!$E$2:$E$133,$I60,Exchange_Value)/1000),1)</f>
        <v>0</v>
      </c>
      <c r="CF60" s="218">
        <f>ROUND(IF($I60="Other HFC Blend",(AC60*$L60*SUMIF(Lists!$E$2:$E$133,'Quarterly Information'!$K60,Exchange_Value)+AC60*$N60*SUMIF(Lists!$E$2:$E$133,'Quarterly Information'!$M60,Exchange_Value)+AC60*$P60*SUMIF(Lists!$E$2:$E$133,'Quarterly Information'!$O60,Exchange_Value)+AC60*$R60*SUMIF(Lists!$E$2:$E$133,'Quarterly Information'!$Q60,Exchange_Value)+AC60*$T60*SUMIF(Lists!$E$2:$E$133,'Quarterly Information'!$S60,Exchange_Value))/1000,AC60*SUMIF(Lists!$E$2:$E$133,$I60,Exchange_Value)/1000),1)</f>
        <v>0</v>
      </c>
      <c r="CG60" s="218">
        <f>ROUND(IF($I60="Other HFC Blend",(AD60*$L60*SUMIF(Lists!$E$2:$E$133,'Quarterly Information'!$K60,Exchange_Value)+AD60*$N60*SUMIF(Lists!$E$2:$E$133,'Quarterly Information'!$M60,Exchange_Value)+AD60*$P60*SUMIF(Lists!$E$2:$E$133,'Quarterly Information'!$O60,Exchange_Value)+AD60*$R60*SUMIF(Lists!$E$2:$E$133,'Quarterly Information'!$Q60,Exchange_Value)+AD60*$T60*SUMIF(Lists!$E$2:$E$133,'Quarterly Information'!$S60,Exchange_Value))/1000,AD60*SUMIF(Lists!$E$2:$E$133,$I60,Exchange_Value)/1000),1)</f>
        <v>0</v>
      </c>
      <c r="CH60" s="218">
        <f>ROUND(IF($I60="Other HFC Blend",(AE60*$L60*SUMIF(Lists!$E$2:$E$133,'Quarterly Information'!$K60,Exchange_Value)+AE60*$N60*SUMIF(Lists!$E$2:$E$133,'Quarterly Information'!$M60,Exchange_Value)+AE60*$P60*SUMIF(Lists!$E$2:$E$133,'Quarterly Information'!$O60,Exchange_Value)+AE60*$R60*SUMIF(Lists!$E$2:$E$133,'Quarterly Information'!$Q60,Exchange_Value)+AE60*$T60*SUMIF(Lists!$E$2:$E$133,'Quarterly Information'!$S60,Exchange_Value))/1000,AE60*SUMIF(Lists!$E$2:$E$133,$I60,Exchange_Value)/1000),1)</f>
        <v>0</v>
      </c>
      <c r="CI60" s="218">
        <f>ROUND(IF($I60="Other HFC Blend",(AF60*$L60*SUMIF(Lists!$E$2:$E$133,'Quarterly Information'!$K60,Exchange_Value)+AF60*$N60*SUMIF(Lists!$E$2:$E$133,'Quarterly Information'!$M60,Exchange_Value)+AF60*$P60*SUMIF(Lists!$E$2:$E$133,'Quarterly Information'!$O60,Exchange_Value)+AF60*$R60*SUMIF(Lists!$E$2:$E$133,'Quarterly Information'!$Q60,Exchange_Value)+AF60*$T60*SUMIF(Lists!$E$2:$E$133,'Quarterly Information'!$S60,Exchange_Value))/1000,AF60*SUMIF(Lists!$E$2:$E$133,$I60,Exchange_Value)/1000),1)</f>
        <v>0</v>
      </c>
    </row>
    <row r="61" spans="1:87" ht="14" x14ac:dyDescent="0.25">
      <c r="A61" s="39">
        <v>19</v>
      </c>
      <c r="B61" s="90" t="str">
        <f t="shared" si="0"/>
        <v/>
      </c>
      <c r="C61" s="159"/>
      <c r="D61" s="91"/>
      <c r="E61" s="174"/>
      <c r="F61" s="92"/>
      <c r="G61" s="93"/>
      <c r="H61" s="94"/>
      <c r="I61" s="185"/>
      <c r="J61" s="200"/>
      <c r="K61" s="210"/>
      <c r="L61" s="95"/>
      <c r="M61" s="92"/>
      <c r="N61" s="95"/>
      <c r="O61" s="92"/>
      <c r="P61" s="95"/>
      <c r="Q61" s="128"/>
      <c r="R61" s="95"/>
      <c r="S61" s="128"/>
      <c r="T61" s="211"/>
      <c r="U61" s="203"/>
      <c r="V61" s="92"/>
      <c r="W61" s="96"/>
      <c r="X61" s="92"/>
      <c r="Y61" s="220"/>
      <c r="Z61" s="226"/>
      <c r="AA61" s="165"/>
      <c r="AB61" s="165"/>
      <c r="AC61" s="165"/>
      <c r="AD61" s="165"/>
      <c r="AE61" s="165"/>
      <c r="AF61" s="168"/>
      <c r="AG61"/>
      <c r="AH61" s="107">
        <f t="shared" si="1"/>
        <v>0</v>
      </c>
      <c r="AI61" s="107">
        <f t="shared" si="2"/>
        <v>0</v>
      </c>
      <c r="AJ61" s="107">
        <f t="shared" si="3"/>
        <v>0</v>
      </c>
      <c r="AK61" s="107">
        <f t="shared" si="4"/>
        <v>0</v>
      </c>
      <c r="AL61" s="107">
        <f t="shared" si="5"/>
        <v>0</v>
      </c>
      <c r="AM61" s="107">
        <f t="shared" si="6"/>
        <v>0</v>
      </c>
      <c r="AO61" s="161" t="e">
        <f t="shared" si="7"/>
        <v>#DIV/0!</v>
      </c>
      <c r="AP61" s="161" t="e">
        <f t="shared" si="8"/>
        <v>#DIV/0!</v>
      </c>
      <c r="AQ61" s="161" t="e">
        <f t="shared" si="9"/>
        <v>#DIV/0!</v>
      </c>
      <c r="AR61" s="161" t="e">
        <f t="shared" si="10"/>
        <v>#DIV/0!</v>
      </c>
      <c r="AS61" s="161" t="e">
        <f t="shared" si="11"/>
        <v>#DIV/0!</v>
      </c>
      <c r="AT61" s="107">
        <f t="shared" si="12"/>
        <v>0</v>
      </c>
      <c r="AU61" s="161" t="e">
        <f t="shared" si="13"/>
        <v>#DIV/0!</v>
      </c>
      <c r="AV61" s="161" t="e">
        <f t="shared" si="14"/>
        <v>#DIV/0!</v>
      </c>
      <c r="AW61" s="161" t="e">
        <f t="shared" si="15"/>
        <v>#DIV/0!</v>
      </c>
      <c r="AX61" s="161" t="e">
        <f t="shared" si="16"/>
        <v>#DIV/0!</v>
      </c>
      <c r="AY61" s="161" t="e">
        <f t="shared" si="17"/>
        <v>#DIV/0!</v>
      </c>
      <c r="AZ61" s="107">
        <f t="shared" si="18"/>
        <v>0</v>
      </c>
      <c r="BA61" s="161" t="e">
        <f t="shared" si="19"/>
        <v>#DIV/0!</v>
      </c>
      <c r="BB61" s="161" t="e">
        <f t="shared" si="20"/>
        <v>#DIV/0!</v>
      </c>
      <c r="BC61" s="161" t="e">
        <f t="shared" si="21"/>
        <v>#DIV/0!</v>
      </c>
      <c r="BD61" s="161" t="e">
        <f t="shared" si="22"/>
        <v>#DIV/0!</v>
      </c>
      <c r="BE61" s="161" t="e">
        <f t="shared" si="23"/>
        <v>#DIV/0!</v>
      </c>
      <c r="BF61" s="107">
        <f t="shared" si="24"/>
        <v>0</v>
      </c>
      <c r="BG61" s="161" t="e">
        <f t="shared" si="25"/>
        <v>#DIV/0!</v>
      </c>
      <c r="BH61" s="161" t="e">
        <f t="shared" si="26"/>
        <v>#DIV/0!</v>
      </c>
      <c r="BI61" s="161" t="e">
        <f t="shared" si="27"/>
        <v>#DIV/0!</v>
      </c>
      <c r="BJ61" s="161" t="e">
        <f t="shared" si="28"/>
        <v>#DIV/0!</v>
      </c>
      <c r="BK61" s="161" t="e">
        <f t="shared" si="29"/>
        <v>#DIV/0!</v>
      </c>
      <c r="BL61" s="107">
        <f t="shared" si="30"/>
        <v>0</v>
      </c>
      <c r="BM61" s="161" t="e">
        <f t="shared" si="31"/>
        <v>#DIV/0!</v>
      </c>
      <c r="BN61" s="161" t="e">
        <f t="shared" si="32"/>
        <v>#DIV/0!</v>
      </c>
      <c r="BO61" s="161" t="e">
        <f t="shared" si="33"/>
        <v>#DIV/0!</v>
      </c>
      <c r="BP61" s="161" t="e">
        <f t="shared" si="34"/>
        <v>#DIV/0!</v>
      </c>
      <c r="BQ61" s="161" t="e">
        <f t="shared" si="35"/>
        <v>#DIV/0!</v>
      </c>
      <c r="BR61" s="107">
        <f t="shared" si="36"/>
        <v>0</v>
      </c>
      <c r="BS61" s="161" t="e">
        <f t="shared" si="37"/>
        <v>#DIV/0!</v>
      </c>
      <c r="BT61" s="161" t="e">
        <f t="shared" si="38"/>
        <v>#DIV/0!</v>
      </c>
      <c r="BU61" s="161" t="e">
        <f t="shared" si="39"/>
        <v>#DIV/0!</v>
      </c>
      <c r="BV61" s="161" t="e">
        <f t="shared" si="40"/>
        <v>#DIV/0!</v>
      </c>
      <c r="BW61" s="161" t="e">
        <f t="shared" si="41"/>
        <v>#DIV/0!</v>
      </c>
      <c r="BX61" s="107">
        <f t="shared" si="42"/>
        <v>0</v>
      </c>
      <c r="BZ61" s="40" t="e">
        <f>VLOOKUP(I61,Lists!$D$2:$D$19,1,FALSE)</f>
        <v>#N/A</v>
      </c>
      <c r="CA61" s="40" t="e">
        <f>VLOOKUP($I61,Blends!$B$2:$B$115,1,FALSE)</f>
        <v>#N/A</v>
      </c>
      <c r="CC61" s="218">
        <f>ROUND(IF($I61="Other HFC Blend",(Z61*$L61*SUMIF(Lists!$E$2:$E$133,'Quarterly Information'!$K61,Exchange_Value)+Z61*$N61*SUMIF(Lists!$E$2:$E$133,'Quarterly Information'!$M61,Exchange_Value)+Z61*$P61*SUMIF(Lists!$E$2:$E$133,'Quarterly Information'!$O61,Exchange_Value)+Z61*$R61*SUMIF(Lists!$E$2:$E$133,'Quarterly Information'!$Q61,Exchange_Value)+Z61*$T61*SUMIF(Lists!$E$2:$E$133,'Quarterly Information'!$S61,Exchange_Value))/1000,Z61*SUMIF(Lists!$E$2:$E$133,$I61,Exchange_Value)/1000),1)</f>
        <v>0</v>
      </c>
      <c r="CD61" s="218">
        <f>ROUND(IF($I61="Other HFC Blend",(AA61*$L61*SUMIF(Lists!$E$2:$E$133,'Quarterly Information'!$K61,Exchange_Value)+AA61*$N61*SUMIF(Lists!$E$2:$E$133,'Quarterly Information'!$M61,Exchange_Value)+AA61*$P61*SUMIF(Lists!$E$2:$E$133,'Quarterly Information'!$O61,Exchange_Value)+AA61*$R61*SUMIF(Lists!$E$2:$E$133,'Quarterly Information'!$Q61,Exchange_Value)+AA61*$T61*SUMIF(Lists!$E$2:$E$133,'Quarterly Information'!$S61,Exchange_Value))/1000,AA61*SUMIF(Lists!$E$2:$E$133,$I61,Exchange_Value)/1000),1)</f>
        <v>0</v>
      </c>
      <c r="CE61" s="218">
        <f>ROUND(IF($I61="Other HFC Blend",(AB61*$L61*SUMIF(Lists!$E$2:$E$133,'Quarterly Information'!$K61,Exchange_Value)+AB61*$N61*SUMIF(Lists!$E$2:$E$133,'Quarterly Information'!$M61,Exchange_Value)+AB61*$P61*SUMIF(Lists!$E$2:$E$133,'Quarterly Information'!$O61,Exchange_Value)+AB61*$R61*SUMIF(Lists!$E$2:$E$133,'Quarterly Information'!$Q61,Exchange_Value)+AB61*$T61*SUMIF(Lists!$E$2:$E$133,'Quarterly Information'!$S61,Exchange_Value))/1000,AB61*SUMIF(Lists!$E$2:$E$133,$I61,Exchange_Value)/1000),1)</f>
        <v>0</v>
      </c>
      <c r="CF61" s="218">
        <f>ROUND(IF($I61="Other HFC Blend",(AC61*$L61*SUMIF(Lists!$E$2:$E$133,'Quarterly Information'!$K61,Exchange_Value)+AC61*$N61*SUMIF(Lists!$E$2:$E$133,'Quarterly Information'!$M61,Exchange_Value)+AC61*$P61*SUMIF(Lists!$E$2:$E$133,'Quarterly Information'!$O61,Exchange_Value)+AC61*$R61*SUMIF(Lists!$E$2:$E$133,'Quarterly Information'!$Q61,Exchange_Value)+AC61*$T61*SUMIF(Lists!$E$2:$E$133,'Quarterly Information'!$S61,Exchange_Value))/1000,AC61*SUMIF(Lists!$E$2:$E$133,$I61,Exchange_Value)/1000),1)</f>
        <v>0</v>
      </c>
      <c r="CG61" s="218">
        <f>ROUND(IF($I61="Other HFC Blend",(AD61*$L61*SUMIF(Lists!$E$2:$E$133,'Quarterly Information'!$K61,Exchange_Value)+AD61*$N61*SUMIF(Lists!$E$2:$E$133,'Quarterly Information'!$M61,Exchange_Value)+AD61*$P61*SUMIF(Lists!$E$2:$E$133,'Quarterly Information'!$O61,Exchange_Value)+AD61*$R61*SUMIF(Lists!$E$2:$E$133,'Quarterly Information'!$Q61,Exchange_Value)+AD61*$T61*SUMIF(Lists!$E$2:$E$133,'Quarterly Information'!$S61,Exchange_Value))/1000,AD61*SUMIF(Lists!$E$2:$E$133,$I61,Exchange_Value)/1000),1)</f>
        <v>0</v>
      </c>
      <c r="CH61" s="218">
        <f>ROUND(IF($I61="Other HFC Blend",(AE61*$L61*SUMIF(Lists!$E$2:$E$133,'Quarterly Information'!$K61,Exchange_Value)+AE61*$N61*SUMIF(Lists!$E$2:$E$133,'Quarterly Information'!$M61,Exchange_Value)+AE61*$P61*SUMIF(Lists!$E$2:$E$133,'Quarterly Information'!$O61,Exchange_Value)+AE61*$R61*SUMIF(Lists!$E$2:$E$133,'Quarterly Information'!$Q61,Exchange_Value)+AE61*$T61*SUMIF(Lists!$E$2:$E$133,'Quarterly Information'!$S61,Exchange_Value))/1000,AE61*SUMIF(Lists!$E$2:$E$133,$I61,Exchange_Value)/1000),1)</f>
        <v>0</v>
      </c>
      <c r="CI61" s="218">
        <f>ROUND(IF($I61="Other HFC Blend",(AF61*$L61*SUMIF(Lists!$E$2:$E$133,'Quarterly Information'!$K61,Exchange_Value)+AF61*$N61*SUMIF(Lists!$E$2:$E$133,'Quarterly Information'!$M61,Exchange_Value)+AF61*$P61*SUMIF(Lists!$E$2:$E$133,'Quarterly Information'!$O61,Exchange_Value)+AF61*$R61*SUMIF(Lists!$E$2:$E$133,'Quarterly Information'!$Q61,Exchange_Value)+AF61*$T61*SUMIF(Lists!$E$2:$E$133,'Quarterly Information'!$S61,Exchange_Value))/1000,AF61*SUMIF(Lists!$E$2:$E$133,$I61,Exchange_Value)/1000),1)</f>
        <v>0</v>
      </c>
    </row>
    <row r="62" spans="1:87" ht="14" x14ac:dyDescent="0.25">
      <c r="A62" s="39">
        <v>20</v>
      </c>
      <c r="B62" s="90" t="str">
        <f t="shared" si="0"/>
        <v/>
      </c>
      <c r="C62" s="159"/>
      <c r="D62" s="91"/>
      <c r="E62" s="174"/>
      <c r="F62" s="92"/>
      <c r="G62" s="93"/>
      <c r="H62" s="94"/>
      <c r="I62" s="185"/>
      <c r="J62" s="200"/>
      <c r="K62" s="210"/>
      <c r="L62" s="95"/>
      <c r="M62" s="92"/>
      <c r="N62" s="95"/>
      <c r="O62" s="92"/>
      <c r="P62" s="95"/>
      <c r="Q62" s="128"/>
      <c r="R62" s="95"/>
      <c r="S62" s="128"/>
      <c r="T62" s="211"/>
      <c r="U62" s="203"/>
      <c r="V62" s="92"/>
      <c r="W62" s="96"/>
      <c r="X62" s="92"/>
      <c r="Y62" s="220"/>
      <c r="Z62" s="226"/>
      <c r="AA62" s="165"/>
      <c r="AB62" s="165"/>
      <c r="AC62" s="165"/>
      <c r="AD62" s="165"/>
      <c r="AE62" s="165"/>
      <c r="AF62" s="168"/>
      <c r="AG62"/>
      <c r="AH62" s="107">
        <f t="shared" si="1"/>
        <v>0</v>
      </c>
      <c r="AI62" s="107">
        <f t="shared" si="2"/>
        <v>0</v>
      </c>
      <c r="AJ62" s="107">
        <f t="shared" si="3"/>
        <v>0</v>
      </c>
      <c r="AK62" s="107">
        <f t="shared" si="4"/>
        <v>0</v>
      </c>
      <c r="AL62" s="107">
        <f t="shared" si="5"/>
        <v>0</v>
      </c>
      <c r="AM62" s="107">
        <f t="shared" si="6"/>
        <v>0</v>
      </c>
      <c r="AO62" s="161" t="e">
        <f t="shared" si="7"/>
        <v>#DIV/0!</v>
      </c>
      <c r="AP62" s="161" t="e">
        <f t="shared" si="8"/>
        <v>#DIV/0!</v>
      </c>
      <c r="AQ62" s="161" t="e">
        <f t="shared" si="9"/>
        <v>#DIV/0!</v>
      </c>
      <c r="AR62" s="161" t="e">
        <f t="shared" si="10"/>
        <v>#DIV/0!</v>
      </c>
      <c r="AS62" s="161" t="e">
        <f t="shared" si="11"/>
        <v>#DIV/0!</v>
      </c>
      <c r="AT62" s="107">
        <f t="shared" si="12"/>
        <v>0</v>
      </c>
      <c r="AU62" s="161" t="e">
        <f t="shared" si="13"/>
        <v>#DIV/0!</v>
      </c>
      <c r="AV62" s="161" t="e">
        <f t="shared" si="14"/>
        <v>#DIV/0!</v>
      </c>
      <c r="AW62" s="161" t="e">
        <f t="shared" si="15"/>
        <v>#DIV/0!</v>
      </c>
      <c r="AX62" s="161" t="e">
        <f t="shared" si="16"/>
        <v>#DIV/0!</v>
      </c>
      <c r="AY62" s="161" t="e">
        <f t="shared" si="17"/>
        <v>#DIV/0!</v>
      </c>
      <c r="AZ62" s="107">
        <f t="shared" si="18"/>
        <v>0</v>
      </c>
      <c r="BA62" s="161" t="e">
        <f t="shared" si="19"/>
        <v>#DIV/0!</v>
      </c>
      <c r="BB62" s="161" t="e">
        <f t="shared" si="20"/>
        <v>#DIV/0!</v>
      </c>
      <c r="BC62" s="161" t="e">
        <f t="shared" si="21"/>
        <v>#DIV/0!</v>
      </c>
      <c r="BD62" s="161" t="e">
        <f t="shared" si="22"/>
        <v>#DIV/0!</v>
      </c>
      <c r="BE62" s="161" t="e">
        <f t="shared" si="23"/>
        <v>#DIV/0!</v>
      </c>
      <c r="BF62" s="107">
        <f t="shared" si="24"/>
        <v>0</v>
      </c>
      <c r="BG62" s="161" t="e">
        <f t="shared" si="25"/>
        <v>#DIV/0!</v>
      </c>
      <c r="BH62" s="161" t="e">
        <f t="shared" si="26"/>
        <v>#DIV/0!</v>
      </c>
      <c r="BI62" s="161" t="e">
        <f t="shared" si="27"/>
        <v>#DIV/0!</v>
      </c>
      <c r="BJ62" s="161" t="e">
        <f t="shared" si="28"/>
        <v>#DIV/0!</v>
      </c>
      <c r="BK62" s="161" t="e">
        <f t="shared" si="29"/>
        <v>#DIV/0!</v>
      </c>
      <c r="BL62" s="107">
        <f t="shared" si="30"/>
        <v>0</v>
      </c>
      <c r="BM62" s="161" t="e">
        <f t="shared" si="31"/>
        <v>#DIV/0!</v>
      </c>
      <c r="BN62" s="161" t="e">
        <f t="shared" si="32"/>
        <v>#DIV/0!</v>
      </c>
      <c r="BO62" s="161" t="e">
        <f t="shared" si="33"/>
        <v>#DIV/0!</v>
      </c>
      <c r="BP62" s="161" t="e">
        <f t="shared" si="34"/>
        <v>#DIV/0!</v>
      </c>
      <c r="BQ62" s="161" t="e">
        <f t="shared" si="35"/>
        <v>#DIV/0!</v>
      </c>
      <c r="BR62" s="107">
        <f t="shared" si="36"/>
        <v>0</v>
      </c>
      <c r="BS62" s="161" t="e">
        <f t="shared" si="37"/>
        <v>#DIV/0!</v>
      </c>
      <c r="BT62" s="161" t="e">
        <f t="shared" si="38"/>
        <v>#DIV/0!</v>
      </c>
      <c r="BU62" s="161" t="e">
        <f t="shared" si="39"/>
        <v>#DIV/0!</v>
      </c>
      <c r="BV62" s="161" t="e">
        <f t="shared" si="40"/>
        <v>#DIV/0!</v>
      </c>
      <c r="BW62" s="161" t="e">
        <f t="shared" si="41"/>
        <v>#DIV/0!</v>
      </c>
      <c r="BX62" s="107">
        <f t="shared" si="42"/>
        <v>0</v>
      </c>
      <c r="BZ62" s="40" t="e">
        <f>VLOOKUP(I62,Lists!$D$2:$D$19,1,FALSE)</f>
        <v>#N/A</v>
      </c>
      <c r="CA62" s="40" t="e">
        <f>VLOOKUP($I62,Blends!$B$2:$B$115,1,FALSE)</f>
        <v>#N/A</v>
      </c>
      <c r="CC62" s="218">
        <f>ROUND(IF($I62="Other HFC Blend",(Z62*$L62*SUMIF(Lists!$E$2:$E$133,'Quarterly Information'!$K62,Exchange_Value)+Z62*$N62*SUMIF(Lists!$E$2:$E$133,'Quarterly Information'!$M62,Exchange_Value)+Z62*$P62*SUMIF(Lists!$E$2:$E$133,'Quarterly Information'!$O62,Exchange_Value)+Z62*$R62*SUMIF(Lists!$E$2:$E$133,'Quarterly Information'!$Q62,Exchange_Value)+Z62*$T62*SUMIF(Lists!$E$2:$E$133,'Quarterly Information'!$S62,Exchange_Value))/1000,Z62*SUMIF(Lists!$E$2:$E$133,$I62,Exchange_Value)/1000),1)</f>
        <v>0</v>
      </c>
      <c r="CD62" s="218">
        <f>ROUND(IF($I62="Other HFC Blend",(AA62*$L62*SUMIF(Lists!$E$2:$E$133,'Quarterly Information'!$K62,Exchange_Value)+AA62*$N62*SUMIF(Lists!$E$2:$E$133,'Quarterly Information'!$M62,Exchange_Value)+AA62*$P62*SUMIF(Lists!$E$2:$E$133,'Quarterly Information'!$O62,Exchange_Value)+AA62*$R62*SUMIF(Lists!$E$2:$E$133,'Quarterly Information'!$Q62,Exchange_Value)+AA62*$T62*SUMIF(Lists!$E$2:$E$133,'Quarterly Information'!$S62,Exchange_Value))/1000,AA62*SUMIF(Lists!$E$2:$E$133,$I62,Exchange_Value)/1000),1)</f>
        <v>0</v>
      </c>
      <c r="CE62" s="218">
        <f>ROUND(IF($I62="Other HFC Blend",(AB62*$L62*SUMIF(Lists!$E$2:$E$133,'Quarterly Information'!$K62,Exchange_Value)+AB62*$N62*SUMIF(Lists!$E$2:$E$133,'Quarterly Information'!$M62,Exchange_Value)+AB62*$P62*SUMIF(Lists!$E$2:$E$133,'Quarterly Information'!$O62,Exchange_Value)+AB62*$R62*SUMIF(Lists!$E$2:$E$133,'Quarterly Information'!$Q62,Exchange_Value)+AB62*$T62*SUMIF(Lists!$E$2:$E$133,'Quarterly Information'!$S62,Exchange_Value))/1000,AB62*SUMIF(Lists!$E$2:$E$133,$I62,Exchange_Value)/1000),1)</f>
        <v>0</v>
      </c>
      <c r="CF62" s="218">
        <f>ROUND(IF($I62="Other HFC Blend",(AC62*$L62*SUMIF(Lists!$E$2:$E$133,'Quarterly Information'!$K62,Exchange_Value)+AC62*$N62*SUMIF(Lists!$E$2:$E$133,'Quarterly Information'!$M62,Exchange_Value)+AC62*$P62*SUMIF(Lists!$E$2:$E$133,'Quarterly Information'!$O62,Exchange_Value)+AC62*$R62*SUMIF(Lists!$E$2:$E$133,'Quarterly Information'!$Q62,Exchange_Value)+AC62*$T62*SUMIF(Lists!$E$2:$E$133,'Quarterly Information'!$S62,Exchange_Value))/1000,AC62*SUMIF(Lists!$E$2:$E$133,$I62,Exchange_Value)/1000),1)</f>
        <v>0</v>
      </c>
      <c r="CG62" s="218">
        <f>ROUND(IF($I62="Other HFC Blend",(AD62*$L62*SUMIF(Lists!$E$2:$E$133,'Quarterly Information'!$K62,Exchange_Value)+AD62*$N62*SUMIF(Lists!$E$2:$E$133,'Quarterly Information'!$M62,Exchange_Value)+AD62*$P62*SUMIF(Lists!$E$2:$E$133,'Quarterly Information'!$O62,Exchange_Value)+AD62*$R62*SUMIF(Lists!$E$2:$E$133,'Quarterly Information'!$Q62,Exchange_Value)+AD62*$T62*SUMIF(Lists!$E$2:$E$133,'Quarterly Information'!$S62,Exchange_Value))/1000,AD62*SUMIF(Lists!$E$2:$E$133,$I62,Exchange_Value)/1000),1)</f>
        <v>0</v>
      </c>
      <c r="CH62" s="218">
        <f>ROUND(IF($I62="Other HFC Blend",(AE62*$L62*SUMIF(Lists!$E$2:$E$133,'Quarterly Information'!$K62,Exchange_Value)+AE62*$N62*SUMIF(Lists!$E$2:$E$133,'Quarterly Information'!$M62,Exchange_Value)+AE62*$P62*SUMIF(Lists!$E$2:$E$133,'Quarterly Information'!$O62,Exchange_Value)+AE62*$R62*SUMIF(Lists!$E$2:$E$133,'Quarterly Information'!$Q62,Exchange_Value)+AE62*$T62*SUMIF(Lists!$E$2:$E$133,'Quarterly Information'!$S62,Exchange_Value))/1000,AE62*SUMIF(Lists!$E$2:$E$133,$I62,Exchange_Value)/1000),1)</f>
        <v>0</v>
      </c>
      <c r="CI62" s="218">
        <f>ROUND(IF($I62="Other HFC Blend",(AF62*$L62*SUMIF(Lists!$E$2:$E$133,'Quarterly Information'!$K62,Exchange_Value)+AF62*$N62*SUMIF(Lists!$E$2:$E$133,'Quarterly Information'!$M62,Exchange_Value)+AF62*$P62*SUMIF(Lists!$E$2:$E$133,'Quarterly Information'!$O62,Exchange_Value)+AF62*$R62*SUMIF(Lists!$E$2:$E$133,'Quarterly Information'!$Q62,Exchange_Value)+AF62*$T62*SUMIF(Lists!$E$2:$E$133,'Quarterly Information'!$S62,Exchange_Value))/1000,AF62*SUMIF(Lists!$E$2:$E$133,$I62,Exchange_Value)/1000),1)</f>
        <v>0</v>
      </c>
    </row>
    <row r="63" spans="1:87" ht="14" x14ac:dyDescent="0.25">
      <c r="A63" s="39">
        <v>21</v>
      </c>
      <c r="B63" s="90" t="str">
        <f t="shared" si="0"/>
        <v/>
      </c>
      <c r="C63" s="159"/>
      <c r="D63" s="91"/>
      <c r="E63" s="174"/>
      <c r="F63" s="92"/>
      <c r="G63" s="93"/>
      <c r="H63" s="94"/>
      <c r="I63" s="185"/>
      <c r="J63" s="200"/>
      <c r="K63" s="210"/>
      <c r="L63" s="95"/>
      <c r="M63" s="92"/>
      <c r="N63" s="95"/>
      <c r="O63" s="92"/>
      <c r="P63" s="95"/>
      <c r="Q63" s="128"/>
      <c r="R63" s="95"/>
      <c r="S63" s="128"/>
      <c r="T63" s="211"/>
      <c r="U63" s="203"/>
      <c r="V63" s="92"/>
      <c r="W63" s="96"/>
      <c r="X63" s="92"/>
      <c r="Y63" s="220"/>
      <c r="Z63" s="226"/>
      <c r="AA63" s="165"/>
      <c r="AB63" s="165"/>
      <c r="AC63" s="165"/>
      <c r="AD63" s="165"/>
      <c r="AE63" s="165"/>
      <c r="AF63" s="168"/>
      <c r="AG63"/>
      <c r="AH63" s="107">
        <f t="shared" si="1"/>
        <v>0</v>
      </c>
      <c r="AI63" s="107">
        <f t="shared" si="2"/>
        <v>0</v>
      </c>
      <c r="AJ63" s="107">
        <f t="shared" si="3"/>
        <v>0</v>
      </c>
      <c r="AK63" s="107">
        <f t="shared" si="4"/>
        <v>0</v>
      </c>
      <c r="AL63" s="107">
        <f t="shared" si="5"/>
        <v>0</v>
      </c>
      <c r="AM63" s="107">
        <f t="shared" si="6"/>
        <v>0</v>
      </c>
      <c r="AO63" s="161" t="e">
        <f t="shared" si="7"/>
        <v>#DIV/0!</v>
      </c>
      <c r="AP63" s="161" t="e">
        <f t="shared" si="8"/>
        <v>#DIV/0!</v>
      </c>
      <c r="AQ63" s="161" t="e">
        <f t="shared" si="9"/>
        <v>#DIV/0!</v>
      </c>
      <c r="AR63" s="161" t="e">
        <f t="shared" si="10"/>
        <v>#DIV/0!</v>
      </c>
      <c r="AS63" s="161" t="e">
        <f t="shared" si="11"/>
        <v>#DIV/0!</v>
      </c>
      <c r="AT63" s="107">
        <f t="shared" si="12"/>
        <v>0</v>
      </c>
      <c r="AU63" s="161" t="e">
        <f t="shared" si="13"/>
        <v>#DIV/0!</v>
      </c>
      <c r="AV63" s="161" t="e">
        <f t="shared" si="14"/>
        <v>#DIV/0!</v>
      </c>
      <c r="AW63" s="161" t="e">
        <f t="shared" si="15"/>
        <v>#DIV/0!</v>
      </c>
      <c r="AX63" s="161" t="e">
        <f t="shared" si="16"/>
        <v>#DIV/0!</v>
      </c>
      <c r="AY63" s="161" t="e">
        <f t="shared" si="17"/>
        <v>#DIV/0!</v>
      </c>
      <c r="AZ63" s="107">
        <f t="shared" si="18"/>
        <v>0</v>
      </c>
      <c r="BA63" s="161" t="e">
        <f t="shared" si="19"/>
        <v>#DIV/0!</v>
      </c>
      <c r="BB63" s="161" t="e">
        <f t="shared" si="20"/>
        <v>#DIV/0!</v>
      </c>
      <c r="BC63" s="161" t="e">
        <f t="shared" si="21"/>
        <v>#DIV/0!</v>
      </c>
      <c r="BD63" s="161" t="e">
        <f t="shared" si="22"/>
        <v>#DIV/0!</v>
      </c>
      <c r="BE63" s="161" t="e">
        <f t="shared" si="23"/>
        <v>#DIV/0!</v>
      </c>
      <c r="BF63" s="107">
        <f t="shared" si="24"/>
        <v>0</v>
      </c>
      <c r="BG63" s="161" t="e">
        <f t="shared" si="25"/>
        <v>#DIV/0!</v>
      </c>
      <c r="BH63" s="161" t="e">
        <f t="shared" si="26"/>
        <v>#DIV/0!</v>
      </c>
      <c r="BI63" s="161" t="e">
        <f t="shared" si="27"/>
        <v>#DIV/0!</v>
      </c>
      <c r="BJ63" s="161" t="e">
        <f t="shared" si="28"/>
        <v>#DIV/0!</v>
      </c>
      <c r="BK63" s="161" t="e">
        <f t="shared" si="29"/>
        <v>#DIV/0!</v>
      </c>
      <c r="BL63" s="107">
        <f t="shared" si="30"/>
        <v>0</v>
      </c>
      <c r="BM63" s="161" t="e">
        <f t="shared" si="31"/>
        <v>#DIV/0!</v>
      </c>
      <c r="BN63" s="161" t="e">
        <f t="shared" si="32"/>
        <v>#DIV/0!</v>
      </c>
      <c r="BO63" s="161" t="e">
        <f t="shared" si="33"/>
        <v>#DIV/0!</v>
      </c>
      <c r="BP63" s="161" t="e">
        <f t="shared" si="34"/>
        <v>#DIV/0!</v>
      </c>
      <c r="BQ63" s="161" t="e">
        <f t="shared" si="35"/>
        <v>#DIV/0!</v>
      </c>
      <c r="BR63" s="107">
        <f t="shared" si="36"/>
        <v>0</v>
      </c>
      <c r="BS63" s="161" t="e">
        <f t="shared" si="37"/>
        <v>#DIV/0!</v>
      </c>
      <c r="BT63" s="161" t="e">
        <f t="shared" si="38"/>
        <v>#DIV/0!</v>
      </c>
      <c r="BU63" s="161" t="e">
        <f t="shared" si="39"/>
        <v>#DIV/0!</v>
      </c>
      <c r="BV63" s="161" t="e">
        <f t="shared" si="40"/>
        <v>#DIV/0!</v>
      </c>
      <c r="BW63" s="161" t="e">
        <f t="shared" si="41"/>
        <v>#DIV/0!</v>
      </c>
      <c r="BX63" s="107">
        <f t="shared" si="42"/>
        <v>0</v>
      </c>
      <c r="BZ63" s="40" t="e">
        <f>VLOOKUP(I63,Lists!$D$2:$D$19,1,FALSE)</f>
        <v>#N/A</v>
      </c>
      <c r="CA63" s="40" t="e">
        <f>VLOOKUP($I63,Blends!$B$2:$B$115,1,FALSE)</f>
        <v>#N/A</v>
      </c>
      <c r="CC63" s="218">
        <f>ROUND(IF($I63="Other HFC Blend",(Z63*$L63*SUMIF(Lists!$E$2:$E$133,'Quarterly Information'!$K63,Exchange_Value)+Z63*$N63*SUMIF(Lists!$E$2:$E$133,'Quarterly Information'!$M63,Exchange_Value)+Z63*$P63*SUMIF(Lists!$E$2:$E$133,'Quarterly Information'!$O63,Exchange_Value)+Z63*$R63*SUMIF(Lists!$E$2:$E$133,'Quarterly Information'!$Q63,Exchange_Value)+Z63*$T63*SUMIF(Lists!$E$2:$E$133,'Quarterly Information'!$S63,Exchange_Value))/1000,Z63*SUMIF(Lists!$E$2:$E$133,$I63,Exchange_Value)/1000),1)</f>
        <v>0</v>
      </c>
      <c r="CD63" s="218">
        <f>ROUND(IF($I63="Other HFC Blend",(AA63*$L63*SUMIF(Lists!$E$2:$E$133,'Quarterly Information'!$K63,Exchange_Value)+AA63*$N63*SUMIF(Lists!$E$2:$E$133,'Quarterly Information'!$M63,Exchange_Value)+AA63*$P63*SUMIF(Lists!$E$2:$E$133,'Quarterly Information'!$O63,Exchange_Value)+AA63*$R63*SUMIF(Lists!$E$2:$E$133,'Quarterly Information'!$Q63,Exchange_Value)+AA63*$T63*SUMIF(Lists!$E$2:$E$133,'Quarterly Information'!$S63,Exchange_Value))/1000,AA63*SUMIF(Lists!$E$2:$E$133,$I63,Exchange_Value)/1000),1)</f>
        <v>0</v>
      </c>
      <c r="CE63" s="218">
        <f>ROUND(IF($I63="Other HFC Blend",(AB63*$L63*SUMIF(Lists!$E$2:$E$133,'Quarterly Information'!$K63,Exchange_Value)+AB63*$N63*SUMIF(Lists!$E$2:$E$133,'Quarterly Information'!$M63,Exchange_Value)+AB63*$P63*SUMIF(Lists!$E$2:$E$133,'Quarterly Information'!$O63,Exchange_Value)+AB63*$R63*SUMIF(Lists!$E$2:$E$133,'Quarterly Information'!$Q63,Exchange_Value)+AB63*$T63*SUMIF(Lists!$E$2:$E$133,'Quarterly Information'!$S63,Exchange_Value))/1000,AB63*SUMIF(Lists!$E$2:$E$133,$I63,Exchange_Value)/1000),1)</f>
        <v>0</v>
      </c>
      <c r="CF63" s="218">
        <f>ROUND(IF($I63="Other HFC Blend",(AC63*$L63*SUMIF(Lists!$E$2:$E$133,'Quarterly Information'!$K63,Exchange_Value)+AC63*$N63*SUMIF(Lists!$E$2:$E$133,'Quarterly Information'!$M63,Exchange_Value)+AC63*$P63*SUMIF(Lists!$E$2:$E$133,'Quarterly Information'!$O63,Exchange_Value)+AC63*$R63*SUMIF(Lists!$E$2:$E$133,'Quarterly Information'!$Q63,Exchange_Value)+AC63*$T63*SUMIF(Lists!$E$2:$E$133,'Quarterly Information'!$S63,Exchange_Value))/1000,AC63*SUMIF(Lists!$E$2:$E$133,$I63,Exchange_Value)/1000),1)</f>
        <v>0</v>
      </c>
      <c r="CG63" s="218">
        <f>ROUND(IF($I63="Other HFC Blend",(AD63*$L63*SUMIF(Lists!$E$2:$E$133,'Quarterly Information'!$K63,Exchange_Value)+AD63*$N63*SUMIF(Lists!$E$2:$E$133,'Quarterly Information'!$M63,Exchange_Value)+AD63*$P63*SUMIF(Lists!$E$2:$E$133,'Quarterly Information'!$O63,Exchange_Value)+AD63*$R63*SUMIF(Lists!$E$2:$E$133,'Quarterly Information'!$Q63,Exchange_Value)+AD63*$T63*SUMIF(Lists!$E$2:$E$133,'Quarterly Information'!$S63,Exchange_Value))/1000,AD63*SUMIF(Lists!$E$2:$E$133,$I63,Exchange_Value)/1000),1)</f>
        <v>0</v>
      </c>
      <c r="CH63" s="218">
        <f>ROUND(IF($I63="Other HFC Blend",(AE63*$L63*SUMIF(Lists!$E$2:$E$133,'Quarterly Information'!$K63,Exchange_Value)+AE63*$N63*SUMIF(Lists!$E$2:$E$133,'Quarterly Information'!$M63,Exchange_Value)+AE63*$P63*SUMIF(Lists!$E$2:$E$133,'Quarterly Information'!$O63,Exchange_Value)+AE63*$R63*SUMIF(Lists!$E$2:$E$133,'Quarterly Information'!$Q63,Exchange_Value)+AE63*$T63*SUMIF(Lists!$E$2:$E$133,'Quarterly Information'!$S63,Exchange_Value))/1000,AE63*SUMIF(Lists!$E$2:$E$133,$I63,Exchange_Value)/1000),1)</f>
        <v>0</v>
      </c>
      <c r="CI63" s="218">
        <f>ROUND(IF($I63="Other HFC Blend",(AF63*$L63*SUMIF(Lists!$E$2:$E$133,'Quarterly Information'!$K63,Exchange_Value)+AF63*$N63*SUMIF(Lists!$E$2:$E$133,'Quarterly Information'!$M63,Exchange_Value)+AF63*$P63*SUMIF(Lists!$E$2:$E$133,'Quarterly Information'!$O63,Exchange_Value)+AF63*$R63*SUMIF(Lists!$E$2:$E$133,'Quarterly Information'!$Q63,Exchange_Value)+AF63*$T63*SUMIF(Lists!$E$2:$E$133,'Quarterly Information'!$S63,Exchange_Value))/1000,AF63*SUMIF(Lists!$E$2:$E$133,$I63,Exchange_Value)/1000),1)</f>
        <v>0</v>
      </c>
    </row>
    <row r="64" spans="1:87" ht="14" x14ac:dyDescent="0.25">
      <c r="A64" s="39">
        <v>22</v>
      </c>
      <c r="B64" s="90" t="str">
        <f t="shared" si="0"/>
        <v/>
      </c>
      <c r="C64" s="159"/>
      <c r="D64" s="91"/>
      <c r="E64" s="174"/>
      <c r="F64" s="92"/>
      <c r="G64" s="93"/>
      <c r="H64" s="94"/>
      <c r="I64" s="185"/>
      <c r="J64" s="200"/>
      <c r="K64" s="210"/>
      <c r="L64" s="95"/>
      <c r="M64" s="92"/>
      <c r="N64" s="95"/>
      <c r="O64" s="92"/>
      <c r="P64" s="95"/>
      <c r="Q64" s="128"/>
      <c r="R64" s="95"/>
      <c r="S64" s="128"/>
      <c r="T64" s="211"/>
      <c r="U64" s="203"/>
      <c r="V64" s="92"/>
      <c r="W64" s="96"/>
      <c r="X64" s="92"/>
      <c r="Y64" s="220"/>
      <c r="Z64" s="226"/>
      <c r="AA64" s="165"/>
      <c r="AB64" s="165"/>
      <c r="AC64" s="165"/>
      <c r="AD64" s="165"/>
      <c r="AE64" s="165"/>
      <c r="AF64" s="168"/>
      <c r="AG64"/>
      <c r="AH64" s="107">
        <f t="shared" si="1"/>
        <v>0</v>
      </c>
      <c r="AI64" s="107">
        <f t="shared" si="2"/>
        <v>0</v>
      </c>
      <c r="AJ64" s="107">
        <f t="shared" si="3"/>
        <v>0</v>
      </c>
      <c r="AK64" s="107">
        <f t="shared" si="4"/>
        <v>0</v>
      </c>
      <c r="AL64" s="107">
        <f t="shared" si="5"/>
        <v>0</v>
      </c>
      <c r="AM64" s="107">
        <f t="shared" si="6"/>
        <v>0</v>
      </c>
      <c r="AO64" s="161" t="e">
        <f t="shared" si="7"/>
        <v>#DIV/0!</v>
      </c>
      <c r="AP64" s="161" t="e">
        <f t="shared" si="8"/>
        <v>#DIV/0!</v>
      </c>
      <c r="AQ64" s="161" t="e">
        <f t="shared" si="9"/>
        <v>#DIV/0!</v>
      </c>
      <c r="AR64" s="161" t="e">
        <f t="shared" si="10"/>
        <v>#DIV/0!</v>
      </c>
      <c r="AS64" s="161" t="e">
        <f t="shared" si="11"/>
        <v>#DIV/0!</v>
      </c>
      <c r="AT64" s="107">
        <f t="shared" si="12"/>
        <v>0</v>
      </c>
      <c r="AU64" s="161" t="e">
        <f t="shared" si="13"/>
        <v>#DIV/0!</v>
      </c>
      <c r="AV64" s="161" t="e">
        <f t="shared" si="14"/>
        <v>#DIV/0!</v>
      </c>
      <c r="AW64" s="161" t="e">
        <f t="shared" si="15"/>
        <v>#DIV/0!</v>
      </c>
      <c r="AX64" s="161" t="e">
        <f t="shared" si="16"/>
        <v>#DIV/0!</v>
      </c>
      <c r="AY64" s="161" t="e">
        <f t="shared" si="17"/>
        <v>#DIV/0!</v>
      </c>
      <c r="AZ64" s="107">
        <f t="shared" si="18"/>
        <v>0</v>
      </c>
      <c r="BA64" s="161" t="e">
        <f t="shared" si="19"/>
        <v>#DIV/0!</v>
      </c>
      <c r="BB64" s="161" t="e">
        <f t="shared" si="20"/>
        <v>#DIV/0!</v>
      </c>
      <c r="BC64" s="161" t="e">
        <f t="shared" si="21"/>
        <v>#DIV/0!</v>
      </c>
      <c r="BD64" s="161" t="e">
        <f t="shared" si="22"/>
        <v>#DIV/0!</v>
      </c>
      <c r="BE64" s="161" t="e">
        <f t="shared" si="23"/>
        <v>#DIV/0!</v>
      </c>
      <c r="BF64" s="107">
        <f t="shared" si="24"/>
        <v>0</v>
      </c>
      <c r="BG64" s="161" t="e">
        <f t="shared" si="25"/>
        <v>#DIV/0!</v>
      </c>
      <c r="BH64" s="161" t="e">
        <f t="shared" si="26"/>
        <v>#DIV/0!</v>
      </c>
      <c r="BI64" s="161" t="e">
        <f t="shared" si="27"/>
        <v>#DIV/0!</v>
      </c>
      <c r="BJ64" s="161" t="e">
        <f t="shared" si="28"/>
        <v>#DIV/0!</v>
      </c>
      <c r="BK64" s="161" t="e">
        <f t="shared" si="29"/>
        <v>#DIV/0!</v>
      </c>
      <c r="BL64" s="107">
        <f t="shared" si="30"/>
        <v>0</v>
      </c>
      <c r="BM64" s="161" t="e">
        <f t="shared" si="31"/>
        <v>#DIV/0!</v>
      </c>
      <c r="BN64" s="161" t="e">
        <f t="shared" si="32"/>
        <v>#DIV/0!</v>
      </c>
      <c r="BO64" s="161" t="e">
        <f t="shared" si="33"/>
        <v>#DIV/0!</v>
      </c>
      <c r="BP64" s="161" t="e">
        <f t="shared" si="34"/>
        <v>#DIV/0!</v>
      </c>
      <c r="BQ64" s="161" t="e">
        <f t="shared" si="35"/>
        <v>#DIV/0!</v>
      </c>
      <c r="BR64" s="107">
        <f t="shared" si="36"/>
        <v>0</v>
      </c>
      <c r="BS64" s="161" t="e">
        <f t="shared" si="37"/>
        <v>#DIV/0!</v>
      </c>
      <c r="BT64" s="161" t="e">
        <f t="shared" si="38"/>
        <v>#DIV/0!</v>
      </c>
      <c r="BU64" s="161" t="e">
        <f t="shared" si="39"/>
        <v>#DIV/0!</v>
      </c>
      <c r="BV64" s="161" t="e">
        <f t="shared" si="40"/>
        <v>#DIV/0!</v>
      </c>
      <c r="BW64" s="161" t="e">
        <f t="shared" si="41"/>
        <v>#DIV/0!</v>
      </c>
      <c r="BX64" s="107">
        <f t="shared" si="42"/>
        <v>0</v>
      </c>
      <c r="BZ64" s="40" t="e">
        <f>VLOOKUP(I64,Lists!$D$2:$D$19,1,FALSE)</f>
        <v>#N/A</v>
      </c>
      <c r="CA64" s="40" t="e">
        <f>VLOOKUP($I64,Blends!$B$2:$B$115,1,FALSE)</f>
        <v>#N/A</v>
      </c>
      <c r="CC64" s="218">
        <f>ROUND(IF($I64="Other HFC Blend",(Z64*$L64*SUMIF(Lists!$E$2:$E$133,'Quarterly Information'!$K64,Exchange_Value)+Z64*$N64*SUMIF(Lists!$E$2:$E$133,'Quarterly Information'!$M64,Exchange_Value)+Z64*$P64*SUMIF(Lists!$E$2:$E$133,'Quarterly Information'!$O64,Exchange_Value)+Z64*$R64*SUMIF(Lists!$E$2:$E$133,'Quarterly Information'!$Q64,Exchange_Value)+Z64*$T64*SUMIF(Lists!$E$2:$E$133,'Quarterly Information'!$S64,Exchange_Value))/1000,Z64*SUMIF(Lists!$E$2:$E$133,$I64,Exchange_Value)/1000),1)</f>
        <v>0</v>
      </c>
      <c r="CD64" s="218">
        <f>ROUND(IF($I64="Other HFC Blend",(AA64*$L64*SUMIF(Lists!$E$2:$E$133,'Quarterly Information'!$K64,Exchange_Value)+AA64*$N64*SUMIF(Lists!$E$2:$E$133,'Quarterly Information'!$M64,Exchange_Value)+AA64*$P64*SUMIF(Lists!$E$2:$E$133,'Quarterly Information'!$O64,Exchange_Value)+AA64*$R64*SUMIF(Lists!$E$2:$E$133,'Quarterly Information'!$Q64,Exchange_Value)+AA64*$T64*SUMIF(Lists!$E$2:$E$133,'Quarterly Information'!$S64,Exchange_Value))/1000,AA64*SUMIF(Lists!$E$2:$E$133,$I64,Exchange_Value)/1000),1)</f>
        <v>0</v>
      </c>
      <c r="CE64" s="218">
        <f>ROUND(IF($I64="Other HFC Blend",(AB64*$L64*SUMIF(Lists!$E$2:$E$133,'Quarterly Information'!$K64,Exchange_Value)+AB64*$N64*SUMIF(Lists!$E$2:$E$133,'Quarterly Information'!$M64,Exchange_Value)+AB64*$P64*SUMIF(Lists!$E$2:$E$133,'Quarterly Information'!$O64,Exchange_Value)+AB64*$R64*SUMIF(Lists!$E$2:$E$133,'Quarterly Information'!$Q64,Exchange_Value)+AB64*$T64*SUMIF(Lists!$E$2:$E$133,'Quarterly Information'!$S64,Exchange_Value))/1000,AB64*SUMIF(Lists!$E$2:$E$133,$I64,Exchange_Value)/1000),1)</f>
        <v>0</v>
      </c>
      <c r="CF64" s="218">
        <f>ROUND(IF($I64="Other HFC Blend",(AC64*$L64*SUMIF(Lists!$E$2:$E$133,'Quarterly Information'!$K64,Exchange_Value)+AC64*$N64*SUMIF(Lists!$E$2:$E$133,'Quarterly Information'!$M64,Exchange_Value)+AC64*$P64*SUMIF(Lists!$E$2:$E$133,'Quarterly Information'!$O64,Exchange_Value)+AC64*$R64*SUMIF(Lists!$E$2:$E$133,'Quarterly Information'!$Q64,Exchange_Value)+AC64*$T64*SUMIF(Lists!$E$2:$E$133,'Quarterly Information'!$S64,Exchange_Value))/1000,AC64*SUMIF(Lists!$E$2:$E$133,$I64,Exchange_Value)/1000),1)</f>
        <v>0</v>
      </c>
      <c r="CG64" s="218">
        <f>ROUND(IF($I64="Other HFC Blend",(AD64*$L64*SUMIF(Lists!$E$2:$E$133,'Quarterly Information'!$K64,Exchange_Value)+AD64*$N64*SUMIF(Lists!$E$2:$E$133,'Quarterly Information'!$M64,Exchange_Value)+AD64*$P64*SUMIF(Lists!$E$2:$E$133,'Quarterly Information'!$O64,Exchange_Value)+AD64*$R64*SUMIF(Lists!$E$2:$E$133,'Quarterly Information'!$Q64,Exchange_Value)+AD64*$T64*SUMIF(Lists!$E$2:$E$133,'Quarterly Information'!$S64,Exchange_Value))/1000,AD64*SUMIF(Lists!$E$2:$E$133,$I64,Exchange_Value)/1000),1)</f>
        <v>0</v>
      </c>
      <c r="CH64" s="218">
        <f>ROUND(IF($I64="Other HFC Blend",(AE64*$L64*SUMIF(Lists!$E$2:$E$133,'Quarterly Information'!$K64,Exchange_Value)+AE64*$N64*SUMIF(Lists!$E$2:$E$133,'Quarterly Information'!$M64,Exchange_Value)+AE64*$P64*SUMIF(Lists!$E$2:$E$133,'Quarterly Information'!$O64,Exchange_Value)+AE64*$R64*SUMIF(Lists!$E$2:$E$133,'Quarterly Information'!$Q64,Exchange_Value)+AE64*$T64*SUMIF(Lists!$E$2:$E$133,'Quarterly Information'!$S64,Exchange_Value))/1000,AE64*SUMIF(Lists!$E$2:$E$133,$I64,Exchange_Value)/1000),1)</f>
        <v>0</v>
      </c>
      <c r="CI64" s="218">
        <f>ROUND(IF($I64="Other HFC Blend",(AF64*$L64*SUMIF(Lists!$E$2:$E$133,'Quarterly Information'!$K64,Exchange_Value)+AF64*$N64*SUMIF(Lists!$E$2:$E$133,'Quarterly Information'!$M64,Exchange_Value)+AF64*$P64*SUMIF(Lists!$E$2:$E$133,'Quarterly Information'!$O64,Exchange_Value)+AF64*$R64*SUMIF(Lists!$E$2:$E$133,'Quarterly Information'!$Q64,Exchange_Value)+AF64*$T64*SUMIF(Lists!$E$2:$E$133,'Quarterly Information'!$S64,Exchange_Value))/1000,AF64*SUMIF(Lists!$E$2:$E$133,$I64,Exchange_Value)/1000),1)</f>
        <v>0</v>
      </c>
    </row>
    <row r="65" spans="1:87" ht="14" x14ac:dyDescent="0.25">
      <c r="A65" s="39">
        <v>23</v>
      </c>
      <c r="B65" s="90" t="str">
        <f t="shared" si="0"/>
        <v/>
      </c>
      <c r="C65" s="159"/>
      <c r="D65" s="91"/>
      <c r="E65" s="174"/>
      <c r="F65" s="92"/>
      <c r="G65" s="93"/>
      <c r="H65" s="94"/>
      <c r="I65" s="185"/>
      <c r="J65" s="200"/>
      <c r="K65" s="210"/>
      <c r="L65" s="95"/>
      <c r="M65" s="92"/>
      <c r="N65" s="95"/>
      <c r="O65" s="92"/>
      <c r="P65" s="95"/>
      <c r="Q65" s="128"/>
      <c r="R65" s="95"/>
      <c r="S65" s="128"/>
      <c r="T65" s="211"/>
      <c r="U65" s="203"/>
      <c r="V65" s="92"/>
      <c r="W65" s="96"/>
      <c r="X65" s="92"/>
      <c r="Y65" s="220"/>
      <c r="Z65" s="226"/>
      <c r="AA65" s="165"/>
      <c r="AB65" s="165"/>
      <c r="AC65" s="165"/>
      <c r="AD65" s="165"/>
      <c r="AE65" s="165"/>
      <c r="AF65" s="168"/>
      <c r="AG65"/>
      <c r="AH65" s="107">
        <f t="shared" si="1"/>
        <v>0</v>
      </c>
      <c r="AI65" s="107">
        <f t="shared" si="2"/>
        <v>0</v>
      </c>
      <c r="AJ65" s="107">
        <f t="shared" si="3"/>
        <v>0</v>
      </c>
      <c r="AK65" s="107">
        <f t="shared" si="4"/>
        <v>0</v>
      </c>
      <c r="AL65" s="107">
        <f t="shared" si="5"/>
        <v>0</v>
      </c>
      <c r="AM65" s="107">
        <f t="shared" si="6"/>
        <v>0</v>
      </c>
      <c r="AO65" s="161" t="e">
        <f t="shared" si="7"/>
        <v>#DIV/0!</v>
      </c>
      <c r="AP65" s="161" t="e">
        <f t="shared" si="8"/>
        <v>#DIV/0!</v>
      </c>
      <c r="AQ65" s="161" t="e">
        <f t="shared" si="9"/>
        <v>#DIV/0!</v>
      </c>
      <c r="AR65" s="161" t="e">
        <f t="shared" si="10"/>
        <v>#DIV/0!</v>
      </c>
      <c r="AS65" s="161" t="e">
        <f t="shared" si="11"/>
        <v>#DIV/0!</v>
      </c>
      <c r="AT65" s="107">
        <f t="shared" si="12"/>
        <v>0</v>
      </c>
      <c r="AU65" s="161" t="e">
        <f t="shared" si="13"/>
        <v>#DIV/0!</v>
      </c>
      <c r="AV65" s="161" t="e">
        <f t="shared" si="14"/>
        <v>#DIV/0!</v>
      </c>
      <c r="AW65" s="161" t="e">
        <f t="shared" si="15"/>
        <v>#DIV/0!</v>
      </c>
      <c r="AX65" s="161" t="e">
        <f t="shared" si="16"/>
        <v>#DIV/0!</v>
      </c>
      <c r="AY65" s="161" t="e">
        <f t="shared" si="17"/>
        <v>#DIV/0!</v>
      </c>
      <c r="AZ65" s="107">
        <f t="shared" si="18"/>
        <v>0</v>
      </c>
      <c r="BA65" s="161" t="e">
        <f t="shared" si="19"/>
        <v>#DIV/0!</v>
      </c>
      <c r="BB65" s="161" t="e">
        <f t="shared" si="20"/>
        <v>#DIV/0!</v>
      </c>
      <c r="BC65" s="161" t="e">
        <f t="shared" si="21"/>
        <v>#DIV/0!</v>
      </c>
      <c r="BD65" s="161" t="e">
        <f t="shared" si="22"/>
        <v>#DIV/0!</v>
      </c>
      <c r="BE65" s="161" t="e">
        <f t="shared" si="23"/>
        <v>#DIV/0!</v>
      </c>
      <c r="BF65" s="107">
        <f t="shared" si="24"/>
        <v>0</v>
      </c>
      <c r="BG65" s="161" t="e">
        <f t="shared" si="25"/>
        <v>#DIV/0!</v>
      </c>
      <c r="BH65" s="161" t="e">
        <f t="shared" si="26"/>
        <v>#DIV/0!</v>
      </c>
      <c r="BI65" s="161" t="e">
        <f t="shared" si="27"/>
        <v>#DIV/0!</v>
      </c>
      <c r="BJ65" s="161" t="e">
        <f t="shared" si="28"/>
        <v>#DIV/0!</v>
      </c>
      <c r="BK65" s="161" t="e">
        <f t="shared" si="29"/>
        <v>#DIV/0!</v>
      </c>
      <c r="BL65" s="107">
        <f t="shared" si="30"/>
        <v>0</v>
      </c>
      <c r="BM65" s="161" t="e">
        <f t="shared" si="31"/>
        <v>#DIV/0!</v>
      </c>
      <c r="BN65" s="161" t="e">
        <f t="shared" si="32"/>
        <v>#DIV/0!</v>
      </c>
      <c r="BO65" s="161" t="e">
        <f t="shared" si="33"/>
        <v>#DIV/0!</v>
      </c>
      <c r="BP65" s="161" t="e">
        <f t="shared" si="34"/>
        <v>#DIV/0!</v>
      </c>
      <c r="BQ65" s="161" t="e">
        <f t="shared" si="35"/>
        <v>#DIV/0!</v>
      </c>
      <c r="BR65" s="107">
        <f t="shared" si="36"/>
        <v>0</v>
      </c>
      <c r="BS65" s="161" t="e">
        <f t="shared" si="37"/>
        <v>#DIV/0!</v>
      </c>
      <c r="BT65" s="161" t="e">
        <f t="shared" si="38"/>
        <v>#DIV/0!</v>
      </c>
      <c r="BU65" s="161" t="e">
        <f t="shared" si="39"/>
        <v>#DIV/0!</v>
      </c>
      <c r="BV65" s="161" t="e">
        <f t="shared" si="40"/>
        <v>#DIV/0!</v>
      </c>
      <c r="BW65" s="161" t="e">
        <f t="shared" si="41"/>
        <v>#DIV/0!</v>
      </c>
      <c r="BX65" s="107">
        <f t="shared" si="42"/>
        <v>0</v>
      </c>
      <c r="BZ65" s="40" t="e">
        <f>VLOOKUP(I65,Lists!$D$2:$D$19,1,FALSE)</f>
        <v>#N/A</v>
      </c>
      <c r="CA65" s="40" t="e">
        <f>VLOOKUP($I65,Blends!$B$2:$B$115,1,FALSE)</f>
        <v>#N/A</v>
      </c>
      <c r="CC65" s="218">
        <f>ROUND(IF($I65="Other HFC Blend",(Z65*$L65*SUMIF(Lists!$E$2:$E$133,'Quarterly Information'!$K65,Exchange_Value)+Z65*$N65*SUMIF(Lists!$E$2:$E$133,'Quarterly Information'!$M65,Exchange_Value)+Z65*$P65*SUMIF(Lists!$E$2:$E$133,'Quarterly Information'!$O65,Exchange_Value)+Z65*$R65*SUMIF(Lists!$E$2:$E$133,'Quarterly Information'!$Q65,Exchange_Value)+Z65*$T65*SUMIF(Lists!$E$2:$E$133,'Quarterly Information'!$S65,Exchange_Value))/1000,Z65*SUMIF(Lists!$E$2:$E$133,$I65,Exchange_Value)/1000),1)</f>
        <v>0</v>
      </c>
      <c r="CD65" s="218">
        <f>ROUND(IF($I65="Other HFC Blend",(AA65*$L65*SUMIF(Lists!$E$2:$E$133,'Quarterly Information'!$K65,Exchange_Value)+AA65*$N65*SUMIF(Lists!$E$2:$E$133,'Quarterly Information'!$M65,Exchange_Value)+AA65*$P65*SUMIF(Lists!$E$2:$E$133,'Quarterly Information'!$O65,Exchange_Value)+AA65*$R65*SUMIF(Lists!$E$2:$E$133,'Quarterly Information'!$Q65,Exchange_Value)+AA65*$T65*SUMIF(Lists!$E$2:$E$133,'Quarterly Information'!$S65,Exchange_Value))/1000,AA65*SUMIF(Lists!$E$2:$E$133,$I65,Exchange_Value)/1000),1)</f>
        <v>0</v>
      </c>
      <c r="CE65" s="218">
        <f>ROUND(IF($I65="Other HFC Blend",(AB65*$L65*SUMIF(Lists!$E$2:$E$133,'Quarterly Information'!$K65,Exchange_Value)+AB65*$N65*SUMIF(Lists!$E$2:$E$133,'Quarterly Information'!$M65,Exchange_Value)+AB65*$P65*SUMIF(Lists!$E$2:$E$133,'Quarterly Information'!$O65,Exchange_Value)+AB65*$R65*SUMIF(Lists!$E$2:$E$133,'Quarterly Information'!$Q65,Exchange_Value)+AB65*$T65*SUMIF(Lists!$E$2:$E$133,'Quarterly Information'!$S65,Exchange_Value))/1000,AB65*SUMIF(Lists!$E$2:$E$133,$I65,Exchange_Value)/1000),1)</f>
        <v>0</v>
      </c>
      <c r="CF65" s="218">
        <f>ROUND(IF($I65="Other HFC Blend",(AC65*$L65*SUMIF(Lists!$E$2:$E$133,'Quarterly Information'!$K65,Exchange_Value)+AC65*$N65*SUMIF(Lists!$E$2:$E$133,'Quarterly Information'!$M65,Exchange_Value)+AC65*$P65*SUMIF(Lists!$E$2:$E$133,'Quarterly Information'!$O65,Exchange_Value)+AC65*$R65*SUMIF(Lists!$E$2:$E$133,'Quarterly Information'!$Q65,Exchange_Value)+AC65*$T65*SUMIF(Lists!$E$2:$E$133,'Quarterly Information'!$S65,Exchange_Value))/1000,AC65*SUMIF(Lists!$E$2:$E$133,$I65,Exchange_Value)/1000),1)</f>
        <v>0</v>
      </c>
      <c r="CG65" s="218">
        <f>ROUND(IF($I65="Other HFC Blend",(AD65*$L65*SUMIF(Lists!$E$2:$E$133,'Quarterly Information'!$K65,Exchange_Value)+AD65*$N65*SUMIF(Lists!$E$2:$E$133,'Quarterly Information'!$M65,Exchange_Value)+AD65*$P65*SUMIF(Lists!$E$2:$E$133,'Quarterly Information'!$O65,Exchange_Value)+AD65*$R65*SUMIF(Lists!$E$2:$E$133,'Quarterly Information'!$Q65,Exchange_Value)+AD65*$T65*SUMIF(Lists!$E$2:$E$133,'Quarterly Information'!$S65,Exchange_Value))/1000,AD65*SUMIF(Lists!$E$2:$E$133,$I65,Exchange_Value)/1000),1)</f>
        <v>0</v>
      </c>
      <c r="CH65" s="218">
        <f>ROUND(IF($I65="Other HFC Blend",(AE65*$L65*SUMIF(Lists!$E$2:$E$133,'Quarterly Information'!$K65,Exchange_Value)+AE65*$N65*SUMIF(Lists!$E$2:$E$133,'Quarterly Information'!$M65,Exchange_Value)+AE65*$P65*SUMIF(Lists!$E$2:$E$133,'Quarterly Information'!$O65,Exchange_Value)+AE65*$R65*SUMIF(Lists!$E$2:$E$133,'Quarterly Information'!$Q65,Exchange_Value)+AE65*$T65*SUMIF(Lists!$E$2:$E$133,'Quarterly Information'!$S65,Exchange_Value))/1000,AE65*SUMIF(Lists!$E$2:$E$133,$I65,Exchange_Value)/1000),1)</f>
        <v>0</v>
      </c>
      <c r="CI65" s="218">
        <f>ROUND(IF($I65="Other HFC Blend",(AF65*$L65*SUMIF(Lists!$E$2:$E$133,'Quarterly Information'!$K65,Exchange_Value)+AF65*$N65*SUMIF(Lists!$E$2:$E$133,'Quarterly Information'!$M65,Exchange_Value)+AF65*$P65*SUMIF(Lists!$E$2:$E$133,'Quarterly Information'!$O65,Exchange_Value)+AF65*$R65*SUMIF(Lists!$E$2:$E$133,'Quarterly Information'!$Q65,Exchange_Value)+AF65*$T65*SUMIF(Lists!$E$2:$E$133,'Quarterly Information'!$S65,Exchange_Value))/1000,AF65*SUMIF(Lists!$E$2:$E$133,$I65,Exchange_Value)/1000),1)</f>
        <v>0</v>
      </c>
    </row>
    <row r="66" spans="1:87" ht="14" x14ac:dyDescent="0.25">
      <c r="A66" s="39">
        <v>24</v>
      </c>
      <c r="B66" s="90" t="str">
        <f t="shared" si="0"/>
        <v/>
      </c>
      <c r="C66" s="159"/>
      <c r="D66" s="91"/>
      <c r="E66" s="174"/>
      <c r="F66" s="92"/>
      <c r="G66" s="93"/>
      <c r="H66" s="94"/>
      <c r="I66" s="185"/>
      <c r="J66" s="200"/>
      <c r="K66" s="210"/>
      <c r="L66" s="95"/>
      <c r="M66" s="92"/>
      <c r="N66" s="95"/>
      <c r="O66" s="92"/>
      <c r="P66" s="95"/>
      <c r="Q66" s="128"/>
      <c r="R66" s="95"/>
      <c r="S66" s="128"/>
      <c r="T66" s="211"/>
      <c r="U66" s="203"/>
      <c r="V66" s="92"/>
      <c r="W66" s="96"/>
      <c r="X66" s="92"/>
      <c r="Y66" s="220"/>
      <c r="Z66" s="226"/>
      <c r="AA66" s="165"/>
      <c r="AB66" s="165"/>
      <c r="AC66" s="165"/>
      <c r="AD66" s="165"/>
      <c r="AE66" s="165"/>
      <c r="AF66" s="168"/>
      <c r="AG66"/>
      <c r="AH66" s="107">
        <f t="shared" si="1"/>
        <v>0</v>
      </c>
      <c r="AI66" s="107">
        <f t="shared" si="2"/>
        <v>0</v>
      </c>
      <c r="AJ66" s="107">
        <f t="shared" si="3"/>
        <v>0</v>
      </c>
      <c r="AK66" s="107">
        <f t="shared" si="4"/>
        <v>0</v>
      </c>
      <c r="AL66" s="107">
        <f t="shared" si="5"/>
        <v>0</v>
      </c>
      <c r="AM66" s="107">
        <f t="shared" si="6"/>
        <v>0</v>
      </c>
      <c r="AO66" s="161" t="e">
        <f t="shared" si="7"/>
        <v>#DIV/0!</v>
      </c>
      <c r="AP66" s="161" t="e">
        <f t="shared" si="8"/>
        <v>#DIV/0!</v>
      </c>
      <c r="AQ66" s="161" t="e">
        <f t="shared" si="9"/>
        <v>#DIV/0!</v>
      </c>
      <c r="AR66" s="161" t="e">
        <f t="shared" si="10"/>
        <v>#DIV/0!</v>
      </c>
      <c r="AS66" s="161" t="e">
        <f t="shared" si="11"/>
        <v>#DIV/0!</v>
      </c>
      <c r="AT66" s="107">
        <f t="shared" si="12"/>
        <v>0</v>
      </c>
      <c r="AU66" s="161" t="e">
        <f t="shared" si="13"/>
        <v>#DIV/0!</v>
      </c>
      <c r="AV66" s="161" t="e">
        <f t="shared" si="14"/>
        <v>#DIV/0!</v>
      </c>
      <c r="AW66" s="161" t="e">
        <f t="shared" si="15"/>
        <v>#DIV/0!</v>
      </c>
      <c r="AX66" s="161" t="e">
        <f t="shared" si="16"/>
        <v>#DIV/0!</v>
      </c>
      <c r="AY66" s="161" t="e">
        <f t="shared" si="17"/>
        <v>#DIV/0!</v>
      </c>
      <c r="AZ66" s="107">
        <f t="shared" si="18"/>
        <v>0</v>
      </c>
      <c r="BA66" s="161" t="e">
        <f t="shared" si="19"/>
        <v>#DIV/0!</v>
      </c>
      <c r="BB66" s="161" t="e">
        <f t="shared" si="20"/>
        <v>#DIV/0!</v>
      </c>
      <c r="BC66" s="161" t="e">
        <f t="shared" si="21"/>
        <v>#DIV/0!</v>
      </c>
      <c r="BD66" s="161" t="e">
        <f t="shared" si="22"/>
        <v>#DIV/0!</v>
      </c>
      <c r="BE66" s="161" t="e">
        <f t="shared" si="23"/>
        <v>#DIV/0!</v>
      </c>
      <c r="BF66" s="107">
        <f t="shared" si="24"/>
        <v>0</v>
      </c>
      <c r="BG66" s="161" t="e">
        <f t="shared" si="25"/>
        <v>#DIV/0!</v>
      </c>
      <c r="BH66" s="161" t="e">
        <f t="shared" si="26"/>
        <v>#DIV/0!</v>
      </c>
      <c r="BI66" s="161" t="e">
        <f t="shared" si="27"/>
        <v>#DIV/0!</v>
      </c>
      <c r="BJ66" s="161" t="e">
        <f t="shared" si="28"/>
        <v>#DIV/0!</v>
      </c>
      <c r="BK66" s="161" t="e">
        <f t="shared" si="29"/>
        <v>#DIV/0!</v>
      </c>
      <c r="BL66" s="107">
        <f t="shared" si="30"/>
        <v>0</v>
      </c>
      <c r="BM66" s="161" t="e">
        <f t="shared" si="31"/>
        <v>#DIV/0!</v>
      </c>
      <c r="BN66" s="161" t="e">
        <f t="shared" si="32"/>
        <v>#DIV/0!</v>
      </c>
      <c r="BO66" s="161" t="e">
        <f t="shared" si="33"/>
        <v>#DIV/0!</v>
      </c>
      <c r="BP66" s="161" t="e">
        <f t="shared" si="34"/>
        <v>#DIV/0!</v>
      </c>
      <c r="BQ66" s="161" t="e">
        <f t="shared" si="35"/>
        <v>#DIV/0!</v>
      </c>
      <c r="BR66" s="107">
        <f t="shared" si="36"/>
        <v>0</v>
      </c>
      <c r="BS66" s="161" t="e">
        <f t="shared" si="37"/>
        <v>#DIV/0!</v>
      </c>
      <c r="BT66" s="161" t="e">
        <f t="shared" si="38"/>
        <v>#DIV/0!</v>
      </c>
      <c r="BU66" s="161" t="e">
        <f t="shared" si="39"/>
        <v>#DIV/0!</v>
      </c>
      <c r="BV66" s="161" t="e">
        <f t="shared" si="40"/>
        <v>#DIV/0!</v>
      </c>
      <c r="BW66" s="161" t="e">
        <f t="shared" si="41"/>
        <v>#DIV/0!</v>
      </c>
      <c r="BX66" s="107">
        <f t="shared" si="42"/>
        <v>0</v>
      </c>
      <c r="BZ66" s="40" t="e">
        <f>VLOOKUP(I66,Lists!$D$2:$D$19,1,FALSE)</f>
        <v>#N/A</v>
      </c>
      <c r="CA66" s="40" t="e">
        <f>VLOOKUP($I66,Blends!$B$2:$B$115,1,FALSE)</f>
        <v>#N/A</v>
      </c>
      <c r="CC66" s="218">
        <f>ROUND(IF($I66="Other HFC Blend",(Z66*$L66*SUMIF(Lists!$E$2:$E$133,'Quarterly Information'!$K66,Exchange_Value)+Z66*$N66*SUMIF(Lists!$E$2:$E$133,'Quarterly Information'!$M66,Exchange_Value)+Z66*$P66*SUMIF(Lists!$E$2:$E$133,'Quarterly Information'!$O66,Exchange_Value)+Z66*$R66*SUMIF(Lists!$E$2:$E$133,'Quarterly Information'!$Q66,Exchange_Value)+Z66*$T66*SUMIF(Lists!$E$2:$E$133,'Quarterly Information'!$S66,Exchange_Value))/1000,Z66*SUMIF(Lists!$E$2:$E$133,$I66,Exchange_Value)/1000),1)</f>
        <v>0</v>
      </c>
      <c r="CD66" s="218">
        <f>ROUND(IF($I66="Other HFC Blend",(AA66*$L66*SUMIF(Lists!$E$2:$E$133,'Quarterly Information'!$K66,Exchange_Value)+AA66*$N66*SUMIF(Lists!$E$2:$E$133,'Quarterly Information'!$M66,Exchange_Value)+AA66*$P66*SUMIF(Lists!$E$2:$E$133,'Quarterly Information'!$O66,Exchange_Value)+AA66*$R66*SUMIF(Lists!$E$2:$E$133,'Quarterly Information'!$Q66,Exchange_Value)+AA66*$T66*SUMIF(Lists!$E$2:$E$133,'Quarterly Information'!$S66,Exchange_Value))/1000,AA66*SUMIF(Lists!$E$2:$E$133,$I66,Exchange_Value)/1000),1)</f>
        <v>0</v>
      </c>
      <c r="CE66" s="218">
        <f>ROUND(IF($I66="Other HFC Blend",(AB66*$L66*SUMIF(Lists!$E$2:$E$133,'Quarterly Information'!$K66,Exchange_Value)+AB66*$N66*SUMIF(Lists!$E$2:$E$133,'Quarterly Information'!$M66,Exchange_Value)+AB66*$P66*SUMIF(Lists!$E$2:$E$133,'Quarterly Information'!$O66,Exchange_Value)+AB66*$R66*SUMIF(Lists!$E$2:$E$133,'Quarterly Information'!$Q66,Exchange_Value)+AB66*$T66*SUMIF(Lists!$E$2:$E$133,'Quarterly Information'!$S66,Exchange_Value))/1000,AB66*SUMIF(Lists!$E$2:$E$133,$I66,Exchange_Value)/1000),1)</f>
        <v>0</v>
      </c>
      <c r="CF66" s="218">
        <f>ROUND(IF($I66="Other HFC Blend",(AC66*$L66*SUMIF(Lists!$E$2:$E$133,'Quarterly Information'!$K66,Exchange_Value)+AC66*$N66*SUMIF(Lists!$E$2:$E$133,'Quarterly Information'!$M66,Exchange_Value)+AC66*$P66*SUMIF(Lists!$E$2:$E$133,'Quarterly Information'!$O66,Exchange_Value)+AC66*$R66*SUMIF(Lists!$E$2:$E$133,'Quarterly Information'!$Q66,Exchange_Value)+AC66*$T66*SUMIF(Lists!$E$2:$E$133,'Quarterly Information'!$S66,Exchange_Value))/1000,AC66*SUMIF(Lists!$E$2:$E$133,$I66,Exchange_Value)/1000),1)</f>
        <v>0</v>
      </c>
      <c r="CG66" s="218">
        <f>ROUND(IF($I66="Other HFC Blend",(AD66*$L66*SUMIF(Lists!$E$2:$E$133,'Quarterly Information'!$K66,Exchange_Value)+AD66*$N66*SUMIF(Lists!$E$2:$E$133,'Quarterly Information'!$M66,Exchange_Value)+AD66*$P66*SUMIF(Lists!$E$2:$E$133,'Quarterly Information'!$O66,Exchange_Value)+AD66*$R66*SUMIF(Lists!$E$2:$E$133,'Quarterly Information'!$Q66,Exchange_Value)+AD66*$T66*SUMIF(Lists!$E$2:$E$133,'Quarterly Information'!$S66,Exchange_Value))/1000,AD66*SUMIF(Lists!$E$2:$E$133,$I66,Exchange_Value)/1000),1)</f>
        <v>0</v>
      </c>
      <c r="CH66" s="218">
        <f>ROUND(IF($I66="Other HFC Blend",(AE66*$L66*SUMIF(Lists!$E$2:$E$133,'Quarterly Information'!$K66,Exchange_Value)+AE66*$N66*SUMIF(Lists!$E$2:$E$133,'Quarterly Information'!$M66,Exchange_Value)+AE66*$P66*SUMIF(Lists!$E$2:$E$133,'Quarterly Information'!$O66,Exchange_Value)+AE66*$R66*SUMIF(Lists!$E$2:$E$133,'Quarterly Information'!$Q66,Exchange_Value)+AE66*$T66*SUMIF(Lists!$E$2:$E$133,'Quarterly Information'!$S66,Exchange_Value))/1000,AE66*SUMIF(Lists!$E$2:$E$133,$I66,Exchange_Value)/1000),1)</f>
        <v>0</v>
      </c>
      <c r="CI66" s="218">
        <f>ROUND(IF($I66="Other HFC Blend",(AF66*$L66*SUMIF(Lists!$E$2:$E$133,'Quarterly Information'!$K66,Exchange_Value)+AF66*$N66*SUMIF(Lists!$E$2:$E$133,'Quarterly Information'!$M66,Exchange_Value)+AF66*$P66*SUMIF(Lists!$E$2:$E$133,'Quarterly Information'!$O66,Exchange_Value)+AF66*$R66*SUMIF(Lists!$E$2:$E$133,'Quarterly Information'!$Q66,Exchange_Value)+AF66*$T66*SUMIF(Lists!$E$2:$E$133,'Quarterly Information'!$S66,Exchange_Value))/1000,AF66*SUMIF(Lists!$E$2:$E$133,$I66,Exchange_Value)/1000),1)</f>
        <v>0</v>
      </c>
    </row>
    <row r="67" spans="1:87" ht="14" x14ac:dyDescent="0.25">
      <c r="A67" s="39">
        <v>25</v>
      </c>
      <c r="B67" s="90" t="str">
        <f t="shared" si="0"/>
        <v/>
      </c>
      <c r="C67" s="159"/>
      <c r="D67" s="91"/>
      <c r="E67" s="174"/>
      <c r="F67" s="92"/>
      <c r="G67" s="93"/>
      <c r="H67" s="94"/>
      <c r="I67" s="185"/>
      <c r="J67" s="200"/>
      <c r="K67" s="210"/>
      <c r="L67" s="95"/>
      <c r="M67" s="92"/>
      <c r="N67" s="95"/>
      <c r="O67" s="92"/>
      <c r="P67" s="95"/>
      <c r="Q67" s="128"/>
      <c r="R67" s="95"/>
      <c r="S67" s="128"/>
      <c r="T67" s="211"/>
      <c r="U67" s="203"/>
      <c r="V67" s="92"/>
      <c r="W67" s="96"/>
      <c r="X67" s="92"/>
      <c r="Y67" s="220"/>
      <c r="Z67" s="226"/>
      <c r="AA67" s="165"/>
      <c r="AB67" s="165"/>
      <c r="AC67" s="165"/>
      <c r="AD67" s="165"/>
      <c r="AE67" s="165"/>
      <c r="AF67" s="168"/>
      <c r="AG67"/>
      <c r="AH67" s="107">
        <f t="shared" si="1"/>
        <v>0</v>
      </c>
      <c r="AI67" s="107">
        <f t="shared" si="2"/>
        <v>0</v>
      </c>
      <c r="AJ67" s="107">
        <f t="shared" si="3"/>
        <v>0</v>
      </c>
      <c r="AK67" s="107">
        <f t="shared" si="4"/>
        <v>0</v>
      </c>
      <c r="AL67" s="107">
        <f t="shared" si="5"/>
        <v>0</v>
      </c>
      <c r="AM67" s="107">
        <f t="shared" si="6"/>
        <v>0</v>
      </c>
      <c r="AO67" s="161" t="e">
        <f t="shared" si="7"/>
        <v>#DIV/0!</v>
      </c>
      <c r="AP67" s="161" t="e">
        <f t="shared" si="8"/>
        <v>#DIV/0!</v>
      </c>
      <c r="AQ67" s="161" t="e">
        <f t="shared" si="9"/>
        <v>#DIV/0!</v>
      </c>
      <c r="AR67" s="161" t="e">
        <f t="shared" si="10"/>
        <v>#DIV/0!</v>
      </c>
      <c r="AS67" s="161" t="e">
        <f t="shared" si="11"/>
        <v>#DIV/0!</v>
      </c>
      <c r="AT67" s="107">
        <f t="shared" si="12"/>
        <v>0</v>
      </c>
      <c r="AU67" s="161" t="e">
        <f t="shared" si="13"/>
        <v>#DIV/0!</v>
      </c>
      <c r="AV67" s="161" t="e">
        <f t="shared" si="14"/>
        <v>#DIV/0!</v>
      </c>
      <c r="AW67" s="161" t="e">
        <f t="shared" si="15"/>
        <v>#DIV/0!</v>
      </c>
      <c r="AX67" s="161" t="e">
        <f t="shared" si="16"/>
        <v>#DIV/0!</v>
      </c>
      <c r="AY67" s="161" t="e">
        <f t="shared" si="17"/>
        <v>#DIV/0!</v>
      </c>
      <c r="AZ67" s="107">
        <f t="shared" si="18"/>
        <v>0</v>
      </c>
      <c r="BA67" s="161" t="e">
        <f t="shared" si="19"/>
        <v>#DIV/0!</v>
      </c>
      <c r="BB67" s="161" t="e">
        <f t="shared" si="20"/>
        <v>#DIV/0!</v>
      </c>
      <c r="BC67" s="161" t="e">
        <f t="shared" si="21"/>
        <v>#DIV/0!</v>
      </c>
      <c r="BD67" s="161" t="e">
        <f t="shared" si="22"/>
        <v>#DIV/0!</v>
      </c>
      <c r="BE67" s="161" t="e">
        <f t="shared" si="23"/>
        <v>#DIV/0!</v>
      </c>
      <c r="BF67" s="107">
        <f t="shared" si="24"/>
        <v>0</v>
      </c>
      <c r="BG67" s="161" t="e">
        <f t="shared" si="25"/>
        <v>#DIV/0!</v>
      </c>
      <c r="BH67" s="161" t="e">
        <f t="shared" si="26"/>
        <v>#DIV/0!</v>
      </c>
      <c r="BI67" s="161" t="e">
        <f t="shared" si="27"/>
        <v>#DIV/0!</v>
      </c>
      <c r="BJ67" s="161" t="e">
        <f t="shared" si="28"/>
        <v>#DIV/0!</v>
      </c>
      <c r="BK67" s="161" t="e">
        <f t="shared" si="29"/>
        <v>#DIV/0!</v>
      </c>
      <c r="BL67" s="107">
        <f t="shared" si="30"/>
        <v>0</v>
      </c>
      <c r="BM67" s="161" t="e">
        <f t="shared" si="31"/>
        <v>#DIV/0!</v>
      </c>
      <c r="BN67" s="161" t="e">
        <f t="shared" si="32"/>
        <v>#DIV/0!</v>
      </c>
      <c r="BO67" s="161" t="e">
        <f t="shared" si="33"/>
        <v>#DIV/0!</v>
      </c>
      <c r="BP67" s="161" t="e">
        <f t="shared" si="34"/>
        <v>#DIV/0!</v>
      </c>
      <c r="BQ67" s="161" t="e">
        <f t="shared" si="35"/>
        <v>#DIV/0!</v>
      </c>
      <c r="BR67" s="107">
        <f t="shared" si="36"/>
        <v>0</v>
      </c>
      <c r="BS67" s="161" t="e">
        <f t="shared" si="37"/>
        <v>#DIV/0!</v>
      </c>
      <c r="BT67" s="161" t="e">
        <f t="shared" si="38"/>
        <v>#DIV/0!</v>
      </c>
      <c r="BU67" s="161" t="e">
        <f t="shared" si="39"/>
        <v>#DIV/0!</v>
      </c>
      <c r="BV67" s="161" t="e">
        <f t="shared" si="40"/>
        <v>#DIV/0!</v>
      </c>
      <c r="BW67" s="161" t="e">
        <f t="shared" si="41"/>
        <v>#DIV/0!</v>
      </c>
      <c r="BX67" s="107">
        <f t="shared" si="42"/>
        <v>0</v>
      </c>
      <c r="BZ67" s="40" t="e">
        <f>VLOOKUP(I67,Lists!$D$2:$D$19,1,FALSE)</f>
        <v>#N/A</v>
      </c>
      <c r="CA67" s="40" t="e">
        <f>VLOOKUP($I67,Blends!$B$2:$B$115,1,FALSE)</f>
        <v>#N/A</v>
      </c>
      <c r="CC67" s="218">
        <f>ROUND(IF($I67="Other HFC Blend",(Z67*$L67*SUMIF(Lists!$E$2:$E$133,'Quarterly Information'!$K67,Exchange_Value)+Z67*$N67*SUMIF(Lists!$E$2:$E$133,'Quarterly Information'!$M67,Exchange_Value)+Z67*$P67*SUMIF(Lists!$E$2:$E$133,'Quarterly Information'!$O67,Exchange_Value)+Z67*$R67*SUMIF(Lists!$E$2:$E$133,'Quarterly Information'!$Q67,Exchange_Value)+Z67*$T67*SUMIF(Lists!$E$2:$E$133,'Quarterly Information'!$S67,Exchange_Value))/1000,Z67*SUMIF(Lists!$E$2:$E$133,$I67,Exchange_Value)/1000),1)</f>
        <v>0</v>
      </c>
      <c r="CD67" s="218">
        <f>ROUND(IF($I67="Other HFC Blend",(AA67*$L67*SUMIF(Lists!$E$2:$E$133,'Quarterly Information'!$K67,Exchange_Value)+AA67*$N67*SUMIF(Lists!$E$2:$E$133,'Quarterly Information'!$M67,Exchange_Value)+AA67*$P67*SUMIF(Lists!$E$2:$E$133,'Quarterly Information'!$O67,Exchange_Value)+AA67*$R67*SUMIF(Lists!$E$2:$E$133,'Quarterly Information'!$Q67,Exchange_Value)+AA67*$T67*SUMIF(Lists!$E$2:$E$133,'Quarterly Information'!$S67,Exchange_Value))/1000,AA67*SUMIF(Lists!$E$2:$E$133,$I67,Exchange_Value)/1000),1)</f>
        <v>0</v>
      </c>
      <c r="CE67" s="218">
        <f>ROUND(IF($I67="Other HFC Blend",(AB67*$L67*SUMIF(Lists!$E$2:$E$133,'Quarterly Information'!$K67,Exchange_Value)+AB67*$N67*SUMIF(Lists!$E$2:$E$133,'Quarterly Information'!$M67,Exchange_Value)+AB67*$P67*SUMIF(Lists!$E$2:$E$133,'Quarterly Information'!$O67,Exchange_Value)+AB67*$R67*SUMIF(Lists!$E$2:$E$133,'Quarterly Information'!$Q67,Exchange_Value)+AB67*$T67*SUMIF(Lists!$E$2:$E$133,'Quarterly Information'!$S67,Exchange_Value))/1000,AB67*SUMIF(Lists!$E$2:$E$133,$I67,Exchange_Value)/1000),1)</f>
        <v>0</v>
      </c>
      <c r="CF67" s="218">
        <f>ROUND(IF($I67="Other HFC Blend",(AC67*$L67*SUMIF(Lists!$E$2:$E$133,'Quarterly Information'!$K67,Exchange_Value)+AC67*$N67*SUMIF(Lists!$E$2:$E$133,'Quarterly Information'!$M67,Exchange_Value)+AC67*$P67*SUMIF(Lists!$E$2:$E$133,'Quarterly Information'!$O67,Exchange_Value)+AC67*$R67*SUMIF(Lists!$E$2:$E$133,'Quarterly Information'!$Q67,Exchange_Value)+AC67*$T67*SUMIF(Lists!$E$2:$E$133,'Quarterly Information'!$S67,Exchange_Value))/1000,AC67*SUMIF(Lists!$E$2:$E$133,$I67,Exchange_Value)/1000),1)</f>
        <v>0</v>
      </c>
      <c r="CG67" s="218">
        <f>ROUND(IF($I67="Other HFC Blend",(AD67*$L67*SUMIF(Lists!$E$2:$E$133,'Quarterly Information'!$K67,Exchange_Value)+AD67*$N67*SUMIF(Lists!$E$2:$E$133,'Quarterly Information'!$M67,Exchange_Value)+AD67*$P67*SUMIF(Lists!$E$2:$E$133,'Quarterly Information'!$O67,Exchange_Value)+AD67*$R67*SUMIF(Lists!$E$2:$E$133,'Quarterly Information'!$Q67,Exchange_Value)+AD67*$T67*SUMIF(Lists!$E$2:$E$133,'Quarterly Information'!$S67,Exchange_Value))/1000,AD67*SUMIF(Lists!$E$2:$E$133,$I67,Exchange_Value)/1000),1)</f>
        <v>0</v>
      </c>
      <c r="CH67" s="218">
        <f>ROUND(IF($I67="Other HFC Blend",(AE67*$L67*SUMIF(Lists!$E$2:$E$133,'Quarterly Information'!$K67,Exchange_Value)+AE67*$N67*SUMIF(Lists!$E$2:$E$133,'Quarterly Information'!$M67,Exchange_Value)+AE67*$P67*SUMIF(Lists!$E$2:$E$133,'Quarterly Information'!$O67,Exchange_Value)+AE67*$R67*SUMIF(Lists!$E$2:$E$133,'Quarterly Information'!$Q67,Exchange_Value)+AE67*$T67*SUMIF(Lists!$E$2:$E$133,'Quarterly Information'!$S67,Exchange_Value))/1000,AE67*SUMIF(Lists!$E$2:$E$133,$I67,Exchange_Value)/1000),1)</f>
        <v>0</v>
      </c>
      <c r="CI67" s="218">
        <f>ROUND(IF($I67="Other HFC Blend",(AF67*$L67*SUMIF(Lists!$E$2:$E$133,'Quarterly Information'!$K67,Exchange_Value)+AF67*$N67*SUMIF(Lists!$E$2:$E$133,'Quarterly Information'!$M67,Exchange_Value)+AF67*$P67*SUMIF(Lists!$E$2:$E$133,'Quarterly Information'!$O67,Exchange_Value)+AF67*$R67*SUMIF(Lists!$E$2:$E$133,'Quarterly Information'!$Q67,Exchange_Value)+AF67*$T67*SUMIF(Lists!$E$2:$E$133,'Quarterly Information'!$S67,Exchange_Value))/1000,AF67*SUMIF(Lists!$E$2:$E$133,$I67,Exchange_Value)/1000),1)</f>
        <v>0</v>
      </c>
    </row>
    <row r="68" spans="1:87" ht="14" x14ac:dyDescent="0.25">
      <c r="A68" s="39">
        <v>26</v>
      </c>
      <c r="B68" s="90" t="str">
        <f t="shared" si="0"/>
        <v/>
      </c>
      <c r="C68" s="159"/>
      <c r="D68" s="91"/>
      <c r="E68" s="174"/>
      <c r="F68" s="92"/>
      <c r="G68" s="93"/>
      <c r="H68" s="94"/>
      <c r="I68" s="185"/>
      <c r="J68" s="200"/>
      <c r="K68" s="210"/>
      <c r="L68" s="95"/>
      <c r="M68" s="92"/>
      <c r="N68" s="95"/>
      <c r="O68" s="92"/>
      <c r="P68" s="95"/>
      <c r="Q68" s="128"/>
      <c r="R68" s="95"/>
      <c r="S68" s="128"/>
      <c r="T68" s="211"/>
      <c r="U68" s="203"/>
      <c r="V68" s="92"/>
      <c r="W68" s="96"/>
      <c r="X68" s="92"/>
      <c r="Y68" s="220"/>
      <c r="Z68" s="226"/>
      <c r="AA68" s="165"/>
      <c r="AB68" s="165"/>
      <c r="AC68" s="165"/>
      <c r="AD68" s="165"/>
      <c r="AE68" s="165"/>
      <c r="AF68" s="168"/>
      <c r="AG68"/>
      <c r="AH68" s="107">
        <f t="shared" si="1"/>
        <v>0</v>
      </c>
      <c r="AI68" s="107">
        <f t="shared" si="2"/>
        <v>0</v>
      </c>
      <c r="AJ68" s="107">
        <f t="shared" si="3"/>
        <v>0</v>
      </c>
      <c r="AK68" s="107">
        <f t="shared" si="4"/>
        <v>0</v>
      </c>
      <c r="AL68" s="107">
        <f t="shared" si="5"/>
        <v>0</v>
      </c>
      <c r="AM68" s="107">
        <f t="shared" si="6"/>
        <v>0</v>
      </c>
      <c r="AO68" s="161" t="e">
        <f t="shared" si="7"/>
        <v>#DIV/0!</v>
      </c>
      <c r="AP68" s="161" t="e">
        <f t="shared" si="8"/>
        <v>#DIV/0!</v>
      </c>
      <c r="AQ68" s="161" t="e">
        <f t="shared" si="9"/>
        <v>#DIV/0!</v>
      </c>
      <c r="AR68" s="161" t="e">
        <f t="shared" si="10"/>
        <v>#DIV/0!</v>
      </c>
      <c r="AS68" s="161" t="e">
        <f t="shared" si="11"/>
        <v>#DIV/0!</v>
      </c>
      <c r="AT68" s="107">
        <f t="shared" si="12"/>
        <v>0</v>
      </c>
      <c r="AU68" s="161" t="e">
        <f t="shared" si="13"/>
        <v>#DIV/0!</v>
      </c>
      <c r="AV68" s="161" t="e">
        <f t="shared" si="14"/>
        <v>#DIV/0!</v>
      </c>
      <c r="AW68" s="161" t="e">
        <f t="shared" si="15"/>
        <v>#DIV/0!</v>
      </c>
      <c r="AX68" s="161" t="e">
        <f t="shared" si="16"/>
        <v>#DIV/0!</v>
      </c>
      <c r="AY68" s="161" t="e">
        <f t="shared" si="17"/>
        <v>#DIV/0!</v>
      </c>
      <c r="AZ68" s="107">
        <f t="shared" si="18"/>
        <v>0</v>
      </c>
      <c r="BA68" s="161" t="e">
        <f t="shared" si="19"/>
        <v>#DIV/0!</v>
      </c>
      <c r="BB68" s="161" t="e">
        <f t="shared" si="20"/>
        <v>#DIV/0!</v>
      </c>
      <c r="BC68" s="161" t="e">
        <f t="shared" si="21"/>
        <v>#DIV/0!</v>
      </c>
      <c r="BD68" s="161" t="e">
        <f t="shared" si="22"/>
        <v>#DIV/0!</v>
      </c>
      <c r="BE68" s="161" t="e">
        <f t="shared" si="23"/>
        <v>#DIV/0!</v>
      </c>
      <c r="BF68" s="107">
        <f t="shared" si="24"/>
        <v>0</v>
      </c>
      <c r="BG68" s="161" t="e">
        <f t="shared" si="25"/>
        <v>#DIV/0!</v>
      </c>
      <c r="BH68" s="161" t="e">
        <f t="shared" si="26"/>
        <v>#DIV/0!</v>
      </c>
      <c r="BI68" s="161" t="e">
        <f t="shared" si="27"/>
        <v>#DIV/0!</v>
      </c>
      <c r="BJ68" s="161" t="e">
        <f t="shared" si="28"/>
        <v>#DIV/0!</v>
      </c>
      <c r="BK68" s="161" t="e">
        <f t="shared" si="29"/>
        <v>#DIV/0!</v>
      </c>
      <c r="BL68" s="107">
        <f t="shared" si="30"/>
        <v>0</v>
      </c>
      <c r="BM68" s="161" t="e">
        <f t="shared" si="31"/>
        <v>#DIV/0!</v>
      </c>
      <c r="BN68" s="161" t="e">
        <f t="shared" si="32"/>
        <v>#DIV/0!</v>
      </c>
      <c r="BO68" s="161" t="e">
        <f t="shared" si="33"/>
        <v>#DIV/0!</v>
      </c>
      <c r="BP68" s="161" t="e">
        <f t="shared" si="34"/>
        <v>#DIV/0!</v>
      </c>
      <c r="BQ68" s="161" t="e">
        <f t="shared" si="35"/>
        <v>#DIV/0!</v>
      </c>
      <c r="BR68" s="107">
        <f t="shared" si="36"/>
        <v>0</v>
      </c>
      <c r="BS68" s="161" t="e">
        <f t="shared" si="37"/>
        <v>#DIV/0!</v>
      </c>
      <c r="BT68" s="161" t="e">
        <f t="shared" si="38"/>
        <v>#DIV/0!</v>
      </c>
      <c r="BU68" s="161" t="e">
        <f t="shared" si="39"/>
        <v>#DIV/0!</v>
      </c>
      <c r="BV68" s="161" t="e">
        <f t="shared" si="40"/>
        <v>#DIV/0!</v>
      </c>
      <c r="BW68" s="161" t="e">
        <f t="shared" si="41"/>
        <v>#DIV/0!</v>
      </c>
      <c r="BX68" s="107">
        <f t="shared" si="42"/>
        <v>0</v>
      </c>
      <c r="BZ68" s="40" t="e">
        <f>VLOOKUP(I68,Lists!$D$2:$D$19,1,FALSE)</f>
        <v>#N/A</v>
      </c>
      <c r="CA68" s="40" t="e">
        <f>VLOOKUP($I68,Blends!$B$2:$B$115,1,FALSE)</f>
        <v>#N/A</v>
      </c>
      <c r="CC68" s="218">
        <f>ROUND(IF($I68="Other HFC Blend",(Z68*$L68*SUMIF(Lists!$E$2:$E$133,'Quarterly Information'!$K68,Exchange_Value)+Z68*$N68*SUMIF(Lists!$E$2:$E$133,'Quarterly Information'!$M68,Exchange_Value)+Z68*$P68*SUMIF(Lists!$E$2:$E$133,'Quarterly Information'!$O68,Exchange_Value)+Z68*$R68*SUMIF(Lists!$E$2:$E$133,'Quarterly Information'!$Q68,Exchange_Value)+Z68*$T68*SUMIF(Lists!$E$2:$E$133,'Quarterly Information'!$S68,Exchange_Value))/1000,Z68*SUMIF(Lists!$E$2:$E$133,$I68,Exchange_Value)/1000),1)</f>
        <v>0</v>
      </c>
      <c r="CD68" s="218">
        <f>ROUND(IF($I68="Other HFC Blend",(AA68*$L68*SUMIF(Lists!$E$2:$E$133,'Quarterly Information'!$K68,Exchange_Value)+AA68*$N68*SUMIF(Lists!$E$2:$E$133,'Quarterly Information'!$M68,Exchange_Value)+AA68*$P68*SUMIF(Lists!$E$2:$E$133,'Quarterly Information'!$O68,Exchange_Value)+AA68*$R68*SUMIF(Lists!$E$2:$E$133,'Quarterly Information'!$Q68,Exchange_Value)+AA68*$T68*SUMIF(Lists!$E$2:$E$133,'Quarterly Information'!$S68,Exchange_Value))/1000,AA68*SUMIF(Lists!$E$2:$E$133,$I68,Exchange_Value)/1000),1)</f>
        <v>0</v>
      </c>
      <c r="CE68" s="218">
        <f>ROUND(IF($I68="Other HFC Blend",(AB68*$L68*SUMIF(Lists!$E$2:$E$133,'Quarterly Information'!$K68,Exchange_Value)+AB68*$N68*SUMIF(Lists!$E$2:$E$133,'Quarterly Information'!$M68,Exchange_Value)+AB68*$P68*SUMIF(Lists!$E$2:$E$133,'Quarterly Information'!$O68,Exchange_Value)+AB68*$R68*SUMIF(Lists!$E$2:$E$133,'Quarterly Information'!$Q68,Exchange_Value)+AB68*$T68*SUMIF(Lists!$E$2:$E$133,'Quarterly Information'!$S68,Exchange_Value))/1000,AB68*SUMIF(Lists!$E$2:$E$133,$I68,Exchange_Value)/1000),1)</f>
        <v>0</v>
      </c>
      <c r="CF68" s="218">
        <f>ROUND(IF($I68="Other HFC Blend",(AC68*$L68*SUMIF(Lists!$E$2:$E$133,'Quarterly Information'!$K68,Exchange_Value)+AC68*$N68*SUMIF(Lists!$E$2:$E$133,'Quarterly Information'!$M68,Exchange_Value)+AC68*$P68*SUMIF(Lists!$E$2:$E$133,'Quarterly Information'!$O68,Exchange_Value)+AC68*$R68*SUMIF(Lists!$E$2:$E$133,'Quarterly Information'!$Q68,Exchange_Value)+AC68*$T68*SUMIF(Lists!$E$2:$E$133,'Quarterly Information'!$S68,Exchange_Value))/1000,AC68*SUMIF(Lists!$E$2:$E$133,$I68,Exchange_Value)/1000),1)</f>
        <v>0</v>
      </c>
      <c r="CG68" s="218">
        <f>ROUND(IF($I68="Other HFC Blend",(AD68*$L68*SUMIF(Lists!$E$2:$E$133,'Quarterly Information'!$K68,Exchange_Value)+AD68*$N68*SUMIF(Lists!$E$2:$E$133,'Quarterly Information'!$M68,Exchange_Value)+AD68*$P68*SUMIF(Lists!$E$2:$E$133,'Quarterly Information'!$O68,Exchange_Value)+AD68*$R68*SUMIF(Lists!$E$2:$E$133,'Quarterly Information'!$Q68,Exchange_Value)+AD68*$T68*SUMIF(Lists!$E$2:$E$133,'Quarterly Information'!$S68,Exchange_Value))/1000,AD68*SUMIF(Lists!$E$2:$E$133,$I68,Exchange_Value)/1000),1)</f>
        <v>0</v>
      </c>
      <c r="CH68" s="218">
        <f>ROUND(IF($I68="Other HFC Blend",(AE68*$L68*SUMIF(Lists!$E$2:$E$133,'Quarterly Information'!$K68,Exchange_Value)+AE68*$N68*SUMIF(Lists!$E$2:$E$133,'Quarterly Information'!$M68,Exchange_Value)+AE68*$P68*SUMIF(Lists!$E$2:$E$133,'Quarterly Information'!$O68,Exchange_Value)+AE68*$R68*SUMIF(Lists!$E$2:$E$133,'Quarterly Information'!$Q68,Exchange_Value)+AE68*$T68*SUMIF(Lists!$E$2:$E$133,'Quarterly Information'!$S68,Exchange_Value))/1000,AE68*SUMIF(Lists!$E$2:$E$133,$I68,Exchange_Value)/1000),1)</f>
        <v>0</v>
      </c>
      <c r="CI68" s="218">
        <f>ROUND(IF($I68="Other HFC Blend",(AF68*$L68*SUMIF(Lists!$E$2:$E$133,'Quarterly Information'!$K68,Exchange_Value)+AF68*$N68*SUMIF(Lists!$E$2:$E$133,'Quarterly Information'!$M68,Exchange_Value)+AF68*$P68*SUMIF(Lists!$E$2:$E$133,'Quarterly Information'!$O68,Exchange_Value)+AF68*$R68*SUMIF(Lists!$E$2:$E$133,'Quarterly Information'!$Q68,Exchange_Value)+AF68*$T68*SUMIF(Lists!$E$2:$E$133,'Quarterly Information'!$S68,Exchange_Value))/1000,AF68*SUMIF(Lists!$E$2:$E$133,$I68,Exchange_Value)/1000),1)</f>
        <v>0</v>
      </c>
    </row>
    <row r="69" spans="1:87" ht="14" x14ac:dyDescent="0.25">
      <c r="A69" s="39">
        <v>27</v>
      </c>
      <c r="B69" s="90" t="str">
        <f t="shared" si="0"/>
        <v/>
      </c>
      <c r="C69" s="159"/>
      <c r="D69" s="91"/>
      <c r="E69" s="174"/>
      <c r="F69" s="92"/>
      <c r="G69" s="93"/>
      <c r="H69" s="94"/>
      <c r="I69" s="185"/>
      <c r="J69" s="200"/>
      <c r="K69" s="210"/>
      <c r="L69" s="95"/>
      <c r="M69" s="92"/>
      <c r="N69" s="95"/>
      <c r="O69" s="92"/>
      <c r="P69" s="95"/>
      <c r="Q69" s="128"/>
      <c r="R69" s="95"/>
      <c r="S69" s="128"/>
      <c r="T69" s="211"/>
      <c r="U69" s="203"/>
      <c r="V69" s="92"/>
      <c r="W69" s="96"/>
      <c r="X69" s="92"/>
      <c r="Y69" s="220"/>
      <c r="Z69" s="226"/>
      <c r="AA69" s="165"/>
      <c r="AB69" s="165"/>
      <c r="AC69" s="165"/>
      <c r="AD69" s="165"/>
      <c r="AE69" s="165"/>
      <c r="AF69" s="168"/>
      <c r="AG69"/>
      <c r="AH69" s="107">
        <f t="shared" si="1"/>
        <v>0</v>
      </c>
      <c r="AI69" s="107">
        <f t="shared" si="2"/>
        <v>0</v>
      </c>
      <c r="AJ69" s="107">
        <f t="shared" si="3"/>
        <v>0</v>
      </c>
      <c r="AK69" s="107">
        <f t="shared" si="4"/>
        <v>0</v>
      </c>
      <c r="AL69" s="107">
        <f t="shared" si="5"/>
        <v>0</v>
      </c>
      <c r="AM69" s="107">
        <f t="shared" si="6"/>
        <v>0</v>
      </c>
      <c r="AO69" s="161" t="e">
        <f t="shared" si="7"/>
        <v>#DIV/0!</v>
      </c>
      <c r="AP69" s="161" t="e">
        <f t="shared" si="8"/>
        <v>#DIV/0!</v>
      </c>
      <c r="AQ69" s="161" t="e">
        <f t="shared" si="9"/>
        <v>#DIV/0!</v>
      </c>
      <c r="AR69" s="161" t="e">
        <f t="shared" si="10"/>
        <v>#DIV/0!</v>
      </c>
      <c r="AS69" s="161" t="e">
        <f t="shared" si="11"/>
        <v>#DIV/0!</v>
      </c>
      <c r="AT69" s="107">
        <f t="shared" si="12"/>
        <v>0</v>
      </c>
      <c r="AU69" s="161" t="e">
        <f t="shared" si="13"/>
        <v>#DIV/0!</v>
      </c>
      <c r="AV69" s="161" t="e">
        <f t="shared" si="14"/>
        <v>#DIV/0!</v>
      </c>
      <c r="AW69" s="161" t="e">
        <f t="shared" si="15"/>
        <v>#DIV/0!</v>
      </c>
      <c r="AX69" s="161" t="e">
        <f t="shared" si="16"/>
        <v>#DIV/0!</v>
      </c>
      <c r="AY69" s="161" t="e">
        <f t="shared" si="17"/>
        <v>#DIV/0!</v>
      </c>
      <c r="AZ69" s="107">
        <f t="shared" si="18"/>
        <v>0</v>
      </c>
      <c r="BA69" s="161" t="e">
        <f t="shared" si="19"/>
        <v>#DIV/0!</v>
      </c>
      <c r="BB69" s="161" t="e">
        <f t="shared" si="20"/>
        <v>#DIV/0!</v>
      </c>
      <c r="BC69" s="161" t="e">
        <f t="shared" si="21"/>
        <v>#DIV/0!</v>
      </c>
      <c r="BD69" s="161" t="e">
        <f t="shared" si="22"/>
        <v>#DIV/0!</v>
      </c>
      <c r="BE69" s="161" t="e">
        <f t="shared" si="23"/>
        <v>#DIV/0!</v>
      </c>
      <c r="BF69" s="107">
        <f t="shared" si="24"/>
        <v>0</v>
      </c>
      <c r="BG69" s="161" t="e">
        <f t="shared" si="25"/>
        <v>#DIV/0!</v>
      </c>
      <c r="BH69" s="161" t="e">
        <f t="shared" si="26"/>
        <v>#DIV/0!</v>
      </c>
      <c r="BI69" s="161" t="e">
        <f t="shared" si="27"/>
        <v>#DIV/0!</v>
      </c>
      <c r="BJ69" s="161" t="e">
        <f t="shared" si="28"/>
        <v>#DIV/0!</v>
      </c>
      <c r="BK69" s="161" t="e">
        <f t="shared" si="29"/>
        <v>#DIV/0!</v>
      </c>
      <c r="BL69" s="107">
        <f t="shared" si="30"/>
        <v>0</v>
      </c>
      <c r="BM69" s="161" t="e">
        <f t="shared" si="31"/>
        <v>#DIV/0!</v>
      </c>
      <c r="BN69" s="161" t="e">
        <f t="shared" si="32"/>
        <v>#DIV/0!</v>
      </c>
      <c r="BO69" s="161" t="e">
        <f t="shared" si="33"/>
        <v>#DIV/0!</v>
      </c>
      <c r="BP69" s="161" t="e">
        <f t="shared" si="34"/>
        <v>#DIV/0!</v>
      </c>
      <c r="BQ69" s="161" t="e">
        <f t="shared" si="35"/>
        <v>#DIV/0!</v>
      </c>
      <c r="BR69" s="107">
        <f t="shared" si="36"/>
        <v>0</v>
      </c>
      <c r="BS69" s="161" t="e">
        <f t="shared" si="37"/>
        <v>#DIV/0!</v>
      </c>
      <c r="BT69" s="161" t="e">
        <f t="shared" si="38"/>
        <v>#DIV/0!</v>
      </c>
      <c r="BU69" s="161" t="e">
        <f t="shared" si="39"/>
        <v>#DIV/0!</v>
      </c>
      <c r="BV69" s="161" t="e">
        <f t="shared" si="40"/>
        <v>#DIV/0!</v>
      </c>
      <c r="BW69" s="161" t="e">
        <f t="shared" si="41"/>
        <v>#DIV/0!</v>
      </c>
      <c r="BX69" s="107">
        <f t="shared" si="42"/>
        <v>0</v>
      </c>
      <c r="BZ69" s="40" t="e">
        <f>VLOOKUP(I69,Lists!$D$2:$D$19,1,FALSE)</f>
        <v>#N/A</v>
      </c>
      <c r="CA69" s="40" t="e">
        <f>VLOOKUP($I69,Blends!$B$2:$B$115,1,FALSE)</f>
        <v>#N/A</v>
      </c>
      <c r="CC69" s="218">
        <f>ROUND(IF($I69="Other HFC Blend",(Z69*$L69*SUMIF(Lists!$E$2:$E$133,'Quarterly Information'!$K69,Exchange_Value)+Z69*$N69*SUMIF(Lists!$E$2:$E$133,'Quarterly Information'!$M69,Exchange_Value)+Z69*$P69*SUMIF(Lists!$E$2:$E$133,'Quarterly Information'!$O69,Exchange_Value)+Z69*$R69*SUMIF(Lists!$E$2:$E$133,'Quarterly Information'!$Q69,Exchange_Value)+Z69*$T69*SUMIF(Lists!$E$2:$E$133,'Quarterly Information'!$S69,Exchange_Value))/1000,Z69*SUMIF(Lists!$E$2:$E$133,$I69,Exchange_Value)/1000),1)</f>
        <v>0</v>
      </c>
      <c r="CD69" s="218">
        <f>ROUND(IF($I69="Other HFC Blend",(AA69*$L69*SUMIF(Lists!$E$2:$E$133,'Quarterly Information'!$K69,Exchange_Value)+AA69*$N69*SUMIF(Lists!$E$2:$E$133,'Quarterly Information'!$M69,Exchange_Value)+AA69*$P69*SUMIF(Lists!$E$2:$E$133,'Quarterly Information'!$O69,Exchange_Value)+AA69*$R69*SUMIF(Lists!$E$2:$E$133,'Quarterly Information'!$Q69,Exchange_Value)+AA69*$T69*SUMIF(Lists!$E$2:$E$133,'Quarterly Information'!$S69,Exchange_Value))/1000,AA69*SUMIF(Lists!$E$2:$E$133,$I69,Exchange_Value)/1000),1)</f>
        <v>0</v>
      </c>
      <c r="CE69" s="218">
        <f>ROUND(IF($I69="Other HFC Blend",(AB69*$L69*SUMIF(Lists!$E$2:$E$133,'Quarterly Information'!$K69,Exchange_Value)+AB69*$N69*SUMIF(Lists!$E$2:$E$133,'Quarterly Information'!$M69,Exchange_Value)+AB69*$P69*SUMIF(Lists!$E$2:$E$133,'Quarterly Information'!$O69,Exchange_Value)+AB69*$R69*SUMIF(Lists!$E$2:$E$133,'Quarterly Information'!$Q69,Exchange_Value)+AB69*$T69*SUMIF(Lists!$E$2:$E$133,'Quarterly Information'!$S69,Exchange_Value))/1000,AB69*SUMIF(Lists!$E$2:$E$133,$I69,Exchange_Value)/1000),1)</f>
        <v>0</v>
      </c>
      <c r="CF69" s="218">
        <f>ROUND(IF($I69="Other HFC Blend",(AC69*$L69*SUMIF(Lists!$E$2:$E$133,'Quarterly Information'!$K69,Exchange_Value)+AC69*$N69*SUMIF(Lists!$E$2:$E$133,'Quarterly Information'!$M69,Exchange_Value)+AC69*$P69*SUMIF(Lists!$E$2:$E$133,'Quarterly Information'!$O69,Exchange_Value)+AC69*$R69*SUMIF(Lists!$E$2:$E$133,'Quarterly Information'!$Q69,Exchange_Value)+AC69*$T69*SUMIF(Lists!$E$2:$E$133,'Quarterly Information'!$S69,Exchange_Value))/1000,AC69*SUMIF(Lists!$E$2:$E$133,$I69,Exchange_Value)/1000),1)</f>
        <v>0</v>
      </c>
      <c r="CG69" s="218">
        <f>ROUND(IF($I69="Other HFC Blend",(AD69*$L69*SUMIF(Lists!$E$2:$E$133,'Quarterly Information'!$K69,Exchange_Value)+AD69*$N69*SUMIF(Lists!$E$2:$E$133,'Quarterly Information'!$M69,Exchange_Value)+AD69*$P69*SUMIF(Lists!$E$2:$E$133,'Quarterly Information'!$O69,Exchange_Value)+AD69*$R69*SUMIF(Lists!$E$2:$E$133,'Quarterly Information'!$Q69,Exchange_Value)+AD69*$T69*SUMIF(Lists!$E$2:$E$133,'Quarterly Information'!$S69,Exchange_Value))/1000,AD69*SUMIF(Lists!$E$2:$E$133,$I69,Exchange_Value)/1000),1)</f>
        <v>0</v>
      </c>
      <c r="CH69" s="218">
        <f>ROUND(IF($I69="Other HFC Blend",(AE69*$L69*SUMIF(Lists!$E$2:$E$133,'Quarterly Information'!$K69,Exchange_Value)+AE69*$N69*SUMIF(Lists!$E$2:$E$133,'Quarterly Information'!$M69,Exchange_Value)+AE69*$P69*SUMIF(Lists!$E$2:$E$133,'Quarterly Information'!$O69,Exchange_Value)+AE69*$R69*SUMIF(Lists!$E$2:$E$133,'Quarterly Information'!$Q69,Exchange_Value)+AE69*$T69*SUMIF(Lists!$E$2:$E$133,'Quarterly Information'!$S69,Exchange_Value))/1000,AE69*SUMIF(Lists!$E$2:$E$133,$I69,Exchange_Value)/1000),1)</f>
        <v>0</v>
      </c>
      <c r="CI69" s="218">
        <f>ROUND(IF($I69="Other HFC Blend",(AF69*$L69*SUMIF(Lists!$E$2:$E$133,'Quarterly Information'!$K69,Exchange_Value)+AF69*$N69*SUMIF(Lists!$E$2:$E$133,'Quarterly Information'!$M69,Exchange_Value)+AF69*$P69*SUMIF(Lists!$E$2:$E$133,'Quarterly Information'!$O69,Exchange_Value)+AF69*$R69*SUMIF(Lists!$E$2:$E$133,'Quarterly Information'!$Q69,Exchange_Value)+AF69*$T69*SUMIF(Lists!$E$2:$E$133,'Quarterly Information'!$S69,Exchange_Value))/1000,AF69*SUMIF(Lists!$E$2:$E$133,$I69,Exchange_Value)/1000),1)</f>
        <v>0</v>
      </c>
    </row>
    <row r="70" spans="1:87" ht="14" x14ac:dyDescent="0.25">
      <c r="A70" s="39">
        <v>28</v>
      </c>
      <c r="B70" s="90" t="str">
        <f t="shared" si="0"/>
        <v/>
      </c>
      <c r="C70" s="159"/>
      <c r="D70" s="91"/>
      <c r="E70" s="174"/>
      <c r="F70" s="92"/>
      <c r="G70" s="93"/>
      <c r="H70" s="94"/>
      <c r="I70" s="185"/>
      <c r="J70" s="200"/>
      <c r="K70" s="210"/>
      <c r="L70" s="95"/>
      <c r="M70" s="92"/>
      <c r="N70" s="95"/>
      <c r="O70" s="92"/>
      <c r="P70" s="95"/>
      <c r="Q70" s="128"/>
      <c r="R70" s="95"/>
      <c r="S70" s="128"/>
      <c r="T70" s="211"/>
      <c r="U70" s="203"/>
      <c r="V70" s="92"/>
      <c r="W70" s="96"/>
      <c r="X70" s="92"/>
      <c r="Y70" s="220"/>
      <c r="Z70" s="226"/>
      <c r="AA70" s="165"/>
      <c r="AB70" s="165"/>
      <c r="AC70" s="165"/>
      <c r="AD70" s="165"/>
      <c r="AE70" s="165"/>
      <c r="AF70" s="168"/>
      <c r="AG70"/>
      <c r="AH70" s="107">
        <f t="shared" si="1"/>
        <v>0</v>
      </c>
      <c r="AI70" s="107">
        <f t="shared" si="2"/>
        <v>0</v>
      </c>
      <c r="AJ70" s="107">
        <f t="shared" si="3"/>
        <v>0</v>
      </c>
      <c r="AK70" s="107">
        <f t="shared" si="4"/>
        <v>0</v>
      </c>
      <c r="AL70" s="107">
        <f t="shared" si="5"/>
        <v>0</v>
      </c>
      <c r="AM70" s="107">
        <f t="shared" si="6"/>
        <v>0</v>
      </c>
      <c r="AO70" s="161" t="e">
        <f t="shared" si="7"/>
        <v>#DIV/0!</v>
      </c>
      <c r="AP70" s="161" t="e">
        <f t="shared" si="8"/>
        <v>#DIV/0!</v>
      </c>
      <c r="AQ70" s="161" t="e">
        <f t="shared" si="9"/>
        <v>#DIV/0!</v>
      </c>
      <c r="AR70" s="161" t="e">
        <f t="shared" si="10"/>
        <v>#DIV/0!</v>
      </c>
      <c r="AS70" s="161" t="e">
        <f t="shared" si="11"/>
        <v>#DIV/0!</v>
      </c>
      <c r="AT70" s="107">
        <f t="shared" si="12"/>
        <v>0</v>
      </c>
      <c r="AU70" s="161" t="e">
        <f t="shared" si="13"/>
        <v>#DIV/0!</v>
      </c>
      <c r="AV70" s="161" t="e">
        <f t="shared" si="14"/>
        <v>#DIV/0!</v>
      </c>
      <c r="AW70" s="161" t="e">
        <f t="shared" si="15"/>
        <v>#DIV/0!</v>
      </c>
      <c r="AX70" s="161" t="e">
        <f t="shared" si="16"/>
        <v>#DIV/0!</v>
      </c>
      <c r="AY70" s="161" t="e">
        <f t="shared" si="17"/>
        <v>#DIV/0!</v>
      </c>
      <c r="AZ70" s="107">
        <f t="shared" si="18"/>
        <v>0</v>
      </c>
      <c r="BA70" s="161" t="e">
        <f t="shared" si="19"/>
        <v>#DIV/0!</v>
      </c>
      <c r="BB70" s="161" t="e">
        <f t="shared" si="20"/>
        <v>#DIV/0!</v>
      </c>
      <c r="BC70" s="161" t="e">
        <f t="shared" si="21"/>
        <v>#DIV/0!</v>
      </c>
      <c r="BD70" s="161" t="e">
        <f t="shared" si="22"/>
        <v>#DIV/0!</v>
      </c>
      <c r="BE70" s="161" t="e">
        <f t="shared" si="23"/>
        <v>#DIV/0!</v>
      </c>
      <c r="BF70" s="107">
        <f t="shared" si="24"/>
        <v>0</v>
      </c>
      <c r="BG70" s="161" t="e">
        <f t="shared" si="25"/>
        <v>#DIV/0!</v>
      </c>
      <c r="BH70" s="161" t="e">
        <f t="shared" si="26"/>
        <v>#DIV/0!</v>
      </c>
      <c r="BI70" s="161" t="e">
        <f t="shared" si="27"/>
        <v>#DIV/0!</v>
      </c>
      <c r="BJ70" s="161" t="e">
        <f t="shared" si="28"/>
        <v>#DIV/0!</v>
      </c>
      <c r="BK70" s="161" t="e">
        <f t="shared" si="29"/>
        <v>#DIV/0!</v>
      </c>
      <c r="BL70" s="107">
        <f t="shared" si="30"/>
        <v>0</v>
      </c>
      <c r="BM70" s="161" t="e">
        <f t="shared" si="31"/>
        <v>#DIV/0!</v>
      </c>
      <c r="BN70" s="161" t="e">
        <f t="shared" si="32"/>
        <v>#DIV/0!</v>
      </c>
      <c r="BO70" s="161" t="e">
        <f t="shared" si="33"/>
        <v>#DIV/0!</v>
      </c>
      <c r="BP70" s="161" t="e">
        <f t="shared" si="34"/>
        <v>#DIV/0!</v>
      </c>
      <c r="BQ70" s="161" t="e">
        <f t="shared" si="35"/>
        <v>#DIV/0!</v>
      </c>
      <c r="BR70" s="107">
        <f t="shared" si="36"/>
        <v>0</v>
      </c>
      <c r="BS70" s="161" t="e">
        <f t="shared" si="37"/>
        <v>#DIV/0!</v>
      </c>
      <c r="BT70" s="161" t="e">
        <f t="shared" si="38"/>
        <v>#DIV/0!</v>
      </c>
      <c r="BU70" s="161" t="e">
        <f t="shared" si="39"/>
        <v>#DIV/0!</v>
      </c>
      <c r="BV70" s="161" t="e">
        <f t="shared" si="40"/>
        <v>#DIV/0!</v>
      </c>
      <c r="BW70" s="161" t="e">
        <f t="shared" si="41"/>
        <v>#DIV/0!</v>
      </c>
      <c r="BX70" s="107">
        <f t="shared" si="42"/>
        <v>0</v>
      </c>
      <c r="BZ70" s="40" t="e">
        <f>VLOOKUP(I70,Lists!$D$2:$D$19,1,FALSE)</f>
        <v>#N/A</v>
      </c>
      <c r="CA70" s="40" t="e">
        <f>VLOOKUP($I70,Blends!$B$2:$B$115,1,FALSE)</f>
        <v>#N/A</v>
      </c>
      <c r="CC70" s="218">
        <f>ROUND(IF($I70="Other HFC Blend",(Z70*$L70*SUMIF(Lists!$E$2:$E$133,'Quarterly Information'!$K70,Exchange_Value)+Z70*$N70*SUMIF(Lists!$E$2:$E$133,'Quarterly Information'!$M70,Exchange_Value)+Z70*$P70*SUMIF(Lists!$E$2:$E$133,'Quarterly Information'!$O70,Exchange_Value)+Z70*$R70*SUMIF(Lists!$E$2:$E$133,'Quarterly Information'!$Q70,Exchange_Value)+Z70*$T70*SUMIF(Lists!$E$2:$E$133,'Quarterly Information'!$S70,Exchange_Value))/1000,Z70*SUMIF(Lists!$E$2:$E$133,$I70,Exchange_Value)/1000),1)</f>
        <v>0</v>
      </c>
      <c r="CD70" s="218">
        <f>ROUND(IF($I70="Other HFC Blend",(AA70*$L70*SUMIF(Lists!$E$2:$E$133,'Quarterly Information'!$K70,Exchange_Value)+AA70*$N70*SUMIF(Lists!$E$2:$E$133,'Quarterly Information'!$M70,Exchange_Value)+AA70*$P70*SUMIF(Lists!$E$2:$E$133,'Quarterly Information'!$O70,Exchange_Value)+AA70*$R70*SUMIF(Lists!$E$2:$E$133,'Quarterly Information'!$Q70,Exchange_Value)+AA70*$T70*SUMIF(Lists!$E$2:$E$133,'Quarterly Information'!$S70,Exchange_Value))/1000,AA70*SUMIF(Lists!$E$2:$E$133,$I70,Exchange_Value)/1000),1)</f>
        <v>0</v>
      </c>
      <c r="CE70" s="218">
        <f>ROUND(IF($I70="Other HFC Blend",(AB70*$L70*SUMIF(Lists!$E$2:$E$133,'Quarterly Information'!$K70,Exchange_Value)+AB70*$N70*SUMIF(Lists!$E$2:$E$133,'Quarterly Information'!$M70,Exchange_Value)+AB70*$P70*SUMIF(Lists!$E$2:$E$133,'Quarterly Information'!$O70,Exchange_Value)+AB70*$R70*SUMIF(Lists!$E$2:$E$133,'Quarterly Information'!$Q70,Exchange_Value)+AB70*$T70*SUMIF(Lists!$E$2:$E$133,'Quarterly Information'!$S70,Exchange_Value))/1000,AB70*SUMIF(Lists!$E$2:$E$133,$I70,Exchange_Value)/1000),1)</f>
        <v>0</v>
      </c>
      <c r="CF70" s="218">
        <f>ROUND(IF($I70="Other HFC Blend",(AC70*$L70*SUMIF(Lists!$E$2:$E$133,'Quarterly Information'!$K70,Exchange_Value)+AC70*$N70*SUMIF(Lists!$E$2:$E$133,'Quarterly Information'!$M70,Exchange_Value)+AC70*$P70*SUMIF(Lists!$E$2:$E$133,'Quarterly Information'!$O70,Exchange_Value)+AC70*$R70*SUMIF(Lists!$E$2:$E$133,'Quarterly Information'!$Q70,Exchange_Value)+AC70*$T70*SUMIF(Lists!$E$2:$E$133,'Quarterly Information'!$S70,Exchange_Value))/1000,AC70*SUMIF(Lists!$E$2:$E$133,$I70,Exchange_Value)/1000),1)</f>
        <v>0</v>
      </c>
      <c r="CG70" s="218">
        <f>ROUND(IF($I70="Other HFC Blend",(AD70*$L70*SUMIF(Lists!$E$2:$E$133,'Quarterly Information'!$K70,Exchange_Value)+AD70*$N70*SUMIF(Lists!$E$2:$E$133,'Quarterly Information'!$M70,Exchange_Value)+AD70*$P70*SUMIF(Lists!$E$2:$E$133,'Quarterly Information'!$O70,Exchange_Value)+AD70*$R70*SUMIF(Lists!$E$2:$E$133,'Quarterly Information'!$Q70,Exchange_Value)+AD70*$T70*SUMIF(Lists!$E$2:$E$133,'Quarterly Information'!$S70,Exchange_Value))/1000,AD70*SUMIF(Lists!$E$2:$E$133,$I70,Exchange_Value)/1000),1)</f>
        <v>0</v>
      </c>
      <c r="CH70" s="218">
        <f>ROUND(IF($I70="Other HFC Blend",(AE70*$L70*SUMIF(Lists!$E$2:$E$133,'Quarterly Information'!$K70,Exchange_Value)+AE70*$N70*SUMIF(Lists!$E$2:$E$133,'Quarterly Information'!$M70,Exchange_Value)+AE70*$P70*SUMIF(Lists!$E$2:$E$133,'Quarterly Information'!$O70,Exchange_Value)+AE70*$R70*SUMIF(Lists!$E$2:$E$133,'Quarterly Information'!$Q70,Exchange_Value)+AE70*$T70*SUMIF(Lists!$E$2:$E$133,'Quarterly Information'!$S70,Exchange_Value))/1000,AE70*SUMIF(Lists!$E$2:$E$133,$I70,Exchange_Value)/1000),1)</f>
        <v>0</v>
      </c>
      <c r="CI70" s="218">
        <f>ROUND(IF($I70="Other HFC Blend",(AF70*$L70*SUMIF(Lists!$E$2:$E$133,'Quarterly Information'!$K70,Exchange_Value)+AF70*$N70*SUMIF(Lists!$E$2:$E$133,'Quarterly Information'!$M70,Exchange_Value)+AF70*$P70*SUMIF(Lists!$E$2:$E$133,'Quarterly Information'!$O70,Exchange_Value)+AF70*$R70*SUMIF(Lists!$E$2:$E$133,'Quarterly Information'!$Q70,Exchange_Value)+AF70*$T70*SUMIF(Lists!$E$2:$E$133,'Quarterly Information'!$S70,Exchange_Value))/1000,AF70*SUMIF(Lists!$E$2:$E$133,$I70,Exchange_Value)/1000),1)</f>
        <v>0</v>
      </c>
    </row>
    <row r="71" spans="1:87" ht="14" x14ac:dyDescent="0.25">
      <c r="A71" s="39">
        <v>29</v>
      </c>
      <c r="B71" s="90" t="str">
        <f t="shared" si="0"/>
        <v/>
      </c>
      <c r="C71" s="159"/>
      <c r="D71" s="91"/>
      <c r="E71" s="174"/>
      <c r="F71" s="92"/>
      <c r="G71" s="93"/>
      <c r="H71" s="94"/>
      <c r="I71" s="185"/>
      <c r="J71" s="200"/>
      <c r="K71" s="210"/>
      <c r="L71" s="95"/>
      <c r="M71" s="92"/>
      <c r="N71" s="95"/>
      <c r="O71" s="92"/>
      <c r="P71" s="95"/>
      <c r="Q71" s="128"/>
      <c r="R71" s="95"/>
      <c r="S71" s="128"/>
      <c r="T71" s="211"/>
      <c r="U71" s="203"/>
      <c r="V71" s="92"/>
      <c r="W71" s="96"/>
      <c r="X71" s="92"/>
      <c r="Y71" s="220"/>
      <c r="Z71" s="226"/>
      <c r="AA71" s="165"/>
      <c r="AB71" s="165"/>
      <c r="AC71" s="165"/>
      <c r="AD71" s="165"/>
      <c r="AE71" s="165"/>
      <c r="AF71" s="168"/>
      <c r="AG71"/>
      <c r="AH71" s="107">
        <f t="shared" si="1"/>
        <v>0</v>
      </c>
      <c r="AI71" s="107">
        <f t="shared" si="2"/>
        <v>0</v>
      </c>
      <c r="AJ71" s="107">
        <f t="shared" si="3"/>
        <v>0</v>
      </c>
      <c r="AK71" s="107">
        <f t="shared" si="4"/>
        <v>0</v>
      </c>
      <c r="AL71" s="107">
        <f t="shared" si="5"/>
        <v>0</v>
      </c>
      <c r="AM71" s="107">
        <f t="shared" si="6"/>
        <v>0</v>
      </c>
      <c r="AO71" s="161" t="e">
        <f t="shared" si="7"/>
        <v>#DIV/0!</v>
      </c>
      <c r="AP71" s="161" t="e">
        <f t="shared" si="8"/>
        <v>#DIV/0!</v>
      </c>
      <c r="AQ71" s="161" t="e">
        <f t="shared" si="9"/>
        <v>#DIV/0!</v>
      </c>
      <c r="AR71" s="161" t="e">
        <f t="shared" si="10"/>
        <v>#DIV/0!</v>
      </c>
      <c r="AS71" s="161" t="e">
        <f t="shared" si="11"/>
        <v>#DIV/0!</v>
      </c>
      <c r="AT71" s="107">
        <f t="shared" si="12"/>
        <v>0</v>
      </c>
      <c r="AU71" s="161" t="e">
        <f t="shared" si="13"/>
        <v>#DIV/0!</v>
      </c>
      <c r="AV71" s="161" t="e">
        <f t="shared" si="14"/>
        <v>#DIV/0!</v>
      </c>
      <c r="AW71" s="161" t="e">
        <f t="shared" si="15"/>
        <v>#DIV/0!</v>
      </c>
      <c r="AX71" s="161" t="e">
        <f t="shared" si="16"/>
        <v>#DIV/0!</v>
      </c>
      <c r="AY71" s="161" t="e">
        <f t="shared" si="17"/>
        <v>#DIV/0!</v>
      </c>
      <c r="AZ71" s="107">
        <f t="shared" si="18"/>
        <v>0</v>
      </c>
      <c r="BA71" s="161" t="e">
        <f t="shared" si="19"/>
        <v>#DIV/0!</v>
      </c>
      <c r="BB71" s="161" t="e">
        <f t="shared" si="20"/>
        <v>#DIV/0!</v>
      </c>
      <c r="BC71" s="161" t="e">
        <f t="shared" si="21"/>
        <v>#DIV/0!</v>
      </c>
      <c r="BD71" s="161" t="e">
        <f t="shared" si="22"/>
        <v>#DIV/0!</v>
      </c>
      <c r="BE71" s="161" t="e">
        <f t="shared" si="23"/>
        <v>#DIV/0!</v>
      </c>
      <c r="BF71" s="107">
        <f t="shared" si="24"/>
        <v>0</v>
      </c>
      <c r="BG71" s="161" t="e">
        <f t="shared" si="25"/>
        <v>#DIV/0!</v>
      </c>
      <c r="BH71" s="161" t="e">
        <f t="shared" si="26"/>
        <v>#DIV/0!</v>
      </c>
      <c r="BI71" s="161" t="e">
        <f t="shared" si="27"/>
        <v>#DIV/0!</v>
      </c>
      <c r="BJ71" s="161" t="e">
        <f t="shared" si="28"/>
        <v>#DIV/0!</v>
      </c>
      <c r="BK71" s="161" t="e">
        <f t="shared" si="29"/>
        <v>#DIV/0!</v>
      </c>
      <c r="BL71" s="107">
        <f t="shared" si="30"/>
        <v>0</v>
      </c>
      <c r="BM71" s="161" t="e">
        <f t="shared" si="31"/>
        <v>#DIV/0!</v>
      </c>
      <c r="BN71" s="161" t="e">
        <f t="shared" si="32"/>
        <v>#DIV/0!</v>
      </c>
      <c r="BO71" s="161" t="e">
        <f t="shared" si="33"/>
        <v>#DIV/0!</v>
      </c>
      <c r="BP71" s="161" t="e">
        <f t="shared" si="34"/>
        <v>#DIV/0!</v>
      </c>
      <c r="BQ71" s="161" t="e">
        <f t="shared" si="35"/>
        <v>#DIV/0!</v>
      </c>
      <c r="BR71" s="107">
        <f t="shared" si="36"/>
        <v>0</v>
      </c>
      <c r="BS71" s="161" t="e">
        <f t="shared" si="37"/>
        <v>#DIV/0!</v>
      </c>
      <c r="BT71" s="161" t="e">
        <f t="shared" si="38"/>
        <v>#DIV/0!</v>
      </c>
      <c r="BU71" s="161" t="e">
        <f t="shared" si="39"/>
        <v>#DIV/0!</v>
      </c>
      <c r="BV71" s="161" t="e">
        <f t="shared" si="40"/>
        <v>#DIV/0!</v>
      </c>
      <c r="BW71" s="161" t="e">
        <f t="shared" si="41"/>
        <v>#DIV/0!</v>
      </c>
      <c r="BX71" s="107">
        <f t="shared" si="42"/>
        <v>0</v>
      </c>
      <c r="BZ71" s="40" t="e">
        <f>VLOOKUP(I71,Lists!$D$2:$D$19,1,FALSE)</f>
        <v>#N/A</v>
      </c>
      <c r="CA71" s="40" t="e">
        <f>VLOOKUP($I71,Blends!$B$2:$B$115,1,FALSE)</f>
        <v>#N/A</v>
      </c>
      <c r="CC71" s="218">
        <f>ROUND(IF($I71="Other HFC Blend",(Z71*$L71*SUMIF(Lists!$E$2:$E$133,'Quarterly Information'!$K71,Exchange_Value)+Z71*$N71*SUMIF(Lists!$E$2:$E$133,'Quarterly Information'!$M71,Exchange_Value)+Z71*$P71*SUMIF(Lists!$E$2:$E$133,'Quarterly Information'!$O71,Exchange_Value)+Z71*$R71*SUMIF(Lists!$E$2:$E$133,'Quarterly Information'!$Q71,Exchange_Value)+Z71*$T71*SUMIF(Lists!$E$2:$E$133,'Quarterly Information'!$S71,Exchange_Value))/1000,Z71*SUMIF(Lists!$E$2:$E$133,$I71,Exchange_Value)/1000),1)</f>
        <v>0</v>
      </c>
      <c r="CD71" s="218">
        <f>ROUND(IF($I71="Other HFC Blend",(AA71*$L71*SUMIF(Lists!$E$2:$E$133,'Quarterly Information'!$K71,Exchange_Value)+AA71*$N71*SUMIF(Lists!$E$2:$E$133,'Quarterly Information'!$M71,Exchange_Value)+AA71*$P71*SUMIF(Lists!$E$2:$E$133,'Quarterly Information'!$O71,Exchange_Value)+AA71*$R71*SUMIF(Lists!$E$2:$E$133,'Quarterly Information'!$Q71,Exchange_Value)+AA71*$T71*SUMIF(Lists!$E$2:$E$133,'Quarterly Information'!$S71,Exchange_Value))/1000,AA71*SUMIF(Lists!$E$2:$E$133,$I71,Exchange_Value)/1000),1)</f>
        <v>0</v>
      </c>
      <c r="CE71" s="218">
        <f>ROUND(IF($I71="Other HFC Blend",(AB71*$L71*SUMIF(Lists!$E$2:$E$133,'Quarterly Information'!$K71,Exchange_Value)+AB71*$N71*SUMIF(Lists!$E$2:$E$133,'Quarterly Information'!$M71,Exchange_Value)+AB71*$P71*SUMIF(Lists!$E$2:$E$133,'Quarterly Information'!$O71,Exchange_Value)+AB71*$R71*SUMIF(Lists!$E$2:$E$133,'Quarterly Information'!$Q71,Exchange_Value)+AB71*$T71*SUMIF(Lists!$E$2:$E$133,'Quarterly Information'!$S71,Exchange_Value))/1000,AB71*SUMIF(Lists!$E$2:$E$133,$I71,Exchange_Value)/1000),1)</f>
        <v>0</v>
      </c>
      <c r="CF71" s="218">
        <f>ROUND(IF($I71="Other HFC Blend",(AC71*$L71*SUMIF(Lists!$E$2:$E$133,'Quarterly Information'!$K71,Exchange_Value)+AC71*$N71*SUMIF(Lists!$E$2:$E$133,'Quarterly Information'!$M71,Exchange_Value)+AC71*$P71*SUMIF(Lists!$E$2:$E$133,'Quarterly Information'!$O71,Exchange_Value)+AC71*$R71*SUMIF(Lists!$E$2:$E$133,'Quarterly Information'!$Q71,Exchange_Value)+AC71*$T71*SUMIF(Lists!$E$2:$E$133,'Quarterly Information'!$S71,Exchange_Value))/1000,AC71*SUMIF(Lists!$E$2:$E$133,$I71,Exchange_Value)/1000),1)</f>
        <v>0</v>
      </c>
      <c r="CG71" s="218">
        <f>ROUND(IF($I71="Other HFC Blend",(AD71*$L71*SUMIF(Lists!$E$2:$E$133,'Quarterly Information'!$K71,Exchange_Value)+AD71*$N71*SUMIF(Lists!$E$2:$E$133,'Quarterly Information'!$M71,Exchange_Value)+AD71*$P71*SUMIF(Lists!$E$2:$E$133,'Quarterly Information'!$O71,Exchange_Value)+AD71*$R71*SUMIF(Lists!$E$2:$E$133,'Quarterly Information'!$Q71,Exchange_Value)+AD71*$T71*SUMIF(Lists!$E$2:$E$133,'Quarterly Information'!$S71,Exchange_Value))/1000,AD71*SUMIF(Lists!$E$2:$E$133,$I71,Exchange_Value)/1000),1)</f>
        <v>0</v>
      </c>
      <c r="CH71" s="218">
        <f>ROUND(IF($I71="Other HFC Blend",(AE71*$L71*SUMIF(Lists!$E$2:$E$133,'Quarterly Information'!$K71,Exchange_Value)+AE71*$N71*SUMIF(Lists!$E$2:$E$133,'Quarterly Information'!$M71,Exchange_Value)+AE71*$P71*SUMIF(Lists!$E$2:$E$133,'Quarterly Information'!$O71,Exchange_Value)+AE71*$R71*SUMIF(Lists!$E$2:$E$133,'Quarterly Information'!$Q71,Exchange_Value)+AE71*$T71*SUMIF(Lists!$E$2:$E$133,'Quarterly Information'!$S71,Exchange_Value))/1000,AE71*SUMIF(Lists!$E$2:$E$133,$I71,Exchange_Value)/1000),1)</f>
        <v>0</v>
      </c>
      <c r="CI71" s="218">
        <f>ROUND(IF($I71="Other HFC Blend",(AF71*$L71*SUMIF(Lists!$E$2:$E$133,'Quarterly Information'!$K71,Exchange_Value)+AF71*$N71*SUMIF(Lists!$E$2:$E$133,'Quarterly Information'!$M71,Exchange_Value)+AF71*$P71*SUMIF(Lists!$E$2:$E$133,'Quarterly Information'!$O71,Exchange_Value)+AF71*$R71*SUMIF(Lists!$E$2:$E$133,'Quarterly Information'!$Q71,Exchange_Value)+AF71*$T71*SUMIF(Lists!$E$2:$E$133,'Quarterly Information'!$S71,Exchange_Value))/1000,AF71*SUMIF(Lists!$E$2:$E$133,$I71,Exchange_Value)/1000),1)</f>
        <v>0</v>
      </c>
    </row>
    <row r="72" spans="1:87" ht="14" x14ac:dyDescent="0.25">
      <c r="A72" s="39">
        <v>30</v>
      </c>
      <c r="B72" s="90" t="str">
        <f t="shared" si="0"/>
        <v/>
      </c>
      <c r="C72" s="159"/>
      <c r="D72" s="91"/>
      <c r="E72" s="174"/>
      <c r="F72" s="92"/>
      <c r="G72" s="93"/>
      <c r="H72" s="94"/>
      <c r="I72" s="185"/>
      <c r="J72" s="200"/>
      <c r="K72" s="210"/>
      <c r="L72" s="95"/>
      <c r="M72" s="92"/>
      <c r="N72" s="95"/>
      <c r="O72" s="92"/>
      <c r="P72" s="95"/>
      <c r="Q72" s="128"/>
      <c r="R72" s="95"/>
      <c r="S72" s="128"/>
      <c r="T72" s="211"/>
      <c r="U72" s="203"/>
      <c r="V72" s="92"/>
      <c r="W72" s="96"/>
      <c r="X72" s="92"/>
      <c r="Y72" s="220"/>
      <c r="Z72" s="226"/>
      <c r="AA72" s="165"/>
      <c r="AB72" s="165"/>
      <c r="AC72" s="165"/>
      <c r="AD72" s="165"/>
      <c r="AE72" s="165"/>
      <c r="AF72" s="168"/>
      <c r="AG72"/>
      <c r="AH72" s="107">
        <f t="shared" si="1"/>
        <v>0</v>
      </c>
      <c r="AI72" s="107">
        <f t="shared" si="2"/>
        <v>0</v>
      </c>
      <c r="AJ72" s="107">
        <f t="shared" si="3"/>
        <v>0</v>
      </c>
      <c r="AK72" s="107">
        <f t="shared" si="4"/>
        <v>0</v>
      </c>
      <c r="AL72" s="107">
        <f t="shared" si="5"/>
        <v>0</v>
      </c>
      <c r="AM72" s="107">
        <f t="shared" si="6"/>
        <v>0</v>
      </c>
      <c r="AO72" s="161" t="e">
        <f t="shared" si="7"/>
        <v>#DIV/0!</v>
      </c>
      <c r="AP72" s="161" t="e">
        <f t="shared" si="8"/>
        <v>#DIV/0!</v>
      </c>
      <c r="AQ72" s="161" t="e">
        <f t="shared" si="9"/>
        <v>#DIV/0!</v>
      </c>
      <c r="AR72" s="161" t="e">
        <f t="shared" si="10"/>
        <v>#DIV/0!</v>
      </c>
      <c r="AS72" s="161" t="e">
        <f t="shared" si="11"/>
        <v>#DIV/0!</v>
      </c>
      <c r="AT72" s="107">
        <f t="shared" si="12"/>
        <v>0</v>
      </c>
      <c r="AU72" s="161" t="e">
        <f t="shared" si="13"/>
        <v>#DIV/0!</v>
      </c>
      <c r="AV72" s="161" t="e">
        <f t="shared" si="14"/>
        <v>#DIV/0!</v>
      </c>
      <c r="AW72" s="161" t="e">
        <f t="shared" si="15"/>
        <v>#DIV/0!</v>
      </c>
      <c r="AX72" s="161" t="e">
        <f t="shared" si="16"/>
        <v>#DIV/0!</v>
      </c>
      <c r="AY72" s="161" t="e">
        <f t="shared" si="17"/>
        <v>#DIV/0!</v>
      </c>
      <c r="AZ72" s="107">
        <f t="shared" si="18"/>
        <v>0</v>
      </c>
      <c r="BA72" s="161" t="e">
        <f t="shared" si="19"/>
        <v>#DIV/0!</v>
      </c>
      <c r="BB72" s="161" t="e">
        <f t="shared" si="20"/>
        <v>#DIV/0!</v>
      </c>
      <c r="BC72" s="161" t="e">
        <f t="shared" si="21"/>
        <v>#DIV/0!</v>
      </c>
      <c r="BD72" s="161" t="e">
        <f t="shared" si="22"/>
        <v>#DIV/0!</v>
      </c>
      <c r="BE72" s="161" t="e">
        <f t="shared" si="23"/>
        <v>#DIV/0!</v>
      </c>
      <c r="BF72" s="107">
        <f t="shared" si="24"/>
        <v>0</v>
      </c>
      <c r="BG72" s="161" t="e">
        <f t="shared" si="25"/>
        <v>#DIV/0!</v>
      </c>
      <c r="BH72" s="161" t="e">
        <f t="shared" si="26"/>
        <v>#DIV/0!</v>
      </c>
      <c r="BI72" s="161" t="e">
        <f t="shared" si="27"/>
        <v>#DIV/0!</v>
      </c>
      <c r="BJ72" s="161" t="e">
        <f t="shared" si="28"/>
        <v>#DIV/0!</v>
      </c>
      <c r="BK72" s="161" t="e">
        <f t="shared" si="29"/>
        <v>#DIV/0!</v>
      </c>
      <c r="BL72" s="107">
        <f t="shared" si="30"/>
        <v>0</v>
      </c>
      <c r="BM72" s="161" t="e">
        <f t="shared" si="31"/>
        <v>#DIV/0!</v>
      </c>
      <c r="BN72" s="161" t="e">
        <f t="shared" si="32"/>
        <v>#DIV/0!</v>
      </c>
      <c r="BO72" s="161" t="e">
        <f t="shared" si="33"/>
        <v>#DIV/0!</v>
      </c>
      <c r="BP72" s="161" t="e">
        <f t="shared" si="34"/>
        <v>#DIV/0!</v>
      </c>
      <c r="BQ72" s="161" t="e">
        <f t="shared" si="35"/>
        <v>#DIV/0!</v>
      </c>
      <c r="BR72" s="107">
        <f t="shared" si="36"/>
        <v>0</v>
      </c>
      <c r="BS72" s="161" t="e">
        <f t="shared" si="37"/>
        <v>#DIV/0!</v>
      </c>
      <c r="BT72" s="161" t="e">
        <f t="shared" si="38"/>
        <v>#DIV/0!</v>
      </c>
      <c r="BU72" s="161" t="e">
        <f t="shared" si="39"/>
        <v>#DIV/0!</v>
      </c>
      <c r="BV72" s="161" t="e">
        <f t="shared" si="40"/>
        <v>#DIV/0!</v>
      </c>
      <c r="BW72" s="161" t="e">
        <f t="shared" si="41"/>
        <v>#DIV/0!</v>
      </c>
      <c r="BX72" s="107">
        <f t="shared" si="42"/>
        <v>0</v>
      </c>
      <c r="BZ72" s="40" t="e">
        <f>VLOOKUP(I72,Lists!$D$2:$D$19,1,FALSE)</f>
        <v>#N/A</v>
      </c>
      <c r="CA72" s="40" t="e">
        <f>VLOOKUP($I72,Blends!$B$2:$B$115,1,FALSE)</f>
        <v>#N/A</v>
      </c>
      <c r="CC72" s="218">
        <f>ROUND(IF($I72="Other HFC Blend",(Z72*$L72*SUMIF(Lists!$E$2:$E$133,'Quarterly Information'!$K72,Exchange_Value)+Z72*$N72*SUMIF(Lists!$E$2:$E$133,'Quarterly Information'!$M72,Exchange_Value)+Z72*$P72*SUMIF(Lists!$E$2:$E$133,'Quarterly Information'!$O72,Exchange_Value)+Z72*$R72*SUMIF(Lists!$E$2:$E$133,'Quarterly Information'!$Q72,Exchange_Value)+Z72*$T72*SUMIF(Lists!$E$2:$E$133,'Quarterly Information'!$S72,Exchange_Value))/1000,Z72*SUMIF(Lists!$E$2:$E$133,$I72,Exchange_Value)/1000),1)</f>
        <v>0</v>
      </c>
      <c r="CD72" s="218">
        <f>ROUND(IF($I72="Other HFC Blend",(AA72*$L72*SUMIF(Lists!$E$2:$E$133,'Quarterly Information'!$K72,Exchange_Value)+AA72*$N72*SUMIF(Lists!$E$2:$E$133,'Quarterly Information'!$M72,Exchange_Value)+AA72*$P72*SUMIF(Lists!$E$2:$E$133,'Quarterly Information'!$O72,Exchange_Value)+AA72*$R72*SUMIF(Lists!$E$2:$E$133,'Quarterly Information'!$Q72,Exchange_Value)+AA72*$T72*SUMIF(Lists!$E$2:$E$133,'Quarterly Information'!$S72,Exchange_Value))/1000,AA72*SUMIF(Lists!$E$2:$E$133,$I72,Exchange_Value)/1000),1)</f>
        <v>0</v>
      </c>
      <c r="CE72" s="218">
        <f>ROUND(IF($I72="Other HFC Blend",(AB72*$L72*SUMIF(Lists!$E$2:$E$133,'Quarterly Information'!$K72,Exchange_Value)+AB72*$N72*SUMIF(Lists!$E$2:$E$133,'Quarterly Information'!$M72,Exchange_Value)+AB72*$P72*SUMIF(Lists!$E$2:$E$133,'Quarterly Information'!$O72,Exchange_Value)+AB72*$R72*SUMIF(Lists!$E$2:$E$133,'Quarterly Information'!$Q72,Exchange_Value)+AB72*$T72*SUMIF(Lists!$E$2:$E$133,'Quarterly Information'!$S72,Exchange_Value))/1000,AB72*SUMIF(Lists!$E$2:$E$133,$I72,Exchange_Value)/1000),1)</f>
        <v>0</v>
      </c>
      <c r="CF72" s="218">
        <f>ROUND(IF($I72="Other HFC Blend",(AC72*$L72*SUMIF(Lists!$E$2:$E$133,'Quarterly Information'!$K72,Exchange_Value)+AC72*$N72*SUMIF(Lists!$E$2:$E$133,'Quarterly Information'!$M72,Exchange_Value)+AC72*$P72*SUMIF(Lists!$E$2:$E$133,'Quarterly Information'!$O72,Exchange_Value)+AC72*$R72*SUMIF(Lists!$E$2:$E$133,'Quarterly Information'!$Q72,Exchange_Value)+AC72*$T72*SUMIF(Lists!$E$2:$E$133,'Quarterly Information'!$S72,Exchange_Value))/1000,AC72*SUMIF(Lists!$E$2:$E$133,$I72,Exchange_Value)/1000),1)</f>
        <v>0</v>
      </c>
      <c r="CG72" s="218">
        <f>ROUND(IF($I72="Other HFC Blend",(AD72*$L72*SUMIF(Lists!$E$2:$E$133,'Quarterly Information'!$K72,Exchange_Value)+AD72*$N72*SUMIF(Lists!$E$2:$E$133,'Quarterly Information'!$M72,Exchange_Value)+AD72*$P72*SUMIF(Lists!$E$2:$E$133,'Quarterly Information'!$O72,Exchange_Value)+AD72*$R72*SUMIF(Lists!$E$2:$E$133,'Quarterly Information'!$Q72,Exchange_Value)+AD72*$T72*SUMIF(Lists!$E$2:$E$133,'Quarterly Information'!$S72,Exchange_Value))/1000,AD72*SUMIF(Lists!$E$2:$E$133,$I72,Exchange_Value)/1000),1)</f>
        <v>0</v>
      </c>
      <c r="CH72" s="218">
        <f>ROUND(IF($I72="Other HFC Blend",(AE72*$L72*SUMIF(Lists!$E$2:$E$133,'Quarterly Information'!$K72,Exchange_Value)+AE72*$N72*SUMIF(Lists!$E$2:$E$133,'Quarterly Information'!$M72,Exchange_Value)+AE72*$P72*SUMIF(Lists!$E$2:$E$133,'Quarterly Information'!$O72,Exchange_Value)+AE72*$R72*SUMIF(Lists!$E$2:$E$133,'Quarterly Information'!$Q72,Exchange_Value)+AE72*$T72*SUMIF(Lists!$E$2:$E$133,'Quarterly Information'!$S72,Exchange_Value))/1000,AE72*SUMIF(Lists!$E$2:$E$133,$I72,Exchange_Value)/1000),1)</f>
        <v>0</v>
      </c>
      <c r="CI72" s="218">
        <f>ROUND(IF($I72="Other HFC Blend",(AF72*$L72*SUMIF(Lists!$E$2:$E$133,'Quarterly Information'!$K72,Exchange_Value)+AF72*$N72*SUMIF(Lists!$E$2:$E$133,'Quarterly Information'!$M72,Exchange_Value)+AF72*$P72*SUMIF(Lists!$E$2:$E$133,'Quarterly Information'!$O72,Exchange_Value)+AF72*$R72*SUMIF(Lists!$E$2:$E$133,'Quarterly Information'!$Q72,Exchange_Value)+AF72*$T72*SUMIF(Lists!$E$2:$E$133,'Quarterly Information'!$S72,Exchange_Value))/1000,AF72*SUMIF(Lists!$E$2:$E$133,$I72,Exchange_Value)/1000),1)</f>
        <v>0</v>
      </c>
    </row>
    <row r="73" spans="1:87" ht="14" x14ac:dyDescent="0.25">
      <c r="A73" s="39">
        <v>31</v>
      </c>
      <c r="B73" s="90" t="str">
        <f t="shared" si="0"/>
        <v/>
      </c>
      <c r="C73" s="159"/>
      <c r="D73" s="91"/>
      <c r="E73" s="174"/>
      <c r="F73" s="92"/>
      <c r="G73" s="93"/>
      <c r="H73" s="94"/>
      <c r="I73" s="185"/>
      <c r="J73" s="200"/>
      <c r="K73" s="210"/>
      <c r="L73" s="95"/>
      <c r="M73" s="92"/>
      <c r="N73" s="95"/>
      <c r="O73" s="92"/>
      <c r="P73" s="95"/>
      <c r="Q73" s="128"/>
      <c r="R73" s="95"/>
      <c r="S73" s="128"/>
      <c r="T73" s="211"/>
      <c r="U73" s="203"/>
      <c r="V73" s="92"/>
      <c r="W73" s="96"/>
      <c r="X73" s="92"/>
      <c r="Y73" s="220"/>
      <c r="Z73" s="226"/>
      <c r="AA73" s="165"/>
      <c r="AB73" s="165"/>
      <c r="AC73" s="165"/>
      <c r="AD73" s="165"/>
      <c r="AE73" s="165"/>
      <c r="AF73" s="168"/>
      <c r="AG73"/>
      <c r="AH73" s="107">
        <f t="shared" si="1"/>
        <v>0</v>
      </c>
      <c r="AI73" s="107">
        <f t="shared" si="2"/>
        <v>0</v>
      </c>
      <c r="AJ73" s="107">
        <f t="shared" si="3"/>
        <v>0</v>
      </c>
      <c r="AK73" s="107">
        <f t="shared" si="4"/>
        <v>0</v>
      </c>
      <c r="AL73" s="107">
        <f t="shared" si="5"/>
        <v>0</v>
      </c>
      <c r="AM73" s="107">
        <f t="shared" si="6"/>
        <v>0</v>
      </c>
      <c r="AO73" s="161" t="e">
        <f t="shared" si="7"/>
        <v>#DIV/0!</v>
      </c>
      <c r="AP73" s="161" t="e">
        <f t="shared" si="8"/>
        <v>#DIV/0!</v>
      </c>
      <c r="AQ73" s="161" t="e">
        <f t="shared" si="9"/>
        <v>#DIV/0!</v>
      </c>
      <c r="AR73" s="161" t="e">
        <f t="shared" si="10"/>
        <v>#DIV/0!</v>
      </c>
      <c r="AS73" s="161" t="e">
        <f t="shared" si="11"/>
        <v>#DIV/0!</v>
      </c>
      <c r="AT73" s="107">
        <f t="shared" si="12"/>
        <v>0</v>
      </c>
      <c r="AU73" s="161" t="e">
        <f t="shared" si="13"/>
        <v>#DIV/0!</v>
      </c>
      <c r="AV73" s="161" t="e">
        <f t="shared" si="14"/>
        <v>#DIV/0!</v>
      </c>
      <c r="AW73" s="161" t="e">
        <f t="shared" si="15"/>
        <v>#DIV/0!</v>
      </c>
      <c r="AX73" s="161" t="e">
        <f t="shared" si="16"/>
        <v>#DIV/0!</v>
      </c>
      <c r="AY73" s="161" t="e">
        <f t="shared" si="17"/>
        <v>#DIV/0!</v>
      </c>
      <c r="AZ73" s="107">
        <f t="shared" si="18"/>
        <v>0</v>
      </c>
      <c r="BA73" s="161" t="e">
        <f t="shared" si="19"/>
        <v>#DIV/0!</v>
      </c>
      <c r="BB73" s="161" t="e">
        <f t="shared" si="20"/>
        <v>#DIV/0!</v>
      </c>
      <c r="BC73" s="161" t="e">
        <f t="shared" si="21"/>
        <v>#DIV/0!</v>
      </c>
      <c r="BD73" s="161" t="e">
        <f t="shared" si="22"/>
        <v>#DIV/0!</v>
      </c>
      <c r="BE73" s="161" t="e">
        <f t="shared" si="23"/>
        <v>#DIV/0!</v>
      </c>
      <c r="BF73" s="107">
        <f t="shared" si="24"/>
        <v>0</v>
      </c>
      <c r="BG73" s="161" t="e">
        <f t="shared" si="25"/>
        <v>#DIV/0!</v>
      </c>
      <c r="BH73" s="161" t="e">
        <f t="shared" si="26"/>
        <v>#DIV/0!</v>
      </c>
      <c r="BI73" s="161" t="e">
        <f t="shared" si="27"/>
        <v>#DIV/0!</v>
      </c>
      <c r="BJ73" s="161" t="e">
        <f t="shared" si="28"/>
        <v>#DIV/0!</v>
      </c>
      <c r="BK73" s="161" t="e">
        <f t="shared" si="29"/>
        <v>#DIV/0!</v>
      </c>
      <c r="BL73" s="107">
        <f t="shared" si="30"/>
        <v>0</v>
      </c>
      <c r="BM73" s="161" t="e">
        <f t="shared" si="31"/>
        <v>#DIV/0!</v>
      </c>
      <c r="BN73" s="161" t="e">
        <f t="shared" si="32"/>
        <v>#DIV/0!</v>
      </c>
      <c r="BO73" s="161" t="e">
        <f t="shared" si="33"/>
        <v>#DIV/0!</v>
      </c>
      <c r="BP73" s="161" t="e">
        <f t="shared" si="34"/>
        <v>#DIV/0!</v>
      </c>
      <c r="BQ73" s="161" t="e">
        <f t="shared" si="35"/>
        <v>#DIV/0!</v>
      </c>
      <c r="BR73" s="107">
        <f t="shared" si="36"/>
        <v>0</v>
      </c>
      <c r="BS73" s="161" t="e">
        <f t="shared" si="37"/>
        <v>#DIV/0!</v>
      </c>
      <c r="BT73" s="161" t="e">
        <f t="shared" si="38"/>
        <v>#DIV/0!</v>
      </c>
      <c r="BU73" s="161" t="e">
        <f t="shared" si="39"/>
        <v>#DIV/0!</v>
      </c>
      <c r="BV73" s="161" t="e">
        <f t="shared" si="40"/>
        <v>#DIV/0!</v>
      </c>
      <c r="BW73" s="161" t="e">
        <f t="shared" si="41"/>
        <v>#DIV/0!</v>
      </c>
      <c r="BX73" s="107">
        <f t="shared" si="42"/>
        <v>0</v>
      </c>
      <c r="BZ73" s="40" t="e">
        <f>VLOOKUP(I73,Lists!$D$2:$D$19,1,FALSE)</f>
        <v>#N/A</v>
      </c>
      <c r="CA73" s="40" t="e">
        <f>VLOOKUP($I73,Blends!$B$2:$B$115,1,FALSE)</f>
        <v>#N/A</v>
      </c>
      <c r="CC73" s="218">
        <f>ROUND(IF($I73="Other HFC Blend",(Z73*$L73*SUMIF(Lists!$E$2:$E$133,'Quarterly Information'!$K73,Exchange_Value)+Z73*$N73*SUMIF(Lists!$E$2:$E$133,'Quarterly Information'!$M73,Exchange_Value)+Z73*$P73*SUMIF(Lists!$E$2:$E$133,'Quarterly Information'!$O73,Exchange_Value)+Z73*$R73*SUMIF(Lists!$E$2:$E$133,'Quarterly Information'!$Q73,Exchange_Value)+Z73*$T73*SUMIF(Lists!$E$2:$E$133,'Quarterly Information'!$S73,Exchange_Value))/1000,Z73*SUMIF(Lists!$E$2:$E$133,$I73,Exchange_Value)/1000),1)</f>
        <v>0</v>
      </c>
      <c r="CD73" s="218">
        <f>ROUND(IF($I73="Other HFC Blend",(AA73*$L73*SUMIF(Lists!$E$2:$E$133,'Quarterly Information'!$K73,Exchange_Value)+AA73*$N73*SUMIF(Lists!$E$2:$E$133,'Quarterly Information'!$M73,Exchange_Value)+AA73*$P73*SUMIF(Lists!$E$2:$E$133,'Quarterly Information'!$O73,Exchange_Value)+AA73*$R73*SUMIF(Lists!$E$2:$E$133,'Quarterly Information'!$Q73,Exchange_Value)+AA73*$T73*SUMIF(Lists!$E$2:$E$133,'Quarterly Information'!$S73,Exchange_Value))/1000,AA73*SUMIF(Lists!$E$2:$E$133,$I73,Exchange_Value)/1000),1)</f>
        <v>0</v>
      </c>
      <c r="CE73" s="218">
        <f>ROUND(IF($I73="Other HFC Blend",(AB73*$L73*SUMIF(Lists!$E$2:$E$133,'Quarterly Information'!$K73,Exchange_Value)+AB73*$N73*SUMIF(Lists!$E$2:$E$133,'Quarterly Information'!$M73,Exchange_Value)+AB73*$P73*SUMIF(Lists!$E$2:$E$133,'Quarterly Information'!$O73,Exchange_Value)+AB73*$R73*SUMIF(Lists!$E$2:$E$133,'Quarterly Information'!$Q73,Exchange_Value)+AB73*$T73*SUMIF(Lists!$E$2:$E$133,'Quarterly Information'!$S73,Exchange_Value))/1000,AB73*SUMIF(Lists!$E$2:$E$133,$I73,Exchange_Value)/1000),1)</f>
        <v>0</v>
      </c>
      <c r="CF73" s="218">
        <f>ROUND(IF($I73="Other HFC Blend",(AC73*$L73*SUMIF(Lists!$E$2:$E$133,'Quarterly Information'!$K73,Exchange_Value)+AC73*$N73*SUMIF(Lists!$E$2:$E$133,'Quarterly Information'!$M73,Exchange_Value)+AC73*$P73*SUMIF(Lists!$E$2:$E$133,'Quarterly Information'!$O73,Exchange_Value)+AC73*$R73*SUMIF(Lists!$E$2:$E$133,'Quarterly Information'!$Q73,Exchange_Value)+AC73*$T73*SUMIF(Lists!$E$2:$E$133,'Quarterly Information'!$S73,Exchange_Value))/1000,AC73*SUMIF(Lists!$E$2:$E$133,$I73,Exchange_Value)/1000),1)</f>
        <v>0</v>
      </c>
      <c r="CG73" s="218">
        <f>ROUND(IF($I73="Other HFC Blend",(AD73*$L73*SUMIF(Lists!$E$2:$E$133,'Quarterly Information'!$K73,Exchange_Value)+AD73*$N73*SUMIF(Lists!$E$2:$E$133,'Quarterly Information'!$M73,Exchange_Value)+AD73*$P73*SUMIF(Lists!$E$2:$E$133,'Quarterly Information'!$O73,Exchange_Value)+AD73*$R73*SUMIF(Lists!$E$2:$E$133,'Quarterly Information'!$Q73,Exchange_Value)+AD73*$T73*SUMIF(Lists!$E$2:$E$133,'Quarterly Information'!$S73,Exchange_Value))/1000,AD73*SUMIF(Lists!$E$2:$E$133,$I73,Exchange_Value)/1000),1)</f>
        <v>0</v>
      </c>
      <c r="CH73" s="218">
        <f>ROUND(IF($I73="Other HFC Blend",(AE73*$L73*SUMIF(Lists!$E$2:$E$133,'Quarterly Information'!$K73,Exchange_Value)+AE73*$N73*SUMIF(Lists!$E$2:$E$133,'Quarterly Information'!$M73,Exchange_Value)+AE73*$P73*SUMIF(Lists!$E$2:$E$133,'Quarterly Information'!$O73,Exchange_Value)+AE73*$R73*SUMIF(Lists!$E$2:$E$133,'Quarterly Information'!$Q73,Exchange_Value)+AE73*$T73*SUMIF(Lists!$E$2:$E$133,'Quarterly Information'!$S73,Exchange_Value))/1000,AE73*SUMIF(Lists!$E$2:$E$133,$I73,Exchange_Value)/1000),1)</f>
        <v>0</v>
      </c>
      <c r="CI73" s="218">
        <f>ROUND(IF($I73="Other HFC Blend",(AF73*$L73*SUMIF(Lists!$E$2:$E$133,'Quarterly Information'!$K73,Exchange_Value)+AF73*$N73*SUMIF(Lists!$E$2:$E$133,'Quarterly Information'!$M73,Exchange_Value)+AF73*$P73*SUMIF(Lists!$E$2:$E$133,'Quarterly Information'!$O73,Exchange_Value)+AF73*$R73*SUMIF(Lists!$E$2:$E$133,'Quarterly Information'!$Q73,Exchange_Value)+AF73*$T73*SUMIF(Lists!$E$2:$E$133,'Quarterly Information'!$S73,Exchange_Value))/1000,AF73*SUMIF(Lists!$E$2:$E$133,$I73,Exchange_Value)/1000),1)</f>
        <v>0</v>
      </c>
    </row>
    <row r="74" spans="1:87" ht="14" x14ac:dyDescent="0.25">
      <c r="A74" s="39">
        <v>32</v>
      </c>
      <c r="B74" s="90" t="str">
        <f t="shared" si="0"/>
        <v/>
      </c>
      <c r="C74" s="159"/>
      <c r="D74" s="91"/>
      <c r="E74" s="174"/>
      <c r="F74" s="92"/>
      <c r="G74" s="93"/>
      <c r="H74" s="94"/>
      <c r="I74" s="185"/>
      <c r="J74" s="200"/>
      <c r="K74" s="210"/>
      <c r="L74" s="95"/>
      <c r="M74" s="92"/>
      <c r="N74" s="95"/>
      <c r="O74" s="92"/>
      <c r="P74" s="95"/>
      <c r="Q74" s="128"/>
      <c r="R74" s="95"/>
      <c r="S74" s="128"/>
      <c r="T74" s="211"/>
      <c r="U74" s="203"/>
      <c r="V74" s="92"/>
      <c r="W74" s="96"/>
      <c r="X74" s="92"/>
      <c r="Y74" s="220"/>
      <c r="Z74" s="226"/>
      <c r="AA74" s="165"/>
      <c r="AB74" s="165"/>
      <c r="AC74" s="165"/>
      <c r="AD74" s="165"/>
      <c r="AE74" s="165"/>
      <c r="AF74" s="168"/>
      <c r="AG74"/>
      <c r="AH74" s="107">
        <f t="shared" si="1"/>
        <v>0</v>
      </c>
      <c r="AI74" s="107">
        <f t="shared" si="2"/>
        <v>0</v>
      </c>
      <c r="AJ74" s="107">
        <f t="shared" si="3"/>
        <v>0</v>
      </c>
      <c r="AK74" s="107">
        <f t="shared" si="4"/>
        <v>0</v>
      </c>
      <c r="AL74" s="107">
        <f t="shared" si="5"/>
        <v>0</v>
      </c>
      <c r="AM74" s="107">
        <f t="shared" si="6"/>
        <v>0</v>
      </c>
      <c r="AO74" s="161" t="e">
        <f t="shared" si="7"/>
        <v>#DIV/0!</v>
      </c>
      <c r="AP74" s="161" t="e">
        <f t="shared" si="8"/>
        <v>#DIV/0!</v>
      </c>
      <c r="AQ74" s="161" t="e">
        <f t="shared" si="9"/>
        <v>#DIV/0!</v>
      </c>
      <c r="AR74" s="161" t="e">
        <f t="shared" si="10"/>
        <v>#DIV/0!</v>
      </c>
      <c r="AS74" s="161" t="e">
        <f t="shared" si="11"/>
        <v>#DIV/0!</v>
      </c>
      <c r="AT74" s="107">
        <f t="shared" si="12"/>
        <v>0</v>
      </c>
      <c r="AU74" s="161" t="e">
        <f t="shared" si="13"/>
        <v>#DIV/0!</v>
      </c>
      <c r="AV74" s="161" t="e">
        <f t="shared" si="14"/>
        <v>#DIV/0!</v>
      </c>
      <c r="AW74" s="161" t="e">
        <f t="shared" si="15"/>
        <v>#DIV/0!</v>
      </c>
      <c r="AX74" s="161" t="e">
        <f t="shared" si="16"/>
        <v>#DIV/0!</v>
      </c>
      <c r="AY74" s="161" t="e">
        <f t="shared" si="17"/>
        <v>#DIV/0!</v>
      </c>
      <c r="AZ74" s="107">
        <f t="shared" si="18"/>
        <v>0</v>
      </c>
      <c r="BA74" s="161" t="e">
        <f t="shared" si="19"/>
        <v>#DIV/0!</v>
      </c>
      <c r="BB74" s="161" t="e">
        <f t="shared" si="20"/>
        <v>#DIV/0!</v>
      </c>
      <c r="BC74" s="161" t="e">
        <f t="shared" si="21"/>
        <v>#DIV/0!</v>
      </c>
      <c r="BD74" s="161" t="e">
        <f t="shared" si="22"/>
        <v>#DIV/0!</v>
      </c>
      <c r="BE74" s="161" t="e">
        <f t="shared" si="23"/>
        <v>#DIV/0!</v>
      </c>
      <c r="BF74" s="107">
        <f t="shared" si="24"/>
        <v>0</v>
      </c>
      <c r="BG74" s="161" t="e">
        <f t="shared" si="25"/>
        <v>#DIV/0!</v>
      </c>
      <c r="BH74" s="161" t="e">
        <f t="shared" si="26"/>
        <v>#DIV/0!</v>
      </c>
      <c r="BI74" s="161" t="e">
        <f t="shared" si="27"/>
        <v>#DIV/0!</v>
      </c>
      <c r="BJ74" s="161" t="e">
        <f t="shared" si="28"/>
        <v>#DIV/0!</v>
      </c>
      <c r="BK74" s="161" t="e">
        <f t="shared" si="29"/>
        <v>#DIV/0!</v>
      </c>
      <c r="BL74" s="107">
        <f t="shared" si="30"/>
        <v>0</v>
      </c>
      <c r="BM74" s="161" t="e">
        <f t="shared" si="31"/>
        <v>#DIV/0!</v>
      </c>
      <c r="BN74" s="161" t="e">
        <f t="shared" si="32"/>
        <v>#DIV/0!</v>
      </c>
      <c r="BO74" s="161" t="e">
        <f t="shared" si="33"/>
        <v>#DIV/0!</v>
      </c>
      <c r="BP74" s="161" t="e">
        <f t="shared" si="34"/>
        <v>#DIV/0!</v>
      </c>
      <c r="BQ74" s="161" t="e">
        <f t="shared" si="35"/>
        <v>#DIV/0!</v>
      </c>
      <c r="BR74" s="107">
        <f t="shared" si="36"/>
        <v>0</v>
      </c>
      <c r="BS74" s="161" t="e">
        <f t="shared" si="37"/>
        <v>#DIV/0!</v>
      </c>
      <c r="BT74" s="161" t="e">
        <f t="shared" si="38"/>
        <v>#DIV/0!</v>
      </c>
      <c r="BU74" s="161" t="e">
        <f t="shared" si="39"/>
        <v>#DIV/0!</v>
      </c>
      <c r="BV74" s="161" t="e">
        <f t="shared" si="40"/>
        <v>#DIV/0!</v>
      </c>
      <c r="BW74" s="161" t="e">
        <f t="shared" si="41"/>
        <v>#DIV/0!</v>
      </c>
      <c r="BX74" s="107">
        <f t="shared" si="42"/>
        <v>0</v>
      </c>
      <c r="BZ74" s="40" t="e">
        <f>VLOOKUP(I74,Lists!$D$2:$D$19,1,FALSE)</f>
        <v>#N/A</v>
      </c>
      <c r="CA74" s="40" t="e">
        <f>VLOOKUP($I74,Blends!$B$2:$B$115,1,FALSE)</f>
        <v>#N/A</v>
      </c>
      <c r="CC74" s="218">
        <f>ROUND(IF($I74="Other HFC Blend",(Z74*$L74*SUMIF(Lists!$E$2:$E$133,'Quarterly Information'!$K74,Exchange_Value)+Z74*$N74*SUMIF(Lists!$E$2:$E$133,'Quarterly Information'!$M74,Exchange_Value)+Z74*$P74*SUMIF(Lists!$E$2:$E$133,'Quarterly Information'!$O74,Exchange_Value)+Z74*$R74*SUMIF(Lists!$E$2:$E$133,'Quarterly Information'!$Q74,Exchange_Value)+Z74*$T74*SUMIF(Lists!$E$2:$E$133,'Quarterly Information'!$S74,Exchange_Value))/1000,Z74*SUMIF(Lists!$E$2:$E$133,$I74,Exchange_Value)/1000),1)</f>
        <v>0</v>
      </c>
      <c r="CD74" s="218">
        <f>ROUND(IF($I74="Other HFC Blend",(AA74*$L74*SUMIF(Lists!$E$2:$E$133,'Quarterly Information'!$K74,Exchange_Value)+AA74*$N74*SUMIF(Lists!$E$2:$E$133,'Quarterly Information'!$M74,Exchange_Value)+AA74*$P74*SUMIF(Lists!$E$2:$E$133,'Quarterly Information'!$O74,Exchange_Value)+AA74*$R74*SUMIF(Lists!$E$2:$E$133,'Quarterly Information'!$Q74,Exchange_Value)+AA74*$T74*SUMIF(Lists!$E$2:$E$133,'Quarterly Information'!$S74,Exchange_Value))/1000,AA74*SUMIF(Lists!$E$2:$E$133,$I74,Exchange_Value)/1000),1)</f>
        <v>0</v>
      </c>
      <c r="CE74" s="218">
        <f>ROUND(IF($I74="Other HFC Blend",(AB74*$L74*SUMIF(Lists!$E$2:$E$133,'Quarterly Information'!$K74,Exchange_Value)+AB74*$N74*SUMIF(Lists!$E$2:$E$133,'Quarterly Information'!$M74,Exchange_Value)+AB74*$P74*SUMIF(Lists!$E$2:$E$133,'Quarterly Information'!$O74,Exchange_Value)+AB74*$R74*SUMIF(Lists!$E$2:$E$133,'Quarterly Information'!$Q74,Exchange_Value)+AB74*$T74*SUMIF(Lists!$E$2:$E$133,'Quarterly Information'!$S74,Exchange_Value))/1000,AB74*SUMIF(Lists!$E$2:$E$133,$I74,Exchange_Value)/1000),1)</f>
        <v>0</v>
      </c>
      <c r="CF74" s="218">
        <f>ROUND(IF($I74="Other HFC Blend",(AC74*$L74*SUMIF(Lists!$E$2:$E$133,'Quarterly Information'!$K74,Exchange_Value)+AC74*$N74*SUMIF(Lists!$E$2:$E$133,'Quarterly Information'!$M74,Exchange_Value)+AC74*$P74*SUMIF(Lists!$E$2:$E$133,'Quarterly Information'!$O74,Exchange_Value)+AC74*$R74*SUMIF(Lists!$E$2:$E$133,'Quarterly Information'!$Q74,Exchange_Value)+AC74*$T74*SUMIF(Lists!$E$2:$E$133,'Quarterly Information'!$S74,Exchange_Value))/1000,AC74*SUMIF(Lists!$E$2:$E$133,$I74,Exchange_Value)/1000),1)</f>
        <v>0</v>
      </c>
      <c r="CG74" s="218">
        <f>ROUND(IF($I74="Other HFC Blend",(AD74*$L74*SUMIF(Lists!$E$2:$E$133,'Quarterly Information'!$K74,Exchange_Value)+AD74*$N74*SUMIF(Lists!$E$2:$E$133,'Quarterly Information'!$M74,Exchange_Value)+AD74*$P74*SUMIF(Lists!$E$2:$E$133,'Quarterly Information'!$O74,Exchange_Value)+AD74*$R74*SUMIF(Lists!$E$2:$E$133,'Quarterly Information'!$Q74,Exchange_Value)+AD74*$T74*SUMIF(Lists!$E$2:$E$133,'Quarterly Information'!$S74,Exchange_Value))/1000,AD74*SUMIF(Lists!$E$2:$E$133,$I74,Exchange_Value)/1000),1)</f>
        <v>0</v>
      </c>
      <c r="CH74" s="218">
        <f>ROUND(IF($I74="Other HFC Blend",(AE74*$L74*SUMIF(Lists!$E$2:$E$133,'Quarterly Information'!$K74,Exchange_Value)+AE74*$N74*SUMIF(Lists!$E$2:$E$133,'Quarterly Information'!$M74,Exchange_Value)+AE74*$P74*SUMIF(Lists!$E$2:$E$133,'Quarterly Information'!$O74,Exchange_Value)+AE74*$R74*SUMIF(Lists!$E$2:$E$133,'Quarterly Information'!$Q74,Exchange_Value)+AE74*$T74*SUMIF(Lists!$E$2:$E$133,'Quarterly Information'!$S74,Exchange_Value))/1000,AE74*SUMIF(Lists!$E$2:$E$133,$I74,Exchange_Value)/1000),1)</f>
        <v>0</v>
      </c>
      <c r="CI74" s="218">
        <f>ROUND(IF($I74="Other HFC Blend",(AF74*$L74*SUMIF(Lists!$E$2:$E$133,'Quarterly Information'!$K74,Exchange_Value)+AF74*$N74*SUMIF(Lists!$E$2:$E$133,'Quarterly Information'!$M74,Exchange_Value)+AF74*$P74*SUMIF(Lists!$E$2:$E$133,'Quarterly Information'!$O74,Exchange_Value)+AF74*$R74*SUMIF(Lists!$E$2:$E$133,'Quarterly Information'!$Q74,Exchange_Value)+AF74*$T74*SUMIF(Lists!$E$2:$E$133,'Quarterly Information'!$S74,Exchange_Value))/1000,AF74*SUMIF(Lists!$E$2:$E$133,$I74,Exchange_Value)/1000),1)</f>
        <v>0</v>
      </c>
    </row>
    <row r="75" spans="1:87" ht="14" x14ac:dyDescent="0.25">
      <c r="A75" s="39">
        <v>33</v>
      </c>
      <c r="B75" s="90" t="str">
        <f t="shared" si="0"/>
        <v/>
      </c>
      <c r="C75" s="159"/>
      <c r="D75" s="91"/>
      <c r="E75" s="174"/>
      <c r="F75" s="92"/>
      <c r="G75" s="93"/>
      <c r="H75" s="94"/>
      <c r="I75" s="185"/>
      <c r="J75" s="200"/>
      <c r="K75" s="210"/>
      <c r="L75" s="95"/>
      <c r="M75" s="92"/>
      <c r="N75" s="95"/>
      <c r="O75" s="92"/>
      <c r="P75" s="95"/>
      <c r="Q75" s="128"/>
      <c r="R75" s="95"/>
      <c r="S75" s="128"/>
      <c r="T75" s="211"/>
      <c r="U75" s="203"/>
      <c r="V75" s="92"/>
      <c r="W75" s="96"/>
      <c r="X75" s="92"/>
      <c r="Y75" s="220"/>
      <c r="Z75" s="226"/>
      <c r="AA75" s="165"/>
      <c r="AB75" s="165"/>
      <c r="AC75" s="165"/>
      <c r="AD75" s="165"/>
      <c r="AE75" s="165"/>
      <c r="AF75" s="168"/>
      <c r="AG75"/>
      <c r="AH75" s="107">
        <f t="shared" si="1"/>
        <v>0</v>
      </c>
      <c r="AI75" s="107">
        <f t="shared" si="2"/>
        <v>0</v>
      </c>
      <c r="AJ75" s="107">
        <f t="shared" si="3"/>
        <v>0</v>
      </c>
      <c r="AK75" s="107">
        <f t="shared" si="4"/>
        <v>0</v>
      </c>
      <c r="AL75" s="107">
        <f t="shared" si="5"/>
        <v>0</v>
      </c>
      <c r="AM75" s="107">
        <f t="shared" si="6"/>
        <v>0</v>
      </c>
      <c r="AO75" s="161" t="e">
        <f t="shared" si="7"/>
        <v>#DIV/0!</v>
      </c>
      <c r="AP75" s="161" t="e">
        <f t="shared" si="8"/>
        <v>#DIV/0!</v>
      </c>
      <c r="AQ75" s="161" t="e">
        <f t="shared" si="9"/>
        <v>#DIV/0!</v>
      </c>
      <c r="AR75" s="161" t="e">
        <f t="shared" si="10"/>
        <v>#DIV/0!</v>
      </c>
      <c r="AS75" s="161" t="e">
        <f t="shared" si="11"/>
        <v>#DIV/0!</v>
      </c>
      <c r="AT75" s="107">
        <f t="shared" si="12"/>
        <v>0</v>
      </c>
      <c r="AU75" s="161" t="e">
        <f t="shared" si="13"/>
        <v>#DIV/0!</v>
      </c>
      <c r="AV75" s="161" t="e">
        <f t="shared" si="14"/>
        <v>#DIV/0!</v>
      </c>
      <c r="AW75" s="161" t="e">
        <f t="shared" si="15"/>
        <v>#DIV/0!</v>
      </c>
      <c r="AX75" s="161" t="e">
        <f t="shared" si="16"/>
        <v>#DIV/0!</v>
      </c>
      <c r="AY75" s="161" t="e">
        <f t="shared" si="17"/>
        <v>#DIV/0!</v>
      </c>
      <c r="AZ75" s="107">
        <f t="shared" si="18"/>
        <v>0</v>
      </c>
      <c r="BA75" s="161" t="e">
        <f t="shared" si="19"/>
        <v>#DIV/0!</v>
      </c>
      <c r="BB75" s="161" t="e">
        <f t="shared" si="20"/>
        <v>#DIV/0!</v>
      </c>
      <c r="BC75" s="161" t="e">
        <f t="shared" si="21"/>
        <v>#DIV/0!</v>
      </c>
      <c r="BD75" s="161" t="e">
        <f t="shared" si="22"/>
        <v>#DIV/0!</v>
      </c>
      <c r="BE75" s="161" t="e">
        <f t="shared" si="23"/>
        <v>#DIV/0!</v>
      </c>
      <c r="BF75" s="107">
        <f t="shared" si="24"/>
        <v>0</v>
      </c>
      <c r="BG75" s="161" t="e">
        <f t="shared" si="25"/>
        <v>#DIV/0!</v>
      </c>
      <c r="BH75" s="161" t="e">
        <f t="shared" si="26"/>
        <v>#DIV/0!</v>
      </c>
      <c r="BI75" s="161" t="e">
        <f t="shared" si="27"/>
        <v>#DIV/0!</v>
      </c>
      <c r="BJ75" s="161" t="e">
        <f t="shared" si="28"/>
        <v>#DIV/0!</v>
      </c>
      <c r="BK75" s="161" t="e">
        <f t="shared" si="29"/>
        <v>#DIV/0!</v>
      </c>
      <c r="BL75" s="107">
        <f t="shared" si="30"/>
        <v>0</v>
      </c>
      <c r="BM75" s="161" t="e">
        <f t="shared" si="31"/>
        <v>#DIV/0!</v>
      </c>
      <c r="BN75" s="161" t="e">
        <f t="shared" si="32"/>
        <v>#DIV/0!</v>
      </c>
      <c r="BO75" s="161" t="e">
        <f t="shared" si="33"/>
        <v>#DIV/0!</v>
      </c>
      <c r="BP75" s="161" t="e">
        <f t="shared" si="34"/>
        <v>#DIV/0!</v>
      </c>
      <c r="BQ75" s="161" t="e">
        <f t="shared" si="35"/>
        <v>#DIV/0!</v>
      </c>
      <c r="BR75" s="107">
        <f t="shared" si="36"/>
        <v>0</v>
      </c>
      <c r="BS75" s="161" t="e">
        <f t="shared" si="37"/>
        <v>#DIV/0!</v>
      </c>
      <c r="BT75" s="161" t="e">
        <f t="shared" si="38"/>
        <v>#DIV/0!</v>
      </c>
      <c r="BU75" s="161" t="e">
        <f t="shared" si="39"/>
        <v>#DIV/0!</v>
      </c>
      <c r="BV75" s="161" t="e">
        <f t="shared" si="40"/>
        <v>#DIV/0!</v>
      </c>
      <c r="BW75" s="161" t="e">
        <f t="shared" si="41"/>
        <v>#DIV/0!</v>
      </c>
      <c r="BX75" s="107">
        <f t="shared" si="42"/>
        <v>0</v>
      </c>
      <c r="BZ75" s="40" t="e">
        <f>VLOOKUP(I75,Lists!$D$2:$D$19,1,FALSE)</f>
        <v>#N/A</v>
      </c>
      <c r="CA75" s="40" t="e">
        <f>VLOOKUP($I75,Blends!$B$2:$B$115,1,FALSE)</f>
        <v>#N/A</v>
      </c>
      <c r="CC75" s="218">
        <f>ROUND(IF($I75="Other HFC Blend",(Z75*$L75*SUMIF(Lists!$E$2:$E$133,'Quarterly Information'!$K75,Exchange_Value)+Z75*$N75*SUMIF(Lists!$E$2:$E$133,'Quarterly Information'!$M75,Exchange_Value)+Z75*$P75*SUMIF(Lists!$E$2:$E$133,'Quarterly Information'!$O75,Exchange_Value)+Z75*$R75*SUMIF(Lists!$E$2:$E$133,'Quarterly Information'!$Q75,Exchange_Value)+Z75*$T75*SUMIF(Lists!$E$2:$E$133,'Quarterly Information'!$S75,Exchange_Value))/1000,Z75*SUMIF(Lists!$E$2:$E$133,$I75,Exchange_Value)/1000),1)</f>
        <v>0</v>
      </c>
      <c r="CD75" s="218">
        <f>ROUND(IF($I75="Other HFC Blend",(AA75*$L75*SUMIF(Lists!$E$2:$E$133,'Quarterly Information'!$K75,Exchange_Value)+AA75*$N75*SUMIF(Lists!$E$2:$E$133,'Quarterly Information'!$M75,Exchange_Value)+AA75*$P75*SUMIF(Lists!$E$2:$E$133,'Quarterly Information'!$O75,Exchange_Value)+AA75*$R75*SUMIF(Lists!$E$2:$E$133,'Quarterly Information'!$Q75,Exchange_Value)+AA75*$T75*SUMIF(Lists!$E$2:$E$133,'Quarterly Information'!$S75,Exchange_Value))/1000,AA75*SUMIF(Lists!$E$2:$E$133,$I75,Exchange_Value)/1000),1)</f>
        <v>0</v>
      </c>
      <c r="CE75" s="218">
        <f>ROUND(IF($I75="Other HFC Blend",(AB75*$L75*SUMIF(Lists!$E$2:$E$133,'Quarterly Information'!$K75,Exchange_Value)+AB75*$N75*SUMIF(Lists!$E$2:$E$133,'Quarterly Information'!$M75,Exchange_Value)+AB75*$P75*SUMIF(Lists!$E$2:$E$133,'Quarterly Information'!$O75,Exchange_Value)+AB75*$R75*SUMIF(Lists!$E$2:$E$133,'Quarterly Information'!$Q75,Exchange_Value)+AB75*$T75*SUMIF(Lists!$E$2:$E$133,'Quarterly Information'!$S75,Exchange_Value))/1000,AB75*SUMIF(Lists!$E$2:$E$133,$I75,Exchange_Value)/1000),1)</f>
        <v>0</v>
      </c>
      <c r="CF75" s="218">
        <f>ROUND(IF($I75="Other HFC Blend",(AC75*$L75*SUMIF(Lists!$E$2:$E$133,'Quarterly Information'!$K75,Exchange_Value)+AC75*$N75*SUMIF(Lists!$E$2:$E$133,'Quarterly Information'!$M75,Exchange_Value)+AC75*$P75*SUMIF(Lists!$E$2:$E$133,'Quarterly Information'!$O75,Exchange_Value)+AC75*$R75*SUMIF(Lists!$E$2:$E$133,'Quarterly Information'!$Q75,Exchange_Value)+AC75*$T75*SUMIF(Lists!$E$2:$E$133,'Quarterly Information'!$S75,Exchange_Value))/1000,AC75*SUMIF(Lists!$E$2:$E$133,$I75,Exchange_Value)/1000),1)</f>
        <v>0</v>
      </c>
      <c r="CG75" s="218">
        <f>ROUND(IF($I75="Other HFC Blend",(AD75*$L75*SUMIF(Lists!$E$2:$E$133,'Quarterly Information'!$K75,Exchange_Value)+AD75*$N75*SUMIF(Lists!$E$2:$E$133,'Quarterly Information'!$M75,Exchange_Value)+AD75*$P75*SUMIF(Lists!$E$2:$E$133,'Quarterly Information'!$O75,Exchange_Value)+AD75*$R75*SUMIF(Lists!$E$2:$E$133,'Quarterly Information'!$Q75,Exchange_Value)+AD75*$T75*SUMIF(Lists!$E$2:$E$133,'Quarterly Information'!$S75,Exchange_Value))/1000,AD75*SUMIF(Lists!$E$2:$E$133,$I75,Exchange_Value)/1000),1)</f>
        <v>0</v>
      </c>
      <c r="CH75" s="218">
        <f>ROUND(IF($I75="Other HFC Blend",(AE75*$L75*SUMIF(Lists!$E$2:$E$133,'Quarterly Information'!$K75,Exchange_Value)+AE75*$N75*SUMIF(Lists!$E$2:$E$133,'Quarterly Information'!$M75,Exchange_Value)+AE75*$P75*SUMIF(Lists!$E$2:$E$133,'Quarterly Information'!$O75,Exchange_Value)+AE75*$R75*SUMIF(Lists!$E$2:$E$133,'Quarterly Information'!$Q75,Exchange_Value)+AE75*$T75*SUMIF(Lists!$E$2:$E$133,'Quarterly Information'!$S75,Exchange_Value))/1000,AE75*SUMIF(Lists!$E$2:$E$133,$I75,Exchange_Value)/1000),1)</f>
        <v>0</v>
      </c>
      <c r="CI75" s="218">
        <f>ROUND(IF($I75="Other HFC Blend",(AF75*$L75*SUMIF(Lists!$E$2:$E$133,'Quarterly Information'!$K75,Exchange_Value)+AF75*$N75*SUMIF(Lists!$E$2:$E$133,'Quarterly Information'!$M75,Exchange_Value)+AF75*$P75*SUMIF(Lists!$E$2:$E$133,'Quarterly Information'!$O75,Exchange_Value)+AF75*$R75*SUMIF(Lists!$E$2:$E$133,'Quarterly Information'!$Q75,Exchange_Value)+AF75*$T75*SUMIF(Lists!$E$2:$E$133,'Quarterly Information'!$S75,Exchange_Value))/1000,AF75*SUMIF(Lists!$E$2:$E$133,$I75,Exchange_Value)/1000),1)</f>
        <v>0</v>
      </c>
    </row>
    <row r="76" spans="1:87" ht="14" x14ac:dyDescent="0.25">
      <c r="A76" s="39">
        <v>34</v>
      </c>
      <c r="B76" s="90" t="str">
        <f t="shared" si="0"/>
        <v/>
      </c>
      <c r="C76" s="159"/>
      <c r="D76" s="91"/>
      <c r="E76" s="174"/>
      <c r="F76" s="92"/>
      <c r="G76" s="93"/>
      <c r="H76" s="94"/>
      <c r="I76" s="185"/>
      <c r="J76" s="200"/>
      <c r="K76" s="210"/>
      <c r="L76" s="95"/>
      <c r="M76" s="92"/>
      <c r="N76" s="95"/>
      <c r="O76" s="92"/>
      <c r="P76" s="95"/>
      <c r="Q76" s="128"/>
      <c r="R76" s="95"/>
      <c r="S76" s="128"/>
      <c r="T76" s="211"/>
      <c r="U76" s="203"/>
      <c r="V76" s="92"/>
      <c r="W76" s="96"/>
      <c r="X76" s="92"/>
      <c r="Y76" s="220"/>
      <c r="Z76" s="226"/>
      <c r="AA76" s="165"/>
      <c r="AB76" s="165"/>
      <c r="AC76" s="165"/>
      <c r="AD76" s="165"/>
      <c r="AE76" s="165"/>
      <c r="AF76" s="168"/>
      <c r="AG76"/>
      <c r="AH76" s="107">
        <f t="shared" si="1"/>
        <v>0</v>
      </c>
      <c r="AI76" s="107">
        <f t="shared" si="2"/>
        <v>0</v>
      </c>
      <c r="AJ76" s="107">
        <f t="shared" si="3"/>
        <v>0</v>
      </c>
      <c r="AK76" s="107">
        <f t="shared" si="4"/>
        <v>0</v>
      </c>
      <c r="AL76" s="107">
        <f t="shared" si="5"/>
        <v>0</v>
      </c>
      <c r="AM76" s="107">
        <f t="shared" si="6"/>
        <v>0</v>
      </c>
      <c r="AO76" s="161" t="e">
        <f t="shared" si="7"/>
        <v>#DIV/0!</v>
      </c>
      <c r="AP76" s="161" t="e">
        <f t="shared" si="8"/>
        <v>#DIV/0!</v>
      </c>
      <c r="AQ76" s="161" t="e">
        <f t="shared" si="9"/>
        <v>#DIV/0!</v>
      </c>
      <c r="AR76" s="161" t="e">
        <f t="shared" si="10"/>
        <v>#DIV/0!</v>
      </c>
      <c r="AS76" s="161" t="e">
        <f t="shared" si="11"/>
        <v>#DIV/0!</v>
      </c>
      <c r="AT76" s="107">
        <f t="shared" si="12"/>
        <v>0</v>
      </c>
      <c r="AU76" s="161" t="e">
        <f t="shared" si="13"/>
        <v>#DIV/0!</v>
      </c>
      <c r="AV76" s="161" t="e">
        <f t="shared" si="14"/>
        <v>#DIV/0!</v>
      </c>
      <c r="AW76" s="161" t="e">
        <f t="shared" si="15"/>
        <v>#DIV/0!</v>
      </c>
      <c r="AX76" s="161" t="e">
        <f t="shared" si="16"/>
        <v>#DIV/0!</v>
      </c>
      <c r="AY76" s="161" t="e">
        <f t="shared" si="17"/>
        <v>#DIV/0!</v>
      </c>
      <c r="AZ76" s="107">
        <f t="shared" si="18"/>
        <v>0</v>
      </c>
      <c r="BA76" s="161" t="e">
        <f t="shared" si="19"/>
        <v>#DIV/0!</v>
      </c>
      <c r="BB76" s="161" t="e">
        <f t="shared" si="20"/>
        <v>#DIV/0!</v>
      </c>
      <c r="BC76" s="161" t="e">
        <f t="shared" si="21"/>
        <v>#DIV/0!</v>
      </c>
      <c r="BD76" s="161" t="e">
        <f t="shared" si="22"/>
        <v>#DIV/0!</v>
      </c>
      <c r="BE76" s="161" t="e">
        <f t="shared" si="23"/>
        <v>#DIV/0!</v>
      </c>
      <c r="BF76" s="107">
        <f t="shared" si="24"/>
        <v>0</v>
      </c>
      <c r="BG76" s="161" t="e">
        <f t="shared" si="25"/>
        <v>#DIV/0!</v>
      </c>
      <c r="BH76" s="161" t="e">
        <f t="shared" si="26"/>
        <v>#DIV/0!</v>
      </c>
      <c r="BI76" s="161" t="e">
        <f t="shared" si="27"/>
        <v>#DIV/0!</v>
      </c>
      <c r="BJ76" s="161" t="e">
        <f t="shared" si="28"/>
        <v>#DIV/0!</v>
      </c>
      <c r="BK76" s="161" t="e">
        <f t="shared" si="29"/>
        <v>#DIV/0!</v>
      </c>
      <c r="BL76" s="107">
        <f t="shared" si="30"/>
        <v>0</v>
      </c>
      <c r="BM76" s="161" t="e">
        <f t="shared" si="31"/>
        <v>#DIV/0!</v>
      </c>
      <c r="BN76" s="161" t="e">
        <f t="shared" si="32"/>
        <v>#DIV/0!</v>
      </c>
      <c r="BO76" s="161" t="e">
        <f t="shared" si="33"/>
        <v>#DIV/0!</v>
      </c>
      <c r="BP76" s="161" t="e">
        <f t="shared" si="34"/>
        <v>#DIV/0!</v>
      </c>
      <c r="BQ76" s="161" t="e">
        <f t="shared" si="35"/>
        <v>#DIV/0!</v>
      </c>
      <c r="BR76" s="107">
        <f t="shared" si="36"/>
        <v>0</v>
      </c>
      <c r="BS76" s="161" t="e">
        <f t="shared" si="37"/>
        <v>#DIV/0!</v>
      </c>
      <c r="BT76" s="161" t="e">
        <f t="shared" si="38"/>
        <v>#DIV/0!</v>
      </c>
      <c r="BU76" s="161" t="e">
        <f t="shared" si="39"/>
        <v>#DIV/0!</v>
      </c>
      <c r="BV76" s="161" t="e">
        <f t="shared" si="40"/>
        <v>#DIV/0!</v>
      </c>
      <c r="BW76" s="161" t="e">
        <f t="shared" si="41"/>
        <v>#DIV/0!</v>
      </c>
      <c r="BX76" s="107">
        <f t="shared" si="42"/>
        <v>0</v>
      </c>
      <c r="BZ76" s="40" t="e">
        <f>VLOOKUP(I76,Lists!$D$2:$D$19,1,FALSE)</f>
        <v>#N/A</v>
      </c>
      <c r="CA76" s="40" t="e">
        <f>VLOOKUP($I76,Blends!$B$2:$B$115,1,FALSE)</f>
        <v>#N/A</v>
      </c>
      <c r="CC76" s="218">
        <f>ROUND(IF($I76="Other HFC Blend",(Z76*$L76*SUMIF(Lists!$E$2:$E$133,'Quarterly Information'!$K76,Exchange_Value)+Z76*$N76*SUMIF(Lists!$E$2:$E$133,'Quarterly Information'!$M76,Exchange_Value)+Z76*$P76*SUMIF(Lists!$E$2:$E$133,'Quarterly Information'!$O76,Exchange_Value)+Z76*$R76*SUMIF(Lists!$E$2:$E$133,'Quarterly Information'!$Q76,Exchange_Value)+Z76*$T76*SUMIF(Lists!$E$2:$E$133,'Quarterly Information'!$S76,Exchange_Value))/1000,Z76*SUMIF(Lists!$E$2:$E$133,$I76,Exchange_Value)/1000),1)</f>
        <v>0</v>
      </c>
      <c r="CD76" s="218">
        <f>ROUND(IF($I76="Other HFC Blend",(AA76*$L76*SUMIF(Lists!$E$2:$E$133,'Quarterly Information'!$K76,Exchange_Value)+AA76*$N76*SUMIF(Lists!$E$2:$E$133,'Quarterly Information'!$M76,Exchange_Value)+AA76*$P76*SUMIF(Lists!$E$2:$E$133,'Quarterly Information'!$O76,Exchange_Value)+AA76*$R76*SUMIF(Lists!$E$2:$E$133,'Quarterly Information'!$Q76,Exchange_Value)+AA76*$T76*SUMIF(Lists!$E$2:$E$133,'Quarterly Information'!$S76,Exchange_Value))/1000,AA76*SUMIF(Lists!$E$2:$E$133,$I76,Exchange_Value)/1000),1)</f>
        <v>0</v>
      </c>
      <c r="CE76" s="218">
        <f>ROUND(IF($I76="Other HFC Blend",(AB76*$L76*SUMIF(Lists!$E$2:$E$133,'Quarterly Information'!$K76,Exchange_Value)+AB76*$N76*SUMIF(Lists!$E$2:$E$133,'Quarterly Information'!$M76,Exchange_Value)+AB76*$P76*SUMIF(Lists!$E$2:$E$133,'Quarterly Information'!$O76,Exchange_Value)+AB76*$R76*SUMIF(Lists!$E$2:$E$133,'Quarterly Information'!$Q76,Exchange_Value)+AB76*$T76*SUMIF(Lists!$E$2:$E$133,'Quarterly Information'!$S76,Exchange_Value))/1000,AB76*SUMIF(Lists!$E$2:$E$133,$I76,Exchange_Value)/1000),1)</f>
        <v>0</v>
      </c>
      <c r="CF76" s="218">
        <f>ROUND(IF($I76="Other HFC Blend",(AC76*$L76*SUMIF(Lists!$E$2:$E$133,'Quarterly Information'!$K76,Exchange_Value)+AC76*$N76*SUMIF(Lists!$E$2:$E$133,'Quarterly Information'!$M76,Exchange_Value)+AC76*$P76*SUMIF(Lists!$E$2:$E$133,'Quarterly Information'!$O76,Exchange_Value)+AC76*$R76*SUMIF(Lists!$E$2:$E$133,'Quarterly Information'!$Q76,Exchange_Value)+AC76*$T76*SUMIF(Lists!$E$2:$E$133,'Quarterly Information'!$S76,Exchange_Value))/1000,AC76*SUMIF(Lists!$E$2:$E$133,$I76,Exchange_Value)/1000),1)</f>
        <v>0</v>
      </c>
      <c r="CG76" s="218">
        <f>ROUND(IF($I76="Other HFC Blend",(AD76*$L76*SUMIF(Lists!$E$2:$E$133,'Quarterly Information'!$K76,Exchange_Value)+AD76*$N76*SUMIF(Lists!$E$2:$E$133,'Quarterly Information'!$M76,Exchange_Value)+AD76*$P76*SUMIF(Lists!$E$2:$E$133,'Quarterly Information'!$O76,Exchange_Value)+AD76*$R76*SUMIF(Lists!$E$2:$E$133,'Quarterly Information'!$Q76,Exchange_Value)+AD76*$T76*SUMIF(Lists!$E$2:$E$133,'Quarterly Information'!$S76,Exchange_Value))/1000,AD76*SUMIF(Lists!$E$2:$E$133,$I76,Exchange_Value)/1000),1)</f>
        <v>0</v>
      </c>
      <c r="CH76" s="218">
        <f>ROUND(IF($I76="Other HFC Blend",(AE76*$L76*SUMIF(Lists!$E$2:$E$133,'Quarterly Information'!$K76,Exchange_Value)+AE76*$N76*SUMIF(Lists!$E$2:$E$133,'Quarterly Information'!$M76,Exchange_Value)+AE76*$P76*SUMIF(Lists!$E$2:$E$133,'Quarterly Information'!$O76,Exchange_Value)+AE76*$R76*SUMIF(Lists!$E$2:$E$133,'Quarterly Information'!$Q76,Exchange_Value)+AE76*$T76*SUMIF(Lists!$E$2:$E$133,'Quarterly Information'!$S76,Exchange_Value))/1000,AE76*SUMIF(Lists!$E$2:$E$133,$I76,Exchange_Value)/1000),1)</f>
        <v>0</v>
      </c>
      <c r="CI76" s="218">
        <f>ROUND(IF($I76="Other HFC Blend",(AF76*$L76*SUMIF(Lists!$E$2:$E$133,'Quarterly Information'!$K76,Exchange_Value)+AF76*$N76*SUMIF(Lists!$E$2:$E$133,'Quarterly Information'!$M76,Exchange_Value)+AF76*$P76*SUMIF(Lists!$E$2:$E$133,'Quarterly Information'!$O76,Exchange_Value)+AF76*$R76*SUMIF(Lists!$E$2:$E$133,'Quarterly Information'!$Q76,Exchange_Value)+AF76*$T76*SUMIF(Lists!$E$2:$E$133,'Quarterly Information'!$S76,Exchange_Value))/1000,AF76*SUMIF(Lists!$E$2:$E$133,$I76,Exchange_Value)/1000),1)</f>
        <v>0</v>
      </c>
    </row>
    <row r="77" spans="1:87" ht="14" x14ac:dyDescent="0.25">
      <c r="A77" s="39">
        <v>35</v>
      </c>
      <c r="B77" s="90" t="str">
        <f t="shared" si="0"/>
        <v/>
      </c>
      <c r="C77" s="159"/>
      <c r="D77" s="91"/>
      <c r="E77" s="174"/>
      <c r="F77" s="92"/>
      <c r="G77" s="93"/>
      <c r="H77" s="94"/>
      <c r="I77" s="185"/>
      <c r="J77" s="200"/>
      <c r="K77" s="210"/>
      <c r="L77" s="95"/>
      <c r="M77" s="92"/>
      <c r="N77" s="95"/>
      <c r="O77" s="92"/>
      <c r="P77" s="95"/>
      <c r="Q77" s="128"/>
      <c r="R77" s="95"/>
      <c r="S77" s="128"/>
      <c r="T77" s="211"/>
      <c r="U77" s="203"/>
      <c r="V77" s="92"/>
      <c r="W77" s="96"/>
      <c r="X77" s="92"/>
      <c r="Y77" s="220"/>
      <c r="Z77" s="226"/>
      <c r="AA77" s="165"/>
      <c r="AB77" s="165"/>
      <c r="AC77" s="165"/>
      <c r="AD77" s="165"/>
      <c r="AE77" s="165"/>
      <c r="AF77" s="168"/>
      <c r="AG77"/>
      <c r="AH77" s="107">
        <f t="shared" si="1"/>
        <v>0</v>
      </c>
      <c r="AI77" s="107">
        <f t="shared" si="2"/>
        <v>0</v>
      </c>
      <c r="AJ77" s="107">
        <f t="shared" si="3"/>
        <v>0</v>
      </c>
      <c r="AK77" s="107">
        <f t="shared" si="4"/>
        <v>0</v>
      </c>
      <c r="AL77" s="107">
        <f t="shared" si="5"/>
        <v>0</v>
      </c>
      <c r="AM77" s="107">
        <f t="shared" si="6"/>
        <v>0</v>
      </c>
      <c r="AO77" s="161" t="e">
        <f t="shared" si="7"/>
        <v>#DIV/0!</v>
      </c>
      <c r="AP77" s="161" t="e">
        <f t="shared" si="8"/>
        <v>#DIV/0!</v>
      </c>
      <c r="AQ77" s="161" t="e">
        <f t="shared" si="9"/>
        <v>#DIV/0!</v>
      </c>
      <c r="AR77" s="161" t="e">
        <f t="shared" si="10"/>
        <v>#DIV/0!</v>
      </c>
      <c r="AS77" s="161" t="e">
        <f t="shared" si="11"/>
        <v>#DIV/0!</v>
      </c>
      <c r="AT77" s="107">
        <f t="shared" si="12"/>
        <v>0</v>
      </c>
      <c r="AU77" s="161" t="e">
        <f t="shared" si="13"/>
        <v>#DIV/0!</v>
      </c>
      <c r="AV77" s="161" t="e">
        <f t="shared" si="14"/>
        <v>#DIV/0!</v>
      </c>
      <c r="AW77" s="161" t="e">
        <f t="shared" si="15"/>
        <v>#DIV/0!</v>
      </c>
      <c r="AX77" s="161" t="e">
        <f t="shared" si="16"/>
        <v>#DIV/0!</v>
      </c>
      <c r="AY77" s="161" t="e">
        <f t="shared" si="17"/>
        <v>#DIV/0!</v>
      </c>
      <c r="AZ77" s="107">
        <f t="shared" si="18"/>
        <v>0</v>
      </c>
      <c r="BA77" s="161" t="e">
        <f t="shared" si="19"/>
        <v>#DIV/0!</v>
      </c>
      <c r="BB77" s="161" t="e">
        <f t="shared" si="20"/>
        <v>#DIV/0!</v>
      </c>
      <c r="BC77" s="161" t="e">
        <f t="shared" si="21"/>
        <v>#DIV/0!</v>
      </c>
      <c r="BD77" s="161" t="e">
        <f t="shared" si="22"/>
        <v>#DIV/0!</v>
      </c>
      <c r="BE77" s="161" t="e">
        <f t="shared" si="23"/>
        <v>#DIV/0!</v>
      </c>
      <c r="BF77" s="107">
        <f t="shared" si="24"/>
        <v>0</v>
      </c>
      <c r="BG77" s="161" t="e">
        <f t="shared" si="25"/>
        <v>#DIV/0!</v>
      </c>
      <c r="BH77" s="161" t="e">
        <f t="shared" si="26"/>
        <v>#DIV/0!</v>
      </c>
      <c r="BI77" s="161" t="e">
        <f t="shared" si="27"/>
        <v>#DIV/0!</v>
      </c>
      <c r="BJ77" s="161" t="e">
        <f t="shared" si="28"/>
        <v>#DIV/0!</v>
      </c>
      <c r="BK77" s="161" t="e">
        <f t="shared" si="29"/>
        <v>#DIV/0!</v>
      </c>
      <c r="BL77" s="107">
        <f t="shared" si="30"/>
        <v>0</v>
      </c>
      <c r="BM77" s="161" t="e">
        <f t="shared" si="31"/>
        <v>#DIV/0!</v>
      </c>
      <c r="BN77" s="161" t="e">
        <f t="shared" si="32"/>
        <v>#DIV/0!</v>
      </c>
      <c r="BO77" s="161" t="e">
        <f t="shared" si="33"/>
        <v>#DIV/0!</v>
      </c>
      <c r="BP77" s="161" t="e">
        <f t="shared" si="34"/>
        <v>#DIV/0!</v>
      </c>
      <c r="BQ77" s="161" t="e">
        <f t="shared" si="35"/>
        <v>#DIV/0!</v>
      </c>
      <c r="BR77" s="107">
        <f t="shared" si="36"/>
        <v>0</v>
      </c>
      <c r="BS77" s="161" t="e">
        <f t="shared" si="37"/>
        <v>#DIV/0!</v>
      </c>
      <c r="BT77" s="161" t="e">
        <f t="shared" si="38"/>
        <v>#DIV/0!</v>
      </c>
      <c r="BU77" s="161" t="e">
        <f t="shared" si="39"/>
        <v>#DIV/0!</v>
      </c>
      <c r="BV77" s="161" t="e">
        <f t="shared" si="40"/>
        <v>#DIV/0!</v>
      </c>
      <c r="BW77" s="161" t="e">
        <f t="shared" si="41"/>
        <v>#DIV/0!</v>
      </c>
      <c r="BX77" s="107">
        <f t="shared" si="42"/>
        <v>0</v>
      </c>
      <c r="BZ77" s="40" t="e">
        <f>VLOOKUP(I77,Lists!$D$2:$D$19,1,FALSE)</f>
        <v>#N/A</v>
      </c>
      <c r="CA77" s="40" t="e">
        <f>VLOOKUP($I77,Blends!$B$2:$B$115,1,FALSE)</f>
        <v>#N/A</v>
      </c>
      <c r="CC77" s="218">
        <f>ROUND(IF($I77="Other HFC Blend",(Z77*$L77*SUMIF(Lists!$E$2:$E$133,'Quarterly Information'!$K77,Exchange_Value)+Z77*$N77*SUMIF(Lists!$E$2:$E$133,'Quarterly Information'!$M77,Exchange_Value)+Z77*$P77*SUMIF(Lists!$E$2:$E$133,'Quarterly Information'!$O77,Exchange_Value)+Z77*$R77*SUMIF(Lists!$E$2:$E$133,'Quarterly Information'!$Q77,Exchange_Value)+Z77*$T77*SUMIF(Lists!$E$2:$E$133,'Quarterly Information'!$S77,Exchange_Value))/1000,Z77*SUMIF(Lists!$E$2:$E$133,$I77,Exchange_Value)/1000),1)</f>
        <v>0</v>
      </c>
      <c r="CD77" s="218">
        <f>ROUND(IF($I77="Other HFC Blend",(AA77*$L77*SUMIF(Lists!$E$2:$E$133,'Quarterly Information'!$K77,Exchange_Value)+AA77*$N77*SUMIF(Lists!$E$2:$E$133,'Quarterly Information'!$M77,Exchange_Value)+AA77*$P77*SUMIF(Lists!$E$2:$E$133,'Quarterly Information'!$O77,Exchange_Value)+AA77*$R77*SUMIF(Lists!$E$2:$E$133,'Quarterly Information'!$Q77,Exchange_Value)+AA77*$T77*SUMIF(Lists!$E$2:$E$133,'Quarterly Information'!$S77,Exchange_Value))/1000,AA77*SUMIF(Lists!$E$2:$E$133,$I77,Exchange_Value)/1000),1)</f>
        <v>0</v>
      </c>
      <c r="CE77" s="218">
        <f>ROUND(IF($I77="Other HFC Blend",(AB77*$L77*SUMIF(Lists!$E$2:$E$133,'Quarterly Information'!$K77,Exchange_Value)+AB77*$N77*SUMIF(Lists!$E$2:$E$133,'Quarterly Information'!$M77,Exchange_Value)+AB77*$P77*SUMIF(Lists!$E$2:$E$133,'Quarterly Information'!$O77,Exchange_Value)+AB77*$R77*SUMIF(Lists!$E$2:$E$133,'Quarterly Information'!$Q77,Exchange_Value)+AB77*$T77*SUMIF(Lists!$E$2:$E$133,'Quarterly Information'!$S77,Exchange_Value))/1000,AB77*SUMIF(Lists!$E$2:$E$133,$I77,Exchange_Value)/1000),1)</f>
        <v>0</v>
      </c>
      <c r="CF77" s="218">
        <f>ROUND(IF($I77="Other HFC Blend",(AC77*$L77*SUMIF(Lists!$E$2:$E$133,'Quarterly Information'!$K77,Exchange_Value)+AC77*$N77*SUMIF(Lists!$E$2:$E$133,'Quarterly Information'!$M77,Exchange_Value)+AC77*$P77*SUMIF(Lists!$E$2:$E$133,'Quarterly Information'!$O77,Exchange_Value)+AC77*$R77*SUMIF(Lists!$E$2:$E$133,'Quarterly Information'!$Q77,Exchange_Value)+AC77*$T77*SUMIF(Lists!$E$2:$E$133,'Quarterly Information'!$S77,Exchange_Value))/1000,AC77*SUMIF(Lists!$E$2:$E$133,$I77,Exchange_Value)/1000),1)</f>
        <v>0</v>
      </c>
      <c r="CG77" s="218">
        <f>ROUND(IF($I77="Other HFC Blend",(AD77*$L77*SUMIF(Lists!$E$2:$E$133,'Quarterly Information'!$K77,Exchange_Value)+AD77*$N77*SUMIF(Lists!$E$2:$E$133,'Quarterly Information'!$M77,Exchange_Value)+AD77*$P77*SUMIF(Lists!$E$2:$E$133,'Quarterly Information'!$O77,Exchange_Value)+AD77*$R77*SUMIF(Lists!$E$2:$E$133,'Quarterly Information'!$Q77,Exchange_Value)+AD77*$T77*SUMIF(Lists!$E$2:$E$133,'Quarterly Information'!$S77,Exchange_Value))/1000,AD77*SUMIF(Lists!$E$2:$E$133,$I77,Exchange_Value)/1000),1)</f>
        <v>0</v>
      </c>
      <c r="CH77" s="218">
        <f>ROUND(IF($I77="Other HFC Blend",(AE77*$L77*SUMIF(Lists!$E$2:$E$133,'Quarterly Information'!$K77,Exchange_Value)+AE77*$N77*SUMIF(Lists!$E$2:$E$133,'Quarterly Information'!$M77,Exchange_Value)+AE77*$P77*SUMIF(Lists!$E$2:$E$133,'Quarterly Information'!$O77,Exchange_Value)+AE77*$R77*SUMIF(Lists!$E$2:$E$133,'Quarterly Information'!$Q77,Exchange_Value)+AE77*$T77*SUMIF(Lists!$E$2:$E$133,'Quarterly Information'!$S77,Exchange_Value))/1000,AE77*SUMIF(Lists!$E$2:$E$133,$I77,Exchange_Value)/1000),1)</f>
        <v>0</v>
      </c>
      <c r="CI77" s="218">
        <f>ROUND(IF($I77="Other HFC Blend",(AF77*$L77*SUMIF(Lists!$E$2:$E$133,'Quarterly Information'!$K77,Exchange_Value)+AF77*$N77*SUMIF(Lists!$E$2:$E$133,'Quarterly Information'!$M77,Exchange_Value)+AF77*$P77*SUMIF(Lists!$E$2:$E$133,'Quarterly Information'!$O77,Exchange_Value)+AF77*$R77*SUMIF(Lists!$E$2:$E$133,'Quarterly Information'!$Q77,Exchange_Value)+AF77*$T77*SUMIF(Lists!$E$2:$E$133,'Quarterly Information'!$S77,Exchange_Value))/1000,AF77*SUMIF(Lists!$E$2:$E$133,$I77,Exchange_Value)/1000),1)</f>
        <v>0</v>
      </c>
    </row>
    <row r="78" spans="1:87" ht="14" x14ac:dyDescent="0.25">
      <c r="A78" s="39">
        <v>36</v>
      </c>
      <c r="B78" s="90" t="str">
        <f t="shared" si="0"/>
        <v/>
      </c>
      <c r="C78" s="159"/>
      <c r="D78" s="91"/>
      <c r="E78" s="174"/>
      <c r="F78" s="92"/>
      <c r="G78" s="93"/>
      <c r="H78" s="94"/>
      <c r="I78" s="185"/>
      <c r="J78" s="200"/>
      <c r="K78" s="210"/>
      <c r="L78" s="95"/>
      <c r="M78" s="92"/>
      <c r="N78" s="95"/>
      <c r="O78" s="92"/>
      <c r="P78" s="95"/>
      <c r="Q78" s="128"/>
      <c r="R78" s="95"/>
      <c r="S78" s="128"/>
      <c r="T78" s="211"/>
      <c r="U78" s="203"/>
      <c r="V78" s="92"/>
      <c r="W78" s="96"/>
      <c r="X78" s="92"/>
      <c r="Y78" s="220"/>
      <c r="Z78" s="226"/>
      <c r="AA78" s="165"/>
      <c r="AB78" s="165"/>
      <c r="AC78" s="165"/>
      <c r="AD78" s="165"/>
      <c r="AE78" s="165"/>
      <c r="AF78" s="168"/>
      <c r="AG78"/>
      <c r="AH78" s="107">
        <f t="shared" si="1"/>
        <v>0</v>
      </c>
      <c r="AI78" s="107">
        <f t="shared" si="2"/>
        <v>0</v>
      </c>
      <c r="AJ78" s="107">
        <f t="shared" si="3"/>
        <v>0</v>
      </c>
      <c r="AK78" s="107">
        <f t="shared" si="4"/>
        <v>0</v>
      </c>
      <c r="AL78" s="107">
        <f t="shared" si="5"/>
        <v>0</v>
      </c>
      <c r="AM78" s="107">
        <f t="shared" si="6"/>
        <v>0</v>
      </c>
      <c r="AO78" s="161" t="e">
        <f t="shared" si="7"/>
        <v>#DIV/0!</v>
      </c>
      <c r="AP78" s="161" t="e">
        <f t="shared" si="8"/>
        <v>#DIV/0!</v>
      </c>
      <c r="AQ78" s="161" t="e">
        <f t="shared" si="9"/>
        <v>#DIV/0!</v>
      </c>
      <c r="AR78" s="161" t="e">
        <f t="shared" si="10"/>
        <v>#DIV/0!</v>
      </c>
      <c r="AS78" s="161" t="e">
        <f t="shared" si="11"/>
        <v>#DIV/0!</v>
      </c>
      <c r="AT78" s="107">
        <f t="shared" si="12"/>
        <v>0</v>
      </c>
      <c r="AU78" s="161" t="e">
        <f t="shared" si="13"/>
        <v>#DIV/0!</v>
      </c>
      <c r="AV78" s="161" t="e">
        <f t="shared" si="14"/>
        <v>#DIV/0!</v>
      </c>
      <c r="AW78" s="161" t="e">
        <f t="shared" si="15"/>
        <v>#DIV/0!</v>
      </c>
      <c r="AX78" s="161" t="e">
        <f t="shared" si="16"/>
        <v>#DIV/0!</v>
      </c>
      <c r="AY78" s="161" t="e">
        <f t="shared" si="17"/>
        <v>#DIV/0!</v>
      </c>
      <c r="AZ78" s="107">
        <f t="shared" si="18"/>
        <v>0</v>
      </c>
      <c r="BA78" s="161" t="e">
        <f t="shared" si="19"/>
        <v>#DIV/0!</v>
      </c>
      <c r="BB78" s="161" t="e">
        <f t="shared" si="20"/>
        <v>#DIV/0!</v>
      </c>
      <c r="BC78" s="161" t="e">
        <f t="shared" si="21"/>
        <v>#DIV/0!</v>
      </c>
      <c r="BD78" s="161" t="e">
        <f t="shared" si="22"/>
        <v>#DIV/0!</v>
      </c>
      <c r="BE78" s="161" t="e">
        <f t="shared" si="23"/>
        <v>#DIV/0!</v>
      </c>
      <c r="BF78" s="107">
        <f t="shared" si="24"/>
        <v>0</v>
      </c>
      <c r="BG78" s="161" t="e">
        <f t="shared" si="25"/>
        <v>#DIV/0!</v>
      </c>
      <c r="BH78" s="161" t="e">
        <f t="shared" si="26"/>
        <v>#DIV/0!</v>
      </c>
      <c r="BI78" s="161" t="e">
        <f t="shared" si="27"/>
        <v>#DIV/0!</v>
      </c>
      <c r="BJ78" s="161" t="e">
        <f t="shared" si="28"/>
        <v>#DIV/0!</v>
      </c>
      <c r="BK78" s="161" t="e">
        <f t="shared" si="29"/>
        <v>#DIV/0!</v>
      </c>
      <c r="BL78" s="107">
        <f t="shared" si="30"/>
        <v>0</v>
      </c>
      <c r="BM78" s="161" t="e">
        <f t="shared" si="31"/>
        <v>#DIV/0!</v>
      </c>
      <c r="BN78" s="161" t="e">
        <f t="shared" si="32"/>
        <v>#DIV/0!</v>
      </c>
      <c r="BO78" s="161" t="e">
        <f t="shared" si="33"/>
        <v>#DIV/0!</v>
      </c>
      <c r="BP78" s="161" t="e">
        <f t="shared" si="34"/>
        <v>#DIV/0!</v>
      </c>
      <c r="BQ78" s="161" t="e">
        <f t="shared" si="35"/>
        <v>#DIV/0!</v>
      </c>
      <c r="BR78" s="107">
        <f t="shared" si="36"/>
        <v>0</v>
      </c>
      <c r="BS78" s="161" t="e">
        <f t="shared" si="37"/>
        <v>#DIV/0!</v>
      </c>
      <c r="BT78" s="161" t="e">
        <f t="shared" si="38"/>
        <v>#DIV/0!</v>
      </c>
      <c r="BU78" s="161" t="e">
        <f t="shared" si="39"/>
        <v>#DIV/0!</v>
      </c>
      <c r="BV78" s="161" t="e">
        <f t="shared" si="40"/>
        <v>#DIV/0!</v>
      </c>
      <c r="BW78" s="161" t="e">
        <f t="shared" si="41"/>
        <v>#DIV/0!</v>
      </c>
      <c r="BX78" s="107">
        <f t="shared" si="42"/>
        <v>0</v>
      </c>
      <c r="BZ78" s="40" t="e">
        <f>VLOOKUP(I78,Lists!$D$2:$D$19,1,FALSE)</f>
        <v>#N/A</v>
      </c>
      <c r="CA78" s="40" t="e">
        <f>VLOOKUP($I78,Blends!$B$2:$B$115,1,FALSE)</f>
        <v>#N/A</v>
      </c>
      <c r="CC78" s="218">
        <f>ROUND(IF($I78="Other HFC Blend",(Z78*$L78*SUMIF(Lists!$E$2:$E$133,'Quarterly Information'!$K78,Exchange_Value)+Z78*$N78*SUMIF(Lists!$E$2:$E$133,'Quarterly Information'!$M78,Exchange_Value)+Z78*$P78*SUMIF(Lists!$E$2:$E$133,'Quarterly Information'!$O78,Exchange_Value)+Z78*$R78*SUMIF(Lists!$E$2:$E$133,'Quarterly Information'!$Q78,Exchange_Value)+Z78*$T78*SUMIF(Lists!$E$2:$E$133,'Quarterly Information'!$S78,Exchange_Value))/1000,Z78*SUMIF(Lists!$E$2:$E$133,$I78,Exchange_Value)/1000),1)</f>
        <v>0</v>
      </c>
      <c r="CD78" s="218">
        <f>ROUND(IF($I78="Other HFC Blend",(AA78*$L78*SUMIF(Lists!$E$2:$E$133,'Quarterly Information'!$K78,Exchange_Value)+AA78*$N78*SUMIF(Lists!$E$2:$E$133,'Quarterly Information'!$M78,Exchange_Value)+AA78*$P78*SUMIF(Lists!$E$2:$E$133,'Quarterly Information'!$O78,Exchange_Value)+AA78*$R78*SUMIF(Lists!$E$2:$E$133,'Quarterly Information'!$Q78,Exchange_Value)+AA78*$T78*SUMIF(Lists!$E$2:$E$133,'Quarterly Information'!$S78,Exchange_Value))/1000,AA78*SUMIF(Lists!$E$2:$E$133,$I78,Exchange_Value)/1000),1)</f>
        <v>0</v>
      </c>
      <c r="CE78" s="218">
        <f>ROUND(IF($I78="Other HFC Blend",(AB78*$L78*SUMIF(Lists!$E$2:$E$133,'Quarterly Information'!$K78,Exchange_Value)+AB78*$N78*SUMIF(Lists!$E$2:$E$133,'Quarterly Information'!$M78,Exchange_Value)+AB78*$P78*SUMIF(Lists!$E$2:$E$133,'Quarterly Information'!$O78,Exchange_Value)+AB78*$R78*SUMIF(Lists!$E$2:$E$133,'Quarterly Information'!$Q78,Exchange_Value)+AB78*$T78*SUMIF(Lists!$E$2:$E$133,'Quarterly Information'!$S78,Exchange_Value))/1000,AB78*SUMIF(Lists!$E$2:$E$133,$I78,Exchange_Value)/1000),1)</f>
        <v>0</v>
      </c>
      <c r="CF78" s="218">
        <f>ROUND(IF($I78="Other HFC Blend",(AC78*$L78*SUMIF(Lists!$E$2:$E$133,'Quarterly Information'!$K78,Exchange_Value)+AC78*$N78*SUMIF(Lists!$E$2:$E$133,'Quarterly Information'!$M78,Exchange_Value)+AC78*$P78*SUMIF(Lists!$E$2:$E$133,'Quarterly Information'!$O78,Exchange_Value)+AC78*$R78*SUMIF(Lists!$E$2:$E$133,'Quarterly Information'!$Q78,Exchange_Value)+AC78*$T78*SUMIF(Lists!$E$2:$E$133,'Quarterly Information'!$S78,Exchange_Value))/1000,AC78*SUMIF(Lists!$E$2:$E$133,$I78,Exchange_Value)/1000),1)</f>
        <v>0</v>
      </c>
      <c r="CG78" s="218">
        <f>ROUND(IF($I78="Other HFC Blend",(AD78*$L78*SUMIF(Lists!$E$2:$E$133,'Quarterly Information'!$K78,Exchange_Value)+AD78*$N78*SUMIF(Lists!$E$2:$E$133,'Quarterly Information'!$M78,Exchange_Value)+AD78*$P78*SUMIF(Lists!$E$2:$E$133,'Quarterly Information'!$O78,Exchange_Value)+AD78*$R78*SUMIF(Lists!$E$2:$E$133,'Quarterly Information'!$Q78,Exchange_Value)+AD78*$T78*SUMIF(Lists!$E$2:$E$133,'Quarterly Information'!$S78,Exchange_Value))/1000,AD78*SUMIF(Lists!$E$2:$E$133,$I78,Exchange_Value)/1000),1)</f>
        <v>0</v>
      </c>
      <c r="CH78" s="218">
        <f>ROUND(IF($I78="Other HFC Blend",(AE78*$L78*SUMIF(Lists!$E$2:$E$133,'Quarterly Information'!$K78,Exchange_Value)+AE78*$N78*SUMIF(Lists!$E$2:$E$133,'Quarterly Information'!$M78,Exchange_Value)+AE78*$P78*SUMIF(Lists!$E$2:$E$133,'Quarterly Information'!$O78,Exchange_Value)+AE78*$R78*SUMIF(Lists!$E$2:$E$133,'Quarterly Information'!$Q78,Exchange_Value)+AE78*$T78*SUMIF(Lists!$E$2:$E$133,'Quarterly Information'!$S78,Exchange_Value))/1000,AE78*SUMIF(Lists!$E$2:$E$133,$I78,Exchange_Value)/1000),1)</f>
        <v>0</v>
      </c>
      <c r="CI78" s="218">
        <f>ROUND(IF($I78="Other HFC Blend",(AF78*$L78*SUMIF(Lists!$E$2:$E$133,'Quarterly Information'!$K78,Exchange_Value)+AF78*$N78*SUMIF(Lists!$E$2:$E$133,'Quarterly Information'!$M78,Exchange_Value)+AF78*$P78*SUMIF(Lists!$E$2:$E$133,'Quarterly Information'!$O78,Exchange_Value)+AF78*$R78*SUMIF(Lists!$E$2:$E$133,'Quarterly Information'!$Q78,Exchange_Value)+AF78*$T78*SUMIF(Lists!$E$2:$E$133,'Quarterly Information'!$S78,Exchange_Value))/1000,AF78*SUMIF(Lists!$E$2:$E$133,$I78,Exchange_Value)/1000),1)</f>
        <v>0</v>
      </c>
    </row>
    <row r="79" spans="1:87" ht="14" x14ac:dyDescent="0.25">
      <c r="A79" s="39">
        <v>37</v>
      </c>
      <c r="B79" s="90" t="str">
        <f t="shared" si="0"/>
        <v/>
      </c>
      <c r="C79" s="159"/>
      <c r="D79" s="91"/>
      <c r="E79" s="174"/>
      <c r="F79" s="92"/>
      <c r="G79" s="93"/>
      <c r="H79" s="94"/>
      <c r="I79" s="185"/>
      <c r="J79" s="200"/>
      <c r="K79" s="210"/>
      <c r="L79" s="95"/>
      <c r="M79" s="92"/>
      <c r="N79" s="95"/>
      <c r="O79" s="92"/>
      <c r="P79" s="95"/>
      <c r="Q79" s="128"/>
      <c r="R79" s="95"/>
      <c r="S79" s="128"/>
      <c r="T79" s="211"/>
      <c r="U79" s="203"/>
      <c r="V79" s="92"/>
      <c r="W79" s="96"/>
      <c r="X79" s="92"/>
      <c r="Y79" s="220"/>
      <c r="Z79" s="226"/>
      <c r="AA79" s="165"/>
      <c r="AB79" s="165"/>
      <c r="AC79" s="165"/>
      <c r="AD79" s="165"/>
      <c r="AE79" s="165"/>
      <c r="AF79" s="168"/>
      <c r="AG79"/>
      <c r="AH79" s="107">
        <f t="shared" si="1"/>
        <v>0</v>
      </c>
      <c r="AI79" s="107">
        <f t="shared" si="2"/>
        <v>0</v>
      </c>
      <c r="AJ79" s="107">
        <f t="shared" si="3"/>
        <v>0</v>
      </c>
      <c r="AK79" s="107">
        <f t="shared" si="4"/>
        <v>0</v>
      </c>
      <c r="AL79" s="107">
        <f t="shared" si="5"/>
        <v>0</v>
      </c>
      <c r="AM79" s="107">
        <f t="shared" si="6"/>
        <v>0</v>
      </c>
      <c r="AO79" s="161" t="e">
        <f t="shared" si="7"/>
        <v>#DIV/0!</v>
      </c>
      <c r="AP79" s="161" t="e">
        <f t="shared" si="8"/>
        <v>#DIV/0!</v>
      </c>
      <c r="AQ79" s="161" t="e">
        <f t="shared" si="9"/>
        <v>#DIV/0!</v>
      </c>
      <c r="AR79" s="161" t="e">
        <f t="shared" si="10"/>
        <v>#DIV/0!</v>
      </c>
      <c r="AS79" s="161" t="e">
        <f t="shared" si="11"/>
        <v>#DIV/0!</v>
      </c>
      <c r="AT79" s="107">
        <f t="shared" si="12"/>
        <v>0</v>
      </c>
      <c r="AU79" s="161" t="e">
        <f t="shared" si="13"/>
        <v>#DIV/0!</v>
      </c>
      <c r="AV79" s="161" t="e">
        <f t="shared" si="14"/>
        <v>#DIV/0!</v>
      </c>
      <c r="AW79" s="161" t="e">
        <f t="shared" si="15"/>
        <v>#DIV/0!</v>
      </c>
      <c r="AX79" s="161" t="e">
        <f t="shared" si="16"/>
        <v>#DIV/0!</v>
      </c>
      <c r="AY79" s="161" t="e">
        <f t="shared" si="17"/>
        <v>#DIV/0!</v>
      </c>
      <c r="AZ79" s="107">
        <f t="shared" si="18"/>
        <v>0</v>
      </c>
      <c r="BA79" s="161" t="e">
        <f t="shared" si="19"/>
        <v>#DIV/0!</v>
      </c>
      <c r="BB79" s="161" t="e">
        <f t="shared" si="20"/>
        <v>#DIV/0!</v>
      </c>
      <c r="BC79" s="161" t="e">
        <f t="shared" si="21"/>
        <v>#DIV/0!</v>
      </c>
      <c r="BD79" s="161" t="e">
        <f t="shared" si="22"/>
        <v>#DIV/0!</v>
      </c>
      <c r="BE79" s="161" t="e">
        <f t="shared" si="23"/>
        <v>#DIV/0!</v>
      </c>
      <c r="BF79" s="107">
        <f t="shared" si="24"/>
        <v>0</v>
      </c>
      <c r="BG79" s="161" t="e">
        <f t="shared" si="25"/>
        <v>#DIV/0!</v>
      </c>
      <c r="BH79" s="161" t="e">
        <f t="shared" si="26"/>
        <v>#DIV/0!</v>
      </c>
      <c r="BI79" s="161" t="e">
        <f t="shared" si="27"/>
        <v>#DIV/0!</v>
      </c>
      <c r="BJ79" s="161" t="e">
        <f t="shared" si="28"/>
        <v>#DIV/0!</v>
      </c>
      <c r="BK79" s="161" t="e">
        <f t="shared" si="29"/>
        <v>#DIV/0!</v>
      </c>
      <c r="BL79" s="107">
        <f t="shared" si="30"/>
        <v>0</v>
      </c>
      <c r="BM79" s="161" t="e">
        <f t="shared" si="31"/>
        <v>#DIV/0!</v>
      </c>
      <c r="BN79" s="161" t="e">
        <f t="shared" si="32"/>
        <v>#DIV/0!</v>
      </c>
      <c r="BO79" s="161" t="e">
        <f t="shared" si="33"/>
        <v>#DIV/0!</v>
      </c>
      <c r="BP79" s="161" t="e">
        <f t="shared" si="34"/>
        <v>#DIV/0!</v>
      </c>
      <c r="BQ79" s="161" t="e">
        <f t="shared" si="35"/>
        <v>#DIV/0!</v>
      </c>
      <c r="BR79" s="107">
        <f t="shared" si="36"/>
        <v>0</v>
      </c>
      <c r="BS79" s="161" t="e">
        <f t="shared" si="37"/>
        <v>#DIV/0!</v>
      </c>
      <c r="BT79" s="161" t="e">
        <f t="shared" si="38"/>
        <v>#DIV/0!</v>
      </c>
      <c r="BU79" s="161" t="e">
        <f t="shared" si="39"/>
        <v>#DIV/0!</v>
      </c>
      <c r="BV79" s="161" t="e">
        <f t="shared" si="40"/>
        <v>#DIV/0!</v>
      </c>
      <c r="BW79" s="161" t="e">
        <f t="shared" si="41"/>
        <v>#DIV/0!</v>
      </c>
      <c r="BX79" s="107">
        <f t="shared" si="42"/>
        <v>0</v>
      </c>
      <c r="BZ79" s="40" t="e">
        <f>VLOOKUP(I79,Lists!$D$2:$D$19,1,FALSE)</f>
        <v>#N/A</v>
      </c>
      <c r="CA79" s="40" t="e">
        <f>VLOOKUP($I79,Blends!$B$2:$B$115,1,FALSE)</f>
        <v>#N/A</v>
      </c>
      <c r="CC79" s="218">
        <f>ROUND(IF($I79="Other HFC Blend",(Z79*$L79*SUMIF(Lists!$E$2:$E$133,'Quarterly Information'!$K79,Exchange_Value)+Z79*$N79*SUMIF(Lists!$E$2:$E$133,'Quarterly Information'!$M79,Exchange_Value)+Z79*$P79*SUMIF(Lists!$E$2:$E$133,'Quarterly Information'!$O79,Exchange_Value)+Z79*$R79*SUMIF(Lists!$E$2:$E$133,'Quarterly Information'!$Q79,Exchange_Value)+Z79*$T79*SUMIF(Lists!$E$2:$E$133,'Quarterly Information'!$S79,Exchange_Value))/1000,Z79*SUMIF(Lists!$E$2:$E$133,$I79,Exchange_Value)/1000),1)</f>
        <v>0</v>
      </c>
      <c r="CD79" s="218">
        <f>ROUND(IF($I79="Other HFC Blend",(AA79*$L79*SUMIF(Lists!$E$2:$E$133,'Quarterly Information'!$K79,Exchange_Value)+AA79*$N79*SUMIF(Lists!$E$2:$E$133,'Quarterly Information'!$M79,Exchange_Value)+AA79*$P79*SUMIF(Lists!$E$2:$E$133,'Quarterly Information'!$O79,Exchange_Value)+AA79*$R79*SUMIF(Lists!$E$2:$E$133,'Quarterly Information'!$Q79,Exchange_Value)+AA79*$T79*SUMIF(Lists!$E$2:$E$133,'Quarterly Information'!$S79,Exchange_Value))/1000,AA79*SUMIF(Lists!$E$2:$E$133,$I79,Exchange_Value)/1000),1)</f>
        <v>0</v>
      </c>
      <c r="CE79" s="218">
        <f>ROUND(IF($I79="Other HFC Blend",(AB79*$L79*SUMIF(Lists!$E$2:$E$133,'Quarterly Information'!$K79,Exchange_Value)+AB79*$N79*SUMIF(Lists!$E$2:$E$133,'Quarterly Information'!$M79,Exchange_Value)+AB79*$P79*SUMIF(Lists!$E$2:$E$133,'Quarterly Information'!$O79,Exchange_Value)+AB79*$R79*SUMIF(Lists!$E$2:$E$133,'Quarterly Information'!$Q79,Exchange_Value)+AB79*$T79*SUMIF(Lists!$E$2:$E$133,'Quarterly Information'!$S79,Exchange_Value))/1000,AB79*SUMIF(Lists!$E$2:$E$133,$I79,Exchange_Value)/1000),1)</f>
        <v>0</v>
      </c>
      <c r="CF79" s="218">
        <f>ROUND(IF($I79="Other HFC Blend",(AC79*$L79*SUMIF(Lists!$E$2:$E$133,'Quarterly Information'!$K79,Exchange_Value)+AC79*$N79*SUMIF(Lists!$E$2:$E$133,'Quarterly Information'!$M79,Exchange_Value)+AC79*$P79*SUMIF(Lists!$E$2:$E$133,'Quarterly Information'!$O79,Exchange_Value)+AC79*$R79*SUMIF(Lists!$E$2:$E$133,'Quarterly Information'!$Q79,Exchange_Value)+AC79*$T79*SUMIF(Lists!$E$2:$E$133,'Quarterly Information'!$S79,Exchange_Value))/1000,AC79*SUMIF(Lists!$E$2:$E$133,$I79,Exchange_Value)/1000),1)</f>
        <v>0</v>
      </c>
      <c r="CG79" s="218">
        <f>ROUND(IF($I79="Other HFC Blend",(AD79*$L79*SUMIF(Lists!$E$2:$E$133,'Quarterly Information'!$K79,Exchange_Value)+AD79*$N79*SUMIF(Lists!$E$2:$E$133,'Quarterly Information'!$M79,Exchange_Value)+AD79*$P79*SUMIF(Lists!$E$2:$E$133,'Quarterly Information'!$O79,Exchange_Value)+AD79*$R79*SUMIF(Lists!$E$2:$E$133,'Quarterly Information'!$Q79,Exchange_Value)+AD79*$T79*SUMIF(Lists!$E$2:$E$133,'Quarterly Information'!$S79,Exchange_Value))/1000,AD79*SUMIF(Lists!$E$2:$E$133,$I79,Exchange_Value)/1000),1)</f>
        <v>0</v>
      </c>
      <c r="CH79" s="218">
        <f>ROUND(IF($I79="Other HFC Blend",(AE79*$L79*SUMIF(Lists!$E$2:$E$133,'Quarterly Information'!$K79,Exchange_Value)+AE79*$N79*SUMIF(Lists!$E$2:$E$133,'Quarterly Information'!$M79,Exchange_Value)+AE79*$P79*SUMIF(Lists!$E$2:$E$133,'Quarterly Information'!$O79,Exchange_Value)+AE79*$R79*SUMIF(Lists!$E$2:$E$133,'Quarterly Information'!$Q79,Exchange_Value)+AE79*$T79*SUMIF(Lists!$E$2:$E$133,'Quarterly Information'!$S79,Exchange_Value))/1000,AE79*SUMIF(Lists!$E$2:$E$133,$I79,Exchange_Value)/1000),1)</f>
        <v>0</v>
      </c>
      <c r="CI79" s="218">
        <f>ROUND(IF($I79="Other HFC Blend",(AF79*$L79*SUMIF(Lists!$E$2:$E$133,'Quarterly Information'!$K79,Exchange_Value)+AF79*$N79*SUMIF(Lists!$E$2:$E$133,'Quarterly Information'!$M79,Exchange_Value)+AF79*$P79*SUMIF(Lists!$E$2:$E$133,'Quarterly Information'!$O79,Exchange_Value)+AF79*$R79*SUMIF(Lists!$E$2:$E$133,'Quarterly Information'!$Q79,Exchange_Value)+AF79*$T79*SUMIF(Lists!$E$2:$E$133,'Quarterly Information'!$S79,Exchange_Value))/1000,AF79*SUMIF(Lists!$E$2:$E$133,$I79,Exchange_Value)/1000),1)</f>
        <v>0</v>
      </c>
    </row>
    <row r="80" spans="1:87" ht="14" x14ac:dyDescent="0.25">
      <c r="A80" s="39">
        <v>38</v>
      </c>
      <c r="B80" s="90" t="str">
        <f t="shared" si="0"/>
        <v/>
      </c>
      <c r="C80" s="159"/>
      <c r="D80" s="91"/>
      <c r="E80" s="174"/>
      <c r="F80" s="92"/>
      <c r="G80" s="93"/>
      <c r="H80" s="94"/>
      <c r="I80" s="185"/>
      <c r="J80" s="200"/>
      <c r="K80" s="210"/>
      <c r="L80" s="95"/>
      <c r="M80" s="92"/>
      <c r="N80" s="95"/>
      <c r="O80" s="92"/>
      <c r="P80" s="95"/>
      <c r="Q80" s="128"/>
      <c r="R80" s="95"/>
      <c r="S80" s="128"/>
      <c r="T80" s="211"/>
      <c r="U80" s="203"/>
      <c r="V80" s="92"/>
      <c r="W80" s="96"/>
      <c r="X80" s="92"/>
      <c r="Y80" s="220"/>
      <c r="Z80" s="226"/>
      <c r="AA80" s="165"/>
      <c r="AB80" s="165"/>
      <c r="AC80" s="165"/>
      <c r="AD80" s="165"/>
      <c r="AE80" s="165"/>
      <c r="AF80" s="168"/>
      <c r="AG80"/>
      <c r="AH80" s="107">
        <f t="shared" si="1"/>
        <v>0</v>
      </c>
      <c r="AI80" s="107">
        <f t="shared" si="2"/>
        <v>0</v>
      </c>
      <c r="AJ80" s="107">
        <f t="shared" si="3"/>
        <v>0</v>
      </c>
      <c r="AK80" s="107">
        <f t="shared" si="4"/>
        <v>0</v>
      </c>
      <c r="AL80" s="107">
        <f t="shared" si="5"/>
        <v>0</v>
      </c>
      <c r="AM80" s="107">
        <f t="shared" si="6"/>
        <v>0</v>
      </c>
      <c r="AO80" s="161" t="e">
        <f t="shared" si="7"/>
        <v>#DIV/0!</v>
      </c>
      <c r="AP80" s="161" t="e">
        <f t="shared" si="8"/>
        <v>#DIV/0!</v>
      </c>
      <c r="AQ80" s="161" t="e">
        <f t="shared" si="9"/>
        <v>#DIV/0!</v>
      </c>
      <c r="AR80" s="161" t="e">
        <f t="shared" si="10"/>
        <v>#DIV/0!</v>
      </c>
      <c r="AS80" s="161" t="e">
        <f t="shared" si="11"/>
        <v>#DIV/0!</v>
      </c>
      <c r="AT80" s="107">
        <f t="shared" si="12"/>
        <v>0</v>
      </c>
      <c r="AU80" s="161" t="e">
        <f t="shared" si="13"/>
        <v>#DIV/0!</v>
      </c>
      <c r="AV80" s="161" t="e">
        <f t="shared" si="14"/>
        <v>#DIV/0!</v>
      </c>
      <c r="AW80" s="161" t="e">
        <f t="shared" si="15"/>
        <v>#DIV/0!</v>
      </c>
      <c r="AX80" s="161" t="e">
        <f t="shared" si="16"/>
        <v>#DIV/0!</v>
      </c>
      <c r="AY80" s="161" t="e">
        <f t="shared" si="17"/>
        <v>#DIV/0!</v>
      </c>
      <c r="AZ80" s="107">
        <f t="shared" si="18"/>
        <v>0</v>
      </c>
      <c r="BA80" s="161" t="e">
        <f t="shared" si="19"/>
        <v>#DIV/0!</v>
      </c>
      <c r="BB80" s="161" t="e">
        <f t="shared" si="20"/>
        <v>#DIV/0!</v>
      </c>
      <c r="BC80" s="161" t="e">
        <f t="shared" si="21"/>
        <v>#DIV/0!</v>
      </c>
      <c r="BD80" s="161" t="e">
        <f t="shared" si="22"/>
        <v>#DIV/0!</v>
      </c>
      <c r="BE80" s="161" t="e">
        <f t="shared" si="23"/>
        <v>#DIV/0!</v>
      </c>
      <c r="BF80" s="107">
        <f t="shared" si="24"/>
        <v>0</v>
      </c>
      <c r="BG80" s="161" t="e">
        <f t="shared" si="25"/>
        <v>#DIV/0!</v>
      </c>
      <c r="BH80" s="161" t="e">
        <f t="shared" si="26"/>
        <v>#DIV/0!</v>
      </c>
      <c r="BI80" s="161" t="e">
        <f t="shared" si="27"/>
        <v>#DIV/0!</v>
      </c>
      <c r="BJ80" s="161" t="e">
        <f t="shared" si="28"/>
        <v>#DIV/0!</v>
      </c>
      <c r="BK80" s="161" t="e">
        <f t="shared" si="29"/>
        <v>#DIV/0!</v>
      </c>
      <c r="BL80" s="107">
        <f t="shared" si="30"/>
        <v>0</v>
      </c>
      <c r="BM80" s="161" t="e">
        <f t="shared" si="31"/>
        <v>#DIV/0!</v>
      </c>
      <c r="BN80" s="161" t="e">
        <f t="shared" si="32"/>
        <v>#DIV/0!</v>
      </c>
      <c r="BO80" s="161" t="e">
        <f t="shared" si="33"/>
        <v>#DIV/0!</v>
      </c>
      <c r="BP80" s="161" t="e">
        <f t="shared" si="34"/>
        <v>#DIV/0!</v>
      </c>
      <c r="BQ80" s="161" t="e">
        <f t="shared" si="35"/>
        <v>#DIV/0!</v>
      </c>
      <c r="BR80" s="107">
        <f t="shared" si="36"/>
        <v>0</v>
      </c>
      <c r="BS80" s="161" t="e">
        <f t="shared" si="37"/>
        <v>#DIV/0!</v>
      </c>
      <c r="BT80" s="161" t="e">
        <f t="shared" si="38"/>
        <v>#DIV/0!</v>
      </c>
      <c r="BU80" s="161" t="e">
        <f t="shared" si="39"/>
        <v>#DIV/0!</v>
      </c>
      <c r="BV80" s="161" t="e">
        <f t="shared" si="40"/>
        <v>#DIV/0!</v>
      </c>
      <c r="BW80" s="161" t="e">
        <f t="shared" si="41"/>
        <v>#DIV/0!</v>
      </c>
      <c r="BX80" s="107">
        <f t="shared" si="42"/>
        <v>0</v>
      </c>
      <c r="BZ80" s="40" t="e">
        <f>VLOOKUP(I80,Lists!$D$2:$D$19,1,FALSE)</f>
        <v>#N/A</v>
      </c>
      <c r="CA80" s="40" t="e">
        <f>VLOOKUP($I80,Blends!$B$2:$B$115,1,FALSE)</f>
        <v>#N/A</v>
      </c>
      <c r="CC80" s="218">
        <f>ROUND(IF($I80="Other HFC Blend",(Z80*$L80*SUMIF(Lists!$E$2:$E$133,'Quarterly Information'!$K80,Exchange_Value)+Z80*$N80*SUMIF(Lists!$E$2:$E$133,'Quarterly Information'!$M80,Exchange_Value)+Z80*$P80*SUMIF(Lists!$E$2:$E$133,'Quarterly Information'!$O80,Exchange_Value)+Z80*$R80*SUMIF(Lists!$E$2:$E$133,'Quarterly Information'!$Q80,Exchange_Value)+Z80*$T80*SUMIF(Lists!$E$2:$E$133,'Quarterly Information'!$S80,Exchange_Value))/1000,Z80*SUMIF(Lists!$E$2:$E$133,$I80,Exchange_Value)/1000),1)</f>
        <v>0</v>
      </c>
      <c r="CD80" s="218">
        <f>ROUND(IF($I80="Other HFC Blend",(AA80*$L80*SUMIF(Lists!$E$2:$E$133,'Quarterly Information'!$K80,Exchange_Value)+AA80*$N80*SUMIF(Lists!$E$2:$E$133,'Quarterly Information'!$M80,Exchange_Value)+AA80*$P80*SUMIF(Lists!$E$2:$E$133,'Quarterly Information'!$O80,Exchange_Value)+AA80*$R80*SUMIF(Lists!$E$2:$E$133,'Quarterly Information'!$Q80,Exchange_Value)+AA80*$T80*SUMIF(Lists!$E$2:$E$133,'Quarterly Information'!$S80,Exchange_Value))/1000,AA80*SUMIF(Lists!$E$2:$E$133,$I80,Exchange_Value)/1000),1)</f>
        <v>0</v>
      </c>
      <c r="CE80" s="218">
        <f>ROUND(IF($I80="Other HFC Blend",(AB80*$L80*SUMIF(Lists!$E$2:$E$133,'Quarterly Information'!$K80,Exchange_Value)+AB80*$N80*SUMIF(Lists!$E$2:$E$133,'Quarterly Information'!$M80,Exchange_Value)+AB80*$P80*SUMIF(Lists!$E$2:$E$133,'Quarterly Information'!$O80,Exchange_Value)+AB80*$R80*SUMIF(Lists!$E$2:$E$133,'Quarterly Information'!$Q80,Exchange_Value)+AB80*$T80*SUMIF(Lists!$E$2:$E$133,'Quarterly Information'!$S80,Exchange_Value))/1000,AB80*SUMIF(Lists!$E$2:$E$133,$I80,Exchange_Value)/1000),1)</f>
        <v>0</v>
      </c>
      <c r="CF80" s="218">
        <f>ROUND(IF($I80="Other HFC Blend",(AC80*$L80*SUMIF(Lists!$E$2:$E$133,'Quarterly Information'!$K80,Exchange_Value)+AC80*$N80*SUMIF(Lists!$E$2:$E$133,'Quarterly Information'!$M80,Exchange_Value)+AC80*$P80*SUMIF(Lists!$E$2:$E$133,'Quarterly Information'!$O80,Exchange_Value)+AC80*$R80*SUMIF(Lists!$E$2:$E$133,'Quarterly Information'!$Q80,Exchange_Value)+AC80*$T80*SUMIF(Lists!$E$2:$E$133,'Quarterly Information'!$S80,Exchange_Value))/1000,AC80*SUMIF(Lists!$E$2:$E$133,$I80,Exchange_Value)/1000),1)</f>
        <v>0</v>
      </c>
      <c r="CG80" s="218">
        <f>ROUND(IF($I80="Other HFC Blend",(AD80*$L80*SUMIF(Lists!$E$2:$E$133,'Quarterly Information'!$K80,Exchange_Value)+AD80*$N80*SUMIF(Lists!$E$2:$E$133,'Quarterly Information'!$M80,Exchange_Value)+AD80*$P80*SUMIF(Lists!$E$2:$E$133,'Quarterly Information'!$O80,Exchange_Value)+AD80*$R80*SUMIF(Lists!$E$2:$E$133,'Quarterly Information'!$Q80,Exchange_Value)+AD80*$T80*SUMIF(Lists!$E$2:$E$133,'Quarterly Information'!$S80,Exchange_Value))/1000,AD80*SUMIF(Lists!$E$2:$E$133,$I80,Exchange_Value)/1000),1)</f>
        <v>0</v>
      </c>
      <c r="CH80" s="218">
        <f>ROUND(IF($I80="Other HFC Blend",(AE80*$L80*SUMIF(Lists!$E$2:$E$133,'Quarterly Information'!$K80,Exchange_Value)+AE80*$N80*SUMIF(Lists!$E$2:$E$133,'Quarterly Information'!$M80,Exchange_Value)+AE80*$P80*SUMIF(Lists!$E$2:$E$133,'Quarterly Information'!$O80,Exchange_Value)+AE80*$R80*SUMIF(Lists!$E$2:$E$133,'Quarterly Information'!$Q80,Exchange_Value)+AE80*$T80*SUMIF(Lists!$E$2:$E$133,'Quarterly Information'!$S80,Exchange_Value))/1000,AE80*SUMIF(Lists!$E$2:$E$133,$I80,Exchange_Value)/1000),1)</f>
        <v>0</v>
      </c>
      <c r="CI80" s="218">
        <f>ROUND(IF($I80="Other HFC Blend",(AF80*$L80*SUMIF(Lists!$E$2:$E$133,'Quarterly Information'!$K80,Exchange_Value)+AF80*$N80*SUMIF(Lists!$E$2:$E$133,'Quarterly Information'!$M80,Exchange_Value)+AF80*$P80*SUMIF(Lists!$E$2:$E$133,'Quarterly Information'!$O80,Exchange_Value)+AF80*$R80*SUMIF(Lists!$E$2:$E$133,'Quarterly Information'!$Q80,Exchange_Value)+AF80*$T80*SUMIF(Lists!$E$2:$E$133,'Quarterly Information'!$S80,Exchange_Value))/1000,AF80*SUMIF(Lists!$E$2:$E$133,$I80,Exchange_Value)/1000),1)</f>
        <v>0</v>
      </c>
    </row>
    <row r="81" spans="1:87" ht="14" x14ac:dyDescent="0.25">
      <c r="A81" s="39">
        <v>39</v>
      </c>
      <c r="B81" s="90" t="str">
        <f t="shared" si="0"/>
        <v/>
      </c>
      <c r="C81" s="159"/>
      <c r="D81" s="91"/>
      <c r="E81" s="174"/>
      <c r="F81" s="92"/>
      <c r="G81" s="93"/>
      <c r="H81" s="94"/>
      <c r="I81" s="185"/>
      <c r="J81" s="200"/>
      <c r="K81" s="210"/>
      <c r="L81" s="95"/>
      <c r="M81" s="92"/>
      <c r="N81" s="95"/>
      <c r="O81" s="92"/>
      <c r="P81" s="95"/>
      <c r="Q81" s="128"/>
      <c r="R81" s="95"/>
      <c r="S81" s="128"/>
      <c r="T81" s="211"/>
      <c r="U81" s="203"/>
      <c r="V81" s="92"/>
      <c r="W81" s="96"/>
      <c r="X81" s="92"/>
      <c r="Y81" s="220"/>
      <c r="Z81" s="226"/>
      <c r="AA81" s="165"/>
      <c r="AB81" s="165"/>
      <c r="AC81" s="165"/>
      <c r="AD81" s="165"/>
      <c r="AE81" s="165"/>
      <c r="AF81" s="168"/>
      <c r="AG81"/>
      <c r="AH81" s="107">
        <f t="shared" si="1"/>
        <v>0</v>
      </c>
      <c r="AI81" s="107">
        <f t="shared" si="2"/>
        <v>0</v>
      </c>
      <c r="AJ81" s="107">
        <f t="shared" si="3"/>
        <v>0</v>
      </c>
      <c r="AK81" s="107">
        <f t="shared" si="4"/>
        <v>0</v>
      </c>
      <c r="AL81" s="107">
        <f t="shared" si="5"/>
        <v>0</v>
      </c>
      <c r="AM81" s="107">
        <f t="shared" si="6"/>
        <v>0</v>
      </c>
      <c r="AO81" s="161" t="e">
        <f t="shared" si="7"/>
        <v>#DIV/0!</v>
      </c>
      <c r="AP81" s="161" t="e">
        <f t="shared" si="8"/>
        <v>#DIV/0!</v>
      </c>
      <c r="AQ81" s="161" t="e">
        <f t="shared" si="9"/>
        <v>#DIV/0!</v>
      </c>
      <c r="AR81" s="161" t="e">
        <f t="shared" si="10"/>
        <v>#DIV/0!</v>
      </c>
      <c r="AS81" s="161" t="e">
        <f t="shared" si="11"/>
        <v>#DIV/0!</v>
      </c>
      <c r="AT81" s="107">
        <f t="shared" si="12"/>
        <v>0</v>
      </c>
      <c r="AU81" s="161" t="e">
        <f t="shared" si="13"/>
        <v>#DIV/0!</v>
      </c>
      <c r="AV81" s="161" t="e">
        <f t="shared" si="14"/>
        <v>#DIV/0!</v>
      </c>
      <c r="AW81" s="161" t="e">
        <f t="shared" si="15"/>
        <v>#DIV/0!</v>
      </c>
      <c r="AX81" s="161" t="e">
        <f t="shared" si="16"/>
        <v>#DIV/0!</v>
      </c>
      <c r="AY81" s="161" t="e">
        <f t="shared" si="17"/>
        <v>#DIV/0!</v>
      </c>
      <c r="AZ81" s="107">
        <f t="shared" si="18"/>
        <v>0</v>
      </c>
      <c r="BA81" s="161" t="e">
        <f t="shared" si="19"/>
        <v>#DIV/0!</v>
      </c>
      <c r="BB81" s="161" t="e">
        <f t="shared" si="20"/>
        <v>#DIV/0!</v>
      </c>
      <c r="BC81" s="161" t="e">
        <f t="shared" si="21"/>
        <v>#DIV/0!</v>
      </c>
      <c r="BD81" s="161" t="e">
        <f t="shared" si="22"/>
        <v>#DIV/0!</v>
      </c>
      <c r="BE81" s="161" t="e">
        <f t="shared" si="23"/>
        <v>#DIV/0!</v>
      </c>
      <c r="BF81" s="107">
        <f t="shared" si="24"/>
        <v>0</v>
      </c>
      <c r="BG81" s="161" t="e">
        <f t="shared" si="25"/>
        <v>#DIV/0!</v>
      </c>
      <c r="BH81" s="161" t="e">
        <f t="shared" si="26"/>
        <v>#DIV/0!</v>
      </c>
      <c r="BI81" s="161" t="e">
        <f t="shared" si="27"/>
        <v>#DIV/0!</v>
      </c>
      <c r="BJ81" s="161" t="e">
        <f t="shared" si="28"/>
        <v>#DIV/0!</v>
      </c>
      <c r="BK81" s="161" t="e">
        <f t="shared" si="29"/>
        <v>#DIV/0!</v>
      </c>
      <c r="BL81" s="107">
        <f t="shared" si="30"/>
        <v>0</v>
      </c>
      <c r="BM81" s="161" t="e">
        <f t="shared" si="31"/>
        <v>#DIV/0!</v>
      </c>
      <c r="BN81" s="161" t="e">
        <f t="shared" si="32"/>
        <v>#DIV/0!</v>
      </c>
      <c r="BO81" s="161" t="e">
        <f t="shared" si="33"/>
        <v>#DIV/0!</v>
      </c>
      <c r="BP81" s="161" t="e">
        <f t="shared" si="34"/>
        <v>#DIV/0!</v>
      </c>
      <c r="BQ81" s="161" t="e">
        <f t="shared" si="35"/>
        <v>#DIV/0!</v>
      </c>
      <c r="BR81" s="107">
        <f t="shared" si="36"/>
        <v>0</v>
      </c>
      <c r="BS81" s="161" t="e">
        <f t="shared" si="37"/>
        <v>#DIV/0!</v>
      </c>
      <c r="BT81" s="161" t="e">
        <f t="shared" si="38"/>
        <v>#DIV/0!</v>
      </c>
      <c r="BU81" s="161" t="e">
        <f t="shared" si="39"/>
        <v>#DIV/0!</v>
      </c>
      <c r="BV81" s="161" t="e">
        <f t="shared" si="40"/>
        <v>#DIV/0!</v>
      </c>
      <c r="BW81" s="161" t="e">
        <f t="shared" si="41"/>
        <v>#DIV/0!</v>
      </c>
      <c r="BX81" s="107">
        <f t="shared" si="42"/>
        <v>0</v>
      </c>
      <c r="BZ81" s="40" t="e">
        <f>VLOOKUP(I81,Lists!$D$2:$D$19,1,FALSE)</f>
        <v>#N/A</v>
      </c>
      <c r="CA81" s="40" t="e">
        <f>VLOOKUP($I81,Blends!$B$2:$B$115,1,FALSE)</f>
        <v>#N/A</v>
      </c>
      <c r="CC81" s="218">
        <f>ROUND(IF($I81="Other HFC Blend",(Z81*$L81*SUMIF(Lists!$E$2:$E$133,'Quarterly Information'!$K81,Exchange_Value)+Z81*$N81*SUMIF(Lists!$E$2:$E$133,'Quarterly Information'!$M81,Exchange_Value)+Z81*$P81*SUMIF(Lists!$E$2:$E$133,'Quarterly Information'!$O81,Exchange_Value)+Z81*$R81*SUMIF(Lists!$E$2:$E$133,'Quarterly Information'!$Q81,Exchange_Value)+Z81*$T81*SUMIF(Lists!$E$2:$E$133,'Quarterly Information'!$S81,Exchange_Value))/1000,Z81*SUMIF(Lists!$E$2:$E$133,$I81,Exchange_Value)/1000),1)</f>
        <v>0</v>
      </c>
      <c r="CD81" s="218">
        <f>ROUND(IF($I81="Other HFC Blend",(AA81*$L81*SUMIF(Lists!$E$2:$E$133,'Quarterly Information'!$K81,Exchange_Value)+AA81*$N81*SUMIF(Lists!$E$2:$E$133,'Quarterly Information'!$M81,Exchange_Value)+AA81*$P81*SUMIF(Lists!$E$2:$E$133,'Quarterly Information'!$O81,Exchange_Value)+AA81*$R81*SUMIF(Lists!$E$2:$E$133,'Quarterly Information'!$Q81,Exchange_Value)+AA81*$T81*SUMIF(Lists!$E$2:$E$133,'Quarterly Information'!$S81,Exchange_Value))/1000,AA81*SUMIF(Lists!$E$2:$E$133,$I81,Exchange_Value)/1000),1)</f>
        <v>0</v>
      </c>
      <c r="CE81" s="218">
        <f>ROUND(IF($I81="Other HFC Blend",(AB81*$L81*SUMIF(Lists!$E$2:$E$133,'Quarterly Information'!$K81,Exchange_Value)+AB81*$N81*SUMIF(Lists!$E$2:$E$133,'Quarterly Information'!$M81,Exchange_Value)+AB81*$P81*SUMIF(Lists!$E$2:$E$133,'Quarterly Information'!$O81,Exchange_Value)+AB81*$R81*SUMIF(Lists!$E$2:$E$133,'Quarterly Information'!$Q81,Exchange_Value)+AB81*$T81*SUMIF(Lists!$E$2:$E$133,'Quarterly Information'!$S81,Exchange_Value))/1000,AB81*SUMIF(Lists!$E$2:$E$133,$I81,Exchange_Value)/1000),1)</f>
        <v>0</v>
      </c>
      <c r="CF81" s="218">
        <f>ROUND(IF($I81="Other HFC Blend",(AC81*$L81*SUMIF(Lists!$E$2:$E$133,'Quarterly Information'!$K81,Exchange_Value)+AC81*$N81*SUMIF(Lists!$E$2:$E$133,'Quarterly Information'!$M81,Exchange_Value)+AC81*$P81*SUMIF(Lists!$E$2:$E$133,'Quarterly Information'!$O81,Exchange_Value)+AC81*$R81*SUMIF(Lists!$E$2:$E$133,'Quarterly Information'!$Q81,Exchange_Value)+AC81*$T81*SUMIF(Lists!$E$2:$E$133,'Quarterly Information'!$S81,Exchange_Value))/1000,AC81*SUMIF(Lists!$E$2:$E$133,$I81,Exchange_Value)/1000),1)</f>
        <v>0</v>
      </c>
      <c r="CG81" s="218">
        <f>ROUND(IF($I81="Other HFC Blend",(AD81*$L81*SUMIF(Lists!$E$2:$E$133,'Quarterly Information'!$K81,Exchange_Value)+AD81*$N81*SUMIF(Lists!$E$2:$E$133,'Quarterly Information'!$M81,Exchange_Value)+AD81*$P81*SUMIF(Lists!$E$2:$E$133,'Quarterly Information'!$O81,Exchange_Value)+AD81*$R81*SUMIF(Lists!$E$2:$E$133,'Quarterly Information'!$Q81,Exchange_Value)+AD81*$T81*SUMIF(Lists!$E$2:$E$133,'Quarterly Information'!$S81,Exchange_Value))/1000,AD81*SUMIF(Lists!$E$2:$E$133,$I81,Exchange_Value)/1000),1)</f>
        <v>0</v>
      </c>
      <c r="CH81" s="218">
        <f>ROUND(IF($I81="Other HFC Blend",(AE81*$L81*SUMIF(Lists!$E$2:$E$133,'Quarterly Information'!$K81,Exchange_Value)+AE81*$N81*SUMIF(Lists!$E$2:$E$133,'Quarterly Information'!$M81,Exchange_Value)+AE81*$P81*SUMIF(Lists!$E$2:$E$133,'Quarterly Information'!$O81,Exchange_Value)+AE81*$R81*SUMIF(Lists!$E$2:$E$133,'Quarterly Information'!$Q81,Exchange_Value)+AE81*$T81*SUMIF(Lists!$E$2:$E$133,'Quarterly Information'!$S81,Exchange_Value))/1000,AE81*SUMIF(Lists!$E$2:$E$133,$I81,Exchange_Value)/1000),1)</f>
        <v>0</v>
      </c>
      <c r="CI81" s="218">
        <f>ROUND(IF($I81="Other HFC Blend",(AF81*$L81*SUMIF(Lists!$E$2:$E$133,'Quarterly Information'!$K81,Exchange_Value)+AF81*$N81*SUMIF(Lists!$E$2:$E$133,'Quarterly Information'!$M81,Exchange_Value)+AF81*$P81*SUMIF(Lists!$E$2:$E$133,'Quarterly Information'!$O81,Exchange_Value)+AF81*$R81*SUMIF(Lists!$E$2:$E$133,'Quarterly Information'!$Q81,Exchange_Value)+AF81*$T81*SUMIF(Lists!$E$2:$E$133,'Quarterly Information'!$S81,Exchange_Value))/1000,AF81*SUMIF(Lists!$E$2:$E$133,$I81,Exchange_Value)/1000),1)</f>
        <v>0</v>
      </c>
    </row>
    <row r="82" spans="1:87" ht="14" x14ac:dyDescent="0.25">
      <c r="A82" s="39">
        <v>40</v>
      </c>
      <c r="B82" s="90" t="str">
        <f t="shared" si="0"/>
        <v/>
      </c>
      <c r="C82" s="159"/>
      <c r="D82" s="91"/>
      <c r="E82" s="174"/>
      <c r="F82" s="92"/>
      <c r="G82" s="93"/>
      <c r="H82" s="94"/>
      <c r="I82" s="185"/>
      <c r="J82" s="200"/>
      <c r="K82" s="210"/>
      <c r="L82" s="95"/>
      <c r="M82" s="92"/>
      <c r="N82" s="95"/>
      <c r="O82" s="92"/>
      <c r="P82" s="95"/>
      <c r="Q82" s="128"/>
      <c r="R82" s="95"/>
      <c r="S82" s="128"/>
      <c r="T82" s="211"/>
      <c r="U82" s="203"/>
      <c r="V82" s="92"/>
      <c r="W82" s="96"/>
      <c r="X82" s="92"/>
      <c r="Y82" s="220"/>
      <c r="Z82" s="226"/>
      <c r="AA82" s="165"/>
      <c r="AB82" s="165"/>
      <c r="AC82" s="165"/>
      <c r="AD82" s="165"/>
      <c r="AE82" s="165"/>
      <c r="AF82" s="168"/>
      <c r="AG82"/>
      <c r="AH82" s="107">
        <f t="shared" si="1"/>
        <v>0</v>
      </c>
      <c r="AI82" s="107">
        <f t="shared" si="2"/>
        <v>0</v>
      </c>
      <c r="AJ82" s="107">
        <f t="shared" si="3"/>
        <v>0</v>
      </c>
      <c r="AK82" s="107">
        <f t="shared" si="4"/>
        <v>0</v>
      </c>
      <c r="AL82" s="107">
        <f t="shared" si="5"/>
        <v>0</v>
      </c>
      <c r="AM82" s="107">
        <f t="shared" si="6"/>
        <v>0</v>
      </c>
      <c r="AO82" s="161" t="e">
        <f t="shared" si="7"/>
        <v>#DIV/0!</v>
      </c>
      <c r="AP82" s="161" t="e">
        <f t="shared" si="8"/>
        <v>#DIV/0!</v>
      </c>
      <c r="AQ82" s="161" t="e">
        <f t="shared" si="9"/>
        <v>#DIV/0!</v>
      </c>
      <c r="AR82" s="161" t="e">
        <f t="shared" si="10"/>
        <v>#DIV/0!</v>
      </c>
      <c r="AS82" s="161" t="e">
        <f t="shared" si="11"/>
        <v>#DIV/0!</v>
      </c>
      <c r="AT82" s="107">
        <f t="shared" si="12"/>
        <v>0</v>
      </c>
      <c r="AU82" s="161" t="e">
        <f t="shared" si="13"/>
        <v>#DIV/0!</v>
      </c>
      <c r="AV82" s="161" t="e">
        <f t="shared" si="14"/>
        <v>#DIV/0!</v>
      </c>
      <c r="AW82" s="161" t="e">
        <f t="shared" si="15"/>
        <v>#DIV/0!</v>
      </c>
      <c r="AX82" s="161" t="e">
        <f t="shared" si="16"/>
        <v>#DIV/0!</v>
      </c>
      <c r="AY82" s="161" t="e">
        <f t="shared" si="17"/>
        <v>#DIV/0!</v>
      </c>
      <c r="AZ82" s="107">
        <f t="shared" si="18"/>
        <v>0</v>
      </c>
      <c r="BA82" s="161" t="e">
        <f t="shared" si="19"/>
        <v>#DIV/0!</v>
      </c>
      <c r="BB82" s="161" t="e">
        <f t="shared" si="20"/>
        <v>#DIV/0!</v>
      </c>
      <c r="BC82" s="161" t="e">
        <f t="shared" si="21"/>
        <v>#DIV/0!</v>
      </c>
      <c r="BD82" s="161" t="e">
        <f t="shared" si="22"/>
        <v>#DIV/0!</v>
      </c>
      <c r="BE82" s="161" t="e">
        <f t="shared" si="23"/>
        <v>#DIV/0!</v>
      </c>
      <c r="BF82" s="107">
        <f t="shared" si="24"/>
        <v>0</v>
      </c>
      <c r="BG82" s="161" t="e">
        <f t="shared" si="25"/>
        <v>#DIV/0!</v>
      </c>
      <c r="BH82" s="161" t="e">
        <f t="shared" si="26"/>
        <v>#DIV/0!</v>
      </c>
      <c r="BI82" s="161" t="e">
        <f t="shared" si="27"/>
        <v>#DIV/0!</v>
      </c>
      <c r="BJ82" s="161" t="e">
        <f t="shared" si="28"/>
        <v>#DIV/0!</v>
      </c>
      <c r="BK82" s="161" t="e">
        <f t="shared" si="29"/>
        <v>#DIV/0!</v>
      </c>
      <c r="BL82" s="107">
        <f t="shared" si="30"/>
        <v>0</v>
      </c>
      <c r="BM82" s="161" t="e">
        <f t="shared" si="31"/>
        <v>#DIV/0!</v>
      </c>
      <c r="BN82" s="161" t="e">
        <f t="shared" si="32"/>
        <v>#DIV/0!</v>
      </c>
      <c r="BO82" s="161" t="e">
        <f t="shared" si="33"/>
        <v>#DIV/0!</v>
      </c>
      <c r="BP82" s="161" t="e">
        <f t="shared" si="34"/>
        <v>#DIV/0!</v>
      </c>
      <c r="BQ82" s="161" t="e">
        <f t="shared" si="35"/>
        <v>#DIV/0!</v>
      </c>
      <c r="BR82" s="107">
        <f t="shared" si="36"/>
        <v>0</v>
      </c>
      <c r="BS82" s="161" t="e">
        <f t="shared" si="37"/>
        <v>#DIV/0!</v>
      </c>
      <c r="BT82" s="161" t="e">
        <f t="shared" si="38"/>
        <v>#DIV/0!</v>
      </c>
      <c r="BU82" s="161" t="e">
        <f t="shared" si="39"/>
        <v>#DIV/0!</v>
      </c>
      <c r="BV82" s="161" t="e">
        <f t="shared" si="40"/>
        <v>#DIV/0!</v>
      </c>
      <c r="BW82" s="161" t="e">
        <f t="shared" si="41"/>
        <v>#DIV/0!</v>
      </c>
      <c r="BX82" s="107">
        <f t="shared" si="42"/>
        <v>0</v>
      </c>
      <c r="BZ82" s="40" t="e">
        <f>VLOOKUP(I82,Lists!$D$2:$D$19,1,FALSE)</f>
        <v>#N/A</v>
      </c>
      <c r="CA82" s="40" t="e">
        <f>VLOOKUP($I82,Blends!$B$2:$B$115,1,FALSE)</f>
        <v>#N/A</v>
      </c>
      <c r="CC82" s="218">
        <f>ROUND(IF($I82="Other HFC Blend",(Z82*$L82*SUMIF(Lists!$E$2:$E$133,'Quarterly Information'!$K82,Exchange_Value)+Z82*$N82*SUMIF(Lists!$E$2:$E$133,'Quarterly Information'!$M82,Exchange_Value)+Z82*$P82*SUMIF(Lists!$E$2:$E$133,'Quarterly Information'!$O82,Exchange_Value)+Z82*$R82*SUMIF(Lists!$E$2:$E$133,'Quarterly Information'!$Q82,Exchange_Value)+Z82*$T82*SUMIF(Lists!$E$2:$E$133,'Quarterly Information'!$S82,Exchange_Value))/1000,Z82*SUMIF(Lists!$E$2:$E$133,$I82,Exchange_Value)/1000),1)</f>
        <v>0</v>
      </c>
      <c r="CD82" s="218">
        <f>ROUND(IF($I82="Other HFC Blend",(AA82*$L82*SUMIF(Lists!$E$2:$E$133,'Quarterly Information'!$K82,Exchange_Value)+AA82*$N82*SUMIF(Lists!$E$2:$E$133,'Quarterly Information'!$M82,Exchange_Value)+AA82*$P82*SUMIF(Lists!$E$2:$E$133,'Quarterly Information'!$O82,Exchange_Value)+AA82*$R82*SUMIF(Lists!$E$2:$E$133,'Quarterly Information'!$Q82,Exchange_Value)+AA82*$T82*SUMIF(Lists!$E$2:$E$133,'Quarterly Information'!$S82,Exchange_Value))/1000,AA82*SUMIF(Lists!$E$2:$E$133,$I82,Exchange_Value)/1000),1)</f>
        <v>0</v>
      </c>
      <c r="CE82" s="218">
        <f>ROUND(IF($I82="Other HFC Blend",(AB82*$L82*SUMIF(Lists!$E$2:$E$133,'Quarterly Information'!$K82,Exchange_Value)+AB82*$N82*SUMIF(Lists!$E$2:$E$133,'Quarterly Information'!$M82,Exchange_Value)+AB82*$P82*SUMIF(Lists!$E$2:$E$133,'Quarterly Information'!$O82,Exchange_Value)+AB82*$R82*SUMIF(Lists!$E$2:$E$133,'Quarterly Information'!$Q82,Exchange_Value)+AB82*$T82*SUMIF(Lists!$E$2:$E$133,'Quarterly Information'!$S82,Exchange_Value))/1000,AB82*SUMIF(Lists!$E$2:$E$133,$I82,Exchange_Value)/1000),1)</f>
        <v>0</v>
      </c>
      <c r="CF82" s="218">
        <f>ROUND(IF($I82="Other HFC Blend",(AC82*$L82*SUMIF(Lists!$E$2:$E$133,'Quarterly Information'!$K82,Exchange_Value)+AC82*$N82*SUMIF(Lists!$E$2:$E$133,'Quarterly Information'!$M82,Exchange_Value)+AC82*$P82*SUMIF(Lists!$E$2:$E$133,'Quarterly Information'!$O82,Exchange_Value)+AC82*$R82*SUMIF(Lists!$E$2:$E$133,'Quarterly Information'!$Q82,Exchange_Value)+AC82*$T82*SUMIF(Lists!$E$2:$E$133,'Quarterly Information'!$S82,Exchange_Value))/1000,AC82*SUMIF(Lists!$E$2:$E$133,$I82,Exchange_Value)/1000),1)</f>
        <v>0</v>
      </c>
      <c r="CG82" s="218">
        <f>ROUND(IF($I82="Other HFC Blend",(AD82*$L82*SUMIF(Lists!$E$2:$E$133,'Quarterly Information'!$K82,Exchange_Value)+AD82*$N82*SUMIF(Lists!$E$2:$E$133,'Quarterly Information'!$M82,Exchange_Value)+AD82*$P82*SUMIF(Lists!$E$2:$E$133,'Quarterly Information'!$O82,Exchange_Value)+AD82*$R82*SUMIF(Lists!$E$2:$E$133,'Quarterly Information'!$Q82,Exchange_Value)+AD82*$T82*SUMIF(Lists!$E$2:$E$133,'Quarterly Information'!$S82,Exchange_Value))/1000,AD82*SUMIF(Lists!$E$2:$E$133,$I82,Exchange_Value)/1000),1)</f>
        <v>0</v>
      </c>
      <c r="CH82" s="218">
        <f>ROUND(IF($I82="Other HFC Blend",(AE82*$L82*SUMIF(Lists!$E$2:$E$133,'Quarterly Information'!$K82,Exchange_Value)+AE82*$N82*SUMIF(Lists!$E$2:$E$133,'Quarterly Information'!$M82,Exchange_Value)+AE82*$P82*SUMIF(Lists!$E$2:$E$133,'Quarterly Information'!$O82,Exchange_Value)+AE82*$R82*SUMIF(Lists!$E$2:$E$133,'Quarterly Information'!$Q82,Exchange_Value)+AE82*$T82*SUMIF(Lists!$E$2:$E$133,'Quarterly Information'!$S82,Exchange_Value))/1000,AE82*SUMIF(Lists!$E$2:$E$133,$I82,Exchange_Value)/1000),1)</f>
        <v>0</v>
      </c>
      <c r="CI82" s="218">
        <f>ROUND(IF($I82="Other HFC Blend",(AF82*$L82*SUMIF(Lists!$E$2:$E$133,'Quarterly Information'!$K82,Exchange_Value)+AF82*$N82*SUMIF(Lists!$E$2:$E$133,'Quarterly Information'!$M82,Exchange_Value)+AF82*$P82*SUMIF(Lists!$E$2:$E$133,'Quarterly Information'!$O82,Exchange_Value)+AF82*$R82*SUMIF(Lists!$E$2:$E$133,'Quarterly Information'!$Q82,Exchange_Value)+AF82*$T82*SUMIF(Lists!$E$2:$E$133,'Quarterly Information'!$S82,Exchange_Value))/1000,AF82*SUMIF(Lists!$E$2:$E$133,$I82,Exchange_Value)/1000),1)</f>
        <v>0</v>
      </c>
    </row>
    <row r="83" spans="1:87" ht="14" x14ac:dyDescent="0.25">
      <c r="A83" s="39">
        <v>41</v>
      </c>
      <c r="B83" s="90" t="str">
        <f t="shared" si="0"/>
        <v/>
      </c>
      <c r="C83" s="159"/>
      <c r="D83" s="91"/>
      <c r="E83" s="174"/>
      <c r="F83" s="92"/>
      <c r="G83" s="93"/>
      <c r="H83" s="94"/>
      <c r="I83" s="185"/>
      <c r="J83" s="200"/>
      <c r="K83" s="210"/>
      <c r="L83" s="95"/>
      <c r="M83" s="92"/>
      <c r="N83" s="95"/>
      <c r="O83" s="92"/>
      <c r="P83" s="95"/>
      <c r="Q83" s="128"/>
      <c r="R83" s="95"/>
      <c r="S83" s="128"/>
      <c r="T83" s="211"/>
      <c r="U83" s="203"/>
      <c r="V83" s="92"/>
      <c r="W83" s="96"/>
      <c r="X83" s="92"/>
      <c r="Y83" s="220"/>
      <c r="Z83" s="226"/>
      <c r="AA83" s="165"/>
      <c r="AB83" s="165"/>
      <c r="AC83" s="165"/>
      <c r="AD83" s="165"/>
      <c r="AE83" s="165"/>
      <c r="AF83" s="168"/>
      <c r="AG83"/>
      <c r="AH83" s="107">
        <f t="shared" si="1"/>
        <v>0</v>
      </c>
      <c r="AI83" s="107">
        <f t="shared" si="2"/>
        <v>0</v>
      </c>
      <c r="AJ83" s="107">
        <f t="shared" si="3"/>
        <v>0</v>
      </c>
      <c r="AK83" s="107">
        <f t="shared" si="4"/>
        <v>0</v>
      </c>
      <c r="AL83" s="107">
        <f t="shared" si="5"/>
        <v>0</v>
      </c>
      <c r="AM83" s="107">
        <f t="shared" si="6"/>
        <v>0</v>
      </c>
      <c r="AO83" s="161" t="e">
        <f t="shared" si="7"/>
        <v>#DIV/0!</v>
      </c>
      <c r="AP83" s="161" t="e">
        <f t="shared" si="8"/>
        <v>#DIV/0!</v>
      </c>
      <c r="AQ83" s="161" t="e">
        <f t="shared" si="9"/>
        <v>#DIV/0!</v>
      </c>
      <c r="AR83" s="161" t="e">
        <f t="shared" si="10"/>
        <v>#DIV/0!</v>
      </c>
      <c r="AS83" s="161" t="e">
        <f t="shared" si="11"/>
        <v>#DIV/0!</v>
      </c>
      <c r="AT83" s="107">
        <f t="shared" si="12"/>
        <v>0</v>
      </c>
      <c r="AU83" s="161" t="e">
        <f t="shared" si="13"/>
        <v>#DIV/0!</v>
      </c>
      <c r="AV83" s="161" t="e">
        <f t="shared" si="14"/>
        <v>#DIV/0!</v>
      </c>
      <c r="AW83" s="161" t="e">
        <f t="shared" si="15"/>
        <v>#DIV/0!</v>
      </c>
      <c r="AX83" s="161" t="e">
        <f t="shared" si="16"/>
        <v>#DIV/0!</v>
      </c>
      <c r="AY83" s="161" t="e">
        <f t="shared" si="17"/>
        <v>#DIV/0!</v>
      </c>
      <c r="AZ83" s="107">
        <f t="shared" si="18"/>
        <v>0</v>
      </c>
      <c r="BA83" s="161" t="e">
        <f t="shared" si="19"/>
        <v>#DIV/0!</v>
      </c>
      <c r="BB83" s="161" t="e">
        <f t="shared" si="20"/>
        <v>#DIV/0!</v>
      </c>
      <c r="BC83" s="161" t="e">
        <f t="shared" si="21"/>
        <v>#DIV/0!</v>
      </c>
      <c r="BD83" s="161" t="e">
        <f t="shared" si="22"/>
        <v>#DIV/0!</v>
      </c>
      <c r="BE83" s="161" t="e">
        <f t="shared" si="23"/>
        <v>#DIV/0!</v>
      </c>
      <c r="BF83" s="107">
        <f t="shared" si="24"/>
        <v>0</v>
      </c>
      <c r="BG83" s="161" t="e">
        <f t="shared" si="25"/>
        <v>#DIV/0!</v>
      </c>
      <c r="BH83" s="161" t="e">
        <f t="shared" si="26"/>
        <v>#DIV/0!</v>
      </c>
      <c r="BI83" s="161" t="e">
        <f t="shared" si="27"/>
        <v>#DIV/0!</v>
      </c>
      <c r="BJ83" s="161" t="e">
        <f t="shared" si="28"/>
        <v>#DIV/0!</v>
      </c>
      <c r="BK83" s="161" t="e">
        <f t="shared" si="29"/>
        <v>#DIV/0!</v>
      </c>
      <c r="BL83" s="107">
        <f t="shared" si="30"/>
        <v>0</v>
      </c>
      <c r="BM83" s="161" t="e">
        <f t="shared" si="31"/>
        <v>#DIV/0!</v>
      </c>
      <c r="BN83" s="161" t="e">
        <f t="shared" si="32"/>
        <v>#DIV/0!</v>
      </c>
      <c r="BO83" s="161" t="e">
        <f t="shared" si="33"/>
        <v>#DIV/0!</v>
      </c>
      <c r="BP83" s="161" t="e">
        <f t="shared" si="34"/>
        <v>#DIV/0!</v>
      </c>
      <c r="BQ83" s="161" t="e">
        <f t="shared" si="35"/>
        <v>#DIV/0!</v>
      </c>
      <c r="BR83" s="107">
        <f t="shared" si="36"/>
        <v>0</v>
      </c>
      <c r="BS83" s="161" t="e">
        <f t="shared" si="37"/>
        <v>#DIV/0!</v>
      </c>
      <c r="BT83" s="161" t="e">
        <f t="shared" si="38"/>
        <v>#DIV/0!</v>
      </c>
      <c r="BU83" s="161" t="e">
        <f t="shared" si="39"/>
        <v>#DIV/0!</v>
      </c>
      <c r="BV83" s="161" t="e">
        <f t="shared" si="40"/>
        <v>#DIV/0!</v>
      </c>
      <c r="BW83" s="161" t="e">
        <f t="shared" si="41"/>
        <v>#DIV/0!</v>
      </c>
      <c r="BX83" s="107">
        <f t="shared" si="42"/>
        <v>0</v>
      </c>
      <c r="BZ83" s="40" t="e">
        <f>VLOOKUP(I83,Lists!$D$2:$D$19,1,FALSE)</f>
        <v>#N/A</v>
      </c>
      <c r="CA83" s="40" t="e">
        <f>VLOOKUP($I83,Blends!$B$2:$B$115,1,FALSE)</f>
        <v>#N/A</v>
      </c>
      <c r="CC83" s="218">
        <f>ROUND(IF($I83="Other HFC Blend",(Z83*$L83*SUMIF(Lists!$E$2:$E$133,'Quarterly Information'!$K83,Exchange_Value)+Z83*$N83*SUMIF(Lists!$E$2:$E$133,'Quarterly Information'!$M83,Exchange_Value)+Z83*$P83*SUMIF(Lists!$E$2:$E$133,'Quarterly Information'!$O83,Exchange_Value)+Z83*$R83*SUMIF(Lists!$E$2:$E$133,'Quarterly Information'!$Q83,Exchange_Value)+Z83*$T83*SUMIF(Lists!$E$2:$E$133,'Quarterly Information'!$S83,Exchange_Value))/1000,Z83*SUMIF(Lists!$E$2:$E$133,$I83,Exchange_Value)/1000),1)</f>
        <v>0</v>
      </c>
      <c r="CD83" s="218">
        <f>ROUND(IF($I83="Other HFC Blend",(AA83*$L83*SUMIF(Lists!$E$2:$E$133,'Quarterly Information'!$K83,Exchange_Value)+AA83*$N83*SUMIF(Lists!$E$2:$E$133,'Quarterly Information'!$M83,Exchange_Value)+AA83*$P83*SUMIF(Lists!$E$2:$E$133,'Quarterly Information'!$O83,Exchange_Value)+AA83*$R83*SUMIF(Lists!$E$2:$E$133,'Quarterly Information'!$Q83,Exchange_Value)+AA83*$T83*SUMIF(Lists!$E$2:$E$133,'Quarterly Information'!$S83,Exchange_Value))/1000,AA83*SUMIF(Lists!$E$2:$E$133,$I83,Exchange_Value)/1000),1)</f>
        <v>0</v>
      </c>
      <c r="CE83" s="218">
        <f>ROUND(IF($I83="Other HFC Blend",(AB83*$L83*SUMIF(Lists!$E$2:$E$133,'Quarterly Information'!$K83,Exchange_Value)+AB83*$N83*SUMIF(Lists!$E$2:$E$133,'Quarterly Information'!$M83,Exchange_Value)+AB83*$P83*SUMIF(Lists!$E$2:$E$133,'Quarterly Information'!$O83,Exchange_Value)+AB83*$R83*SUMIF(Lists!$E$2:$E$133,'Quarterly Information'!$Q83,Exchange_Value)+AB83*$T83*SUMIF(Lists!$E$2:$E$133,'Quarterly Information'!$S83,Exchange_Value))/1000,AB83*SUMIF(Lists!$E$2:$E$133,$I83,Exchange_Value)/1000),1)</f>
        <v>0</v>
      </c>
      <c r="CF83" s="218">
        <f>ROUND(IF($I83="Other HFC Blend",(AC83*$L83*SUMIF(Lists!$E$2:$E$133,'Quarterly Information'!$K83,Exchange_Value)+AC83*$N83*SUMIF(Lists!$E$2:$E$133,'Quarterly Information'!$M83,Exchange_Value)+AC83*$P83*SUMIF(Lists!$E$2:$E$133,'Quarterly Information'!$O83,Exchange_Value)+AC83*$R83*SUMIF(Lists!$E$2:$E$133,'Quarterly Information'!$Q83,Exchange_Value)+AC83*$T83*SUMIF(Lists!$E$2:$E$133,'Quarterly Information'!$S83,Exchange_Value))/1000,AC83*SUMIF(Lists!$E$2:$E$133,$I83,Exchange_Value)/1000),1)</f>
        <v>0</v>
      </c>
      <c r="CG83" s="218">
        <f>ROUND(IF($I83="Other HFC Blend",(AD83*$L83*SUMIF(Lists!$E$2:$E$133,'Quarterly Information'!$K83,Exchange_Value)+AD83*$N83*SUMIF(Lists!$E$2:$E$133,'Quarterly Information'!$M83,Exchange_Value)+AD83*$P83*SUMIF(Lists!$E$2:$E$133,'Quarterly Information'!$O83,Exchange_Value)+AD83*$R83*SUMIF(Lists!$E$2:$E$133,'Quarterly Information'!$Q83,Exchange_Value)+AD83*$T83*SUMIF(Lists!$E$2:$E$133,'Quarterly Information'!$S83,Exchange_Value))/1000,AD83*SUMIF(Lists!$E$2:$E$133,$I83,Exchange_Value)/1000),1)</f>
        <v>0</v>
      </c>
      <c r="CH83" s="218">
        <f>ROUND(IF($I83="Other HFC Blend",(AE83*$L83*SUMIF(Lists!$E$2:$E$133,'Quarterly Information'!$K83,Exchange_Value)+AE83*$N83*SUMIF(Lists!$E$2:$E$133,'Quarterly Information'!$M83,Exchange_Value)+AE83*$P83*SUMIF(Lists!$E$2:$E$133,'Quarterly Information'!$O83,Exchange_Value)+AE83*$R83*SUMIF(Lists!$E$2:$E$133,'Quarterly Information'!$Q83,Exchange_Value)+AE83*$T83*SUMIF(Lists!$E$2:$E$133,'Quarterly Information'!$S83,Exchange_Value))/1000,AE83*SUMIF(Lists!$E$2:$E$133,$I83,Exchange_Value)/1000),1)</f>
        <v>0</v>
      </c>
      <c r="CI83" s="218">
        <f>ROUND(IF($I83="Other HFC Blend",(AF83*$L83*SUMIF(Lists!$E$2:$E$133,'Quarterly Information'!$K83,Exchange_Value)+AF83*$N83*SUMIF(Lists!$E$2:$E$133,'Quarterly Information'!$M83,Exchange_Value)+AF83*$P83*SUMIF(Lists!$E$2:$E$133,'Quarterly Information'!$O83,Exchange_Value)+AF83*$R83*SUMIF(Lists!$E$2:$E$133,'Quarterly Information'!$Q83,Exchange_Value)+AF83*$T83*SUMIF(Lists!$E$2:$E$133,'Quarterly Information'!$S83,Exchange_Value))/1000,AF83*SUMIF(Lists!$E$2:$E$133,$I83,Exchange_Value)/1000),1)</f>
        <v>0</v>
      </c>
    </row>
    <row r="84" spans="1:87" ht="14" x14ac:dyDescent="0.25">
      <c r="A84" s="39">
        <v>42</v>
      </c>
      <c r="B84" s="90" t="str">
        <f t="shared" si="0"/>
        <v/>
      </c>
      <c r="C84" s="159"/>
      <c r="D84" s="91"/>
      <c r="E84" s="174"/>
      <c r="F84" s="92"/>
      <c r="G84" s="93"/>
      <c r="H84" s="94"/>
      <c r="I84" s="185"/>
      <c r="J84" s="200"/>
      <c r="K84" s="210"/>
      <c r="L84" s="95"/>
      <c r="M84" s="92"/>
      <c r="N84" s="95"/>
      <c r="O84" s="92"/>
      <c r="P84" s="95"/>
      <c r="Q84" s="128"/>
      <c r="R84" s="95"/>
      <c r="S84" s="128"/>
      <c r="T84" s="211"/>
      <c r="U84" s="203"/>
      <c r="V84" s="92"/>
      <c r="W84" s="96"/>
      <c r="X84" s="92"/>
      <c r="Y84" s="220"/>
      <c r="Z84" s="226"/>
      <c r="AA84" s="165"/>
      <c r="AB84" s="165"/>
      <c r="AC84" s="165"/>
      <c r="AD84" s="165"/>
      <c r="AE84" s="165"/>
      <c r="AF84" s="168"/>
      <c r="AG84"/>
      <c r="AH84" s="107">
        <f t="shared" si="1"/>
        <v>0</v>
      </c>
      <c r="AI84" s="107">
        <f t="shared" si="2"/>
        <v>0</v>
      </c>
      <c r="AJ84" s="107">
        <f t="shared" si="3"/>
        <v>0</v>
      </c>
      <c r="AK84" s="107">
        <f t="shared" si="4"/>
        <v>0</v>
      </c>
      <c r="AL84" s="107">
        <f t="shared" si="5"/>
        <v>0</v>
      </c>
      <c r="AM84" s="107">
        <f t="shared" si="6"/>
        <v>0</v>
      </c>
      <c r="AO84" s="161" t="e">
        <f t="shared" si="7"/>
        <v>#DIV/0!</v>
      </c>
      <c r="AP84" s="161" t="e">
        <f t="shared" si="8"/>
        <v>#DIV/0!</v>
      </c>
      <c r="AQ84" s="161" t="e">
        <f t="shared" si="9"/>
        <v>#DIV/0!</v>
      </c>
      <c r="AR84" s="161" t="e">
        <f t="shared" si="10"/>
        <v>#DIV/0!</v>
      </c>
      <c r="AS84" s="161" t="e">
        <f t="shared" si="11"/>
        <v>#DIV/0!</v>
      </c>
      <c r="AT84" s="107">
        <f t="shared" si="12"/>
        <v>0</v>
      </c>
      <c r="AU84" s="161" t="e">
        <f t="shared" si="13"/>
        <v>#DIV/0!</v>
      </c>
      <c r="AV84" s="161" t="e">
        <f t="shared" si="14"/>
        <v>#DIV/0!</v>
      </c>
      <c r="AW84" s="161" t="e">
        <f t="shared" si="15"/>
        <v>#DIV/0!</v>
      </c>
      <c r="AX84" s="161" t="e">
        <f t="shared" si="16"/>
        <v>#DIV/0!</v>
      </c>
      <c r="AY84" s="161" t="e">
        <f t="shared" si="17"/>
        <v>#DIV/0!</v>
      </c>
      <c r="AZ84" s="107">
        <f t="shared" si="18"/>
        <v>0</v>
      </c>
      <c r="BA84" s="161" t="e">
        <f t="shared" si="19"/>
        <v>#DIV/0!</v>
      </c>
      <c r="BB84" s="161" t="e">
        <f t="shared" si="20"/>
        <v>#DIV/0!</v>
      </c>
      <c r="BC84" s="161" t="e">
        <f t="shared" si="21"/>
        <v>#DIV/0!</v>
      </c>
      <c r="BD84" s="161" t="e">
        <f t="shared" si="22"/>
        <v>#DIV/0!</v>
      </c>
      <c r="BE84" s="161" t="e">
        <f t="shared" si="23"/>
        <v>#DIV/0!</v>
      </c>
      <c r="BF84" s="107">
        <f t="shared" si="24"/>
        <v>0</v>
      </c>
      <c r="BG84" s="161" t="e">
        <f t="shared" si="25"/>
        <v>#DIV/0!</v>
      </c>
      <c r="BH84" s="161" t="e">
        <f t="shared" si="26"/>
        <v>#DIV/0!</v>
      </c>
      <c r="BI84" s="161" t="e">
        <f t="shared" si="27"/>
        <v>#DIV/0!</v>
      </c>
      <c r="BJ84" s="161" t="e">
        <f t="shared" si="28"/>
        <v>#DIV/0!</v>
      </c>
      <c r="BK84" s="161" t="e">
        <f t="shared" si="29"/>
        <v>#DIV/0!</v>
      </c>
      <c r="BL84" s="107">
        <f t="shared" si="30"/>
        <v>0</v>
      </c>
      <c r="BM84" s="161" t="e">
        <f t="shared" si="31"/>
        <v>#DIV/0!</v>
      </c>
      <c r="BN84" s="161" t="e">
        <f t="shared" si="32"/>
        <v>#DIV/0!</v>
      </c>
      <c r="BO84" s="161" t="e">
        <f t="shared" si="33"/>
        <v>#DIV/0!</v>
      </c>
      <c r="BP84" s="161" t="e">
        <f t="shared" si="34"/>
        <v>#DIV/0!</v>
      </c>
      <c r="BQ84" s="161" t="e">
        <f t="shared" si="35"/>
        <v>#DIV/0!</v>
      </c>
      <c r="BR84" s="107">
        <f t="shared" si="36"/>
        <v>0</v>
      </c>
      <c r="BS84" s="161" t="e">
        <f t="shared" si="37"/>
        <v>#DIV/0!</v>
      </c>
      <c r="BT84" s="161" t="e">
        <f t="shared" si="38"/>
        <v>#DIV/0!</v>
      </c>
      <c r="BU84" s="161" t="e">
        <f t="shared" si="39"/>
        <v>#DIV/0!</v>
      </c>
      <c r="BV84" s="161" t="e">
        <f t="shared" si="40"/>
        <v>#DIV/0!</v>
      </c>
      <c r="BW84" s="161" t="e">
        <f t="shared" si="41"/>
        <v>#DIV/0!</v>
      </c>
      <c r="BX84" s="107">
        <f t="shared" si="42"/>
        <v>0</v>
      </c>
      <c r="BZ84" s="40" t="e">
        <f>VLOOKUP(I84,Lists!$D$2:$D$19,1,FALSE)</f>
        <v>#N/A</v>
      </c>
      <c r="CA84" s="40" t="e">
        <f>VLOOKUP($I84,Blends!$B$2:$B$115,1,FALSE)</f>
        <v>#N/A</v>
      </c>
      <c r="CC84" s="218">
        <f>ROUND(IF($I84="Other HFC Blend",(Z84*$L84*SUMIF(Lists!$E$2:$E$133,'Quarterly Information'!$K84,Exchange_Value)+Z84*$N84*SUMIF(Lists!$E$2:$E$133,'Quarterly Information'!$M84,Exchange_Value)+Z84*$P84*SUMIF(Lists!$E$2:$E$133,'Quarterly Information'!$O84,Exchange_Value)+Z84*$R84*SUMIF(Lists!$E$2:$E$133,'Quarterly Information'!$Q84,Exchange_Value)+Z84*$T84*SUMIF(Lists!$E$2:$E$133,'Quarterly Information'!$S84,Exchange_Value))/1000,Z84*SUMIF(Lists!$E$2:$E$133,$I84,Exchange_Value)/1000),1)</f>
        <v>0</v>
      </c>
      <c r="CD84" s="218">
        <f>ROUND(IF($I84="Other HFC Blend",(AA84*$L84*SUMIF(Lists!$E$2:$E$133,'Quarterly Information'!$K84,Exchange_Value)+AA84*$N84*SUMIF(Lists!$E$2:$E$133,'Quarterly Information'!$M84,Exchange_Value)+AA84*$P84*SUMIF(Lists!$E$2:$E$133,'Quarterly Information'!$O84,Exchange_Value)+AA84*$R84*SUMIF(Lists!$E$2:$E$133,'Quarterly Information'!$Q84,Exchange_Value)+AA84*$T84*SUMIF(Lists!$E$2:$E$133,'Quarterly Information'!$S84,Exchange_Value))/1000,AA84*SUMIF(Lists!$E$2:$E$133,$I84,Exchange_Value)/1000),1)</f>
        <v>0</v>
      </c>
      <c r="CE84" s="218">
        <f>ROUND(IF($I84="Other HFC Blend",(AB84*$L84*SUMIF(Lists!$E$2:$E$133,'Quarterly Information'!$K84,Exchange_Value)+AB84*$N84*SUMIF(Lists!$E$2:$E$133,'Quarterly Information'!$M84,Exchange_Value)+AB84*$P84*SUMIF(Lists!$E$2:$E$133,'Quarterly Information'!$O84,Exchange_Value)+AB84*$R84*SUMIF(Lists!$E$2:$E$133,'Quarterly Information'!$Q84,Exchange_Value)+AB84*$T84*SUMIF(Lists!$E$2:$E$133,'Quarterly Information'!$S84,Exchange_Value))/1000,AB84*SUMIF(Lists!$E$2:$E$133,$I84,Exchange_Value)/1000),1)</f>
        <v>0</v>
      </c>
      <c r="CF84" s="218">
        <f>ROUND(IF($I84="Other HFC Blend",(AC84*$L84*SUMIF(Lists!$E$2:$E$133,'Quarterly Information'!$K84,Exchange_Value)+AC84*$N84*SUMIF(Lists!$E$2:$E$133,'Quarterly Information'!$M84,Exchange_Value)+AC84*$P84*SUMIF(Lists!$E$2:$E$133,'Quarterly Information'!$O84,Exchange_Value)+AC84*$R84*SUMIF(Lists!$E$2:$E$133,'Quarterly Information'!$Q84,Exchange_Value)+AC84*$T84*SUMIF(Lists!$E$2:$E$133,'Quarterly Information'!$S84,Exchange_Value))/1000,AC84*SUMIF(Lists!$E$2:$E$133,$I84,Exchange_Value)/1000),1)</f>
        <v>0</v>
      </c>
      <c r="CG84" s="218">
        <f>ROUND(IF($I84="Other HFC Blend",(AD84*$L84*SUMIF(Lists!$E$2:$E$133,'Quarterly Information'!$K84,Exchange_Value)+AD84*$N84*SUMIF(Lists!$E$2:$E$133,'Quarterly Information'!$M84,Exchange_Value)+AD84*$P84*SUMIF(Lists!$E$2:$E$133,'Quarterly Information'!$O84,Exchange_Value)+AD84*$R84*SUMIF(Lists!$E$2:$E$133,'Quarterly Information'!$Q84,Exchange_Value)+AD84*$T84*SUMIF(Lists!$E$2:$E$133,'Quarterly Information'!$S84,Exchange_Value))/1000,AD84*SUMIF(Lists!$E$2:$E$133,$I84,Exchange_Value)/1000),1)</f>
        <v>0</v>
      </c>
      <c r="CH84" s="218">
        <f>ROUND(IF($I84="Other HFC Blend",(AE84*$L84*SUMIF(Lists!$E$2:$E$133,'Quarterly Information'!$K84,Exchange_Value)+AE84*$N84*SUMIF(Lists!$E$2:$E$133,'Quarterly Information'!$M84,Exchange_Value)+AE84*$P84*SUMIF(Lists!$E$2:$E$133,'Quarterly Information'!$O84,Exchange_Value)+AE84*$R84*SUMIF(Lists!$E$2:$E$133,'Quarterly Information'!$Q84,Exchange_Value)+AE84*$T84*SUMIF(Lists!$E$2:$E$133,'Quarterly Information'!$S84,Exchange_Value))/1000,AE84*SUMIF(Lists!$E$2:$E$133,$I84,Exchange_Value)/1000),1)</f>
        <v>0</v>
      </c>
      <c r="CI84" s="218">
        <f>ROUND(IF($I84="Other HFC Blend",(AF84*$L84*SUMIF(Lists!$E$2:$E$133,'Quarterly Information'!$K84,Exchange_Value)+AF84*$N84*SUMIF(Lists!$E$2:$E$133,'Quarterly Information'!$M84,Exchange_Value)+AF84*$P84*SUMIF(Lists!$E$2:$E$133,'Quarterly Information'!$O84,Exchange_Value)+AF84*$R84*SUMIF(Lists!$E$2:$E$133,'Quarterly Information'!$Q84,Exchange_Value)+AF84*$T84*SUMIF(Lists!$E$2:$E$133,'Quarterly Information'!$S84,Exchange_Value))/1000,AF84*SUMIF(Lists!$E$2:$E$133,$I84,Exchange_Value)/1000),1)</f>
        <v>0</v>
      </c>
    </row>
    <row r="85" spans="1:87" ht="14" x14ac:dyDescent="0.25">
      <c r="A85" s="39">
        <v>43</v>
      </c>
      <c r="B85" s="90" t="str">
        <f t="shared" si="0"/>
        <v/>
      </c>
      <c r="C85" s="159"/>
      <c r="D85" s="91"/>
      <c r="E85" s="174"/>
      <c r="F85" s="92"/>
      <c r="G85" s="93"/>
      <c r="H85" s="94"/>
      <c r="I85" s="185"/>
      <c r="J85" s="200"/>
      <c r="K85" s="210"/>
      <c r="L85" s="95"/>
      <c r="M85" s="92"/>
      <c r="N85" s="95"/>
      <c r="O85" s="92"/>
      <c r="P85" s="95"/>
      <c r="Q85" s="128"/>
      <c r="R85" s="95"/>
      <c r="S85" s="128"/>
      <c r="T85" s="211"/>
      <c r="U85" s="203"/>
      <c r="V85" s="92"/>
      <c r="W85" s="96"/>
      <c r="X85" s="92"/>
      <c r="Y85" s="220"/>
      <c r="Z85" s="226"/>
      <c r="AA85" s="165"/>
      <c r="AB85" s="165"/>
      <c r="AC85" s="165"/>
      <c r="AD85" s="165"/>
      <c r="AE85" s="165"/>
      <c r="AF85" s="168"/>
      <c r="AG85"/>
      <c r="AH85" s="107">
        <f t="shared" si="1"/>
        <v>0</v>
      </c>
      <c r="AI85" s="107">
        <f t="shared" si="2"/>
        <v>0</v>
      </c>
      <c r="AJ85" s="107">
        <f t="shared" si="3"/>
        <v>0</v>
      </c>
      <c r="AK85" s="107">
        <f t="shared" si="4"/>
        <v>0</v>
      </c>
      <c r="AL85" s="107">
        <f t="shared" si="5"/>
        <v>0</v>
      </c>
      <c r="AM85" s="107">
        <f t="shared" si="6"/>
        <v>0</v>
      </c>
      <c r="AO85" s="161" t="e">
        <f t="shared" si="7"/>
        <v>#DIV/0!</v>
      </c>
      <c r="AP85" s="161" t="e">
        <f t="shared" si="8"/>
        <v>#DIV/0!</v>
      </c>
      <c r="AQ85" s="161" t="e">
        <f t="shared" si="9"/>
        <v>#DIV/0!</v>
      </c>
      <c r="AR85" s="161" t="e">
        <f t="shared" si="10"/>
        <v>#DIV/0!</v>
      </c>
      <c r="AS85" s="161" t="e">
        <f t="shared" si="11"/>
        <v>#DIV/0!</v>
      </c>
      <c r="AT85" s="107">
        <f t="shared" si="12"/>
        <v>0</v>
      </c>
      <c r="AU85" s="161" t="e">
        <f t="shared" si="13"/>
        <v>#DIV/0!</v>
      </c>
      <c r="AV85" s="161" t="e">
        <f t="shared" si="14"/>
        <v>#DIV/0!</v>
      </c>
      <c r="AW85" s="161" t="e">
        <f t="shared" si="15"/>
        <v>#DIV/0!</v>
      </c>
      <c r="AX85" s="161" t="e">
        <f t="shared" si="16"/>
        <v>#DIV/0!</v>
      </c>
      <c r="AY85" s="161" t="e">
        <f t="shared" si="17"/>
        <v>#DIV/0!</v>
      </c>
      <c r="AZ85" s="107">
        <f t="shared" si="18"/>
        <v>0</v>
      </c>
      <c r="BA85" s="161" t="e">
        <f t="shared" si="19"/>
        <v>#DIV/0!</v>
      </c>
      <c r="BB85" s="161" t="e">
        <f t="shared" si="20"/>
        <v>#DIV/0!</v>
      </c>
      <c r="BC85" s="161" t="e">
        <f t="shared" si="21"/>
        <v>#DIV/0!</v>
      </c>
      <c r="BD85" s="161" t="e">
        <f t="shared" si="22"/>
        <v>#DIV/0!</v>
      </c>
      <c r="BE85" s="161" t="e">
        <f t="shared" si="23"/>
        <v>#DIV/0!</v>
      </c>
      <c r="BF85" s="107">
        <f t="shared" si="24"/>
        <v>0</v>
      </c>
      <c r="BG85" s="161" t="e">
        <f t="shared" si="25"/>
        <v>#DIV/0!</v>
      </c>
      <c r="BH85" s="161" t="e">
        <f t="shared" si="26"/>
        <v>#DIV/0!</v>
      </c>
      <c r="BI85" s="161" t="e">
        <f t="shared" si="27"/>
        <v>#DIV/0!</v>
      </c>
      <c r="BJ85" s="161" t="e">
        <f t="shared" si="28"/>
        <v>#DIV/0!</v>
      </c>
      <c r="BK85" s="161" t="e">
        <f t="shared" si="29"/>
        <v>#DIV/0!</v>
      </c>
      <c r="BL85" s="107">
        <f t="shared" si="30"/>
        <v>0</v>
      </c>
      <c r="BM85" s="161" t="e">
        <f t="shared" si="31"/>
        <v>#DIV/0!</v>
      </c>
      <c r="BN85" s="161" t="e">
        <f t="shared" si="32"/>
        <v>#DIV/0!</v>
      </c>
      <c r="BO85" s="161" t="e">
        <f t="shared" si="33"/>
        <v>#DIV/0!</v>
      </c>
      <c r="BP85" s="161" t="e">
        <f t="shared" si="34"/>
        <v>#DIV/0!</v>
      </c>
      <c r="BQ85" s="161" t="e">
        <f t="shared" si="35"/>
        <v>#DIV/0!</v>
      </c>
      <c r="BR85" s="107">
        <f t="shared" si="36"/>
        <v>0</v>
      </c>
      <c r="BS85" s="161" t="e">
        <f t="shared" si="37"/>
        <v>#DIV/0!</v>
      </c>
      <c r="BT85" s="161" t="e">
        <f t="shared" si="38"/>
        <v>#DIV/0!</v>
      </c>
      <c r="BU85" s="161" t="e">
        <f t="shared" si="39"/>
        <v>#DIV/0!</v>
      </c>
      <c r="BV85" s="161" t="e">
        <f t="shared" si="40"/>
        <v>#DIV/0!</v>
      </c>
      <c r="BW85" s="161" t="e">
        <f t="shared" si="41"/>
        <v>#DIV/0!</v>
      </c>
      <c r="BX85" s="107">
        <f t="shared" si="42"/>
        <v>0</v>
      </c>
      <c r="BZ85" s="40" t="e">
        <f>VLOOKUP(I85,Lists!$D$2:$D$19,1,FALSE)</f>
        <v>#N/A</v>
      </c>
      <c r="CA85" s="40" t="e">
        <f>VLOOKUP($I85,Blends!$B$2:$B$115,1,FALSE)</f>
        <v>#N/A</v>
      </c>
      <c r="CC85" s="218">
        <f>ROUND(IF($I85="Other HFC Blend",(Z85*$L85*SUMIF(Lists!$E$2:$E$133,'Quarterly Information'!$K85,Exchange_Value)+Z85*$N85*SUMIF(Lists!$E$2:$E$133,'Quarterly Information'!$M85,Exchange_Value)+Z85*$P85*SUMIF(Lists!$E$2:$E$133,'Quarterly Information'!$O85,Exchange_Value)+Z85*$R85*SUMIF(Lists!$E$2:$E$133,'Quarterly Information'!$Q85,Exchange_Value)+Z85*$T85*SUMIF(Lists!$E$2:$E$133,'Quarterly Information'!$S85,Exchange_Value))/1000,Z85*SUMIF(Lists!$E$2:$E$133,$I85,Exchange_Value)/1000),1)</f>
        <v>0</v>
      </c>
      <c r="CD85" s="218">
        <f>ROUND(IF($I85="Other HFC Blend",(AA85*$L85*SUMIF(Lists!$E$2:$E$133,'Quarterly Information'!$K85,Exchange_Value)+AA85*$N85*SUMIF(Lists!$E$2:$E$133,'Quarterly Information'!$M85,Exchange_Value)+AA85*$P85*SUMIF(Lists!$E$2:$E$133,'Quarterly Information'!$O85,Exchange_Value)+AA85*$R85*SUMIF(Lists!$E$2:$E$133,'Quarterly Information'!$Q85,Exchange_Value)+AA85*$T85*SUMIF(Lists!$E$2:$E$133,'Quarterly Information'!$S85,Exchange_Value))/1000,AA85*SUMIF(Lists!$E$2:$E$133,$I85,Exchange_Value)/1000),1)</f>
        <v>0</v>
      </c>
      <c r="CE85" s="218">
        <f>ROUND(IF($I85="Other HFC Blend",(AB85*$L85*SUMIF(Lists!$E$2:$E$133,'Quarterly Information'!$K85,Exchange_Value)+AB85*$N85*SUMIF(Lists!$E$2:$E$133,'Quarterly Information'!$M85,Exchange_Value)+AB85*$P85*SUMIF(Lists!$E$2:$E$133,'Quarterly Information'!$O85,Exchange_Value)+AB85*$R85*SUMIF(Lists!$E$2:$E$133,'Quarterly Information'!$Q85,Exchange_Value)+AB85*$T85*SUMIF(Lists!$E$2:$E$133,'Quarterly Information'!$S85,Exchange_Value))/1000,AB85*SUMIF(Lists!$E$2:$E$133,$I85,Exchange_Value)/1000),1)</f>
        <v>0</v>
      </c>
      <c r="CF85" s="218">
        <f>ROUND(IF($I85="Other HFC Blend",(AC85*$L85*SUMIF(Lists!$E$2:$E$133,'Quarterly Information'!$K85,Exchange_Value)+AC85*$N85*SUMIF(Lists!$E$2:$E$133,'Quarterly Information'!$M85,Exchange_Value)+AC85*$P85*SUMIF(Lists!$E$2:$E$133,'Quarterly Information'!$O85,Exchange_Value)+AC85*$R85*SUMIF(Lists!$E$2:$E$133,'Quarterly Information'!$Q85,Exchange_Value)+AC85*$T85*SUMIF(Lists!$E$2:$E$133,'Quarterly Information'!$S85,Exchange_Value))/1000,AC85*SUMIF(Lists!$E$2:$E$133,$I85,Exchange_Value)/1000),1)</f>
        <v>0</v>
      </c>
      <c r="CG85" s="218">
        <f>ROUND(IF($I85="Other HFC Blend",(AD85*$L85*SUMIF(Lists!$E$2:$E$133,'Quarterly Information'!$K85,Exchange_Value)+AD85*$N85*SUMIF(Lists!$E$2:$E$133,'Quarterly Information'!$M85,Exchange_Value)+AD85*$P85*SUMIF(Lists!$E$2:$E$133,'Quarterly Information'!$O85,Exchange_Value)+AD85*$R85*SUMIF(Lists!$E$2:$E$133,'Quarterly Information'!$Q85,Exchange_Value)+AD85*$T85*SUMIF(Lists!$E$2:$E$133,'Quarterly Information'!$S85,Exchange_Value))/1000,AD85*SUMIF(Lists!$E$2:$E$133,$I85,Exchange_Value)/1000),1)</f>
        <v>0</v>
      </c>
      <c r="CH85" s="218">
        <f>ROUND(IF($I85="Other HFC Blend",(AE85*$L85*SUMIF(Lists!$E$2:$E$133,'Quarterly Information'!$K85,Exchange_Value)+AE85*$N85*SUMIF(Lists!$E$2:$E$133,'Quarterly Information'!$M85,Exchange_Value)+AE85*$P85*SUMIF(Lists!$E$2:$E$133,'Quarterly Information'!$O85,Exchange_Value)+AE85*$R85*SUMIF(Lists!$E$2:$E$133,'Quarterly Information'!$Q85,Exchange_Value)+AE85*$T85*SUMIF(Lists!$E$2:$E$133,'Quarterly Information'!$S85,Exchange_Value))/1000,AE85*SUMIF(Lists!$E$2:$E$133,$I85,Exchange_Value)/1000),1)</f>
        <v>0</v>
      </c>
      <c r="CI85" s="218">
        <f>ROUND(IF($I85="Other HFC Blend",(AF85*$L85*SUMIF(Lists!$E$2:$E$133,'Quarterly Information'!$K85,Exchange_Value)+AF85*$N85*SUMIF(Lists!$E$2:$E$133,'Quarterly Information'!$M85,Exchange_Value)+AF85*$P85*SUMIF(Lists!$E$2:$E$133,'Quarterly Information'!$O85,Exchange_Value)+AF85*$R85*SUMIF(Lists!$E$2:$E$133,'Quarterly Information'!$Q85,Exchange_Value)+AF85*$T85*SUMIF(Lists!$E$2:$E$133,'Quarterly Information'!$S85,Exchange_Value))/1000,AF85*SUMIF(Lists!$E$2:$E$133,$I85,Exchange_Value)/1000),1)</f>
        <v>0</v>
      </c>
    </row>
    <row r="86" spans="1:87" ht="14" x14ac:dyDescent="0.25">
      <c r="A86" s="39">
        <v>44</v>
      </c>
      <c r="B86" s="90" t="str">
        <f t="shared" si="0"/>
        <v/>
      </c>
      <c r="C86" s="159"/>
      <c r="D86" s="91"/>
      <c r="E86" s="174"/>
      <c r="F86" s="92"/>
      <c r="G86" s="93"/>
      <c r="H86" s="94"/>
      <c r="I86" s="185"/>
      <c r="J86" s="200"/>
      <c r="K86" s="210"/>
      <c r="L86" s="95"/>
      <c r="M86" s="92"/>
      <c r="N86" s="95"/>
      <c r="O86" s="92"/>
      <c r="P86" s="95"/>
      <c r="Q86" s="128"/>
      <c r="R86" s="95"/>
      <c r="S86" s="128"/>
      <c r="T86" s="211"/>
      <c r="U86" s="203"/>
      <c r="V86" s="92"/>
      <c r="W86" s="96"/>
      <c r="X86" s="92"/>
      <c r="Y86" s="220"/>
      <c r="Z86" s="226"/>
      <c r="AA86" s="165"/>
      <c r="AB86" s="165"/>
      <c r="AC86" s="165"/>
      <c r="AD86" s="165"/>
      <c r="AE86" s="165"/>
      <c r="AF86" s="168"/>
      <c r="AG86"/>
      <c r="AH86" s="107">
        <f t="shared" si="1"/>
        <v>0</v>
      </c>
      <c r="AI86" s="107">
        <f t="shared" si="2"/>
        <v>0</v>
      </c>
      <c r="AJ86" s="107">
        <f t="shared" si="3"/>
        <v>0</v>
      </c>
      <c r="AK86" s="107">
        <f t="shared" si="4"/>
        <v>0</v>
      </c>
      <c r="AL86" s="107">
        <f t="shared" si="5"/>
        <v>0</v>
      </c>
      <c r="AM86" s="107">
        <f t="shared" si="6"/>
        <v>0</v>
      </c>
      <c r="AO86" s="161" t="e">
        <f t="shared" si="7"/>
        <v>#DIV/0!</v>
      </c>
      <c r="AP86" s="161" t="e">
        <f t="shared" si="8"/>
        <v>#DIV/0!</v>
      </c>
      <c r="AQ86" s="161" t="e">
        <f t="shared" si="9"/>
        <v>#DIV/0!</v>
      </c>
      <c r="AR86" s="161" t="e">
        <f t="shared" si="10"/>
        <v>#DIV/0!</v>
      </c>
      <c r="AS86" s="161" t="e">
        <f t="shared" si="11"/>
        <v>#DIV/0!</v>
      </c>
      <c r="AT86" s="107">
        <f t="shared" si="12"/>
        <v>0</v>
      </c>
      <c r="AU86" s="161" t="e">
        <f t="shared" si="13"/>
        <v>#DIV/0!</v>
      </c>
      <c r="AV86" s="161" t="e">
        <f t="shared" si="14"/>
        <v>#DIV/0!</v>
      </c>
      <c r="AW86" s="161" t="e">
        <f t="shared" si="15"/>
        <v>#DIV/0!</v>
      </c>
      <c r="AX86" s="161" t="e">
        <f t="shared" si="16"/>
        <v>#DIV/0!</v>
      </c>
      <c r="AY86" s="161" t="e">
        <f t="shared" si="17"/>
        <v>#DIV/0!</v>
      </c>
      <c r="AZ86" s="107">
        <f t="shared" si="18"/>
        <v>0</v>
      </c>
      <c r="BA86" s="161" t="e">
        <f t="shared" si="19"/>
        <v>#DIV/0!</v>
      </c>
      <c r="BB86" s="161" t="e">
        <f t="shared" si="20"/>
        <v>#DIV/0!</v>
      </c>
      <c r="BC86" s="161" t="e">
        <f t="shared" si="21"/>
        <v>#DIV/0!</v>
      </c>
      <c r="BD86" s="161" t="e">
        <f t="shared" si="22"/>
        <v>#DIV/0!</v>
      </c>
      <c r="BE86" s="161" t="e">
        <f t="shared" si="23"/>
        <v>#DIV/0!</v>
      </c>
      <c r="BF86" s="107">
        <f t="shared" si="24"/>
        <v>0</v>
      </c>
      <c r="BG86" s="161" t="e">
        <f t="shared" si="25"/>
        <v>#DIV/0!</v>
      </c>
      <c r="BH86" s="161" t="e">
        <f t="shared" si="26"/>
        <v>#DIV/0!</v>
      </c>
      <c r="BI86" s="161" t="e">
        <f t="shared" si="27"/>
        <v>#DIV/0!</v>
      </c>
      <c r="BJ86" s="161" t="e">
        <f t="shared" si="28"/>
        <v>#DIV/0!</v>
      </c>
      <c r="BK86" s="161" t="e">
        <f t="shared" si="29"/>
        <v>#DIV/0!</v>
      </c>
      <c r="BL86" s="107">
        <f t="shared" si="30"/>
        <v>0</v>
      </c>
      <c r="BM86" s="161" t="e">
        <f t="shared" si="31"/>
        <v>#DIV/0!</v>
      </c>
      <c r="BN86" s="161" t="e">
        <f t="shared" si="32"/>
        <v>#DIV/0!</v>
      </c>
      <c r="BO86" s="161" t="e">
        <f t="shared" si="33"/>
        <v>#DIV/0!</v>
      </c>
      <c r="BP86" s="161" t="e">
        <f t="shared" si="34"/>
        <v>#DIV/0!</v>
      </c>
      <c r="BQ86" s="161" t="e">
        <f t="shared" si="35"/>
        <v>#DIV/0!</v>
      </c>
      <c r="BR86" s="107">
        <f t="shared" si="36"/>
        <v>0</v>
      </c>
      <c r="BS86" s="161" t="e">
        <f t="shared" si="37"/>
        <v>#DIV/0!</v>
      </c>
      <c r="BT86" s="161" t="e">
        <f t="shared" si="38"/>
        <v>#DIV/0!</v>
      </c>
      <c r="BU86" s="161" t="e">
        <f t="shared" si="39"/>
        <v>#DIV/0!</v>
      </c>
      <c r="BV86" s="161" t="e">
        <f t="shared" si="40"/>
        <v>#DIV/0!</v>
      </c>
      <c r="BW86" s="161" t="e">
        <f t="shared" si="41"/>
        <v>#DIV/0!</v>
      </c>
      <c r="BX86" s="107">
        <f t="shared" si="42"/>
        <v>0</v>
      </c>
      <c r="BZ86" s="40" t="e">
        <f>VLOOKUP(I86,Lists!$D$2:$D$19,1,FALSE)</f>
        <v>#N/A</v>
      </c>
      <c r="CA86" s="40" t="e">
        <f>VLOOKUP($I86,Blends!$B$2:$B$115,1,FALSE)</f>
        <v>#N/A</v>
      </c>
      <c r="CC86" s="218">
        <f>ROUND(IF($I86="Other HFC Blend",(Z86*$L86*SUMIF(Lists!$E$2:$E$133,'Quarterly Information'!$K86,Exchange_Value)+Z86*$N86*SUMIF(Lists!$E$2:$E$133,'Quarterly Information'!$M86,Exchange_Value)+Z86*$P86*SUMIF(Lists!$E$2:$E$133,'Quarterly Information'!$O86,Exchange_Value)+Z86*$R86*SUMIF(Lists!$E$2:$E$133,'Quarterly Information'!$Q86,Exchange_Value)+Z86*$T86*SUMIF(Lists!$E$2:$E$133,'Quarterly Information'!$S86,Exchange_Value))/1000,Z86*SUMIF(Lists!$E$2:$E$133,$I86,Exchange_Value)/1000),1)</f>
        <v>0</v>
      </c>
      <c r="CD86" s="218">
        <f>ROUND(IF($I86="Other HFC Blend",(AA86*$L86*SUMIF(Lists!$E$2:$E$133,'Quarterly Information'!$K86,Exchange_Value)+AA86*$N86*SUMIF(Lists!$E$2:$E$133,'Quarterly Information'!$M86,Exchange_Value)+AA86*$P86*SUMIF(Lists!$E$2:$E$133,'Quarterly Information'!$O86,Exchange_Value)+AA86*$R86*SUMIF(Lists!$E$2:$E$133,'Quarterly Information'!$Q86,Exchange_Value)+AA86*$T86*SUMIF(Lists!$E$2:$E$133,'Quarterly Information'!$S86,Exchange_Value))/1000,AA86*SUMIF(Lists!$E$2:$E$133,$I86,Exchange_Value)/1000),1)</f>
        <v>0</v>
      </c>
      <c r="CE86" s="218">
        <f>ROUND(IF($I86="Other HFC Blend",(AB86*$L86*SUMIF(Lists!$E$2:$E$133,'Quarterly Information'!$K86,Exchange_Value)+AB86*$N86*SUMIF(Lists!$E$2:$E$133,'Quarterly Information'!$M86,Exchange_Value)+AB86*$P86*SUMIF(Lists!$E$2:$E$133,'Quarterly Information'!$O86,Exchange_Value)+AB86*$R86*SUMIF(Lists!$E$2:$E$133,'Quarterly Information'!$Q86,Exchange_Value)+AB86*$T86*SUMIF(Lists!$E$2:$E$133,'Quarterly Information'!$S86,Exchange_Value))/1000,AB86*SUMIF(Lists!$E$2:$E$133,$I86,Exchange_Value)/1000),1)</f>
        <v>0</v>
      </c>
      <c r="CF86" s="218">
        <f>ROUND(IF($I86="Other HFC Blend",(AC86*$L86*SUMIF(Lists!$E$2:$E$133,'Quarterly Information'!$K86,Exchange_Value)+AC86*$N86*SUMIF(Lists!$E$2:$E$133,'Quarterly Information'!$M86,Exchange_Value)+AC86*$P86*SUMIF(Lists!$E$2:$E$133,'Quarterly Information'!$O86,Exchange_Value)+AC86*$R86*SUMIF(Lists!$E$2:$E$133,'Quarterly Information'!$Q86,Exchange_Value)+AC86*$T86*SUMIF(Lists!$E$2:$E$133,'Quarterly Information'!$S86,Exchange_Value))/1000,AC86*SUMIF(Lists!$E$2:$E$133,$I86,Exchange_Value)/1000),1)</f>
        <v>0</v>
      </c>
      <c r="CG86" s="218">
        <f>ROUND(IF($I86="Other HFC Blend",(AD86*$L86*SUMIF(Lists!$E$2:$E$133,'Quarterly Information'!$K86,Exchange_Value)+AD86*$N86*SUMIF(Lists!$E$2:$E$133,'Quarterly Information'!$M86,Exchange_Value)+AD86*$P86*SUMIF(Lists!$E$2:$E$133,'Quarterly Information'!$O86,Exchange_Value)+AD86*$R86*SUMIF(Lists!$E$2:$E$133,'Quarterly Information'!$Q86,Exchange_Value)+AD86*$T86*SUMIF(Lists!$E$2:$E$133,'Quarterly Information'!$S86,Exchange_Value))/1000,AD86*SUMIF(Lists!$E$2:$E$133,$I86,Exchange_Value)/1000),1)</f>
        <v>0</v>
      </c>
      <c r="CH86" s="218">
        <f>ROUND(IF($I86="Other HFC Blend",(AE86*$L86*SUMIF(Lists!$E$2:$E$133,'Quarterly Information'!$K86,Exchange_Value)+AE86*$N86*SUMIF(Lists!$E$2:$E$133,'Quarterly Information'!$M86,Exchange_Value)+AE86*$P86*SUMIF(Lists!$E$2:$E$133,'Quarterly Information'!$O86,Exchange_Value)+AE86*$R86*SUMIF(Lists!$E$2:$E$133,'Quarterly Information'!$Q86,Exchange_Value)+AE86*$T86*SUMIF(Lists!$E$2:$E$133,'Quarterly Information'!$S86,Exchange_Value))/1000,AE86*SUMIF(Lists!$E$2:$E$133,$I86,Exchange_Value)/1000),1)</f>
        <v>0</v>
      </c>
      <c r="CI86" s="218">
        <f>ROUND(IF($I86="Other HFC Blend",(AF86*$L86*SUMIF(Lists!$E$2:$E$133,'Quarterly Information'!$K86,Exchange_Value)+AF86*$N86*SUMIF(Lists!$E$2:$E$133,'Quarterly Information'!$M86,Exchange_Value)+AF86*$P86*SUMIF(Lists!$E$2:$E$133,'Quarterly Information'!$O86,Exchange_Value)+AF86*$R86*SUMIF(Lists!$E$2:$E$133,'Quarterly Information'!$Q86,Exchange_Value)+AF86*$T86*SUMIF(Lists!$E$2:$E$133,'Quarterly Information'!$S86,Exchange_Value))/1000,AF86*SUMIF(Lists!$E$2:$E$133,$I86,Exchange_Value)/1000),1)</f>
        <v>0</v>
      </c>
    </row>
    <row r="87" spans="1:87" ht="14" x14ac:dyDescent="0.25">
      <c r="A87" s="39">
        <v>45</v>
      </c>
      <c r="B87" s="90" t="str">
        <f t="shared" si="0"/>
        <v/>
      </c>
      <c r="C87" s="159"/>
      <c r="D87" s="91"/>
      <c r="E87" s="174"/>
      <c r="F87" s="92"/>
      <c r="G87" s="93"/>
      <c r="H87" s="94"/>
      <c r="I87" s="185"/>
      <c r="J87" s="200"/>
      <c r="K87" s="210"/>
      <c r="L87" s="95"/>
      <c r="M87" s="92"/>
      <c r="N87" s="95"/>
      <c r="O87" s="92"/>
      <c r="P87" s="95"/>
      <c r="Q87" s="128"/>
      <c r="R87" s="95"/>
      <c r="S87" s="128"/>
      <c r="T87" s="211"/>
      <c r="U87" s="203"/>
      <c r="V87" s="92"/>
      <c r="W87" s="96"/>
      <c r="X87" s="92"/>
      <c r="Y87" s="220"/>
      <c r="Z87" s="226"/>
      <c r="AA87" s="165"/>
      <c r="AB87" s="165"/>
      <c r="AC87" s="165"/>
      <c r="AD87" s="165"/>
      <c r="AE87" s="165"/>
      <c r="AF87" s="168"/>
      <c r="AG87"/>
      <c r="AH87" s="107">
        <f t="shared" si="1"/>
        <v>0</v>
      </c>
      <c r="AI87" s="107">
        <f t="shared" si="2"/>
        <v>0</v>
      </c>
      <c r="AJ87" s="107">
        <f t="shared" si="3"/>
        <v>0</v>
      </c>
      <c r="AK87" s="107">
        <f t="shared" si="4"/>
        <v>0</v>
      </c>
      <c r="AL87" s="107">
        <f t="shared" si="5"/>
        <v>0</v>
      </c>
      <c r="AM87" s="107">
        <f t="shared" si="6"/>
        <v>0</v>
      </c>
      <c r="AO87" s="161" t="e">
        <f t="shared" si="7"/>
        <v>#DIV/0!</v>
      </c>
      <c r="AP87" s="161" t="e">
        <f t="shared" si="8"/>
        <v>#DIV/0!</v>
      </c>
      <c r="AQ87" s="161" t="e">
        <f t="shared" si="9"/>
        <v>#DIV/0!</v>
      </c>
      <c r="AR87" s="161" t="e">
        <f t="shared" si="10"/>
        <v>#DIV/0!</v>
      </c>
      <c r="AS87" s="161" t="e">
        <f t="shared" si="11"/>
        <v>#DIV/0!</v>
      </c>
      <c r="AT87" s="107">
        <f t="shared" si="12"/>
        <v>0</v>
      </c>
      <c r="AU87" s="161" t="e">
        <f t="shared" si="13"/>
        <v>#DIV/0!</v>
      </c>
      <c r="AV87" s="161" t="e">
        <f t="shared" si="14"/>
        <v>#DIV/0!</v>
      </c>
      <c r="AW87" s="161" t="e">
        <f t="shared" si="15"/>
        <v>#DIV/0!</v>
      </c>
      <c r="AX87" s="161" t="e">
        <f t="shared" si="16"/>
        <v>#DIV/0!</v>
      </c>
      <c r="AY87" s="161" t="e">
        <f t="shared" si="17"/>
        <v>#DIV/0!</v>
      </c>
      <c r="AZ87" s="107">
        <f t="shared" si="18"/>
        <v>0</v>
      </c>
      <c r="BA87" s="161" t="e">
        <f t="shared" si="19"/>
        <v>#DIV/0!</v>
      </c>
      <c r="BB87" s="161" t="e">
        <f t="shared" si="20"/>
        <v>#DIV/0!</v>
      </c>
      <c r="BC87" s="161" t="e">
        <f t="shared" si="21"/>
        <v>#DIV/0!</v>
      </c>
      <c r="BD87" s="161" t="e">
        <f t="shared" si="22"/>
        <v>#DIV/0!</v>
      </c>
      <c r="BE87" s="161" t="e">
        <f t="shared" si="23"/>
        <v>#DIV/0!</v>
      </c>
      <c r="BF87" s="107">
        <f t="shared" si="24"/>
        <v>0</v>
      </c>
      <c r="BG87" s="161" t="e">
        <f t="shared" si="25"/>
        <v>#DIV/0!</v>
      </c>
      <c r="BH87" s="161" t="e">
        <f t="shared" si="26"/>
        <v>#DIV/0!</v>
      </c>
      <c r="BI87" s="161" t="e">
        <f t="shared" si="27"/>
        <v>#DIV/0!</v>
      </c>
      <c r="BJ87" s="161" t="e">
        <f t="shared" si="28"/>
        <v>#DIV/0!</v>
      </c>
      <c r="BK87" s="161" t="e">
        <f t="shared" si="29"/>
        <v>#DIV/0!</v>
      </c>
      <c r="BL87" s="107">
        <f t="shared" si="30"/>
        <v>0</v>
      </c>
      <c r="BM87" s="161" t="e">
        <f t="shared" si="31"/>
        <v>#DIV/0!</v>
      </c>
      <c r="BN87" s="161" t="e">
        <f t="shared" si="32"/>
        <v>#DIV/0!</v>
      </c>
      <c r="BO87" s="161" t="e">
        <f t="shared" si="33"/>
        <v>#DIV/0!</v>
      </c>
      <c r="BP87" s="161" t="e">
        <f t="shared" si="34"/>
        <v>#DIV/0!</v>
      </c>
      <c r="BQ87" s="161" t="e">
        <f t="shared" si="35"/>
        <v>#DIV/0!</v>
      </c>
      <c r="BR87" s="107">
        <f t="shared" si="36"/>
        <v>0</v>
      </c>
      <c r="BS87" s="161" t="e">
        <f t="shared" si="37"/>
        <v>#DIV/0!</v>
      </c>
      <c r="BT87" s="161" t="e">
        <f t="shared" si="38"/>
        <v>#DIV/0!</v>
      </c>
      <c r="BU87" s="161" t="e">
        <f t="shared" si="39"/>
        <v>#DIV/0!</v>
      </c>
      <c r="BV87" s="161" t="e">
        <f t="shared" si="40"/>
        <v>#DIV/0!</v>
      </c>
      <c r="BW87" s="161" t="e">
        <f t="shared" si="41"/>
        <v>#DIV/0!</v>
      </c>
      <c r="BX87" s="107">
        <f t="shared" si="42"/>
        <v>0</v>
      </c>
      <c r="BZ87" s="40" t="e">
        <f>VLOOKUP(I87,Lists!$D$2:$D$19,1,FALSE)</f>
        <v>#N/A</v>
      </c>
      <c r="CA87" s="40" t="e">
        <f>VLOOKUP($I87,Blends!$B$2:$B$115,1,FALSE)</f>
        <v>#N/A</v>
      </c>
      <c r="CC87" s="218">
        <f>ROUND(IF($I87="Other HFC Blend",(Z87*$L87*SUMIF(Lists!$E$2:$E$133,'Quarterly Information'!$K87,Exchange_Value)+Z87*$N87*SUMIF(Lists!$E$2:$E$133,'Quarterly Information'!$M87,Exchange_Value)+Z87*$P87*SUMIF(Lists!$E$2:$E$133,'Quarterly Information'!$O87,Exchange_Value)+Z87*$R87*SUMIF(Lists!$E$2:$E$133,'Quarterly Information'!$Q87,Exchange_Value)+Z87*$T87*SUMIF(Lists!$E$2:$E$133,'Quarterly Information'!$S87,Exchange_Value))/1000,Z87*SUMIF(Lists!$E$2:$E$133,$I87,Exchange_Value)/1000),1)</f>
        <v>0</v>
      </c>
      <c r="CD87" s="218">
        <f>ROUND(IF($I87="Other HFC Blend",(AA87*$L87*SUMIF(Lists!$E$2:$E$133,'Quarterly Information'!$K87,Exchange_Value)+AA87*$N87*SUMIF(Lists!$E$2:$E$133,'Quarterly Information'!$M87,Exchange_Value)+AA87*$P87*SUMIF(Lists!$E$2:$E$133,'Quarterly Information'!$O87,Exchange_Value)+AA87*$R87*SUMIF(Lists!$E$2:$E$133,'Quarterly Information'!$Q87,Exchange_Value)+AA87*$T87*SUMIF(Lists!$E$2:$E$133,'Quarterly Information'!$S87,Exchange_Value))/1000,AA87*SUMIF(Lists!$E$2:$E$133,$I87,Exchange_Value)/1000),1)</f>
        <v>0</v>
      </c>
      <c r="CE87" s="218">
        <f>ROUND(IF($I87="Other HFC Blend",(AB87*$L87*SUMIF(Lists!$E$2:$E$133,'Quarterly Information'!$K87,Exchange_Value)+AB87*$N87*SUMIF(Lists!$E$2:$E$133,'Quarterly Information'!$M87,Exchange_Value)+AB87*$P87*SUMIF(Lists!$E$2:$E$133,'Quarterly Information'!$O87,Exchange_Value)+AB87*$R87*SUMIF(Lists!$E$2:$E$133,'Quarterly Information'!$Q87,Exchange_Value)+AB87*$T87*SUMIF(Lists!$E$2:$E$133,'Quarterly Information'!$S87,Exchange_Value))/1000,AB87*SUMIF(Lists!$E$2:$E$133,$I87,Exchange_Value)/1000),1)</f>
        <v>0</v>
      </c>
      <c r="CF87" s="218">
        <f>ROUND(IF($I87="Other HFC Blend",(AC87*$L87*SUMIF(Lists!$E$2:$E$133,'Quarterly Information'!$K87,Exchange_Value)+AC87*$N87*SUMIF(Lists!$E$2:$E$133,'Quarterly Information'!$M87,Exchange_Value)+AC87*$P87*SUMIF(Lists!$E$2:$E$133,'Quarterly Information'!$O87,Exchange_Value)+AC87*$R87*SUMIF(Lists!$E$2:$E$133,'Quarterly Information'!$Q87,Exchange_Value)+AC87*$T87*SUMIF(Lists!$E$2:$E$133,'Quarterly Information'!$S87,Exchange_Value))/1000,AC87*SUMIF(Lists!$E$2:$E$133,$I87,Exchange_Value)/1000),1)</f>
        <v>0</v>
      </c>
      <c r="CG87" s="218">
        <f>ROUND(IF($I87="Other HFC Blend",(AD87*$L87*SUMIF(Lists!$E$2:$E$133,'Quarterly Information'!$K87,Exchange_Value)+AD87*$N87*SUMIF(Lists!$E$2:$E$133,'Quarterly Information'!$M87,Exchange_Value)+AD87*$P87*SUMIF(Lists!$E$2:$E$133,'Quarterly Information'!$O87,Exchange_Value)+AD87*$R87*SUMIF(Lists!$E$2:$E$133,'Quarterly Information'!$Q87,Exchange_Value)+AD87*$T87*SUMIF(Lists!$E$2:$E$133,'Quarterly Information'!$S87,Exchange_Value))/1000,AD87*SUMIF(Lists!$E$2:$E$133,$I87,Exchange_Value)/1000),1)</f>
        <v>0</v>
      </c>
      <c r="CH87" s="218">
        <f>ROUND(IF($I87="Other HFC Blend",(AE87*$L87*SUMIF(Lists!$E$2:$E$133,'Quarterly Information'!$K87,Exchange_Value)+AE87*$N87*SUMIF(Lists!$E$2:$E$133,'Quarterly Information'!$M87,Exchange_Value)+AE87*$P87*SUMIF(Lists!$E$2:$E$133,'Quarterly Information'!$O87,Exchange_Value)+AE87*$R87*SUMIF(Lists!$E$2:$E$133,'Quarterly Information'!$Q87,Exchange_Value)+AE87*$T87*SUMIF(Lists!$E$2:$E$133,'Quarterly Information'!$S87,Exchange_Value))/1000,AE87*SUMIF(Lists!$E$2:$E$133,$I87,Exchange_Value)/1000),1)</f>
        <v>0</v>
      </c>
      <c r="CI87" s="218">
        <f>ROUND(IF($I87="Other HFC Blend",(AF87*$L87*SUMIF(Lists!$E$2:$E$133,'Quarterly Information'!$K87,Exchange_Value)+AF87*$N87*SUMIF(Lists!$E$2:$E$133,'Quarterly Information'!$M87,Exchange_Value)+AF87*$P87*SUMIF(Lists!$E$2:$E$133,'Quarterly Information'!$O87,Exchange_Value)+AF87*$R87*SUMIF(Lists!$E$2:$E$133,'Quarterly Information'!$Q87,Exchange_Value)+AF87*$T87*SUMIF(Lists!$E$2:$E$133,'Quarterly Information'!$S87,Exchange_Value))/1000,AF87*SUMIF(Lists!$E$2:$E$133,$I87,Exchange_Value)/1000),1)</f>
        <v>0</v>
      </c>
    </row>
    <row r="88" spans="1:87" ht="14" x14ac:dyDescent="0.25">
      <c r="A88" s="39">
        <v>46</v>
      </c>
      <c r="B88" s="90" t="str">
        <f t="shared" si="0"/>
        <v/>
      </c>
      <c r="C88" s="159"/>
      <c r="D88" s="91"/>
      <c r="E88" s="174"/>
      <c r="F88" s="92"/>
      <c r="G88" s="93"/>
      <c r="H88" s="94"/>
      <c r="I88" s="185"/>
      <c r="J88" s="200"/>
      <c r="K88" s="210"/>
      <c r="L88" s="95"/>
      <c r="M88" s="92"/>
      <c r="N88" s="95"/>
      <c r="O88" s="92"/>
      <c r="P88" s="95"/>
      <c r="Q88" s="128"/>
      <c r="R88" s="95"/>
      <c r="S88" s="128"/>
      <c r="T88" s="211"/>
      <c r="U88" s="203"/>
      <c r="V88" s="92"/>
      <c r="W88" s="96"/>
      <c r="X88" s="92"/>
      <c r="Y88" s="220"/>
      <c r="Z88" s="226"/>
      <c r="AA88" s="165"/>
      <c r="AB88" s="165"/>
      <c r="AC88" s="165"/>
      <c r="AD88" s="165"/>
      <c r="AE88" s="165"/>
      <c r="AF88" s="168"/>
      <c r="AG88"/>
      <c r="AH88" s="107">
        <f t="shared" si="1"/>
        <v>0</v>
      </c>
      <c r="AI88" s="107">
        <f t="shared" si="2"/>
        <v>0</v>
      </c>
      <c r="AJ88" s="107">
        <f t="shared" si="3"/>
        <v>0</v>
      </c>
      <c r="AK88" s="107">
        <f t="shared" si="4"/>
        <v>0</v>
      </c>
      <c r="AL88" s="107">
        <f t="shared" si="5"/>
        <v>0</v>
      </c>
      <c r="AM88" s="107">
        <f t="shared" si="6"/>
        <v>0</v>
      </c>
      <c r="AO88" s="161" t="e">
        <f t="shared" si="7"/>
        <v>#DIV/0!</v>
      </c>
      <c r="AP88" s="161" t="e">
        <f t="shared" si="8"/>
        <v>#DIV/0!</v>
      </c>
      <c r="AQ88" s="161" t="e">
        <f t="shared" si="9"/>
        <v>#DIV/0!</v>
      </c>
      <c r="AR88" s="161" t="e">
        <f t="shared" si="10"/>
        <v>#DIV/0!</v>
      </c>
      <c r="AS88" s="161" t="e">
        <f t="shared" si="11"/>
        <v>#DIV/0!</v>
      </c>
      <c r="AT88" s="107">
        <f t="shared" si="12"/>
        <v>0</v>
      </c>
      <c r="AU88" s="161" t="e">
        <f t="shared" si="13"/>
        <v>#DIV/0!</v>
      </c>
      <c r="AV88" s="161" t="e">
        <f t="shared" si="14"/>
        <v>#DIV/0!</v>
      </c>
      <c r="AW88" s="161" t="e">
        <f t="shared" si="15"/>
        <v>#DIV/0!</v>
      </c>
      <c r="AX88" s="161" t="e">
        <f t="shared" si="16"/>
        <v>#DIV/0!</v>
      </c>
      <c r="AY88" s="161" t="e">
        <f t="shared" si="17"/>
        <v>#DIV/0!</v>
      </c>
      <c r="AZ88" s="107">
        <f t="shared" si="18"/>
        <v>0</v>
      </c>
      <c r="BA88" s="161" t="e">
        <f t="shared" si="19"/>
        <v>#DIV/0!</v>
      </c>
      <c r="BB88" s="161" t="e">
        <f t="shared" si="20"/>
        <v>#DIV/0!</v>
      </c>
      <c r="BC88" s="161" t="e">
        <f t="shared" si="21"/>
        <v>#DIV/0!</v>
      </c>
      <c r="BD88" s="161" t="e">
        <f t="shared" si="22"/>
        <v>#DIV/0!</v>
      </c>
      <c r="BE88" s="161" t="e">
        <f t="shared" si="23"/>
        <v>#DIV/0!</v>
      </c>
      <c r="BF88" s="107">
        <f t="shared" si="24"/>
        <v>0</v>
      </c>
      <c r="BG88" s="161" t="e">
        <f t="shared" si="25"/>
        <v>#DIV/0!</v>
      </c>
      <c r="BH88" s="161" t="e">
        <f t="shared" si="26"/>
        <v>#DIV/0!</v>
      </c>
      <c r="BI88" s="161" t="e">
        <f t="shared" si="27"/>
        <v>#DIV/0!</v>
      </c>
      <c r="BJ88" s="161" t="e">
        <f t="shared" si="28"/>
        <v>#DIV/0!</v>
      </c>
      <c r="BK88" s="161" t="e">
        <f t="shared" si="29"/>
        <v>#DIV/0!</v>
      </c>
      <c r="BL88" s="107">
        <f t="shared" si="30"/>
        <v>0</v>
      </c>
      <c r="BM88" s="161" t="e">
        <f t="shared" si="31"/>
        <v>#DIV/0!</v>
      </c>
      <c r="BN88" s="161" t="e">
        <f t="shared" si="32"/>
        <v>#DIV/0!</v>
      </c>
      <c r="BO88" s="161" t="e">
        <f t="shared" si="33"/>
        <v>#DIV/0!</v>
      </c>
      <c r="BP88" s="161" t="e">
        <f t="shared" si="34"/>
        <v>#DIV/0!</v>
      </c>
      <c r="BQ88" s="161" t="e">
        <f t="shared" si="35"/>
        <v>#DIV/0!</v>
      </c>
      <c r="BR88" s="107">
        <f t="shared" si="36"/>
        <v>0</v>
      </c>
      <c r="BS88" s="161" t="e">
        <f t="shared" si="37"/>
        <v>#DIV/0!</v>
      </c>
      <c r="BT88" s="161" t="e">
        <f t="shared" si="38"/>
        <v>#DIV/0!</v>
      </c>
      <c r="BU88" s="161" t="e">
        <f t="shared" si="39"/>
        <v>#DIV/0!</v>
      </c>
      <c r="BV88" s="161" t="e">
        <f t="shared" si="40"/>
        <v>#DIV/0!</v>
      </c>
      <c r="BW88" s="161" t="e">
        <f t="shared" si="41"/>
        <v>#DIV/0!</v>
      </c>
      <c r="BX88" s="107">
        <f t="shared" si="42"/>
        <v>0</v>
      </c>
      <c r="BZ88" s="40" t="e">
        <f>VLOOKUP(I88,Lists!$D$2:$D$19,1,FALSE)</f>
        <v>#N/A</v>
      </c>
      <c r="CA88" s="40" t="e">
        <f>VLOOKUP($I88,Blends!$B$2:$B$115,1,FALSE)</f>
        <v>#N/A</v>
      </c>
      <c r="CC88" s="218">
        <f>ROUND(IF($I88="Other HFC Blend",(Z88*$L88*SUMIF(Lists!$E$2:$E$133,'Quarterly Information'!$K88,Exchange_Value)+Z88*$N88*SUMIF(Lists!$E$2:$E$133,'Quarterly Information'!$M88,Exchange_Value)+Z88*$P88*SUMIF(Lists!$E$2:$E$133,'Quarterly Information'!$O88,Exchange_Value)+Z88*$R88*SUMIF(Lists!$E$2:$E$133,'Quarterly Information'!$Q88,Exchange_Value)+Z88*$T88*SUMIF(Lists!$E$2:$E$133,'Quarterly Information'!$S88,Exchange_Value))/1000,Z88*SUMIF(Lists!$E$2:$E$133,$I88,Exchange_Value)/1000),1)</f>
        <v>0</v>
      </c>
      <c r="CD88" s="218">
        <f>ROUND(IF($I88="Other HFC Blend",(AA88*$L88*SUMIF(Lists!$E$2:$E$133,'Quarterly Information'!$K88,Exchange_Value)+AA88*$N88*SUMIF(Lists!$E$2:$E$133,'Quarterly Information'!$M88,Exchange_Value)+AA88*$P88*SUMIF(Lists!$E$2:$E$133,'Quarterly Information'!$O88,Exchange_Value)+AA88*$R88*SUMIF(Lists!$E$2:$E$133,'Quarterly Information'!$Q88,Exchange_Value)+AA88*$T88*SUMIF(Lists!$E$2:$E$133,'Quarterly Information'!$S88,Exchange_Value))/1000,AA88*SUMIF(Lists!$E$2:$E$133,$I88,Exchange_Value)/1000),1)</f>
        <v>0</v>
      </c>
      <c r="CE88" s="218">
        <f>ROUND(IF($I88="Other HFC Blend",(AB88*$L88*SUMIF(Lists!$E$2:$E$133,'Quarterly Information'!$K88,Exchange_Value)+AB88*$N88*SUMIF(Lists!$E$2:$E$133,'Quarterly Information'!$M88,Exchange_Value)+AB88*$P88*SUMIF(Lists!$E$2:$E$133,'Quarterly Information'!$O88,Exchange_Value)+AB88*$R88*SUMIF(Lists!$E$2:$E$133,'Quarterly Information'!$Q88,Exchange_Value)+AB88*$T88*SUMIF(Lists!$E$2:$E$133,'Quarterly Information'!$S88,Exchange_Value))/1000,AB88*SUMIF(Lists!$E$2:$E$133,$I88,Exchange_Value)/1000),1)</f>
        <v>0</v>
      </c>
      <c r="CF88" s="218">
        <f>ROUND(IF($I88="Other HFC Blend",(AC88*$L88*SUMIF(Lists!$E$2:$E$133,'Quarterly Information'!$K88,Exchange_Value)+AC88*$N88*SUMIF(Lists!$E$2:$E$133,'Quarterly Information'!$M88,Exchange_Value)+AC88*$P88*SUMIF(Lists!$E$2:$E$133,'Quarterly Information'!$O88,Exchange_Value)+AC88*$R88*SUMIF(Lists!$E$2:$E$133,'Quarterly Information'!$Q88,Exchange_Value)+AC88*$T88*SUMIF(Lists!$E$2:$E$133,'Quarterly Information'!$S88,Exchange_Value))/1000,AC88*SUMIF(Lists!$E$2:$E$133,$I88,Exchange_Value)/1000),1)</f>
        <v>0</v>
      </c>
      <c r="CG88" s="218">
        <f>ROUND(IF($I88="Other HFC Blend",(AD88*$L88*SUMIF(Lists!$E$2:$E$133,'Quarterly Information'!$K88,Exchange_Value)+AD88*$N88*SUMIF(Lists!$E$2:$E$133,'Quarterly Information'!$M88,Exchange_Value)+AD88*$P88*SUMIF(Lists!$E$2:$E$133,'Quarterly Information'!$O88,Exchange_Value)+AD88*$R88*SUMIF(Lists!$E$2:$E$133,'Quarterly Information'!$Q88,Exchange_Value)+AD88*$T88*SUMIF(Lists!$E$2:$E$133,'Quarterly Information'!$S88,Exchange_Value))/1000,AD88*SUMIF(Lists!$E$2:$E$133,$I88,Exchange_Value)/1000),1)</f>
        <v>0</v>
      </c>
      <c r="CH88" s="218">
        <f>ROUND(IF($I88="Other HFC Blend",(AE88*$L88*SUMIF(Lists!$E$2:$E$133,'Quarterly Information'!$K88,Exchange_Value)+AE88*$N88*SUMIF(Lists!$E$2:$E$133,'Quarterly Information'!$M88,Exchange_Value)+AE88*$P88*SUMIF(Lists!$E$2:$E$133,'Quarterly Information'!$O88,Exchange_Value)+AE88*$R88*SUMIF(Lists!$E$2:$E$133,'Quarterly Information'!$Q88,Exchange_Value)+AE88*$T88*SUMIF(Lists!$E$2:$E$133,'Quarterly Information'!$S88,Exchange_Value))/1000,AE88*SUMIF(Lists!$E$2:$E$133,$I88,Exchange_Value)/1000),1)</f>
        <v>0</v>
      </c>
      <c r="CI88" s="218">
        <f>ROUND(IF($I88="Other HFC Blend",(AF88*$L88*SUMIF(Lists!$E$2:$E$133,'Quarterly Information'!$K88,Exchange_Value)+AF88*$N88*SUMIF(Lists!$E$2:$E$133,'Quarterly Information'!$M88,Exchange_Value)+AF88*$P88*SUMIF(Lists!$E$2:$E$133,'Quarterly Information'!$O88,Exchange_Value)+AF88*$R88*SUMIF(Lists!$E$2:$E$133,'Quarterly Information'!$Q88,Exchange_Value)+AF88*$T88*SUMIF(Lists!$E$2:$E$133,'Quarterly Information'!$S88,Exchange_Value))/1000,AF88*SUMIF(Lists!$E$2:$E$133,$I88,Exchange_Value)/1000),1)</f>
        <v>0</v>
      </c>
    </row>
    <row r="89" spans="1:87" ht="14" x14ac:dyDescent="0.25">
      <c r="A89" s="39">
        <v>47</v>
      </c>
      <c r="B89" s="90" t="str">
        <f t="shared" si="0"/>
        <v/>
      </c>
      <c r="C89" s="159"/>
      <c r="D89" s="91"/>
      <c r="E89" s="174"/>
      <c r="F89" s="92"/>
      <c r="G89" s="93"/>
      <c r="H89" s="94"/>
      <c r="I89" s="185"/>
      <c r="J89" s="200"/>
      <c r="K89" s="210"/>
      <c r="L89" s="95"/>
      <c r="M89" s="92"/>
      <c r="N89" s="95"/>
      <c r="O89" s="92"/>
      <c r="P89" s="95"/>
      <c r="Q89" s="128"/>
      <c r="R89" s="95"/>
      <c r="S89" s="128"/>
      <c r="T89" s="211"/>
      <c r="U89" s="203"/>
      <c r="V89" s="92"/>
      <c r="W89" s="96"/>
      <c r="X89" s="92"/>
      <c r="Y89" s="220"/>
      <c r="Z89" s="226"/>
      <c r="AA89" s="165"/>
      <c r="AB89" s="165"/>
      <c r="AC89" s="165"/>
      <c r="AD89" s="165"/>
      <c r="AE89" s="165"/>
      <c r="AF89" s="168"/>
      <c r="AG89"/>
      <c r="AH89" s="107">
        <f t="shared" si="1"/>
        <v>0</v>
      </c>
      <c r="AI89" s="107">
        <f t="shared" si="2"/>
        <v>0</v>
      </c>
      <c r="AJ89" s="107">
        <f t="shared" si="3"/>
        <v>0</v>
      </c>
      <c r="AK89" s="107">
        <f t="shared" si="4"/>
        <v>0</v>
      </c>
      <c r="AL89" s="107">
        <f t="shared" si="5"/>
        <v>0</v>
      </c>
      <c r="AM89" s="107">
        <f t="shared" si="6"/>
        <v>0</v>
      </c>
      <c r="AO89" s="161" t="e">
        <f t="shared" si="7"/>
        <v>#DIV/0!</v>
      </c>
      <c r="AP89" s="161" t="e">
        <f t="shared" si="8"/>
        <v>#DIV/0!</v>
      </c>
      <c r="AQ89" s="161" t="e">
        <f t="shared" si="9"/>
        <v>#DIV/0!</v>
      </c>
      <c r="AR89" s="161" t="e">
        <f t="shared" si="10"/>
        <v>#DIV/0!</v>
      </c>
      <c r="AS89" s="161" t="e">
        <f t="shared" si="11"/>
        <v>#DIV/0!</v>
      </c>
      <c r="AT89" s="107">
        <f t="shared" si="12"/>
        <v>0</v>
      </c>
      <c r="AU89" s="161" t="e">
        <f t="shared" si="13"/>
        <v>#DIV/0!</v>
      </c>
      <c r="AV89" s="161" t="e">
        <f t="shared" si="14"/>
        <v>#DIV/0!</v>
      </c>
      <c r="AW89" s="161" t="e">
        <f t="shared" si="15"/>
        <v>#DIV/0!</v>
      </c>
      <c r="AX89" s="161" t="e">
        <f t="shared" si="16"/>
        <v>#DIV/0!</v>
      </c>
      <c r="AY89" s="161" t="e">
        <f t="shared" si="17"/>
        <v>#DIV/0!</v>
      </c>
      <c r="AZ89" s="107">
        <f t="shared" si="18"/>
        <v>0</v>
      </c>
      <c r="BA89" s="161" t="e">
        <f t="shared" si="19"/>
        <v>#DIV/0!</v>
      </c>
      <c r="BB89" s="161" t="e">
        <f t="shared" si="20"/>
        <v>#DIV/0!</v>
      </c>
      <c r="BC89" s="161" t="e">
        <f t="shared" si="21"/>
        <v>#DIV/0!</v>
      </c>
      <c r="BD89" s="161" t="e">
        <f t="shared" si="22"/>
        <v>#DIV/0!</v>
      </c>
      <c r="BE89" s="161" t="e">
        <f t="shared" si="23"/>
        <v>#DIV/0!</v>
      </c>
      <c r="BF89" s="107">
        <f t="shared" si="24"/>
        <v>0</v>
      </c>
      <c r="BG89" s="161" t="e">
        <f t="shared" si="25"/>
        <v>#DIV/0!</v>
      </c>
      <c r="BH89" s="161" t="e">
        <f t="shared" si="26"/>
        <v>#DIV/0!</v>
      </c>
      <c r="BI89" s="161" t="e">
        <f t="shared" si="27"/>
        <v>#DIV/0!</v>
      </c>
      <c r="BJ89" s="161" t="e">
        <f t="shared" si="28"/>
        <v>#DIV/0!</v>
      </c>
      <c r="BK89" s="161" t="e">
        <f t="shared" si="29"/>
        <v>#DIV/0!</v>
      </c>
      <c r="BL89" s="107">
        <f t="shared" si="30"/>
        <v>0</v>
      </c>
      <c r="BM89" s="161" t="e">
        <f t="shared" si="31"/>
        <v>#DIV/0!</v>
      </c>
      <c r="BN89" s="161" t="e">
        <f t="shared" si="32"/>
        <v>#DIV/0!</v>
      </c>
      <c r="BO89" s="161" t="e">
        <f t="shared" si="33"/>
        <v>#DIV/0!</v>
      </c>
      <c r="BP89" s="161" t="e">
        <f t="shared" si="34"/>
        <v>#DIV/0!</v>
      </c>
      <c r="BQ89" s="161" t="e">
        <f t="shared" si="35"/>
        <v>#DIV/0!</v>
      </c>
      <c r="BR89" s="107">
        <f t="shared" si="36"/>
        <v>0</v>
      </c>
      <c r="BS89" s="161" t="e">
        <f t="shared" si="37"/>
        <v>#DIV/0!</v>
      </c>
      <c r="BT89" s="161" t="e">
        <f t="shared" si="38"/>
        <v>#DIV/0!</v>
      </c>
      <c r="BU89" s="161" t="e">
        <f t="shared" si="39"/>
        <v>#DIV/0!</v>
      </c>
      <c r="BV89" s="161" t="e">
        <f t="shared" si="40"/>
        <v>#DIV/0!</v>
      </c>
      <c r="BW89" s="161" t="e">
        <f t="shared" si="41"/>
        <v>#DIV/0!</v>
      </c>
      <c r="BX89" s="107">
        <f t="shared" si="42"/>
        <v>0</v>
      </c>
      <c r="BZ89" s="40" t="e">
        <f>VLOOKUP(I89,Lists!$D$2:$D$19,1,FALSE)</f>
        <v>#N/A</v>
      </c>
      <c r="CA89" s="40" t="e">
        <f>VLOOKUP($I89,Blends!$B$2:$B$115,1,FALSE)</f>
        <v>#N/A</v>
      </c>
      <c r="CC89" s="218">
        <f>ROUND(IF($I89="Other HFC Blend",(Z89*$L89*SUMIF(Lists!$E$2:$E$133,'Quarterly Information'!$K89,Exchange_Value)+Z89*$N89*SUMIF(Lists!$E$2:$E$133,'Quarterly Information'!$M89,Exchange_Value)+Z89*$P89*SUMIF(Lists!$E$2:$E$133,'Quarterly Information'!$O89,Exchange_Value)+Z89*$R89*SUMIF(Lists!$E$2:$E$133,'Quarterly Information'!$Q89,Exchange_Value)+Z89*$T89*SUMIF(Lists!$E$2:$E$133,'Quarterly Information'!$S89,Exchange_Value))/1000,Z89*SUMIF(Lists!$E$2:$E$133,$I89,Exchange_Value)/1000),1)</f>
        <v>0</v>
      </c>
      <c r="CD89" s="218">
        <f>ROUND(IF($I89="Other HFC Blend",(AA89*$L89*SUMIF(Lists!$E$2:$E$133,'Quarterly Information'!$K89,Exchange_Value)+AA89*$N89*SUMIF(Lists!$E$2:$E$133,'Quarterly Information'!$M89,Exchange_Value)+AA89*$P89*SUMIF(Lists!$E$2:$E$133,'Quarterly Information'!$O89,Exchange_Value)+AA89*$R89*SUMIF(Lists!$E$2:$E$133,'Quarterly Information'!$Q89,Exchange_Value)+AA89*$T89*SUMIF(Lists!$E$2:$E$133,'Quarterly Information'!$S89,Exchange_Value))/1000,AA89*SUMIF(Lists!$E$2:$E$133,$I89,Exchange_Value)/1000),1)</f>
        <v>0</v>
      </c>
      <c r="CE89" s="218">
        <f>ROUND(IF($I89="Other HFC Blend",(AB89*$L89*SUMIF(Lists!$E$2:$E$133,'Quarterly Information'!$K89,Exchange_Value)+AB89*$N89*SUMIF(Lists!$E$2:$E$133,'Quarterly Information'!$M89,Exchange_Value)+AB89*$P89*SUMIF(Lists!$E$2:$E$133,'Quarterly Information'!$O89,Exchange_Value)+AB89*$R89*SUMIF(Lists!$E$2:$E$133,'Quarterly Information'!$Q89,Exchange_Value)+AB89*$T89*SUMIF(Lists!$E$2:$E$133,'Quarterly Information'!$S89,Exchange_Value))/1000,AB89*SUMIF(Lists!$E$2:$E$133,$I89,Exchange_Value)/1000),1)</f>
        <v>0</v>
      </c>
      <c r="CF89" s="218">
        <f>ROUND(IF($I89="Other HFC Blend",(AC89*$L89*SUMIF(Lists!$E$2:$E$133,'Quarterly Information'!$K89,Exchange_Value)+AC89*$N89*SUMIF(Lists!$E$2:$E$133,'Quarterly Information'!$M89,Exchange_Value)+AC89*$P89*SUMIF(Lists!$E$2:$E$133,'Quarterly Information'!$O89,Exchange_Value)+AC89*$R89*SUMIF(Lists!$E$2:$E$133,'Quarterly Information'!$Q89,Exchange_Value)+AC89*$T89*SUMIF(Lists!$E$2:$E$133,'Quarterly Information'!$S89,Exchange_Value))/1000,AC89*SUMIF(Lists!$E$2:$E$133,$I89,Exchange_Value)/1000),1)</f>
        <v>0</v>
      </c>
      <c r="CG89" s="218">
        <f>ROUND(IF($I89="Other HFC Blend",(AD89*$L89*SUMIF(Lists!$E$2:$E$133,'Quarterly Information'!$K89,Exchange_Value)+AD89*$N89*SUMIF(Lists!$E$2:$E$133,'Quarterly Information'!$M89,Exchange_Value)+AD89*$P89*SUMIF(Lists!$E$2:$E$133,'Quarterly Information'!$O89,Exchange_Value)+AD89*$R89*SUMIF(Lists!$E$2:$E$133,'Quarterly Information'!$Q89,Exchange_Value)+AD89*$T89*SUMIF(Lists!$E$2:$E$133,'Quarterly Information'!$S89,Exchange_Value))/1000,AD89*SUMIF(Lists!$E$2:$E$133,$I89,Exchange_Value)/1000),1)</f>
        <v>0</v>
      </c>
      <c r="CH89" s="218">
        <f>ROUND(IF($I89="Other HFC Blend",(AE89*$L89*SUMIF(Lists!$E$2:$E$133,'Quarterly Information'!$K89,Exchange_Value)+AE89*$N89*SUMIF(Lists!$E$2:$E$133,'Quarterly Information'!$M89,Exchange_Value)+AE89*$P89*SUMIF(Lists!$E$2:$E$133,'Quarterly Information'!$O89,Exchange_Value)+AE89*$R89*SUMIF(Lists!$E$2:$E$133,'Quarterly Information'!$Q89,Exchange_Value)+AE89*$T89*SUMIF(Lists!$E$2:$E$133,'Quarterly Information'!$S89,Exchange_Value))/1000,AE89*SUMIF(Lists!$E$2:$E$133,$I89,Exchange_Value)/1000),1)</f>
        <v>0</v>
      </c>
      <c r="CI89" s="218">
        <f>ROUND(IF($I89="Other HFC Blend",(AF89*$L89*SUMIF(Lists!$E$2:$E$133,'Quarterly Information'!$K89,Exchange_Value)+AF89*$N89*SUMIF(Lists!$E$2:$E$133,'Quarterly Information'!$M89,Exchange_Value)+AF89*$P89*SUMIF(Lists!$E$2:$E$133,'Quarterly Information'!$O89,Exchange_Value)+AF89*$R89*SUMIF(Lists!$E$2:$E$133,'Quarterly Information'!$Q89,Exchange_Value)+AF89*$T89*SUMIF(Lists!$E$2:$E$133,'Quarterly Information'!$S89,Exchange_Value))/1000,AF89*SUMIF(Lists!$E$2:$E$133,$I89,Exchange_Value)/1000),1)</f>
        <v>0</v>
      </c>
    </row>
    <row r="90" spans="1:87" ht="14" x14ac:dyDescent="0.25">
      <c r="A90" s="39">
        <v>48</v>
      </c>
      <c r="B90" s="90" t="str">
        <f t="shared" si="0"/>
        <v/>
      </c>
      <c r="C90" s="159"/>
      <c r="D90" s="91"/>
      <c r="E90" s="174"/>
      <c r="F90" s="92"/>
      <c r="G90" s="93"/>
      <c r="H90" s="94"/>
      <c r="I90" s="185"/>
      <c r="J90" s="200"/>
      <c r="K90" s="210"/>
      <c r="L90" s="95"/>
      <c r="M90" s="92"/>
      <c r="N90" s="95"/>
      <c r="O90" s="92"/>
      <c r="P90" s="95"/>
      <c r="Q90" s="128"/>
      <c r="R90" s="95"/>
      <c r="S90" s="128"/>
      <c r="T90" s="211"/>
      <c r="U90" s="203"/>
      <c r="V90" s="92"/>
      <c r="W90" s="96"/>
      <c r="X90" s="92"/>
      <c r="Y90" s="220"/>
      <c r="Z90" s="226"/>
      <c r="AA90" s="165"/>
      <c r="AB90" s="165"/>
      <c r="AC90" s="165"/>
      <c r="AD90" s="165"/>
      <c r="AE90" s="165"/>
      <c r="AF90" s="168"/>
      <c r="AG90"/>
      <c r="AH90" s="107">
        <f t="shared" si="1"/>
        <v>0</v>
      </c>
      <c r="AI90" s="107">
        <f t="shared" si="2"/>
        <v>0</v>
      </c>
      <c r="AJ90" s="107">
        <f t="shared" si="3"/>
        <v>0</v>
      </c>
      <c r="AK90" s="107">
        <f t="shared" si="4"/>
        <v>0</v>
      </c>
      <c r="AL90" s="107">
        <f t="shared" si="5"/>
        <v>0</v>
      </c>
      <c r="AM90" s="107">
        <f t="shared" si="6"/>
        <v>0</v>
      </c>
      <c r="AO90" s="161" t="e">
        <f t="shared" si="7"/>
        <v>#DIV/0!</v>
      </c>
      <c r="AP90" s="161" t="e">
        <f t="shared" si="8"/>
        <v>#DIV/0!</v>
      </c>
      <c r="AQ90" s="161" t="e">
        <f t="shared" si="9"/>
        <v>#DIV/0!</v>
      </c>
      <c r="AR90" s="161" t="e">
        <f t="shared" si="10"/>
        <v>#DIV/0!</v>
      </c>
      <c r="AS90" s="161" t="e">
        <f t="shared" si="11"/>
        <v>#DIV/0!</v>
      </c>
      <c r="AT90" s="107">
        <f t="shared" si="12"/>
        <v>0</v>
      </c>
      <c r="AU90" s="161" t="e">
        <f t="shared" si="13"/>
        <v>#DIV/0!</v>
      </c>
      <c r="AV90" s="161" t="e">
        <f t="shared" si="14"/>
        <v>#DIV/0!</v>
      </c>
      <c r="AW90" s="161" t="e">
        <f t="shared" si="15"/>
        <v>#DIV/0!</v>
      </c>
      <c r="AX90" s="161" t="e">
        <f t="shared" si="16"/>
        <v>#DIV/0!</v>
      </c>
      <c r="AY90" s="161" t="e">
        <f t="shared" si="17"/>
        <v>#DIV/0!</v>
      </c>
      <c r="AZ90" s="107">
        <f t="shared" si="18"/>
        <v>0</v>
      </c>
      <c r="BA90" s="161" t="e">
        <f t="shared" si="19"/>
        <v>#DIV/0!</v>
      </c>
      <c r="BB90" s="161" t="e">
        <f t="shared" si="20"/>
        <v>#DIV/0!</v>
      </c>
      <c r="BC90" s="161" t="e">
        <f t="shared" si="21"/>
        <v>#DIV/0!</v>
      </c>
      <c r="BD90" s="161" t="e">
        <f t="shared" si="22"/>
        <v>#DIV/0!</v>
      </c>
      <c r="BE90" s="161" t="e">
        <f t="shared" si="23"/>
        <v>#DIV/0!</v>
      </c>
      <c r="BF90" s="107">
        <f t="shared" si="24"/>
        <v>0</v>
      </c>
      <c r="BG90" s="161" t="e">
        <f t="shared" si="25"/>
        <v>#DIV/0!</v>
      </c>
      <c r="BH90" s="161" t="e">
        <f t="shared" si="26"/>
        <v>#DIV/0!</v>
      </c>
      <c r="BI90" s="161" t="e">
        <f t="shared" si="27"/>
        <v>#DIV/0!</v>
      </c>
      <c r="BJ90" s="161" t="e">
        <f t="shared" si="28"/>
        <v>#DIV/0!</v>
      </c>
      <c r="BK90" s="161" t="e">
        <f t="shared" si="29"/>
        <v>#DIV/0!</v>
      </c>
      <c r="BL90" s="107">
        <f t="shared" si="30"/>
        <v>0</v>
      </c>
      <c r="BM90" s="161" t="e">
        <f t="shared" si="31"/>
        <v>#DIV/0!</v>
      </c>
      <c r="BN90" s="161" t="e">
        <f t="shared" si="32"/>
        <v>#DIV/0!</v>
      </c>
      <c r="BO90" s="161" t="e">
        <f t="shared" si="33"/>
        <v>#DIV/0!</v>
      </c>
      <c r="BP90" s="161" t="e">
        <f t="shared" si="34"/>
        <v>#DIV/0!</v>
      </c>
      <c r="BQ90" s="161" t="e">
        <f t="shared" si="35"/>
        <v>#DIV/0!</v>
      </c>
      <c r="BR90" s="107">
        <f t="shared" si="36"/>
        <v>0</v>
      </c>
      <c r="BS90" s="161" t="e">
        <f t="shared" si="37"/>
        <v>#DIV/0!</v>
      </c>
      <c r="BT90" s="161" t="e">
        <f t="shared" si="38"/>
        <v>#DIV/0!</v>
      </c>
      <c r="BU90" s="161" t="e">
        <f t="shared" si="39"/>
        <v>#DIV/0!</v>
      </c>
      <c r="BV90" s="161" t="e">
        <f t="shared" si="40"/>
        <v>#DIV/0!</v>
      </c>
      <c r="BW90" s="161" t="e">
        <f t="shared" si="41"/>
        <v>#DIV/0!</v>
      </c>
      <c r="BX90" s="107">
        <f t="shared" si="42"/>
        <v>0</v>
      </c>
      <c r="BZ90" s="40" t="e">
        <f>VLOOKUP(I90,Lists!$D$2:$D$19,1,FALSE)</f>
        <v>#N/A</v>
      </c>
      <c r="CA90" s="40" t="e">
        <f>VLOOKUP($I90,Blends!$B$2:$B$115,1,FALSE)</f>
        <v>#N/A</v>
      </c>
      <c r="CC90" s="218">
        <f>ROUND(IF($I90="Other HFC Blend",(Z90*$L90*SUMIF(Lists!$E$2:$E$133,'Quarterly Information'!$K90,Exchange_Value)+Z90*$N90*SUMIF(Lists!$E$2:$E$133,'Quarterly Information'!$M90,Exchange_Value)+Z90*$P90*SUMIF(Lists!$E$2:$E$133,'Quarterly Information'!$O90,Exchange_Value)+Z90*$R90*SUMIF(Lists!$E$2:$E$133,'Quarterly Information'!$Q90,Exchange_Value)+Z90*$T90*SUMIF(Lists!$E$2:$E$133,'Quarterly Information'!$S90,Exchange_Value))/1000,Z90*SUMIF(Lists!$E$2:$E$133,$I90,Exchange_Value)/1000),1)</f>
        <v>0</v>
      </c>
      <c r="CD90" s="218">
        <f>ROUND(IF($I90="Other HFC Blend",(AA90*$L90*SUMIF(Lists!$E$2:$E$133,'Quarterly Information'!$K90,Exchange_Value)+AA90*$N90*SUMIF(Lists!$E$2:$E$133,'Quarterly Information'!$M90,Exchange_Value)+AA90*$P90*SUMIF(Lists!$E$2:$E$133,'Quarterly Information'!$O90,Exchange_Value)+AA90*$R90*SUMIF(Lists!$E$2:$E$133,'Quarterly Information'!$Q90,Exchange_Value)+AA90*$T90*SUMIF(Lists!$E$2:$E$133,'Quarterly Information'!$S90,Exchange_Value))/1000,AA90*SUMIF(Lists!$E$2:$E$133,$I90,Exchange_Value)/1000),1)</f>
        <v>0</v>
      </c>
      <c r="CE90" s="218">
        <f>ROUND(IF($I90="Other HFC Blend",(AB90*$L90*SUMIF(Lists!$E$2:$E$133,'Quarterly Information'!$K90,Exchange_Value)+AB90*$N90*SUMIF(Lists!$E$2:$E$133,'Quarterly Information'!$M90,Exchange_Value)+AB90*$P90*SUMIF(Lists!$E$2:$E$133,'Quarterly Information'!$O90,Exchange_Value)+AB90*$R90*SUMIF(Lists!$E$2:$E$133,'Quarterly Information'!$Q90,Exchange_Value)+AB90*$T90*SUMIF(Lists!$E$2:$E$133,'Quarterly Information'!$S90,Exchange_Value))/1000,AB90*SUMIF(Lists!$E$2:$E$133,$I90,Exchange_Value)/1000),1)</f>
        <v>0</v>
      </c>
      <c r="CF90" s="218">
        <f>ROUND(IF($I90="Other HFC Blend",(AC90*$L90*SUMIF(Lists!$E$2:$E$133,'Quarterly Information'!$K90,Exchange_Value)+AC90*$N90*SUMIF(Lists!$E$2:$E$133,'Quarterly Information'!$M90,Exchange_Value)+AC90*$P90*SUMIF(Lists!$E$2:$E$133,'Quarterly Information'!$O90,Exchange_Value)+AC90*$R90*SUMIF(Lists!$E$2:$E$133,'Quarterly Information'!$Q90,Exchange_Value)+AC90*$T90*SUMIF(Lists!$E$2:$E$133,'Quarterly Information'!$S90,Exchange_Value))/1000,AC90*SUMIF(Lists!$E$2:$E$133,$I90,Exchange_Value)/1000),1)</f>
        <v>0</v>
      </c>
      <c r="CG90" s="218">
        <f>ROUND(IF($I90="Other HFC Blend",(AD90*$L90*SUMIF(Lists!$E$2:$E$133,'Quarterly Information'!$K90,Exchange_Value)+AD90*$N90*SUMIF(Lists!$E$2:$E$133,'Quarterly Information'!$M90,Exchange_Value)+AD90*$P90*SUMIF(Lists!$E$2:$E$133,'Quarterly Information'!$O90,Exchange_Value)+AD90*$R90*SUMIF(Lists!$E$2:$E$133,'Quarterly Information'!$Q90,Exchange_Value)+AD90*$T90*SUMIF(Lists!$E$2:$E$133,'Quarterly Information'!$S90,Exchange_Value))/1000,AD90*SUMIF(Lists!$E$2:$E$133,$I90,Exchange_Value)/1000),1)</f>
        <v>0</v>
      </c>
      <c r="CH90" s="218">
        <f>ROUND(IF($I90="Other HFC Blend",(AE90*$L90*SUMIF(Lists!$E$2:$E$133,'Quarterly Information'!$K90,Exchange_Value)+AE90*$N90*SUMIF(Lists!$E$2:$E$133,'Quarterly Information'!$M90,Exchange_Value)+AE90*$P90*SUMIF(Lists!$E$2:$E$133,'Quarterly Information'!$O90,Exchange_Value)+AE90*$R90*SUMIF(Lists!$E$2:$E$133,'Quarterly Information'!$Q90,Exchange_Value)+AE90*$T90*SUMIF(Lists!$E$2:$E$133,'Quarterly Information'!$S90,Exchange_Value))/1000,AE90*SUMIF(Lists!$E$2:$E$133,$I90,Exchange_Value)/1000),1)</f>
        <v>0</v>
      </c>
      <c r="CI90" s="218">
        <f>ROUND(IF($I90="Other HFC Blend",(AF90*$L90*SUMIF(Lists!$E$2:$E$133,'Quarterly Information'!$K90,Exchange_Value)+AF90*$N90*SUMIF(Lists!$E$2:$E$133,'Quarterly Information'!$M90,Exchange_Value)+AF90*$P90*SUMIF(Lists!$E$2:$E$133,'Quarterly Information'!$O90,Exchange_Value)+AF90*$R90*SUMIF(Lists!$E$2:$E$133,'Quarterly Information'!$Q90,Exchange_Value)+AF90*$T90*SUMIF(Lists!$E$2:$E$133,'Quarterly Information'!$S90,Exchange_Value))/1000,AF90*SUMIF(Lists!$E$2:$E$133,$I90,Exchange_Value)/1000),1)</f>
        <v>0</v>
      </c>
    </row>
    <row r="91" spans="1:87" ht="14" x14ac:dyDescent="0.25">
      <c r="A91" s="39">
        <v>49</v>
      </c>
      <c r="B91" s="90" t="str">
        <f t="shared" si="0"/>
        <v/>
      </c>
      <c r="C91" s="159"/>
      <c r="D91" s="91"/>
      <c r="E91" s="174"/>
      <c r="F91" s="92"/>
      <c r="G91" s="93"/>
      <c r="H91" s="94"/>
      <c r="I91" s="185"/>
      <c r="J91" s="200"/>
      <c r="K91" s="210"/>
      <c r="L91" s="95"/>
      <c r="M91" s="92"/>
      <c r="N91" s="95"/>
      <c r="O91" s="92"/>
      <c r="P91" s="95"/>
      <c r="Q91" s="128"/>
      <c r="R91" s="95"/>
      <c r="S91" s="128"/>
      <c r="T91" s="211"/>
      <c r="U91" s="203"/>
      <c r="V91" s="92"/>
      <c r="W91" s="96"/>
      <c r="X91" s="92"/>
      <c r="Y91" s="220"/>
      <c r="Z91" s="226"/>
      <c r="AA91" s="165"/>
      <c r="AB91" s="165"/>
      <c r="AC91" s="165"/>
      <c r="AD91" s="165"/>
      <c r="AE91" s="165"/>
      <c r="AF91" s="168"/>
      <c r="AG91"/>
      <c r="AH91" s="107">
        <f t="shared" si="1"/>
        <v>0</v>
      </c>
      <c r="AI91" s="107">
        <f t="shared" si="2"/>
        <v>0</v>
      </c>
      <c r="AJ91" s="107">
        <f t="shared" si="3"/>
        <v>0</v>
      </c>
      <c r="AK91" s="107">
        <f t="shared" si="4"/>
        <v>0</v>
      </c>
      <c r="AL91" s="107">
        <f t="shared" si="5"/>
        <v>0</v>
      </c>
      <c r="AM91" s="107">
        <f t="shared" si="6"/>
        <v>0</v>
      </c>
      <c r="AO91" s="161" t="e">
        <f t="shared" si="7"/>
        <v>#DIV/0!</v>
      </c>
      <c r="AP91" s="161" t="e">
        <f t="shared" si="8"/>
        <v>#DIV/0!</v>
      </c>
      <c r="AQ91" s="161" t="e">
        <f t="shared" si="9"/>
        <v>#DIV/0!</v>
      </c>
      <c r="AR91" s="161" t="e">
        <f t="shared" si="10"/>
        <v>#DIV/0!</v>
      </c>
      <c r="AS91" s="161" t="e">
        <f t="shared" si="11"/>
        <v>#DIV/0!</v>
      </c>
      <c r="AT91" s="107">
        <f t="shared" si="12"/>
        <v>0</v>
      </c>
      <c r="AU91" s="161" t="e">
        <f t="shared" si="13"/>
        <v>#DIV/0!</v>
      </c>
      <c r="AV91" s="161" t="e">
        <f t="shared" si="14"/>
        <v>#DIV/0!</v>
      </c>
      <c r="AW91" s="161" t="e">
        <f t="shared" si="15"/>
        <v>#DIV/0!</v>
      </c>
      <c r="AX91" s="161" t="e">
        <f t="shared" si="16"/>
        <v>#DIV/0!</v>
      </c>
      <c r="AY91" s="161" t="e">
        <f t="shared" si="17"/>
        <v>#DIV/0!</v>
      </c>
      <c r="AZ91" s="107">
        <f t="shared" si="18"/>
        <v>0</v>
      </c>
      <c r="BA91" s="161" t="e">
        <f t="shared" si="19"/>
        <v>#DIV/0!</v>
      </c>
      <c r="BB91" s="161" t="e">
        <f t="shared" si="20"/>
        <v>#DIV/0!</v>
      </c>
      <c r="BC91" s="161" t="e">
        <f t="shared" si="21"/>
        <v>#DIV/0!</v>
      </c>
      <c r="BD91" s="161" t="e">
        <f t="shared" si="22"/>
        <v>#DIV/0!</v>
      </c>
      <c r="BE91" s="161" t="e">
        <f t="shared" si="23"/>
        <v>#DIV/0!</v>
      </c>
      <c r="BF91" s="107">
        <f t="shared" si="24"/>
        <v>0</v>
      </c>
      <c r="BG91" s="161" t="e">
        <f t="shared" si="25"/>
        <v>#DIV/0!</v>
      </c>
      <c r="BH91" s="161" t="e">
        <f t="shared" si="26"/>
        <v>#DIV/0!</v>
      </c>
      <c r="BI91" s="161" t="e">
        <f t="shared" si="27"/>
        <v>#DIV/0!</v>
      </c>
      <c r="BJ91" s="161" t="e">
        <f t="shared" si="28"/>
        <v>#DIV/0!</v>
      </c>
      <c r="BK91" s="161" t="e">
        <f t="shared" si="29"/>
        <v>#DIV/0!</v>
      </c>
      <c r="BL91" s="107">
        <f t="shared" si="30"/>
        <v>0</v>
      </c>
      <c r="BM91" s="161" t="e">
        <f t="shared" si="31"/>
        <v>#DIV/0!</v>
      </c>
      <c r="BN91" s="161" t="e">
        <f t="shared" si="32"/>
        <v>#DIV/0!</v>
      </c>
      <c r="BO91" s="161" t="e">
        <f t="shared" si="33"/>
        <v>#DIV/0!</v>
      </c>
      <c r="BP91" s="161" t="e">
        <f t="shared" si="34"/>
        <v>#DIV/0!</v>
      </c>
      <c r="BQ91" s="161" t="e">
        <f t="shared" si="35"/>
        <v>#DIV/0!</v>
      </c>
      <c r="BR91" s="107">
        <f t="shared" si="36"/>
        <v>0</v>
      </c>
      <c r="BS91" s="161" t="e">
        <f t="shared" si="37"/>
        <v>#DIV/0!</v>
      </c>
      <c r="BT91" s="161" t="e">
        <f t="shared" si="38"/>
        <v>#DIV/0!</v>
      </c>
      <c r="BU91" s="161" t="e">
        <f t="shared" si="39"/>
        <v>#DIV/0!</v>
      </c>
      <c r="BV91" s="161" t="e">
        <f t="shared" si="40"/>
        <v>#DIV/0!</v>
      </c>
      <c r="BW91" s="161" t="e">
        <f t="shared" si="41"/>
        <v>#DIV/0!</v>
      </c>
      <c r="BX91" s="107">
        <f t="shared" si="42"/>
        <v>0</v>
      </c>
      <c r="BZ91" s="40" t="e">
        <f>VLOOKUP(I91,Lists!$D$2:$D$19,1,FALSE)</f>
        <v>#N/A</v>
      </c>
      <c r="CA91" s="40" t="e">
        <f>VLOOKUP($I91,Blends!$B$2:$B$115,1,FALSE)</f>
        <v>#N/A</v>
      </c>
      <c r="CC91" s="218">
        <f>ROUND(IF($I91="Other HFC Blend",(Z91*$L91*SUMIF(Lists!$E$2:$E$133,'Quarterly Information'!$K91,Exchange_Value)+Z91*$N91*SUMIF(Lists!$E$2:$E$133,'Quarterly Information'!$M91,Exchange_Value)+Z91*$P91*SUMIF(Lists!$E$2:$E$133,'Quarterly Information'!$O91,Exchange_Value)+Z91*$R91*SUMIF(Lists!$E$2:$E$133,'Quarterly Information'!$Q91,Exchange_Value)+Z91*$T91*SUMIF(Lists!$E$2:$E$133,'Quarterly Information'!$S91,Exchange_Value))/1000,Z91*SUMIF(Lists!$E$2:$E$133,$I91,Exchange_Value)/1000),1)</f>
        <v>0</v>
      </c>
      <c r="CD91" s="218">
        <f>ROUND(IF($I91="Other HFC Blend",(AA91*$L91*SUMIF(Lists!$E$2:$E$133,'Quarterly Information'!$K91,Exchange_Value)+AA91*$N91*SUMIF(Lists!$E$2:$E$133,'Quarterly Information'!$M91,Exchange_Value)+AA91*$P91*SUMIF(Lists!$E$2:$E$133,'Quarterly Information'!$O91,Exchange_Value)+AA91*$R91*SUMIF(Lists!$E$2:$E$133,'Quarterly Information'!$Q91,Exchange_Value)+AA91*$T91*SUMIF(Lists!$E$2:$E$133,'Quarterly Information'!$S91,Exchange_Value))/1000,AA91*SUMIF(Lists!$E$2:$E$133,$I91,Exchange_Value)/1000),1)</f>
        <v>0</v>
      </c>
      <c r="CE91" s="218">
        <f>ROUND(IF($I91="Other HFC Blend",(AB91*$L91*SUMIF(Lists!$E$2:$E$133,'Quarterly Information'!$K91,Exchange_Value)+AB91*$N91*SUMIF(Lists!$E$2:$E$133,'Quarterly Information'!$M91,Exchange_Value)+AB91*$P91*SUMIF(Lists!$E$2:$E$133,'Quarterly Information'!$O91,Exchange_Value)+AB91*$R91*SUMIF(Lists!$E$2:$E$133,'Quarterly Information'!$Q91,Exchange_Value)+AB91*$T91*SUMIF(Lists!$E$2:$E$133,'Quarterly Information'!$S91,Exchange_Value))/1000,AB91*SUMIF(Lists!$E$2:$E$133,$I91,Exchange_Value)/1000),1)</f>
        <v>0</v>
      </c>
      <c r="CF91" s="218">
        <f>ROUND(IF($I91="Other HFC Blend",(AC91*$L91*SUMIF(Lists!$E$2:$E$133,'Quarterly Information'!$K91,Exchange_Value)+AC91*$N91*SUMIF(Lists!$E$2:$E$133,'Quarterly Information'!$M91,Exchange_Value)+AC91*$P91*SUMIF(Lists!$E$2:$E$133,'Quarterly Information'!$O91,Exchange_Value)+AC91*$R91*SUMIF(Lists!$E$2:$E$133,'Quarterly Information'!$Q91,Exchange_Value)+AC91*$T91*SUMIF(Lists!$E$2:$E$133,'Quarterly Information'!$S91,Exchange_Value))/1000,AC91*SUMIF(Lists!$E$2:$E$133,$I91,Exchange_Value)/1000),1)</f>
        <v>0</v>
      </c>
      <c r="CG91" s="218">
        <f>ROUND(IF($I91="Other HFC Blend",(AD91*$L91*SUMIF(Lists!$E$2:$E$133,'Quarterly Information'!$K91,Exchange_Value)+AD91*$N91*SUMIF(Lists!$E$2:$E$133,'Quarterly Information'!$M91,Exchange_Value)+AD91*$P91*SUMIF(Lists!$E$2:$E$133,'Quarterly Information'!$O91,Exchange_Value)+AD91*$R91*SUMIF(Lists!$E$2:$E$133,'Quarterly Information'!$Q91,Exchange_Value)+AD91*$T91*SUMIF(Lists!$E$2:$E$133,'Quarterly Information'!$S91,Exchange_Value))/1000,AD91*SUMIF(Lists!$E$2:$E$133,$I91,Exchange_Value)/1000),1)</f>
        <v>0</v>
      </c>
      <c r="CH91" s="218">
        <f>ROUND(IF($I91="Other HFC Blend",(AE91*$L91*SUMIF(Lists!$E$2:$E$133,'Quarterly Information'!$K91,Exchange_Value)+AE91*$N91*SUMIF(Lists!$E$2:$E$133,'Quarterly Information'!$M91,Exchange_Value)+AE91*$P91*SUMIF(Lists!$E$2:$E$133,'Quarterly Information'!$O91,Exchange_Value)+AE91*$R91*SUMIF(Lists!$E$2:$E$133,'Quarterly Information'!$Q91,Exchange_Value)+AE91*$T91*SUMIF(Lists!$E$2:$E$133,'Quarterly Information'!$S91,Exchange_Value))/1000,AE91*SUMIF(Lists!$E$2:$E$133,$I91,Exchange_Value)/1000),1)</f>
        <v>0</v>
      </c>
      <c r="CI91" s="218">
        <f>ROUND(IF($I91="Other HFC Blend",(AF91*$L91*SUMIF(Lists!$E$2:$E$133,'Quarterly Information'!$K91,Exchange_Value)+AF91*$N91*SUMIF(Lists!$E$2:$E$133,'Quarterly Information'!$M91,Exchange_Value)+AF91*$P91*SUMIF(Lists!$E$2:$E$133,'Quarterly Information'!$O91,Exchange_Value)+AF91*$R91*SUMIF(Lists!$E$2:$E$133,'Quarterly Information'!$Q91,Exchange_Value)+AF91*$T91*SUMIF(Lists!$E$2:$E$133,'Quarterly Information'!$S91,Exchange_Value))/1000,AF91*SUMIF(Lists!$E$2:$E$133,$I91,Exchange_Value)/1000),1)</f>
        <v>0</v>
      </c>
    </row>
    <row r="92" spans="1:87" ht="14" x14ac:dyDescent="0.25">
      <c r="A92" s="39">
        <v>50</v>
      </c>
      <c r="B92" s="90" t="str">
        <f t="shared" si="0"/>
        <v/>
      </c>
      <c r="C92" s="159"/>
      <c r="D92" s="91"/>
      <c r="E92" s="174"/>
      <c r="F92" s="92"/>
      <c r="G92" s="93"/>
      <c r="H92" s="94"/>
      <c r="I92" s="185"/>
      <c r="J92" s="200"/>
      <c r="K92" s="210"/>
      <c r="L92" s="95"/>
      <c r="M92" s="92"/>
      <c r="N92" s="95"/>
      <c r="O92" s="92"/>
      <c r="P92" s="95"/>
      <c r="Q92" s="128"/>
      <c r="R92" s="95"/>
      <c r="S92" s="128"/>
      <c r="T92" s="211"/>
      <c r="U92" s="203"/>
      <c r="V92" s="92"/>
      <c r="W92" s="96"/>
      <c r="X92" s="92"/>
      <c r="Y92" s="220"/>
      <c r="Z92" s="226"/>
      <c r="AA92" s="165"/>
      <c r="AB92" s="165"/>
      <c r="AC92" s="165"/>
      <c r="AD92" s="165"/>
      <c r="AE92" s="165"/>
      <c r="AF92" s="168"/>
      <c r="AG92"/>
      <c r="AH92" s="107">
        <f t="shared" si="1"/>
        <v>0</v>
      </c>
      <c r="AI92" s="107">
        <f t="shared" si="2"/>
        <v>0</v>
      </c>
      <c r="AJ92" s="107">
        <f t="shared" si="3"/>
        <v>0</v>
      </c>
      <c r="AK92" s="107">
        <f t="shared" si="4"/>
        <v>0</v>
      </c>
      <c r="AL92" s="107">
        <f t="shared" si="5"/>
        <v>0</v>
      </c>
      <c r="AM92" s="107">
        <f t="shared" si="6"/>
        <v>0</v>
      </c>
      <c r="AO92" s="161" t="e">
        <f t="shared" si="7"/>
        <v>#DIV/0!</v>
      </c>
      <c r="AP92" s="161" t="e">
        <f t="shared" si="8"/>
        <v>#DIV/0!</v>
      </c>
      <c r="AQ92" s="161" t="e">
        <f t="shared" si="9"/>
        <v>#DIV/0!</v>
      </c>
      <c r="AR92" s="161" t="e">
        <f t="shared" si="10"/>
        <v>#DIV/0!</v>
      </c>
      <c r="AS92" s="161" t="e">
        <f t="shared" si="11"/>
        <v>#DIV/0!</v>
      </c>
      <c r="AT92" s="107">
        <f t="shared" si="12"/>
        <v>0</v>
      </c>
      <c r="AU92" s="161" t="e">
        <f t="shared" si="13"/>
        <v>#DIV/0!</v>
      </c>
      <c r="AV92" s="161" t="e">
        <f t="shared" si="14"/>
        <v>#DIV/0!</v>
      </c>
      <c r="AW92" s="161" t="e">
        <f t="shared" si="15"/>
        <v>#DIV/0!</v>
      </c>
      <c r="AX92" s="161" t="e">
        <f t="shared" si="16"/>
        <v>#DIV/0!</v>
      </c>
      <c r="AY92" s="161" t="e">
        <f t="shared" si="17"/>
        <v>#DIV/0!</v>
      </c>
      <c r="AZ92" s="107">
        <f t="shared" si="18"/>
        <v>0</v>
      </c>
      <c r="BA92" s="161" t="e">
        <f t="shared" si="19"/>
        <v>#DIV/0!</v>
      </c>
      <c r="BB92" s="161" t="e">
        <f t="shared" si="20"/>
        <v>#DIV/0!</v>
      </c>
      <c r="BC92" s="161" t="e">
        <f t="shared" si="21"/>
        <v>#DIV/0!</v>
      </c>
      <c r="BD92" s="161" t="e">
        <f t="shared" si="22"/>
        <v>#DIV/0!</v>
      </c>
      <c r="BE92" s="161" t="e">
        <f t="shared" si="23"/>
        <v>#DIV/0!</v>
      </c>
      <c r="BF92" s="107">
        <f t="shared" si="24"/>
        <v>0</v>
      </c>
      <c r="BG92" s="161" t="e">
        <f t="shared" si="25"/>
        <v>#DIV/0!</v>
      </c>
      <c r="BH92" s="161" t="e">
        <f t="shared" si="26"/>
        <v>#DIV/0!</v>
      </c>
      <c r="BI92" s="161" t="e">
        <f t="shared" si="27"/>
        <v>#DIV/0!</v>
      </c>
      <c r="BJ92" s="161" t="e">
        <f t="shared" si="28"/>
        <v>#DIV/0!</v>
      </c>
      <c r="BK92" s="161" t="e">
        <f t="shared" si="29"/>
        <v>#DIV/0!</v>
      </c>
      <c r="BL92" s="107">
        <f t="shared" si="30"/>
        <v>0</v>
      </c>
      <c r="BM92" s="161" t="e">
        <f t="shared" si="31"/>
        <v>#DIV/0!</v>
      </c>
      <c r="BN92" s="161" t="e">
        <f t="shared" si="32"/>
        <v>#DIV/0!</v>
      </c>
      <c r="BO92" s="161" t="e">
        <f t="shared" si="33"/>
        <v>#DIV/0!</v>
      </c>
      <c r="BP92" s="161" t="e">
        <f t="shared" si="34"/>
        <v>#DIV/0!</v>
      </c>
      <c r="BQ92" s="161" t="e">
        <f t="shared" si="35"/>
        <v>#DIV/0!</v>
      </c>
      <c r="BR92" s="107">
        <f t="shared" si="36"/>
        <v>0</v>
      </c>
      <c r="BS92" s="161" t="e">
        <f t="shared" si="37"/>
        <v>#DIV/0!</v>
      </c>
      <c r="BT92" s="161" t="e">
        <f t="shared" si="38"/>
        <v>#DIV/0!</v>
      </c>
      <c r="BU92" s="161" t="e">
        <f t="shared" si="39"/>
        <v>#DIV/0!</v>
      </c>
      <c r="BV92" s="161" t="e">
        <f t="shared" si="40"/>
        <v>#DIV/0!</v>
      </c>
      <c r="BW92" s="161" t="e">
        <f t="shared" si="41"/>
        <v>#DIV/0!</v>
      </c>
      <c r="BX92" s="107">
        <f t="shared" si="42"/>
        <v>0</v>
      </c>
      <c r="BZ92" s="40" t="e">
        <f>VLOOKUP(I92,Lists!$D$2:$D$19,1,FALSE)</f>
        <v>#N/A</v>
      </c>
      <c r="CA92" s="40" t="e">
        <f>VLOOKUP($I92,Blends!$B$2:$B$115,1,FALSE)</f>
        <v>#N/A</v>
      </c>
      <c r="CC92" s="218">
        <f>ROUND(IF($I92="Other HFC Blend",(Z92*$L92*SUMIF(Lists!$E$2:$E$133,'Quarterly Information'!$K92,Exchange_Value)+Z92*$N92*SUMIF(Lists!$E$2:$E$133,'Quarterly Information'!$M92,Exchange_Value)+Z92*$P92*SUMIF(Lists!$E$2:$E$133,'Quarterly Information'!$O92,Exchange_Value)+Z92*$R92*SUMIF(Lists!$E$2:$E$133,'Quarterly Information'!$Q92,Exchange_Value)+Z92*$T92*SUMIF(Lists!$E$2:$E$133,'Quarterly Information'!$S92,Exchange_Value))/1000,Z92*SUMIF(Lists!$E$2:$E$133,$I92,Exchange_Value)/1000),1)</f>
        <v>0</v>
      </c>
      <c r="CD92" s="218">
        <f>ROUND(IF($I92="Other HFC Blend",(AA92*$L92*SUMIF(Lists!$E$2:$E$133,'Quarterly Information'!$K92,Exchange_Value)+AA92*$N92*SUMIF(Lists!$E$2:$E$133,'Quarterly Information'!$M92,Exchange_Value)+AA92*$P92*SUMIF(Lists!$E$2:$E$133,'Quarterly Information'!$O92,Exchange_Value)+AA92*$R92*SUMIF(Lists!$E$2:$E$133,'Quarterly Information'!$Q92,Exchange_Value)+AA92*$T92*SUMIF(Lists!$E$2:$E$133,'Quarterly Information'!$S92,Exchange_Value))/1000,AA92*SUMIF(Lists!$E$2:$E$133,$I92,Exchange_Value)/1000),1)</f>
        <v>0</v>
      </c>
      <c r="CE92" s="218">
        <f>ROUND(IF($I92="Other HFC Blend",(AB92*$L92*SUMIF(Lists!$E$2:$E$133,'Quarterly Information'!$K92,Exchange_Value)+AB92*$N92*SUMIF(Lists!$E$2:$E$133,'Quarterly Information'!$M92,Exchange_Value)+AB92*$P92*SUMIF(Lists!$E$2:$E$133,'Quarterly Information'!$O92,Exchange_Value)+AB92*$R92*SUMIF(Lists!$E$2:$E$133,'Quarterly Information'!$Q92,Exchange_Value)+AB92*$T92*SUMIF(Lists!$E$2:$E$133,'Quarterly Information'!$S92,Exchange_Value))/1000,AB92*SUMIF(Lists!$E$2:$E$133,$I92,Exchange_Value)/1000),1)</f>
        <v>0</v>
      </c>
      <c r="CF92" s="218">
        <f>ROUND(IF($I92="Other HFC Blend",(AC92*$L92*SUMIF(Lists!$E$2:$E$133,'Quarterly Information'!$K92,Exchange_Value)+AC92*$N92*SUMIF(Lists!$E$2:$E$133,'Quarterly Information'!$M92,Exchange_Value)+AC92*$P92*SUMIF(Lists!$E$2:$E$133,'Quarterly Information'!$O92,Exchange_Value)+AC92*$R92*SUMIF(Lists!$E$2:$E$133,'Quarterly Information'!$Q92,Exchange_Value)+AC92*$T92*SUMIF(Lists!$E$2:$E$133,'Quarterly Information'!$S92,Exchange_Value))/1000,AC92*SUMIF(Lists!$E$2:$E$133,$I92,Exchange_Value)/1000),1)</f>
        <v>0</v>
      </c>
      <c r="CG92" s="218">
        <f>ROUND(IF($I92="Other HFC Blend",(AD92*$L92*SUMIF(Lists!$E$2:$E$133,'Quarterly Information'!$K92,Exchange_Value)+AD92*$N92*SUMIF(Lists!$E$2:$E$133,'Quarterly Information'!$M92,Exchange_Value)+AD92*$P92*SUMIF(Lists!$E$2:$E$133,'Quarterly Information'!$O92,Exchange_Value)+AD92*$R92*SUMIF(Lists!$E$2:$E$133,'Quarterly Information'!$Q92,Exchange_Value)+AD92*$T92*SUMIF(Lists!$E$2:$E$133,'Quarterly Information'!$S92,Exchange_Value))/1000,AD92*SUMIF(Lists!$E$2:$E$133,$I92,Exchange_Value)/1000),1)</f>
        <v>0</v>
      </c>
      <c r="CH92" s="218">
        <f>ROUND(IF($I92="Other HFC Blend",(AE92*$L92*SUMIF(Lists!$E$2:$E$133,'Quarterly Information'!$K92,Exchange_Value)+AE92*$N92*SUMIF(Lists!$E$2:$E$133,'Quarterly Information'!$M92,Exchange_Value)+AE92*$P92*SUMIF(Lists!$E$2:$E$133,'Quarterly Information'!$O92,Exchange_Value)+AE92*$R92*SUMIF(Lists!$E$2:$E$133,'Quarterly Information'!$Q92,Exchange_Value)+AE92*$T92*SUMIF(Lists!$E$2:$E$133,'Quarterly Information'!$S92,Exchange_Value))/1000,AE92*SUMIF(Lists!$E$2:$E$133,$I92,Exchange_Value)/1000),1)</f>
        <v>0</v>
      </c>
      <c r="CI92" s="218">
        <f>ROUND(IF($I92="Other HFC Blend",(AF92*$L92*SUMIF(Lists!$E$2:$E$133,'Quarterly Information'!$K92,Exchange_Value)+AF92*$N92*SUMIF(Lists!$E$2:$E$133,'Quarterly Information'!$M92,Exchange_Value)+AF92*$P92*SUMIF(Lists!$E$2:$E$133,'Quarterly Information'!$O92,Exchange_Value)+AF92*$R92*SUMIF(Lists!$E$2:$E$133,'Quarterly Information'!$Q92,Exchange_Value)+AF92*$T92*SUMIF(Lists!$E$2:$E$133,'Quarterly Information'!$S92,Exchange_Value))/1000,AF92*SUMIF(Lists!$E$2:$E$133,$I92,Exchange_Value)/1000),1)</f>
        <v>0</v>
      </c>
    </row>
    <row r="93" spans="1:87" ht="14" x14ac:dyDescent="0.25">
      <c r="A93" s="39">
        <v>51</v>
      </c>
      <c r="B93" s="90" t="str">
        <f t="shared" si="0"/>
        <v/>
      </c>
      <c r="C93" s="159"/>
      <c r="D93" s="91"/>
      <c r="E93" s="174"/>
      <c r="F93" s="92"/>
      <c r="G93" s="93"/>
      <c r="H93" s="94"/>
      <c r="I93" s="185"/>
      <c r="J93" s="200"/>
      <c r="K93" s="210"/>
      <c r="L93" s="95"/>
      <c r="M93" s="92"/>
      <c r="N93" s="95"/>
      <c r="O93" s="92"/>
      <c r="P93" s="95"/>
      <c r="Q93" s="128"/>
      <c r="R93" s="95"/>
      <c r="S93" s="128"/>
      <c r="T93" s="211"/>
      <c r="U93" s="203"/>
      <c r="V93" s="92"/>
      <c r="W93" s="96"/>
      <c r="X93" s="92"/>
      <c r="Y93" s="220"/>
      <c r="Z93" s="226"/>
      <c r="AA93" s="165"/>
      <c r="AB93" s="165"/>
      <c r="AC93" s="165"/>
      <c r="AD93" s="165"/>
      <c r="AE93" s="165"/>
      <c r="AF93" s="168"/>
      <c r="AG93"/>
      <c r="AH93" s="107">
        <f t="shared" si="1"/>
        <v>0</v>
      </c>
      <c r="AI93" s="107">
        <f t="shared" si="2"/>
        <v>0</v>
      </c>
      <c r="AJ93" s="107">
        <f t="shared" si="3"/>
        <v>0</v>
      </c>
      <c r="AK93" s="107">
        <f t="shared" si="4"/>
        <v>0</v>
      </c>
      <c r="AL93" s="107">
        <f t="shared" si="5"/>
        <v>0</v>
      </c>
      <c r="AM93" s="107">
        <f t="shared" si="6"/>
        <v>0</v>
      </c>
      <c r="AO93" s="161" t="e">
        <f t="shared" si="7"/>
        <v>#DIV/0!</v>
      </c>
      <c r="AP93" s="161" t="e">
        <f t="shared" si="8"/>
        <v>#DIV/0!</v>
      </c>
      <c r="AQ93" s="161" t="e">
        <f t="shared" si="9"/>
        <v>#DIV/0!</v>
      </c>
      <c r="AR93" s="161" t="e">
        <f t="shared" si="10"/>
        <v>#DIV/0!</v>
      </c>
      <c r="AS93" s="161" t="e">
        <f t="shared" si="11"/>
        <v>#DIV/0!</v>
      </c>
      <c r="AT93" s="107">
        <f t="shared" si="12"/>
        <v>0</v>
      </c>
      <c r="AU93" s="161" t="e">
        <f t="shared" si="13"/>
        <v>#DIV/0!</v>
      </c>
      <c r="AV93" s="161" t="e">
        <f t="shared" si="14"/>
        <v>#DIV/0!</v>
      </c>
      <c r="AW93" s="161" t="e">
        <f t="shared" si="15"/>
        <v>#DIV/0!</v>
      </c>
      <c r="AX93" s="161" t="e">
        <f t="shared" si="16"/>
        <v>#DIV/0!</v>
      </c>
      <c r="AY93" s="161" t="e">
        <f t="shared" si="17"/>
        <v>#DIV/0!</v>
      </c>
      <c r="AZ93" s="107">
        <f t="shared" si="18"/>
        <v>0</v>
      </c>
      <c r="BA93" s="161" t="e">
        <f t="shared" si="19"/>
        <v>#DIV/0!</v>
      </c>
      <c r="BB93" s="161" t="e">
        <f t="shared" si="20"/>
        <v>#DIV/0!</v>
      </c>
      <c r="BC93" s="161" t="e">
        <f t="shared" si="21"/>
        <v>#DIV/0!</v>
      </c>
      <c r="BD93" s="161" t="e">
        <f t="shared" si="22"/>
        <v>#DIV/0!</v>
      </c>
      <c r="BE93" s="161" t="e">
        <f t="shared" si="23"/>
        <v>#DIV/0!</v>
      </c>
      <c r="BF93" s="107">
        <f t="shared" si="24"/>
        <v>0</v>
      </c>
      <c r="BG93" s="161" t="e">
        <f t="shared" si="25"/>
        <v>#DIV/0!</v>
      </c>
      <c r="BH93" s="161" t="e">
        <f t="shared" si="26"/>
        <v>#DIV/0!</v>
      </c>
      <c r="BI93" s="161" t="e">
        <f t="shared" si="27"/>
        <v>#DIV/0!</v>
      </c>
      <c r="BJ93" s="161" t="e">
        <f t="shared" si="28"/>
        <v>#DIV/0!</v>
      </c>
      <c r="BK93" s="161" t="e">
        <f t="shared" si="29"/>
        <v>#DIV/0!</v>
      </c>
      <c r="BL93" s="107">
        <f t="shared" si="30"/>
        <v>0</v>
      </c>
      <c r="BM93" s="161" t="e">
        <f t="shared" si="31"/>
        <v>#DIV/0!</v>
      </c>
      <c r="BN93" s="161" t="e">
        <f t="shared" si="32"/>
        <v>#DIV/0!</v>
      </c>
      <c r="BO93" s="161" t="e">
        <f t="shared" si="33"/>
        <v>#DIV/0!</v>
      </c>
      <c r="BP93" s="161" t="e">
        <f t="shared" si="34"/>
        <v>#DIV/0!</v>
      </c>
      <c r="BQ93" s="161" t="e">
        <f t="shared" si="35"/>
        <v>#DIV/0!</v>
      </c>
      <c r="BR93" s="107">
        <f t="shared" si="36"/>
        <v>0</v>
      </c>
      <c r="BS93" s="161" t="e">
        <f t="shared" si="37"/>
        <v>#DIV/0!</v>
      </c>
      <c r="BT93" s="161" t="e">
        <f t="shared" si="38"/>
        <v>#DIV/0!</v>
      </c>
      <c r="BU93" s="161" t="e">
        <f t="shared" si="39"/>
        <v>#DIV/0!</v>
      </c>
      <c r="BV93" s="161" t="e">
        <f t="shared" si="40"/>
        <v>#DIV/0!</v>
      </c>
      <c r="BW93" s="161" t="e">
        <f t="shared" si="41"/>
        <v>#DIV/0!</v>
      </c>
      <c r="BX93" s="107">
        <f t="shared" si="42"/>
        <v>0</v>
      </c>
      <c r="BZ93" s="40" t="e">
        <f>VLOOKUP(I93,Lists!$D$2:$D$19,1,FALSE)</f>
        <v>#N/A</v>
      </c>
      <c r="CA93" s="40" t="e">
        <f>VLOOKUP($I93,Blends!$B$2:$B$115,1,FALSE)</f>
        <v>#N/A</v>
      </c>
      <c r="CC93" s="218">
        <f>ROUND(IF($I93="Other HFC Blend",(Z93*$L93*SUMIF(Lists!$E$2:$E$133,'Quarterly Information'!$K93,Exchange_Value)+Z93*$N93*SUMIF(Lists!$E$2:$E$133,'Quarterly Information'!$M93,Exchange_Value)+Z93*$P93*SUMIF(Lists!$E$2:$E$133,'Quarterly Information'!$O93,Exchange_Value)+Z93*$R93*SUMIF(Lists!$E$2:$E$133,'Quarterly Information'!$Q93,Exchange_Value)+Z93*$T93*SUMIF(Lists!$E$2:$E$133,'Quarterly Information'!$S93,Exchange_Value))/1000,Z93*SUMIF(Lists!$E$2:$E$133,$I93,Exchange_Value)/1000),1)</f>
        <v>0</v>
      </c>
      <c r="CD93" s="218">
        <f>ROUND(IF($I93="Other HFC Blend",(AA93*$L93*SUMIF(Lists!$E$2:$E$133,'Quarterly Information'!$K93,Exchange_Value)+AA93*$N93*SUMIF(Lists!$E$2:$E$133,'Quarterly Information'!$M93,Exchange_Value)+AA93*$P93*SUMIF(Lists!$E$2:$E$133,'Quarterly Information'!$O93,Exchange_Value)+AA93*$R93*SUMIF(Lists!$E$2:$E$133,'Quarterly Information'!$Q93,Exchange_Value)+AA93*$T93*SUMIF(Lists!$E$2:$E$133,'Quarterly Information'!$S93,Exchange_Value))/1000,AA93*SUMIF(Lists!$E$2:$E$133,$I93,Exchange_Value)/1000),1)</f>
        <v>0</v>
      </c>
      <c r="CE93" s="218">
        <f>ROUND(IF($I93="Other HFC Blend",(AB93*$L93*SUMIF(Lists!$E$2:$E$133,'Quarterly Information'!$K93,Exchange_Value)+AB93*$N93*SUMIF(Lists!$E$2:$E$133,'Quarterly Information'!$M93,Exchange_Value)+AB93*$P93*SUMIF(Lists!$E$2:$E$133,'Quarterly Information'!$O93,Exchange_Value)+AB93*$R93*SUMIF(Lists!$E$2:$E$133,'Quarterly Information'!$Q93,Exchange_Value)+AB93*$T93*SUMIF(Lists!$E$2:$E$133,'Quarterly Information'!$S93,Exchange_Value))/1000,AB93*SUMIF(Lists!$E$2:$E$133,$I93,Exchange_Value)/1000),1)</f>
        <v>0</v>
      </c>
      <c r="CF93" s="218">
        <f>ROUND(IF($I93="Other HFC Blend",(AC93*$L93*SUMIF(Lists!$E$2:$E$133,'Quarterly Information'!$K93,Exchange_Value)+AC93*$N93*SUMIF(Lists!$E$2:$E$133,'Quarterly Information'!$M93,Exchange_Value)+AC93*$P93*SUMIF(Lists!$E$2:$E$133,'Quarterly Information'!$O93,Exchange_Value)+AC93*$R93*SUMIF(Lists!$E$2:$E$133,'Quarterly Information'!$Q93,Exchange_Value)+AC93*$T93*SUMIF(Lists!$E$2:$E$133,'Quarterly Information'!$S93,Exchange_Value))/1000,AC93*SUMIF(Lists!$E$2:$E$133,$I93,Exchange_Value)/1000),1)</f>
        <v>0</v>
      </c>
      <c r="CG93" s="218">
        <f>ROUND(IF($I93="Other HFC Blend",(AD93*$L93*SUMIF(Lists!$E$2:$E$133,'Quarterly Information'!$K93,Exchange_Value)+AD93*$N93*SUMIF(Lists!$E$2:$E$133,'Quarterly Information'!$M93,Exchange_Value)+AD93*$P93*SUMIF(Lists!$E$2:$E$133,'Quarterly Information'!$O93,Exchange_Value)+AD93*$R93*SUMIF(Lists!$E$2:$E$133,'Quarterly Information'!$Q93,Exchange_Value)+AD93*$T93*SUMIF(Lists!$E$2:$E$133,'Quarterly Information'!$S93,Exchange_Value))/1000,AD93*SUMIF(Lists!$E$2:$E$133,$I93,Exchange_Value)/1000),1)</f>
        <v>0</v>
      </c>
      <c r="CH93" s="218">
        <f>ROUND(IF($I93="Other HFC Blend",(AE93*$L93*SUMIF(Lists!$E$2:$E$133,'Quarterly Information'!$K93,Exchange_Value)+AE93*$N93*SUMIF(Lists!$E$2:$E$133,'Quarterly Information'!$M93,Exchange_Value)+AE93*$P93*SUMIF(Lists!$E$2:$E$133,'Quarterly Information'!$O93,Exchange_Value)+AE93*$R93*SUMIF(Lists!$E$2:$E$133,'Quarterly Information'!$Q93,Exchange_Value)+AE93*$T93*SUMIF(Lists!$E$2:$E$133,'Quarterly Information'!$S93,Exchange_Value))/1000,AE93*SUMIF(Lists!$E$2:$E$133,$I93,Exchange_Value)/1000),1)</f>
        <v>0</v>
      </c>
      <c r="CI93" s="218">
        <f>ROUND(IF($I93="Other HFC Blend",(AF93*$L93*SUMIF(Lists!$E$2:$E$133,'Quarterly Information'!$K93,Exchange_Value)+AF93*$N93*SUMIF(Lists!$E$2:$E$133,'Quarterly Information'!$M93,Exchange_Value)+AF93*$P93*SUMIF(Lists!$E$2:$E$133,'Quarterly Information'!$O93,Exchange_Value)+AF93*$R93*SUMIF(Lists!$E$2:$E$133,'Quarterly Information'!$Q93,Exchange_Value)+AF93*$T93*SUMIF(Lists!$E$2:$E$133,'Quarterly Information'!$S93,Exchange_Value))/1000,AF93*SUMIF(Lists!$E$2:$E$133,$I93,Exchange_Value)/1000),1)</f>
        <v>0</v>
      </c>
    </row>
    <row r="94" spans="1:87" ht="14" x14ac:dyDescent="0.25">
      <c r="A94" s="39">
        <v>52</v>
      </c>
      <c r="B94" s="90" t="str">
        <f t="shared" si="0"/>
        <v/>
      </c>
      <c r="C94" s="159"/>
      <c r="D94" s="91"/>
      <c r="E94" s="174"/>
      <c r="F94" s="92"/>
      <c r="G94" s="93"/>
      <c r="H94" s="94"/>
      <c r="I94" s="185"/>
      <c r="J94" s="200"/>
      <c r="K94" s="210"/>
      <c r="L94" s="95"/>
      <c r="M94" s="92"/>
      <c r="N94" s="95"/>
      <c r="O94" s="92"/>
      <c r="P94" s="95"/>
      <c r="Q94" s="128"/>
      <c r="R94" s="95"/>
      <c r="S94" s="128"/>
      <c r="T94" s="211"/>
      <c r="U94" s="203"/>
      <c r="V94" s="92"/>
      <c r="W94" s="96"/>
      <c r="X94" s="92"/>
      <c r="Y94" s="220"/>
      <c r="Z94" s="226"/>
      <c r="AA94" s="165"/>
      <c r="AB94" s="165"/>
      <c r="AC94" s="165"/>
      <c r="AD94" s="165"/>
      <c r="AE94" s="165"/>
      <c r="AF94" s="168"/>
      <c r="AG94"/>
      <c r="AH94" s="107">
        <f t="shared" si="1"/>
        <v>0</v>
      </c>
      <c r="AI94" s="107">
        <f t="shared" si="2"/>
        <v>0</v>
      </c>
      <c r="AJ94" s="107">
        <f t="shared" si="3"/>
        <v>0</v>
      </c>
      <c r="AK94" s="107">
        <f t="shared" si="4"/>
        <v>0</v>
      </c>
      <c r="AL94" s="107">
        <f t="shared" si="5"/>
        <v>0</v>
      </c>
      <c r="AM94" s="107">
        <f t="shared" si="6"/>
        <v>0</v>
      </c>
      <c r="AO94" s="161" t="e">
        <f t="shared" si="7"/>
        <v>#DIV/0!</v>
      </c>
      <c r="AP94" s="161" t="e">
        <f t="shared" si="8"/>
        <v>#DIV/0!</v>
      </c>
      <c r="AQ94" s="161" t="e">
        <f t="shared" si="9"/>
        <v>#DIV/0!</v>
      </c>
      <c r="AR94" s="161" t="e">
        <f t="shared" si="10"/>
        <v>#DIV/0!</v>
      </c>
      <c r="AS94" s="161" t="e">
        <f t="shared" si="11"/>
        <v>#DIV/0!</v>
      </c>
      <c r="AT94" s="107">
        <f t="shared" si="12"/>
        <v>0</v>
      </c>
      <c r="AU94" s="161" t="e">
        <f t="shared" si="13"/>
        <v>#DIV/0!</v>
      </c>
      <c r="AV94" s="161" t="e">
        <f t="shared" si="14"/>
        <v>#DIV/0!</v>
      </c>
      <c r="AW94" s="161" t="e">
        <f t="shared" si="15"/>
        <v>#DIV/0!</v>
      </c>
      <c r="AX94" s="161" t="e">
        <f t="shared" si="16"/>
        <v>#DIV/0!</v>
      </c>
      <c r="AY94" s="161" t="e">
        <f t="shared" si="17"/>
        <v>#DIV/0!</v>
      </c>
      <c r="AZ94" s="107">
        <f t="shared" si="18"/>
        <v>0</v>
      </c>
      <c r="BA94" s="161" t="e">
        <f t="shared" si="19"/>
        <v>#DIV/0!</v>
      </c>
      <c r="BB94" s="161" t="e">
        <f t="shared" si="20"/>
        <v>#DIV/0!</v>
      </c>
      <c r="BC94" s="161" t="e">
        <f t="shared" si="21"/>
        <v>#DIV/0!</v>
      </c>
      <c r="BD94" s="161" t="e">
        <f t="shared" si="22"/>
        <v>#DIV/0!</v>
      </c>
      <c r="BE94" s="161" t="e">
        <f t="shared" si="23"/>
        <v>#DIV/0!</v>
      </c>
      <c r="BF94" s="107">
        <f t="shared" si="24"/>
        <v>0</v>
      </c>
      <c r="BG94" s="161" t="e">
        <f t="shared" si="25"/>
        <v>#DIV/0!</v>
      </c>
      <c r="BH94" s="161" t="e">
        <f t="shared" si="26"/>
        <v>#DIV/0!</v>
      </c>
      <c r="BI94" s="161" t="e">
        <f t="shared" si="27"/>
        <v>#DIV/0!</v>
      </c>
      <c r="BJ94" s="161" t="e">
        <f t="shared" si="28"/>
        <v>#DIV/0!</v>
      </c>
      <c r="BK94" s="161" t="e">
        <f t="shared" si="29"/>
        <v>#DIV/0!</v>
      </c>
      <c r="BL94" s="107">
        <f t="shared" si="30"/>
        <v>0</v>
      </c>
      <c r="BM94" s="161" t="e">
        <f t="shared" si="31"/>
        <v>#DIV/0!</v>
      </c>
      <c r="BN94" s="161" t="e">
        <f t="shared" si="32"/>
        <v>#DIV/0!</v>
      </c>
      <c r="BO94" s="161" t="e">
        <f t="shared" si="33"/>
        <v>#DIV/0!</v>
      </c>
      <c r="BP94" s="161" t="e">
        <f t="shared" si="34"/>
        <v>#DIV/0!</v>
      </c>
      <c r="BQ94" s="161" t="e">
        <f t="shared" si="35"/>
        <v>#DIV/0!</v>
      </c>
      <c r="BR94" s="107">
        <f t="shared" si="36"/>
        <v>0</v>
      </c>
      <c r="BS94" s="161" t="e">
        <f t="shared" si="37"/>
        <v>#DIV/0!</v>
      </c>
      <c r="BT94" s="161" t="e">
        <f t="shared" si="38"/>
        <v>#DIV/0!</v>
      </c>
      <c r="BU94" s="161" t="e">
        <f t="shared" si="39"/>
        <v>#DIV/0!</v>
      </c>
      <c r="BV94" s="161" t="e">
        <f t="shared" si="40"/>
        <v>#DIV/0!</v>
      </c>
      <c r="BW94" s="161" t="e">
        <f t="shared" si="41"/>
        <v>#DIV/0!</v>
      </c>
      <c r="BX94" s="107">
        <f t="shared" si="42"/>
        <v>0</v>
      </c>
      <c r="BZ94" s="40" t="e">
        <f>VLOOKUP(I94,Lists!$D$2:$D$19,1,FALSE)</f>
        <v>#N/A</v>
      </c>
      <c r="CA94" s="40" t="e">
        <f>VLOOKUP($I94,Blends!$B$2:$B$115,1,FALSE)</f>
        <v>#N/A</v>
      </c>
      <c r="CC94" s="218">
        <f>ROUND(IF($I94="Other HFC Blend",(Z94*$L94*SUMIF(Lists!$E$2:$E$133,'Quarterly Information'!$K94,Exchange_Value)+Z94*$N94*SUMIF(Lists!$E$2:$E$133,'Quarterly Information'!$M94,Exchange_Value)+Z94*$P94*SUMIF(Lists!$E$2:$E$133,'Quarterly Information'!$O94,Exchange_Value)+Z94*$R94*SUMIF(Lists!$E$2:$E$133,'Quarterly Information'!$Q94,Exchange_Value)+Z94*$T94*SUMIF(Lists!$E$2:$E$133,'Quarterly Information'!$S94,Exchange_Value))/1000,Z94*SUMIF(Lists!$E$2:$E$133,$I94,Exchange_Value)/1000),1)</f>
        <v>0</v>
      </c>
      <c r="CD94" s="218">
        <f>ROUND(IF($I94="Other HFC Blend",(AA94*$L94*SUMIF(Lists!$E$2:$E$133,'Quarterly Information'!$K94,Exchange_Value)+AA94*$N94*SUMIF(Lists!$E$2:$E$133,'Quarterly Information'!$M94,Exchange_Value)+AA94*$P94*SUMIF(Lists!$E$2:$E$133,'Quarterly Information'!$O94,Exchange_Value)+AA94*$R94*SUMIF(Lists!$E$2:$E$133,'Quarterly Information'!$Q94,Exchange_Value)+AA94*$T94*SUMIF(Lists!$E$2:$E$133,'Quarterly Information'!$S94,Exchange_Value))/1000,AA94*SUMIF(Lists!$E$2:$E$133,$I94,Exchange_Value)/1000),1)</f>
        <v>0</v>
      </c>
      <c r="CE94" s="218">
        <f>ROUND(IF($I94="Other HFC Blend",(AB94*$L94*SUMIF(Lists!$E$2:$E$133,'Quarterly Information'!$K94,Exchange_Value)+AB94*$N94*SUMIF(Lists!$E$2:$E$133,'Quarterly Information'!$M94,Exchange_Value)+AB94*$P94*SUMIF(Lists!$E$2:$E$133,'Quarterly Information'!$O94,Exchange_Value)+AB94*$R94*SUMIF(Lists!$E$2:$E$133,'Quarterly Information'!$Q94,Exchange_Value)+AB94*$T94*SUMIF(Lists!$E$2:$E$133,'Quarterly Information'!$S94,Exchange_Value))/1000,AB94*SUMIF(Lists!$E$2:$E$133,$I94,Exchange_Value)/1000),1)</f>
        <v>0</v>
      </c>
      <c r="CF94" s="218">
        <f>ROUND(IF($I94="Other HFC Blend",(AC94*$L94*SUMIF(Lists!$E$2:$E$133,'Quarterly Information'!$K94,Exchange_Value)+AC94*$N94*SUMIF(Lists!$E$2:$E$133,'Quarterly Information'!$M94,Exchange_Value)+AC94*$P94*SUMIF(Lists!$E$2:$E$133,'Quarterly Information'!$O94,Exchange_Value)+AC94*$R94*SUMIF(Lists!$E$2:$E$133,'Quarterly Information'!$Q94,Exchange_Value)+AC94*$T94*SUMIF(Lists!$E$2:$E$133,'Quarterly Information'!$S94,Exchange_Value))/1000,AC94*SUMIF(Lists!$E$2:$E$133,$I94,Exchange_Value)/1000),1)</f>
        <v>0</v>
      </c>
      <c r="CG94" s="218">
        <f>ROUND(IF($I94="Other HFC Blend",(AD94*$L94*SUMIF(Lists!$E$2:$E$133,'Quarterly Information'!$K94,Exchange_Value)+AD94*$N94*SUMIF(Lists!$E$2:$E$133,'Quarterly Information'!$M94,Exchange_Value)+AD94*$P94*SUMIF(Lists!$E$2:$E$133,'Quarterly Information'!$O94,Exchange_Value)+AD94*$R94*SUMIF(Lists!$E$2:$E$133,'Quarterly Information'!$Q94,Exchange_Value)+AD94*$T94*SUMIF(Lists!$E$2:$E$133,'Quarterly Information'!$S94,Exchange_Value))/1000,AD94*SUMIF(Lists!$E$2:$E$133,$I94,Exchange_Value)/1000),1)</f>
        <v>0</v>
      </c>
      <c r="CH94" s="218">
        <f>ROUND(IF($I94="Other HFC Blend",(AE94*$L94*SUMIF(Lists!$E$2:$E$133,'Quarterly Information'!$K94,Exchange_Value)+AE94*$N94*SUMIF(Lists!$E$2:$E$133,'Quarterly Information'!$M94,Exchange_Value)+AE94*$P94*SUMIF(Lists!$E$2:$E$133,'Quarterly Information'!$O94,Exchange_Value)+AE94*$R94*SUMIF(Lists!$E$2:$E$133,'Quarterly Information'!$Q94,Exchange_Value)+AE94*$T94*SUMIF(Lists!$E$2:$E$133,'Quarterly Information'!$S94,Exchange_Value))/1000,AE94*SUMIF(Lists!$E$2:$E$133,$I94,Exchange_Value)/1000),1)</f>
        <v>0</v>
      </c>
      <c r="CI94" s="218">
        <f>ROUND(IF($I94="Other HFC Blend",(AF94*$L94*SUMIF(Lists!$E$2:$E$133,'Quarterly Information'!$K94,Exchange_Value)+AF94*$N94*SUMIF(Lists!$E$2:$E$133,'Quarterly Information'!$M94,Exchange_Value)+AF94*$P94*SUMIF(Lists!$E$2:$E$133,'Quarterly Information'!$O94,Exchange_Value)+AF94*$R94*SUMIF(Lists!$E$2:$E$133,'Quarterly Information'!$Q94,Exchange_Value)+AF94*$T94*SUMIF(Lists!$E$2:$E$133,'Quarterly Information'!$S94,Exchange_Value))/1000,AF94*SUMIF(Lists!$E$2:$E$133,$I94,Exchange_Value)/1000),1)</f>
        <v>0</v>
      </c>
    </row>
    <row r="95" spans="1:87" ht="14" x14ac:dyDescent="0.25">
      <c r="A95" s="39">
        <v>53</v>
      </c>
      <c r="B95" s="90" t="str">
        <f t="shared" si="0"/>
        <v/>
      </c>
      <c r="C95" s="159"/>
      <c r="D95" s="91"/>
      <c r="E95" s="174"/>
      <c r="F95" s="92"/>
      <c r="G95" s="93"/>
      <c r="H95" s="94"/>
      <c r="I95" s="185"/>
      <c r="J95" s="200"/>
      <c r="K95" s="210"/>
      <c r="L95" s="95"/>
      <c r="M95" s="92"/>
      <c r="N95" s="95"/>
      <c r="O95" s="92"/>
      <c r="P95" s="95"/>
      <c r="Q95" s="128"/>
      <c r="R95" s="95"/>
      <c r="S95" s="128"/>
      <c r="T95" s="211"/>
      <c r="U95" s="203"/>
      <c r="V95" s="92"/>
      <c r="W95" s="96"/>
      <c r="X95" s="92"/>
      <c r="Y95" s="220"/>
      <c r="Z95" s="226"/>
      <c r="AA95" s="165"/>
      <c r="AB95" s="165"/>
      <c r="AC95" s="165"/>
      <c r="AD95" s="165"/>
      <c r="AE95" s="165"/>
      <c r="AF95" s="168"/>
      <c r="AG95"/>
      <c r="AH95" s="107">
        <f t="shared" si="1"/>
        <v>0</v>
      </c>
      <c r="AI95" s="107">
        <f t="shared" si="2"/>
        <v>0</v>
      </c>
      <c r="AJ95" s="107">
        <f t="shared" si="3"/>
        <v>0</v>
      </c>
      <c r="AK95" s="107">
        <f t="shared" si="4"/>
        <v>0</v>
      </c>
      <c r="AL95" s="107">
        <f t="shared" si="5"/>
        <v>0</v>
      </c>
      <c r="AM95" s="107">
        <f t="shared" si="6"/>
        <v>0</v>
      </c>
      <c r="AO95" s="161" t="e">
        <f t="shared" si="7"/>
        <v>#DIV/0!</v>
      </c>
      <c r="AP95" s="161" t="e">
        <f t="shared" si="8"/>
        <v>#DIV/0!</v>
      </c>
      <c r="AQ95" s="161" t="e">
        <f t="shared" si="9"/>
        <v>#DIV/0!</v>
      </c>
      <c r="AR95" s="161" t="e">
        <f t="shared" si="10"/>
        <v>#DIV/0!</v>
      </c>
      <c r="AS95" s="161" t="e">
        <f t="shared" si="11"/>
        <v>#DIV/0!</v>
      </c>
      <c r="AT95" s="107">
        <f t="shared" si="12"/>
        <v>0</v>
      </c>
      <c r="AU95" s="161" t="e">
        <f t="shared" si="13"/>
        <v>#DIV/0!</v>
      </c>
      <c r="AV95" s="161" t="e">
        <f t="shared" si="14"/>
        <v>#DIV/0!</v>
      </c>
      <c r="AW95" s="161" t="e">
        <f t="shared" si="15"/>
        <v>#DIV/0!</v>
      </c>
      <c r="AX95" s="161" t="e">
        <f t="shared" si="16"/>
        <v>#DIV/0!</v>
      </c>
      <c r="AY95" s="161" t="e">
        <f t="shared" si="17"/>
        <v>#DIV/0!</v>
      </c>
      <c r="AZ95" s="107">
        <f t="shared" si="18"/>
        <v>0</v>
      </c>
      <c r="BA95" s="161" t="e">
        <f t="shared" si="19"/>
        <v>#DIV/0!</v>
      </c>
      <c r="BB95" s="161" t="e">
        <f t="shared" si="20"/>
        <v>#DIV/0!</v>
      </c>
      <c r="BC95" s="161" t="e">
        <f t="shared" si="21"/>
        <v>#DIV/0!</v>
      </c>
      <c r="BD95" s="161" t="e">
        <f t="shared" si="22"/>
        <v>#DIV/0!</v>
      </c>
      <c r="BE95" s="161" t="e">
        <f t="shared" si="23"/>
        <v>#DIV/0!</v>
      </c>
      <c r="BF95" s="107">
        <f t="shared" si="24"/>
        <v>0</v>
      </c>
      <c r="BG95" s="161" t="e">
        <f t="shared" si="25"/>
        <v>#DIV/0!</v>
      </c>
      <c r="BH95" s="161" t="e">
        <f t="shared" si="26"/>
        <v>#DIV/0!</v>
      </c>
      <c r="BI95" s="161" t="e">
        <f t="shared" si="27"/>
        <v>#DIV/0!</v>
      </c>
      <c r="BJ95" s="161" t="e">
        <f t="shared" si="28"/>
        <v>#DIV/0!</v>
      </c>
      <c r="BK95" s="161" t="e">
        <f t="shared" si="29"/>
        <v>#DIV/0!</v>
      </c>
      <c r="BL95" s="107">
        <f t="shared" si="30"/>
        <v>0</v>
      </c>
      <c r="BM95" s="161" t="e">
        <f t="shared" si="31"/>
        <v>#DIV/0!</v>
      </c>
      <c r="BN95" s="161" t="e">
        <f t="shared" si="32"/>
        <v>#DIV/0!</v>
      </c>
      <c r="BO95" s="161" t="e">
        <f t="shared" si="33"/>
        <v>#DIV/0!</v>
      </c>
      <c r="BP95" s="161" t="e">
        <f t="shared" si="34"/>
        <v>#DIV/0!</v>
      </c>
      <c r="BQ95" s="161" t="e">
        <f t="shared" si="35"/>
        <v>#DIV/0!</v>
      </c>
      <c r="BR95" s="107">
        <f t="shared" si="36"/>
        <v>0</v>
      </c>
      <c r="BS95" s="161" t="e">
        <f t="shared" si="37"/>
        <v>#DIV/0!</v>
      </c>
      <c r="BT95" s="161" t="e">
        <f t="shared" si="38"/>
        <v>#DIV/0!</v>
      </c>
      <c r="BU95" s="161" t="e">
        <f t="shared" si="39"/>
        <v>#DIV/0!</v>
      </c>
      <c r="BV95" s="161" t="e">
        <f t="shared" si="40"/>
        <v>#DIV/0!</v>
      </c>
      <c r="BW95" s="161" t="e">
        <f t="shared" si="41"/>
        <v>#DIV/0!</v>
      </c>
      <c r="BX95" s="107">
        <f t="shared" si="42"/>
        <v>0</v>
      </c>
      <c r="BZ95" s="40" t="e">
        <f>VLOOKUP(I95,Lists!$D$2:$D$19,1,FALSE)</f>
        <v>#N/A</v>
      </c>
      <c r="CA95" s="40" t="e">
        <f>VLOOKUP($I95,Blends!$B$2:$B$115,1,FALSE)</f>
        <v>#N/A</v>
      </c>
      <c r="CC95" s="218">
        <f>ROUND(IF($I95="Other HFC Blend",(Z95*$L95*SUMIF(Lists!$E$2:$E$133,'Quarterly Information'!$K95,Exchange_Value)+Z95*$N95*SUMIF(Lists!$E$2:$E$133,'Quarterly Information'!$M95,Exchange_Value)+Z95*$P95*SUMIF(Lists!$E$2:$E$133,'Quarterly Information'!$O95,Exchange_Value)+Z95*$R95*SUMIF(Lists!$E$2:$E$133,'Quarterly Information'!$Q95,Exchange_Value)+Z95*$T95*SUMIF(Lists!$E$2:$E$133,'Quarterly Information'!$S95,Exchange_Value))/1000,Z95*SUMIF(Lists!$E$2:$E$133,$I95,Exchange_Value)/1000),1)</f>
        <v>0</v>
      </c>
      <c r="CD95" s="218">
        <f>ROUND(IF($I95="Other HFC Blend",(AA95*$L95*SUMIF(Lists!$E$2:$E$133,'Quarterly Information'!$K95,Exchange_Value)+AA95*$N95*SUMIF(Lists!$E$2:$E$133,'Quarterly Information'!$M95,Exchange_Value)+AA95*$P95*SUMIF(Lists!$E$2:$E$133,'Quarterly Information'!$O95,Exchange_Value)+AA95*$R95*SUMIF(Lists!$E$2:$E$133,'Quarterly Information'!$Q95,Exchange_Value)+AA95*$T95*SUMIF(Lists!$E$2:$E$133,'Quarterly Information'!$S95,Exchange_Value))/1000,AA95*SUMIF(Lists!$E$2:$E$133,$I95,Exchange_Value)/1000),1)</f>
        <v>0</v>
      </c>
      <c r="CE95" s="218">
        <f>ROUND(IF($I95="Other HFC Blend",(AB95*$L95*SUMIF(Lists!$E$2:$E$133,'Quarterly Information'!$K95,Exchange_Value)+AB95*$N95*SUMIF(Lists!$E$2:$E$133,'Quarterly Information'!$M95,Exchange_Value)+AB95*$P95*SUMIF(Lists!$E$2:$E$133,'Quarterly Information'!$O95,Exchange_Value)+AB95*$R95*SUMIF(Lists!$E$2:$E$133,'Quarterly Information'!$Q95,Exchange_Value)+AB95*$T95*SUMIF(Lists!$E$2:$E$133,'Quarterly Information'!$S95,Exchange_Value))/1000,AB95*SUMIF(Lists!$E$2:$E$133,$I95,Exchange_Value)/1000),1)</f>
        <v>0</v>
      </c>
      <c r="CF95" s="218">
        <f>ROUND(IF($I95="Other HFC Blend",(AC95*$L95*SUMIF(Lists!$E$2:$E$133,'Quarterly Information'!$K95,Exchange_Value)+AC95*$N95*SUMIF(Lists!$E$2:$E$133,'Quarterly Information'!$M95,Exchange_Value)+AC95*$P95*SUMIF(Lists!$E$2:$E$133,'Quarterly Information'!$O95,Exchange_Value)+AC95*$R95*SUMIF(Lists!$E$2:$E$133,'Quarterly Information'!$Q95,Exchange_Value)+AC95*$T95*SUMIF(Lists!$E$2:$E$133,'Quarterly Information'!$S95,Exchange_Value))/1000,AC95*SUMIF(Lists!$E$2:$E$133,$I95,Exchange_Value)/1000),1)</f>
        <v>0</v>
      </c>
      <c r="CG95" s="218">
        <f>ROUND(IF($I95="Other HFC Blend",(AD95*$L95*SUMIF(Lists!$E$2:$E$133,'Quarterly Information'!$K95,Exchange_Value)+AD95*$N95*SUMIF(Lists!$E$2:$E$133,'Quarterly Information'!$M95,Exchange_Value)+AD95*$P95*SUMIF(Lists!$E$2:$E$133,'Quarterly Information'!$O95,Exchange_Value)+AD95*$R95*SUMIF(Lists!$E$2:$E$133,'Quarterly Information'!$Q95,Exchange_Value)+AD95*$T95*SUMIF(Lists!$E$2:$E$133,'Quarterly Information'!$S95,Exchange_Value))/1000,AD95*SUMIF(Lists!$E$2:$E$133,$I95,Exchange_Value)/1000),1)</f>
        <v>0</v>
      </c>
      <c r="CH95" s="218">
        <f>ROUND(IF($I95="Other HFC Blend",(AE95*$L95*SUMIF(Lists!$E$2:$E$133,'Quarterly Information'!$K95,Exchange_Value)+AE95*$N95*SUMIF(Lists!$E$2:$E$133,'Quarterly Information'!$M95,Exchange_Value)+AE95*$P95*SUMIF(Lists!$E$2:$E$133,'Quarterly Information'!$O95,Exchange_Value)+AE95*$R95*SUMIF(Lists!$E$2:$E$133,'Quarterly Information'!$Q95,Exchange_Value)+AE95*$T95*SUMIF(Lists!$E$2:$E$133,'Quarterly Information'!$S95,Exchange_Value))/1000,AE95*SUMIF(Lists!$E$2:$E$133,$I95,Exchange_Value)/1000),1)</f>
        <v>0</v>
      </c>
      <c r="CI95" s="218">
        <f>ROUND(IF($I95="Other HFC Blend",(AF95*$L95*SUMIF(Lists!$E$2:$E$133,'Quarterly Information'!$K95,Exchange_Value)+AF95*$N95*SUMIF(Lists!$E$2:$E$133,'Quarterly Information'!$M95,Exchange_Value)+AF95*$P95*SUMIF(Lists!$E$2:$E$133,'Quarterly Information'!$O95,Exchange_Value)+AF95*$R95*SUMIF(Lists!$E$2:$E$133,'Quarterly Information'!$Q95,Exchange_Value)+AF95*$T95*SUMIF(Lists!$E$2:$E$133,'Quarterly Information'!$S95,Exchange_Value))/1000,AF95*SUMIF(Lists!$E$2:$E$133,$I95,Exchange_Value)/1000),1)</f>
        <v>0</v>
      </c>
    </row>
    <row r="96" spans="1:87" ht="14" x14ac:dyDescent="0.25">
      <c r="A96" s="39">
        <v>54</v>
      </c>
      <c r="B96" s="90" t="str">
        <f t="shared" si="0"/>
        <v/>
      </c>
      <c r="C96" s="159"/>
      <c r="D96" s="91"/>
      <c r="E96" s="174"/>
      <c r="F96" s="92"/>
      <c r="G96" s="93"/>
      <c r="H96" s="94"/>
      <c r="I96" s="185"/>
      <c r="J96" s="200"/>
      <c r="K96" s="210"/>
      <c r="L96" s="95"/>
      <c r="M96" s="92"/>
      <c r="N96" s="95"/>
      <c r="O96" s="92"/>
      <c r="P96" s="95"/>
      <c r="Q96" s="128"/>
      <c r="R96" s="95"/>
      <c r="S96" s="128"/>
      <c r="T96" s="211"/>
      <c r="U96" s="203"/>
      <c r="V96" s="92"/>
      <c r="W96" s="96"/>
      <c r="X96" s="92"/>
      <c r="Y96" s="220"/>
      <c r="Z96" s="226"/>
      <c r="AA96" s="165"/>
      <c r="AB96" s="165"/>
      <c r="AC96" s="165"/>
      <c r="AD96" s="165"/>
      <c r="AE96" s="165"/>
      <c r="AF96" s="168"/>
      <c r="AG96"/>
      <c r="AH96" s="107">
        <f t="shared" si="1"/>
        <v>0</v>
      </c>
      <c r="AI96" s="107">
        <f t="shared" si="2"/>
        <v>0</v>
      </c>
      <c r="AJ96" s="107">
        <f t="shared" si="3"/>
        <v>0</v>
      </c>
      <c r="AK96" s="107">
        <f t="shared" si="4"/>
        <v>0</v>
      </c>
      <c r="AL96" s="107">
        <f t="shared" si="5"/>
        <v>0</v>
      </c>
      <c r="AM96" s="107">
        <f t="shared" si="6"/>
        <v>0</v>
      </c>
      <c r="AO96" s="161" t="e">
        <f t="shared" si="7"/>
        <v>#DIV/0!</v>
      </c>
      <c r="AP96" s="161" t="e">
        <f t="shared" si="8"/>
        <v>#DIV/0!</v>
      </c>
      <c r="AQ96" s="161" t="e">
        <f t="shared" si="9"/>
        <v>#DIV/0!</v>
      </c>
      <c r="AR96" s="161" t="e">
        <f t="shared" si="10"/>
        <v>#DIV/0!</v>
      </c>
      <c r="AS96" s="161" t="e">
        <f t="shared" si="11"/>
        <v>#DIV/0!</v>
      </c>
      <c r="AT96" s="107">
        <f t="shared" si="12"/>
        <v>0</v>
      </c>
      <c r="AU96" s="161" t="e">
        <f t="shared" si="13"/>
        <v>#DIV/0!</v>
      </c>
      <c r="AV96" s="161" t="e">
        <f t="shared" si="14"/>
        <v>#DIV/0!</v>
      </c>
      <c r="AW96" s="161" t="e">
        <f t="shared" si="15"/>
        <v>#DIV/0!</v>
      </c>
      <c r="AX96" s="161" t="e">
        <f t="shared" si="16"/>
        <v>#DIV/0!</v>
      </c>
      <c r="AY96" s="161" t="e">
        <f t="shared" si="17"/>
        <v>#DIV/0!</v>
      </c>
      <c r="AZ96" s="107">
        <f t="shared" si="18"/>
        <v>0</v>
      </c>
      <c r="BA96" s="161" t="e">
        <f t="shared" si="19"/>
        <v>#DIV/0!</v>
      </c>
      <c r="BB96" s="161" t="e">
        <f t="shared" si="20"/>
        <v>#DIV/0!</v>
      </c>
      <c r="BC96" s="161" t="e">
        <f t="shared" si="21"/>
        <v>#DIV/0!</v>
      </c>
      <c r="BD96" s="161" t="e">
        <f t="shared" si="22"/>
        <v>#DIV/0!</v>
      </c>
      <c r="BE96" s="161" t="e">
        <f t="shared" si="23"/>
        <v>#DIV/0!</v>
      </c>
      <c r="BF96" s="107">
        <f t="shared" si="24"/>
        <v>0</v>
      </c>
      <c r="BG96" s="161" t="e">
        <f t="shared" si="25"/>
        <v>#DIV/0!</v>
      </c>
      <c r="BH96" s="161" t="e">
        <f t="shared" si="26"/>
        <v>#DIV/0!</v>
      </c>
      <c r="BI96" s="161" t="e">
        <f t="shared" si="27"/>
        <v>#DIV/0!</v>
      </c>
      <c r="BJ96" s="161" t="e">
        <f t="shared" si="28"/>
        <v>#DIV/0!</v>
      </c>
      <c r="BK96" s="161" t="e">
        <f t="shared" si="29"/>
        <v>#DIV/0!</v>
      </c>
      <c r="BL96" s="107">
        <f t="shared" si="30"/>
        <v>0</v>
      </c>
      <c r="BM96" s="161" t="e">
        <f t="shared" si="31"/>
        <v>#DIV/0!</v>
      </c>
      <c r="BN96" s="161" t="e">
        <f t="shared" si="32"/>
        <v>#DIV/0!</v>
      </c>
      <c r="BO96" s="161" t="e">
        <f t="shared" si="33"/>
        <v>#DIV/0!</v>
      </c>
      <c r="BP96" s="161" t="e">
        <f t="shared" si="34"/>
        <v>#DIV/0!</v>
      </c>
      <c r="BQ96" s="161" t="e">
        <f t="shared" si="35"/>
        <v>#DIV/0!</v>
      </c>
      <c r="BR96" s="107">
        <f t="shared" si="36"/>
        <v>0</v>
      </c>
      <c r="BS96" s="161" t="e">
        <f t="shared" si="37"/>
        <v>#DIV/0!</v>
      </c>
      <c r="BT96" s="161" t="e">
        <f t="shared" si="38"/>
        <v>#DIV/0!</v>
      </c>
      <c r="BU96" s="161" t="e">
        <f t="shared" si="39"/>
        <v>#DIV/0!</v>
      </c>
      <c r="BV96" s="161" t="e">
        <f t="shared" si="40"/>
        <v>#DIV/0!</v>
      </c>
      <c r="BW96" s="161" t="e">
        <f t="shared" si="41"/>
        <v>#DIV/0!</v>
      </c>
      <c r="BX96" s="107">
        <f t="shared" si="42"/>
        <v>0</v>
      </c>
      <c r="BZ96" s="40" t="e">
        <f>VLOOKUP(I96,Lists!$D$2:$D$19,1,FALSE)</f>
        <v>#N/A</v>
      </c>
      <c r="CA96" s="40" t="e">
        <f>VLOOKUP($I96,Blends!$B$2:$B$115,1,FALSE)</f>
        <v>#N/A</v>
      </c>
      <c r="CC96" s="218">
        <f>ROUND(IF($I96="Other HFC Blend",(Z96*$L96*SUMIF(Lists!$E$2:$E$133,'Quarterly Information'!$K96,Exchange_Value)+Z96*$N96*SUMIF(Lists!$E$2:$E$133,'Quarterly Information'!$M96,Exchange_Value)+Z96*$P96*SUMIF(Lists!$E$2:$E$133,'Quarterly Information'!$O96,Exchange_Value)+Z96*$R96*SUMIF(Lists!$E$2:$E$133,'Quarterly Information'!$Q96,Exchange_Value)+Z96*$T96*SUMIF(Lists!$E$2:$E$133,'Quarterly Information'!$S96,Exchange_Value))/1000,Z96*SUMIF(Lists!$E$2:$E$133,$I96,Exchange_Value)/1000),1)</f>
        <v>0</v>
      </c>
      <c r="CD96" s="218">
        <f>ROUND(IF($I96="Other HFC Blend",(AA96*$L96*SUMIF(Lists!$E$2:$E$133,'Quarterly Information'!$K96,Exchange_Value)+AA96*$N96*SUMIF(Lists!$E$2:$E$133,'Quarterly Information'!$M96,Exchange_Value)+AA96*$P96*SUMIF(Lists!$E$2:$E$133,'Quarterly Information'!$O96,Exchange_Value)+AA96*$R96*SUMIF(Lists!$E$2:$E$133,'Quarterly Information'!$Q96,Exchange_Value)+AA96*$T96*SUMIF(Lists!$E$2:$E$133,'Quarterly Information'!$S96,Exchange_Value))/1000,AA96*SUMIF(Lists!$E$2:$E$133,$I96,Exchange_Value)/1000),1)</f>
        <v>0</v>
      </c>
      <c r="CE96" s="218">
        <f>ROUND(IF($I96="Other HFC Blend",(AB96*$L96*SUMIF(Lists!$E$2:$E$133,'Quarterly Information'!$K96,Exchange_Value)+AB96*$N96*SUMIF(Lists!$E$2:$E$133,'Quarterly Information'!$M96,Exchange_Value)+AB96*$P96*SUMIF(Lists!$E$2:$E$133,'Quarterly Information'!$O96,Exchange_Value)+AB96*$R96*SUMIF(Lists!$E$2:$E$133,'Quarterly Information'!$Q96,Exchange_Value)+AB96*$T96*SUMIF(Lists!$E$2:$E$133,'Quarterly Information'!$S96,Exchange_Value))/1000,AB96*SUMIF(Lists!$E$2:$E$133,$I96,Exchange_Value)/1000),1)</f>
        <v>0</v>
      </c>
      <c r="CF96" s="218">
        <f>ROUND(IF($I96="Other HFC Blend",(AC96*$L96*SUMIF(Lists!$E$2:$E$133,'Quarterly Information'!$K96,Exchange_Value)+AC96*$N96*SUMIF(Lists!$E$2:$E$133,'Quarterly Information'!$M96,Exchange_Value)+AC96*$P96*SUMIF(Lists!$E$2:$E$133,'Quarterly Information'!$O96,Exchange_Value)+AC96*$R96*SUMIF(Lists!$E$2:$E$133,'Quarterly Information'!$Q96,Exchange_Value)+AC96*$T96*SUMIF(Lists!$E$2:$E$133,'Quarterly Information'!$S96,Exchange_Value))/1000,AC96*SUMIF(Lists!$E$2:$E$133,$I96,Exchange_Value)/1000),1)</f>
        <v>0</v>
      </c>
      <c r="CG96" s="218">
        <f>ROUND(IF($I96="Other HFC Blend",(AD96*$L96*SUMIF(Lists!$E$2:$E$133,'Quarterly Information'!$K96,Exchange_Value)+AD96*$N96*SUMIF(Lists!$E$2:$E$133,'Quarterly Information'!$M96,Exchange_Value)+AD96*$P96*SUMIF(Lists!$E$2:$E$133,'Quarterly Information'!$O96,Exchange_Value)+AD96*$R96*SUMIF(Lists!$E$2:$E$133,'Quarterly Information'!$Q96,Exchange_Value)+AD96*$T96*SUMIF(Lists!$E$2:$E$133,'Quarterly Information'!$S96,Exchange_Value))/1000,AD96*SUMIF(Lists!$E$2:$E$133,$I96,Exchange_Value)/1000),1)</f>
        <v>0</v>
      </c>
      <c r="CH96" s="218">
        <f>ROUND(IF($I96="Other HFC Blend",(AE96*$L96*SUMIF(Lists!$E$2:$E$133,'Quarterly Information'!$K96,Exchange_Value)+AE96*$N96*SUMIF(Lists!$E$2:$E$133,'Quarterly Information'!$M96,Exchange_Value)+AE96*$P96*SUMIF(Lists!$E$2:$E$133,'Quarterly Information'!$O96,Exchange_Value)+AE96*$R96*SUMIF(Lists!$E$2:$E$133,'Quarterly Information'!$Q96,Exchange_Value)+AE96*$T96*SUMIF(Lists!$E$2:$E$133,'Quarterly Information'!$S96,Exchange_Value))/1000,AE96*SUMIF(Lists!$E$2:$E$133,$I96,Exchange_Value)/1000),1)</f>
        <v>0</v>
      </c>
      <c r="CI96" s="218">
        <f>ROUND(IF($I96="Other HFC Blend",(AF96*$L96*SUMIF(Lists!$E$2:$E$133,'Quarterly Information'!$K96,Exchange_Value)+AF96*$N96*SUMIF(Lists!$E$2:$E$133,'Quarterly Information'!$M96,Exchange_Value)+AF96*$P96*SUMIF(Lists!$E$2:$E$133,'Quarterly Information'!$O96,Exchange_Value)+AF96*$R96*SUMIF(Lists!$E$2:$E$133,'Quarterly Information'!$Q96,Exchange_Value)+AF96*$T96*SUMIF(Lists!$E$2:$E$133,'Quarterly Information'!$S96,Exchange_Value))/1000,AF96*SUMIF(Lists!$E$2:$E$133,$I96,Exchange_Value)/1000),1)</f>
        <v>0</v>
      </c>
    </row>
    <row r="97" spans="1:87" ht="14" x14ac:dyDescent="0.25">
      <c r="A97" s="39">
        <v>55</v>
      </c>
      <c r="B97" s="90" t="str">
        <f t="shared" si="0"/>
        <v/>
      </c>
      <c r="C97" s="159"/>
      <c r="D97" s="91"/>
      <c r="E97" s="174"/>
      <c r="F97" s="92"/>
      <c r="G97" s="93"/>
      <c r="H97" s="94"/>
      <c r="I97" s="185"/>
      <c r="J97" s="200"/>
      <c r="K97" s="210"/>
      <c r="L97" s="95"/>
      <c r="M97" s="92"/>
      <c r="N97" s="95"/>
      <c r="O97" s="92"/>
      <c r="P97" s="95"/>
      <c r="Q97" s="128"/>
      <c r="R97" s="95"/>
      <c r="S97" s="128"/>
      <c r="T97" s="211"/>
      <c r="U97" s="203"/>
      <c r="V97" s="92"/>
      <c r="W97" s="96"/>
      <c r="X97" s="92"/>
      <c r="Y97" s="220"/>
      <c r="Z97" s="226"/>
      <c r="AA97" s="165"/>
      <c r="AB97" s="165"/>
      <c r="AC97" s="165"/>
      <c r="AD97" s="165"/>
      <c r="AE97" s="165"/>
      <c r="AF97" s="168"/>
      <c r="AG97"/>
      <c r="AH97" s="107">
        <f t="shared" si="1"/>
        <v>0</v>
      </c>
      <c r="AI97" s="107">
        <f t="shared" si="2"/>
        <v>0</v>
      </c>
      <c r="AJ97" s="107">
        <f t="shared" si="3"/>
        <v>0</v>
      </c>
      <c r="AK97" s="107">
        <f t="shared" si="4"/>
        <v>0</v>
      </c>
      <c r="AL97" s="107">
        <f t="shared" si="5"/>
        <v>0</v>
      </c>
      <c r="AM97" s="107">
        <f t="shared" si="6"/>
        <v>0</v>
      </c>
      <c r="AO97" s="161" t="e">
        <f t="shared" si="7"/>
        <v>#DIV/0!</v>
      </c>
      <c r="AP97" s="161" t="e">
        <f t="shared" si="8"/>
        <v>#DIV/0!</v>
      </c>
      <c r="AQ97" s="161" t="e">
        <f t="shared" si="9"/>
        <v>#DIV/0!</v>
      </c>
      <c r="AR97" s="161" t="e">
        <f t="shared" si="10"/>
        <v>#DIV/0!</v>
      </c>
      <c r="AS97" s="161" t="e">
        <f t="shared" si="11"/>
        <v>#DIV/0!</v>
      </c>
      <c r="AT97" s="107">
        <f t="shared" si="12"/>
        <v>0</v>
      </c>
      <c r="AU97" s="161" t="e">
        <f t="shared" si="13"/>
        <v>#DIV/0!</v>
      </c>
      <c r="AV97" s="161" t="e">
        <f t="shared" si="14"/>
        <v>#DIV/0!</v>
      </c>
      <c r="AW97" s="161" t="e">
        <f t="shared" si="15"/>
        <v>#DIV/0!</v>
      </c>
      <c r="AX97" s="161" t="e">
        <f t="shared" si="16"/>
        <v>#DIV/0!</v>
      </c>
      <c r="AY97" s="161" t="e">
        <f t="shared" si="17"/>
        <v>#DIV/0!</v>
      </c>
      <c r="AZ97" s="107">
        <f t="shared" si="18"/>
        <v>0</v>
      </c>
      <c r="BA97" s="161" t="e">
        <f t="shared" si="19"/>
        <v>#DIV/0!</v>
      </c>
      <c r="BB97" s="161" t="e">
        <f t="shared" si="20"/>
        <v>#DIV/0!</v>
      </c>
      <c r="BC97" s="161" t="e">
        <f t="shared" si="21"/>
        <v>#DIV/0!</v>
      </c>
      <c r="BD97" s="161" t="e">
        <f t="shared" si="22"/>
        <v>#DIV/0!</v>
      </c>
      <c r="BE97" s="161" t="e">
        <f t="shared" si="23"/>
        <v>#DIV/0!</v>
      </c>
      <c r="BF97" s="107">
        <f t="shared" si="24"/>
        <v>0</v>
      </c>
      <c r="BG97" s="161" t="e">
        <f t="shared" si="25"/>
        <v>#DIV/0!</v>
      </c>
      <c r="BH97" s="161" t="e">
        <f t="shared" si="26"/>
        <v>#DIV/0!</v>
      </c>
      <c r="BI97" s="161" t="e">
        <f t="shared" si="27"/>
        <v>#DIV/0!</v>
      </c>
      <c r="BJ97" s="161" t="e">
        <f t="shared" si="28"/>
        <v>#DIV/0!</v>
      </c>
      <c r="BK97" s="161" t="e">
        <f t="shared" si="29"/>
        <v>#DIV/0!</v>
      </c>
      <c r="BL97" s="107">
        <f t="shared" si="30"/>
        <v>0</v>
      </c>
      <c r="BM97" s="161" t="e">
        <f t="shared" si="31"/>
        <v>#DIV/0!</v>
      </c>
      <c r="BN97" s="161" t="e">
        <f t="shared" si="32"/>
        <v>#DIV/0!</v>
      </c>
      <c r="BO97" s="161" t="e">
        <f t="shared" si="33"/>
        <v>#DIV/0!</v>
      </c>
      <c r="BP97" s="161" t="e">
        <f t="shared" si="34"/>
        <v>#DIV/0!</v>
      </c>
      <c r="BQ97" s="161" t="e">
        <f t="shared" si="35"/>
        <v>#DIV/0!</v>
      </c>
      <c r="BR97" s="107">
        <f t="shared" si="36"/>
        <v>0</v>
      </c>
      <c r="BS97" s="161" t="e">
        <f t="shared" si="37"/>
        <v>#DIV/0!</v>
      </c>
      <c r="BT97" s="161" t="e">
        <f t="shared" si="38"/>
        <v>#DIV/0!</v>
      </c>
      <c r="BU97" s="161" t="e">
        <f t="shared" si="39"/>
        <v>#DIV/0!</v>
      </c>
      <c r="BV97" s="161" t="e">
        <f t="shared" si="40"/>
        <v>#DIV/0!</v>
      </c>
      <c r="BW97" s="161" t="e">
        <f t="shared" si="41"/>
        <v>#DIV/0!</v>
      </c>
      <c r="BX97" s="107">
        <f t="shared" si="42"/>
        <v>0</v>
      </c>
      <c r="BZ97" s="40" t="e">
        <f>VLOOKUP(I97,Lists!$D$2:$D$19,1,FALSE)</f>
        <v>#N/A</v>
      </c>
      <c r="CA97" s="40" t="e">
        <f>VLOOKUP($I97,Blends!$B$2:$B$115,1,FALSE)</f>
        <v>#N/A</v>
      </c>
      <c r="CC97" s="218">
        <f>ROUND(IF($I97="Other HFC Blend",(Z97*$L97*SUMIF(Lists!$E$2:$E$133,'Quarterly Information'!$K97,Exchange_Value)+Z97*$N97*SUMIF(Lists!$E$2:$E$133,'Quarterly Information'!$M97,Exchange_Value)+Z97*$P97*SUMIF(Lists!$E$2:$E$133,'Quarterly Information'!$O97,Exchange_Value)+Z97*$R97*SUMIF(Lists!$E$2:$E$133,'Quarterly Information'!$Q97,Exchange_Value)+Z97*$T97*SUMIF(Lists!$E$2:$E$133,'Quarterly Information'!$S97,Exchange_Value))/1000,Z97*SUMIF(Lists!$E$2:$E$133,$I97,Exchange_Value)/1000),1)</f>
        <v>0</v>
      </c>
      <c r="CD97" s="218">
        <f>ROUND(IF($I97="Other HFC Blend",(AA97*$L97*SUMIF(Lists!$E$2:$E$133,'Quarterly Information'!$K97,Exchange_Value)+AA97*$N97*SUMIF(Lists!$E$2:$E$133,'Quarterly Information'!$M97,Exchange_Value)+AA97*$P97*SUMIF(Lists!$E$2:$E$133,'Quarterly Information'!$O97,Exchange_Value)+AA97*$R97*SUMIF(Lists!$E$2:$E$133,'Quarterly Information'!$Q97,Exchange_Value)+AA97*$T97*SUMIF(Lists!$E$2:$E$133,'Quarterly Information'!$S97,Exchange_Value))/1000,AA97*SUMIF(Lists!$E$2:$E$133,$I97,Exchange_Value)/1000),1)</f>
        <v>0</v>
      </c>
      <c r="CE97" s="218">
        <f>ROUND(IF($I97="Other HFC Blend",(AB97*$L97*SUMIF(Lists!$E$2:$E$133,'Quarterly Information'!$K97,Exchange_Value)+AB97*$N97*SUMIF(Lists!$E$2:$E$133,'Quarterly Information'!$M97,Exchange_Value)+AB97*$P97*SUMIF(Lists!$E$2:$E$133,'Quarterly Information'!$O97,Exchange_Value)+AB97*$R97*SUMIF(Lists!$E$2:$E$133,'Quarterly Information'!$Q97,Exchange_Value)+AB97*$T97*SUMIF(Lists!$E$2:$E$133,'Quarterly Information'!$S97,Exchange_Value))/1000,AB97*SUMIF(Lists!$E$2:$E$133,$I97,Exchange_Value)/1000),1)</f>
        <v>0</v>
      </c>
      <c r="CF97" s="218">
        <f>ROUND(IF($I97="Other HFC Blend",(AC97*$L97*SUMIF(Lists!$E$2:$E$133,'Quarterly Information'!$K97,Exchange_Value)+AC97*$N97*SUMIF(Lists!$E$2:$E$133,'Quarterly Information'!$M97,Exchange_Value)+AC97*$P97*SUMIF(Lists!$E$2:$E$133,'Quarterly Information'!$O97,Exchange_Value)+AC97*$R97*SUMIF(Lists!$E$2:$E$133,'Quarterly Information'!$Q97,Exchange_Value)+AC97*$T97*SUMIF(Lists!$E$2:$E$133,'Quarterly Information'!$S97,Exchange_Value))/1000,AC97*SUMIF(Lists!$E$2:$E$133,$I97,Exchange_Value)/1000),1)</f>
        <v>0</v>
      </c>
      <c r="CG97" s="218">
        <f>ROUND(IF($I97="Other HFC Blend",(AD97*$L97*SUMIF(Lists!$E$2:$E$133,'Quarterly Information'!$K97,Exchange_Value)+AD97*$N97*SUMIF(Lists!$E$2:$E$133,'Quarterly Information'!$M97,Exchange_Value)+AD97*$P97*SUMIF(Lists!$E$2:$E$133,'Quarterly Information'!$O97,Exchange_Value)+AD97*$R97*SUMIF(Lists!$E$2:$E$133,'Quarterly Information'!$Q97,Exchange_Value)+AD97*$T97*SUMIF(Lists!$E$2:$E$133,'Quarterly Information'!$S97,Exchange_Value))/1000,AD97*SUMIF(Lists!$E$2:$E$133,$I97,Exchange_Value)/1000),1)</f>
        <v>0</v>
      </c>
      <c r="CH97" s="218">
        <f>ROUND(IF($I97="Other HFC Blend",(AE97*$L97*SUMIF(Lists!$E$2:$E$133,'Quarterly Information'!$K97,Exchange_Value)+AE97*$N97*SUMIF(Lists!$E$2:$E$133,'Quarterly Information'!$M97,Exchange_Value)+AE97*$P97*SUMIF(Lists!$E$2:$E$133,'Quarterly Information'!$O97,Exchange_Value)+AE97*$R97*SUMIF(Lists!$E$2:$E$133,'Quarterly Information'!$Q97,Exchange_Value)+AE97*$T97*SUMIF(Lists!$E$2:$E$133,'Quarterly Information'!$S97,Exchange_Value))/1000,AE97*SUMIF(Lists!$E$2:$E$133,$I97,Exchange_Value)/1000),1)</f>
        <v>0</v>
      </c>
      <c r="CI97" s="218">
        <f>ROUND(IF($I97="Other HFC Blend",(AF97*$L97*SUMIF(Lists!$E$2:$E$133,'Quarterly Information'!$K97,Exchange_Value)+AF97*$N97*SUMIF(Lists!$E$2:$E$133,'Quarterly Information'!$M97,Exchange_Value)+AF97*$P97*SUMIF(Lists!$E$2:$E$133,'Quarterly Information'!$O97,Exchange_Value)+AF97*$R97*SUMIF(Lists!$E$2:$E$133,'Quarterly Information'!$Q97,Exchange_Value)+AF97*$T97*SUMIF(Lists!$E$2:$E$133,'Quarterly Information'!$S97,Exchange_Value))/1000,AF97*SUMIF(Lists!$E$2:$E$133,$I97,Exchange_Value)/1000),1)</f>
        <v>0</v>
      </c>
    </row>
    <row r="98" spans="1:87" ht="14" x14ac:dyDescent="0.25">
      <c r="A98" s="39">
        <v>56</v>
      </c>
      <c r="B98" s="90" t="str">
        <f t="shared" si="0"/>
        <v/>
      </c>
      <c r="C98" s="159"/>
      <c r="D98" s="91"/>
      <c r="E98" s="174"/>
      <c r="F98" s="92"/>
      <c r="G98" s="93"/>
      <c r="H98" s="94"/>
      <c r="I98" s="185"/>
      <c r="J98" s="200"/>
      <c r="K98" s="210"/>
      <c r="L98" s="95"/>
      <c r="M98" s="92"/>
      <c r="N98" s="95"/>
      <c r="O98" s="92"/>
      <c r="P98" s="95"/>
      <c r="Q98" s="128"/>
      <c r="R98" s="95"/>
      <c r="S98" s="128"/>
      <c r="T98" s="211"/>
      <c r="U98" s="203"/>
      <c r="V98" s="92"/>
      <c r="W98" s="96"/>
      <c r="X98" s="92"/>
      <c r="Y98" s="220"/>
      <c r="Z98" s="226"/>
      <c r="AA98" s="165"/>
      <c r="AB98" s="165"/>
      <c r="AC98" s="165"/>
      <c r="AD98" s="165"/>
      <c r="AE98" s="165"/>
      <c r="AF98" s="168"/>
      <c r="AG98"/>
      <c r="AH98" s="107">
        <f t="shared" si="1"/>
        <v>0</v>
      </c>
      <c r="AI98" s="107">
        <f t="shared" si="2"/>
        <v>0</v>
      </c>
      <c r="AJ98" s="107">
        <f t="shared" si="3"/>
        <v>0</v>
      </c>
      <c r="AK98" s="107">
        <f t="shared" si="4"/>
        <v>0</v>
      </c>
      <c r="AL98" s="107">
        <f t="shared" si="5"/>
        <v>0</v>
      </c>
      <c r="AM98" s="107">
        <f t="shared" si="6"/>
        <v>0</v>
      </c>
      <c r="AO98" s="161" t="e">
        <f t="shared" si="7"/>
        <v>#DIV/0!</v>
      </c>
      <c r="AP98" s="161" t="e">
        <f t="shared" si="8"/>
        <v>#DIV/0!</v>
      </c>
      <c r="AQ98" s="161" t="e">
        <f t="shared" si="9"/>
        <v>#DIV/0!</v>
      </c>
      <c r="AR98" s="161" t="e">
        <f t="shared" si="10"/>
        <v>#DIV/0!</v>
      </c>
      <c r="AS98" s="161" t="e">
        <f t="shared" si="11"/>
        <v>#DIV/0!</v>
      </c>
      <c r="AT98" s="107">
        <f t="shared" si="12"/>
        <v>0</v>
      </c>
      <c r="AU98" s="161" t="e">
        <f t="shared" si="13"/>
        <v>#DIV/0!</v>
      </c>
      <c r="AV98" s="161" t="e">
        <f t="shared" si="14"/>
        <v>#DIV/0!</v>
      </c>
      <c r="AW98" s="161" t="e">
        <f t="shared" si="15"/>
        <v>#DIV/0!</v>
      </c>
      <c r="AX98" s="161" t="e">
        <f t="shared" si="16"/>
        <v>#DIV/0!</v>
      </c>
      <c r="AY98" s="161" t="e">
        <f t="shared" si="17"/>
        <v>#DIV/0!</v>
      </c>
      <c r="AZ98" s="107">
        <f t="shared" si="18"/>
        <v>0</v>
      </c>
      <c r="BA98" s="161" t="e">
        <f t="shared" si="19"/>
        <v>#DIV/0!</v>
      </c>
      <c r="BB98" s="161" t="e">
        <f t="shared" si="20"/>
        <v>#DIV/0!</v>
      </c>
      <c r="BC98" s="161" t="e">
        <f t="shared" si="21"/>
        <v>#DIV/0!</v>
      </c>
      <c r="BD98" s="161" t="e">
        <f t="shared" si="22"/>
        <v>#DIV/0!</v>
      </c>
      <c r="BE98" s="161" t="e">
        <f t="shared" si="23"/>
        <v>#DIV/0!</v>
      </c>
      <c r="BF98" s="107">
        <f t="shared" si="24"/>
        <v>0</v>
      </c>
      <c r="BG98" s="161" t="e">
        <f t="shared" si="25"/>
        <v>#DIV/0!</v>
      </c>
      <c r="BH98" s="161" t="e">
        <f t="shared" si="26"/>
        <v>#DIV/0!</v>
      </c>
      <c r="BI98" s="161" t="e">
        <f t="shared" si="27"/>
        <v>#DIV/0!</v>
      </c>
      <c r="BJ98" s="161" t="e">
        <f t="shared" si="28"/>
        <v>#DIV/0!</v>
      </c>
      <c r="BK98" s="161" t="e">
        <f t="shared" si="29"/>
        <v>#DIV/0!</v>
      </c>
      <c r="BL98" s="107">
        <f t="shared" si="30"/>
        <v>0</v>
      </c>
      <c r="BM98" s="161" t="e">
        <f t="shared" si="31"/>
        <v>#DIV/0!</v>
      </c>
      <c r="BN98" s="161" t="e">
        <f t="shared" si="32"/>
        <v>#DIV/0!</v>
      </c>
      <c r="BO98" s="161" t="e">
        <f t="shared" si="33"/>
        <v>#DIV/0!</v>
      </c>
      <c r="BP98" s="161" t="e">
        <f t="shared" si="34"/>
        <v>#DIV/0!</v>
      </c>
      <c r="BQ98" s="161" t="e">
        <f t="shared" si="35"/>
        <v>#DIV/0!</v>
      </c>
      <c r="BR98" s="107">
        <f t="shared" si="36"/>
        <v>0</v>
      </c>
      <c r="BS98" s="161" t="e">
        <f t="shared" si="37"/>
        <v>#DIV/0!</v>
      </c>
      <c r="BT98" s="161" t="e">
        <f t="shared" si="38"/>
        <v>#DIV/0!</v>
      </c>
      <c r="BU98" s="161" t="e">
        <f t="shared" si="39"/>
        <v>#DIV/0!</v>
      </c>
      <c r="BV98" s="161" t="e">
        <f t="shared" si="40"/>
        <v>#DIV/0!</v>
      </c>
      <c r="BW98" s="161" t="e">
        <f t="shared" si="41"/>
        <v>#DIV/0!</v>
      </c>
      <c r="BX98" s="107">
        <f t="shared" si="42"/>
        <v>0</v>
      </c>
      <c r="BZ98" s="40" t="e">
        <f>VLOOKUP(I98,Lists!$D$2:$D$19,1,FALSE)</f>
        <v>#N/A</v>
      </c>
      <c r="CA98" s="40" t="e">
        <f>VLOOKUP($I98,Blends!$B$2:$B$115,1,FALSE)</f>
        <v>#N/A</v>
      </c>
      <c r="CC98" s="218">
        <f>ROUND(IF($I98="Other HFC Blend",(Z98*$L98*SUMIF(Lists!$E$2:$E$133,'Quarterly Information'!$K98,Exchange_Value)+Z98*$N98*SUMIF(Lists!$E$2:$E$133,'Quarterly Information'!$M98,Exchange_Value)+Z98*$P98*SUMIF(Lists!$E$2:$E$133,'Quarterly Information'!$O98,Exchange_Value)+Z98*$R98*SUMIF(Lists!$E$2:$E$133,'Quarterly Information'!$Q98,Exchange_Value)+Z98*$T98*SUMIF(Lists!$E$2:$E$133,'Quarterly Information'!$S98,Exchange_Value))/1000,Z98*SUMIF(Lists!$E$2:$E$133,$I98,Exchange_Value)/1000),1)</f>
        <v>0</v>
      </c>
      <c r="CD98" s="218">
        <f>ROUND(IF($I98="Other HFC Blend",(AA98*$L98*SUMIF(Lists!$E$2:$E$133,'Quarterly Information'!$K98,Exchange_Value)+AA98*$N98*SUMIF(Lists!$E$2:$E$133,'Quarterly Information'!$M98,Exchange_Value)+AA98*$P98*SUMIF(Lists!$E$2:$E$133,'Quarterly Information'!$O98,Exchange_Value)+AA98*$R98*SUMIF(Lists!$E$2:$E$133,'Quarterly Information'!$Q98,Exchange_Value)+AA98*$T98*SUMIF(Lists!$E$2:$E$133,'Quarterly Information'!$S98,Exchange_Value))/1000,AA98*SUMIF(Lists!$E$2:$E$133,$I98,Exchange_Value)/1000),1)</f>
        <v>0</v>
      </c>
      <c r="CE98" s="218">
        <f>ROUND(IF($I98="Other HFC Blend",(AB98*$L98*SUMIF(Lists!$E$2:$E$133,'Quarterly Information'!$K98,Exchange_Value)+AB98*$N98*SUMIF(Lists!$E$2:$E$133,'Quarterly Information'!$M98,Exchange_Value)+AB98*$P98*SUMIF(Lists!$E$2:$E$133,'Quarterly Information'!$O98,Exchange_Value)+AB98*$R98*SUMIF(Lists!$E$2:$E$133,'Quarterly Information'!$Q98,Exchange_Value)+AB98*$T98*SUMIF(Lists!$E$2:$E$133,'Quarterly Information'!$S98,Exchange_Value))/1000,AB98*SUMIF(Lists!$E$2:$E$133,$I98,Exchange_Value)/1000),1)</f>
        <v>0</v>
      </c>
      <c r="CF98" s="218">
        <f>ROUND(IF($I98="Other HFC Blend",(AC98*$L98*SUMIF(Lists!$E$2:$E$133,'Quarterly Information'!$K98,Exchange_Value)+AC98*$N98*SUMIF(Lists!$E$2:$E$133,'Quarterly Information'!$M98,Exchange_Value)+AC98*$P98*SUMIF(Lists!$E$2:$E$133,'Quarterly Information'!$O98,Exchange_Value)+AC98*$R98*SUMIF(Lists!$E$2:$E$133,'Quarterly Information'!$Q98,Exchange_Value)+AC98*$T98*SUMIF(Lists!$E$2:$E$133,'Quarterly Information'!$S98,Exchange_Value))/1000,AC98*SUMIF(Lists!$E$2:$E$133,$I98,Exchange_Value)/1000),1)</f>
        <v>0</v>
      </c>
      <c r="CG98" s="218">
        <f>ROUND(IF($I98="Other HFC Blend",(AD98*$L98*SUMIF(Lists!$E$2:$E$133,'Quarterly Information'!$K98,Exchange_Value)+AD98*$N98*SUMIF(Lists!$E$2:$E$133,'Quarterly Information'!$M98,Exchange_Value)+AD98*$P98*SUMIF(Lists!$E$2:$E$133,'Quarterly Information'!$O98,Exchange_Value)+AD98*$R98*SUMIF(Lists!$E$2:$E$133,'Quarterly Information'!$Q98,Exchange_Value)+AD98*$T98*SUMIF(Lists!$E$2:$E$133,'Quarterly Information'!$S98,Exchange_Value))/1000,AD98*SUMIF(Lists!$E$2:$E$133,$I98,Exchange_Value)/1000),1)</f>
        <v>0</v>
      </c>
      <c r="CH98" s="218">
        <f>ROUND(IF($I98="Other HFC Blend",(AE98*$L98*SUMIF(Lists!$E$2:$E$133,'Quarterly Information'!$K98,Exchange_Value)+AE98*$N98*SUMIF(Lists!$E$2:$E$133,'Quarterly Information'!$M98,Exchange_Value)+AE98*$P98*SUMIF(Lists!$E$2:$E$133,'Quarterly Information'!$O98,Exchange_Value)+AE98*$R98*SUMIF(Lists!$E$2:$E$133,'Quarterly Information'!$Q98,Exchange_Value)+AE98*$T98*SUMIF(Lists!$E$2:$E$133,'Quarterly Information'!$S98,Exchange_Value))/1000,AE98*SUMIF(Lists!$E$2:$E$133,$I98,Exchange_Value)/1000),1)</f>
        <v>0</v>
      </c>
      <c r="CI98" s="218">
        <f>ROUND(IF($I98="Other HFC Blend",(AF98*$L98*SUMIF(Lists!$E$2:$E$133,'Quarterly Information'!$K98,Exchange_Value)+AF98*$N98*SUMIF(Lists!$E$2:$E$133,'Quarterly Information'!$M98,Exchange_Value)+AF98*$P98*SUMIF(Lists!$E$2:$E$133,'Quarterly Information'!$O98,Exchange_Value)+AF98*$R98*SUMIF(Lists!$E$2:$E$133,'Quarterly Information'!$Q98,Exchange_Value)+AF98*$T98*SUMIF(Lists!$E$2:$E$133,'Quarterly Information'!$S98,Exchange_Value))/1000,AF98*SUMIF(Lists!$E$2:$E$133,$I98,Exchange_Value)/1000),1)</f>
        <v>0</v>
      </c>
    </row>
    <row r="99" spans="1:87" ht="14" x14ac:dyDescent="0.25">
      <c r="A99" s="39">
        <v>57</v>
      </c>
      <c r="B99" s="90" t="str">
        <f t="shared" si="0"/>
        <v/>
      </c>
      <c r="C99" s="159"/>
      <c r="D99" s="91"/>
      <c r="E99" s="174"/>
      <c r="F99" s="92"/>
      <c r="G99" s="93"/>
      <c r="H99" s="94"/>
      <c r="I99" s="185"/>
      <c r="J99" s="200"/>
      <c r="K99" s="210"/>
      <c r="L99" s="95"/>
      <c r="M99" s="92"/>
      <c r="N99" s="95"/>
      <c r="O99" s="92"/>
      <c r="P99" s="95"/>
      <c r="Q99" s="128"/>
      <c r="R99" s="95"/>
      <c r="S99" s="128"/>
      <c r="T99" s="211"/>
      <c r="U99" s="203"/>
      <c r="V99" s="92"/>
      <c r="W99" s="96"/>
      <c r="X99" s="92"/>
      <c r="Y99" s="220"/>
      <c r="Z99" s="226"/>
      <c r="AA99" s="165"/>
      <c r="AB99" s="165"/>
      <c r="AC99" s="165"/>
      <c r="AD99" s="165"/>
      <c r="AE99" s="165"/>
      <c r="AF99" s="168"/>
      <c r="AG99"/>
      <c r="AH99" s="107">
        <f t="shared" si="1"/>
        <v>0</v>
      </c>
      <c r="AI99" s="107">
        <f t="shared" si="2"/>
        <v>0</v>
      </c>
      <c r="AJ99" s="107">
        <f t="shared" si="3"/>
        <v>0</v>
      </c>
      <c r="AK99" s="107">
        <f t="shared" si="4"/>
        <v>0</v>
      </c>
      <c r="AL99" s="107">
        <f t="shared" si="5"/>
        <v>0</v>
      </c>
      <c r="AM99" s="107">
        <f t="shared" si="6"/>
        <v>0</v>
      </c>
      <c r="AO99" s="161" t="e">
        <f t="shared" si="7"/>
        <v>#DIV/0!</v>
      </c>
      <c r="AP99" s="161" t="e">
        <f t="shared" si="8"/>
        <v>#DIV/0!</v>
      </c>
      <c r="AQ99" s="161" t="e">
        <f t="shared" si="9"/>
        <v>#DIV/0!</v>
      </c>
      <c r="AR99" s="161" t="e">
        <f t="shared" si="10"/>
        <v>#DIV/0!</v>
      </c>
      <c r="AS99" s="161" t="e">
        <f t="shared" si="11"/>
        <v>#DIV/0!</v>
      </c>
      <c r="AT99" s="107">
        <f t="shared" si="12"/>
        <v>0</v>
      </c>
      <c r="AU99" s="161" t="e">
        <f t="shared" si="13"/>
        <v>#DIV/0!</v>
      </c>
      <c r="AV99" s="161" t="e">
        <f t="shared" si="14"/>
        <v>#DIV/0!</v>
      </c>
      <c r="AW99" s="161" t="e">
        <f t="shared" si="15"/>
        <v>#DIV/0!</v>
      </c>
      <c r="AX99" s="161" t="e">
        <f t="shared" si="16"/>
        <v>#DIV/0!</v>
      </c>
      <c r="AY99" s="161" t="e">
        <f t="shared" si="17"/>
        <v>#DIV/0!</v>
      </c>
      <c r="AZ99" s="107">
        <f t="shared" si="18"/>
        <v>0</v>
      </c>
      <c r="BA99" s="161" t="e">
        <f t="shared" si="19"/>
        <v>#DIV/0!</v>
      </c>
      <c r="BB99" s="161" t="e">
        <f t="shared" si="20"/>
        <v>#DIV/0!</v>
      </c>
      <c r="BC99" s="161" t="e">
        <f t="shared" si="21"/>
        <v>#DIV/0!</v>
      </c>
      <c r="BD99" s="161" t="e">
        <f t="shared" si="22"/>
        <v>#DIV/0!</v>
      </c>
      <c r="BE99" s="161" t="e">
        <f t="shared" si="23"/>
        <v>#DIV/0!</v>
      </c>
      <c r="BF99" s="107">
        <f t="shared" si="24"/>
        <v>0</v>
      </c>
      <c r="BG99" s="161" t="e">
        <f t="shared" si="25"/>
        <v>#DIV/0!</v>
      </c>
      <c r="BH99" s="161" t="e">
        <f t="shared" si="26"/>
        <v>#DIV/0!</v>
      </c>
      <c r="BI99" s="161" t="e">
        <f t="shared" si="27"/>
        <v>#DIV/0!</v>
      </c>
      <c r="BJ99" s="161" t="e">
        <f t="shared" si="28"/>
        <v>#DIV/0!</v>
      </c>
      <c r="BK99" s="161" t="e">
        <f t="shared" si="29"/>
        <v>#DIV/0!</v>
      </c>
      <c r="BL99" s="107">
        <f t="shared" si="30"/>
        <v>0</v>
      </c>
      <c r="BM99" s="161" t="e">
        <f t="shared" si="31"/>
        <v>#DIV/0!</v>
      </c>
      <c r="BN99" s="161" t="e">
        <f t="shared" si="32"/>
        <v>#DIV/0!</v>
      </c>
      <c r="BO99" s="161" t="e">
        <f t="shared" si="33"/>
        <v>#DIV/0!</v>
      </c>
      <c r="BP99" s="161" t="e">
        <f t="shared" si="34"/>
        <v>#DIV/0!</v>
      </c>
      <c r="BQ99" s="161" t="e">
        <f t="shared" si="35"/>
        <v>#DIV/0!</v>
      </c>
      <c r="BR99" s="107">
        <f t="shared" si="36"/>
        <v>0</v>
      </c>
      <c r="BS99" s="161" t="e">
        <f t="shared" si="37"/>
        <v>#DIV/0!</v>
      </c>
      <c r="BT99" s="161" t="e">
        <f t="shared" si="38"/>
        <v>#DIV/0!</v>
      </c>
      <c r="BU99" s="161" t="e">
        <f t="shared" si="39"/>
        <v>#DIV/0!</v>
      </c>
      <c r="BV99" s="161" t="e">
        <f t="shared" si="40"/>
        <v>#DIV/0!</v>
      </c>
      <c r="BW99" s="161" t="e">
        <f t="shared" si="41"/>
        <v>#DIV/0!</v>
      </c>
      <c r="BX99" s="107">
        <f t="shared" si="42"/>
        <v>0</v>
      </c>
      <c r="BZ99" s="40" t="e">
        <f>VLOOKUP(I99,Lists!$D$2:$D$19,1,FALSE)</f>
        <v>#N/A</v>
      </c>
      <c r="CA99" s="40" t="e">
        <f>VLOOKUP($I99,Blends!$B$2:$B$115,1,FALSE)</f>
        <v>#N/A</v>
      </c>
      <c r="CC99" s="218">
        <f>ROUND(IF($I99="Other HFC Blend",(Z99*$L99*SUMIF(Lists!$E$2:$E$133,'Quarterly Information'!$K99,Exchange_Value)+Z99*$N99*SUMIF(Lists!$E$2:$E$133,'Quarterly Information'!$M99,Exchange_Value)+Z99*$P99*SUMIF(Lists!$E$2:$E$133,'Quarterly Information'!$O99,Exchange_Value)+Z99*$R99*SUMIF(Lists!$E$2:$E$133,'Quarterly Information'!$Q99,Exchange_Value)+Z99*$T99*SUMIF(Lists!$E$2:$E$133,'Quarterly Information'!$S99,Exchange_Value))/1000,Z99*SUMIF(Lists!$E$2:$E$133,$I99,Exchange_Value)/1000),1)</f>
        <v>0</v>
      </c>
      <c r="CD99" s="218">
        <f>ROUND(IF($I99="Other HFC Blend",(AA99*$L99*SUMIF(Lists!$E$2:$E$133,'Quarterly Information'!$K99,Exchange_Value)+AA99*$N99*SUMIF(Lists!$E$2:$E$133,'Quarterly Information'!$M99,Exchange_Value)+AA99*$P99*SUMIF(Lists!$E$2:$E$133,'Quarterly Information'!$O99,Exchange_Value)+AA99*$R99*SUMIF(Lists!$E$2:$E$133,'Quarterly Information'!$Q99,Exchange_Value)+AA99*$T99*SUMIF(Lists!$E$2:$E$133,'Quarterly Information'!$S99,Exchange_Value))/1000,AA99*SUMIF(Lists!$E$2:$E$133,$I99,Exchange_Value)/1000),1)</f>
        <v>0</v>
      </c>
      <c r="CE99" s="218">
        <f>ROUND(IF($I99="Other HFC Blend",(AB99*$L99*SUMIF(Lists!$E$2:$E$133,'Quarterly Information'!$K99,Exchange_Value)+AB99*$N99*SUMIF(Lists!$E$2:$E$133,'Quarterly Information'!$M99,Exchange_Value)+AB99*$P99*SUMIF(Lists!$E$2:$E$133,'Quarterly Information'!$O99,Exchange_Value)+AB99*$R99*SUMIF(Lists!$E$2:$E$133,'Quarterly Information'!$Q99,Exchange_Value)+AB99*$T99*SUMIF(Lists!$E$2:$E$133,'Quarterly Information'!$S99,Exchange_Value))/1000,AB99*SUMIF(Lists!$E$2:$E$133,$I99,Exchange_Value)/1000),1)</f>
        <v>0</v>
      </c>
      <c r="CF99" s="218">
        <f>ROUND(IF($I99="Other HFC Blend",(AC99*$L99*SUMIF(Lists!$E$2:$E$133,'Quarterly Information'!$K99,Exchange_Value)+AC99*$N99*SUMIF(Lists!$E$2:$E$133,'Quarterly Information'!$M99,Exchange_Value)+AC99*$P99*SUMIF(Lists!$E$2:$E$133,'Quarterly Information'!$O99,Exchange_Value)+AC99*$R99*SUMIF(Lists!$E$2:$E$133,'Quarterly Information'!$Q99,Exchange_Value)+AC99*$T99*SUMIF(Lists!$E$2:$E$133,'Quarterly Information'!$S99,Exchange_Value))/1000,AC99*SUMIF(Lists!$E$2:$E$133,$I99,Exchange_Value)/1000),1)</f>
        <v>0</v>
      </c>
      <c r="CG99" s="218">
        <f>ROUND(IF($I99="Other HFC Blend",(AD99*$L99*SUMIF(Lists!$E$2:$E$133,'Quarterly Information'!$K99,Exchange_Value)+AD99*$N99*SUMIF(Lists!$E$2:$E$133,'Quarterly Information'!$M99,Exchange_Value)+AD99*$P99*SUMIF(Lists!$E$2:$E$133,'Quarterly Information'!$O99,Exchange_Value)+AD99*$R99*SUMIF(Lists!$E$2:$E$133,'Quarterly Information'!$Q99,Exchange_Value)+AD99*$T99*SUMIF(Lists!$E$2:$E$133,'Quarterly Information'!$S99,Exchange_Value))/1000,AD99*SUMIF(Lists!$E$2:$E$133,$I99,Exchange_Value)/1000),1)</f>
        <v>0</v>
      </c>
      <c r="CH99" s="218">
        <f>ROUND(IF($I99="Other HFC Blend",(AE99*$L99*SUMIF(Lists!$E$2:$E$133,'Quarterly Information'!$K99,Exchange_Value)+AE99*$N99*SUMIF(Lists!$E$2:$E$133,'Quarterly Information'!$M99,Exchange_Value)+AE99*$P99*SUMIF(Lists!$E$2:$E$133,'Quarterly Information'!$O99,Exchange_Value)+AE99*$R99*SUMIF(Lists!$E$2:$E$133,'Quarterly Information'!$Q99,Exchange_Value)+AE99*$T99*SUMIF(Lists!$E$2:$E$133,'Quarterly Information'!$S99,Exchange_Value))/1000,AE99*SUMIF(Lists!$E$2:$E$133,$I99,Exchange_Value)/1000),1)</f>
        <v>0</v>
      </c>
      <c r="CI99" s="218">
        <f>ROUND(IF($I99="Other HFC Blend",(AF99*$L99*SUMIF(Lists!$E$2:$E$133,'Quarterly Information'!$K99,Exchange_Value)+AF99*$N99*SUMIF(Lists!$E$2:$E$133,'Quarterly Information'!$M99,Exchange_Value)+AF99*$P99*SUMIF(Lists!$E$2:$E$133,'Quarterly Information'!$O99,Exchange_Value)+AF99*$R99*SUMIF(Lists!$E$2:$E$133,'Quarterly Information'!$Q99,Exchange_Value)+AF99*$T99*SUMIF(Lists!$E$2:$E$133,'Quarterly Information'!$S99,Exchange_Value))/1000,AF99*SUMIF(Lists!$E$2:$E$133,$I99,Exchange_Value)/1000),1)</f>
        <v>0</v>
      </c>
    </row>
    <row r="100" spans="1:87" ht="14" x14ac:dyDescent="0.25">
      <c r="A100" s="39">
        <v>58</v>
      </c>
      <c r="B100" s="90" t="str">
        <f t="shared" si="0"/>
        <v/>
      </c>
      <c r="C100" s="159"/>
      <c r="D100" s="91"/>
      <c r="E100" s="174"/>
      <c r="F100" s="92"/>
      <c r="G100" s="93"/>
      <c r="H100" s="94"/>
      <c r="I100" s="185"/>
      <c r="J100" s="200"/>
      <c r="K100" s="210"/>
      <c r="L100" s="95"/>
      <c r="M100" s="92"/>
      <c r="N100" s="95"/>
      <c r="O100" s="92"/>
      <c r="P100" s="95"/>
      <c r="Q100" s="128"/>
      <c r="R100" s="95"/>
      <c r="S100" s="128"/>
      <c r="T100" s="211"/>
      <c r="U100" s="203"/>
      <c r="V100" s="92"/>
      <c r="W100" s="96"/>
      <c r="X100" s="92"/>
      <c r="Y100" s="220"/>
      <c r="Z100" s="226"/>
      <c r="AA100" s="165"/>
      <c r="AB100" s="165"/>
      <c r="AC100" s="165"/>
      <c r="AD100" s="165"/>
      <c r="AE100" s="165"/>
      <c r="AF100" s="168"/>
      <c r="AG100"/>
      <c r="AH100" s="107">
        <f t="shared" si="1"/>
        <v>0</v>
      </c>
      <c r="AI100" s="107">
        <f t="shared" si="2"/>
        <v>0</v>
      </c>
      <c r="AJ100" s="107">
        <f t="shared" si="3"/>
        <v>0</v>
      </c>
      <c r="AK100" s="107">
        <f t="shared" si="4"/>
        <v>0</v>
      </c>
      <c r="AL100" s="107">
        <f t="shared" si="5"/>
        <v>0</v>
      </c>
      <c r="AM100" s="107">
        <f t="shared" si="6"/>
        <v>0</v>
      </c>
      <c r="AO100" s="161" t="e">
        <f t="shared" si="7"/>
        <v>#DIV/0!</v>
      </c>
      <c r="AP100" s="161" t="e">
        <f t="shared" si="8"/>
        <v>#DIV/0!</v>
      </c>
      <c r="AQ100" s="161" t="e">
        <f t="shared" si="9"/>
        <v>#DIV/0!</v>
      </c>
      <c r="AR100" s="161" t="e">
        <f t="shared" si="10"/>
        <v>#DIV/0!</v>
      </c>
      <c r="AS100" s="161" t="e">
        <f t="shared" si="11"/>
        <v>#DIV/0!</v>
      </c>
      <c r="AT100" s="107">
        <f t="shared" si="12"/>
        <v>0</v>
      </c>
      <c r="AU100" s="161" t="e">
        <f t="shared" si="13"/>
        <v>#DIV/0!</v>
      </c>
      <c r="AV100" s="161" t="e">
        <f t="shared" si="14"/>
        <v>#DIV/0!</v>
      </c>
      <c r="AW100" s="161" t="e">
        <f t="shared" si="15"/>
        <v>#DIV/0!</v>
      </c>
      <c r="AX100" s="161" t="e">
        <f t="shared" si="16"/>
        <v>#DIV/0!</v>
      </c>
      <c r="AY100" s="161" t="e">
        <f t="shared" si="17"/>
        <v>#DIV/0!</v>
      </c>
      <c r="AZ100" s="107">
        <f t="shared" si="18"/>
        <v>0</v>
      </c>
      <c r="BA100" s="161" t="e">
        <f t="shared" si="19"/>
        <v>#DIV/0!</v>
      </c>
      <c r="BB100" s="161" t="e">
        <f t="shared" si="20"/>
        <v>#DIV/0!</v>
      </c>
      <c r="BC100" s="161" t="e">
        <f t="shared" si="21"/>
        <v>#DIV/0!</v>
      </c>
      <c r="BD100" s="161" t="e">
        <f t="shared" si="22"/>
        <v>#DIV/0!</v>
      </c>
      <c r="BE100" s="161" t="e">
        <f t="shared" si="23"/>
        <v>#DIV/0!</v>
      </c>
      <c r="BF100" s="107">
        <f t="shared" si="24"/>
        <v>0</v>
      </c>
      <c r="BG100" s="161" t="e">
        <f t="shared" si="25"/>
        <v>#DIV/0!</v>
      </c>
      <c r="BH100" s="161" t="e">
        <f t="shared" si="26"/>
        <v>#DIV/0!</v>
      </c>
      <c r="BI100" s="161" t="e">
        <f t="shared" si="27"/>
        <v>#DIV/0!</v>
      </c>
      <c r="BJ100" s="161" t="e">
        <f t="shared" si="28"/>
        <v>#DIV/0!</v>
      </c>
      <c r="BK100" s="161" t="e">
        <f t="shared" si="29"/>
        <v>#DIV/0!</v>
      </c>
      <c r="BL100" s="107">
        <f t="shared" si="30"/>
        <v>0</v>
      </c>
      <c r="BM100" s="161" t="e">
        <f t="shared" si="31"/>
        <v>#DIV/0!</v>
      </c>
      <c r="BN100" s="161" t="e">
        <f t="shared" si="32"/>
        <v>#DIV/0!</v>
      </c>
      <c r="BO100" s="161" t="e">
        <f t="shared" si="33"/>
        <v>#DIV/0!</v>
      </c>
      <c r="BP100" s="161" t="e">
        <f t="shared" si="34"/>
        <v>#DIV/0!</v>
      </c>
      <c r="BQ100" s="161" t="e">
        <f t="shared" si="35"/>
        <v>#DIV/0!</v>
      </c>
      <c r="BR100" s="107">
        <f t="shared" si="36"/>
        <v>0</v>
      </c>
      <c r="BS100" s="161" t="e">
        <f t="shared" si="37"/>
        <v>#DIV/0!</v>
      </c>
      <c r="BT100" s="161" t="e">
        <f t="shared" si="38"/>
        <v>#DIV/0!</v>
      </c>
      <c r="BU100" s="161" t="e">
        <f t="shared" si="39"/>
        <v>#DIV/0!</v>
      </c>
      <c r="BV100" s="161" t="e">
        <f t="shared" si="40"/>
        <v>#DIV/0!</v>
      </c>
      <c r="BW100" s="161" t="e">
        <f t="shared" si="41"/>
        <v>#DIV/0!</v>
      </c>
      <c r="BX100" s="107">
        <f t="shared" si="42"/>
        <v>0</v>
      </c>
      <c r="BZ100" s="40" t="e">
        <f>VLOOKUP(I100,Lists!$D$2:$D$19,1,FALSE)</f>
        <v>#N/A</v>
      </c>
      <c r="CA100" s="40" t="e">
        <f>VLOOKUP($I100,Blends!$B$2:$B$115,1,FALSE)</f>
        <v>#N/A</v>
      </c>
      <c r="CC100" s="218">
        <f>ROUND(IF($I100="Other HFC Blend",(Z100*$L100*SUMIF(Lists!$E$2:$E$133,'Quarterly Information'!$K100,Exchange_Value)+Z100*$N100*SUMIF(Lists!$E$2:$E$133,'Quarterly Information'!$M100,Exchange_Value)+Z100*$P100*SUMIF(Lists!$E$2:$E$133,'Quarterly Information'!$O100,Exchange_Value)+Z100*$R100*SUMIF(Lists!$E$2:$E$133,'Quarterly Information'!$Q100,Exchange_Value)+Z100*$T100*SUMIF(Lists!$E$2:$E$133,'Quarterly Information'!$S100,Exchange_Value))/1000,Z100*SUMIF(Lists!$E$2:$E$133,$I100,Exchange_Value)/1000),1)</f>
        <v>0</v>
      </c>
      <c r="CD100" s="218">
        <f>ROUND(IF($I100="Other HFC Blend",(AA100*$L100*SUMIF(Lists!$E$2:$E$133,'Quarterly Information'!$K100,Exchange_Value)+AA100*$N100*SUMIF(Lists!$E$2:$E$133,'Quarterly Information'!$M100,Exchange_Value)+AA100*$P100*SUMIF(Lists!$E$2:$E$133,'Quarterly Information'!$O100,Exchange_Value)+AA100*$R100*SUMIF(Lists!$E$2:$E$133,'Quarterly Information'!$Q100,Exchange_Value)+AA100*$T100*SUMIF(Lists!$E$2:$E$133,'Quarterly Information'!$S100,Exchange_Value))/1000,AA100*SUMIF(Lists!$E$2:$E$133,$I100,Exchange_Value)/1000),1)</f>
        <v>0</v>
      </c>
      <c r="CE100" s="218">
        <f>ROUND(IF($I100="Other HFC Blend",(AB100*$L100*SUMIF(Lists!$E$2:$E$133,'Quarterly Information'!$K100,Exchange_Value)+AB100*$N100*SUMIF(Lists!$E$2:$E$133,'Quarterly Information'!$M100,Exchange_Value)+AB100*$P100*SUMIF(Lists!$E$2:$E$133,'Quarterly Information'!$O100,Exchange_Value)+AB100*$R100*SUMIF(Lists!$E$2:$E$133,'Quarterly Information'!$Q100,Exchange_Value)+AB100*$T100*SUMIF(Lists!$E$2:$E$133,'Quarterly Information'!$S100,Exchange_Value))/1000,AB100*SUMIF(Lists!$E$2:$E$133,$I100,Exchange_Value)/1000),1)</f>
        <v>0</v>
      </c>
      <c r="CF100" s="218">
        <f>ROUND(IF($I100="Other HFC Blend",(AC100*$L100*SUMIF(Lists!$E$2:$E$133,'Quarterly Information'!$K100,Exchange_Value)+AC100*$N100*SUMIF(Lists!$E$2:$E$133,'Quarterly Information'!$M100,Exchange_Value)+AC100*$P100*SUMIF(Lists!$E$2:$E$133,'Quarterly Information'!$O100,Exchange_Value)+AC100*$R100*SUMIF(Lists!$E$2:$E$133,'Quarterly Information'!$Q100,Exchange_Value)+AC100*$T100*SUMIF(Lists!$E$2:$E$133,'Quarterly Information'!$S100,Exchange_Value))/1000,AC100*SUMIF(Lists!$E$2:$E$133,$I100,Exchange_Value)/1000),1)</f>
        <v>0</v>
      </c>
      <c r="CG100" s="218">
        <f>ROUND(IF($I100="Other HFC Blend",(AD100*$L100*SUMIF(Lists!$E$2:$E$133,'Quarterly Information'!$K100,Exchange_Value)+AD100*$N100*SUMIF(Lists!$E$2:$E$133,'Quarterly Information'!$M100,Exchange_Value)+AD100*$P100*SUMIF(Lists!$E$2:$E$133,'Quarterly Information'!$O100,Exchange_Value)+AD100*$R100*SUMIF(Lists!$E$2:$E$133,'Quarterly Information'!$Q100,Exchange_Value)+AD100*$T100*SUMIF(Lists!$E$2:$E$133,'Quarterly Information'!$S100,Exchange_Value))/1000,AD100*SUMIF(Lists!$E$2:$E$133,$I100,Exchange_Value)/1000),1)</f>
        <v>0</v>
      </c>
      <c r="CH100" s="218">
        <f>ROUND(IF($I100="Other HFC Blend",(AE100*$L100*SUMIF(Lists!$E$2:$E$133,'Quarterly Information'!$K100,Exchange_Value)+AE100*$N100*SUMIF(Lists!$E$2:$E$133,'Quarterly Information'!$M100,Exchange_Value)+AE100*$P100*SUMIF(Lists!$E$2:$E$133,'Quarterly Information'!$O100,Exchange_Value)+AE100*$R100*SUMIF(Lists!$E$2:$E$133,'Quarterly Information'!$Q100,Exchange_Value)+AE100*$T100*SUMIF(Lists!$E$2:$E$133,'Quarterly Information'!$S100,Exchange_Value))/1000,AE100*SUMIF(Lists!$E$2:$E$133,$I100,Exchange_Value)/1000),1)</f>
        <v>0</v>
      </c>
      <c r="CI100" s="218">
        <f>ROUND(IF($I100="Other HFC Blend",(AF100*$L100*SUMIF(Lists!$E$2:$E$133,'Quarterly Information'!$K100,Exchange_Value)+AF100*$N100*SUMIF(Lists!$E$2:$E$133,'Quarterly Information'!$M100,Exchange_Value)+AF100*$P100*SUMIF(Lists!$E$2:$E$133,'Quarterly Information'!$O100,Exchange_Value)+AF100*$R100*SUMIF(Lists!$E$2:$E$133,'Quarterly Information'!$Q100,Exchange_Value)+AF100*$T100*SUMIF(Lists!$E$2:$E$133,'Quarterly Information'!$S100,Exchange_Value))/1000,AF100*SUMIF(Lists!$E$2:$E$133,$I100,Exchange_Value)/1000),1)</f>
        <v>0</v>
      </c>
    </row>
    <row r="101" spans="1:87" ht="14" x14ac:dyDescent="0.25">
      <c r="A101" s="39">
        <v>59</v>
      </c>
      <c r="B101" s="90" t="str">
        <f t="shared" si="0"/>
        <v/>
      </c>
      <c r="C101" s="159"/>
      <c r="D101" s="91"/>
      <c r="E101" s="174"/>
      <c r="F101" s="92"/>
      <c r="G101" s="93"/>
      <c r="H101" s="94"/>
      <c r="I101" s="185"/>
      <c r="J101" s="200"/>
      <c r="K101" s="210"/>
      <c r="L101" s="95"/>
      <c r="M101" s="92"/>
      <c r="N101" s="95"/>
      <c r="O101" s="92"/>
      <c r="P101" s="95"/>
      <c r="Q101" s="128"/>
      <c r="R101" s="95"/>
      <c r="S101" s="128"/>
      <c r="T101" s="211"/>
      <c r="U101" s="203"/>
      <c r="V101" s="92"/>
      <c r="W101" s="96"/>
      <c r="X101" s="92"/>
      <c r="Y101" s="220"/>
      <c r="Z101" s="226"/>
      <c r="AA101" s="165"/>
      <c r="AB101" s="165"/>
      <c r="AC101" s="165"/>
      <c r="AD101" s="165"/>
      <c r="AE101" s="165"/>
      <c r="AF101" s="168"/>
      <c r="AG101"/>
      <c r="AH101" s="107">
        <f t="shared" si="1"/>
        <v>0</v>
      </c>
      <c r="AI101" s="107">
        <f t="shared" si="2"/>
        <v>0</v>
      </c>
      <c r="AJ101" s="107">
        <f t="shared" si="3"/>
        <v>0</v>
      </c>
      <c r="AK101" s="107">
        <f t="shared" si="4"/>
        <v>0</v>
      </c>
      <c r="AL101" s="107">
        <f t="shared" si="5"/>
        <v>0</v>
      </c>
      <c r="AM101" s="107">
        <f t="shared" si="6"/>
        <v>0</v>
      </c>
      <c r="AO101" s="161" t="e">
        <f t="shared" si="7"/>
        <v>#DIV/0!</v>
      </c>
      <c r="AP101" s="161" t="e">
        <f t="shared" si="8"/>
        <v>#DIV/0!</v>
      </c>
      <c r="AQ101" s="161" t="e">
        <f t="shared" si="9"/>
        <v>#DIV/0!</v>
      </c>
      <c r="AR101" s="161" t="e">
        <f t="shared" si="10"/>
        <v>#DIV/0!</v>
      </c>
      <c r="AS101" s="161" t="e">
        <f t="shared" si="11"/>
        <v>#DIV/0!</v>
      </c>
      <c r="AT101" s="107">
        <f t="shared" si="12"/>
        <v>0</v>
      </c>
      <c r="AU101" s="161" t="e">
        <f t="shared" si="13"/>
        <v>#DIV/0!</v>
      </c>
      <c r="AV101" s="161" t="e">
        <f t="shared" si="14"/>
        <v>#DIV/0!</v>
      </c>
      <c r="AW101" s="161" t="e">
        <f t="shared" si="15"/>
        <v>#DIV/0!</v>
      </c>
      <c r="AX101" s="161" t="e">
        <f t="shared" si="16"/>
        <v>#DIV/0!</v>
      </c>
      <c r="AY101" s="161" t="e">
        <f t="shared" si="17"/>
        <v>#DIV/0!</v>
      </c>
      <c r="AZ101" s="107">
        <f t="shared" si="18"/>
        <v>0</v>
      </c>
      <c r="BA101" s="161" t="e">
        <f t="shared" si="19"/>
        <v>#DIV/0!</v>
      </c>
      <c r="BB101" s="161" t="e">
        <f t="shared" si="20"/>
        <v>#DIV/0!</v>
      </c>
      <c r="BC101" s="161" t="e">
        <f t="shared" si="21"/>
        <v>#DIV/0!</v>
      </c>
      <c r="BD101" s="161" t="e">
        <f t="shared" si="22"/>
        <v>#DIV/0!</v>
      </c>
      <c r="BE101" s="161" t="e">
        <f t="shared" si="23"/>
        <v>#DIV/0!</v>
      </c>
      <c r="BF101" s="107">
        <f t="shared" si="24"/>
        <v>0</v>
      </c>
      <c r="BG101" s="161" t="e">
        <f t="shared" si="25"/>
        <v>#DIV/0!</v>
      </c>
      <c r="BH101" s="161" t="e">
        <f t="shared" si="26"/>
        <v>#DIV/0!</v>
      </c>
      <c r="BI101" s="161" t="e">
        <f t="shared" si="27"/>
        <v>#DIV/0!</v>
      </c>
      <c r="BJ101" s="161" t="e">
        <f t="shared" si="28"/>
        <v>#DIV/0!</v>
      </c>
      <c r="BK101" s="161" t="e">
        <f t="shared" si="29"/>
        <v>#DIV/0!</v>
      </c>
      <c r="BL101" s="107">
        <f t="shared" si="30"/>
        <v>0</v>
      </c>
      <c r="BM101" s="161" t="e">
        <f t="shared" si="31"/>
        <v>#DIV/0!</v>
      </c>
      <c r="BN101" s="161" t="e">
        <f t="shared" si="32"/>
        <v>#DIV/0!</v>
      </c>
      <c r="BO101" s="161" t="e">
        <f t="shared" si="33"/>
        <v>#DIV/0!</v>
      </c>
      <c r="BP101" s="161" t="e">
        <f t="shared" si="34"/>
        <v>#DIV/0!</v>
      </c>
      <c r="BQ101" s="161" t="e">
        <f t="shared" si="35"/>
        <v>#DIV/0!</v>
      </c>
      <c r="BR101" s="107">
        <f t="shared" si="36"/>
        <v>0</v>
      </c>
      <c r="BS101" s="161" t="e">
        <f t="shared" si="37"/>
        <v>#DIV/0!</v>
      </c>
      <c r="BT101" s="161" t="e">
        <f t="shared" si="38"/>
        <v>#DIV/0!</v>
      </c>
      <c r="BU101" s="161" t="e">
        <f t="shared" si="39"/>
        <v>#DIV/0!</v>
      </c>
      <c r="BV101" s="161" t="e">
        <f t="shared" si="40"/>
        <v>#DIV/0!</v>
      </c>
      <c r="BW101" s="161" t="e">
        <f t="shared" si="41"/>
        <v>#DIV/0!</v>
      </c>
      <c r="BX101" s="107">
        <f t="shared" si="42"/>
        <v>0</v>
      </c>
      <c r="BZ101" s="40" t="e">
        <f>VLOOKUP(I101,Lists!$D$2:$D$19,1,FALSE)</f>
        <v>#N/A</v>
      </c>
      <c r="CA101" s="40" t="e">
        <f>VLOOKUP($I101,Blends!$B$2:$B$115,1,FALSE)</f>
        <v>#N/A</v>
      </c>
      <c r="CC101" s="218">
        <f>ROUND(IF($I101="Other HFC Blend",(Z101*$L101*SUMIF(Lists!$E$2:$E$133,'Quarterly Information'!$K101,Exchange_Value)+Z101*$N101*SUMIF(Lists!$E$2:$E$133,'Quarterly Information'!$M101,Exchange_Value)+Z101*$P101*SUMIF(Lists!$E$2:$E$133,'Quarterly Information'!$O101,Exchange_Value)+Z101*$R101*SUMIF(Lists!$E$2:$E$133,'Quarterly Information'!$Q101,Exchange_Value)+Z101*$T101*SUMIF(Lists!$E$2:$E$133,'Quarterly Information'!$S101,Exchange_Value))/1000,Z101*SUMIF(Lists!$E$2:$E$133,$I101,Exchange_Value)/1000),1)</f>
        <v>0</v>
      </c>
      <c r="CD101" s="218">
        <f>ROUND(IF($I101="Other HFC Blend",(AA101*$L101*SUMIF(Lists!$E$2:$E$133,'Quarterly Information'!$K101,Exchange_Value)+AA101*$N101*SUMIF(Lists!$E$2:$E$133,'Quarterly Information'!$M101,Exchange_Value)+AA101*$P101*SUMIF(Lists!$E$2:$E$133,'Quarterly Information'!$O101,Exchange_Value)+AA101*$R101*SUMIF(Lists!$E$2:$E$133,'Quarterly Information'!$Q101,Exchange_Value)+AA101*$T101*SUMIF(Lists!$E$2:$E$133,'Quarterly Information'!$S101,Exchange_Value))/1000,AA101*SUMIF(Lists!$E$2:$E$133,$I101,Exchange_Value)/1000),1)</f>
        <v>0</v>
      </c>
      <c r="CE101" s="218">
        <f>ROUND(IF($I101="Other HFC Blend",(AB101*$L101*SUMIF(Lists!$E$2:$E$133,'Quarterly Information'!$K101,Exchange_Value)+AB101*$N101*SUMIF(Lists!$E$2:$E$133,'Quarterly Information'!$M101,Exchange_Value)+AB101*$P101*SUMIF(Lists!$E$2:$E$133,'Quarterly Information'!$O101,Exchange_Value)+AB101*$R101*SUMIF(Lists!$E$2:$E$133,'Quarterly Information'!$Q101,Exchange_Value)+AB101*$T101*SUMIF(Lists!$E$2:$E$133,'Quarterly Information'!$S101,Exchange_Value))/1000,AB101*SUMIF(Lists!$E$2:$E$133,$I101,Exchange_Value)/1000),1)</f>
        <v>0</v>
      </c>
      <c r="CF101" s="218">
        <f>ROUND(IF($I101="Other HFC Blend",(AC101*$L101*SUMIF(Lists!$E$2:$E$133,'Quarterly Information'!$K101,Exchange_Value)+AC101*$N101*SUMIF(Lists!$E$2:$E$133,'Quarterly Information'!$M101,Exchange_Value)+AC101*$P101*SUMIF(Lists!$E$2:$E$133,'Quarterly Information'!$O101,Exchange_Value)+AC101*$R101*SUMIF(Lists!$E$2:$E$133,'Quarterly Information'!$Q101,Exchange_Value)+AC101*$T101*SUMIF(Lists!$E$2:$E$133,'Quarterly Information'!$S101,Exchange_Value))/1000,AC101*SUMIF(Lists!$E$2:$E$133,$I101,Exchange_Value)/1000),1)</f>
        <v>0</v>
      </c>
      <c r="CG101" s="218">
        <f>ROUND(IF($I101="Other HFC Blend",(AD101*$L101*SUMIF(Lists!$E$2:$E$133,'Quarterly Information'!$K101,Exchange_Value)+AD101*$N101*SUMIF(Lists!$E$2:$E$133,'Quarterly Information'!$M101,Exchange_Value)+AD101*$P101*SUMIF(Lists!$E$2:$E$133,'Quarterly Information'!$O101,Exchange_Value)+AD101*$R101*SUMIF(Lists!$E$2:$E$133,'Quarterly Information'!$Q101,Exchange_Value)+AD101*$T101*SUMIF(Lists!$E$2:$E$133,'Quarterly Information'!$S101,Exchange_Value))/1000,AD101*SUMIF(Lists!$E$2:$E$133,$I101,Exchange_Value)/1000),1)</f>
        <v>0</v>
      </c>
      <c r="CH101" s="218">
        <f>ROUND(IF($I101="Other HFC Blend",(AE101*$L101*SUMIF(Lists!$E$2:$E$133,'Quarterly Information'!$K101,Exchange_Value)+AE101*$N101*SUMIF(Lists!$E$2:$E$133,'Quarterly Information'!$M101,Exchange_Value)+AE101*$P101*SUMIF(Lists!$E$2:$E$133,'Quarterly Information'!$O101,Exchange_Value)+AE101*$R101*SUMIF(Lists!$E$2:$E$133,'Quarterly Information'!$Q101,Exchange_Value)+AE101*$T101*SUMIF(Lists!$E$2:$E$133,'Quarterly Information'!$S101,Exchange_Value))/1000,AE101*SUMIF(Lists!$E$2:$E$133,$I101,Exchange_Value)/1000),1)</f>
        <v>0</v>
      </c>
      <c r="CI101" s="218">
        <f>ROUND(IF($I101="Other HFC Blend",(AF101*$L101*SUMIF(Lists!$E$2:$E$133,'Quarterly Information'!$K101,Exchange_Value)+AF101*$N101*SUMIF(Lists!$E$2:$E$133,'Quarterly Information'!$M101,Exchange_Value)+AF101*$P101*SUMIF(Lists!$E$2:$E$133,'Quarterly Information'!$O101,Exchange_Value)+AF101*$R101*SUMIF(Lists!$E$2:$E$133,'Quarterly Information'!$Q101,Exchange_Value)+AF101*$T101*SUMIF(Lists!$E$2:$E$133,'Quarterly Information'!$S101,Exchange_Value))/1000,AF101*SUMIF(Lists!$E$2:$E$133,$I101,Exchange_Value)/1000),1)</f>
        <v>0</v>
      </c>
    </row>
    <row r="102" spans="1:87" ht="14" x14ac:dyDescent="0.25">
      <c r="A102" s="39">
        <v>60</v>
      </c>
      <c r="B102" s="90" t="str">
        <f t="shared" si="0"/>
        <v/>
      </c>
      <c r="C102" s="159"/>
      <c r="D102" s="91"/>
      <c r="E102" s="174"/>
      <c r="F102" s="92"/>
      <c r="G102" s="93"/>
      <c r="H102" s="94"/>
      <c r="I102" s="185"/>
      <c r="J102" s="200"/>
      <c r="K102" s="210"/>
      <c r="L102" s="95"/>
      <c r="M102" s="92"/>
      <c r="N102" s="95"/>
      <c r="O102" s="92"/>
      <c r="P102" s="95"/>
      <c r="Q102" s="128"/>
      <c r="R102" s="95"/>
      <c r="S102" s="128"/>
      <c r="T102" s="211"/>
      <c r="U102" s="203"/>
      <c r="V102" s="92"/>
      <c r="W102" s="96"/>
      <c r="X102" s="92"/>
      <c r="Y102" s="220"/>
      <c r="Z102" s="226"/>
      <c r="AA102" s="165"/>
      <c r="AB102" s="165"/>
      <c r="AC102" s="165"/>
      <c r="AD102" s="165"/>
      <c r="AE102" s="165"/>
      <c r="AF102" s="168"/>
      <c r="AG102"/>
      <c r="AH102" s="107">
        <f t="shared" si="1"/>
        <v>0</v>
      </c>
      <c r="AI102" s="107">
        <f t="shared" si="2"/>
        <v>0</v>
      </c>
      <c r="AJ102" s="107">
        <f t="shared" si="3"/>
        <v>0</v>
      </c>
      <c r="AK102" s="107">
        <f t="shared" si="4"/>
        <v>0</v>
      </c>
      <c r="AL102" s="107">
        <f t="shared" si="5"/>
        <v>0</v>
      </c>
      <c r="AM102" s="107">
        <f t="shared" si="6"/>
        <v>0</v>
      </c>
      <c r="AO102" s="161" t="e">
        <f t="shared" si="7"/>
        <v>#DIV/0!</v>
      </c>
      <c r="AP102" s="161" t="e">
        <f t="shared" si="8"/>
        <v>#DIV/0!</v>
      </c>
      <c r="AQ102" s="161" t="e">
        <f t="shared" si="9"/>
        <v>#DIV/0!</v>
      </c>
      <c r="AR102" s="161" t="e">
        <f t="shared" si="10"/>
        <v>#DIV/0!</v>
      </c>
      <c r="AS102" s="161" t="e">
        <f t="shared" si="11"/>
        <v>#DIV/0!</v>
      </c>
      <c r="AT102" s="107">
        <f t="shared" si="12"/>
        <v>0</v>
      </c>
      <c r="AU102" s="161" t="e">
        <f t="shared" si="13"/>
        <v>#DIV/0!</v>
      </c>
      <c r="AV102" s="161" t="e">
        <f t="shared" si="14"/>
        <v>#DIV/0!</v>
      </c>
      <c r="AW102" s="161" t="e">
        <f t="shared" si="15"/>
        <v>#DIV/0!</v>
      </c>
      <c r="AX102" s="161" t="e">
        <f t="shared" si="16"/>
        <v>#DIV/0!</v>
      </c>
      <c r="AY102" s="161" t="e">
        <f t="shared" si="17"/>
        <v>#DIV/0!</v>
      </c>
      <c r="AZ102" s="107">
        <f t="shared" si="18"/>
        <v>0</v>
      </c>
      <c r="BA102" s="161" t="e">
        <f t="shared" si="19"/>
        <v>#DIV/0!</v>
      </c>
      <c r="BB102" s="161" t="e">
        <f t="shared" si="20"/>
        <v>#DIV/0!</v>
      </c>
      <c r="BC102" s="161" t="e">
        <f t="shared" si="21"/>
        <v>#DIV/0!</v>
      </c>
      <c r="BD102" s="161" t="e">
        <f t="shared" si="22"/>
        <v>#DIV/0!</v>
      </c>
      <c r="BE102" s="161" t="e">
        <f t="shared" si="23"/>
        <v>#DIV/0!</v>
      </c>
      <c r="BF102" s="107">
        <f t="shared" si="24"/>
        <v>0</v>
      </c>
      <c r="BG102" s="161" t="e">
        <f t="shared" si="25"/>
        <v>#DIV/0!</v>
      </c>
      <c r="BH102" s="161" t="e">
        <f t="shared" si="26"/>
        <v>#DIV/0!</v>
      </c>
      <c r="BI102" s="161" t="e">
        <f t="shared" si="27"/>
        <v>#DIV/0!</v>
      </c>
      <c r="BJ102" s="161" t="e">
        <f t="shared" si="28"/>
        <v>#DIV/0!</v>
      </c>
      <c r="BK102" s="161" t="e">
        <f t="shared" si="29"/>
        <v>#DIV/0!</v>
      </c>
      <c r="BL102" s="107">
        <f t="shared" si="30"/>
        <v>0</v>
      </c>
      <c r="BM102" s="161" t="e">
        <f t="shared" si="31"/>
        <v>#DIV/0!</v>
      </c>
      <c r="BN102" s="161" t="e">
        <f t="shared" si="32"/>
        <v>#DIV/0!</v>
      </c>
      <c r="BO102" s="161" t="e">
        <f t="shared" si="33"/>
        <v>#DIV/0!</v>
      </c>
      <c r="BP102" s="161" t="e">
        <f t="shared" si="34"/>
        <v>#DIV/0!</v>
      </c>
      <c r="BQ102" s="161" t="e">
        <f t="shared" si="35"/>
        <v>#DIV/0!</v>
      </c>
      <c r="BR102" s="107">
        <f t="shared" si="36"/>
        <v>0</v>
      </c>
      <c r="BS102" s="161" t="e">
        <f t="shared" si="37"/>
        <v>#DIV/0!</v>
      </c>
      <c r="BT102" s="161" t="e">
        <f t="shared" si="38"/>
        <v>#DIV/0!</v>
      </c>
      <c r="BU102" s="161" t="e">
        <f t="shared" si="39"/>
        <v>#DIV/0!</v>
      </c>
      <c r="BV102" s="161" t="e">
        <f t="shared" si="40"/>
        <v>#DIV/0!</v>
      </c>
      <c r="BW102" s="161" t="e">
        <f t="shared" si="41"/>
        <v>#DIV/0!</v>
      </c>
      <c r="BX102" s="107">
        <f t="shared" si="42"/>
        <v>0</v>
      </c>
      <c r="BZ102" s="40" t="e">
        <f>VLOOKUP(I102,Lists!$D$2:$D$19,1,FALSE)</f>
        <v>#N/A</v>
      </c>
      <c r="CA102" s="40" t="e">
        <f>VLOOKUP($I102,Blends!$B$2:$B$115,1,FALSE)</f>
        <v>#N/A</v>
      </c>
      <c r="CC102" s="218">
        <f>ROUND(IF($I102="Other HFC Blend",(Z102*$L102*SUMIF(Lists!$E$2:$E$133,'Quarterly Information'!$K102,Exchange_Value)+Z102*$N102*SUMIF(Lists!$E$2:$E$133,'Quarterly Information'!$M102,Exchange_Value)+Z102*$P102*SUMIF(Lists!$E$2:$E$133,'Quarterly Information'!$O102,Exchange_Value)+Z102*$R102*SUMIF(Lists!$E$2:$E$133,'Quarterly Information'!$Q102,Exchange_Value)+Z102*$T102*SUMIF(Lists!$E$2:$E$133,'Quarterly Information'!$S102,Exchange_Value))/1000,Z102*SUMIF(Lists!$E$2:$E$133,$I102,Exchange_Value)/1000),1)</f>
        <v>0</v>
      </c>
      <c r="CD102" s="218">
        <f>ROUND(IF($I102="Other HFC Blend",(AA102*$L102*SUMIF(Lists!$E$2:$E$133,'Quarterly Information'!$K102,Exchange_Value)+AA102*$N102*SUMIF(Lists!$E$2:$E$133,'Quarterly Information'!$M102,Exchange_Value)+AA102*$P102*SUMIF(Lists!$E$2:$E$133,'Quarterly Information'!$O102,Exchange_Value)+AA102*$R102*SUMIF(Lists!$E$2:$E$133,'Quarterly Information'!$Q102,Exchange_Value)+AA102*$T102*SUMIF(Lists!$E$2:$E$133,'Quarterly Information'!$S102,Exchange_Value))/1000,AA102*SUMIF(Lists!$E$2:$E$133,$I102,Exchange_Value)/1000),1)</f>
        <v>0</v>
      </c>
      <c r="CE102" s="218">
        <f>ROUND(IF($I102="Other HFC Blend",(AB102*$L102*SUMIF(Lists!$E$2:$E$133,'Quarterly Information'!$K102,Exchange_Value)+AB102*$N102*SUMIF(Lists!$E$2:$E$133,'Quarterly Information'!$M102,Exchange_Value)+AB102*$P102*SUMIF(Lists!$E$2:$E$133,'Quarterly Information'!$O102,Exchange_Value)+AB102*$R102*SUMIF(Lists!$E$2:$E$133,'Quarterly Information'!$Q102,Exchange_Value)+AB102*$T102*SUMIF(Lists!$E$2:$E$133,'Quarterly Information'!$S102,Exchange_Value))/1000,AB102*SUMIF(Lists!$E$2:$E$133,$I102,Exchange_Value)/1000),1)</f>
        <v>0</v>
      </c>
      <c r="CF102" s="218">
        <f>ROUND(IF($I102="Other HFC Blend",(AC102*$L102*SUMIF(Lists!$E$2:$E$133,'Quarterly Information'!$K102,Exchange_Value)+AC102*$N102*SUMIF(Lists!$E$2:$E$133,'Quarterly Information'!$M102,Exchange_Value)+AC102*$P102*SUMIF(Lists!$E$2:$E$133,'Quarterly Information'!$O102,Exchange_Value)+AC102*$R102*SUMIF(Lists!$E$2:$E$133,'Quarterly Information'!$Q102,Exchange_Value)+AC102*$T102*SUMIF(Lists!$E$2:$E$133,'Quarterly Information'!$S102,Exchange_Value))/1000,AC102*SUMIF(Lists!$E$2:$E$133,$I102,Exchange_Value)/1000),1)</f>
        <v>0</v>
      </c>
      <c r="CG102" s="218">
        <f>ROUND(IF($I102="Other HFC Blend",(AD102*$L102*SUMIF(Lists!$E$2:$E$133,'Quarterly Information'!$K102,Exchange_Value)+AD102*$N102*SUMIF(Lists!$E$2:$E$133,'Quarterly Information'!$M102,Exchange_Value)+AD102*$P102*SUMIF(Lists!$E$2:$E$133,'Quarterly Information'!$O102,Exchange_Value)+AD102*$R102*SUMIF(Lists!$E$2:$E$133,'Quarterly Information'!$Q102,Exchange_Value)+AD102*$T102*SUMIF(Lists!$E$2:$E$133,'Quarterly Information'!$S102,Exchange_Value))/1000,AD102*SUMIF(Lists!$E$2:$E$133,$I102,Exchange_Value)/1000),1)</f>
        <v>0</v>
      </c>
      <c r="CH102" s="218">
        <f>ROUND(IF($I102="Other HFC Blend",(AE102*$L102*SUMIF(Lists!$E$2:$E$133,'Quarterly Information'!$K102,Exchange_Value)+AE102*$N102*SUMIF(Lists!$E$2:$E$133,'Quarterly Information'!$M102,Exchange_Value)+AE102*$P102*SUMIF(Lists!$E$2:$E$133,'Quarterly Information'!$O102,Exchange_Value)+AE102*$R102*SUMIF(Lists!$E$2:$E$133,'Quarterly Information'!$Q102,Exchange_Value)+AE102*$T102*SUMIF(Lists!$E$2:$E$133,'Quarterly Information'!$S102,Exchange_Value))/1000,AE102*SUMIF(Lists!$E$2:$E$133,$I102,Exchange_Value)/1000),1)</f>
        <v>0</v>
      </c>
      <c r="CI102" s="218">
        <f>ROUND(IF($I102="Other HFC Blend",(AF102*$L102*SUMIF(Lists!$E$2:$E$133,'Quarterly Information'!$K102,Exchange_Value)+AF102*$N102*SUMIF(Lists!$E$2:$E$133,'Quarterly Information'!$M102,Exchange_Value)+AF102*$P102*SUMIF(Lists!$E$2:$E$133,'Quarterly Information'!$O102,Exchange_Value)+AF102*$R102*SUMIF(Lists!$E$2:$E$133,'Quarterly Information'!$Q102,Exchange_Value)+AF102*$T102*SUMIF(Lists!$E$2:$E$133,'Quarterly Information'!$S102,Exchange_Value))/1000,AF102*SUMIF(Lists!$E$2:$E$133,$I102,Exchange_Value)/1000),1)</f>
        <v>0</v>
      </c>
    </row>
    <row r="103" spans="1:87" ht="14" x14ac:dyDescent="0.25">
      <c r="A103" s="39">
        <v>61</v>
      </c>
      <c r="B103" s="90" t="str">
        <f t="shared" si="0"/>
        <v/>
      </c>
      <c r="C103" s="159"/>
      <c r="D103" s="91"/>
      <c r="E103" s="174"/>
      <c r="F103" s="92"/>
      <c r="G103" s="93"/>
      <c r="H103" s="94"/>
      <c r="I103" s="185"/>
      <c r="J103" s="200"/>
      <c r="K103" s="210"/>
      <c r="L103" s="95"/>
      <c r="M103" s="92"/>
      <c r="N103" s="95"/>
      <c r="O103" s="92"/>
      <c r="P103" s="95"/>
      <c r="Q103" s="128"/>
      <c r="R103" s="95"/>
      <c r="S103" s="128"/>
      <c r="T103" s="211"/>
      <c r="U103" s="203"/>
      <c r="V103" s="92"/>
      <c r="W103" s="96"/>
      <c r="X103" s="92"/>
      <c r="Y103" s="220"/>
      <c r="Z103" s="226"/>
      <c r="AA103" s="165"/>
      <c r="AB103" s="165"/>
      <c r="AC103" s="165"/>
      <c r="AD103" s="165"/>
      <c r="AE103" s="165"/>
      <c r="AF103" s="168"/>
      <c r="AG103"/>
      <c r="AH103" s="107">
        <f t="shared" si="1"/>
        <v>0</v>
      </c>
      <c r="AI103" s="107">
        <f t="shared" si="2"/>
        <v>0</v>
      </c>
      <c r="AJ103" s="107">
        <f t="shared" si="3"/>
        <v>0</v>
      </c>
      <c r="AK103" s="107">
        <f t="shared" si="4"/>
        <v>0</v>
      </c>
      <c r="AL103" s="107">
        <f t="shared" si="5"/>
        <v>0</v>
      </c>
      <c r="AM103" s="107">
        <f t="shared" si="6"/>
        <v>0</v>
      </c>
      <c r="AO103" s="161" t="e">
        <f t="shared" si="7"/>
        <v>#DIV/0!</v>
      </c>
      <c r="AP103" s="161" t="e">
        <f t="shared" si="8"/>
        <v>#DIV/0!</v>
      </c>
      <c r="AQ103" s="161" t="e">
        <f t="shared" si="9"/>
        <v>#DIV/0!</v>
      </c>
      <c r="AR103" s="161" t="e">
        <f t="shared" si="10"/>
        <v>#DIV/0!</v>
      </c>
      <c r="AS103" s="161" t="e">
        <f t="shared" si="11"/>
        <v>#DIV/0!</v>
      </c>
      <c r="AT103" s="107">
        <f t="shared" si="12"/>
        <v>0</v>
      </c>
      <c r="AU103" s="161" t="e">
        <f t="shared" si="13"/>
        <v>#DIV/0!</v>
      </c>
      <c r="AV103" s="161" t="e">
        <f t="shared" si="14"/>
        <v>#DIV/0!</v>
      </c>
      <c r="AW103" s="161" t="e">
        <f t="shared" si="15"/>
        <v>#DIV/0!</v>
      </c>
      <c r="AX103" s="161" t="e">
        <f t="shared" si="16"/>
        <v>#DIV/0!</v>
      </c>
      <c r="AY103" s="161" t="e">
        <f t="shared" si="17"/>
        <v>#DIV/0!</v>
      </c>
      <c r="AZ103" s="107">
        <f t="shared" si="18"/>
        <v>0</v>
      </c>
      <c r="BA103" s="161" t="e">
        <f t="shared" si="19"/>
        <v>#DIV/0!</v>
      </c>
      <c r="BB103" s="161" t="e">
        <f t="shared" si="20"/>
        <v>#DIV/0!</v>
      </c>
      <c r="BC103" s="161" t="e">
        <f t="shared" si="21"/>
        <v>#DIV/0!</v>
      </c>
      <c r="BD103" s="161" t="e">
        <f t="shared" si="22"/>
        <v>#DIV/0!</v>
      </c>
      <c r="BE103" s="161" t="e">
        <f t="shared" si="23"/>
        <v>#DIV/0!</v>
      </c>
      <c r="BF103" s="107">
        <f t="shared" si="24"/>
        <v>0</v>
      </c>
      <c r="BG103" s="161" t="e">
        <f t="shared" si="25"/>
        <v>#DIV/0!</v>
      </c>
      <c r="BH103" s="161" t="e">
        <f t="shared" si="26"/>
        <v>#DIV/0!</v>
      </c>
      <c r="BI103" s="161" t="e">
        <f t="shared" si="27"/>
        <v>#DIV/0!</v>
      </c>
      <c r="BJ103" s="161" t="e">
        <f t="shared" si="28"/>
        <v>#DIV/0!</v>
      </c>
      <c r="BK103" s="161" t="e">
        <f t="shared" si="29"/>
        <v>#DIV/0!</v>
      </c>
      <c r="BL103" s="107">
        <f t="shared" si="30"/>
        <v>0</v>
      </c>
      <c r="BM103" s="161" t="e">
        <f t="shared" si="31"/>
        <v>#DIV/0!</v>
      </c>
      <c r="BN103" s="161" t="e">
        <f t="shared" si="32"/>
        <v>#DIV/0!</v>
      </c>
      <c r="BO103" s="161" t="e">
        <f t="shared" si="33"/>
        <v>#DIV/0!</v>
      </c>
      <c r="BP103" s="161" t="e">
        <f t="shared" si="34"/>
        <v>#DIV/0!</v>
      </c>
      <c r="BQ103" s="161" t="e">
        <f t="shared" si="35"/>
        <v>#DIV/0!</v>
      </c>
      <c r="BR103" s="107">
        <f t="shared" si="36"/>
        <v>0</v>
      </c>
      <c r="BS103" s="161" t="e">
        <f t="shared" si="37"/>
        <v>#DIV/0!</v>
      </c>
      <c r="BT103" s="161" t="e">
        <f t="shared" si="38"/>
        <v>#DIV/0!</v>
      </c>
      <c r="BU103" s="161" t="e">
        <f t="shared" si="39"/>
        <v>#DIV/0!</v>
      </c>
      <c r="BV103" s="161" t="e">
        <f t="shared" si="40"/>
        <v>#DIV/0!</v>
      </c>
      <c r="BW103" s="161" t="e">
        <f t="shared" si="41"/>
        <v>#DIV/0!</v>
      </c>
      <c r="BX103" s="107">
        <f t="shared" si="42"/>
        <v>0</v>
      </c>
      <c r="BZ103" s="40" t="e">
        <f>VLOOKUP(I103,Lists!$D$2:$D$19,1,FALSE)</f>
        <v>#N/A</v>
      </c>
      <c r="CA103" s="40" t="e">
        <f>VLOOKUP($I103,Blends!$B$2:$B$115,1,FALSE)</f>
        <v>#N/A</v>
      </c>
      <c r="CC103" s="218">
        <f>ROUND(IF($I103="Other HFC Blend",(Z103*$L103*SUMIF(Lists!$E$2:$E$133,'Quarterly Information'!$K103,Exchange_Value)+Z103*$N103*SUMIF(Lists!$E$2:$E$133,'Quarterly Information'!$M103,Exchange_Value)+Z103*$P103*SUMIF(Lists!$E$2:$E$133,'Quarterly Information'!$O103,Exchange_Value)+Z103*$R103*SUMIF(Lists!$E$2:$E$133,'Quarterly Information'!$Q103,Exchange_Value)+Z103*$T103*SUMIF(Lists!$E$2:$E$133,'Quarterly Information'!$S103,Exchange_Value))/1000,Z103*SUMIF(Lists!$E$2:$E$133,$I103,Exchange_Value)/1000),1)</f>
        <v>0</v>
      </c>
      <c r="CD103" s="218">
        <f>ROUND(IF($I103="Other HFC Blend",(AA103*$L103*SUMIF(Lists!$E$2:$E$133,'Quarterly Information'!$K103,Exchange_Value)+AA103*$N103*SUMIF(Lists!$E$2:$E$133,'Quarterly Information'!$M103,Exchange_Value)+AA103*$P103*SUMIF(Lists!$E$2:$E$133,'Quarterly Information'!$O103,Exchange_Value)+AA103*$R103*SUMIF(Lists!$E$2:$E$133,'Quarterly Information'!$Q103,Exchange_Value)+AA103*$T103*SUMIF(Lists!$E$2:$E$133,'Quarterly Information'!$S103,Exchange_Value))/1000,AA103*SUMIF(Lists!$E$2:$E$133,$I103,Exchange_Value)/1000),1)</f>
        <v>0</v>
      </c>
      <c r="CE103" s="218">
        <f>ROUND(IF($I103="Other HFC Blend",(AB103*$L103*SUMIF(Lists!$E$2:$E$133,'Quarterly Information'!$K103,Exchange_Value)+AB103*$N103*SUMIF(Lists!$E$2:$E$133,'Quarterly Information'!$M103,Exchange_Value)+AB103*$P103*SUMIF(Lists!$E$2:$E$133,'Quarterly Information'!$O103,Exchange_Value)+AB103*$R103*SUMIF(Lists!$E$2:$E$133,'Quarterly Information'!$Q103,Exchange_Value)+AB103*$T103*SUMIF(Lists!$E$2:$E$133,'Quarterly Information'!$S103,Exchange_Value))/1000,AB103*SUMIF(Lists!$E$2:$E$133,$I103,Exchange_Value)/1000),1)</f>
        <v>0</v>
      </c>
      <c r="CF103" s="218">
        <f>ROUND(IF($I103="Other HFC Blend",(AC103*$L103*SUMIF(Lists!$E$2:$E$133,'Quarterly Information'!$K103,Exchange_Value)+AC103*$N103*SUMIF(Lists!$E$2:$E$133,'Quarterly Information'!$M103,Exchange_Value)+AC103*$P103*SUMIF(Lists!$E$2:$E$133,'Quarterly Information'!$O103,Exchange_Value)+AC103*$R103*SUMIF(Lists!$E$2:$E$133,'Quarterly Information'!$Q103,Exchange_Value)+AC103*$T103*SUMIF(Lists!$E$2:$E$133,'Quarterly Information'!$S103,Exchange_Value))/1000,AC103*SUMIF(Lists!$E$2:$E$133,$I103,Exchange_Value)/1000),1)</f>
        <v>0</v>
      </c>
      <c r="CG103" s="218">
        <f>ROUND(IF($I103="Other HFC Blend",(AD103*$L103*SUMIF(Lists!$E$2:$E$133,'Quarterly Information'!$K103,Exchange_Value)+AD103*$N103*SUMIF(Lists!$E$2:$E$133,'Quarterly Information'!$M103,Exchange_Value)+AD103*$P103*SUMIF(Lists!$E$2:$E$133,'Quarterly Information'!$O103,Exchange_Value)+AD103*$R103*SUMIF(Lists!$E$2:$E$133,'Quarterly Information'!$Q103,Exchange_Value)+AD103*$T103*SUMIF(Lists!$E$2:$E$133,'Quarterly Information'!$S103,Exchange_Value))/1000,AD103*SUMIF(Lists!$E$2:$E$133,$I103,Exchange_Value)/1000),1)</f>
        <v>0</v>
      </c>
      <c r="CH103" s="218">
        <f>ROUND(IF($I103="Other HFC Blend",(AE103*$L103*SUMIF(Lists!$E$2:$E$133,'Quarterly Information'!$K103,Exchange_Value)+AE103*$N103*SUMIF(Lists!$E$2:$E$133,'Quarterly Information'!$M103,Exchange_Value)+AE103*$P103*SUMIF(Lists!$E$2:$E$133,'Quarterly Information'!$O103,Exchange_Value)+AE103*$R103*SUMIF(Lists!$E$2:$E$133,'Quarterly Information'!$Q103,Exchange_Value)+AE103*$T103*SUMIF(Lists!$E$2:$E$133,'Quarterly Information'!$S103,Exchange_Value))/1000,AE103*SUMIF(Lists!$E$2:$E$133,$I103,Exchange_Value)/1000),1)</f>
        <v>0</v>
      </c>
      <c r="CI103" s="218">
        <f>ROUND(IF($I103="Other HFC Blend",(AF103*$L103*SUMIF(Lists!$E$2:$E$133,'Quarterly Information'!$K103,Exchange_Value)+AF103*$N103*SUMIF(Lists!$E$2:$E$133,'Quarterly Information'!$M103,Exchange_Value)+AF103*$P103*SUMIF(Lists!$E$2:$E$133,'Quarterly Information'!$O103,Exchange_Value)+AF103*$R103*SUMIF(Lists!$E$2:$E$133,'Quarterly Information'!$Q103,Exchange_Value)+AF103*$T103*SUMIF(Lists!$E$2:$E$133,'Quarterly Information'!$S103,Exchange_Value))/1000,AF103*SUMIF(Lists!$E$2:$E$133,$I103,Exchange_Value)/1000),1)</f>
        <v>0</v>
      </c>
    </row>
    <row r="104" spans="1:87" ht="14" x14ac:dyDescent="0.25">
      <c r="A104" s="39">
        <v>62</v>
      </c>
      <c r="B104" s="90" t="str">
        <f t="shared" si="0"/>
        <v/>
      </c>
      <c r="C104" s="159"/>
      <c r="D104" s="91"/>
      <c r="E104" s="174"/>
      <c r="F104" s="92"/>
      <c r="G104" s="93"/>
      <c r="H104" s="94"/>
      <c r="I104" s="185"/>
      <c r="J104" s="200"/>
      <c r="K104" s="210"/>
      <c r="L104" s="95"/>
      <c r="M104" s="92"/>
      <c r="N104" s="95"/>
      <c r="O104" s="92"/>
      <c r="P104" s="95"/>
      <c r="Q104" s="128"/>
      <c r="R104" s="95"/>
      <c r="S104" s="128"/>
      <c r="T104" s="211"/>
      <c r="U104" s="203"/>
      <c r="V104" s="92"/>
      <c r="W104" s="96"/>
      <c r="X104" s="92"/>
      <c r="Y104" s="220"/>
      <c r="Z104" s="226"/>
      <c r="AA104" s="165"/>
      <c r="AB104" s="165"/>
      <c r="AC104" s="165"/>
      <c r="AD104" s="165"/>
      <c r="AE104" s="165"/>
      <c r="AF104" s="168"/>
      <c r="AG104"/>
      <c r="AH104" s="107">
        <f t="shared" si="1"/>
        <v>0</v>
      </c>
      <c r="AI104" s="107">
        <f t="shared" si="2"/>
        <v>0</v>
      </c>
      <c r="AJ104" s="107">
        <f t="shared" si="3"/>
        <v>0</v>
      </c>
      <c r="AK104" s="107">
        <f t="shared" si="4"/>
        <v>0</v>
      </c>
      <c r="AL104" s="107">
        <f t="shared" si="5"/>
        <v>0</v>
      </c>
      <c r="AM104" s="107">
        <f t="shared" si="6"/>
        <v>0</v>
      </c>
      <c r="AO104" s="161" t="e">
        <f t="shared" si="7"/>
        <v>#DIV/0!</v>
      </c>
      <c r="AP104" s="161" t="e">
        <f t="shared" si="8"/>
        <v>#DIV/0!</v>
      </c>
      <c r="AQ104" s="161" t="e">
        <f t="shared" si="9"/>
        <v>#DIV/0!</v>
      </c>
      <c r="AR104" s="161" t="e">
        <f t="shared" si="10"/>
        <v>#DIV/0!</v>
      </c>
      <c r="AS104" s="161" t="e">
        <f t="shared" si="11"/>
        <v>#DIV/0!</v>
      </c>
      <c r="AT104" s="107">
        <f t="shared" si="12"/>
        <v>0</v>
      </c>
      <c r="AU104" s="161" t="e">
        <f t="shared" si="13"/>
        <v>#DIV/0!</v>
      </c>
      <c r="AV104" s="161" t="e">
        <f t="shared" si="14"/>
        <v>#DIV/0!</v>
      </c>
      <c r="AW104" s="161" t="e">
        <f t="shared" si="15"/>
        <v>#DIV/0!</v>
      </c>
      <c r="AX104" s="161" t="e">
        <f t="shared" si="16"/>
        <v>#DIV/0!</v>
      </c>
      <c r="AY104" s="161" t="e">
        <f t="shared" si="17"/>
        <v>#DIV/0!</v>
      </c>
      <c r="AZ104" s="107">
        <f t="shared" si="18"/>
        <v>0</v>
      </c>
      <c r="BA104" s="161" t="e">
        <f t="shared" si="19"/>
        <v>#DIV/0!</v>
      </c>
      <c r="BB104" s="161" t="e">
        <f t="shared" si="20"/>
        <v>#DIV/0!</v>
      </c>
      <c r="BC104" s="161" t="e">
        <f t="shared" si="21"/>
        <v>#DIV/0!</v>
      </c>
      <c r="BD104" s="161" t="e">
        <f t="shared" si="22"/>
        <v>#DIV/0!</v>
      </c>
      <c r="BE104" s="161" t="e">
        <f t="shared" si="23"/>
        <v>#DIV/0!</v>
      </c>
      <c r="BF104" s="107">
        <f t="shared" si="24"/>
        <v>0</v>
      </c>
      <c r="BG104" s="161" t="e">
        <f t="shared" si="25"/>
        <v>#DIV/0!</v>
      </c>
      <c r="BH104" s="161" t="e">
        <f t="shared" si="26"/>
        <v>#DIV/0!</v>
      </c>
      <c r="BI104" s="161" t="e">
        <f t="shared" si="27"/>
        <v>#DIV/0!</v>
      </c>
      <c r="BJ104" s="161" t="e">
        <f t="shared" si="28"/>
        <v>#DIV/0!</v>
      </c>
      <c r="BK104" s="161" t="e">
        <f t="shared" si="29"/>
        <v>#DIV/0!</v>
      </c>
      <c r="BL104" s="107">
        <f t="shared" si="30"/>
        <v>0</v>
      </c>
      <c r="BM104" s="161" t="e">
        <f t="shared" si="31"/>
        <v>#DIV/0!</v>
      </c>
      <c r="BN104" s="161" t="e">
        <f t="shared" si="32"/>
        <v>#DIV/0!</v>
      </c>
      <c r="BO104" s="161" t="e">
        <f t="shared" si="33"/>
        <v>#DIV/0!</v>
      </c>
      <c r="BP104" s="161" t="e">
        <f t="shared" si="34"/>
        <v>#DIV/0!</v>
      </c>
      <c r="BQ104" s="161" t="e">
        <f t="shared" si="35"/>
        <v>#DIV/0!</v>
      </c>
      <c r="BR104" s="107">
        <f t="shared" si="36"/>
        <v>0</v>
      </c>
      <c r="BS104" s="161" t="e">
        <f t="shared" si="37"/>
        <v>#DIV/0!</v>
      </c>
      <c r="BT104" s="161" t="e">
        <f t="shared" si="38"/>
        <v>#DIV/0!</v>
      </c>
      <c r="BU104" s="161" t="e">
        <f t="shared" si="39"/>
        <v>#DIV/0!</v>
      </c>
      <c r="BV104" s="161" t="e">
        <f t="shared" si="40"/>
        <v>#DIV/0!</v>
      </c>
      <c r="BW104" s="161" t="e">
        <f t="shared" si="41"/>
        <v>#DIV/0!</v>
      </c>
      <c r="BX104" s="107">
        <f t="shared" si="42"/>
        <v>0</v>
      </c>
      <c r="BZ104" s="40" t="e">
        <f>VLOOKUP(I104,Lists!$D$2:$D$19,1,FALSE)</f>
        <v>#N/A</v>
      </c>
      <c r="CA104" s="40" t="e">
        <f>VLOOKUP($I104,Blends!$B$2:$B$115,1,FALSE)</f>
        <v>#N/A</v>
      </c>
      <c r="CC104" s="218">
        <f>ROUND(IF($I104="Other HFC Blend",(Z104*$L104*SUMIF(Lists!$E$2:$E$133,'Quarterly Information'!$K104,Exchange_Value)+Z104*$N104*SUMIF(Lists!$E$2:$E$133,'Quarterly Information'!$M104,Exchange_Value)+Z104*$P104*SUMIF(Lists!$E$2:$E$133,'Quarterly Information'!$O104,Exchange_Value)+Z104*$R104*SUMIF(Lists!$E$2:$E$133,'Quarterly Information'!$Q104,Exchange_Value)+Z104*$T104*SUMIF(Lists!$E$2:$E$133,'Quarterly Information'!$S104,Exchange_Value))/1000,Z104*SUMIF(Lists!$E$2:$E$133,$I104,Exchange_Value)/1000),1)</f>
        <v>0</v>
      </c>
      <c r="CD104" s="218">
        <f>ROUND(IF($I104="Other HFC Blend",(AA104*$L104*SUMIF(Lists!$E$2:$E$133,'Quarterly Information'!$K104,Exchange_Value)+AA104*$N104*SUMIF(Lists!$E$2:$E$133,'Quarterly Information'!$M104,Exchange_Value)+AA104*$P104*SUMIF(Lists!$E$2:$E$133,'Quarterly Information'!$O104,Exchange_Value)+AA104*$R104*SUMIF(Lists!$E$2:$E$133,'Quarterly Information'!$Q104,Exchange_Value)+AA104*$T104*SUMIF(Lists!$E$2:$E$133,'Quarterly Information'!$S104,Exchange_Value))/1000,AA104*SUMIF(Lists!$E$2:$E$133,$I104,Exchange_Value)/1000),1)</f>
        <v>0</v>
      </c>
      <c r="CE104" s="218">
        <f>ROUND(IF($I104="Other HFC Blend",(AB104*$L104*SUMIF(Lists!$E$2:$E$133,'Quarterly Information'!$K104,Exchange_Value)+AB104*$N104*SUMIF(Lists!$E$2:$E$133,'Quarterly Information'!$M104,Exchange_Value)+AB104*$P104*SUMIF(Lists!$E$2:$E$133,'Quarterly Information'!$O104,Exchange_Value)+AB104*$R104*SUMIF(Lists!$E$2:$E$133,'Quarterly Information'!$Q104,Exchange_Value)+AB104*$T104*SUMIF(Lists!$E$2:$E$133,'Quarterly Information'!$S104,Exchange_Value))/1000,AB104*SUMIF(Lists!$E$2:$E$133,$I104,Exchange_Value)/1000),1)</f>
        <v>0</v>
      </c>
      <c r="CF104" s="218">
        <f>ROUND(IF($I104="Other HFC Blend",(AC104*$L104*SUMIF(Lists!$E$2:$E$133,'Quarterly Information'!$K104,Exchange_Value)+AC104*$N104*SUMIF(Lists!$E$2:$E$133,'Quarterly Information'!$M104,Exchange_Value)+AC104*$P104*SUMIF(Lists!$E$2:$E$133,'Quarterly Information'!$O104,Exchange_Value)+AC104*$R104*SUMIF(Lists!$E$2:$E$133,'Quarterly Information'!$Q104,Exchange_Value)+AC104*$T104*SUMIF(Lists!$E$2:$E$133,'Quarterly Information'!$S104,Exchange_Value))/1000,AC104*SUMIF(Lists!$E$2:$E$133,$I104,Exchange_Value)/1000),1)</f>
        <v>0</v>
      </c>
      <c r="CG104" s="218">
        <f>ROUND(IF($I104="Other HFC Blend",(AD104*$L104*SUMIF(Lists!$E$2:$E$133,'Quarterly Information'!$K104,Exchange_Value)+AD104*$N104*SUMIF(Lists!$E$2:$E$133,'Quarterly Information'!$M104,Exchange_Value)+AD104*$P104*SUMIF(Lists!$E$2:$E$133,'Quarterly Information'!$O104,Exchange_Value)+AD104*$R104*SUMIF(Lists!$E$2:$E$133,'Quarterly Information'!$Q104,Exchange_Value)+AD104*$T104*SUMIF(Lists!$E$2:$E$133,'Quarterly Information'!$S104,Exchange_Value))/1000,AD104*SUMIF(Lists!$E$2:$E$133,$I104,Exchange_Value)/1000),1)</f>
        <v>0</v>
      </c>
      <c r="CH104" s="218">
        <f>ROUND(IF($I104="Other HFC Blend",(AE104*$L104*SUMIF(Lists!$E$2:$E$133,'Quarterly Information'!$K104,Exchange_Value)+AE104*$N104*SUMIF(Lists!$E$2:$E$133,'Quarterly Information'!$M104,Exchange_Value)+AE104*$P104*SUMIF(Lists!$E$2:$E$133,'Quarterly Information'!$O104,Exchange_Value)+AE104*$R104*SUMIF(Lists!$E$2:$E$133,'Quarterly Information'!$Q104,Exchange_Value)+AE104*$T104*SUMIF(Lists!$E$2:$E$133,'Quarterly Information'!$S104,Exchange_Value))/1000,AE104*SUMIF(Lists!$E$2:$E$133,$I104,Exchange_Value)/1000),1)</f>
        <v>0</v>
      </c>
      <c r="CI104" s="218">
        <f>ROUND(IF($I104="Other HFC Blend",(AF104*$L104*SUMIF(Lists!$E$2:$E$133,'Quarterly Information'!$K104,Exchange_Value)+AF104*$N104*SUMIF(Lists!$E$2:$E$133,'Quarterly Information'!$M104,Exchange_Value)+AF104*$P104*SUMIF(Lists!$E$2:$E$133,'Quarterly Information'!$O104,Exchange_Value)+AF104*$R104*SUMIF(Lists!$E$2:$E$133,'Quarterly Information'!$Q104,Exchange_Value)+AF104*$T104*SUMIF(Lists!$E$2:$E$133,'Quarterly Information'!$S104,Exchange_Value))/1000,AF104*SUMIF(Lists!$E$2:$E$133,$I104,Exchange_Value)/1000),1)</f>
        <v>0</v>
      </c>
    </row>
    <row r="105" spans="1:87" ht="14" x14ac:dyDescent="0.25">
      <c r="A105" s="39">
        <v>63</v>
      </c>
      <c r="B105" s="90" t="str">
        <f t="shared" si="0"/>
        <v/>
      </c>
      <c r="C105" s="159"/>
      <c r="D105" s="91"/>
      <c r="E105" s="174"/>
      <c r="F105" s="92"/>
      <c r="G105" s="93"/>
      <c r="H105" s="94"/>
      <c r="I105" s="185"/>
      <c r="J105" s="200"/>
      <c r="K105" s="210"/>
      <c r="L105" s="95"/>
      <c r="M105" s="92"/>
      <c r="N105" s="95"/>
      <c r="O105" s="92"/>
      <c r="P105" s="95"/>
      <c r="Q105" s="128"/>
      <c r="R105" s="95"/>
      <c r="S105" s="128"/>
      <c r="T105" s="211"/>
      <c r="U105" s="203"/>
      <c r="V105" s="92"/>
      <c r="W105" s="96"/>
      <c r="X105" s="92"/>
      <c r="Y105" s="220"/>
      <c r="Z105" s="226"/>
      <c r="AA105" s="165"/>
      <c r="AB105" s="165"/>
      <c r="AC105" s="165"/>
      <c r="AD105" s="165"/>
      <c r="AE105" s="165"/>
      <c r="AF105" s="168"/>
      <c r="AG105"/>
      <c r="AH105" s="107">
        <f t="shared" si="1"/>
        <v>0</v>
      </c>
      <c r="AI105" s="107">
        <f t="shared" si="2"/>
        <v>0</v>
      </c>
      <c r="AJ105" s="107">
        <f t="shared" si="3"/>
        <v>0</v>
      </c>
      <c r="AK105" s="107">
        <f t="shared" si="4"/>
        <v>0</v>
      </c>
      <c r="AL105" s="107">
        <f t="shared" si="5"/>
        <v>0</v>
      </c>
      <c r="AM105" s="107">
        <f t="shared" si="6"/>
        <v>0</v>
      </c>
      <c r="AO105" s="161" t="e">
        <f t="shared" si="7"/>
        <v>#DIV/0!</v>
      </c>
      <c r="AP105" s="161" t="e">
        <f t="shared" si="8"/>
        <v>#DIV/0!</v>
      </c>
      <c r="AQ105" s="161" t="e">
        <f t="shared" si="9"/>
        <v>#DIV/0!</v>
      </c>
      <c r="AR105" s="161" t="e">
        <f t="shared" si="10"/>
        <v>#DIV/0!</v>
      </c>
      <c r="AS105" s="161" t="e">
        <f t="shared" si="11"/>
        <v>#DIV/0!</v>
      </c>
      <c r="AT105" s="107">
        <f t="shared" si="12"/>
        <v>0</v>
      </c>
      <c r="AU105" s="161" t="e">
        <f t="shared" si="13"/>
        <v>#DIV/0!</v>
      </c>
      <c r="AV105" s="161" t="e">
        <f t="shared" si="14"/>
        <v>#DIV/0!</v>
      </c>
      <c r="AW105" s="161" t="e">
        <f t="shared" si="15"/>
        <v>#DIV/0!</v>
      </c>
      <c r="AX105" s="161" t="e">
        <f t="shared" si="16"/>
        <v>#DIV/0!</v>
      </c>
      <c r="AY105" s="161" t="e">
        <f t="shared" si="17"/>
        <v>#DIV/0!</v>
      </c>
      <c r="AZ105" s="107">
        <f t="shared" si="18"/>
        <v>0</v>
      </c>
      <c r="BA105" s="161" t="e">
        <f t="shared" si="19"/>
        <v>#DIV/0!</v>
      </c>
      <c r="BB105" s="161" t="e">
        <f t="shared" si="20"/>
        <v>#DIV/0!</v>
      </c>
      <c r="BC105" s="161" t="e">
        <f t="shared" si="21"/>
        <v>#DIV/0!</v>
      </c>
      <c r="BD105" s="161" t="e">
        <f t="shared" si="22"/>
        <v>#DIV/0!</v>
      </c>
      <c r="BE105" s="161" t="e">
        <f t="shared" si="23"/>
        <v>#DIV/0!</v>
      </c>
      <c r="BF105" s="107">
        <f t="shared" si="24"/>
        <v>0</v>
      </c>
      <c r="BG105" s="161" t="e">
        <f t="shared" si="25"/>
        <v>#DIV/0!</v>
      </c>
      <c r="BH105" s="161" t="e">
        <f t="shared" si="26"/>
        <v>#DIV/0!</v>
      </c>
      <c r="BI105" s="161" t="e">
        <f t="shared" si="27"/>
        <v>#DIV/0!</v>
      </c>
      <c r="BJ105" s="161" t="e">
        <f t="shared" si="28"/>
        <v>#DIV/0!</v>
      </c>
      <c r="BK105" s="161" t="e">
        <f t="shared" si="29"/>
        <v>#DIV/0!</v>
      </c>
      <c r="BL105" s="107">
        <f t="shared" si="30"/>
        <v>0</v>
      </c>
      <c r="BM105" s="161" t="e">
        <f t="shared" si="31"/>
        <v>#DIV/0!</v>
      </c>
      <c r="BN105" s="161" t="e">
        <f t="shared" si="32"/>
        <v>#DIV/0!</v>
      </c>
      <c r="BO105" s="161" t="e">
        <f t="shared" si="33"/>
        <v>#DIV/0!</v>
      </c>
      <c r="BP105" s="161" t="e">
        <f t="shared" si="34"/>
        <v>#DIV/0!</v>
      </c>
      <c r="BQ105" s="161" t="e">
        <f t="shared" si="35"/>
        <v>#DIV/0!</v>
      </c>
      <c r="BR105" s="107">
        <f t="shared" si="36"/>
        <v>0</v>
      </c>
      <c r="BS105" s="161" t="e">
        <f t="shared" si="37"/>
        <v>#DIV/0!</v>
      </c>
      <c r="BT105" s="161" t="e">
        <f t="shared" si="38"/>
        <v>#DIV/0!</v>
      </c>
      <c r="BU105" s="161" t="e">
        <f t="shared" si="39"/>
        <v>#DIV/0!</v>
      </c>
      <c r="BV105" s="161" t="e">
        <f t="shared" si="40"/>
        <v>#DIV/0!</v>
      </c>
      <c r="BW105" s="161" t="e">
        <f t="shared" si="41"/>
        <v>#DIV/0!</v>
      </c>
      <c r="BX105" s="107">
        <f t="shared" si="42"/>
        <v>0</v>
      </c>
      <c r="BZ105" s="40" t="e">
        <f>VLOOKUP(I105,Lists!$D$2:$D$19,1,FALSE)</f>
        <v>#N/A</v>
      </c>
      <c r="CA105" s="40" t="e">
        <f>VLOOKUP($I105,Blends!$B$2:$B$115,1,FALSE)</f>
        <v>#N/A</v>
      </c>
      <c r="CC105" s="218">
        <f>ROUND(IF($I105="Other HFC Blend",(Z105*$L105*SUMIF(Lists!$E$2:$E$133,'Quarterly Information'!$K105,Exchange_Value)+Z105*$N105*SUMIF(Lists!$E$2:$E$133,'Quarterly Information'!$M105,Exchange_Value)+Z105*$P105*SUMIF(Lists!$E$2:$E$133,'Quarterly Information'!$O105,Exchange_Value)+Z105*$R105*SUMIF(Lists!$E$2:$E$133,'Quarterly Information'!$Q105,Exchange_Value)+Z105*$T105*SUMIF(Lists!$E$2:$E$133,'Quarterly Information'!$S105,Exchange_Value))/1000,Z105*SUMIF(Lists!$E$2:$E$133,$I105,Exchange_Value)/1000),1)</f>
        <v>0</v>
      </c>
      <c r="CD105" s="218">
        <f>ROUND(IF($I105="Other HFC Blend",(AA105*$L105*SUMIF(Lists!$E$2:$E$133,'Quarterly Information'!$K105,Exchange_Value)+AA105*$N105*SUMIF(Lists!$E$2:$E$133,'Quarterly Information'!$M105,Exchange_Value)+AA105*$P105*SUMIF(Lists!$E$2:$E$133,'Quarterly Information'!$O105,Exchange_Value)+AA105*$R105*SUMIF(Lists!$E$2:$E$133,'Quarterly Information'!$Q105,Exchange_Value)+AA105*$T105*SUMIF(Lists!$E$2:$E$133,'Quarterly Information'!$S105,Exchange_Value))/1000,AA105*SUMIF(Lists!$E$2:$E$133,$I105,Exchange_Value)/1000),1)</f>
        <v>0</v>
      </c>
      <c r="CE105" s="218">
        <f>ROUND(IF($I105="Other HFC Blend",(AB105*$L105*SUMIF(Lists!$E$2:$E$133,'Quarterly Information'!$K105,Exchange_Value)+AB105*$N105*SUMIF(Lists!$E$2:$E$133,'Quarterly Information'!$M105,Exchange_Value)+AB105*$P105*SUMIF(Lists!$E$2:$E$133,'Quarterly Information'!$O105,Exchange_Value)+AB105*$R105*SUMIF(Lists!$E$2:$E$133,'Quarterly Information'!$Q105,Exchange_Value)+AB105*$T105*SUMIF(Lists!$E$2:$E$133,'Quarterly Information'!$S105,Exchange_Value))/1000,AB105*SUMIF(Lists!$E$2:$E$133,$I105,Exchange_Value)/1000),1)</f>
        <v>0</v>
      </c>
      <c r="CF105" s="218">
        <f>ROUND(IF($I105="Other HFC Blend",(AC105*$L105*SUMIF(Lists!$E$2:$E$133,'Quarterly Information'!$K105,Exchange_Value)+AC105*$N105*SUMIF(Lists!$E$2:$E$133,'Quarterly Information'!$M105,Exchange_Value)+AC105*$P105*SUMIF(Lists!$E$2:$E$133,'Quarterly Information'!$O105,Exchange_Value)+AC105*$R105*SUMIF(Lists!$E$2:$E$133,'Quarterly Information'!$Q105,Exchange_Value)+AC105*$T105*SUMIF(Lists!$E$2:$E$133,'Quarterly Information'!$S105,Exchange_Value))/1000,AC105*SUMIF(Lists!$E$2:$E$133,$I105,Exchange_Value)/1000),1)</f>
        <v>0</v>
      </c>
      <c r="CG105" s="218">
        <f>ROUND(IF($I105="Other HFC Blend",(AD105*$L105*SUMIF(Lists!$E$2:$E$133,'Quarterly Information'!$K105,Exchange_Value)+AD105*$N105*SUMIF(Lists!$E$2:$E$133,'Quarterly Information'!$M105,Exchange_Value)+AD105*$P105*SUMIF(Lists!$E$2:$E$133,'Quarterly Information'!$O105,Exchange_Value)+AD105*$R105*SUMIF(Lists!$E$2:$E$133,'Quarterly Information'!$Q105,Exchange_Value)+AD105*$T105*SUMIF(Lists!$E$2:$E$133,'Quarterly Information'!$S105,Exchange_Value))/1000,AD105*SUMIF(Lists!$E$2:$E$133,$I105,Exchange_Value)/1000),1)</f>
        <v>0</v>
      </c>
      <c r="CH105" s="218">
        <f>ROUND(IF($I105="Other HFC Blend",(AE105*$L105*SUMIF(Lists!$E$2:$E$133,'Quarterly Information'!$K105,Exchange_Value)+AE105*$N105*SUMIF(Lists!$E$2:$E$133,'Quarterly Information'!$M105,Exchange_Value)+AE105*$P105*SUMIF(Lists!$E$2:$E$133,'Quarterly Information'!$O105,Exchange_Value)+AE105*$R105*SUMIF(Lists!$E$2:$E$133,'Quarterly Information'!$Q105,Exchange_Value)+AE105*$T105*SUMIF(Lists!$E$2:$E$133,'Quarterly Information'!$S105,Exchange_Value))/1000,AE105*SUMIF(Lists!$E$2:$E$133,$I105,Exchange_Value)/1000),1)</f>
        <v>0</v>
      </c>
      <c r="CI105" s="218">
        <f>ROUND(IF($I105="Other HFC Blend",(AF105*$L105*SUMIF(Lists!$E$2:$E$133,'Quarterly Information'!$K105,Exchange_Value)+AF105*$N105*SUMIF(Lists!$E$2:$E$133,'Quarterly Information'!$M105,Exchange_Value)+AF105*$P105*SUMIF(Lists!$E$2:$E$133,'Quarterly Information'!$O105,Exchange_Value)+AF105*$R105*SUMIF(Lists!$E$2:$E$133,'Quarterly Information'!$Q105,Exchange_Value)+AF105*$T105*SUMIF(Lists!$E$2:$E$133,'Quarterly Information'!$S105,Exchange_Value))/1000,AF105*SUMIF(Lists!$E$2:$E$133,$I105,Exchange_Value)/1000),1)</f>
        <v>0</v>
      </c>
    </row>
    <row r="106" spans="1:87" ht="14" x14ac:dyDescent="0.25">
      <c r="A106" s="39">
        <v>64</v>
      </c>
      <c r="B106" s="90" t="str">
        <f t="shared" si="0"/>
        <v/>
      </c>
      <c r="C106" s="159"/>
      <c r="D106" s="91"/>
      <c r="E106" s="174"/>
      <c r="F106" s="92"/>
      <c r="G106" s="93"/>
      <c r="H106" s="94"/>
      <c r="I106" s="185"/>
      <c r="J106" s="200"/>
      <c r="K106" s="210"/>
      <c r="L106" s="95"/>
      <c r="M106" s="92"/>
      <c r="N106" s="95"/>
      <c r="O106" s="92"/>
      <c r="P106" s="95"/>
      <c r="Q106" s="128"/>
      <c r="R106" s="95"/>
      <c r="S106" s="128"/>
      <c r="T106" s="211"/>
      <c r="U106" s="203"/>
      <c r="V106" s="92"/>
      <c r="W106" s="96"/>
      <c r="X106" s="92"/>
      <c r="Y106" s="220"/>
      <c r="Z106" s="226"/>
      <c r="AA106" s="165"/>
      <c r="AB106" s="165"/>
      <c r="AC106" s="165"/>
      <c r="AD106" s="165"/>
      <c r="AE106" s="165"/>
      <c r="AF106" s="168"/>
      <c r="AG106"/>
      <c r="AH106" s="107">
        <f t="shared" si="1"/>
        <v>0</v>
      </c>
      <c r="AI106" s="107">
        <f t="shared" si="2"/>
        <v>0</v>
      </c>
      <c r="AJ106" s="107">
        <f t="shared" si="3"/>
        <v>0</v>
      </c>
      <c r="AK106" s="107">
        <f t="shared" si="4"/>
        <v>0</v>
      </c>
      <c r="AL106" s="107">
        <f t="shared" si="5"/>
        <v>0</v>
      </c>
      <c r="AM106" s="107">
        <f t="shared" si="6"/>
        <v>0</v>
      </c>
      <c r="AO106" s="161" t="e">
        <f t="shared" si="7"/>
        <v>#DIV/0!</v>
      </c>
      <c r="AP106" s="161" t="e">
        <f t="shared" si="8"/>
        <v>#DIV/0!</v>
      </c>
      <c r="AQ106" s="161" t="e">
        <f t="shared" si="9"/>
        <v>#DIV/0!</v>
      </c>
      <c r="AR106" s="161" t="e">
        <f t="shared" si="10"/>
        <v>#DIV/0!</v>
      </c>
      <c r="AS106" s="161" t="e">
        <f t="shared" si="11"/>
        <v>#DIV/0!</v>
      </c>
      <c r="AT106" s="107">
        <f t="shared" si="12"/>
        <v>0</v>
      </c>
      <c r="AU106" s="161" t="e">
        <f t="shared" si="13"/>
        <v>#DIV/0!</v>
      </c>
      <c r="AV106" s="161" t="e">
        <f t="shared" si="14"/>
        <v>#DIV/0!</v>
      </c>
      <c r="AW106" s="161" t="e">
        <f t="shared" si="15"/>
        <v>#DIV/0!</v>
      </c>
      <c r="AX106" s="161" t="e">
        <f t="shared" si="16"/>
        <v>#DIV/0!</v>
      </c>
      <c r="AY106" s="161" t="e">
        <f t="shared" si="17"/>
        <v>#DIV/0!</v>
      </c>
      <c r="AZ106" s="107">
        <f t="shared" si="18"/>
        <v>0</v>
      </c>
      <c r="BA106" s="161" t="e">
        <f t="shared" si="19"/>
        <v>#DIV/0!</v>
      </c>
      <c r="BB106" s="161" t="e">
        <f t="shared" si="20"/>
        <v>#DIV/0!</v>
      </c>
      <c r="BC106" s="161" t="e">
        <f t="shared" si="21"/>
        <v>#DIV/0!</v>
      </c>
      <c r="BD106" s="161" t="e">
        <f t="shared" si="22"/>
        <v>#DIV/0!</v>
      </c>
      <c r="BE106" s="161" t="e">
        <f t="shared" si="23"/>
        <v>#DIV/0!</v>
      </c>
      <c r="BF106" s="107">
        <f t="shared" si="24"/>
        <v>0</v>
      </c>
      <c r="BG106" s="161" t="e">
        <f t="shared" si="25"/>
        <v>#DIV/0!</v>
      </c>
      <c r="BH106" s="161" t="e">
        <f t="shared" si="26"/>
        <v>#DIV/0!</v>
      </c>
      <c r="BI106" s="161" t="e">
        <f t="shared" si="27"/>
        <v>#DIV/0!</v>
      </c>
      <c r="BJ106" s="161" t="e">
        <f t="shared" si="28"/>
        <v>#DIV/0!</v>
      </c>
      <c r="BK106" s="161" t="e">
        <f t="shared" si="29"/>
        <v>#DIV/0!</v>
      </c>
      <c r="BL106" s="107">
        <f t="shared" si="30"/>
        <v>0</v>
      </c>
      <c r="BM106" s="161" t="e">
        <f t="shared" si="31"/>
        <v>#DIV/0!</v>
      </c>
      <c r="BN106" s="161" t="e">
        <f t="shared" si="32"/>
        <v>#DIV/0!</v>
      </c>
      <c r="BO106" s="161" t="e">
        <f t="shared" si="33"/>
        <v>#DIV/0!</v>
      </c>
      <c r="BP106" s="161" t="e">
        <f t="shared" si="34"/>
        <v>#DIV/0!</v>
      </c>
      <c r="BQ106" s="161" t="e">
        <f t="shared" si="35"/>
        <v>#DIV/0!</v>
      </c>
      <c r="BR106" s="107">
        <f t="shared" si="36"/>
        <v>0</v>
      </c>
      <c r="BS106" s="161" t="e">
        <f t="shared" si="37"/>
        <v>#DIV/0!</v>
      </c>
      <c r="BT106" s="161" t="e">
        <f t="shared" si="38"/>
        <v>#DIV/0!</v>
      </c>
      <c r="BU106" s="161" t="e">
        <f t="shared" si="39"/>
        <v>#DIV/0!</v>
      </c>
      <c r="BV106" s="161" t="e">
        <f t="shared" si="40"/>
        <v>#DIV/0!</v>
      </c>
      <c r="BW106" s="161" t="e">
        <f t="shared" si="41"/>
        <v>#DIV/0!</v>
      </c>
      <c r="BX106" s="107">
        <f t="shared" si="42"/>
        <v>0</v>
      </c>
      <c r="BZ106" s="40" t="e">
        <f>VLOOKUP(I106,Lists!$D$2:$D$19,1,FALSE)</f>
        <v>#N/A</v>
      </c>
      <c r="CA106" s="40" t="e">
        <f>VLOOKUP($I106,Blends!$B$2:$B$115,1,FALSE)</f>
        <v>#N/A</v>
      </c>
      <c r="CC106" s="218">
        <f>ROUND(IF($I106="Other HFC Blend",(Z106*$L106*SUMIF(Lists!$E$2:$E$133,'Quarterly Information'!$K106,Exchange_Value)+Z106*$N106*SUMIF(Lists!$E$2:$E$133,'Quarterly Information'!$M106,Exchange_Value)+Z106*$P106*SUMIF(Lists!$E$2:$E$133,'Quarterly Information'!$O106,Exchange_Value)+Z106*$R106*SUMIF(Lists!$E$2:$E$133,'Quarterly Information'!$Q106,Exchange_Value)+Z106*$T106*SUMIF(Lists!$E$2:$E$133,'Quarterly Information'!$S106,Exchange_Value))/1000,Z106*SUMIF(Lists!$E$2:$E$133,$I106,Exchange_Value)/1000),1)</f>
        <v>0</v>
      </c>
      <c r="CD106" s="218">
        <f>ROUND(IF($I106="Other HFC Blend",(AA106*$L106*SUMIF(Lists!$E$2:$E$133,'Quarterly Information'!$K106,Exchange_Value)+AA106*$N106*SUMIF(Lists!$E$2:$E$133,'Quarterly Information'!$M106,Exchange_Value)+AA106*$P106*SUMIF(Lists!$E$2:$E$133,'Quarterly Information'!$O106,Exchange_Value)+AA106*$R106*SUMIF(Lists!$E$2:$E$133,'Quarterly Information'!$Q106,Exchange_Value)+AA106*$T106*SUMIF(Lists!$E$2:$E$133,'Quarterly Information'!$S106,Exchange_Value))/1000,AA106*SUMIF(Lists!$E$2:$E$133,$I106,Exchange_Value)/1000),1)</f>
        <v>0</v>
      </c>
      <c r="CE106" s="218">
        <f>ROUND(IF($I106="Other HFC Blend",(AB106*$L106*SUMIF(Lists!$E$2:$E$133,'Quarterly Information'!$K106,Exchange_Value)+AB106*$N106*SUMIF(Lists!$E$2:$E$133,'Quarterly Information'!$M106,Exchange_Value)+AB106*$P106*SUMIF(Lists!$E$2:$E$133,'Quarterly Information'!$O106,Exchange_Value)+AB106*$R106*SUMIF(Lists!$E$2:$E$133,'Quarterly Information'!$Q106,Exchange_Value)+AB106*$T106*SUMIF(Lists!$E$2:$E$133,'Quarterly Information'!$S106,Exchange_Value))/1000,AB106*SUMIF(Lists!$E$2:$E$133,$I106,Exchange_Value)/1000),1)</f>
        <v>0</v>
      </c>
      <c r="CF106" s="218">
        <f>ROUND(IF($I106="Other HFC Blend",(AC106*$L106*SUMIF(Lists!$E$2:$E$133,'Quarterly Information'!$K106,Exchange_Value)+AC106*$N106*SUMIF(Lists!$E$2:$E$133,'Quarterly Information'!$M106,Exchange_Value)+AC106*$P106*SUMIF(Lists!$E$2:$E$133,'Quarterly Information'!$O106,Exchange_Value)+AC106*$R106*SUMIF(Lists!$E$2:$E$133,'Quarterly Information'!$Q106,Exchange_Value)+AC106*$T106*SUMIF(Lists!$E$2:$E$133,'Quarterly Information'!$S106,Exchange_Value))/1000,AC106*SUMIF(Lists!$E$2:$E$133,$I106,Exchange_Value)/1000),1)</f>
        <v>0</v>
      </c>
      <c r="CG106" s="218">
        <f>ROUND(IF($I106="Other HFC Blend",(AD106*$L106*SUMIF(Lists!$E$2:$E$133,'Quarterly Information'!$K106,Exchange_Value)+AD106*$N106*SUMIF(Lists!$E$2:$E$133,'Quarterly Information'!$M106,Exchange_Value)+AD106*$P106*SUMIF(Lists!$E$2:$E$133,'Quarterly Information'!$O106,Exchange_Value)+AD106*$R106*SUMIF(Lists!$E$2:$E$133,'Quarterly Information'!$Q106,Exchange_Value)+AD106*$T106*SUMIF(Lists!$E$2:$E$133,'Quarterly Information'!$S106,Exchange_Value))/1000,AD106*SUMIF(Lists!$E$2:$E$133,$I106,Exchange_Value)/1000),1)</f>
        <v>0</v>
      </c>
      <c r="CH106" s="218">
        <f>ROUND(IF($I106="Other HFC Blend",(AE106*$L106*SUMIF(Lists!$E$2:$E$133,'Quarterly Information'!$K106,Exchange_Value)+AE106*$N106*SUMIF(Lists!$E$2:$E$133,'Quarterly Information'!$M106,Exchange_Value)+AE106*$P106*SUMIF(Lists!$E$2:$E$133,'Quarterly Information'!$O106,Exchange_Value)+AE106*$R106*SUMIF(Lists!$E$2:$E$133,'Quarterly Information'!$Q106,Exchange_Value)+AE106*$T106*SUMIF(Lists!$E$2:$E$133,'Quarterly Information'!$S106,Exchange_Value))/1000,AE106*SUMIF(Lists!$E$2:$E$133,$I106,Exchange_Value)/1000),1)</f>
        <v>0</v>
      </c>
      <c r="CI106" s="218">
        <f>ROUND(IF($I106="Other HFC Blend",(AF106*$L106*SUMIF(Lists!$E$2:$E$133,'Quarterly Information'!$K106,Exchange_Value)+AF106*$N106*SUMIF(Lists!$E$2:$E$133,'Quarterly Information'!$M106,Exchange_Value)+AF106*$P106*SUMIF(Lists!$E$2:$E$133,'Quarterly Information'!$O106,Exchange_Value)+AF106*$R106*SUMIF(Lists!$E$2:$E$133,'Quarterly Information'!$Q106,Exchange_Value)+AF106*$T106*SUMIF(Lists!$E$2:$E$133,'Quarterly Information'!$S106,Exchange_Value))/1000,AF106*SUMIF(Lists!$E$2:$E$133,$I106,Exchange_Value)/1000),1)</f>
        <v>0</v>
      </c>
    </row>
    <row r="107" spans="1:87" ht="14" x14ac:dyDescent="0.25">
      <c r="A107" s="39">
        <v>65</v>
      </c>
      <c r="B107" s="90" t="str">
        <f t="shared" si="0"/>
        <v/>
      </c>
      <c r="C107" s="159"/>
      <c r="D107" s="91"/>
      <c r="E107" s="174"/>
      <c r="F107" s="92"/>
      <c r="G107" s="93"/>
      <c r="H107" s="94"/>
      <c r="I107" s="185"/>
      <c r="J107" s="200"/>
      <c r="K107" s="210"/>
      <c r="L107" s="95"/>
      <c r="M107" s="92"/>
      <c r="N107" s="95"/>
      <c r="O107" s="92"/>
      <c r="P107" s="95"/>
      <c r="Q107" s="128"/>
      <c r="R107" s="95"/>
      <c r="S107" s="128"/>
      <c r="T107" s="211"/>
      <c r="U107" s="203"/>
      <c r="V107" s="92"/>
      <c r="W107" s="96"/>
      <c r="X107" s="92"/>
      <c r="Y107" s="220"/>
      <c r="Z107" s="226"/>
      <c r="AA107" s="165"/>
      <c r="AB107" s="165"/>
      <c r="AC107" s="165"/>
      <c r="AD107" s="165"/>
      <c r="AE107" s="165"/>
      <c r="AF107" s="168"/>
      <c r="AG107"/>
      <c r="AH107" s="107">
        <f t="shared" si="1"/>
        <v>0</v>
      </c>
      <c r="AI107" s="107">
        <f t="shared" si="2"/>
        <v>0</v>
      </c>
      <c r="AJ107" s="107">
        <f t="shared" si="3"/>
        <v>0</v>
      </c>
      <c r="AK107" s="107">
        <f t="shared" si="4"/>
        <v>0</v>
      </c>
      <c r="AL107" s="107">
        <f t="shared" si="5"/>
        <v>0</v>
      </c>
      <c r="AM107" s="107">
        <f t="shared" si="6"/>
        <v>0</v>
      </c>
      <c r="AO107" s="161" t="e">
        <f t="shared" si="7"/>
        <v>#DIV/0!</v>
      </c>
      <c r="AP107" s="161" t="e">
        <f t="shared" si="8"/>
        <v>#DIV/0!</v>
      </c>
      <c r="AQ107" s="161" t="e">
        <f t="shared" si="9"/>
        <v>#DIV/0!</v>
      </c>
      <c r="AR107" s="161" t="e">
        <f t="shared" si="10"/>
        <v>#DIV/0!</v>
      </c>
      <c r="AS107" s="161" t="e">
        <f t="shared" si="11"/>
        <v>#DIV/0!</v>
      </c>
      <c r="AT107" s="107">
        <f t="shared" si="12"/>
        <v>0</v>
      </c>
      <c r="AU107" s="161" t="e">
        <f t="shared" si="13"/>
        <v>#DIV/0!</v>
      </c>
      <c r="AV107" s="161" t="e">
        <f t="shared" si="14"/>
        <v>#DIV/0!</v>
      </c>
      <c r="AW107" s="161" t="e">
        <f t="shared" si="15"/>
        <v>#DIV/0!</v>
      </c>
      <c r="AX107" s="161" t="e">
        <f t="shared" si="16"/>
        <v>#DIV/0!</v>
      </c>
      <c r="AY107" s="161" t="e">
        <f t="shared" si="17"/>
        <v>#DIV/0!</v>
      </c>
      <c r="AZ107" s="107">
        <f t="shared" si="18"/>
        <v>0</v>
      </c>
      <c r="BA107" s="161" t="e">
        <f t="shared" si="19"/>
        <v>#DIV/0!</v>
      </c>
      <c r="BB107" s="161" t="e">
        <f t="shared" si="20"/>
        <v>#DIV/0!</v>
      </c>
      <c r="BC107" s="161" t="e">
        <f t="shared" si="21"/>
        <v>#DIV/0!</v>
      </c>
      <c r="BD107" s="161" t="e">
        <f t="shared" si="22"/>
        <v>#DIV/0!</v>
      </c>
      <c r="BE107" s="161" t="e">
        <f t="shared" si="23"/>
        <v>#DIV/0!</v>
      </c>
      <c r="BF107" s="107">
        <f t="shared" si="24"/>
        <v>0</v>
      </c>
      <c r="BG107" s="161" t="e">
        <f t="shared" si="25"/>
        <v>#DIV/0!</v>
      </c>
      <c r="BH107" s="161" t="e">
        <f t="shared" si="26"/>
        <v>#DIV/0!</v>
      </c>
      <c r="BI107" s="161" t="e">
        <f t="shared" si="27"/>
        <v>#DIV/0!</v>
      </c>
      <c r="BJ107" s="161" t="e">
        <f t="shared" si="28"/>
        <v>#DIV/0!</v>
      </c>
      <c r="BK107" s="161" t="e">
        <f t="shared" si="29"/>
        <v>#DIV/0!</v>
      </c>
      <c r="BL107" s="107">
        <f t="shared" si="30"/>
        <v>0</v>
      </c>
      <c r="BM107" s="161" t="e">
        <f t="shared" si="31"/>
        <v>#DIV/0!</v>
      </c>
      <c r="BN107" s="161" t="e">
        <f t="shared" si="32"/>
        <v>#DIV/0!</v>
      </c>
      <c r="BO107" s="161" t="e">
        <f t="shared" si="33"/>
        <v>#DIV/0!</v>
      </c>
      <c r="BP107" s="161" t="e">
        <f t="shared" si="34"/>
        <v>#DIV/0!</v>
      </c>
      <c r="BQ107" s="161" t="e">
        <f t="shared" si="35"/>
        <v>#DIV/0!</v>
      </c>
      <c r="BR107" s="107">
        <f t="shared" si="36"/>
        <v>0</v>
      </c>
      <c r="BS107" s="161" t="e">
        <f t="shared" si="37"/>
        <v>#DIV/0!</v>
      </c>
      <c r="BT107" s="161" t="e">
        <f t="shared" si="38"/>
        <v>#DIV/0!</v>
      </c>
      <c r="BU107" s="161" t="e">
        <f t="shared" si="39"/>
        <v>#DIV/0!</v>
      </c>
      <c r="BV107" s="161" t="e">
        <f t="shared" si="40"/>
        <v>#DIV/0!</v>
      </c>
      <c r="BW107" s="161" t="e">
        <f t="shared" si="41"/>
        <v>#DIV/0!</v>
      </c>
      <c r="BX107" s="107">
        <f t="shared" si="42"/>
        <v>0</v>
      </c>
      <c r="BZ107" s="40" t="e">
        <f>VLOOKUP(I107,Lists!$D$2:$D$19,1,FALSE)</f>
        <v>#N/A</v>
      </c>
      <c r="CA107" s="40" t="e">
        <f>VLOOKUP($I107,Blends!$B$2:$B$115,1,FALSE)</f>
        <v>#N/A</v>
      </c>
      <c r="CC107" s="218">
        <f>ROUND(IF($I107="Other HFC Blend",(Z107*$L107*SUMIF(Lists!$E$2:$E$133,'Quarterly Information'!$K107,Exchange_Value)+Z107*$N107*SUMIF(Lists!$E$2:$E$133,'Quarterly Information'!$M107,Exchange_Value)+Z107*$P107*SUMIF(Lists!$E$2:$E$133,'Quarterly Information'!$O107,Exchange_Value)+Z107*$R107*SUMIF(Lists!$E$2:$E$133,'Quarterly Information'!$Q107,Exchange_Value)+Z107*$T107*SUMIF(Lists!$E$2:$E$133,'Quarterly Information'!$S107,Exchange_Value))/1000,Z107*SUMIF(Lists!$E$2:$E$133,$I107,Exchange_Value)/1000),1)</f>
        <v>0</v>
      </c>
      <c r="CD107" s="218">
        <f>ROUND(IF($I107="Other HFC Blend",(AA107*$L107*SUMIF(Lists!$E$2:$E$133,'Quarterly Information'!$K107,Exchange_Value)+AA107*$N107*SUMIF(Lists!$E$2:$E$133,'Quarterly Information'!$M107,Exchange_Value)+AA107*$P107*SUMIF(Lists!$E$2:$E$133,'Quarterly Information'!$O107,Exchange_Value)+AA107*$R107*SUMIF(Lists!$E$2:$E$133,'Quarterly Information'!$Q107,Exchange_Value)+AA107*$T107*SUMIF(Lists!$E$2:$E$133,'Quarterly Information'!$S107,Exchange_Value))/1000,AA107*SUMIF(Lists!$E$2:$E$133,$I107,Exchange_Value)/1000),1)</f>
        <v>0</v>
      </c>
      <c r="CE107" s="218">
        <f>ROUND(IF($I107="Other HFC Blend",(AB107*$L107*SUMIF(Lists!$E$2:$E$133,'Quarterly Information'!$K107,Exchange_Value)+AB107*$N107*SUMIF(Lists!$E$2:$E$133,'Quarterly Information'!$M107,Exchange_Value)+AB107*$P107*SUMIF(Lists!$E$2:$E$133,'Quarterly Information'!$O107,Exchange_Value)+AB107*$R107*SUMIF(Lists!$E$2:$E$133,'Quarterly Information'!$Q107,Exchange_Value)+AB107*$T107*SUMIF(Lists!$E$2:$E$133,'Quarterly Information'!$S107,Exchange_Value))/1000,AB107*SUMIF(Lists!$E$2:$E$133,$I107,Exchange_Value)/1000),1)</f>
        <v>0</v>
      </c>
      <c r="CF107" s="218">
        <f>ROUND(IF($I107="Other HFC Blend",(AC107*$L107*SUMIF(Lists!$E$2:$E$133,'Quarterly Information'!$K107,Exchange_Value)+AC107*$N107*SUMIF(Lists!$E$2:$E$133,'Quarterly Information'!$M107,Exchange_Value)+AC107*$P107*SUMIF(Lists!$E$2:$E$133,'Quarterly Information'!$O107,Exchange_Value)+AC107*$R107*SUMIF(Lists!$E$2:$E$133,'Quarterly Information'!$Q107,Exchange_Value)+AC107*$T107*SUMIF(Lists!$E$2:$E$133,'Quarterly Information'!$S107,Exchange_Value))/1000,AC107*SUMIF(Lists!$E$2:$E$133,$I107,Exchange_Value)/1000),1)</f>
        <v>0</v>
      </c>
      <c r="CG107" s="218">
        <f>ROUND(IF($I107="Other HFC Blend",(AD107*$L107*SUMIF(Lists!$E$2:$E$133,'Quarterly Information'!$K107,Exchange_Value)+AD107*$N107*SUMIF(Lists!$E$2:$E$133,'Quarterly Information'!$M107,Exchange_Value)+AD107*$P107*SUMIF(Lists!$E$2:$E$133,'Quarterly Information'!$O107,Exchange_Value)+AD107*$R107*SUMIF(Lists!$E$2:$E$133,'Quarterly Information'!$Q107,Exchange_Value)+AD107*$T107*SUMIF(Lists!$E$2:$E$133,'Quarterly Information'!$S107,Exchange_Value))/1000,AD107*SUMIF(Lists!$E$2:$E$133,$I107,Exchange_Value)/1000),1)</f>
        <v>0</v>
      </c>
      <c r="CH107" s="218">
        <f>ROUND(IF($I107="Other HFC Blend",(AE107*$L107*SUMIF(Lists!$E$2:$E$133,'Quarterly Information'!$K107,Exchange_Value)+AE107*$N107*SUMIF(Lists!$E$2:$E$133,'Quarterly Information'!$M107,Exchange_Value)+AE107*$P107*SUMIF(Lists!$E$2:$E$133,'Quarterly Information'!$O107,Exchange_Value)+AE107*$R107*SUMIF(Lists!$E$2:$E$133,'Quarterly Information'!$Q107,Exchange_Value)+AE107*$T107*SUMIF(Lists!$E$2:$E$133,'Quarterly Information'!$S107,Exchange_Value))/1000,AE107*SUMIF(Lists!$E$2:$E$133,$I107,Exchange_Value)/1000),1)</f>
        <v>0</v>
      </c>
      <c r="CI107" s="218">
        <f>ROUND(IF($I107="Other HFC Blend",(AF107*$L107*SUMIF(Lists!$E$2:$E$133,'Quarterly Information'!$K107,Exchange_Value)+AF107*$N107*SUMIF(Lists!$E$2:$E$133,'Quarterly Information'!$M107,Exchange_Value)+AF107*$P107*SUMIF(Lists!$E$2:$E$133,'Quarterly Information'!$O107,Exchange_Value)+AF107*$R107*SUMIF(Lists!$E$2:$E$133,'Quarterly Information'!$Q107,Exchange_Value)+AF107*$T107*SUMIF(Lists!$E$2:$E$133,'Quarterly Information'!$S107,Exchange_Value))/1000,AF107*SUMIF(Lists!$E$2:$E$133,$I107,Exchange_Value)/1000),1)</f>
        <v>0</v>
      </c>
    </row>
    <row r="108" spans="1:87" ht="14" x14ac:dyDescent="0.25">
      <c r="A108" s="39">
        <v>66</v>
      </c>
      <c r="B108" s="90" t="str">
        <f t="shared" ref="B108:B171" si="43">IF(C108&gt;0,A108,"")</f>
        <v/>
      </c>
      <c r="C108" s="159"/>
      <c r="D108" s="91"/>
      <c r="E108" s="174"/>
      <c r="F108" s="92"/>
      <c r="G108" s="93"/>
      <c r="H108" s="94"/>
      <c r="I108" s="185"/>
      <c r="J108" s="200"/>
      <c r="K108" s="210"/>
      <c r="L108" s="95"/>
      <c r="M108" s="92"/>
      <c r="N108" s="95"/>
      <c r="O108" s="92"/>
      <c r="P108" s="95"/>
      <c r="Q108" s="128"/>
      <c r="R108" s="95"/>
      <c r="S108" s="128"/>
      <c r="T108" s="211"/>
      <c r="U108" s="203"/>
      <c r="V108" s="92"/>
      <c r="W108" s="96"/>
      <c r="X108" s="92"/>
      <c r="Y108" s="220"/>
      <c r="Z108" s="226"/>
      <c r="AA108" s="165"/>
      <c r="AB108" s="165"/>
      <c r="AC108" s="165"/>
      <c r="AD108" s="165"/>
      <c r="AE108" s="165"/>
      <c r="AF108" s="168"/>
      <c r="AG108"/>
      <c r="AH108" s="107">
        <f t="shared" ref="AH108:AH121" si="44">L108*J108</f>
        <v>0</v>
      </c>
      <c r="AI108" s="107">
        <f t="shared" ref="AI108:AI122" si="45">N108*J108</f>
        <v>0</v>
      </c>
      <c r="AJ108" s="107">
        <f t="shared" ref="AJ108:AJ122" si="46">P108*J108</f>
        <v>0</v>
      </c>
      <c r="AK108" s="107">
        <f t="shared" ref="AK108:AK122" si="47">R108*J108</f>
        <v>0</v>
      </c>
      <c r="AL108" s="107">
        <f t="shared" ref="AL108:AL122" si="48">T108*J108</f>
        <v>0</v>
      </c>
      <c r="AM108" s="107">
        <f t="shared" ref="AM108:AM171" si="49">IF(F108="No",J108,0)</f>
        <v>0</v>
      </c>
      <c r="AO108" s="161" t="e">
        <f t="shared" ref="AO108:AO121" si="50">(J108*L108)*(Z108/J108)</f>
        <v>#DIV/0!</v>
      </c>
      <c r="AP108" s="161" t="e">
        <f t="shared" ref="AP108:AP122" si="51">(J108*N108)*(Z108/J108)</f>
        <v>#DIV/0!</v>
      </c>
      <c r="AQ108" s="161" t="e">
        <f t="shared" ref="AQ108:AQ122" si="52">(J108*P108)*(Z108/J108)</f>
        <v>#DIV/0!</v>
      </c>
      <c r="AR108" s="161" t="e">
        <f t="shared" ref="AR108:AR122" si="53">(J108*R108)*(Z108/J108)</f>
        <v>#DIV/0!</v>
      </c>
      <c r="AS108" s="161" t="e">
        <f t="shared" ref="AS108:AS122" si="54">(J108*T108)*(Z108/J108)</f>
        <v>#DIV/0!</v>
      </c>
      <c r="AT108" s="107">
        <f t="shared" ref="AT108:AT122" si="55">IF(F108="No",Z108,0)</f>
        <v>0</v>
      </c>
      <c r="AU108" s="161" t="e">
        <f t="shared" ref="AU108:AU121" si="56">(J108*L108)*(AA108/J108)</f>
        <v>#DIV/0!</v>
      </c>
      <c r="AV108" s="161" t="e">
        <f t="shared" ref="AV108:AV122" si="57">(J108*N108)*(AA108/J108)</f>
        <v>#DIV/0!</v>
      </c>
      <c r="AW108" s="161" t="e">
        <f t="shared" ref="AW108:AW122" si="58">(J108*P108)*(AA108/J108)</f>
        <v>#DIV/0!</v>
      </c>
      <c r="AX108" s="161" t="e">
        <f t="shared" ref="AX108:AX122" si="59">(J108*R108)*(AA108/J108)</f>
        <v>#DIV/0!</v>
      </c>
      <c r="AY108" s="161" t="e">
        <f t="shared" ref="AY108:AY122" si="60">(J108*T108)*(AA108/J108)</f>
        <v>#DIV/0!</v>
      </c>
      <c r="AZ108" s="107">
        <f t="shared" ref="AZ108:AZ122" si="61">IF(F108="No",AA108,0)</f>
        <v>0</v>
      </c>
      <c r="BA108" s="161" t="e">
        <f t="shared" ref="BA108:BA121" si="62">(J108*L108)*(AB108/J108)</f>
        <v>#DIV/0!</v>
      </c>
      <c r="BB108" s="161" t="e">
        <f t="shared" ref="BB108:BB122" si="63">(J108*N108)*(AB108/J108)</f>
        <v>#DIV/0!</v>
      </c>
      <c r="BC108" s="161" t="e">
        <f t="shared" ref="BC108:BC122" si="64">(J108*P108)*(AB108/J108)</f>
        <v>#DIV/0!</v>
      </c>
      <c r="BD108" s="161" t="e">
        <f t="shared" ref="BD108:BD122" si="65">(J108*R108)*(AB108/J108)</f>
        <v>#DIV/0!</v>
      </c>
      <c r="BE108" s="161" t="e">
        <f t="shared" ref="BE108:BE122" si="66">(J108*T108)*(AB108/J108)</f>
        <v>#DIV/0!</v>
      </c>
      <c r="BF108" s="107">
        <f t="shared" ref="BF108:BF122" si="67">IF(F108="No",AB108,0)</f>
        <v>0</v>
      </c>
      <c r="BG108" s="161" t="e">
        <f t="shared" ref="BG108:BG121" si="68">(J108*L108)*(AC108/J108)</f>
        <v>#DIV/0!</v>
      </c>
      <c r="BH108" s="161" t="e">
        <f t="shared" ref="BH108:BH122" si="69">(J108*N108)*(AC108/J108)</f>
        <v>#DIV/0!</v>
      </c>
      <c r="BI108" s="161" t="e">
        <f t="shared" ref="BI108:BI122" si="70">(J108*P108)*(AC108/J108)</f>
        <v>#DIV/0!</v>
      </c>
      <c r="BJ108" s="161" t="e">
        <f t="shared" ref="BJ108:BJ122" si="71">(J108*R108)*(AC108/J108)</f>
        <v>#DIV/0!</v>
      </c>
      <c r="BK108" s="161" t="e">
        <f t="shared" ref="BK108:BK122" si="72">(J108*T108)*(AC108/J108)</f>
        <v>#DIV/0!</v>
      </c>
      <c r="BL108" s="107">
        <f t="shared" ref="BL108:BL122" si="73">IF(F108="No",AC108,0)</f>
        <v>0</v>
      </c>
      <c r="BM108" s="161" t="e">
        <f t="shared" ref="BM108:BM121" si="74">(J108*L108)*(AD108/J108)</f>
        <v>#DIV/0!</v>
      </c>
      <c r="BN108" s="161" t="e">
        <f t="shared" ref="BN108:BN122" si="75">(J108*N108)*(AD108/J108)</f>
        <v>#DIV/0!</v>
      </c>
      <c r="BO108" s="161" t="e">
        <f t="shared" ref="BO108:BO122" si="76">(J108*P108)*(AD108/J108)</f>
        <v>#DIV/0!</v>
      </c>
      <c r="BP108" s="161" t="e">
        <f t="shared" ref="BP108:BP122" si="77">(J108*R108)*(AD108/J108)</f>
        <v>#DIV/0!</v>
      </c>
      <c r="BQ108" s="161" t="e">
        <f t="shared" ref="BQ108:BQ122" si="78">(J108*T108)*(AD108/J108)</f>
        <v>#DIV/0!</v>
      </c>
      <c r="BR108" s="107">
        <f t="shared" ref="BR108:BR122" si="79">IF(F108="No",AD108,0)</f>
        <v>0</v>
      </c>
      <c r="BS108" s="161" t="e">
        <f t="shared" ref="BS108:BS121" si="80">(J108*L108)*(AE108/J108)</f>
        <v>#DIV/0!</v>
      </c>
      <c r="BT108" s="161" t="e">
        <f t="shared" ref="BT108:BT122" si="81">(J108*N108)*(AE108/J108)</f>
        <v>#DIV/0!</v>
      </c>
      <c r="BU108" s="161" t="e">
        <f t="shared" ref="BU108:BU122" si="82">(J108*P108)*(AE108/J108)</f>
        <v>#DIV/0!</v>
      </c>
      <c r="BV108" s="161" t="e">
        <f t="shared" ref="BV108:BV122" si="83">(J108*R108)*(AE108/J108)</f>
        <v>#DIV/0!</v>
      </c>
      <c r="BW108" s="161" t="e">
        <f t="shared" ref="BW108:BW122" si="84">(J108*T108)*(AE108/J108)</f>
        <v>#DIV/0!</v>
      </c>
      <c r="BX108" s="107">
        <f t="shared" ref="BX108:BX122" si="85">IF(F108="No",AE108,0)</f>
        <v>0</v>
      </c>
      <c r="BZ108" s="40" t="e">
        <f>VLOOKUP(I108,Lists!$D$2:$D$19,1,FALSE)</f>
        <v>#N/A</v>
      </c>
      <c r="CA108" s="40" t="e">
        <f>VLOOKUP($I108,Blends!$B$2:$B$115,1,FALSE)</f>
        <v>#N/A</v>
      </c>
      <c r="CC108" s="218">
        <f>ROUND(IF($I108="Other HFC Blend",(Z108*$L108*SUMIF(Lists!$E$2:$E$133,'Quarterly Information'!$K108,Exchange_Value)+Z108*$N108*SUMIF(Lists!$E$2:$E$133,'Quarterly Information'!$M108,Exchange_Value)+Z108*$P108*SUMIF(Lists!$E$2:$E$133,'Quarterly Information'!$O108,Exchange_Value)+Z108*$R108*SUMIF(Lists!$E$2:$E$133,'Quarterly Information'!$Q108,Exchange_Value)+Z108*$T108*SUMIF(Lists!$E$2:$E$133,'Quarterly Information'!$S108,Exchange_Value))/1000,Z108*SUMIF(Lists!$E$2:$E$133,$I108,Exchange_Value)/1000),1)</f>
        <v>0</v>
      </c>
      <c r="CD108" s="218">
        <f>ROUND(IF($I108="Other HFC Blend",(AA108*$L108*SUMIF(Lists!$E$2:$E$133,'Quarterly Information'!$K108,Exchange_Value)+AA108*$N108*SUMIF(Lists!$E$2:$E$133,'Quarterly Information'!$M108,Exchange_Value)+AA108*$P108*SUMIF(Lists!$E$2:$E$133,'Quarterly Information'!$O108,Exchange_Value)+AA108*$R108*SUMIF(Lists!$E$2:$E$133,'Quarterly Information'!$Q108,Exchange_Value)+AA108*$T108*SUMIF(Lists!$E$2:$E$133,'Quarterly Information'!$S108,Exchange_Value))/1000,AA108*SUMIF(Lists!$E$2:$E$133,$I108,Exchange_Value)/1000),1)</f>
        <v>0</v>
      </c>
      <c r="CE108" s="218">
        <f>ROUND(IF($I108="Other HFC Blend",(AB108*$L108*SUMIF(Lists!$E$2:$E$133,'Quarterly Information'!$K108,Exchange_Value)+AB108*$N108*SUMIF(Lists!$E$2:$E$133,'Quarterly Information'!$M108,Exchange_Value)+AB108*$P108*SUMIF(Lists!$E$2:$E$133,'Quarterly Information'!$O108,Exchange_Value)+AB108*$R108*SUMIF(Lists!$E$2:$E$133,'Quarterly Information'!$Q108,Exchange_Value)+AB108*$T108*SUMIF(Lists!$E$2:$E$133,'Quarterly Information'!$S108,Exchange_Value))/1000,AB108*SUMIF(Lists!$E$2:$E$133,$I108,Exchange_Value)/1000),1)</f>
        <v>0</v>
      </c>
      <c r="CF108" s="218">
        <f>ROUND(IF($I108="Other HFC Blend",(AC108*$L108*SUMIF(Lists!$E$2:$E$133,'Quarterly Information'!$K108,Exchange_Value)+AC108*$N108*SUMIF(Lists!$E$2:$E$133,'Quarterly Information'!$M108,Exchange_Value)+AC108*$P108*SUMIF(Lists!$E$2:$E$133,'Quarterly Information'!$O108,Exchange_Value)+AC108*$R108*SUMIF(Lists!$E$2:$E$133,'Quarterly Information'!$Q108,Exchange_Value)+AC108*$T108*SUMIF(Lists!$E$2:$E$133,'Quarterly Information'!$S108,Exchange_Value))/1000,AC108*SUMIF(Lists!$E$2:$E$133,$I108,Exchange_Value)/1000),1)</f>
        <v>0</v>
      </c>
      <c r="CG108" s="218">
        <f>ROUND(IF($I108="Other HFC Blend",(AD108*$L108*SUMIF(Lists!$E$2:$E$133,'Quarterly Information'!$K108,Exchange_Value)+AD108*$N108*SUMIF(Lists!$E$2:$E$133,'Quarterly Information'!$M108,Exchange_Value)+AD108*$P108*SUMIF(Lists!$E$2:$E$133,'Quarterly Information'!$O108,Exchange_Value)+AD108*$R108*SUMIF(Lists!$E$2:$E$133,'Quarterly Information'!$Q108,Exchange_Value)+AD108*$T108*SUMIF(Lists!$E$2:$E$133,'Quarterly Information'!$S108,Exchange_Value))/1000,AD108*SUMIF(Lists!$E$2:$E$133,$I108,Exchange_Value)/1000),1)</f>
        <v>0</v>
      </c>
      <c r="CH108" s="218">
        <f>ROUND(IF($I108="Other HFC Blend",(AE108*$L108*SUMIF(Lists!$E$2:$E$133,'Quarterly Information'!$K108,Exchange_Value)+AE108*$N108*SUMIF(Lists!$E$2:$E$133,'Quarterly Information'!$M108,Exchange_Value)+AE108*$P108*SUMIF(Lists!$E$2:$E$133,'Quarterly Information'!$O108,Exchange_Value)+AE108*$R108*SUMIF(Lists!$E$2:$E$133,'Quarterly Information'!$Q108,Exchange_Value)+AE108*$T108*SUMIF(Lists!$E$2:$E$133,'Quarterly Information'!$S108,Exchange_Value))/1000,AE108*SUMIF(Lists!$E$2:$E$133,$I108,Exchange_Value)/1000),1)</f>
        <v>0</v>
      </c>
      <c r="CI108" s="218">
        <f>ROUND(IF($I108="Other HFC Blend",(AF108*$L108*SUMIF(Lists!$E$2:$E$133,'Quarterly Information'!$K108,Exchange_Value)+AF108*$N108*SUMIF(Lists!$E$2:$E$133,'Quarterly Information'!$M108,Exchange_Value)+AF108*$P108*SUMIF(Lists!$E$2:$E$133,'Quarterly Information'!$O108,Exchange_Value)+AF108*$R108*SUMIF(Lists!$E$2:$E$133,'Quarterly Information'!$Q108,Exchange_Value)+AF108*$T108*SUMIF(Lists!$E$2:$E$133,'Quarterly Information'!$S108,Exchange_Value))/1000,AF108*SUMIF(Lists!$E$2:$E$133,$I108,Exchange_Value)/1000),1)</f>
        <v>0</v>
      </c>
    </row>
    <row r="109" spans="1:87" ht="14" x14ac:dyDescent="0.25">
      <c r="A109" s="39">
        <v>67</v>
      </c>
      <c r="B109" s="90" t="str">
        <f t="shared" si="43"/>
        <v/>
      </c>
      <c r="C109" s="159"/>
      <c r="D109" s="91"/>
      <c r="E109" s="174"/>
      <c r="F109" s="92"/>
      <c r="G109" s="93"/>
      <c r="H109" s="94"/>
      <c r="I109" s="185"/>
      <c r="J109" s="200"/>
      <c r="K109" s="210"/>
      <c r="L109" s="95"/>
      <c r="M109" s="92"/>
      <c r="N109" s="95"/>
      <c r="O109" s="92"/>
      <c r="P109" s="95"/>
      <c r="Q109" s="128"/>
      <c r="R109" s="95"/>
      <c r="S109" s="128"/>
      <c r="T109" s="211"/>
      <c r="U109" s="203"/>
      <c r="V109" s="92"/>
      <c r="W109" s="96"/>
      <c r="X109" s="92"/>
      <c r="Y109" s="220"/>
      <c r="Z109" s="226"/>
      <c r="AA109" s="165"/>
      <c r="AB109" s="165"/>
      <c r="AC109" s="165"/>
      <c r="AD109" s="165"/>
      <c r="AE109" s="165"/>
      <c r="AF109" s="168"/>
      <c r="AG109"/>
      <c r="AH109" s="107">
        <f t="shared" si="44"/>
        <v>0</v>
      </c>
      <c r="AI109" s="107">
        <f t="shared" si="45"/>
        <v>0</v>
      </c>
      <c r="AJ109" s="107">
        <f t="shared" si="46"/>
        <v>0</v>
      </c>
      <c r="AK109" s="107">
        <f t="shared" si="47"/>
        <v>0</v>
      </c>
      <c r="AL109" s="107">
        <f t="shared" si="48"/>
        <v>0</v>
      </c>
      <c r="AM109" s="107">
        <f t="shared" si="49"/>
        <v>0</v>
      </c>
      <c r="AO109" s="161" t="e">
        <f t="shared" si="50"/>
        <v>#DIV/0!</v>
      </c>
      <c r="AP109" s="161" t="e">
        <f t="shared" si="51"/>
        <v>#DIV/0!</v>
      </c>
      <c r="AQ109" s="161" t="e">
        <f t="shared" si="52"/>
        <v>#DIV/0!</v>
      </c>
      <c r="AR109" s="161" t="e">
        <f t="shared" si="53"/>
        <v>#DIV/0!</v>
      </c>
      <c r="AS109" s="161" t="e">
        <f t="shared" si="54"/>
        <v>#DIV/0!</v>
      </c>
      <c r="AT109" s="107">
        <f t="shared" si="55"/>
        <v>0</v>
      </c>
      <c r="AU109" s="161" t="e">
        <f t="shared" si="56"/>
        <v>#DIV/0!</v>
      </c>
      <c r="AV109" s="161" t="e">
        <f t="shared" si="57"/>
        <v>#DIV/0!</v>
      </c>
      <c r="AW109" s="161" t="e">
        <f t="shared" si="58"/>
        <v>#DIV/0!</v>
      </c>
      <c r="AX109" s="161" t="e">
        <f t="shared" si="59"/>
        <v>#DIV/0!</v>
      </c>
      <c r="AY109" s="161" t="e">
        <f t="shared" si="60"/>
        <v>#DIV/0!</v>
      </c>
      <c r="AZ109" s="107">
        <f t="shared" si="61"/>
        <v>0</v>
      </c>
      <c r="BA109" s="161" t="e">
        <f t="shared" si="62"/>
        <v>#DIV/0!</v>
      </c>
      <c r="BB109" s="161" t="e">
        <f t="shared" si="63"/>
        <v>#DIV/0!</v>
      </c>
      <c r="BC109" s="161" t="e">
        <f t="shared" si="64"/>
        <v>#DIV/0!</v>
      </c>
      <c r="BD109" s="161" t="e">
        <f t="shared" si="65"/>
        <v>#DIV/0!</v>
      </c>
      <c r="BE109" s="161" t="e">
        <f t="shared" si="66"/>
        <v>#DIV/0!</v>
      </c>
      <c r="BF109" s="107">
        <f t="shared" si="67"/>
        <v>0</v>
      </c>
      <c r="BG109" s="161" t="e">
        <f t="shared" si="68"/>
        <v>#DIV/0!</v>
      </c>
      <c r="BH109" s="161" t="e">
        <f t="shared" si="69"/>
        <v>#DIV/0!</v>
      </c>
      <c r="BI109" s="161" t="e">
        <f t="shared" si="70"/>
        <v>#DIV/0!</v>
      </c>
      <c r="BJ109" s="161" t="e">
        <f t="shared" si="71"/>
        <v>#DIV/0!</v>
      </c>
      <c r="BK109" s="161" t="e">
        <f t="shared" si="72"/>
        <v>#DIV/0!</v>
      </c>
      <c r="BL109" s="107">
        <f t="shared" si="73"/>
        <v>0</v>
      </c>
      <c r="BM109" s="161" t="e">
        <f t="shared" si="74"/>
        <v>#DIV/0!</v>
      </c>
      <c r="BN109" s="161" t="e">
        <f t="shared" si="75"/>
        <v>#DIV/0!</v>
      </c>
      <c r="BO109" s="161" t="e">
        <f t="shared" si="76"/>
        <v>#DIV/0!</v>
      </c>
      <c r="BP109" s="161" t="e">
        <f t="shared" si="77"/>
        <v>#DIV/0!</v>
      </c>
      <c r="BQ109" s="161" t="e">
        <f t="shared" si="78"/>
        <v>#DIV/0!</v>
      </c>
      <c r="BR109" s="107">
        <f t="shared" si="79"/>
        <v>0</v>
      </c>
      <c r="BS109" s="161" t="e">
        <f t="shared" si="80"/>
        <v>#DIV/0!</v>
      </c>
      <c r="BT109" s="161" t="e">
        <f t="shared" si="81"/>
        <v>#DIV/0!</v>
      </c>
      <c r="BU109" s="161" t="e">
        <f t="shared" si="82"/>
        <v>#DIV/0!</v>
      </c>
      <c r="BV109" s="161" t="e">
        <f t="shared" si="83"/>
        <v>#DIV/0!</v>
      </c>
      <c r="BW109" s="161" t="e">
        <f t="shared" si="84"/>
        <v>#DIV/0!</v>
      </c>
      <c r="BX109" s="107">
        <f t="shared" si="85"/>
        <v>0</v>
      </c>
      <c r="BZ109" s="40" t="e">
        <f>VLOOKUP(I109,Lists!$D$2:$D$19,1,FALSE)</f>
        <v>#N/A</v>
      </c>
      <c r="CA109" s="40" t="e">
        <f>VLOOKUP($I109,Blends!$B$2:$B$115,1,FALSE)</f>
        <v>#N/A</v>
      </c>
      <c r="CC109" s="218">
        <f>ROUND(IF($I109="Other HFC Blend",(Z109*$L109*SUMIF(Lists!$E$2:$E$133,'Quarterly Information'!$K109,Exchange_Value)+Z109*$N109*SUMIF(Lists!$E$2:$E$133,'Quarterly Information'!$M109,Exchange_Value)+Z109*$P109*SUMIF(Lists!$E$2:$E$133,'Quarterly Information'!$O109,Exchange_Value)+Z109*$R109*SUMIF(Lists!$E$2:$E$133,'Quarterly Information'!$Q109,Exchange_Value)+Z109*$T109*SUMIF(Lists!$E$2:$E$133,'Quarterly Information'!$S109,Exchange_Value))/1000,Z109*SUMIF(Lists!$E$2:$E$133,$I109,Exchange_Value)/1000),1)</f>
        <v>0</v>
      </c>
      <c r="CD109" s="218">
        <f>ROUND(IF($I109="Other HFC Blend",(AA109*$L109*SUMIF(Lists!$E$2:$E$133,'Quarterly Information'!$K109,Exchange_Value)+AA109*$N109*SUMIF(Lists!$E$2:$E$133,'Quarterly Information'!$M109,Exchange_Value)+AA109*$P109*SUMIF(Lists!$E$2:$E$133,'Quarterly Information'!$O109,Exchange_Value)+AA109*$R109*SUMIF(Lists!$E$2:$E$133,'Quarterly Information'!$Q109,Exchange_Value)+AA109*$T109*SUMIF(Lists!$E$2:$E$133,'Quarterly Information'!$S109,Exchange_Value))/1000,AA109*SUMIF(Lists!$E$2:$E$133,$I109,Exchange_Value)/1000),1)</f>
        <v>0</v>
      </c>
      <c r="CE109" s="218">
        <f>ROUND(IF($I109="Other HFC Blend",(AB109*$L109*SUMIF(Lists!$E$2:$E$133,'Quarterly Information'!$K109,Exchange_Value)+AB109*$N109*SUMIF(Lists!$E$2:$E$133,'Quarterly Information'!$M109,Exchange_Value)+AB109*$P109*SUMIF(Lists!$E$2:$E$133,'Quarterly Information'!$O109,Exchange_Value)+AB109*$R109*SUMIF(Lists!$E$2:$E$133,'Quarterly Information'!$Q109,Exchange_Value)+AB109*$T109*SUMIF(Lists!$E$2:$E$133,'Quarterly Information'!$S109,Exchange_Value))/1000,AB109*SUMIF(Lists!$E$2:$E$133,$I109,Exchange_Value)/1000),1)</f>
        <v>0</v>
      </c>
      <c r="CF109" s="218">
        <f>ROUND(IF($I109="Other HFC Blend",(AC109*$L109*SUMIF(Lists!$E$2:$E$133,'Quarterly Information'!$K109,Exchange_Value)+AC109*$N109*SUMIF(Lists!$E$2:$E$133,'Quarterly Information'!$M109,Exchange_Value)+AC109*$P109*SUMIF(Lists!$E$2:$E$133,'Quarterly Information'!$O109,Exchange_Value)+AC109*$R109*SUMIF(Lists!$E$2:$E$133,'Quarterly Information'!$Q109,Exchange_Value)+AC109*$T109*SUMIF(Lists!$E$2:$E$133,'Quarterly Information'!$S109,Exchange_Value))/1000,AC109*SUMIF(Lists!$E$2:$E$133,$I109,Exchange_Value)/1000),1)</f>
        <v>0</v>
      </c>
      <c r="CG109" s="218">
        <f>ROUND(IF($I109="Other HFC Blend",(AD109*$L109*SUMIF(Lists!$E$2:$E$133,'Quarterly Information'!$K109,Exchange_Value)+AD109*$N109*SUMIF(Lists!$E$2:$E$133,'Quarterly Information'!$M109,Exchange_Value)+AD109*$P109*SUMIF(Lists!$E$2:$E$133,'Quarterly Information'!$O109,Exchange_Value)+AD109*$R109*SUMIF(Lists!$E$2:$E$133,'Quarterly Information'!$Q109,Exchange_Value)+AD109*$T109*SUMIF(Lists!$E$2:$E$133,'Quarterly Information'!$S109,Exchange_Value))/1000,AD109*SUMIF(Lists!$E$2:$E$133,$I109,Exchange_Value)/1000),1)</f>
        <v>0</v>
      </c>
      <c r="CH109" s="218">
        <f>ROUND(IF($I109="Other HFC Blend",(AE109*$L109*SUMIF(Lists!$E$2:$E$133,'Quarterly Information'!$K109,Exchange_Value)+AE109*$N109*SUMIF(Lists!$E$2:$E$133,'Quarterly Information'!$M109,Exchange_Value)+AE109*$P109*SUMIF(Lists!$E$2:$E$133,'Quarterly Information'!$O109,Exchange_Value)+AE109*$R109*SUMIF(Lists!$E$2:$E$133,'Quarterly Information'!$Q109,Exchange_Value)+AE109*$T109*SUMIF(Lists!$E$2:$E$133,'Quarterly Information'!$S109,Exchange_Value))/1000,AE109*SUMIF(Lists!$E$2:$E$133,$I109,Exchange_Value)/1000),1)</f>
        <v>0</v>
      </c>
      <c r="CI109" s="218">
        <f>ROUND(IF($I109="Other HFC Blend",(AF109*$L109*SUMIF(Lists!$E$2:$E$133,'Quarterly Information'!$K109,Exchange_Value)+AF109*$N109*SUMIF(Lists!$E$2:$E$133,'Quarterly Information'!$M109,Exchange_Value)+AF109*$P109*SUMIF(Lists!$E$2:$E$133,'Quarterly Information'!$O109,Exchange_Value)+AF109*$R109*SUMIF(Lists!$E$2:$E$133,'Quarterly Information'!$Q109,Exchange_Value)+AF109*$T109*SUMIF(Lists!$E$2:$E$133,'Quarterly Information'!$S109,Exchange_Value))/1000,AF109*SUMIF(Lists!$E$2:$E$133,$I109,Exchange_Value)/1000),1)</f>
        <v>0</v>
      </c>
    </row>
    <row r="110" spans="1:87" ht="14" x14ac:dyDescent="0.25">
      <c r="A110" s="39">
        <v>68</v>
      </c>
      <c r="B110" s="90" t="str">
        <f t="shared" si="43"/>
        <v/>
      </c>
      <c r="C110" s="159"/>
      <c r="D110" s="91"/>
      <c r="E110" s="174"/>
      <c r="F110" s="92"/>
      <c r="G110" s="93"/>
      <c r="H110" s="94"/>
      <c r="I110" s="185"/>
      <c r="J110" s="200"/>
      <c r="K110" s="210"/>
      <c r="L110" s="95"/>
      <c r="M110" s="92"/>
      <c r="N110" s="95"/>
      <c r="O110" s="92"/>
      <c r="P110" s="95"/>
      <c r="Q110" s="128"/>
      <c r="R110" s="95"/>
      <c r="S110" s="128"/>
      <c r="T110" s="211"/>
      <c r="U110" s="203"/>
      <c r="V110" s="92"/>
      <c r="W110" s="96"/>
      <c r="X110" s="92"/>
      <c r="Y110" s="220"/>
      <c r="Z110" s="226"/>
      <c r="AA110" s="165"/>
      <c r="AB110" s="165"/>
      <c r="AC110" s="165"/>
      <c r="AD110" s="165"/>
      <c r="AE110" s="165"/>
      <c r="AF110" s="168"/>
      <c r="AG110"/>
      <c r="AH110" s="107">
        <f t="shared" si="44"/>
        <v>0</v>
      </c>
      <c r="AI110" s="107">
        <f t="shared" si="45"/>
        <v>0</v>
      </c>
      <c r="AJ110" s="107">
        <f t="shared" si="46"/>
        <v>0</v>
      </c>
      <c r="AK110" s="107">
        <f t="shared" si="47"/>
        <v>0</v>
      </c>
      <c r="AL110" s="107">
        <f t="shared" si="48"/>
        <v>0</v>
      </c>
      <c r="AM110" s="107">
        <f t="shared" si="49"/>
        <v>0</v>
      </c>
      <c r="AO110" s="161" t="e">
        <f t="shared" si="50"/>
        <v>#DIV/0!</v>
      </c>
      <c r="AP110" s="161" t="e">
        <f t="shared" si="51"/>
        <v>#DIV/0!</v>
      </c>
      <c r="AQ110" s="161" t="e">
        <f t="shared" si="52"/>
        <v>#DIV/0!</v>
      </c>
      <c r="AR110" s="161" t="e">
        <f t="shared" si="53"/>
        <v>#DIV/0!</v>
      </c>
      <c r="AS110" s="161" t="e">
        <f t="shared" si="54"/>
        <v>#DIV/0!</v>
      </c>
      <c r="AT110" s="107">
        <f t="shared" si="55"/>
        <v>0</v>
      </c>
      <c r="AU110" s="161" t="e">
        <f t="shared" si="56"/>
        <v>#DIV/0!</v>
      </c>
      <c r="AV110" s="161" t="e">
        <f t="shared" si="57"/>
        <v>#DIV/0!</v>
      </c>
      <c r="AW110" s="161" t="e">
        <f t="shared" si="58"/>
        <v>#DIV/0!</v>
      </c>
      <c r="AX110" s="161" t="e">
        <f t="shared" si="59"/>
        <v>#DIV/0!</v>
      </c>
      <c r="AY110" s="161" t="e">
        <f t="shared" si="60"/>
        <v>#DIV/0!</v>
      </c>
      <c r="AZ110" s="107">
        <f t="shared" si="61"/>
        <v>0</v>
      </c>
      <c r="BA110" s="161" t="e">
        <f t="shared" si="62"/>
        <v>#DIV/0!</v>
      </c>
      <c r="BB110" s="161" t="e">
        <f t="shared" si="63"/>
        <v>#DIV/0!</v>
      </c>
      <c r="BC110" s="161" t="e">
        <f t="shared" si="64"/>
        <v>#DIV/0!</v>
      </c>
      <c r="BD110" s="161" t="e">
        <f t="shared" si="65"/>
        <v>#DIV/0!</v>
      </c>
      <c r="BE110" s="161" t="e">
        <f t="shared" si="66"/>
        <v>#DIV/0!</v>
      </c>
      <c r="BF110" s="107">
        <f t="shared" si="67"/>
        <v>0</v>
      </c>
      <c r="BG110" s="161" t="e">
        <f t="shared" si="68"/>
        <v>#DIV/0!</v>
      </c>
      <c r="BH110" s="161" t="e">
        <f t="shared" si="69"/>
        <v>#DIV/0!</v>
      </c>
      <c r="BI110" s="161" t="e">
        <f t="shared" si="70"/>
        <v>#DIV/0!</v>
      </c>
      <c r="BJ110" s="161" t="e">
        <f t="shared" si="71"/>
        <v>#DIV/0!</v>
      </c>
      <c r="BK110" s="161" t="e">
        <f t="shared" si="72"/>
        <v>#DIV/0!</v>
      </c>
      <c r="BL110" s="107">
        <f t="shared" si="73"/>
        <v>0</v>
      </c>
      <c r="BM110" s="161" t="e">
        <f t="shared" si="74"/>
        <v>#DIV/0!</v>
      </c>
      <c r="BN110" s="161" t="e">
        <f t="shared" si="75"/>
        <v>#DIV/0!</v>
      </c>
      <c r="BO110" s="161" t="e">
        <f t="shared" si="76"/>
        <v>#DIV/0!</v>
      </c>
      <c r="BP110" s="161" t="e">
        <f t="shared" si="77"/>
        <v>#DIV/0!</v>
      </c>
      <c r="BQ110" s="161" t="e">
        <f t="shared" si="78"/>
        <v>#DIV/0!</v>
      </c>
      <c r="BR110" s="107">
        <f t="shared" si="79"/>
        <v>0</v>
      </c>
      <c r="BS110" s="161" t="e">
        <f t="shared" si="80"/>
        <v>#DIV/0!</v>
      </c>
      <c r="BT110" s="161" t="e">
        <f t="shared" si="81"/>
        <v>#DIV/0!</v>
      </c>
      <c r="BU110" s="161" t="e">
        <f t="shared" si="82"/>
        <v>#DIV/0!</v>
      </c>
      <c r="BV110" s="161" t="e">
        <f t="shared" si="83"/>
        <v>#DIV/0!</v>
      </c>
      <c r="BW110" s="161" t="e">
        <f t="shared" si="84"/>
        <v>#DIV/0!</v>
      </c>
      <c r="BX110" s="107">
        <f t="shared" si="85"/>
        <v>0</v>
      </c>
      <c r="BZ110" s="40" t="e">
        <f>VLOOKUP(I110,Lists!$D$2:$D$19,1,FALSE)</f>
        <v>#N/A</v>
      </c>
      <c r="CA110" s="40" t="e">
        <f>VLOOKUP($I110,Blends!$B$2:$B$115,1,FALSE)</f>
        <v>#N/A</v>
      </c>
      <c r="CC110" s="218">
        <f>ROUND(IF($I110="Other HFC Blend",(Z110*$L110*SUMIF(Lists!$E$2:$E$133,'Quarterly Information'!$K110,Exchange_Value)+Z110*$N110*SUMIF(Lists!$E$2:$E$133,'Quarterly Information'!$M110,Exchange_Value)+Z110*$P110*SUMIF(Lists!$E$2:$E$133,'Quarterly Information'!$O110,Exchange_Value)+Z110*$R110*SUMIF(Lists!$E$2:$E$133,'Quarterly Information'!$Q110,Exchange_Value)+Z110*$T110*SUMIF(Lists!$E$2:$E$133,'Quarterly Information'!$S110,Exchange_Value))/1000,Z110*SUMIF(Lists!$E$2:$E$133,$I110,Exchange_Value)/1000),1)</f>
        <v>0</v>
      </c>
      <c r="CD110" s="218">
        <f>ROUND(IF($I110="Other HFC Blend",(AA110*$L110*SUMIF(Lists!$E$2:$E$133,'Quarterly Information'!$K110,Exchange_Value)+AA110*$N110*SUMIF(Lists!$E$2:$E$133,'Quarterly Information'!$M110,Exchange_Value)+AA110*$P110*SUMIF(Lists!$E$2:$E$133,'Quarterly Information'!$O110,Exchange_Value)+AA110*$R110*SUMIF(Lists!$E$2:$E$133,'Quarterly Information'!$Q110,Exchange_Value)+AA110*$T110*SUMIF(Lists!$E$2:$E$133,'Quarterly Information'!$S110,Exchange_Value))/1000,AA110*SUMIF(Lists!$E$2:$E$133,$I110,Exchange_Value)/1000),1)</f>
        <v>0</v>
      </c>
      <c r="CE110" s="218">
        <f>ROUND(IF($I110="Other HFC Blend",(AB110*$L110*SUMIF(Lists!$E$2:$E$133,'Quarterly Information'!$K110,Exchange_Value)+AB110*$N110*SUMIF(Lists!$E$2:$E$133,'Quarterly Information'!$M110,Exchange_Value)+AB110*$P110*SUMIF(Lists!$E$2:$E$133,'Quarterly Information'!$O110,Exchange_Value)+AB110*$R110*SUMIF(Lists!$E$2:$E$133,'Quarterly Information'!$Q110,Exchange_Value)+AB110*$T110*SUMIF(Lists!$E$2:$E$133,'Quarterly Information'!$S110,Exchange_Value))/1000,AB110*SUMIF(Lists!$E$2:$E$133,$I110,Exchange_Value)/1000),1)</f>
        <v>0</v>
      </c>
      <c r="CF110" s="218">
        <f>ROUND(IF($I110="Other HFC Blend",(AC110*$L110*SUMIF(Lists!$E$2:$E$133,'Quarterly Information'!$K110,Exchange_Value)+AC110*$N110*SUMIF(Lists!$E$2:$E$133,'Quarterly Information'!$M110,Exchange_Value)+AC110*$P110*SUMIF(Lists!$E$2:$E$133,'Quarterly Information'!$O110,Exchange_Value)+AC110*$R110*SUMIF(Lists!$E$2:$E$133,'Quarterly Information'!$Q110,Exchange_Value)+AC110*$T110*SUMIF(Lists!$E$2:$E$133,'Quarterly Information'!$S110,Exchange_Value))/1000,AC110*SUMIF(Lists!$E$2:$E$133,$I110,Exchange_Value)/1000),1)</f>
        <v>0</v>
      </c>
      <c r="CG110" s="218">
        <f>ROUND(IF($I110="Other HFC Blend",(AD110*$L110*SUMIF(Lists!$E$2:$E$133,'Quarterly Information'!$K110,Exchange_Value)+AD110*$N110*SUMIF(Lists!$E$2:$E$133,'Quarterly Information'!$M110,Exchange_Value)+AD110*$P110*SUMIF(Lists!$E$2:$E$133,'Quarterly Information'!$O110,Exchange_Value)+AD110*$R110*SUMIF(Lists!$E$2:$E$133,'Quarterly Information'!$Q110,Exchange_Value)+AD110*$T110*SUMIF(Lists!$E$2:$E$133,'Quarterly Information'!$S110,Exchange_Value))/1000,AD110*SUMIF(Lists!$E$2:$E$133,$I110,Exchange_Value)/1000),1)</f>
        <v>0</v>
      </c>
      <c r="CH110" s="218">
        <f>ROUND(IF($I110="Other HFC Blend",(AE110*$L110*SUMIF(Lists!$E$2:$E$133,'Quarterly Information'!$K110,Exchange_Value)+AE110*$N110*SUMIF(Lists!$E$2:$E$133,'Quarterly Information'!$M110,Exchange_Value)+AE110*$P110*SUMIF(Lists!$E$2:$E$133,'Quarterly Information'!$O110,Exchange_Value)+AE110*$R110*SUMIF(Lists!$E$2:$E$133,'Quarterly Information'!$Q110,Exchange_Value)+AE110*$T110*SUMIF(Lists!$E$2:$E$133,'Quarterly Information'!$S110,Exchange_Value))/1000,AE110*SUMIF(Lists!$E$2:$E$133,$I110,Exchange_Value)/1000),1)</f>
        <v>0</v>
      </c>
      <c r="CI110" s="218">
        <f>ROUND(IF($I110="Other HFC Blend",(AF110*$L110*SUMIF(Lists!$E$2:$E$133,'Quarterly Information'!$K110,Exchange_Value)+AF110*$N110*SUMIF(Lists!$E$2:$E$133,'Quarterly Information'!$M110,Exchange_Value)+AF110*$P110*SUMIF(Lists!$E$2:$E$133,'Quarterly Information'!$O110,Exchange_Value)+AF110*$R110*SUMIF(Lists!$E$2:$E$133,'Quarterly Information'!$Q110,Exchange_Value)+AF110*$T110*SUMIF(Lists!$E$2:$E$133,'Quarterly Information'!$S110,Exchange_Value))/1000,AF110*SUMIF(Lists!$E$2:$E$133,$I110,Exchange_Value)/1000),1)</f>
        <v>0</v>
      </c>
    </row>
    <row r="111" spans="1:87" ht="14" x14ac:dyDescent="0.25">
      <c r="A111" s="39">
        <v>69</v>
      </c>
      <c r="B111" s="90" t="str">
        <f t="shared" si="43"/>
        <v/>
      </c>
      <c r="C111" s="159"/>
      <c r="D111" s="91"/>
      <c r="E111" s="174"/>
      <c r="F111" s="92"/>
      <c r="G111" s="93"/>
      <c r="H111" s="94"/>
      <c r="I111" s="185"/>
      <c r="J111" s="200"/>
      <c r="K111" s="210"/>
      <c r="L111" s="95"/>
      <c r="M111" s="92"/>
      <c r="N111" s="95"/>
      <c r="O111" s="92"/>
      <c r="P111" s="95"/>
      <c r="Q111" s="128"/>
      <c r="R111" s="95"/>
      <c r="S111" s="128"/>
      <c r="T111" s="211"/>
      <c r="U111" s="203"/>
      <c r="V111" s="92"/>
      <c r="W111" s="96"/>
      <c r="X111" s="92"/>
      <c r="Y111" s="220"/>
      <c r="Z111" s="226"/>
      <c r="AA111" s="165"/>
      <c r="AB111" s="165"/>
      <c r="AC111" s="165"/>
      <c r="AD111" s="165"/>
      <c r="AE111" s="165"/>
      <c r="AF111" s="168"/>
      <c r="AG111"/>
      <c r="AH111" s="107">
        <f t="shared" si="44"/>
        <v>0</v>
      </c>
      <c r="AI111" s="107">
        <f t="shared" si="45"/>
        <v>0</v>
      </c>
      <c r="AJ111" s="107">
        <f t="shared" si="46"/>
        <v>0</v>
      </c>
      <c r="AK111" s="107">
        <f t="shared" si="47"/>
        <v>0</v>
      </c>
      <c r="AL111" s="107">
        <f t="shared" si="48"/>
        <v>0</v>
      </c>
      <c r="AM111" s="107">
        <f t="shared" si="49"/>
        <v>0</v>
      </c>
      <c r="AO111" s="161" t="e">
        <f t="shared" si="50"/>
        <v>#DIV/0!</v>
      </c>
      <c r="AP111" s="161" t="e">
        <f t="shared" si="51"/>
        <v>#DIV/0!</v>
      </c>
      <c r="AQ111" s="161" t="e">
        <f t="shared" si="52"/>
        <v>#DIV/0!</v>
      </c>
      <c r="AR111" s="161" t="e">
        <f t="shared" si="53"/>
        <v>#DIV/0!</v>
      </c>
      <c r="AS111" s="161" t="e">
        <f t="shared" si="54"/>
        <v>#DIV/0!</v>
      </c>
      <c r="AT111" s="107">
        <f t="shared" si="55"/>
        <v>0</v>
      </c>
      <c r="AU111" s="161" t="e">
        <f t="shared" si="56"/>
        <v>#DIV/0!</v>
      </c>
      <c r="AV111" s="161" t="e">
        <f t="shared" si="57"/>
        <v>#DIV/0!</v>
      </c>
      <c r="AW111" s="161" t="e">
        <f t="shared" si="58"/>
        <v>#DIV/0!</v>
      </c>
      <c r="AX111" s="161" t="e">
        <f t="shared" si="59"/>
        <v>#DIV/0!</v>
      </c>
      <c r="AY111" s="161" t="e">
        <f t="shared" si="60"/>
        <v>#DIV/0!</v>
      </c>
      <c r="AZ111" s="107">
        <f t="shared" si="61"/>
        <v>0</v>
      </c>
      <c r="BA111" s="161" t="e">
        <f t="shared" si="62"/>
        <v>#DIV/0!</v>
      </c>
      <c r="BB111" s="161" t="e">
        <f t="shared" si="63"/>
        <v>#DIV/0!</v>
      </c>
      <c r="BC111" s="161" t="e">
        <f t="shared" si="64"/>
        <v>#DIV/0!</v>
      </c>
      <c r="BD111" s="161" t="e">
        <f t="shared" si="65"/>
        <v>#DIV/0!</v>
      </c>
      <c r="BE111" s="161" t="e">
        <f t="shared" si="66"/>
        <v>#DIV/0!</v>
      </c>
      <c r="BF111" s="107">
        <f t="shared" si="67"/>
        <v>0</v>
      </c>
      <c r="BG111" s="161" t="e">
        <f t="shared" si="68"/>
        <v>#DIV/0!</v>
      </c>
      <c r="BH111" s="161" t="e">
        <f t="shared" si="69"/>
        <v>#DIV/0!</v>
      </c>
      <c r="BI111" s="161" t="e">
        <f t="shared" si="70"/>
        <v>#DIV/0!</v>
      </c>
      <c r="BJ111" s="161" t="e">
        <f t="shared" si="71"/>
        <v>#DIV/0!</v>
      </c>
      <c r="BK111" s="161" t="e">
        <f t="shared" si="72"/>
        <v>#DIV/0!</v>
      </c>
      <c r="BL111" s="107">
        <f t="shared" si="73"/>
        <v>0</v>
      </c>
      <c r="BM111" s="161" t="e">
        <f t="shared" si="74"/>
        <v>#DIV/0!</v>
      </c>
      <c r="BN111" s="161" t="e">
        <f t="shared" si="75"/>
        <v>#DIV/0!</v>
      </c>
      <c r="BO111" s="161" t="e">
        <f t="shared" si="76"/>
        <v>#DIV/0!</v>
      </c>
      <c r="BP111" s="161" t="e">
        <f t="shared" si="77"/>
        <v>#DIV/0!</v>
      </c>
      <c r="BQ111" s="161" t="e">
        <f t="shared" si="78"/>
        <v>#DIV/0!</v>
      </c>
      <c r="BR111" s="107">
        <f t="shared" si="79"/>
        <v>0</v>
      </c>
      <c r="BS111" s="161" t="e">
        <f t="shared" si="80"/>
        <v>#DIV/0!</v>
      </c>
      <c r="BT111" s="161" t="e">
        <f t="shared" si="81"/>
        <v>#DIV/0!</v>
      </c>
      <c r="BU111" s="161" t="e">
        <f t="shared" si="82"/>
        <v>#DIV/0!</v>
      </c>
      <c r="BV111" s="161" t="e">
        <f t="shared" si="83"/>
        <v>#DIV/0!</v>
      </c>
      <c r="BW111" s="161" t="e">
        <f t="shared" si="84"/>
        <v>#DIV/0!</v>
      </c>
      <c r="BX111" s="107">
        <f t="shared" si="85"/>
        <v>0</v>
      </c>
      <c r="BZ111" s="40" t="e">
        <f>VLOOKUP(I111,Lists!$D$2:$D$19,1,FALSE)</f>
        <v>#N/A</v>
      </c>
      <c r="CA111" s="40" t="e">
        <f>VLOOKUP($I111,Blends!$B$2:$B$115,1,FALSE)</f>
        <v>#N/A</v>
      </c>
      <c r="CC111" s="218">
        <f>ROUND(IF($I111="Other HFC Blend",(Z111*$L111*SUMIF(Lists!$E$2:$E$133,'Quarterly Information'!$K111,Exchange_Value)+Z111*$N111*SUMIF(Lists!$E$2:$E$133,'Quarterly Information'!$M111,Exchange_Value)+Z111*$P111*SUMIF(Lists!$E$2:$E$133,'Quarterly Information'!$O111,Exchange_Value)+Z111*$R111*SUMIF(Lists!$E$2:$E$133,'Quarterly Information'!$Q111,Exchange_Value)+Z111*$T111*SUMIF(Lists!$E$2:$E$133,'Quarterly Information'!$S111,Exchange_Value))/1000,Z111*SUMIF(Lists!$E$2:$E$133,$I111,Exchange_Value)/1000),1)</f>
        <v>0</v>
      </c>
      <c r="CD111" s="218">
        <f>ROUND(IF($I111="Other HFC Blend",(AA111*$L111*SUMIF(Lists!$E$2:$E$133,'Quarterly Information'!$K111,Exchange_Value)+AA111*$N111*SUMIF(Lists!$E$2:$E$133,'Quarterly Information'!$M111,Exchange_Value)+AA111*$P111*SUMIF(Lists!$E$2:$E$133,'Quarterly Information'!$O111,Exchange_Value)+AA111*$R111*SUMIF(Lists!$E$2:$E$133,'Quarterly Information'!$Q111,Exchange_Value)+AA111*$T111*SUMIF(Lists!$E$2:$E$133,'Quarterly Information'!$S111,Exchange_Value))/1000,AA111*SUMIF(Lists!$E$2:$E$133,$I111,Exchange_Value)/1000),1)</f>
        <v>0</v>
      </c>
      <c r="CE111" s="218">
        <f>ROUND(IF($I111="Other HFC Blend",(AB111*$L111*SUMIF(Lists!$E$2:$E$133,'Quarterly Information'!$K111,Exchange_Value)+AB111*$N111*SUMIF(Lists!$E$2:$E$133,'Quarterly Information'!$M111,Exchange_Value)+AB111*$P111*SUMIF(Lists!$E$2:$E$133,'Quarterly Information'!$O111,Exchange_Value)+AB111*$R111*SUMIF(Lists!$E$2:$E$133,'Quarterly Information'!$Q111,Exchange_Value)+AB111*$T111*SUMIF(Lists!$E$2:$E$133,'Quarterly Information'!$S111,Exchange_Value))/1000,AB111*SUMIF(Lists!$E$2:$E$133,$I111,Exchange_Value)/1000),1)</f>
        <v>0</v>
      </c>
      <c r="CF111" s="218">
        <f>ROUND(IF($I111="Other HFC Blend",(AC111*$L111*SUMIF(Lists!$E$2:$E$133,'Quarterly Information'!$K111,Exchange_Value)+AC111*$N111*SUMIF(Lists!$E$2:$E$133,'Quarterly Information'!$M111,Exchange_Value)+AC111*$P111*SUMIF(Lists!$E$2:$E$133,'Quarterly Information'!$O111,Exchange_Value)+AC111*$R111*SUMIF(Lists!$E$2:$E$133,'Quarterly Information'!$Q111,Exchange_Value)+AC111*$T111*SUMIF(Lists!$E$2:$E$133,'Quarterly Information'!$S111,Exchange_Value))/1000,AC111*SUMIF(Lists!$E$2:$E$133,$I111,Exchange_Value)/1000),1)</f>
        <v>0</v>
      </c>
      <c r="CG111" s="218">
        <f>ROUND(IF($I111="Other HFC Blend",(AD111*$L111*SUMIF(Lists!$E$2:$E$133,'Quarterly Information'!$K111,Exchange_Value)+AD111*$N111*SUMIF(Lists!$E$2:$E$133,'Quarterly Information'!$M111,Exchange_Value)+AD111*$P111*SUMIF(Lists!$E$2:$E$133,'Quarterly Information'!$O111,Exchange_Value)+AD111*$R111*SUMIF(Lists!$E$2:$E$133,'Quarterly Information'!$Q111,Exchange_Value)+AD111*$T111*SUMIF(Lists!$E$2:$E$133,'Quarterly Information'!$S111,Exchange_Value))/1000,AD111*SUMIF(Lists!$E$2:$E$133,$I111,Exchange_Value)/1000),1)</f>
        <v>0</v>
      </c>
      <c r="CH111" s="218">
        <f>ROUND(IF($I111="Other HFC Blend",(AE111*$L111*SUMIF(Lists!$E$2:$E$133,'Quarterly Information'!$K111,Exchange_Value)+AE111*$N111*SUMIF(Lists!$E$2:$E$133,'Quarterly Information'!$M111,Exchange_Value)+AE111*$P111*SUMIF(Lists!$E$2:$E$133,'Quarterly Information'!$O111,Exchange_Value)+AE111*$R111*SUMIF(Lists!$E$2:$E$133,'Quarterly Information'!$Q111,Exchange_Value)+AE111*$T111*SUMIF(Lists!$E$2:$E$133,'Quarterly Information'!$S111,Exchange_Value))/1000,AE111*SUMIF(Lists!$E$2:$E$133,$I111,Exchange_Value)/1000),1)</f>
        <v>0</v>
      </c>
      <c r="CI111" s="218">
        <f>ROUND(IF($I111="Other HFC Blend",(AF111*$L111*SUMIF(Lists!$E$2:$E$133,'Quarterly Information'!$K111,Exchange_Value)+AF111*$N111*SUMIF(Lists!$E$2:$E$133,'Quarterly Information'!$M111,Exchange_Value)+AF111*$P111*SUMIF(Lists!$E$2:$E$133,'Quarterly Information'!$O111,Exchange_Value)+AF111*$R111*SUMIF(Lists!$E$2:$E$133,'Quarterly Information'!$Q111,Exchange_Value)+AF111*$T111*SUMIF(Lists!$E$2:$E$133,'Quarterly Information'!$S111,Exchange_Value))/1000,AF111*SUMIF(Lists!$E$2:$E$133,$I111,Exchange_Value)/1000),1)</f>
        <v>0</v>
      </c>
    </row>
    <row r="112" spans="1:87" ht="14" x14ac:dyDescent="0.25">
      <c r="A112" s="39">
        <v>70</v>
      </c>
      <c r="B112" s="90" t="str">
        <f t="shared" si="43"/>
        <v/>
      </c>
      <c r="C112" s="159"/>
      <c r="D112" s="91"/>
      <c r="E112" s="174"/>
      <c r="F112" s="92"/>
      <c r="G112" s="93"/>
      <c r="H112" s="94"/>
      <c r="I112" s="185"/>
      <c r="J112" s="200"/>
      <c r="K112" s="210"/>
      <c r="L112" s="95"/>
      <c r="M112" s="92"/>
      <c r="N112" s="95"/>
      <c r="O112" s="92"/>
      <c r="P112" s="95"/>
      <c r="Q112" s="128"/>
      <c r="R112" s="95"/>
      <c r="S112" s="128"/>
      <c r="T112" s="211"/>
      <c r="U112" s="203"/>
      <c r="V112" s="92"/>
      <c r="W112" s="96"/>
      <c r="X112" s="92"/>
      <c r="Y112" s="220"/>
      <c r="Z112" s="226"/>
      <c r="AA112" s="165"/>
      <c r="AB112" s="165"/>
      <c r="AC112" s="165"/>
      <c r="AD112" s="165"/>
      <c r="AE112" s="165"/>
      <c r="AF112" s="168"/>
      <c r="AG112"/>
      <c r="AH112" s="107">
        <f t="shared" si="44"/>
        <v>0</v>
      </c>
      <c r="AI112" s="107">
        <f t="shared" si="45"/>
        <v>0</v>
      </c>
      <c r="AJ112" s="107">
        <f t="shared" si="46"/>
        <v>0</v>
      </c>
      <c r="AK112" s="107">
        <f t="shared" si="47"/>
        <v>0</v>
      </c>
      <c r="AL112" s="107">
        <f t="shared" si="48"/>
        <v>0</v>
      </c>
      <c r="AM112" s="107">
        <f t="shared" si="49"/>
        <v>0</v>
      </c>
      <c r="AO112" s="161" t="e">
        <f t="shared" si="50"/>
        <v>#DIV/0!</v>
      </c>
      <c r="AP112" s="161" t="e">
        <f t="shared" si="51"/>
        <v>#DIV/0!</v>
      </c>
      <c r="AQ112" s="161" t="e">
        <f t="shared" si="52"/>
        <v>#DIV/0!</v>
      </c>
      <c r="AR112" s="161" t="e">
        <f t="shared" si="53"/>
        <v>#DIV/0!</v>
      </c>
      <c r="AS112" s="161" t="e">
        <f t="shared" si="54"/>
        <v>#DIV/0!</v>
      </c>
      <c r="AT112" s="107">
        <f t="shared" si="55"/>
        <v>0</v>
      </c>
      <c r="AU112" s="161" t="e">
        <f t="shared" si="56"/>
        <v>#DIV/0!</v>
      </c>
      <c r="AV112" s="161" t="e">
        <f t="shared" si="57"/>
        <v>#DIV/0!</v>
      </c>
      <c r="AW112" s="161" t="e">
        <f t="shared" si="58"/>
        <v>#DIV/0!</v>
      </c>
      <c r="AX112" s="161" t="e">
        <f t="shared" si="59"/>
        <v>#DIV/0!</v>
      </c>
      <c r="AY112" s="161" t="e">
        <f t="shared" si="60"/>
        <v>#DIV/0!</v>
      </c>
      <c r="AZ112" s="107">
        <f t="shared" si="61"/>
        <v>0</v>
      </c>
      <c r="BA112" s="161" t="e">
        <f t="shared" si="62"/>
        <v>#DIV/0!</v>
      </c>
      <c r="BB112" s="161" t="e">
        <f t="shared" si="63"/>
        <v>#DIV/0!</v>
      </c>
      <c r="BC112" s="161" t="e">
        <f t="shared" si="64"/>
        <v>#DIV/0!</v>
      </c>
      <c r="BD112" s="161" t="e">
        <f t="shared" si="65"/>
        <v>#DIV/0!</v>
      </c>
      <c r="BE112" s="161" t="e">
        <f t="shared" si="66"/>
        <v>#DIV/0!</v>
      </c>
      <c r="BF112" s="107">
        <f t="shared" si="67"/>
        <v>0</v>
      </c>
      <c r="BG112" s="161" t="e">
        <f t="shared" si="68"/>
        <v>#DIV/0!</v>
      </c>
      <c r="BH112" s="161" t="e">
        <f t="shared" si="69"/>
        <v>#DIV/0!</v>
      </c>
      <c r="BI112" s="161" t="e">
        <f t="shared" si="70"/>
        <v>#DIV/0!</v>
      </c>
      <c r="BJ112" s="161" t="e">
        <f t="shared" si="71"/>
        <v>#DIV/0!</v>
      </c>
      <c r="BK112" s="161" t="e">
        <f t="shared" si="72"/>
        <v>#DIV/0!</v>
      </c>
      <c r="BL112" s="107">
        <f t="shared" si="73"/>
        <v>0</v>
      </c>
      <c r="BM112" s="161" t="e">
        <f t="shared" si="74"/>
        <v>#DIV/0!</v>
      </c>
      <c r="BN112" s="161" t="e">
        <f t="shared" si="75"/>
        <v>#DIV/0!</v>
      </c>
      <c r="BO112" s="161" t="e">
        <f t="shared" si="76"/>
        <v>#DIV/0!</v>
      </c>
      <c r="BP112" s="161" t="e">
        <f t="shared" si="77"/>
        <v>#DIV/0!</v>
      </c>
      <c r="BQ112" s="161" t="e">
        <f t="shared" si="78"/>
        <v>#DIV/0!</v>
      </c>
      <c r="BR112" s="107">
        <f t="shared" si="79"/>
        <v>0</v>
      </c>
      <c r="BS112" s="161" t="e">
        <f t="shared" si="80"/>
        <v>#DIV/0!</v>
      </c>
      <c r="BT112" s="161" t="e">
        <f t="shared" si="81"/>
        <v>#DIV/0!</v>
      </c>
      <c r="BU112" s="161" t="e">
        <f t="shared" si="82"/>
        <v>#DIV/0!</v>
      </c>
      <c r="BV112" s="161" t="e">
        <f t="shared" si="83"/>
        <v>#DIV/0!</v>
      </c>
      <c r="BW112" s="161" t="e">
        <f t="shared" si="84"/>
        <v>#DIV/0!</v>
      </c>
      <c r="BX112" s="107">
        <f t="shared" si="85"/>
        <v>0</v>
      </c>
      <c r="BZ112" s="40" t="e">
        <f>VLOOKUP(I112,Lists!$D$2:$D$19,1,FALSE)</f>
        <v>#N/A</v>
      </c>
      <c r="CA112" s="40" t="e">
        <f>VLOOKUP($I112,Blends!$B$2:$B$115,1,FALSE)</f>
        <v>#N/A</v>
      </c>
      <c r="CC112" s="218">
        <f>ROUND(IF($I112="Other HFC Blend",(Z112*$L112*SUMIF(Lists!$E$2:$E$133,'Quarterly Information'!$K112,Exchange_Value)+Z112*$N112*SUMIF(Lists!$E$2:$E$133,'Quarterly Information'!$M112,Exchange_Value)+Z112*$P112*SUMIF(Lists!$E$2:$E$133,'Quarterly Information'!$O112,Exchange_Value)+Z112*$R112*SUMIF(Lists!$E$2:$E$133,'Quarterly Information'!$Q112,Exchange_Value)+Z112*$T112*SUMIF(Lists!$E$2:$E$133,'Quarterly Information'!$S112,Exchange_Value))/1000,Z112*SUMIF(Lists!$E$2:$E$133,$I112,Exchange_Value)/1000),1)</f>
        <v>0</v>
      </c>
      <c r="CD112" s="218">
        <f>ROUND(IF($I112="Other HFC Blend",(AA112*$L112*SUMIF(Lists!$E$2:$E$133,'Quarterly Information'!$K112,Exchange_Value)+AA112*$N112*SUMIF(Lists!$E$2:$E$133,'Quarterly Information'!$M112,Exchange_Value)+AA112*$P112*SUMIF(Lists!$E$2:$E$133,'Quarterly Information'!$O112,Exchange_Value)+AA112*$R112*SUMIF(Lists!$E$2:$E$133,'Quarterly Information'!$Q112,Exchange_Value)+AA112*$T112*SUMIF(Lists!$E$2:$E$133,'Quarterly Information'!$S112,Exchange_Value))/1000,AA112*SUMIF(Lists!$E$2:$E$133,$I112,Exchange_Value)/1000),1)</f>
        <v>0</v>
      </c>
      <c r="CE112" s="218">
        <f>ROUND(IF($I112="Other HFC Blend",(AB112*$L112*SUMIF(Lists!$E$2:$E$133,'Quarterly Information'!$K112,Exchange_Value)+AB112*$N112*SUMIF(Lists!$E$2:$E$133,'Quarterly Information'!$M112,Exchange_Value)+AB112*$P112*SUMIF(Lists!$E$2:$E$133,'Quarterly Information'!$O112,Exchange_Value)+AB112*$R112*SUMIF(Lists!$E$2:$E$133,'Quarterly Information'!$Q112,Exchange_Value)+AB112*$T112*SUMIF(Lists!$E$2:$E$133,'Quarterly Information'!$S112,Exchange_Value))/1000,AB112*SUMIF(Lists!$E$2:$E$133,$I112,Exchange_Value)/1000),1)</f>
        <v>0</v>
      </c>
      <c r="CF112" s="218">
        <f>ROUND(IF($I112="Other HFC Blend",(AC112*$L112*SUMIF(Lists!$E$2:$E$133,'Quarterly Information'!$K112,Exchange_Value)+AC112*$N112*SUMIF(Lists!$E$2:$E$133,'Quarterly Information'!$M112,Exchange_Value)+AC112*$P112*SUMIF(Lists!$E$2:$E$133,'Quarterly Information'!$O112,Exchange_Value)+AC112*$R112*SUMIF(Lists!$E$2:$E$133,'Quarterly Information'!$Q112,Exchange_Value)+AC112*$T112*SUMIF(Lists!$E$2:$E$133,'Quarterly Information'!$S112,Exchange_Value))/1000,AC112*SUMIF(Lists!$E$2:$E$133,$I112,Exchange_Value)/1000),1)</f>
        <v>0</v>
      </c>
      <c r="CG112" s="218">
        <f>ROUND(IF($I112="Other HFC Blend",(AD112*$L112*SUMIF(Lists!$E$2:$E$133,'Quarterly Information'!$K112,Exchange_Value)+AD112*$N112*SUMIF(Lists!$E$2:$E$133,'Quarterly Information'!$M112,Exchange_Value)+AD112*$P112*SUMIF(Lists!$E$2:$E$133,'Quarterly Information'!$O112,Exchange_Value)+AD112*$R112*SUMIF(Lists!$E$2:$E$133,'Quarterly Information'!$Q112,Exchange_Value)+AD112*$T112*SUMIF(Lists!$E$2:$E$133,'Quarterly Information'!$S112,Exchange_Value))/1000,AD112*SUMIF(Lists!$E$2:$E$133,$I112,Exchange_Value)/1000),1)</f>
        <v>0</v>
      </c>
      <c r="CH112" s="218">
        <f>ROUND(IF($I112="Other HFC Blend",(AE112*$L112*SUMIF(Lists!$E$2:$E$133,'Quarterly Information'!$K112,Exchange_Value)+AE112*$N112*SUMIF(Lists!$E$2:$E$133,'Quarterly Information'!$M112,Exchange_Value)+AE112*$P112*SUMIF(Lists!$E$2:$E$133,'Quarterly Information'!$O112,Exchange_Value)+AE112*$R112*SUMIF(Lists!$E$2:$E$133,'Quarterly Information'!$Q112,Exchange_Value)+AE112*$T112*SUMIF(Lists!$E$2:$E$133,'Quarterly Information'!$S112,Exchange_Value))/1000,AE112*SUMIF(Lists!$E$2:$E$133,$I112,Exchange_Value)/1000),1)</f>
        <v>0</v>
      </c>
      <c r="CI112" s="218">
        <f>ROUND(IF($I112="Other HFC Blend",(AF112*$L112*SUMIF(Lists!$E$2:$E$133,'Quarterly Information'!$K112,Exchange_Value)+AF112*$N112*SUMIF(Lists!$E$2:$E$133,'Quarterly Information'!$M112,Exchange_Value)+AF112*$P112*SUMIF(Lists!$E$2:$E$133,'Quarterly Information'!$O112,Exchange_Value)+AF112*$R112*SUMIF(Lists!$E$2:$E$133,'Quarterly Information'!$Q112,Exchange_Value)+AF112*$T112*SUMIF(Lists!$E$2:$E$133,'Quarterly Information'!$S112,Exchange_Value))/1000,AF112*SUMIF(Lists!$E$2:$E$133,$I112,Exchange_Value)/1000),1)</f>
        <v>0</v>
      </c>
    </row>
    <row r="113" spans="1:87" ht="14" x14ac:dyDescent="0.25">
      <c r="A113" s="39">
        <v>71</v>
      </c>
      <c r="B113" s="90" t="str">
        <f t="shared" si="43"/>
        <v/>
      </c>
      <c r="C113" s="159"/>
      <c r="D113" s="91"/>
      <c r="E113" s="174"/>
      <c r="F113" s="92"/>
      <c r="G113" s="93"/>
      <c r="H113" s="94"/>
      <c r="I113" s="185"/>
      <c r="J113" s="200"/>
      <c r="K113" s="210"/>
      <c r="L113" s="95"/>
      <c r="M113" s="92"/>
      <c r="N113" s="95"/>
      <c r="O113" s="92"/>
      <c r="P113" s="95"/>
      <c r="Q113" s="128"/>
      <c r="R113" s="95"/>
      <c r="S113" s="128"/>
      <c r="T113" s="211"/>
      <c r="U113" s="203"/>
      <c r="V113" s="92"/>
      <c r="W113" s="96"/>
      <c r="X113" s="92"/>
      <c r="Y113" s="220"/>
      <c r="Z113" s="226"/>
      <c r="AA113" s="165"/>
      <c r="AB113" s="165"/>
      <c r="AC113" s="165"/>
      <c r="AD113" s="165"/>
      <c r="AE113" s="165"/>
      <c r="AF113" s="168"/>
      <c r="AG113"/>
      <c r="AH113" s="107">
        <f t="shared" si="44"/>
        <v>0</v>
      </c>
      <c r="AI113" s="107">
        <f t="shared" si="45"/>
        <v>0</v>
      </c>
      <c r="AJ113" s="107">
        <f t="shared" si="46"/>
        <v>0</v>
      </c>
      <c r="AK113" s="107">
        <f t="shared" si="47"/>
        <v>0</v>
      </c>
      <c r="AL113" s="107">
        <f t="shared" si="48"/>
        <v>0</v>
      </c>
      <c r="AM113" s="107">
        <f t="shared" si="49"/>
        <v>0</v>
      </c>
      <c r="AO113" s="161" t="e">
        <f t="shared" si="50"/>
        <v>#DIV/0!</v>
      </c>
      <c r="AP113" s="161" t="e">
        <f t="shared" si="51"/>
        <v>#DIV/0!</v>
      </c>
      <c r="AQ113" s="161" t="e">
        <f t="shared" si="52"/>
        <v>#DIV/0!</v>
      </c>
      <c r="AR113" s="161" t="e">
        <f t="shared" si="53"/>
        <v>#DIV/0!</v>
      </c>
      <c r="AS113" s="161" t="e">
        <f t="shared" si="54"/>
        <v>#DIV/0!</v>
      </c>
      <c r="AT113" s="107">
        <f t="shared" si="55"/>
        <v>0</v>
      </c>
      <c r="AU113" s="161" t="e">
        <f t="shared" si="56"/>
        <v>#DIV/0!</v>
      </c>
      <c r="AV113" s="161" t="e">
        <f t="shared" si="57"/>
        <v>#DIV/0!</v>
      </c>
      <c r="AW113" s="161" t="e">
        <f t="shared" si="58"/>
        <v>#DIV/0!</v>
      </c>
      <c r="AX113" s="161" t="e">
        <f t="shared" si="59"/>
        <v>#DIV/0!</v>
      </c>
      <c r="AY113" s="161" t="e">
        <f t="shared" si="60"/>
        <v>#DIV/0!</v>
      </c>
      <c r="AZ113" s="107">
        <f t="shared" si="61"/>
        <v>0</v>
      </c>
      <c r="BA113" s="161" t="e">
        <f t="shared" si="62"/>
        <v>#DIV/0!</v>
      </c>
      <c r="BB113" s="161" t="e">
        <f t="shared" si="63"/>
        <v>#DIV/0!</v>
      </c>
      <c r="BC113" s="161" t="e">
        <f t="shared" si="64"/>
        <v>#DIV/0!</v>
      </c>
      <c r="BD113" s="161" t="e">
        <f t="shared" si="65"/>
        <v>#DIV/0!</v>
      </c>
      <c r="BE113" s="161" t="e">
        <f t="shared" si="66"/>
        <v>#DIV/0!</v>
      </c>
      <c r="BF113" s="107">
        <f t="shared" si="67"/>
        <v>0</v>
      </c>
      <c r="BG113" s="161" t="e">
        <f t="shared" si="68"/>
        <v>#DIV/0!</v>
      </c>
      <c r="BH113" s="161" t="e">
        <f t="shared" si="69"/>
        <v>#DIV/0!</v>
      </c>
      <c r="BI113" s="161" t="e">
        <f t="shared" si="70"/>
        <v>#DIV/0!</v>
      </c>
      <c r="BJ113" s="161" t="e">
        <f t="shared" si="71"/>
        <v>#DIV/0!</v>
      </c>
      <c r="BK113" s="161" t="e">
        <f t="shared" si="72"/>
        <v>#DIV/0!</v>
      </c>
      <c r="BL113" s="107">
        <f t="shared" si="73"/>
        <v>0</v>
      </c>
      <c r="BM113" s="161" t="e">
        <f t="shared" si="74"/>
        <v>#DIV/0!</v>
      </c>
      <c r="BN113" s="161" t="e">
        <f t="shared" si="75"/>
        <v>#DIV/0!</v>
      </c>
      <c r="BO113" s="161" t="e">
        <f t="shared" si="76"/>
        <v>#DIV/0!</v>
      </c>
      <c r="BP113" s="161" t="e">
        <f t="shared" si="77"/>
        <v>#DIV/0!</v>
      </c>
      <c r="BQ113" s="161" t="e">
        <f t="shared" si="78"/>
        <v>#DIV/0!</v>
      </c>
      <c r="BR113" s="107">
        <f t="shared" si="79"/>
        <v>0</v>
      </c>
      <c r="BS113" s="161" t="e">
        <f t="shared" si="80"/>
        <v>#DIV/0!</v>
      </c>
      <c r="BT113" s="161" t="e">
        <f t="shared" si="81"/>
        <v>#DIV/0!</v>
      </c>
      <c r="BU113" s="161" t="e">
        <f t="shared" si="82"/>
        <v>#DIV/0!</v>
      </c>
      <c r="BV113" s="161" t="e">
        <f t="shared" si="83"/>
        <v>#DIV/0!</v>
      </c>
      <c r="BW113" s="161" t="e">
        <f t="shared" si="84"/>
        <v>#DIV/0!</v>
      </c>
      <c r="BX113" s="107">
        <f t="shared" si="85"/>
        <v>0</v>
      </c>
      <c r="BZ113" s="40" t="e">
        <f>VLOOKUP(I113,Lists!$D$2:$D$19,1,FALSE)</f>
        <v>#N/A</v>
      </c>
      <c r="CA113" s="40" t="e">
        <f>VLOOKUP($I113,Blends!$B$2:$B$115,1,FALSE)</f>
        <v>#N/A</v>
      </c>
      <c r="CC113" s="218">
        <f>ROUND(IF($I113="Other HFC Blend",(Z113*$L113*SUMIF(Lists!$E$2:$E$133,'Quarterly Information'!$K113,Exchange_Value)+Z113*$N113*SUMIF(Lists!$E$2:$E$133,'Quarterly Information'!$M113,Exchange_Value)+Z113*$P113*SUMIF(Lists!$E$2:$E$133,'Quarterly Information'!$O113,Exchange_Value)+Z113*$R113*SUMIF(Lists!$E$2:$E$133,'Quarterly Information'!$Q113,Exchange_Value)+Z113*$T113*SUMIF(Lists!$E$2:$E$133,'Quarterly Information'!$S113,Exchange_Value))/1000,Z113*SUMIF(Lists!$E$2:$E$133,$I113,Exchange_Value)/1000),1)</f>
        <v>0</v>
      </c>
      <c r="CD113" s="218">
        <f>ROUND(IF($I113="Other HFC Blend",(AA113*$L113*SUMIF(Lists!$E$2:$E$133,'Quarterly Information'!$K113,Exchange_Value)+AA113*$N113*SUMIF(Lists!$E$2:$E$133,'Quarterly Information'!$M113,Exchange_Value)+AA113*$P113*SUMIF(Lists!$E$2:$E$133,'Quarterly Information'!$O113,Exchange_Value)+AA113*$R113*SUMIF(Lists!$E$2:$E$133,'Quarterly Information'!$Q113,Exchange_Value)+AA113*$T113*SUMIF(Lists!$E$2:$E$133,'Quarterly Information'!$S113,Exchange_Value))/1000,AA113*SUMIF(Lists!$E$2:$E$133,$I113,Exchange_Value)/1000),1)</f>
        <v>0</v>
      </c>
      <c r="CE113" s="218">
        <f>ROUND(IF($I113="Other HFC Blend",(AB113*$L113*SUMIF(Lists!$E$2:$E$133,'Quarterly Information'!$K113,Exchange_Value)+AB113*$N113*SUMIF(Lists!$E$2:$E$133,'Quarterly Information'!$M113,Exchange_Value)+AB113*$P113*SUMIF(Lists!$E$2:$E$133,'Quarterly Information'!$O113,Exchange_Value)+AB113*$R113*SUMIF(Lists!$E$2:$E$133,'Quarterly Information'!$Q113,Exchange_Value)+AB113*$T113*SUMIF(Lists!$E$2:$E$133,'Quarterly Information'!$S113,Exchange_Value))/1000,AB113*SUMIF(Lists!$E$2:$E$133,$I113,Exchange_Value)/1000),1)</f>
        <v>0</v>
      </c>
      <c r="CF113" s="218">
        <f>ROUND(IF($I113="Other HFC Blend",(AC113*$L113*SUMIF(Lists!$E$2:$E$133,'Quarterly Information'!$K113,Exchange_Value)+AC113*$N113*SUMIF(Lists!$E$2:$E$133,'Quarterly Information'!$M113,Exchange_Value)+AC113*$P113*SUMIF(Lists!$E$2:$E$133,'Quarterly Information'!$O113,Exchange_Value)+AC113*$R113*SUMIF(Lists!$E$2:$E$133,'Quarterly Information'!$Q113,Exchange_Value)+AC113*$T113*SUMIF(Lists!$E$2:$E$133,'Quarterly Information'!$S113,Exchange_Value))/1000,AC113*SUMIF(Lists!$E$2:$E$133,$I113,Exchange_Value)/1000),1)</f>
        <v>0</v>
      </c>
      <c r="CG113" s="218">
        <f>ROUND(IF($I113="Other HFC Blend",(AD113*$L113*SUMIF(Lists!$E$2:$E$133,'Quarterly Information'!$K113,Exchange_Value)+AD113*$N113*SUMIF(Lists!$E$2:$E$133,'Quarterly Information'!$M113,Exchange_Value)+AD113*$P113*SUMIF(Lists!$E$2:$E$133,'Quarterly Information'!$O113,Exchange_Value)+AD113*$R113*SUMIF(Lists!$E$2:$E$133,'Quarterly Information'!$Q113,Exchange_Value)+AD113*$T113*SUMIF(Lists!$E$2:$E$133,'Quarterly Information'!$S113,Exchange_Value))/1000,AD113*SUMIF(Lists!$E$2:$E$133,$I113,Exchange_Value)/1000),1)</f>
        <v>0</v>
      </c>
      <c r="CH113" s="218">
        <f>ROUND(IF($I113="Other HFC Blend",(AE113*$L113*SUMIF(Lists!$E$2:$E$133,'Quarterly Information'!$K113,Exchange_Value)+AE113*$N113*SUMIF(Lists!$E$2:$E$133,'Quarterly Information'!$M113,Exchange_Value)+AE113*$P113*SUMIF(Lists!$E$2:$E$133,'Quarterly Information'!$O113,Exchange_Value)+AE113*$R113*SUMIF(Lists!$E$2:$E$133,'Quarterly Information'!$Q113,Exchange_Value)+AE113*$T113*SUMIF(Lists!$E$2:$E$133,'Quarterly Information'!$S113,Exchange_Value))/1000,AE113*SUMIF(Lists!$E$2:$E$133,$I113,Exchange_Value)/1000),1)</f>
        <v>0</v>
      </c>
      <c r="CI113" s="218">
        <f>ROUND(IF($I113="Other HFC Blend",(AF113*$L113*SUMIF(Lists!$E$2:$E$133,'Quarterly Information'!$K113,Exchange_Value)+AF113*$N113*SUMIF(Lists!$E$2:$E$133,'Quarterly Information'!$M113,Exchange_Value)+AF113*$P113*SUMIF(Lists!$E$2:$E$133,'Quarterly Information'!$O113,Exchange_Value)+AF113*$R113*SUMIF(Lists!$E$2:$E$133,'Quarterly Information'!$Q113,Exchange_Value)+AF113*$T113*SUMIF(Lists!$E$2:$E$133,'Quarterly Information'!$S113,Exchange_Value))/1000,AF113*SUMIF(Lists!$E$2:$E$133,$I113,Exchange_Value)/1000),1)</f>
        <v>0</v>
      </c>
    </row>
    <row r="114" spans="1:87" ht="14" x14ac:dyDescent="0.25">
      <c r="A114" s="39">
        <v>72</v>
      </c>
      <c r="B114" s="90" t="str">
        <f t="shared" si="43"/>
        <v/>
      </c>
      <c r="C114" s="159"/>
      <c r="D114" s="91"/>
      <c r="E114" s="174"/>
      <c r="F114" s="92"/>
      <c r="G114" s="93"/>
      <c r="H114" s="94"/>
      <c r="I114" s="185"/>
      <c r="J114" s="200"/>
      <c r="K114" s="210"/>
      <c r="L114" s="95"/>
      <c r="M114" s="92"/>
      <c r="N114" s="95"/>
      <c r="O114" s="92"/>
      <c r="P114" s="95"/>
      <c r="Q114" s="128"/>
      <c r="R114" s="95"/>
      <c r="S114" s="128"/>
      <c r="T114" s="211"/>
      <c r="U114" s="203"/>
      <c r="V114" s="92"/>
      <c r="W114" s="96"/>
      <c r="X114" s="92"/>
      <c r="Y114" s="220"/>
      <c r="Z114" s="226"/>
      <c r="AA114" s="165"/>
      <c r="AB114" s="165"/>
      <c r="AC114" s="165"/>
      <c r="AD114" s="165"/>
      <c r="AE114" s="165"/>
      <c r="AF114" s="168"/>
      <c r="AG114"/>
      <c r="AH114" s="107">
        <f t="shared" si="44"/>
        <v>0</v>
      </c>
      <c r="AI114" s="107">
        <f t="shared" si="45"/>
        <v>0</v>
      </c>
      <c r="AJ114" s="107">
        <f t="shared" si="46"/>
        <v>0</v>
      </c>
      <c r="AK114" s="107">
        <f t="shared" si="47"/>
        <v>0</v>
      </c>
      <c r="AL114" s="107">
        <f t="shared" si="48"/>
        <v>0</v>
      </c>
      <c r="AM114" s="107">
        <f t="shared" si="49"/>
        <v>0</v>
      </c>
      <c r="AO114" s="161" t="e">
        <f t="shared" si="50"/>
        <v>#DIV/0!</v>
      </c>
      <c r="AP114" s="161" t="e">
        <f t="shared" si="51"/>
        <v>#DIV/0!</v>
      </c>
      <c r="AQ114" s="161" t="e">
        <f t="shared" si="52"/>
        <v>#DIV/0!</v>
      </c>
      <c r="AR114" s="161" t="e">
        <f t="shared" si="53"/>
        <v>#DIV/0!</v>
      </c>
      <c r="AS114" s="161" t="e">
        <f t="shared" si="54"/>
        <v>#DIV/0!</v>
      </c>
      <c r="AT114" s="107">
        <f t="shared" si="55"/>
        <v>0</v>
      </c>
      <c r="AU114" s="161" t="e">
        <f t="shared" si="56"/>
        <v>#DIV/0!</v>
      </c>
      <c r="AV114" s="161" t="e">
        <f t="shared" si="57"/>
        <v>#DIV/0!</v>
      </c>
      <c r="AW114" s="161" t="e">
        <f t="shared" si="58"/>
        <v>#DIV/0!</v>
      </c>
      <c r="AX114" s="161" t="e">
        <f t="shared" si="59"/>
        <v>#DIV/0!</v>
      </c>
      <c r="AY114" s="161" t="e">
        <f t="shared" si="60"/>
        <v>#DIV/0!</v>
      </c>
      <c r="AZ114" s="107">
        <f t="shared" si="61"/>
        <v>0</v>
      </c>
      <c r="BA114" s="161" t="e">
        <f t="shared" si="62"/>
        <v>#DIV/0!</v>
      </c>
      <c r="BB114" s="161" t="e">
        <f t="shared" si="63"/>
        <v>#DIV/0!</v>
      </c>
      <c r="BC114" s="161" t="e">
        <f t="shared" si="64"/>
        <v>#DIV/0!</v>
      </c>
      <c r="BD114" s="161" t="e">
        <f t="shared" si="65"/>
        <v>#DIV/0!</v>
      </c>
      <c r="BE114" s="161" t="e">
        <f t="shared" si="66"/>
        <v>#DIV/0!</v>
      </c>
      <c r="BF114" s="107">
        <f t="shared" si="67"/>
        <v>0</v>
      </c>
      <c r="BG114" s="161" t="e">
        <f t="shared" si="68"/>
        <v>#DIV/0!</v>
      </c>
      <c r="BH114" s="161" t="e">
        <f t="shared" si="69"/>
        <v>#DIV/0!</v>
      </c>
      <c r="BI114" s="161" t="e">
        <f t="shared" si="70"/>
        <v>#DIV/0!</v>
      </c>
      <c r="BJ114" s="161" t="e">
        <f t="shared" si="71"/>
        <v>#DIV/0!</v>
      </c>
      <c r="BK114" s="161" t="e">
        <f t="shared" si="72"/>
        <v>#DIV/0!</v>
      </c>
      <c r="BL114" s="107">
        <f t="shared" si="73"/>
        <v>0</v>
      </c>
      <c r="BM114" s="161" t="e">
        <f t="shared" si="74"/>
        <v>#DIV/0!</v>
      </c>
      <c r="BN114" s="161" t="e">
        <f t="shared" si="75"/>
        <v>#DIV/0!</v>
      </c>
      <c r="BO114" s="161" t="e">
        <f t="shared" si="76"/>
        <v>#DIV/0!</v>
      </c>
      <c r="BP114" s="161" t="e">
        <f t="shared" si="77"/>
        <v>#DIV/0!</v>
      </c>
      <c r="BQ114" s="161" t="e">
        <f t="shared" si="78"/>
        <v>#DIV/0!</v>
      </c>
      <c r="BR114" s="107">
        <f t="shared" si="79"/>
        <v>0</v>
      </c>
      <c r="BS114" s="161" t="e">
        <f t="shared" si="80"/>
        <v>#DIV/0!</v>
      </c>
      <c r="BT114" s="161" t="e">
        <f t="shared" si="81"/>
        <v>#DIV/0!</v>
      </c>
      <c r="BU114" s="161" t="e">
        <f t="shared" si="82"/>
        <v>#DIV/0!</v>
      </c>
      <c r="BV114" s="161" t="e">
        <f t="shared" si="83"/>
        <v>#DIV/0!</v>
      </c>
      <c r="BW114" s="161" t="e">
        <f t="shared" si="84"/>
        <v>#DIV/0!</v>
      </c>
      <c r="BX114" s="107">
        <f t="shared" si="85"/>
        <v>0</v>
      </c>
      <c r="BZ114" s="40" t="e">
        <f>VLOOKUP(I114,Lists!$D$2:$D$19,1,FALSE)</f>
        <v>#N/A</v>
      </c>
      <c r="CA114" s="40" t="e">
        <f>VLOOKUP($I114,Blends!$B$2:$B$115,1,FALSE)</f>
        <v>#N/A</v>
      </c>
      <c r="CC114" s="218">
        <f>ROUND(IF($I114="Other HFC Blend",(Z114*$L114*SUMIF(Lists!$E$2:$E$133,'Quarterly Information'!$K114,Exchange_Value)+Z114*$N114*SUMIF(Lists!$E$2:$E$133,'Quarterly Information'!$M114,Exchange_Value)+Z114*$P114*SUMIF(Lists!$E$2:$E$133,'Quarterly Information'!$O114,Exchange_Value)+Z114*$R114*SUMIF(Lists!$E$2:$E$133,'Quarterly Information'!$Q114,Exchange_Value)+Z114*$T114*SUMIF(Lists!$E$2:$E$133,'Quarterly Information'!$S114,Exchange_Value))/1000,Z114*SUMIF(Lists!$E$2:$E$133,$I114,Exchange_Value)/1000),1)</f>
        <v>0</v>
      </c>
      <c r="CD114" s="218">
        <f>ROUND(IF($I114="Other HFC Blend",(AA114*$L114*SUMIF(Lists!$E$2:$E$133,'Quarterly Information'!$K114,Exchange_Value)+AA114*$N114*SUMIF(Lists!$E$2:$E$133,'Quarterly Information'!$M114,Exchange_Value)+AA114*$P114*SUMIF(Lists!$E$2:$E$133,'Quarterly Information'!$O114,Exchange_Value)+AA114*$R114*SUMIF(Lists!$E$2:$E$133,'Quarterly Information'!$Q114,Exchange_Value)+AA114*$T114*SUMIF(Lists!$E$2:$E$133,'Quarterly Information'!$S114,Exchange_Value))/1000,AA114*SUMIF(Lists!$E$2:$E$133,$I114,Exchange_Value)/1000),1)</f>
        <v>0</v>
      </c>
      <c r="CE114" s="218">
        <f>ROUND(IF($I114="Other HFC Blend",(AB114*$L114*SUMIF(Lists!$E$2:$E$133,'Quarterly Information'!$K114,Exchange_Value)+AB114*$N114*SUMIF(Lists!$E$2:$E$133,'Quarterly Information'!$M114,Exchange_Value)+AB114*$P114*SUMIF(Lists!$E$2:$E$133,'Quarterly Information'!$O114,Exchange_Value)+AB114*$R114*SUMIF(Lists!$E$2:$E$133,'Quarterly Information'!$Q114,Exchange_Value)+AB114*$T114*SUMIF(Lists!$E$2:$E$133,'Quarterly Information'!$S114,Exchange_Value))/1000,AB114*SUMIF(Lists!$E$2:$E$133,$I114,Exchange_Value)/1000),1)</f>
        <v>0</v>
      </c>
      <c r="CF114" s="218">
        <f>ROUND(IF($I114="Other HFC Blend",(AC114*$L114*SUMIF(Lists!$E$2:$E$133,'Quarterly Information'!$K114,Exchange_Value)+AC114*$N114*SUMIF(Lists!$E$2:$E$133,'Quarterly Information'!$M114,Exchange_Value)+AC114*$P114*SUMIF(Lists!$E$2:$E$133,'Quarterly Information'!$O114,Exchange_Value)+AC114*$R114*SUMIF(Lists!$E$2:$E$133,'Quarterly Information'!$Q114,Exchange_Value)+AC114*$T114*SUMIF(Lists!$E$2:$E$133,'Quarterly Information'!$S114,Exchange_Value))/1000,AC114*SUMIF(Lists!$E$2:$E$133,$I114,Exchange_Value)/1000),1)</f>
        <v>0</v>
      </c>
      <c r="CG114" s="218">
        <f>ROUND(IF($I114="Other HFC Blend",(AD114*$L114*SUMIF(Lists!$E$2:$E$133,'Quarterly Information'!$K114,Exchange_Value)+AD114*$N114*SUMIF(Lists!$E$2:$E$133,'Quarterly Information'!$M114,Exchange_Value)+AD114*$P114*SUMIF(Lists!$E$2:$E$133,'Quarterly Information'!$O114,Exchange_Value)+AD114*$R114*SUMIF(Lists!$E$2:$E$133,'Quarterly Information'!$Q114,Exchange_Value)+AD114*$T114*SUMIF(Lists!$E$2:$E$133,'Quarterly Information'!$S114,Exchange_Value))/1000,AD114*SUMIF(Lists!$E$2:$E$133,$I114,Exchange_Value)/1000),1)</f>
        <v>0</v>
      </c>
      <c r="CH114" s="218">
        <f>ROUND(IF($I114="Other HFC Blend",(AE114*$L114*SUMIF(Lists!$E$2:$E$133,'Quarterly Information'!$K114,Exchange_Value)+AE114*$N114*SUMIF(Lists!$E$2:$E$133,'Quarterly Information'!$M114,Exchange_Value)+AE114*$P114*SUMIF(Lists!$E$2:$E$133,'Quarterly Information'!$O114,Exchange_Value)+AE114*$R114*SUMIF(Lists!$E$2:$E$133,'Quarterly Information'!$Q114,Exchange_Value)+AE114*$T114*SUMIF(Lists!$E$2:$E$133,'Quarterly Information'!$S114,Exchange_Value))/1000,AE114*SUMIF(Lists!$E$2:$E$133,$I114,Exchange_Value)/1000),1)</f>
        <v>0</v>
      </c>
      <c r="CI114" s="218">
        <f>ROUND(IF($I114="Other HFC Blend",(AF114*$L114*SUMIF(Lists!$E$2:$E$133,'Quarterly Information'!$K114,Exchange_Value)+AF114*$N114*SUMIF(Lists!$E$2:$E$133,'Quarterly Information'!$M114,Exchange_Value)+AF114*$P114*SUMIF(Lists!$E$2:$E$133,'Quarterly Information'!$O114,Exchange_Value)+AF114*$R114*SUMIF(Lists!$E$2:$E$133,'Quarterly Information'!$Q114,Exchange_Value)+AF114*$T114*SUMIF(Lists!$E$2:$E$133,'Quarterly Information'!$S114,Exchange_Value))/1000,AF114*SUMIF(Lists!$E$2:$E$133,$I114,Exchange_Value)/1000),1)</f>
        <v>0</v>
      </c>
    </row>
    <row r="115" spans="1:87" ht="14" x14ac:dyDescent="0.25">
      <c r="A115" s="39">
        <v>73</v>
      </c>
      <c r="B115" s="90" t="str">
        <f t="shared" si="43"/>
        <v/>
      </c>
      <c r="C115" s="159"/>
      <c r="D115" s="91"/>
      <c r="E115" s="174"/>
      <c r="F115" s="92"/>
      <c r="G115" s="93"/>
      <c r="H115" s="94"/>
      <c r="I115" s="185"/>
      <c r="J115" s="200"/>
      <c r="K115" s="210"/>
      <c r="L115" s="95"/>
      <c r="M115" s="92"/>
      <c r="N115" s="95"/>
      <c r="O115" s="92"/>
      <c r="P115" s="95"/>
      <c r="Q115" s="128"/>
      <c r="R115" s="95"/>
      <c r="S115" s="128"/>
      <c r="T115" s="211"/>
      <c r="U115" s="203"/>
      <c r="V115" s="92"/>
      <c r="W115" s="96"/>
      <c r="X115" s="92"/>
      <c r="Y115" s="220"/>
      <c r="Z115" s="226"/>
      <c r="AA115" s="165"/>
      <c r="AB115" s="165"/>
      <c r="AC115" s="165"/>
      <c r="AD115" s="165"/>
      <c r="AE115" s="165"/>
      <c r="AF115" s="168"/>
      <c r="AG115"/>
      <c r="AH115" s="107">
        <f t="shared" si="44"/>
        <v>0</v>
      </c>
      <c r="AI115" s="107">
        <f t="shared" si="45"/>
        <v>0</v>
      </c>
      <c r="AJ115" s="107">
        <f t="shared" si="46"/>
        <v>0</v>
      </c>
      <c r="AK115" s="107">
        <f t="shared" si="47"/>
        <v>0</v>
      </c>
      <c r="AL115" s="107">
        <f t="shared" si="48"/>
        <v>0</v>
      </c>
      <c r="AM115" s="107">
        <f t="shared" si="49"/>
        <v>0</v>
      </c>
      <c r="AO115" s="161" t="e">
        <f t="shared" si="50"/>
        <v>#DIV/0!</v>
      </c>
      <c r="AP115" s="161" t="e">
        <f t="shared" si="51"/>
        <v>#DIV/0!</v>
      </c>
      <c r="AQ115" s="161" t="e">
        <f t="shared" si="52"/>
        <v>#DIV/0!</v>
      </c>
      <c r="AR115" s="161" t="e">
        <f t="shared" si="53"/>
        <v>#DIV/0!</v>
      </c>
      <c r="AS115" s="161" t="e">
        <f t="shared" si="54"/>
        <v>#DIV/0!</v>
      </c>
      <c r="AT115" s="107">
        <f t="shared" si="55"/>
        <v>0</v>
      </c>
      <c r="AU115" s="161" t="e">
        <f t="shared" si="56"/>
        <v>#DIV/0!</v>
      </c>
      <c r="AV115" s="161" t="e">
        <f t="shared" si="57"/>
        <v>#DIV/0!</v>
      </c>
      <c r="AW115" s="161" t="e">
        <f t="shared" si="58"/>
        <v>#DIV/0!</v>
      </c>
      <c r="AX115" s="161" t="e">
        <f t="shared" si="59"/>
        <v>#DIV/0!</v>
      </c>
      <c r="AY115" s="161" t="e">
        <f t="shared" si="60"/>
        <v>#DIV/0!</v>
      </c>
      <c r="AZ115" s="107">
        <f t="shared" si="61"/>
        <v>0</v>
      </c>
      <c r="BA115" s="161" t="e">
        <f t="shared" si="62"/>
        <v>#DIV/0!</v>
      </c>
      <c r="BB115" s="161" t="e">
        <f t="shared" si="63"/>
        <v>#DIV/0!</v>
      </c>
      <c r="BC115" s="161" t="e">
        <f t="shared" si="64"/>
        <v>#DIV/0!</v>
      </c>
      <c r="BD115" s="161" t="e">
        <f t="shared" si="65"/>
        <v>#DIV/0!</v>
      </c>
      <c r="BE115" s="161" t="e">
        <f t="shared" si="66"/>
        <v>#DIV/0!</v>
      </c>
      <c r="BF115" s="107">
        <f t="shared" si="67"/>
        <v>0</v>
      </c>
      <c r="BG115" s="161" t="e">
        <f t="shared" si="68"/>
        <v>#DIV/0!</v>
      </c>
      <c r="BH115" s="161" t="e">
        <f t="shared" si="69"/>
        <v>#DIV/0!</v>
      </c>
      <c r="BI115" s="161" t="e">
        <f t="shared" si="70"/>
        <v>#DIV/0!</v>
      </c>
      <c r="BJ115" s="161" t="e">
        <f t="shared" si="71"/>
        <v>#DIV/0!</v>
      </c>
      <c r="BK115" s="161" t="e">
        <f t="shared" si="72"/>
        <v>#DIV/0!</v>
      </c>
      <c r="BL115" s="107">
        <f t="shared" si="73"/>
        <v>0</v>
      </c>
      <c r="BM115" s="161" t="e">
        <f t="shared" si="74"/>
        <v>#DIV/0!</v>
      </c>
      <c r="BN115" s="161" t="e">
        <f t="shared" si="75"/>
        <v>#DIV/0!</v>
      </c>
      <c r="BO115" s="161" t="e">
        <f t="shared" si="76"/>
        <v>#DIV/0!</v>
      </c>
      <c r="BP115" s="161" t="e">
        <f t="shared" si="77"/>
        <v>#DIV/0!</v>
      </c>
      <c r="BQ115" s="161" t="e">
        <f t="shared" si="78"/>
        <v>#DIV/0!</v>
      </c>
      <c r="BR115" s="107">
        <f t="shared" si="79"/>
        <v>0</v>
      </c>
      <c r="BS115" s="161" t="e">
        <f t="shared" si="80"/>
        <v>#DIV/0!</v>
      </c>
      <c r="BT115" s="161" t="e">
        <f t="shared" si="81"/>
        <v>#DIV/0!</v>
      </c>
      <c r="BU115" s="161" t="e">
        <f t="shared" si="82"/>
        <v>#DIV/0!</v>
      </c>
      <c r="BV115" s="161" t="e">
        <f t="shared" si="83"/>
        <v>#DIV/0!</v>
      </c>
      <c r="BW115" s="161" t="e">
        <f t="shared" si="84"/>
        <v>#DIV/0!</v>
      </c>
      <c r="BX115" s="107">
        <f t="shared" si="85"/>
        <v>0</v>
      </c>
      <c r="BZ115" s="40" t="e">
        <f>VLOOKUP(I115,Lists!$D$2:$D$19,1,FALSE)</f>
        <v>#N/A</v>
      </c>
      <c r="CA115" s="40" t="e">
        <f>VLOOKUP($I115,Blends!$B$2:$B$115,1,FALSE)</f>
        <v>#N/A</v>
      </c>
      <c r="CC115" s="218">
        <f>ROUND(IF($I115="Other HFC Blend",(Z115*$L115*SUMIF(Lists!$E$2:$E$133,'Quarterly Information'!$K115,Exchange_Value)+Z115*$N115*SUMIF(Lists!$E$2:$E$133,'Quarterly Information'!$M115,Exchange_Value)+Z115*$P115*SUMIF(Lists!$E$2:$E$133,'Quarterly Information'!$O115,Exchange_Value)+Z115*$R115*SUMIF(Lists!$E$2:$E$133,'Quarterly Information'!$Q115,Exchange_Value)+Z115*$T115*SUMIF(Lists!$E$2:$E$133,'Quarterly Information'!$S115,Exchange_Value))/1000,Z115*SUMIF(Lists!$E$2:$E$133,$I115,Exchange_Value)/1000),1)</f>
        <v>0</v>
      </c>
      <c r="CD115" s="218">
        <f>ROUND(IF($I115="Other HFC Blend",(AA115*$L115*SUMIF(Lists!$E$2:$E$133,'Quarterly Information'!$K115,Exchange_Value)+AA115*$N115*SUMIF(Lists!$E$2:$E$133,'Quarterly Information'!$M115,Exchange_Value)+AA115*$P115*SUMIF(Lists!$E$2:$E$133,'Quarterly Information'!$O115,Exchange_Value)+AA115*$R115*SUMIF(Lists!$E$2:$E$133,'Quarterly Information'!$Q115,Exchange_Value)+AA115*$T115*SUMIF(Lists!$E$2:$E$133,'Quarterly Information'!$S115,Exchange_Value))/1000,AA115*SUMIF(Lists!$E$2:$E$133,$I115,Exchange_Value)/1000),1)</f>
        <v>0</v>
      </c>
      <c r="CE115" s="218">
        <f>ROUND(IF($I115="Other HFC Blend",(AB115*$L115*SUMIF(Lists!$E$2:$E$133,'Quarterly Information'!$K115,Exchange_Value)+AB115*$N115*SUMIF(Lists!$E$2:$E$133,'Quarterly Information'!$M115,Exchange_Value)+AB115*$P115*SUMIF(Lists!$E$2:$E$133,'Quarterly Information'!$O115,Exchange_Value)+AB115*$R115*SUMIF(Lists!$E$2:$E$133,'Quarterly Information'!$Q115,Exchange_Value)+AB115*$T115*SUMIF(Lists!$E$2:$E$133,'Quarterly Information'!$S115,Exchange_Value))/1000,AB115*SUMIF(Lists!$E$2:$E$133,$I115,Exchange_Value)/1000),1)</f>
        <v>0</v>
      </c>
      <c r="CF115" s="218">
        <f>ROUND(IF($I115="Other HFC Blend",(AC115*$L115*SUMIF(Lists!$E$2:$E$133,'Quarterly Information'!$K115,Exchange_Value)+AC115*$N115*SUMIF(Lists!$E$2:$E$133,'Quarterly Information'!$M115,Exchange_Value)+AC115*$P115*SUMIF(Lists!$E$2:$E$133,'Quarterly Information'!$O115,Exchange_Value)+AC115*$R115*SUMIF(Lists!$E$2:$E$133,'Quarterly Information'!$Q115,Exchange_Value)+AC115*$T115*SUMIF(Lists!$E$2:$E$133,'Quarterly Information'!$S115,Exchange_Value))/1000,AC115*SUMIF(Lists!$E$2:$E$133,$I115,Exchange_Value)/1000),1)</f>
        <v>0</v>
      </c>
      <c r="CG115" s="218">
        <f>ROUND(IF($I115="Other HFC Blend",(AD115*$L115*SUMIF(Lists!$E$2:$E$133,'Quarterly Information'!$K115,Exchange_Value)+AD115*$N115*SUMIF(Lists!$E$2:$E$133,'Quarterly Information'!$M115,Exchange_Value)+AD115*$P115*SUMIF(Lists!$E$2:$E$133,'Quarterly Information'!$O115,Exchange_Value)+AD115*$R115*SUMIF(Lists!$E$2:$E$133,'Quarterly Information'!$Q115,Exchange_Value)+AD115*$T115*SUMIF(Lists!$E$2:$E$133,'Quarterly Information'!$S115,Exchange_Value))/1000,AD115*SUMIF(Lists!$E$2:$E$133,$I115,Exchange_Value)/1000),1)</f>
        <v>0</v>
      </c>
      <c r="CH115" s="218">
        <f>ROUND(IF($I115="Other HFC Blend",(AE115*$L115*SUMIF(Lists!$E$2:$E$133,'Quarterly Information'!$K115,Exchange_Value)+AE115*$N115*SUMIF(Lists!$E$2:$E$133,'Quarterly Information'!$M115,Exchange_Value)+AE115*$P115*SUMIF(Lists!$E$2:$E$133,'Quarterly Information'!$O115,Exchange_Value)+AE115*$R115*SUMIF(Lists!$E$2:$E$133,'Quarterly Information'!$Q115,Exchange_Value)+AE115*$T115*SUMIF(Lists!$E$2:$E$133,'Quarterly Information'!$S115,Exchange_Value))/1000,AE115*SUMIF(Lists!$E$2:$E$133,$I115,Exchange_Value)/1000),1)</f>
        <v>0</v>
      </c>
      <c r="CI115" s="218">
        <f>ROUND(IF($I115="Other HFC Blend",(AF115*$L115*SUMIF(Lists!$E$2:$E$133,'Quarterly Information'!$K115,Exchange_Value)+AF115*$N115*SUMIF(Lists!$E$2:$E$133,'Quarterly Information'!$M115,Exchange_Value)+AF115*$P115*SUMIF(Lists!$E$2:$E$133,'Quarterly Information'!$O115,Exchange_Value)+AF115*$R115*SUMIF(Lists!$E$2:$E$133,'Quarterly Information'!$Q115,Exchange_Value)+AF115*$T115*SUMIF(Lists!$E$2:$E$133,'Quarterly Information'!$S115,Exchange_Value))/1000,AF115*SUMIF(Lists!$E$2:$E$133,$I115,Exchange_Value)/1000),1)</f>
        <v>0</v>
      </c>
    </row>
    <row r="116" spans="1:87" ht="14" x14ac:dyDescent="0.25">
      <c r="A116" s="39">
        <v>74</v>
      </c>
      <c r="B116" s="90" t="str">
        <f t="shared" si="43"/>
        <v/>
      </c>
      <c r="C116" s="159"/>
      <c r="D116" s="91"/>
      <c r="E116" s="174"/>
      <c r="F116" s="92"/>
      <c r="G116" s="93"/>
      <c r="H116" s="94"/>
      <c r="I116" s="185"/>
      <c r="J116" s="200"/>
      <c r="K116" s="210"/>
      <c r="L116" s="95"/>
      <c r="M116" s="92"/>
      <c r="N116" s="95"/>
      <c r="O116" s="92"/>
      <c r="P116" s="95"/>
      <c r="Q116" s="128"/>
      <c r="R116" s="95"/>
      <c r="S116" s="128"/>
      <c r="T116" s="211"/>
      <c r="U116" s="203"/>
      <c r="V116" s="92"/>
      <c r="W116" s="96"/>
      <c r="X116" s="92"/>
      <c r="Y116" s="220"/>
      <c r="Z116" s="226"/>
      <c r="AA116" s="165"/>
      <c r="AB116" s="165"/>
      <c r="AC116" s="165"/>
      <c r="AD116" s="165"/>
      <c r="AE116" s="165"/>
      <c r="AF116" s="168"/>
      <c r="AG116"/>
      <c r="AH116" s="107">
        <f t="shared" si="44"/>
        <v>0</v>
      </c>
      <c r="AI116" s="107">
        <f t="shared" si="45"/>
        <v>0</v>
      </c>
      <c r="AJ116" s="107">
        <f t="shared" si="46"/>
        <v>0</v>
      </c>
      <c r="AK116" s="107">
        <f t="shared" si="47"/>
        <v>0</v>
      </c>
      <c r="AL116" s="107">
        <f t="shared" si="48"/>
        <v>0</v>
      </c>
      <c r="AM116" s="107">
        <f t="shared" si="49"/>
        <v>0</v>
      </c>
      <c r="AO116" s="161" t="e">
        <f t="shared" si="50"/>
        <v>#DIV/0!</v>
      </c>
      <c r="AP116" s="161" t="e">
        <f t="shared" si="51"/>
        <v>#DIV/0!</v>
      </c>
      <c r="AQ116" s="161" t="e">
        <f t="shared" si="52"/>
        <v>#DIV/0!</v>
      </c>
      <c r="AR116" s="161" t="e">
        <f t="shared" si="53"/>
        <v>#DIV/0!</v>
      </c>
      <c r="AS116" s="161" t="e">
        <f t="shared" si="54"/>
        <v>#DIV/0!</v>
      </c>
      <c r="AT116" s="107">
        <f t="shared" si="55"/>
        <v>0</v>
      </c>
      <c r="AU116" s="161" t="e">
        <f t="shared" si="56"/>
        <v>#DIV/0!</v>
      </c>
      <c r="AV116" s="161" t="e">
        <f t="shared" si="57"/>
        <v>#DIV/0!</v>
      </c>
      <c r="AW116" s="161" t="e">
        <f t="shared" si="58"/>
        <v>#DIV/0!</v>
      </c>
      <c r="AX116" s="161" t="e">
        <f t="shared" si="59"/>
        <v>#DIV/0!</v>
      </c>
      <c r="AY116" s="161" t="e">
        <f t="shared" si="60"/>
        <v>#DIV/0!</v>
      </c>
      <c r="AZ116" s="107">
        <f t="shared" si="61"/>
        <v>0</v>
      </c>
      <c r="BA116" s="161" t="e">
        <f t="shared" si="62"/>
        <v>#DIV/0!</v>
      </c>
      <c r="BB116" s="161" t="e">
        <f t="shared" si="63"/>
        <v>#DIV/0!</v>
      </c>
      <c r="BC116" s="161" t="e">
        <f t="shared" si="64"/>
        <v>#DIV/0!</v>
      </c>
      <c r="BD116" s="161" t="e">
        <f t="shared" si="65"/>
        <v>#DIV/0!</v>
      </c>
      <c r="BE116" s="161" t="e">
        <f t="shared" si="66"/>
        <v>#DIV/0!</v>
      </c>
      <c r="BF116" s="107">
        <f t="shared" si="67"/>
        <v>0</v>
      </c>
      <c r="BG116" s="161" t="e">
        <f t="shared" si="68"/>
        <v>#DIV/0!</v>
      </c>
      <c r="BH116" s="161" t="e">
        <f t="shared" si="69"/>
        <v>#DIV/0!</v>
      </c>
      <c r="BI116" s="161" t="e">
        <f t="shared" si="70"/>
        <v>#DIV/0!</v>
      </c>
      <c r="BJ116" s="161" t="e">
        <f t="shared" si="71"/>
        <v>#DIV/0!</v>
      </c>
      <c r="BK116" s="161" t="e">
        <f t="shared" si="72"/>
        <v>#DIV/0!</v>
      </c>
      <c r="BL116" s="107">
        <f t="shared" si="73"/>
        <v>0</v>
      </c>
      <c r="BM116" s="161" t="e">
        <f t="shared" si="74"/>
        <v>#DIV/0!</v>
      </c>
      <c r="BN116" s="161" t="e">
        <f t="shared" si="75"/>
        <v>#DIV/0!</v>
      </c>
      <c r="BO116" s="161" t="e">
        <f t="shared" si="76"/>
        <v>#DIV/0!</v>
      </c>
      <c r="BP116" s="161" t="e">
        <f t="shared" si="77"/>
        <v>#DIV/0!</v>
      </c>
      <c r="BQ116" s="161" t="e">
        <f t="shared" si="78"/>
        <v>#DIV/0!</v>
      </c>
      <c r="BR116" s="107">
        <f t="shared" si="79"/>
        <v>0</v>
      </c>
      <c r="BS116" s="161" t="e">
        <f t="shared" si="80"/>
        <v>#DIV/0!</v>
      </c>
      <c r="BT116" s="161" t="e">
        <f t="shared" si="81"/>
        <v>#DIV/0!</v>
      </c>
      <c r="BU116" s="161" t="e">
        <f t="shared" si="82"/>
        <v>#DIV/0!</v>
      </c>
      <c r="BV116" s="161" t="e">
        <f t="shared" si="83"/>
        <v>#DIV/0!</v>
      </c>
      <c r="BW116" s="161" t="e">
        <f t="shared" si="84"/>
        <v>#DIV/0!</v>
      </c>
      <c r="BX116" s="107">
        <f t="shared" si="85"/>
        <v>0</v>
      </c>
      <c r="BZ116" s="40" t="e">
        <f>VLOOKUP(I116,Lists!$D$2:$D$19,1,FALSE)</f>
        <v>#N/A</v>
      </c>
      <c r="CA116" s="40" t="e">
        <f>VLOOKUP($I116,Blends!$B$2:$B$115,1,FALSE)</f>
        <v>#N/A</v>
      </c>
      <c r="CC116" s="218">
        <f>ROUND(IF($I116="Other HFC Blend",(Z116*$L116*SUMIF(Lists!$E$2:$E$133,'Quarterly Information'!$K116,Exchange_Value)+Z116*$N116*SUMIF(Lists!$E$2:$E$133,'Quarterly Information'!$M116,Exchange_Value)+Z116*$P116*SUMIF(Lists!$E$2:$E$133,'Quarterly Information'!$O116,Exchange_Value)+Z116*$R116*SUMIF(Lists!$E$2:$E$133,'Quarterly Information'!$Q116,Exchange_Value)+Z116*$T116*SUMIF(Lists!$E$2:$E$133,'Quarterly Information'!$S116,Exchange_Value))/1000,Z116*SUMIF(Lists!$E$2:$E$133,$I116,Exchange_Value)/1000),1)</f>
        <v>0</v>
      </c>
      <c r="CD116" s="218">
        <f>ROUND(IF($I116="Other HFC Blend",(AA116*$L116*SUMIF(Lists!$E$2:$E$133,'Quarterly Information'!$K116,Exchange_Value)+AA116*$N116*SUMIF(Lists!$E$2:$E$133,'Quarterly Information'!$M116,Exchange_Value)+AA116*$P116*SUMIF(Lists!$E$2:$E$133,'Quarterly Information'!$O116,Exchange_Value)+AA116*$R116*SUMIF(Lists!$E$2:$E$133,'Quarterly Information'!$Q116,Exchange_Value)+AA116*$T116*SUMIF(Lists!$E$2:$E$133,'Quarterly Information'!$S116,Exchange_Value))/1000,AA116*SUMIF(Lists!$E$2:$E$133,$I116,Exchange_Value)/1000),1)</f>
        <v>0</v>
      </c>
      <c r="CE116" s="218">
        <f>ROUND(IF($I116="Other HFC Blend",(AB116*$L116*SUMIF(Lists!$E$2:$E$133,'Quarterly Information'!$K116,Exchange_Value)+AB116*$N116*SUMIF(Lists!$E$2:$E$133,'Quarterly Information'!$M116,Exchange_Value)+AB116*$P116*SUMIF(Lists!$E$2:$E$133,'Quarterly Information'!$O116,Exchange_Value)+AB116*$R116*SUMIF(Lists!$E$2:$E$133,'Quarterly Information'!$Q116,Exchange_Value)+AB116*$T116*SUMIF(Lists!$E$2:$E$133,'Quarterly Information'!$S116,Exchange_Value))/1000,AB116*SUMIF(Lists!$E$2:$E$133,$I116,Exchange_Value)/1000),1)</f>
        <v>0</v>
      </c>
      <c r="CF116" s="218">
        <f>ROUND(IF($I116="Other HFC Blend",(AC116*$L116*SUMIF(Lists!$E$2:$E$133,'Quarterly Information'!$K116,Exchange_Value)+AC116*$N116*SUMIF(Lists!$E$2:$E$133,'Quarterly Information'!$M116,Exchange_Value)+AC116*$P116*SUMIF(Lists!$E$2:$E$133,'Quarterly Information'!$O116,Exchange_Value)+AC116*$R116*SUMIF(Lists!$E$2:$E$133,'Quarterly Information'!$Q116,Exchange_Value)+AC116*$T116*SUMIF(Lists!$E$2:$E$133,'Quarterly Information'!$S116,Exchange_Value))/1000,AC116*SUMIF(Lists!$E$2:$E$133,$I116,Exchange_Value)/1000),1)</f>
        <v>0</v>
      </c>
      <c r="CG116" s="218">
        <f>ROUND(IF($I116="Other HFC Blend",(AD116*$L116*SUMIF(Lists!$E$2:$E$133,'Quarterly Information'!$K116,Exchange_Value)+AD116*$N116*SUMIF(Lists!$E$2:$E$133,'Quarterly Information'!$M116,Exchange_Value)+AD116*$P116*SUMIF(Lists!$E$2:$E$133,'Quarterly Information'!$O116,Exchange_Value)+AD116*$R116*SUMIF(Lists!$E$2:$E$133,'Quarterly Information'!$Q116,Exchange_Value)+AD116*$T116*SUMIF(Lists!$E$2:$E$133,'Quarterly Information'!$S116,Exchange_Value))/1000,AD116*SUMIF(Lists!$E$2:$E$133,$I116,Exchange_Value)/1000),1)</f>
        <v>0</v>
      </c>
      <c r="CH116" s="218">
        <f>ROUND(IF($I116="Other HFC Blend",(AE116*$L116*SUMIF(Lists!$E$2:$E$133,'Quarterly Information'!$K116,Exchange_Value)+AE116*$N116*SUMIF(Lists!$E$2:$E$133,'Quarterly Information'!$M116,Exchange_Value)+AE116*$P116*SUMIF(Lists!$E$2:$E$133,'Quarterly Information'!$O116,Exchange_Value)+AE116*$R116*SUMIF(Lists!$E$2:$E$133,'Quarterly Information'!$Q116,Exchange_Value)+AE116*$T116*SUMIF(Lists!$E$2:$E$133,'Quarterly Information'!$S116,Exchange_Value))/1000,AE116*SUMIF(Lists!$E$2:$E$133,$I116,Exchange_Value)/1000),1)</f>
        <v>0</v>
      </c>
      <c r="CI116" s="218">
        <f>ROUND(IF($I116="Other HFC Blend",(AF116*$L116*SUMIF(Lists!$E$2:$E$133,'Quarterly Information'!$K116,Exchange_Value)+AF116*$N116*SUMIF(Lists!$E$2:$E$133,'Quarterly Information'!$M116,Exchange_Value)+AF116*$P116*SUMIF(Lists!$E$2:$E$133,'Quarterly Information'!$O116,Exchange_Value)+AF116*$R116*SUMIF(Lists!$E$2:$E$133,'Quarterly Information'!$Q116,Exchange_Value)+AF116*$T116*SUMIF(Lists!$E$2:$E$133,'Quarterly Information'!$S116,Exchange_Value))/1000,AF116*SUMIF(Lists!$E$2:$E$133,$I116,Exchange_Value)/1000),1)</f>
        <v>0</v>
      </c>
    </row>
    <row r="117" spans="1:87" ht="14" x14ac:dyDescent="0.25">
      <c r="A117" s="39">
        <v>75</v>
      </c>
      <c r="B117" s="90" t="str">
        <f t="shared" si="43"/>
        <v/>
      </c>
      <c r="C117" s="159"/>
      <c r="D117" s="91"/>
      <c r="E117" s="174"/>
      <c r="F117" s="92"/>
      <c r="G117" s="93"/>
      <c r="H117" s="94"/>
      <c r="I117" s="185"/>
      <c r="J117" s="200"/>
      <c r="K117" s="210"/>
      <c r="L117" s="95"/>
      <c r="M117" s="92"/>
      <c r="N117" s="95"/>
      <c r="O117" s="92"/>
      <c r="P117" s="95"/>
      <c r="Q117" s="128"/>
      <c r="R117" s="95"/>
      <c r="S117" s="128"/>
      <c r="T117" s="211"/>
      <c r="U117" s="203"/>
      <c r="V117" s="92"/>
      <c r="W117" s="96"/>
      <c r="X117" s="92"/>
      <c r="Y117" s="220"/>
      <c r="Z117" s="226"/>
      <c r="AA117" s="165"/>
      <c r="AB117" s="165"/>
      <c r="AC117" s="165"/>
      <c r="AD117" s="165"/>
      <c r="AE117" s="165"/>
      <c r="AF117" s="168"/>
      <c r="AG117"/>
      <c r="AH117" s="107">
        <f t="shared" si="44"/>
        <v>0</v>
      </c>
      <c r="AI117" s="107">
        <f t="shared" si="45"/>
        <v>0</v>
      </c>
      <c r="AJ117" s="107">
        <f t="shared" si="46"/>
        <v>0</v>
      </c>
      <c r="AK117" s="107">
        <f t="shared" si="47"/>
        <v>0</v>
      </c>
      <c r="AL117" s="107">
        <f t="shared" si="48"/>
        <v>0</v>
      </c>
      <c r="AM117" s="107">
        <f t="shared" si="49"/>
        <v>0</v>
      </c>
      <c r="AO117" s="161" t="e">
        <f t="shared" si="50"/>
        <v>#DIV/0!</v>
      </c>
      <c r="AP117" s="161" t="e">
        <f t="shared" si="51"/>
        <v>#DIV/0!</v>
      </c>
      <c r="AQ117" s="161" t="e">
        <f t="shared" si="52"/>
        <v>#DIV/0!</v>
      </c>
      <c r="AR117" s="161" t="e">
        <f t="shared" si="53"/>
        <v>#DIV/0!</v>
      </c>
      <c r="AS117" s="161" t="e">
        <f t="shared" si="54"/>
        <v>#DIV/0!</v>
      </c>
      <c r="AT117" s="107">
        <f t="shared" si="55"/>
        <v>0</v>
      </c>
      <c r="AU117" s="161" t="e">
        <f t="shared" si="56"/>
        <v>#DIV/0!</v>
      </c>
      <c r="AV117" s="161" t="e">
        <f t="shared" si="57"/>
        <v>#DIV/0!</v>
      </c>
      <c r="AW117" s="161" t="e">
        <f t="shared" si="58"/>
        <v>#DIV/0!</v>
      </c>
      <c r="AX117" s="161" t="e">
        <f t="shared" si="59"/>
        <v>#DIV/0!</v>
      </c>
      <c r="AY117" s="161" t="e">
        <f t="shared" si="60"/>
        <v>#DIV/0!</v>
      </c>
      <c r="AZ117" s="107">
        <f t="shared" si="61"/>
        <v>0</v>
      </c>
      <c r="BA117" s="161" t="e">
        <f t="shared" si="62"/>
        <v>#DIV/0!</v>
      </c>
      <c r="BB117" s="161" t="e">
        <f t="shared" si="63"/>
        <v>#DIV/0!</v>
      </c>
      <c r="BC117" s="161" t="e">
        <f t="shared" si="64"/>
        <v>#DIV/0!</v>
      </c>
      <c r="BD117" s="161" t="e">
        <f t="shared" si="65"/>
        <v>#DIV/0!</v>
      </c>
      <c r="BE117" s="161" t="e">
        <f t="shared" si="66"/>
        <v>#DIV/0!</v>
      </c>
      <c r="BF117" s="107">
        <f t="shared" si="67"/>
        <v>0</v>
      </c>
      <c r="BG117" s="161" t="e">
        <f t="shared" si="68"/>
        <v>#DIV/0!</v>
      </c>
      <c r="BH117" s="161" t="e">
        <f t="shared" si="69"/>
        <v>#DIV/0!</v>
      </c>
      <c r="BI117" s="161" t="e">
        <f t="shared" si="70"/>
        <v>#DIV/0!</v>
      </c>
      <c r="BJ117" s="161" t="e">
        <f t="shared" si="71"/>
        <v>#DIV/0!</v>
      </c>
      <c r="BK117" s="161" t="e">
        <f t="shared" si="72"/>
        <v>#DIV/0!</v>
      </c>
      <c r="BL117" s="107">
        <f t="shared" si="73"/>
        <v>0</v>
      </c>
      <c r="BM117" s="161" t="e">
        <f t="shared" si="74"/>
        <v>#DIV/0!</v>
      </c>
      <c r="BN117" s="161" t="e">
        <f t="shared" si="75"/>
        <v>#DIV/0!</v>
      </c>
      <c r="BO117" s="161" t="e">
        <f t="shared" si="76"/>
        <v>#DIV/0!</v>
      </c>
      <c r="BP117" s="161" t="e">
        <f t="shared" si="77"/>
        <v>#DIV/0!</v>
      </c>
      <c r="BQ117" s="161" t="e">
        <f t="shared" si="78"/>
        <v>#DIV/0!</v>
      </c>
      <c r="BR117" s="107">
        <f t="shared" si="79"/>
        <v>0</v>
      </c>
      <c r="BS117" s="161" t="e">
        <f t="shared" si="80"/>
        <v>#DIV/0!</v>
      </c>
      <c r="BT117" s="161" t="e">
        <f t="shared" si="81"/>
        <v>#DIV/0!</v>
      </c>
      <c r="BU117" s="161" t="e">
        <f t="shared" si="82"/>
        <v>#DIV/0!</v>
      </c>
      <c r="BV117" s="161" t="e">
        <f t="shared" si="83"/>
        <v>#DIV/0!</v>
      </c>
      <c r="BW117" s="161" t="e">
        <f t="shared" si="84"/>
        <v>#DIV/0!</v>
      </c>
      <c r="BX117" s="107">
        <f t="shared" si="85"/>
        <v>0</v>
      </c>
      <c r="BZ117" s="40" t="e">
        <f>VLOOKUP(I117,Lists!$D$2:$D$19,1,FALSE)</f>
        <v>#N/A</v>
      </c>
      <c r="CA117" s="40" t="e">
        <f>VLOOKUP($I117,Blends!$B$2:$B$115,1,FALSE)</f>
        <v>#N/A</v>
      </c>
      <c r="CC117" s="218">
        <f>ROUND(IF($I117="Other HFC Blend",(Z117*$L117*SUMIF(Lists!$E$2:$E$133,'Quarterly Information'!$K117,Exchange_Value)+Z117*$N117*SUMIF(Lists!$E$2:$E$133,'Quarterly Information'!$M117,Exchange_Value)+Z117*$P117*SUMIF(Lists!$E$2:$E$133,'Quarterly Information'!$O117,Exchange_Value)+Z117*$R117*SUMIF(Lists!$E$2:$E$133,'Quarterly Information'!$Q117,Exchange_Value)+Z117*$T117*SUMIF(Lists!$E$2:$E$133,'Quarterly Information'!$S117,Exchange_Value))/1000,Z117*SUMIF(Lists!$E$2:$E$133,$I117,Exchange_Value)/1000),1)</f>
        <v>0</v>
      </c>
      <c r="CD117" s="218">
        <f>ROUND(IF($I117="Other HFC Blend",(AA117*$L117*SUMIF(Lists!$E$2:$E$133,'Quarterly Information'!$K117,Exchange_Value)+AA117*$N117*SUMIF(Lists!$E$2:$E$133,'Quarterly Information'!$M117,Exchange_Value)+AA117*$P117*SUMIF(Lists!$E$2:$E$133,'Quarterly Information'!$O117,Exchange_Value)+AA117*$R117*SUMIF(Lists!$E$2:$E$133,'Quarterly Information'!$Q117,Exchange_Value)+AA117*$T117*SUMIF(Lists!$E$2:$E$133,'Quarterly Information'!$S117,Exchange_Value))/1000,AA117*SUMIF(Lists!$E$2:$E$133,$I117,Exchange_Value)/1000),1)</f>
        <v>0</v>
      </c>
      <c r="CE117" s="218">
        <f>ROUND(IF($I117="Other HFC Blend",(AB117*$L117*SUMIF(Lists!$E$2:$E$133,'Quarterly Information'!$K117,Exchange_Value)+AB117*$N117*SUMIF(Lists!$E$2:$E$133,'Quarterly Information'!$M117,Exchange_Value)+AB117*$P117*SUMIF(Lists!$E$2:$E$133,'Quarterly Information'!$O117,Exchange_Value)+AB117*$R117*SUMIF(Lists!$E$2:$E$133,'Quarterly Information'!$Q117,Exchange_Value)+AB117*$T117*SUMIF(Lists!$E$2:$E$133,'Quarterly Information'!$S117,Exchange_Value))/1000,AB117*SUMIF(Lists!$E$2:$E$133,$I117,Exchange_Value)/1000),1)</f>
        <v>0</v>
      </c>
      <c r="CF117" s="218">
        <f>ROUND(IF($I117="Other HFC Blend",(AC117*$L117*SUMIF(Lists!$E$2:$E$133,'Quarterly Information'!$K117,Exchange_Value)+AC117*$N117*SUMIF(Lists!$E$2:$E$133,'Quarterly Information'!$M117,Exchange_Value)+AC117*$P117*SUMIF(Lists!$E$2:$E$133,'Quarterly Information'!$O117,Exchange_Value)+AC117*$R117*SUMIF(Lists!$E$2:$E$133,'Quarterly Information'!$Q117,Exchange_Value)+AC117*$T117*SUMIF(Lists!$E$2:$E$133,'Quarterly Information'!$S117,Exchange_Value))/1000,AC117*SUMIF(Lists!$E$2:$E$133,$I117,Exchange_Value)/1000),1)</f>
        <v>0</v>
      </c>
      <c r="CG117" s="218">
        <f>ROUND(IF($I117="Other HFC Blend",(AD117*$L117*SUMIF(Lists!$E$2:$E$133,'Quarterly Information'!$K117,Exchange_Value)+AD117*$N117*SUMIF(Lists!$E$2:$E$133,'Quarterly Information'!$M117,Exchange_Value)+AD117*$P117*SUMIF(Lists!$E$2:$E$133,'Quarterly Information'!$O117,Exchange_Value)+AD117*$R117*SUMIF(Lists!$E$2:$E$133,'Quarterly Information'!$Q117,Exchange_Value)+AD117*$T117*SUMIF(Lists!$E$2:$E$133,'Quarterly Information'!$S117,Exchange_Value))/1000,AD117*SUMIF(Lists!$E$2:$E$133,$I117,Exchange_Value)/1000),1)</f>
        <v>0</v>
      </c>
      <c r="CH117" s="218">
        <f>ROUND(IF($I117="Other HFC Blend",(AE117*$L117*SUMIF(Lists!$E$2:$E$133,'Quarterly Information'!$K117,Exchange_Value)+AE117*$N117*SUMIF(Lists!$E$2:$E$133,'Quarterly Information'!$M117,Exchange_Value)+AE117*$P117*SUMIF(Lists!$E$2:$E$133,'Quarterly Information'!$O117,Exchange_Value)+AE117*$R117*SUMIF(Lists!$E$2:$E$133,'Quarterly Information'!$Q117,Exchange_Value)+AE117*$T117*SUMIF(Lists!$E$2:$E$133,'Quarterly Information'!$S117,Exchange_Value))/1000,AE117*SUMIF(Lists!$E$2:$E$133,$I117,Exchange_Value)/1000),1)</f>
        <v>0</v>
      </c>
      <c r="CI117" s="218">
        <f>ROUND(IF($I117="Other HFC Blend",(AF117*$L117*SUMIF(Lists!$E$2:$E$133,'Quarterly Information'!$K117,Exchange_Value)+AF117*$N117*SUMIF(Lists!$E$2:$E$133,'Quarterly Information'!$M117,Exchange_Value)+AF117*$P117*SUMIF(Lists!$E$2:$E$133,'Quarterly Information'!$O117,Exchange_Value)+AF117*$R117*SUMIF(Lists!$E$2:$E$133,'Quarterly Information'!$Q117,Exchange_Value)+AF117*$T117*SUMIF(Lists!$E$2:$E$133,'Quarterly Information'!$S117,Exchange_Value))/1000,AF117*SUMIF(Lists!$E$2:$E$133,$I117,Exchange_Value)/1000),1)</f>
        <v>0</v>
      </c>
    </row>
    <row r="118" spans="1:87" ht="14" x14ac:dyDescent="0.25">
      <c r="A118" s="39">
        <v>76</v>
      </c>
      <c r="B118" s="90" t="str">
        <f t="shared" si="43"/>
        <v/>
      </c>
      <c r="C118" s="159"/>
      <c r="D118" s="91"/>
      <c r="E118" s="174"/>
      <c r="F118" s="92"/>
      <c r="G118" s="93"/>
      <c r="H118" s="94"/>
      <c r="I118" s="185"/>
      <c r="J118" s="200"/>
      <c r="K118" s="210"/>
      <c r="L118" s="95"/>
      <c r="M118" s="92"/>
      <c r="N118" s="95"/>
      <c r="O118" s="92"/>
      <c r="P118" s="95"/>
      <c r="Q118" s="128"/>
      <c r="R118" s="95"/>
      <c r="S118" s="128"/>
      <c r="T118" s="211"/>
      <c r="U118" s="203"/>
      <c r="V118" s="92"/>
      <c r="W118" s="96"/>
      <c r="X118" s="92"/>
      <c r="Y118" s="220"/>
      <c r="Z118" s="226"/>
      <c r="AA118" s="165"/>
      <c r="AB118" s="165"/>
      <c r="AC118" s="165"/>
      <c r="AD118" s="165"/>
      <c r="AE118" s="165"/>
      <c r="AF118" s="168"/>
      <c r="AG118"/>
      <c r="AH118" s="107">
        <f t="shared" si="44"/>
        <v>0</v>
      </c>
      <c r="AI118" s="107">
        <f t="shared" si="45"/>
        <v>0</v>
      </c>
      <c r="AJ118" s="107">
        <f t="shared" si="46"/>
        <v>0</v>
      </c>
      <c r="AK118" s="107">
        <f t="shared" si="47"/>
        <v>0</v>
      </c>
      <c r="AL118" s="107">
        <f t="shared" si="48"/>
        <v>0</v>
      </c>
      <c r="AM118" s="107">
        <f t="shared" si="49"/>
        <v>0</v>
      </c>
      <c r="AO118" s="161" t="e">
        <f t="shared" si="50"/>
        <v>#DIV/0!</v>
      </c>
      <c r="AP118" s="161" t="e">
        <f t="shared" si="51"/>
        <v>#DIV/0!</v>
      </c>
      <c r="AQ118" s="161" t="e">
        <f t="shared" si="52"/>
        <v>#DIV/0!</v>
      </c>
      <c r="AR118" s="161" t="e">
        <f t="shared" si="53"/>
        <v>#DIV/0!</v>
      </c>
      <c r="AS118" s="161" t="e">
        <f t="shared" si="54"/>
        <v>#DIV/0!</v>
      </c>
      <c r="AT118" s="107">
        <f t="shared" si="55"/>
        <v>0</v>
      </c>
      <c r="AU118" s="161" t="e">
        <f t="shared" si="56"/>
        <v>#DIV/0!</v>
      </c>
      <c r="AV118" s="161" t="e">
        <f t="shared" si="57"/>
        <v>#DIV/0!</v>
      </c>
      <c r="AW118" s="161" t="e">
        <f t="shared" si="58"/>
        <v>#DIV/0!</v>
      </c>
      <c r="AX118" s="161" t="e">
        <f t="shared" si="59"/>
        <v>#DIV/0!</v>
      </c>
      <c r="AY118" s="161" t="e">
        <f t="shared" si="60"/>
        <v>#DIV/0!</v>
      </c>
      <c r="AZ118" s="107">
        <f t="shared" si="61"/>
        <v>0</v>
      </c>
      <c r="BA118" s="161" t="e">
        <f t="shared" si="62"/>
        <v>#DIV/0!</v>
      </c>
      <c r="BB118" s="161" t="e">
        <f t="shared" si="63"/>
        <v>#DIV/0!</v>
      </c>
      <c r="BC118" s="161" t="e">
        <f t="shared" si="64"/>
        <v>#DIV/0!</v>
      </c>
      <c r="BD118" s="161" t="e">
        <f t="shared" si="65"/>
        <v>#DIV/0!</v>
      </c>
      <c r="BE118" s="161" t="e">
        <f t="shared" si="66"/>
        <v>#DIV/0!</v>
      </c>
      <c r="BF118" s="107">
        <f t="shared" si="67"/>
        <v>0</v>
      </c>
      <c r="BG118" s="161" t="e">
        <f t="shared" si="68"/>
        <v>#DIV/0!</v>
      </c>
      <c r="BH118" s="161" t="e">
        <f t="shared" si="69"/>
        <v>#DIV/0!</v>
      </c>
      <c r="BI118" s="161" t="e">
        <f t="shared" si="70"/>
        <v>#DIV/0!</v>
      </c>
      <c r="BJ118" s="161" t="e">
        <f t="shared" si="71"/>
        <v>#DIV/0!</v>
      </c>
      <c r="BK118" s="161" t="e">
        <f t="shared" si="72"/>
        <v>#DIV/0!</v>
      </c>
      <c r="BL118" s="107">
        <f t="shared" si="73"/>
        <v>0</v>
      </c>
      <c r="BM118" s="161" t="e">
        <f t="shared" si="74"/>
        <v>#DIV/0!</v>
      </c>
      <c r="BN118" s="161" t="e">
        <f t="shared" si="75"/>
        <v>#DIV/0!</v>
      </c>
      <c r="BO118" s="161" t="e">
        <f t="shared" si="76"/>
        <v>#DIV/0!</v>
      </c>
      <c r="BP118" s="161" t="e">
        <f t="shared" si="77"/>
        <v>#DIV/0!</v>
      </c>
      <c r="BQ118" s="161" t="e">
        <f t="shared" si="78"/>
        <v>#DIV/0!</v>
      </c>
      <c r="BR118" s="107">
        <f t="shared" si="79"/>
        <v>0</v>
      </c>
      <c r="BS118" s="161" t="e">
        <f t="shared" si="80"/>
        <v>#DIV/0!</v>
      </c>
      <c r="BT118" s="161" t="e">
        <f t="shared" si="81"/>
        <v>#DIV/0!</v>
      </c>
      <c r="BU118" s="161" t="e">
        <f t="shared" si="82"/>
        <v>#DIV/0!</v>
      </c>
      <c r="BV118" s="161" t="e">
        <f t="shared" si="83"/>
        <v>#DIV/0!</v>
      </c>
      <c r="BW118" s="161" t="e">
        <f t="shared" si="84"/>
        <v>#DIV/0!</v>
      </c>
      <c r="BX118" s="107">
        <f t="shared" si="85"/>
        <v>0</v>
      </c>
      <c r="BZ118" s="40" t="e">
        <f>VLOOKUP(I118,Lists!$D$2:$D$19,1,FALSE)</f>
        <v>#N/A</v>
      </c>
      <c r="CA118" s="40" t="e">
        <f>VLOOKUP($I118,Blends!$B$2:$B$115,1,FALSE)</f>
        <v>#N/A</v>
      </c>
      <c r="CC118" s="218">
        <f>ROUND(IF($I118="Other HFC Blend",(Z118*$L118*SUMIF(Lists!$E$2:$E$133,'Quarterly Information'!$K118,Exchange_Value)+Z118*$N118*SUMIF(Lists!$E$2:$E$133,'Quarterly Information'!$M118,Exchange_Value)+Z118*$P118*SUMIF(Lists!$E$2:$E$133,'Quarterly Information'!$O118,Exchange_Value)+Z118*$R118*SUMIF(Lists!$E$2:$E$133,'Quarterly Information'!$Q118,Exchange_Value)+Z118*$T118*SUMIF(Lists!$E$2:$E$133,'Quarterly Information'!$S118,Exchange_Value))/1000,Z118*SUMIF(Lists!$E$2:$E$133,$I118,Exchange_Value)/1000),1)</f>
        <v>0</v>
      </c>
      <c r="CD118" s="218">
        <f>ROUND(IF($I118="Other HFC Blend",(AA118*$L118*SUMIF(Lists!$E$2:$E$133,'Quarterly Information'!$K118,Exchange_Value)+AA118*$N118*SUMIF(Lists!$E$2:$E$133,'Quarterly Information'!$M118,Exchange_Value)+AA118*$P118*SUMIF(Lists!$E$2:$E$133,'Quarterly Information'!$O118,Exchange_Value)+AA118*$R118*SUMIF(Lists!$E$2:$E$133,'Quarterly Information'!$Q118,Exchange_Value)+AA118*$T118*SUMIF(Lists!$E$2:$E$133,'Quarterly Information'!$S118,Exchange_Value))/1000,AA118*SUMIF(Lists!$E$2:$E$133,$I118,Exchange_Value)/1000),1)</f>
        <v>0</v>
      </c>
      <c r="CE118" s="218">
        <f>ROUND(IF($I118="Other HFC Blend",(AB118*$L118*SUMIF(Lists!$E$2:$E$133,'Quarterly Information'!$K118,Exchange_Value)+AB118*$N118*SUMIF(Lists!$E$2:$E$133,'Quarterly Information'!$M118,Exchange_Value)+AB118*$P118*SUMIF(Lists!$E$2:$E$133,'Quarterly Information'!$O118,Exchange_Value)+AB118*$R118*SUMIF(Lists!$E$2:$E$133,'Quarterly Information'!$Q118,Exchange_Value)+AB118*$T118*SUMIF(Lists!$E$2:$E$133,'Quarterly Information'!$S118,Exchange_Value))/1000,AB118*SUMIF(Lists!$E$2:$E$133,$I118,Exchange_Value)/1000),1)</f>
        <v>0</v>
      </c>
      <c r="CF118" s="218">
        <f>ROUND(IF($I118="Other HFC Blend",(AC118*$L118*SUMIF(Lists!$E$2:$E$133,'Quarterly Information'!$K118,Exchange_Value)+AC118*$N118*SUMIF(Lists!$E$2:$E$133,'Quarterly Information'!$M118,Exchange_Value)+AC118*$P118*SUMIF(Lists!$E$2:$E$133,'Quarterly Information'!$O118,Exchange_Value)+AC118*$R118*SUMIF(Lists!$E$2:$E$133,'Quarterly Information'!$Q118,Exchange_Value)+AC118*$T118*SUMIF(Lists!$E$2:$E$133,'Quarterly Information'!$S118,Exchange_Value))/1000,AC118*SUMIF(Lists!$E$2:$E$133,$I118,Exchange_Value)/1000),1)</f>
        <v>0</v>
      </c>
      <c r="CG118" s="218">
        <f>ROUND(IF($I118="Other HFC Blend",(AD118*$L118*SUMIF(Lists!$E$2:$E$133,'Quarterly Information'!$K118,Exchange_Value)+AD118*$N118*SUMIF(Lists!$E$2:$E$133,'Quarterly Information'!$M118,Exchange_Value)+AD118*$P118*SUMIF(Lists!$E$2:$E$133,'Quarterly Information'!$O118,Exchange_Value)+AD118*$R118*SUMIF(Lists!$E$2:$E$133,'Quarterly Information'!$Q118,Exchange_Value)+AD118*$T118*SUMIF(Lists!$E$2:$E$133,'Quarterly Information'!$S118,Exchange_Value))/1000,AD118*SUMIF(Lists!$E$2:$E$133,$I118,Exchange_Value)/1000),1)</f>
        <v>0</v>
      </c>
      <c r="CH118" s="218">
        <f>ROUND(IF($I118="Other HFC Blend",(AE118*$L118*SUMIF(Lists!$E$2:$E$133,'Quarterly Information'!$K118,Exchange_Value)+AE118*$N118*SUMIF(Lists!$E$2:$E$133,'Quarterly Information'!$M118,Exchange_Value)+AE118*$P118*SUMIF(Lists!$E$2:$E$133,'Quarterly Information'!$O118,Exchange_Value)+AE118*$R118*SUMIF(Lists!$E$2:$E$133,'Quarterly Information'!$Q118,Exchange_Value)+AE118*$T118*SUMIF(Lists!$E$2:$E$133,'Quarterly Information'!$S118,Exchange_Value))/1000,AE118*SUMIF(Lists!$E$2:$E$133,$I118,Exchange_Value)/1000),1)</f>
        <v>0</v>
      </c>
      <c r="CI118" s="218">
        <f>ROUND(IF($I118="Other HFC Blend",(AF118*$L118*SUMIF(Lists!$E$2:$E$133,'Quarterly Information'!$K118,Exchange_Value)+AF118*$N118*SUMIF(Lists!$E$2:$E$133,'Quarterly Information'!$M118,Exchange_Value)+AF118*$P118*SUMIF(Lists!$E$2:$E$133,'Quarterly Information'!$O118,Exchange_Value)+AF118*$R118*SUMIF(Lists!$E$2:$E$133,'Quarterly Information'!$Q118,Exchange_Value)+AF118*$T118*SUMIF(Lists!$E$2:$E$133,'Quarterly Information'!$S118,Exchange_Value))/1000,AF118*SUMIF(Lists!$E$2:$E$133,$I118,Exchange_Value)/1000),1)</f>
        <v>0</v>
      </c>
    </row>
    <row r="119" spans="1:87" ht="14" x14ac:dyDescent="0.25">
      <c r="A119" s="39">
        <v>77</v>
      </c>
      <c r="B119" s="90" t="str">
        <f t="shared" si="43"/>
        <v/>
      </c>
      <c r="C119" s="159"/>
      <c r="D119" s="91"/>
      <c r="E119" s="174"/>
      <c r="F119" s="92"/>
      <c r="G119" s="93"/>
      <c r="H119" s="94"/>
      <c r="I119" s="185"/>
      <c r="J119" s="200"/>
      <c r="K119" s="210"/>
      <c r="L119" s="95"/>
      <c r="M119" s="92"/>
      <c r="N119" s="95"/>
      <c r="O119" s="92"/>
      <c r="P119" s="95"/>
      <c r="Q119" s="128"/>
      <c r="R119" s="95"/>
      <c r="S119" s="128"/>
      <c r="T119" s="211"/>
      <c r="U119" s="203"/>
      <c r="V119" s="92"/>
      <c r="W119" s="96"/>
      <c r="X119" s="92"/>
      <c r="Y119" s="220"/>
      <c r="Z119" s="226"/>
      <c r="AA119" s="165"/>
      <c r="AB119" s="165"/>
      <c r="AC119" s="165"/>
      <c r="AD119" s="165"/>
      <c r="AE119" s="165"/>
      <c r="AF119" s="168"/>
      <c r="AG119"/>
      <c r="AH119" s="107">
        <f t="shared" si="44"/>
        <v>0</v>
      </c>
      <c r="AI119" s="107">
        <f t="shared" si="45"/>
        <v>0</v>
      </c>
      <c r="AJ119" s="107">
        <f t="shared" si="46"/>
        <v>0</v>
      </c>
      <c r="AK119" s="107">
        <f t="shared" si="47"/>
        <v>0</v>
      </c>
      <c r="AL119" s="107">
        <f t="shared" si="48"/>
        <v>0</v>
      </c>
      <c r="AM119" s="107">
        <f t="shared" si="49"/>
        <v>0</v>
      </c>
      <c r="AO119" s="161" t="e">
        <f t="shared" si="50"/>
        <v>#DIV/0!</v>
      </c>
      <c r="AP119" s="161" t="e">
        <f t="shared" si="51"/>
        <v>#DIV/0!</v>
      </c>
      <c r="AQ119" s="161" t="e">
        <f t="shared" si="52"/>
        <v>#DIV/0!</v>
      </c>
      <c r="AR119" s="161" t="e">
        <f t="shared" si="53"/>
        <v>#DIV/0!</v>
      </c>
      <c r="AS119" s="161" t="e">
        <f t="shared" si="54"/>
        <v>#DIV/0!</v>
      </c>
      <c r="AT119" s="107">
        <f t="shared" si="55"/>
        <v>0</v>
      </c>
      <c r="AU119" s="161" t="e">
        <f t="shared" si="56"/>
        <v>#DIV/0!</v>
      </c>
      <c r="AV119" s="161" t="e">
        <f t="shared" si="57"/>
        <v>#DIV/0!</v>
      </c>
      <c r="AW119" s="161" t="e">
        <f t="shared" si="58"/>
        <v>#DIV/0!</v>
      </c>
      <c r="AX119" s="161" t="e">
        <f t="shared" si="59"/>
        <v>#DIV/0!</v>
      </c>
      <c r="AY119" s="161" t="e">
        <f t="shared" si="60"/>
        <v>#DIV/0!</v>
      </c>
      <c r="AZ119" s="107">
        <f t="shared" si="61"/>
        <v>0</v>
      </c>
      <c r="BA119" s="161" t="e">
        <f t="shared" si="62"/>
        <v>#DIV/0!</v>
      </c>
      <c r="BB119" s="161" t="e">
        <f t="shared" si="63"/>
        <v>#DIV/0!</v>
      </c>
      <c r="BC119" s="161" t="e">
        <f t="shared" si="64"/>
        <v>#DIV/0!</v>
      </c>
      <c r="BD119" s="161" t="e">
        <f t="shared" si="65"/>
        <v>#DIV/0!</v>
      </c>
      <c r="BE119" s="161" t="e">
        <f t="shared" si="66"/>
        <v>#DIV/0!</v>
      </c>
      <c r="BF119" s="107">
        <f t="shared" si="67"/>
        <v>0</v>
      </c>
      <c r="BG119" s="161" t="e">
        <f t="shared" si="68"/>
        <v>#DIV/0!</v>
      </c>
      <c r="BH119" s="161" t="e">
        <f t="shared" si="69"/>
        <v>#DIV/0!</v>
      </c>
      <c r="BI119" s="161" t="e">
        <f t="shared" si="70"/>
        <v>#DIV/0!</v>
      </c>
      <c r="BJ119" s="161" t="e">
        <f t="shared" si="71"/>
        <v>#DIV/0!</v>
      </c>
      <c r="BK119" s="161" t="e">
        <f t="shared" si="72"/>
        <v>#DIV/0!</v>
      </c>
      <c r="BL119" s="107">
        <f t="shared" si="73"/>
        <v>0</v>
      </c>
      <c r="BM119" s="161" t="e">
        <f t="shared" si="74"/>
        <v>#DIV/0!</v>
      </c>
      <c r="BN119" s="161" t="e">
        <f t="shared" si="75"/>
        <v>#DIV/0!</v>
      </c>
      <c r="BO119" s="161" t="e">
        <f t="shared" si="76"/>
        <v>#DIV/0!</v>
      </c>
      <c r="BP119" s="161" t="e">
        <f t="shared" si="77"/>
        <v>#DIV/0!</v>
      </c>
      <c r="BQ119" s="161" t="e">
        <f t="shared" si="78"/>
        <v>#DIV/0!</v>
      </c>
      <c r="BR119" s="107">
        <f t="shared" si="79"/>
        <v>0</v>
      </c>
      <c r="BS119" s="161" t="e">
        <f t="shared" si="80"/>
        <v>#DIV/0!</v>
      </c>
      <c r="BT119" s="161" t="e">
        <f t="shared" si="81"/>
        <v>#DIV/0!</v>
      </c>
      <c r="BU119" s="161" t="e">
        <f t="shared" si="82"/>
        <v>#DIV/0!</v>
      </c>
      <c r="BV119" s="161" t="e">
        <f t="shared" si="83"/>
        <v>#DIV/0!</v>
      </c>
      <c r="BW119" s="161" t="e">
        <f t="shared" si="84"/>
        <v>#DIV/0!</v>
      </c>
      <c r="BX119" s="107">
        <f t="shared" si="85"/>
        <v>0</v>
      </c>
      <c r="BZ119" s="40" t="e">
        <f>VLOOKUP(I119,Lists!$D$2:$D$19,1,FALSE)</f>
        <v>#N/A</v>
      </c>
      <c r="CA119" s="40" t="e">
        <f>VLOOKUP($I119,Blends!$B$2:$B$115,1,FALSE)</f>
        <v>#N/A</v>
      </c>
      <c r="CC119" s="218">
        <f>ROUND(IF($I119="Other HFC Blend",(Z119*$L119*SUMIF(Lists!$E$2:$E$133,'Quarterly Information'!$K119,Exchange_Value)+Z119*$N119*SUMIF(Lists!$E$2:$E$133,'Quarterly Information'!$M119,Exchange_Value)+Z119*$P119*SUMIF(Lists!$E$2:$E$133,'Quarterly Information'!$O119,Exchange_Value)+Z119*$R119*SUMIF(Lists!$E$2:$E$133,'Quarterly Information'!$Q119,Exchange_Value)+Z119*$T119*SUMIF(Lists!$E$2:$E$133,'Quarterly Information'!$S119,Exchange_Value))/1000,Z119*SUMIF(Lists!$E$2:$E$133,$I119,Exchange_Value)/1000),1)</f>
        <v>0</v>
      </c>
      <c r="CD119" s="218">
        <f>ROUND(IF($I119="Other HFC Blend",(AA119*$L119*SUMIF(Lists!$E$2:$E$133,'Quarterly Information'!$K119,Exchange_Value)+AA119*$N119*SUMIF(Lists!$E$2:$E$133,'Quarterly Information'!$M119,Exchange_Value)+AA119*$P119*SUMIF(Lists!$E$2:$E$133,'Quarterly Information'!$O119,Exchange_Value)+AA119*$R119*SUMIF(Lists!$E$2:$E$133,'Quarterly Information'!$Q119,Exchange_Value)+AA119*$T119*SUMIF(Lists!$E$2:$E$133,'Quarterly Information'!$S119,Exchange_Value))/1000,AA119*SUMIF(Lists!$E$2:$E$133,$I119,Exchange_Value)/1000),1)</f>
        <v>0</v>
      </c>
      <c r="CE119" s="218">
        <f>ROUND(IF($I119="Other HFC Blend",(AB119*$L119*SUMIF(Lists!$E$2:$E$133,'Quarterly Information'!$K119,Exchange_Value)+AB119*$N119*SUMIF(Lists!$E$2:$E$133,'Quarterly Information'!$M119,Exchange_Value)+AB119*$P119*SUMIF(Lists!$E$2:$E$133,'Quarterly Information'!$O119,Exchange_Value)+AB119*$R119*SUMIF(Lists!$E$2:$E$133,'Quarterly Information'!$Q119,Exchange_Value)+AB119*$T119*SUMIF(Lists!$E$2:$E$133,'Quarterly Information'!$S119,Exchange_Value))/1000,AB119*SUMIF(Lists!$E$2:$E$133,$I119,Exchange_Value)/1000),1)</f>
        <v>0</v>
      </c>
      <c r="CF119" s="218">
        <f>ROUND(IF($I119="Other HFC Blend",(AC119*$L119*SUMIF(Lists!$E$2:$E$133,'Quarterly Information'!$K119,Exchange_Value)+AC119*$N119*SUMIF(Lists!$E$2:$E$133,'Quarterly Information'!$M119,Exchange_Value)+AC119*$P119*SUMIF(Lists!$E$2:$E$133,'Quarterly Information'!$O119,Exchange_Value)+AC119*$R119*SUMIF(Lists!$E$2:$E$133,'Quarterly Information'!$Q119,Exchange_Value)+AC119*$T119*SUMIF(Lists!$E$2:$E$133,'Quarterly Information'!$S119,Exchange_Value))/1000,AC119*SUMIF(Lists!$E$2:$E$133,$I119,Exchange_Value)/1000),1)</f>
        <v>0</v>
      </c>
      <c r="CG119" s="218">
        <f>ROUND(IF($I119="Other HFC Blend",(AD119*$L119*SUMIF(Lists!$E$2:$E$133,'Quarterly Information'!$K119,Exchange_Value)+AD119*$N119*SUMIF(Lists!$E$2:$E$133,'Quarterly Information'!$M119,Exchange_Value)+AD119*$P119*SUMIF(Lists!$E$2:$E$133,'Quarterly Information'!$O119,Exchange_Value)+AD119*$R119*SUMIF(Lists!$E$2:$E$133,'Quarterly Information'!$Q119,Exchange_Value)+AD119*$T119*SUMIF(Lists!$E$2:$E$133,'Quarterly Information'!$S119,Exchange_Value))/1000,AD119*SUMIF(Lists!$E$2:$E$133,$I119,Exchange_Value)/1000),1)</f>
        <v>0</v>
      </c>
      <c r="CH119" s="218">
        <f>ROUND(IF($I119="Other HFC Blend",(AE119*$L119*SUMIF(Lists!$E$2:$E$133,'Quarterly Information'!$K119,Exchange_Value)+AE119*$N119*SUMIF(Lists!$E$2:$E$133,'Quarterly Information'!$M119,Exchange_Value)+AE119*$P119*SUMIF(Lists!$E$2:$E$133,'Quarterly Information'!$O119,Exchange_Value)+AE119*$R119*SUMIF(Lists!$E$2:$E$133,'Quarterly Information'!$Q119,Exchange_Value)+AE119*$T119*SUMIF(Lists!$E$2:$E$133,'Quarterly Information'!$S119,Exchange_Value))/1000,AE119*SUMIF(Lists!$E$2:$E$133,$I119,Exchange_Value)/1000),1)</f>
        <v>0</v>
      </c>
      <c r="CI119" s="218">
        <f>ROUND(IF($I119="Other HFC Blend",(AF119*$L119*SUMIF(Lists!$E$2:$E$133,'Quarterly Information'!$K119,Exchange_Value)+AF119*$N119*SUMIF(Lists!$E$2:$E$133,'Quarterly Information'!$M119,Exchange_Value)+AF119*$P119*SUMIF(Lists!$E$2:$E$133,'Quarterly Information'!$O119,Exchange_Value)+AF119*$R119*SUMIF(Lists!$E$2:$E$133,'Quarterly Information'!$Q119,Exchange_Value)+AF119*$T119*SUMIF(Lists!$E$2:$E$133,'Quarterly Information'!$S119,Exchange_Value))/1000,AF119*SUMIF(Lists!$E$2:$E$133,$I119,Exchange_Value)/1000),1)</f>
        <v>0</v>
      </c>
    </row>
    <row r="120" spans="1:87" ht="14" x14ac:dyDescent="0.25">
      <c r="A120" s="39">
        <v>78</v>
      </c>
      <c r="B120" s="90" t="str">
        <f t="shared" si="43"/>
        <v/>
      </c>
      <c r="C120" s="159"/>
      <c r="D120" s="91"/>
      <c r="E120" s="174"/>
      <c r="F120" s="92"/>
      <c r="G120" s="93"/>
      <c r="H120" s="94"/>
      <c r="I120" s="185"/>
      <c r="J120" s="200"/>
      <c r="K120" s="210"/>
      <c r="L120" s="95"/>
      <c r="M120" s="92"/>
      <c r="N120" s="95"/>
      <c r="O120" s="92"/>
      <c r="P120" s="95"/>
      <c r="Q120" s="128"/>
      <c r="R120" s="95"/>
      <c r="S120" s="128"/>
      <c r="T120" s="211"/>
      <c r="U120" s="203"/>
      <c r="V120" s="92"/>
      <c r="W120" s="96"/>
      <c r="X120" s="92"/>
      <c r="Y120" s="220"/>
      <c r="Z120" s="226"/>
      <c r="AA120" s="165"/>
      <c r="AB120" s="165"/>
      <c r="AC120" s="165"/>
      <c r="AD120" s="165"/>
      <c r="AE120" s="165"/>
      <c r="AF120" s="168"/>
      <c r="AG120"/>
      <c r="AH120" s="107">
        <f t="shared" si="44"/>
        <v>0</v>
      </c>
      <c r="AI120" s="107">
        <f t="shared" si="45"/>
        <v>0</v>
      </c>
      <c r="AJ120" s="107">
        <f t="shared" si="46"/>
        <v>0</v>
      </c>
      <c r="AK120" s="107">
        <f t="shared" si="47"/>
        <v>0</v>
      </c>
      <c r="AL120" s="107">
        <f t="shared" si="48"/>
        <v>0</v>
      </c>
      <c r="AM120" s="107">
        <f t="shared" si="49"/>
        <v>0</v>
      </c>
      <c r="AO120" s="161" t="e">
        <f t="shared" si="50"/>
        <v>#DIV/0!</v>
      </c>
      <c r="AP120" s="161" t="e">
        <f t="shared" si="51"/>
        <v>#DIV/0!</v>
      </c>
      <c r="AQ120" s="161" t="e">
        <f t="shared" si="52"/>
        <v>#DIV/0!</v>
      </c>
      <c r="AR120" s="161" t="e">
        <f t="shared" si="53"/>
        <v>#DIV/0!</v>
      </c>
      <c r="AS120" s="161" t="e">
        <f t="shared" si="54"/>
        <v>#DIV/0!</v>
      </c>
      <c r="AT120" s="107">
        <f t="shared" si="55"/>
        <v>0</v>
      </c>
      <c r="AU120" s="161" t="e">
        <f t="shared" si="56"/>
        <v>#DIV/0!</v>
      </c>
      <c r="AV120" s="161" t="e">
        <f t="shared" si="57"/>
        <v>#DIV/0!</v>
      </c>
      <c r="AW120" s="161" t="e">
        <f t="shared" si="58"/>
        <v>#DIV/0!</v>
      </c>
      <c r="AX120" s="161" t="e">
        <f t="shared" si="59"/>
        <v>#DIV/0!</v>
      </c>
      <c r="AY120" s="161" t="e">
        <f t="shared" si="60"/>
        <v>#DIV/0!</v>
      </c>
      <c r="AZ120" s="107">
        <f t="shared" si="61"/>
        <v>0</v>
      </c>
      <c r="BA120" s="161" t="e">
        <f t="shared" si="62"/>
        <v>#DIV/0!</v>
      </c>
      <c r="BB120" s="161" t="e">
        <f t="shared" si="63"/>
        <v>#DIV/0!</v>
      </c>
      <c r="BC120" s="161" t="e">
        <f t="shared" si="64"/>
        <v>#DIV/0!</v>
      </c>
      <c r="BD120" s="161" t="e">
        <f t="shared" si="65"/>
        <v>#DIV/0!</v>
      </c>
      <c r="BE120" s="161" t="e">
        <f t="shared" si="66"/>
        <v>#DIV/0!</v>
      </c>
      <c r="BF120" s="107">
        <f t="shared" si="67"/>
        <v>0</v>
      </c>
      <c r="BG120" s="161" t="e">
        <f t="shared" si="68"/>
        <v>#DIV/0!</v>
      </c>
      <c r="BH120" s="161" t="e">
        <f t="shared" si="69"/>
        <v>#DIV/0!</v>
      </c>
      <c r="BI120" s="161" t="e">
        <f t="shared" si="70"/>
        <v>#DIV/0!</v>
      </c>
      <c r="BJ120" s="161" t="e">
        <f t="shared" si="71"/>
        <v>#DIV/0!</v>
      </c>
      <c r="BK120" s="161" t="e">
        <f t="shared" si="72"/>
        <v>#DIV/0!</v>
      </c>
      <c r="BL120" s="107">
        <f t="shared" si="73"/>
        <v>0</v>
      </c>
      <c r="BM120" s="161" t="e">
        <f t="shared" si="74"/>
        <v>#DIV/0!</v>
      </c>
      <c r="BN120" s="161" t="e">
        <f t="shared" si="75"/>
        <v>#DIV/0!</v>
      </c>
      <c r="BO120" s="161" t="e">
        <f t="shared" si="76"/>
        <v>#DIV/0!</v>
      </c>
      <c r="BP120" s="161" t="e">
        <f t="shared" si="77"/>
        <v>#DIV/0!</v>
      </c>
      <c r="BQ120" s="161" t="e">
        <f t="shared" si="78"/>
        <v>#DIV/0!</v>
      </c>
      <c r="BR120" s="107">
        <f t="shared" si="79"/>
        <v>0</v>
      </c>
      <c r="BS120" s="161" t="e">
        <f t="shared" si="80"/>
        <v>#DIV/0!</v>
      </c>
      <c r="BT120" s="161" t="e">
        <f t="shared" si="81"/>
        <v>#DIV/0!</v>
      </c>
      <c r="BU120" s="161" t="e">
        <f t="shared" si="82"/>
        <v>#DIV/0!</v>
      </c>
      <c r="BV120" s="161" t="e">
        <f t="shared" si="83"/>
        <v>#DIV/0!</v>
      </c>
      <c r="BW120" s="161" t="e">
        <f t="shared" si="84"/>
        <v>#DIV/0!</v>
      </c>
      <c r="BX120" s="107">
        <f t="shared" si="85"/>
        <v>0</v>
      </c>
      <c r="BZ120" s="40" t="e">
        <f>VLOOKUP(I120,Lists!$D$2:$D$19,1,FALSE)</f>
        <v>#N/A</v>
      </c>
      <c r="CA120" s="40" t="e">
        <f>VLOOKUP($I120,Blends!$B$2:$B$115,1,FALSE)</f>
        <v>#N/A</v>
      </c>
      <c r="CC120" s="218">
        <f>ROUND(IF($I120="Other HFC Blend",(Z120*$L120*SUMIF(Lists!$E$2:$E$133,'Quarterly Information'!$K120,Exchange_Value)+Z120*$N120*SUMIF(Lists!$E$2:$E$133,'Quarterly Information'!$M120,Exchange_Value)+Z120*$P120*SUMIF(Lists!$E$2:$E$133,'Quarterly Information'!$O120,Exchange_Value)+Z120*$R120*SUMIF(Lists!$E$2:$E$133,'Quarterly Information'!$Q120,Exchange_Value)+Z120*$T120*SUMIF(Lists!$E$2:$E$133,'Quarterly Information'!$S120,Exchange_Value))/1000,Z120*SUMIF(Lists!$E$2:$E$133,$I120,Exchange_Value)/1000),1)</f>
        <v>0</v>
      </c>
      <c r="CD120" s="218">
        <f>ROUND(IF($I120="Other HFC Blend",(AA120*$L120*SUMIF(Lists!$E$2:$E$133,'Quarterly Information'!$K120,Exchange_Value)+AA120*$N120*SUMIF(Lists!$E$2:$E$133,'Quarterly Information'!$M120,Exchange_Value)+AA120*$P120*SUMIF(Lists!$E$2:$E$133,'Quarterly Information'!$O120,Exchange_Value)+AA120*$R120*SUMIF(Lists!$E$2:$E$133,'Quarterly Information'!$Q120,Exchange_Value)+AA120*$T120*SUMIF(Lists!$E$2:$E$133,'Quarterly Information'!$S120,Exchange_Value))/1000,AA120*SUMIF(Lists!$E$2:$E$133,$I120,Exchange_Value)/1000),1)</f>
        <v>0</v>
      </c>
      <c r="CE120" s="218">
        <f>ROUND(IF($I120="Other HFC Blend",(AB120*$L120*SUMIF(Lists!$E$2:$E$133,'Quarterly Information'!$K120,Exchange_Value)+AB120*$N120*SUMIF(Lists!$E$2:$E$133,'Quarterly Information'!$M120,Exchange_Value)+AB120*$P120*SUMIF(Lists!$E$2:$E$133,'Quarterly Information'!$O120,Exchange_Value)+AB120*$R120*SUMIF(Lists!$E$2:$E$133,'Quarterly Information'!$Q120,Exchange_Value)+AB120*$T120*SUMIF(Lists!$E$2:$E$133,'Quarterly Information'!$S120,Exchange_Value))/1000,AB120*SUMIF(Lists!$E$2:$E$133,$I120,Exchange_Value)/1000),1)</f>
        <v>0</v>
      </c>
      <c r="CF120" s="218">
        <f>ROUND(IF($I120="Other HFC Blend",(AC120*$L120*SUMIF(Lists!$E$2:$E$133,'Quarterly Information'!$K120,Exchange_Value)+AC120*$N120*SUMIF(Lists!$E$2:$E$133,'Quarterly Information'!$M120,Exchange_Value)+AC120*$P120*SUMIF(Lists!$E$2:$E$133,'Quarterly Information'!$O120,Exchange_Value)+AC120*$R120*SUMIF(Lists!$E$2:$E$133,'Quarterly Information'!$Q120,Exchange_Value)+AC120*$T120*SUMIF(Lists!$E$2:$E$133,'Quarterly Information'!$S120,Exchange_Value))/1000,AC120*SUMIF(Lists!$E$2:$E$133,$I120,Exchange_Value)/1000),1)</f>
        <v>0</v>
      </c>
      <c r="CG120" s="218">
        <f>ROUND(IF($I120="Other HFC Blend",(AD120*$L120*SUMIF(Lists!$E$2:$E$133,'Quarterly Information'!$K120,Exchange_Value)+AD120*$N120*SUMIF(Lists!$E$2:$E$133,'Quarterly Information'!$M120,Exchange_Value)+AD120*$P120*SUMIF(Lists!$E$2:$E$133,'Quarterly Information'!$O120,Exchange_Value)+AD120*$R120*SUMIF(Lists!$E$2:$E$133,'Quarterly Information'!$Q120,Exchange_Value)+AD120*$T120*SUMIF(Lists!$E$2:$E$133,'Quarterly Information'!$S120,Exchange_Value))/1000,AD120*SUMIF(Lists!$E$2:$E$133,$I120,Exchange_Value)/1000),1)</f>
        <v>0</v>
      </c>
      <c r="CH120" s="218">
        <f>ROUND(IF($I120="Other HFC Blend",(AE120*$L120*SUMIF(Lists!$E$2:$E$133,'Quarterly Information'!$K120,Exchange_Value)+AE120*$N120*SUMIF(Lists!$E$2:$E$133,'Quarterly Information'!$M120,Exchange_Value)+AE120*$P120*SUMIF(Lists!$E$2:$E$133,'Quarterly Information'!$O120,Exchange_Value)+AE120*$R120*SUMIF(Lists!$E$2:$E$133,'Quarterly Information'!$Q120,Exchange_Value)+AE120*$T120*SUMIF(Lists!$E$2:$E$133,'Quarterly Information'!$S120,Exchange_Value))/1000,AE120*SUMIF(Lists!$E$2:$E$133,$I120,Exchange_Value)/1000),1)</f>
        <v>0</v>
      </c>
      <c r="CI120" s="218">
        <f>ROUND(IF($I120="Other HFC Blend",(AF120*$L120*SUMIF(Lists!$E$2:$E$133,'Quarterly Information'!$K120,Exchange_Value)+AF120*$N120*SUMIF(Lists!$E$2:$E$133,'Quarterly Information'!$M120,Exchange_Value)+AF120*$P120*SUMIF(Lists!$E$2:$E$133,'Quarterly Information'!$O120,Exchange_Value)+AF120*$R120*SUMIF(Lists!$E$2:$E$133,'Quarterly Information'!$Q120,Exchange_Value)+AF120*$T120*SUMIF(Lists!$E$2:$E$133,'Quarterly Information'!$S120,Exchange_Value))/1000,AF120*SUMIF(Lists!$E$2:$E$133,$I120,Exchange_Value)/1000),1)</f>
        <v>0</v>
      </c>
    </row>
    <row r="121" spans="1:87" ht="14" x14ac:dyDescent="0.25">
      <c r="A121" s="39">
        <v>79</v>
      </c>
      <c r="B121" s="90" t="str">
        <f t="shared" si="43"/>
        <v/>
      </c>
      <c r="C121" s="159"/>
      <c r="D121" s="91"/>
      <c r="E121" s="174"/>
      <c r="F121" s="92"/>
      <c r="G121" s="93"/>
      <c r="H121" s="94"/>
      <c r="I121" s="185"/>
      <c r="J121" s="200"/>
      <c r="K121" s="210"/>
      <c r="L121" s="95"/>
      <c r="M121" s="92"/>
      <c r="N121" s="95"/>
      <c r="O121" s="92"/>
      <c r="P121" s="95"/>
      <c r="Q121" s="128"/>
      <c r="R121" s="95"/>
      <c r="S121" s="128"/>
      <c r="T121" s="211"/>
      <c r="U121" s="203"/>
      <c r="V121" s="92"/>
      <c r="W121" s="96"/>
      <c r="X121" s="92"/>
      <c r="Y121" s="220"/>
      <c r="Z121" s="226"/>
      <c r="AA121" s="165"/>
      <c r="AB121" s="165"/>
      <c r="AC121" s="165"/>
      <c r="AD121" s="165"/>
      <c r="AE121" s="165"/>
      <c r="AF121" s="168"/>
      <c r="AG121"/>
      <c r="AH121" s="107">
        <f t="shared" si="44"/>
        <v>0</v>
      </c>
      <c r="AI121" s="107">
        <f t="shared" si="45"/>
        <v>0</v>
      </c>
      <c r="AJ121" s="107">
        <f t="shared" si="46"/>
        <v>0</v>
      </c>
      <c r="AK121" s="107">
        <f t="shared" si="47"/>
        <v>0</v>
      </c>
      <c r="AL121" s="107">
        <f t="shared" si="48"/>
        <v>0</v>
      </c>
      <c r="AM121" s="107">
        <f t="shared" si="49"/>
        <v>0</v>
      </c>
      <c r="AO121" s="161" t="e">
        <f t="shared" si="50"/>
        <v>#DIV/0!</v>
      </c>
      <c r="AP121" s="161" t="e">
        <f t="shared" si="51"/>
        <v>#DIV/0!</v>
      </c>
      <c r="AQ121" s="161" t="e">
        <f t="shared" si="52"/>
        <v>#DIV/0!</v>
      </c>
      <c r="AR121" s="161" t="e">
        <f t="shared" si="53"/>
        <v>#DIV/0!</v>
      </c>
      <c r="AS121" s="161" t="e">
        <f t="shared" si="54"/>
        <v>#DIV/0!</v>
      </c>
      <c r="AT121" s="107">
        <f t="shared" si="55"/>
        <v>0</v>
      </c>
      <c r="AU121" s="161" t="e">
        <f t="shared" si="56"/>
        <v>#DIV/0!</v>
      </c>
      <c r="AV121" s="161" t="e">
        <f t="shared" si="57"/>
        <v>#DIV/0!</v>
      </c>
      <c r="AW121" s="161" t="e">
        <f t="shared" si="58"/>
        <v>#DIV/0!</v>
      </c>
      <c r="AX121" s="161" t="e">
        <f t="shared" si="59"/>
        <v>#DIV/0!</v>
      </c>
      <c r="AY121" s="161" t="e">
        <f t="shared" si="60"/>
        <v>#DIV/0!</v>
      </c>
      <c r="AZ121" s="107">
        <f t="shared" si="61"/>
        <v>0</v>
      </c>
      <c r="BA121" s="161" t="e">
        <f t="shared" si="62"/>
        <v>#DIV/0!</v>
      </c>
      <c r="BB121" s="161" t="e">
        <f t="shared" si="63"/>
        <v>#DIV/0!</v>
      </c>
      <c r="BC121" s="161" t="e">
        <f t="shared" si="64"/>
        <v>#DIV/0!</v>
      </c>
      <c r="BD121" s="161" t="e">
        <f t="shared" si="65"/>
        <v>#DIV/0!</v>
      </c>
      <c r="BE121" s="161" t="e">
        <f t="shared" si="66"/>
        <v>#DIV/0!</v>
      </c>
      <c r="BF121" s="107">
        <f t="shared" si="67"/>
        <v>0</v>
      </c>
      <c r="BG121" s="161" t="e">
        <f t="shared" si="68"/>
        <v>#DIV/0!</v>
      </c>
      <c r="BH121" s="161" t="e">
        <f t="shared" si="69"/>
        <v>#DIV/0!</v>
      </c>
      <c r="BI121" s="161" t="e">
        <f t="shared" si="70"/>
        <v>#DIV/0!</v>
      </c>
      <c r="BJ121" s="161" t="e">
        <f t="shared" si="71"/>
        <v>#DIV/0!</v>
      </c>
      <c r="BK121" s="161" t="e">
        <f t="shared" si="72"/>
        <v>#DIV/0!</v>
      </c>
      <c r="BL121" s="107">
        <f t="shared" si="73"/>
        <v>0</v>
      </c>
      <c r="BM121" s="161" t="e">
        <f t="shared" si="74"/>
        <v>#DIV/0!</v>
      </c>
      <c r="BN121" s="161" t="e">
        <f t="shared" si="75"/>
        <v>#DIV/0!</v>
      </c>
      <c r="BO121" s="161" t="e">
        <f t="shared" si="76"/>
        <v>#DIV/0!</v>
      </c>
      <c r="BP121" s="161" t="e">
        <f t="shared" si="77"/>
        <v>#DIV/0!</v>
      </c>
      <c r="BQ121" s="161" t="e">
        <f t="shared" si="78"/>
        <v>#DIV/0!</v>
      </c>
      <c r="BR121" s="107">
        <f t="shared" si="79"/>
        <v>0</v>
      </c>
      <c r="BS121" s="161" t="e">
        <f t="shared" si="80"/>
        <v>#DIV/0!</v>
      </c>
      <c r="BT121" s="161" t="e">
        <f t="shared" si="81"/>
        <v>#DIV/0!</v>
      </c>
      <c r="BU121" s="161" t="e">
        <f t="shared" si="82"/>
        <v>#DIV/0!</v>
      </c>
      <c r="BV121" s="161" t="e">
        <f t="shared" si="83"/>
        <v>#DIV/0!</v>
      </c>
      <c r="BW121" s="161" t="e">
        <f t="shared" si="84"/>
        <v>#DIV/0!</v>
      </c>
      <c r="BX121" s="107">
        <f t="shared" si="85"/>
        <v>0</v>
      </c>
      <c r="BZ121" s="40" t="e">
        <f>VLOOKUP(I121,Lists!$D$2:$D$19,1,FALSE)</f>
        <v>#N/A</v>
      </c>
      <c r="CA121" s="40" t="e">
        <f>VLOOKUP($I121,Blends!$B$2:$B$115,1,FALSE)</f>
        <v>#N/A</v>
      </c>
      <c r="CC121" s="218">
        <f>ROUND(IF($I121="Other HFC Blend",(Z121*$L121*SUMIF(Lists!$E$2:$E$133,'Quarterly Information'!$K121,Exchange_Value)+Z121*$N121*SUMIF(Lists!$E$2:$E$133,'Quarterly Information'!$M121,Exchange_Value)+Z121*$P121*SUMIF(Lists!$E$2:$E$133,'Quarterly Information'!$O121,Exchange_Value)+Z121*$R121*SUMIF(Lists!$E$2:$E$133,'Quarterly Information'!$Q121,Exchange_Value)+Z121*$T121*SUMIF(Lists!$E$2:$E$133,'Quarterly Information'!$S121,Exchange_Value))/1000,Z121*SUMIF(Lists!$E$2:$E$133,$I121,Exchange_Value)/1000),1)</f>
        <v>0</v>
      </c>
      <c r="CD121" s="218">
        <f>ROUND(IF($I121="Other HFC Blend",(AA121*$L121*SUMIF(Lists!$E$2:$E$133,'Quarterly Information'!$K121,Exchange_Value)+AA121*$N121*SUMIF(Lists!$E$2:$E$133,'Quarterly Information'!$M121,Exchange_Value)+AA121*$P121*SUMIF(Lists!$E$2:$E$133,'Quarterly Information'!$O121,Exchange_Value)+AA121*$R121*SUMIF(Lists!$E$2:$E$133,'Quarterly Information'!$Q121,Exchange_Value)+AA121*$T121*SUMIF(Lists!$E$2:$E$133,'Quarterly Information'!$S121,Exchange_Value))/1000,AA121*SUMIF(Lists!$E$2:$E$133,$I121,Exchange_Value)/1000),1)</f>
        <v>0</v>
      </c>
      <c r="CE121" s="218">
        <f>ROUND(IF($I121="Other HFC Blend",(AB121*$L121*SUMIF(Lists!$E$2:$E$133,'Quarterly Information'!$K121,Exchange_Value)+AB121*$N121*SUMIF(Lists!$E$2:$E$133,'Quarterly Information'!$M121,Exchange_Value)+AB121*$P121*SUMIF(Lists!$E$2:$E$133,'Quarterly Information'!$O121,Exchange_Value)+AB121*$R121*SUMIF(Lists!$E$2:$E$133,'Quarterly Information'!$Q121,Exchange_Value)+AB121*$T121*SUMIF(Lists!$E$2:$E$133,'Quarterly Information'!$S121,Exchange_Value))/1000,AB121*SUMIF(Lists!$E$2:$E$133,$I121,Exchange_Value)/1000),1)</f>
        <v>0</v>
      </c>
      <c r="CF121" s="218">
        <f>ROUND(IF($I121="Other HFC Blend",(AC121*$L121*SUMIF(Lists!$E$2:$E$133,'Quarterly Information'!$K121,Exchange_Value)+AC121*$N121*SUMIF(Lists!$E$2:$E$133,'Quarterly Information'!$M121,Exchange_Value)+AC121*$P121*SUMIF(Lists!$E$2:$E$133,'Quarterly Information'!$O121,Exchange_Value)+AC121*$R121*SUMIF(Lists!$E$2:$E$133,'Quarterly Information'!$Q121,Exchange_Value)+AC121*$T121*SUMIF(Lists!$E$2:$E$133,'Quarterly Information'!$S121,Exchange_Value))/1000,AC121*SUMIF(Lists!$E$2:$E$133,$I121,Exchange_Value)/1000),1)</f>
        <v>0</v>
      </c>
      <c r="CG121" s="218">
        <f>ROUND(IF($I121="Other HFC Blend",(AD121*$L121*SUMIF(Lists!$E$2:$E$133,'Quarterly Information'!$K121,Exchange_Value)+AD121*$N121*SUMIF(Lists!$E$2:$E$133,'Quarterly Information'!$M121,Exchange_Value)+AD121*$P121*SUMIF(Lists!$E$2:$E$133,'Quarterly Information'!$O121,Exchange_Value)+AD121*$R121*SUMIF(Lists!$E$2:$E$133,'Quarterly Information'!$Q121,Exchange_Value)+AD121*$T121*SUMIF(Lists!$E$2:$E$133,'Quarterly Information'!$S121,Exchange_Value))/1000,AD121*SUMIF(Lists!$E$2:$E$133,$I121,Exchange_Value)/1000),1)</f>
        <v>0</v>
      </c>
      <c r="CH121" s="218">
        <f>ROUND(IF($I121="Other HFC Blend",(AE121*$L121*SUMIF(Lists!$E$2:$E$133,'Quarterly Information'!$K121,Exchange_Value)+AE121*$N121*SUMIF(Lists!$E$2:$E$133,'Quarterly Information'!$M121,Exchange_Value)+AE121*$P121*SUMIF(Lists!$E$2:$E$133,'Quarterly Information'!$O121,Exchange_Value)+AE121*$R121*SUMIF(Lists!$E$2:$E$133,'Quarterly Information'!$Q121,Exchange_Value)+AE121*$T121*SUMIF(Lists!$E$2:$E$133,'Quarterly Information'!$S121,Exchange_Value))/1000,AE121*SUMIF(Lists!$E$2:$E$133,$I121,Exchange_Value)/1000),1)</f>
        <v>0</v>
      </c>
      <c r="CI121" s="218">
        <f>ROUND(IF($I121="Other HFC Blend",(AF121*$L121*SUMIF(Lists!$E$2:$E$133,'Quarterly Information'!$K121,Exchange_Value)+AF121*$N121*SUMIF(Lists!$E$2:$E$133,'Quarterly Information'!$M121,Exchange_Value)+AF121*$P121*SUMIF(Lists!$E$2:$E$133,'Quarterly Information'!$O121,Exchange_Value)+AF121*$R121*SUMIF(Lists!$E$2:$E$133,'Quarterly Information'!$Q121,Exchange_Value)+AF121*$T121*SUMIF(Lists!$E$2:$E$133,'Quarterly Information'!$S121,Exchange_Value))/1000,AF121*SUMIF(Lists!$E$2:$E$133,$I121,Exchange_Value)/1000),1)</f>
        <v>0</v>
      </c>
    </row>
    <row r="122" spans="1:87" ht="14" x14ac:dyDescent="0.25">
      <c r="A122" s="39">
        <v>80</v>
      </c>
      <c r="B122" s="90" t="str">
        <f t="shared" si="43"/>
        <v/>
      </c>
      <c r="C122" s="159"/>
      <c r="D122" s="91"/>
      <c r="E122" s="174"/>
      <c r="F122" s="92"/>
      <c r="G122" s="93"/>
      <c r="H122" s="94"/>
      <c r="I122" s="185"/>
      <c r="J122" s="200"/>
      <c r="K122" s="210"/>
      <c r="L122" s="95"/>
      <c r="M122" s="92"/>
      <c r="N122" s="95"/>
      <c r="O122" s="92"/>
      <c r="P122" s="95"/>
      <c r="Q122" s="128"/>
      <c r="R122" s="95"/>
      <c r="S122" s="128"/>
      <c r="T122" s="211"/>
      <c r="U122" s="203"/>
      <c r="V122" s="92"/>
      <c r="W122" s="96"/>
      <c r="X122" s="92"/>
      <c r="Y122" s="220"/>
      <c r="Z122" s="226"/>
      <c r="AA122" s="165"/>
      <c r="AB122" s="165"/>
      <c r="AC122" s="165"/>
      <c r="AD122" s="165"/>
      <c r="AE122" s="165"/>
      <c r="AF122" s="168"/>
      <c r="AG122"/>
      <c r="AH122" s="107">
        <f>L122*J122</f>
        <v>0</v>
      </c>
      <c r="AI122" s="107">
        <f t="shared" si="45"/>
        <v>0</v>
      </c>
      <c r="AJ122" s="107">
        <f t="shared" si="46"/>
        <v>0</v>
      </c>
      <c r="AK122" s="107">
        <f t="shared" si="47"/>
        <v>0</v>
      </c>
      <c r="AL122" s="107">
        <f t="shared" si="48"/>
        <v>0</v>
      </c>
      <c r="AM122" s="107">
        <f t="shared" si="49"/>
        <v>0</v>
      </c>
      <c r="AO122" s="161" t="e">
        <f>(J122*L122)*(Z122/J122)</f>
        <v>#DIV/0!</v>
      </c>
      <c r="AP122" s="161" t="e">
        <f t="shared" si="51"/>
        <v>#DIV/0!</v>
      </c>
      <c r="AQ122" s="161" t="e">
        <f t="shared" si="52"/>
        <v>#DIV/0!</v>
      </c>
      <c r="AR122" s="161" t="e">
        <f t="shared" si="53"/>
        <v>#DIV/0!</v>
      </c>
      <c r="AS122" s="161" t="e">
        <f t="shared" si="54"/>
        <v>#DIV/0!</v>
      </c>
      <c r="AT122" s="107">
        <f t="shared" si="55"/>
        <v>0</v>
      </c>
      <c r="AU122" s="161" t="e">
        <f>(J122*L122)*(AA122/J122)</f>
        <v>#DIV/0!</v>
      </c>
      <c r="AV122" s="161" t="e">
        <f t="shared" si="57"/>
        <v>#DIV/0!</v>
      </c>
      <c r="AW122" s="161" t="e">
        <f t="shared" si="58"/>
        <v>#DIV/0!</v>
      </c>
      <c r="AX122" s="161" t="e">
        <f t="shared" si="59"/>
        <v>#DIV/0!</v>
      </c>
      <c r="AY122" s="161" t="e">
        <f t="shared" si="60"/>
        <v>#DIV/0!</v>
      </c>
      <c r="AZ122" s="107">
        <f t="shared" si="61"/>
        <v>0</v>
      </c>
      <c r="BA122" s="161" t="e">
        <f>(J122*L122)*(AB122/J122)</f>
        <v>#DIV/0!</v>
      </c>
      <c r="BB122" s="161" t="e">
        <f t="shared" si="63"/>
        <v>#DIV/0!</v>
      </c>
      <c r="BC122" s="161" t="e">
        <f t="shared" si="64"/>
        <v>#DIV/0!</v>
      </c>
      <c r="BD122" s="161" t="e">
        <f t="shared" si="65"/>
        <v>#DIV/0!</v>
      </c>
      <c r="BE122" s="161" t="e">
        <f t="shared" si="66"/>
        <v>#DIV/0!</v>
      </c>
      <c r="BF122" s="107">
        <f t="shared" si="67"/>
        <v>0</v>
      </c>
      <c r="BG122" s="161" t="e">
        <f>(J122*L122)*(AC122/J122)</f>
        <v>#DIV/0!</v>
      </c>
      <c r="BH122" s="161" t="e">
        <f t="shared" si="69"/>
        <v>#DIV/0!</v>
      </c>
      <c r="BI122" s="161" t="e">
        <f t="shared" si="70"/>
        <v>#DIV/0!</v>
      </c>
      <c r="BJ122" s="161" t="e">
        <f t="shared" si="71"/>
        <v>#DIV/0!</v>
      </c>
      <c r="BK122" s="161" t="e">
        <f t="shared" si="72"/>
        <v>#DIV/0!</v>
      </c>
      <c r="BL122" s="107">
        <f t="shared" si="73"/>
        <v>0</v>
      </c>
      <c r="BM122" s="161" t="e">
        <f>(J122*L122)*(AD122/J122)</f>
        <v>#DIV/0!</v>
      </c>
      <c r="BN122" s="161" t="e">
        <f t="shared" si="75"/>
        <v>#DIV/0!</v>
      </c>
      <c r="BO122" s="161" t="e">
        <f t="shared" si="76"/>
        <v>#DIV/0!</v>
      </c>
      <c r="BP122" s="161" t="e">
        <f t="shared" si="77"/>
        <v>#DIV/0!</v>
      </c>
      <c r="BQ122" s="161" t="e">
        <f t="shared" si="78"/>
        <v>#DIV/0!</v>
      </c>
      <c r="BR122" s="107">
        <f t="shared" si="79"/>
        <v>0</v>
      </c>
      <c r="BS122" s="161" t="e">
        <f>(J122*L122)*(AE122/J122)</f>
        <v>#DIV/0!</v>
      </c>
      <c r="BT122" s="161" t="e">
        <f t="shared" si="81"/>
        <v>#DIV/0!</v>
      </c>
      <c r="BU122" s="161" t="e">
        <f t="shared" si="82"/>
        <v>#DIV/0!</v>
      </c>
      <c r="BV122" s="161" t="e">
        <f t="shared" si="83"/>
        <v>#DIV/0!</v>
      </c>
      <c r="BW122" s="161" t="e">
        <f t="shared" si="84"/>
        <v>#DIV/0!</v>
      </c>
      <c r="BX122" s="107">
        <f t="shared" si="85"/>
        <v>0</v>
      </c>
      <c r="BZ122" s="40" t="e">
        <f>VLOOKUP(I122,Lists!$D$2:$D$19,1,FALSE)</f>
        <v>#N/A</v>
      </c>
      <c r="CA122" s="40" t="e">
        <f>VLOOKUP($I122,Blends!$B$2:$B$115,1,FALSE)</f>
        <v>#N/A</v>
      </c>
      <c r="CC122" s="218">
        <f>ROUND(IF($I122="Other HFC Blend",(Z122*$L122*SUMIF(Lists!$E$2:$E$133,'Quarterly Information'!$K122,Exchange_Value)+Z122*$N122*SUMIF(Lists!$E$2:$E$133,'Quarterly Information'!$M122,Exchange_Value)+Z122*$P122*SUMIF(Lists!$E$2:$E$133,'Quarterly Information'!$O122,Exchange_Value)+Z122*$R122*SUMIF(Lists!$E$2:$E$133,'Quarterly Information'!$Q122,Exchange_Value)+Z122*$T122*SUMIF(Lists!$E$2:$E$133,'Quarterly Information'!$S122,Exchange_Value))/1000,Z122*SUMIF(Lists!$E$2:$E$133,$I122,Exchange_Value)/1000),1)</f>
        <v>0</v>
      </c>
      <c r="CD122" s="218">
        <f>ROUND(IF($I122="Other HFC Blend",(AA122*$L122*SUMIF(Lists!$E$2:$E$133,'Quarterly Information'!$K122,Exchange_Value)+AA122*$N122*SUMIF(Lists!$E$2:$E$133,'Quarterly Information'!$M122,Exchange_Value)+AA122*$P122*SUMIF(Lists!$E$2:$E$133,'Quarterly Information'!$O122,Exchange_Value)+AA122*$R122*SUMIF(Lists!$E$2:$E$133,'Quarterly Information'!$Q122,Exchange_Value)+AA122*$T122*SUMIF(Lists!$E$2:$E$133,'Quarterly Information'!$S122,Exchange_Value))/1000,AA122*SUMIF(Lists!$E$2:$E$133,$I122,Exchange_Value)/1000),1)</f>
        <v>0</v>
      </c>
      <c r="CE122" s="218">
        <f>ROUND(IF($I122="Other HFC Blend",(AB122*$L122*SUMIF(Lists!$E$2:$E$133,'Quarterly Information'!$K122,Exchange_Value)+AB122*$N122*SUMIF(Lists!$E$2:$E$133,'Quarterly Information'!$M122,Exchange_Value)+AB122*$P122*SUMIF(Lists!$E$2:$E$133,'Quarterly Information'!$O122,Exchange_Value)+AB122*$R122*SUMIF(Lists!$E$2:$E$133,'Quarterly Information'!$Q122,Exchange_Value)+AB122*$T122*SUMIF(Lists!$E$2:$E$133,'Quarterly Information'!$S122,Exchange_Value))/1000,AB122*SUMIF(Lists!$E$2:$E$133,$I122,Exchange_Value)/1000),1)</f>
        <v>0</v>
      </c>
      <c r="CF122" s="218">
        <f>ROUND(IF($I122="Other HFC Blend",(AC122*$L122*SUMIF(Lists!$E$2:$E$133,'Quarterly Information'!$K122,Exchange_Value)+AC122*$N122*SUMIF(Lists!$E$2:$E$133,'Quarterly Information'!$M122,Exchange_Value)+AC122*$P122*SUMIF(Lists!$E$2:$E$133,'Quarterly Information'!$O122,Exchange_Value)+AC122*$R122*SUMIF(Lists!$E$2:$E$133,'Quarterly Information'!$Q122,Exchange_Value)+AC122*$T122*SUMIF(Lists!$E$2:$E$133,'Quarterly Information'!$S122,Exchange_Value))/1000,AC122*SUMIF(Lists!$E$2:$E$133,$I122,Exchange_Value)/1000),1)</f>
        <v>0</v>
      </c>
      <c r="CG122" s="218">
        <f>ROUND(IF($I122="Other HFC Blend",(AD122*$L122*SUMIF(Lists!$E$2:$E$133,'Quarterly Information'!$K122,Exchange_Value)+AD122*$N122*SUMIF(Lists!$E$2:$E$133,'Quarterly Information'!$M122,Exchange_Value)+AD122*$P122*SUMIF(Lists!$E$2:$E$133,'Quarterly Information'!$O122,Exchange_Value)+AD122*$R122*SUMIF(Lists!$E$2:$E$133,'Quarterly Information'!$Q122,Exchange_Value)+AD122*$T122*SUMIF(Lists!$E$2:$E$133,'Quarterly Information'!$S122,Exchange_Value))/1000,AD122*SUMIF(Lists!$E$2:$E$133,$I122,Exchange_Value)/1000),1)</f>
        <v>0</v>
      </c>
      <c r="CH122" s="218">
        <f>ROUND(IF($I122="Other HFC Blend",(AE122*$L122*SUMIF(Lists!$E$2:$E$133,'Quarterly Information'!$K122,Exchange_Value)+AE122*$N122*SUMIF(Lists!$E$2:$E$133,'Quarterly Information'!$M122,Exchange_Value)+AE122*$P122*SUMIF(Lists!$E$2:$E$133,'Quarterly Information'!$O122,Exchange_Value)+AE122*$R122*SUMIF(Lists!$E$2:$E$133,'Quarterly Information'!$Q122,Exchange_Value)+AE122*$T122*SUMIF(Lists!$E$2:$E$133,'Quarterly Information'!$S122,Exchange_Value))/1000,AE122*SUMIF(Lists!$E$2:$E$133,$I122,Exchange_Value)/1000),1)</f>
        <v>0</v>
      </c>
      <c r="CI122" s="218">
        <f>ROUND(IF($I122="Other HFC Blend",(AF122*$L122*SUMIF(Lists!$E$2:$E$133,'Quarterly Information'!$K122,Exchange_Value)+AF122*$N122*SUMIF(Lists!$E$2:$E$133,'Quarterly Information'!$M122,Exchange_Value)+AF122*$P122*SUMIF(Lists!$E$2:$E$133,'Quarterly Information'!$O122,Exchange_Value)+AF122*$R122*SUMIF(Lists!$E$2:$E$133,'Quarterly Information'!$Q122,Exchange_Value)+AF122*$T122*SUMIF(Lists!$E$2:$E$133,'Quarterly Information'!$S122,Exchange_Value))/1000,AF122*SUMIF(Lists!$E$2:$E$133,$I122,Exchange_Value)/1000),1)</f>
        <v>0</v>
      </c>
    </row>
    <row r="123" spans="1:87" ht="14" x14ac:dyDescent="0.25">
      <c r="A123" s="39">
        <v>81</v>
      </c>
      <c r="B123" s="90" t="str">
        <f t="shared" si="43"/>
        <v/>
      </c>
      <c r="C123" s="159"/>
      <c r="D123" s="91"/>
      <c r="E123" s="174"/>
      <c r="F123" s="92"/>
      <c r="G123" s="93"/>
      <c r="H123" s="94"/>
      <c r="I123" s="185"/>
      <c r="J123" s="200"/>
      <c r="K123" s="210"/>
      <c r="L123" s="95"/>
      <c r="M123" s="92"/>
      <c r="N123" s="95"/>
      <c r="O123" s="92"/>
      <c r="P123" s="95"/>
      <c r="Q123" s="128"/>
      <c r="R123" s="95"/>
      <c r="S123" s="128"/>
      <c r="T123" s="211"/>
      <c r="U123" s="203"/>
      <c r="V123" s="92"/>
      <c r="W123" s="96"/>
      <c r="X123" s="92"/>
      <c r="Y123" s="220"/>
      <c r="Z123" s="226"/>
      <c r="AA123" s="165"/>
      <c r="AB123" s="165"/>
      <c r="AC123" s="165"/>
      <c r="AD123" s="165"/>
      <c r="AE123" s="165"/>
      <c r="AF123" s="168"/>
      <c r="AG123"/>
      <c r="AH123" s="107">
        <f t="shared" ref="AH123:AH186" si="86">L123*J123</f>
        <v>0</v>
      </c>
      <c r="AI123" s="107">
        <f t="shared" ref="AI123:AI186" si="87">N123*J123</f>
        <v>0</v>
      </c>
      <c r="AJ123" s="107">
        <f t="shared" ref="AJ123:AJ186" si="88">P123*J123</f>
        <v>0</v>
      </c>
      <c r="AK123" s="107">
        <f t="shared" ref="AK123:AK186" si="89">R123*J123</f>
        <v>0</v>
      </c>
      <c r="AL123" s="107">
        <f t="shared" ref="AL123:AL186" si="90">T123*J123</f>
        <v>0</v>
      </c>
      <c r="AM123" s="107">
        <f t="shared" si="49"/>
        <v>0</v>
      </c>
      <c r="AO123" s="161" t="e">
        <f t="shared" ref="AO123:AO186" si="91">(J123*L123)*(Z123/J123)</f>
        <v>#DIV/0!</v>
      </c>
      <c r="AP123" s="161" t="e">
        <f t="shared" ref="AP123:AP186" si="92">(J123*N123)*(Z123/J123)</f>
        <v>#DIV/0!</v>
      </c>
      <c r="AQ123" s="161" t="e">
        <f t="shared" ref="AQ123:AQ186" si="93">(J123*P123)*(Z123/J123)</f>
        <v>#DIV/0!</v>
      </c>
      <c r="AR123" s="161" t="e">
        <f t="shared" ref="AR123:AR186" si="94">(J123*R123)*(Z123/J123)</f>
        <v>#DIV/0!</v>
      </c>
      <c r="AS123" s="161" t="e">
        <f t="shared" ref="AS123:AS186" si="95">(J123*T123)*(Z123/J123)</f>
        <v>#DIV/0!</v>
      </c>
      <c r="AT123" s="107">
        <f t="shared" ref="AT123:AT186" si="96">IF(F123="No",Z123,0)</f>
        <v>0</v>
      </c>
      <c r="AU123" s="161" t="e">
        <f t="shared" ref="AU123:AU186" si="97">(J123*L123)*(AA123/J123)</f>
        <v>#DIV/0!</v>
      </c>
      <c r="AV123" s="161" t="e">
        <f t="shared" ref="AV123:AV186" si="98">(J123*N123)*(AA123/J123)</f>
        <v>#DIV/0!</v>
      </c>
      <c r="AW123" s="161" t="e">
        <f t="shared" ref="AW123:AW186" si="99">(J123*P123)*(AA123/J123)</f>
        <v>#DIV/0!</v>
      </c>
      <c r="AX123" s="161" t="e">
        <f t="shared" ref="AX123:AX186" si="100">(J123*R123)*(AA123/J123)</f>
        <v>#DIV/0!</v>
      </c>
      <c r="AY123" s="161" t="e">
        <f t="shared" ref="AY123:AY186" si="101">(J123*T123)*(AA123/J123)</f>
        <v>#DIV/0!</v>
      </c>
      <c r="AZ123" s="107">
        <f t="shared" ref="AZ123:AZ186" si="102">IF(F123="No",AA123,0)</f>
        <v>0</v>
      </c>
      <c r="BA123" s="161" t="e">
        <f t="shared" ref="BA123:BA186" si="103">(J123*L123)*(AB123/J123)</f>
        <v>#DIV/0!</v>
      </c>
      <c r="BB123" s="161" t="e">
        <f t="shared" ref="BB123:BB186" si="104">(J123*N123)*(AB123/J123)</f>
        <v>#DIV/0!</v>
      </c>
      <c r="BC123" s="161" t="e">
        <f t="shared" ref="BC123:BC186" si="105">(J123*P123)*(AB123/J123)</f>
        <v>#DIV/0!</v>
      </c>
      <c r="BD123" s="161" t="e">
        <f t="shared" ref="BD123:BD186" si="106">(J123*R123)*(AB123/J123)</f>
        <v>#DIV/0!</v>
      </c>
      <c r="BE123" s="161" t="e">
        <f t="shared" ref="BE123:BE186" si="107">(J123*T123)*(AB123/J123)</f>
        <v>#DIV/0!</v>
      </c>
      <c r="BF123" s="107">
        <f t="shared" ref="BF123:BF186" si="108">IF(F123="No",AB123,0)</f>
        <v>0</v>
      </c>
      <c r="BG123" s="161" t="e">
        <f t="shared" ref="BG123:BG186" si="109">(J123*L123)*(AC123/J123)</f>
        <v>#DIV/0!</v>
      </c>
      <c r="BH123" s="161" t="e">
        <f t="shared" ref="BH123:BH186" si="110">(J123*N123)*(AC123/J123)</f>
        <v>#DIV/0!</v>
      </c>
      <c r="BI123" s="161" t="e">
        <f t="shared" ref="BI123:BI186" si="111">(J123*P123)*(AC123/J123)</f>
        <v>#DIV/0!</v>
      </c>
      <c r="BJ123" s="161" t="e">
        <f t="shared" ref="BJ123:BJ186" si="112">(J123*R123)*(AC123/J123)</f>
        <v>#DIV/0!</v>
      </c>
      <c r="BK123" s="161" t="e">
        <f t="shared" ref="BK123:BK186" si="113">(J123*T123)*(AC123/J123)</f>
        <v>#DIV/0!</v>
      </c>
      <c r="BL123" s="107">
        <f t="shared" ref="BL123:BL186" si="114">IF(F123="No",AC123,0)</f>
        <v>0</v>
      </c>
      <c r="BM123" s="161" t="e">
        <f t="shared" ref="BM123:BM186" si="115">(J123*L123)*(AD123/J123)</f>
        <v>#DIV/0!</v>
      </c>
      <c r="BN123" s="161" t="e">
        <f t="shared" ref="BN123:BN186" si="116">(J123*N123)*(AD123/J123)</f>
        <v>#DIV/0!</v>
      </c>
      <c r="BO123" s="161" t="e">
        <f t="shared" ref="BO123:BO186" si="117">(J123*P123)*(AD123/J123)</f>
        <v>#DIV/0!</v>
      </c>
      <c r="BP123" s="161" t="e">
        <f t="shared" ref="BP123:BP186" si="118">(J123*R123)*(AD123/J123)</f>
        <v>#DIV/0!</v>
      </c>
      <c r="BQ123" s="161" t="e">
        <f t="shared" ref="BQ123:BQ186" si="119">(J123*T123)*(AD123/J123)</f>
        <v>#DIV/0!</v>
      </c>
      <c r="BR123" s="107">
        <f t="shared" ref="BR123:BR186" si="120">IF(F123="No",AD123,0)</f>
        <v>0</v>
      </c>
      <c r="BS123" s="161" t="e">
        <f t="shared" ref="BS123:BS186" si="121">(J123*L123)*(AE123/J123)</f>
        <v>#DIV/0!</v>
      </c>
      <c r="BT123" s="161" t="e">
        <f t="shared" ref="BT123:BT186" si="122">(J123*N123)*(AE123/J123)</f>
        <v>#DIV/0!</v>
      </c>
      <c r="BU123" s="161" t="e">
        <f t="shared" ref="BU123:BU186" si="123">(J123*P123)*(AE123/J123)</f>
        <v>#DIV/0!</v>
      </c>
      <c r="BV123" s="161" t="e">
        <f t="shared" ref="BV123:BV186" si="124">(J123*R123)*(AE123/J123)</f>
        <v>#DIV/0!</v>
      </c>
      <c r="BW123" s="161" t="e">
        <f t="shared" ref="BW123:BW186" si="125">(J123*T123)*(AE123/J123)</f>
        <v>#DIV/0!</v>
      </c>
      <c r="BX123" s="107">
        <f t="shared" ref="BX123:BX186" si="126">IF(F123="No",AE123,0)</f>
        <v>0</v>
      </c>
      <c r="BZ123" s="40" t="e">
        <f>VLOOKUP(I123,Lists!$D$2:$D$19,1,FALSE)</f>
        <v>#N/A</v>
      </c>
      <c r="CA123" s="40" t="e">
        <f>VLOOKUP($I123,Blends!$B$2:$B$115,1,FALSE)</f>
        <v>#N/A</v>
      </c>
      <c r="CC123" s="218">
        <f>ROUND(IF($I123="Other HFC Blend",(Z123*$L123*SUMIF(Lists!$E$2:$E$133,'Quarterly Information'!$K123,Exchange_Value)+Z123*$N123*SUMIF(Lists!$E$2:$E$133,'Quarterly Information'!$M123,Exchange_Value)+Z123*$P123*SUMIF(Lists!$E$2:$E$133,'Quarterly Information'!$O123,Exchange_Value)+Z123*$R123*SUMIF(Lists!$E$2:$E$133,'Quarterly Information'!$Q123,Exchange_Value)+Z123*$T123*SUMIF(Lists!$E$2:$E$133,'Quarterly Information'!$S123,Exchange_Value))/1000,Z123*SUMIF(Lists!$E$2:$E$133,$I123,Exchange_Value)/1000),1)</f>
        <v>0</v>
      </c>
      <c r="CD123" s="218">
        <f>ROUND(IF($I123="Other HFC Blend",(AA123*$L123*SUMIF(Lists!$E$2:$E$133,'Quarterly Information'!$K123,Exchange_Value)+AA123*$N123*SUMIF(Lists!$E$2:$E$133,'Quarterly Information'!$M123,Exchange_Value)+AA123*$P123*SUMIF(Lists!$E$2:$E$133,'Quarterly Information'!$O123,Exchange_Value)+AA123*$R123*SUMIF(Lists!$E$2:$E$133,'Quarterly Information'!$Q123,Exchange_Value)+AA123*$T123*SUMIF(Lists!$E$2:$E$133,'Quarterly Information'!$S123,Exchange_Value))/1000,AA123*SUMIF(Lists!$E$2:$E$133,$I123,Exchange_Value)/1000),1)</f>
        <v>0</v>
      </c>
      <c r="CE123" s="218">
        <f>ROUND(IF($I123="Other HFC Blend",(AB123*$L123*SUMIF(Lists!$E$2:$E$133,'Quarterly Information'!$K123,Exchange_Value)+AB123*$N123*SUMIF(Lists!$E$2:$E$133,'Quarterly Information'!$M123,Exchange_Value)+AB123*$P123*SUMIF(Lists!$E$2:$E$133,'Quarterly Information'!$O123,Exchange_Value)+AB123*$R123*SUMIF(Lists!$E$2:$E$133,'Quarterly Information'!$Q123,Exchange_Value)+AB123*$T123*SUMIF(Lists!$E$2:$E$133,'Quarterly Information'!$S123,Exchange_Value))/1000,AB123*SUMIF(Lists!$E$2:$E$133,$I123,Exchange_Value)/1000),1)</f>
        <v>0</v>
      </c>
      <c r="CF123" s="218">
        <f>ROUND(IF($I123="Other HFC Blend",(AC123*$L123*SUMIF(Lists!$E$2:$E$133,'Quarterly Information'!$K123,Exchange_Value)+AC123*$N123*SUMIF(Lists!$E$2:$E$133,'Quarterly Information'!$M123,Exchange_Value)+AC123*$P123*SUMIF(Lists!$E$2:$E$133,'Quarterly Information'!$O123,Exchange_Value)+AC123*$R123*SUMIF(Lists!$E$2:$E$133,'Quarterly Information'!$Q123,Exchange_Value)+AC123*$T123*SUMIF(Lists!$E$2:$E$133,'Quarterly Information'!$S123,Exchange_Value))/1000,AC123*SUMIF(Lists!$E$2:$E$133,$I123,Exchange_Value)/1000),1)</f>
        <v>0</v>
      </c>
      <c r="CG123" s="218">
        <f>ROUND(IF($I123="Other HFC Blend",(AD123*$L123*SUMIF(Lists!$E$2:$E$133,'Quarterly Information'!$K123,Exchange_Value)+AD123*$N123*SUMIF(Lists!$E$2:$E$133,'Quarterly Information'!$M123,Exchange_Value)+AD123*$P123*SUMIF(Lists!$E$2:$E$133,'Quarterly Information'!$O123,Exchange_Value)+AD123*$R123*SUMIF(Lists!$E$2:$E$133,'Quarterly Information'!$Q123,Exchange_Value)+AD123*$T123*SUMIF(Lists!$E$2:$E$133,'Quarterly Information'!$S123,Exchange_Value))/1000,AD123*SUMIF(Lists!$E$2:$E$133,$I123,Exchange_Value)/1000),1)</f>
        <v>0</v>
      </c>
      <c r="CH123" s="218">
        <f>ROUND(IF($I123="Other HFC Blend",(AE123*$L123*SUMIF(Lists!$E$2:$E$133,'Quarterly Information'!$K123,Exchange_Value)+AE123*$N123*SUMIF(Lists!$E$2:$E$133,'Quarterly Information'!$M123,Exchange_Value)+AE123*$P123*SUMIF(Lists!$E$2:$E$133,'Quarterly Information'!$O123,Exchange_Value)+AE123*$R123*SUMIF(Lists!$E$2:$E$133,'Quarterly Information'!$Q123,Exchange_Value)+AE123*$T123*SUMIF(Lists!$E$2:$E$133,'Quarterly Information'!$S123,Exchange_Value))/1000,AE123*SUMIF(Lists!$E$2:$E$133,$I123,Exchange_Value)/1000),1)</f>
        <v>0</v>
      </c>
      <c r="CI123" s="218">
        <f>ROUND(IF($I123="Other HFC Blend",(AF123*$L123*SUMIF(Lists!$E$2:$E$133,'Quarterly Information'!$K123,Exchange_Value)+AF123*$N123*SUMIF(Lists!$E$2:$E$133,'Quarterly Information'!$M123,Exchange_Value)+AF123*$P123*SUMIF(Lists!$E$2:$E$133,'Quarterly Information'!$O123,Exchange_Value)+AF123*$R123*SUMIF(Lists!$E$2:$E$133,'Quarterly Information'!$Q123,Exchange_Value)+AF123*$T123*SUMIF(Lists!$E$2:$E$133,'Quarterly Information'!$S123,Exchange_Value))/1000,AF123*SUMIF(Lists!$E$2:$E$133,$I123,Exchange_Value)/1000),1)</f>
        <v>0</v>
      </c>
    </row>
    <row r="124" spans="1:87" ht="14" x14ac:dyDescent="0.25">
      <c r="A124" s="39">
        <v>82</v>
      </c>
      <c r="B124" s="90" t="str">
        <f t="shared" si="43"/>
        <v/>
      </c>
      <c r="C124" s="159"/>
      <c r="D124" s="91"/>
      <c r="E124" s="174"/>
      <c r="F124" s="92"/>
      <c r="G124" s="93"/>
      <c r="H124" s="94"/>
      <c r="I124" s="185"/>
      <c r="J124" s="200"/>
      <c r="K124" s="210"/>
      <c r="L124" s="95"/>
      <c r="M124" s="92"/>
      <c r="N124" s="95"/>
      <c r="O124" s="92"/>
      <c r="P124" s="95"/>
      <c r="Q124" s="128"/>
      <c r="R124" s="95"/>
      <c r="S124" s="128"/>
      <c r="T124" s="211"/>
      <c r="U124" s="203"/>
      <c r="V124" s="92"/>
      <c r="W124" s="96"/>
      <c r="X124" s="92"/>
      <c r="Y124" s="220"/>
      <c r="Z124" s="226"/>
      <c r="AA124" s="165"/>
      <c r="AB124" s="165"/>
      <c r="AC124" s="165"/>
      <c r="AD124" s="165"/>
      <c r="AE124" s="165"/>
      <c r="AF124" s="168"/>
      <c r="AG124"/>
      <c r="AH124" s="107">
        <f t="shared" si="86"/>
        <v>0</v>
      </c>
      <c r="AI124" s="107">
        <f t="shared" si="87"/>
        <v>0</v>
      </c>
      <c r="AJ124" s="107">
        <f t="shared" si="88"/>
        <v>0</v>
      </c>
      <c r="AK124" s="107">
        <f t="shared" si="89"/>
        <v>0</v>
      </c>
      <c r="AL124" s="107">
        <f t="shared" si="90"/>
        <v>0</v>
      </c>
      <c r="AM124" s="107">
        <f t="shared" si="49"/>
        <v>0</v>
      </c>
      <c r="AO124" s="161" t="e">
        <f t="shared" si="91"/>
        <v>#DIV/0!</v>
      </c>
      <c r="AP124" s="161" t="e">
        <f t="shared" si="92"/>
        <v>#DIV/0!</v>
      </c>
      <c r="AQ124" s="161" t="e">
        <f t="shared" si="93"/>
        <v>#DIV/0!</v>
      </c>
      <c r="AR124" s="161" t="e">
        <f t="shared" si="94"/>
        <v>#DIV/0!</v>
      </c>
      <c r="AS124" s="161" t="e">
        <f t="shared" si="95"/>
        <v>#DIV/0!</v>
      </c>
      <c r="AT124" s="107">
        <f t="shared" si="96"/>
        <v>0</v>
      </c>
      <c r="AU124" s="161" t="e">
        <f t="shared" si="97"/>
        <v>#DIV/0!</v>
      </c>
      <c r="AV124" s="161" t="e">
        <f t="shared" si="98"/>
        <v>#DIV/0!</v>
      </c>
      <c r="AW124" s="161" t="e">
        <f t="shared" si="99"/>
        <v>#DIV/0!</v>
      </c>
      <c r="AX124" s="161" t="e">
        <f t="shared" si="100"/>
        <v>#DIV/0!</v>
      </c>
      <c r="AY124" s="161" t="e">
        <f t="shared" si="101"/>
        <v>#DIV/0!</v>
      </c>
      <c r="AZ124" s="107">
        <f t="shared" si="102"/>
        <v>0</v>
      </c>
      <c r="BA124" s="161" t="e">
        <f t="shared" si="103"/>
        <v>#DIV/0!</v>
      </c>
      <c r="BB124" s="161" t="e">
        <f t="shared" si="104"/>
        <v>#DIV/0!</v>
      </c>
      <c r="BC124" s="161" t="e">
        <f t="shared" si="105"/>
        <v>#DIV/0!</v>
      </c>
      <c r="BD124" s="161" t="e">
        <f t="shared" si="106"/>
        <v>#DIV/0!</v>
      </c>
      <c r="BE124" s="161" t="e">
        <f t="shared" si="107"/>
        <v>#DIV/0!</v>
      </c>
      <c r="BF124" s="107">
        <f t="shared" si="108"/>
        <v>0</v>
      </c>
      <c r="BG124" s="161" t="e">
        <f t="shared" si="109"/>
        <v>#DIV/0!</v>
      </c>
      <c r="BH124" s="161" t="e">
        <f t="shared" si="110"/>
        <v>#DIV/0!</v>
      </c>
      <c r="BI124" s="161" t="e">
        <f t="shared" si="111"/>
        <v>#DIV/0!</v>
      </c>
      <c r="BJ124" s="161" t="e">
        <f t="shared" si="112"/>
        <v>#DIV/0!</v>
      </c>
      <c r="BK124" s="161" t="e">
        <f t="shared" si="113"/>
        <v>#DIV/0!</v>
      </c>
      <c r="BL124" s="107">
        <f t="shared" si="114"/>
        <v>0</v>
      </c>
      <c r="BM124" s="161" t="e">
        <f t="shared" si="115"/>
        <v>#DIV/0!</v>
      </c>
      <c r="BN124" s="161" t="e">
        <f t="shared" si="116"/>
        <v>#DIV/0!</v>
      </c>
      <c r="BO124" s="161" t="e">
        <f t="shared" si="117"/>
        <v>#DIV/0!</v>
      </c>
      <c r="BP124" s="161" t="e">
        <f t="shared" si="118"/>
        <v>#DIV/0!</v>
      </c>
      <c r="BQ124" s="161" t="e">
        <f t="shared" si="119"/>
        <v>#DIV/0!</v>
      </c>
      <c r="BR124" s="107">
        <f t="shared" si="120"/>
        <v>0</v>
      </c>
      <c r="BS124" s="161" t="e">
        <f t="shared" si="121"/>
        <v>#DIV/0!</v>
      </c>
      <c r="BT124" s="161" t="e">
        <f t="shared" si="122"/>
        <v>#DIV/0!</v>
      </c>
      <c r="BU124" s="161" t="e">
        <f t="shared" si="123"/>
        <v>#DIV/0!</v>
      </c>
      <c r="BV124" s="161" t="e">
        <f t="shared" si="124"/>
        <v>#DIV/0!</v>
      </c>
      <c r="BW124" s="161" t="e">
        <f t="shared" si="125"/>
        <v>#DIV/0!</v>
      </c>
      <c r="BX124" s="107">
        <f t="shared" si="126"/>
        <v>0</v>
      </c>
      <c r="BZ124" s="40" t="e">
        <f>VLOOKUP(I124,Lists!$D$2:$D$19,1,FALSE)</f>
        <v>#N/A</v>
      </c>
      <c r="CA124" s="40" t="e">
        <f>VLOOKUP($I124,Blends!$B$2:$B$115,1,FALSE)</f>
        <v>#N/A</v>
      </c>
      <c r="CC124" s="218">
        <f>ROUND(IF($I124="Other HFC Blend",(Z124*$L124*SUMIF(Lists!$E$2:$E$133,'Quarterly Information'!$K124,Exchange_Value)+Z124*$N124*SUMIF(Lists!$E$2:$E$133,'Quarterly Information'!$M124,Exchange_Value)+Z124*$P124*SUMIF(Lists!$E$2:$E$133,'Quarterly Information'!$O124,Exchange_Value)+Z124*$R124*SUMIF(Lists!$E$2:$E$133,'Quarterly Information'!$Q124,Exchange_Value)+Z124*$T124*SUMIF(Lists!$E$2:$E$133,'Quarterly Information'!$S124,Exchange_Value))/1000,Z124*SUMIF(Lists!$E$2:$E$133,$I124,Exchange_Value)/1000),1)</f>
        <v>0</v>
      </c>
      <c r="CD124" s="218">
        <f>ROUND(IF($I124="Other HFC Blend",(AA124*$L124*SUMIF(Lists!$E$2:$E$133,'Quarterly Information'!$K124,Exchange_Value)+AA124*$N124*SUMIF(Lists!$E$2:$E$133,'Quarterly Information'!$M124,Exchange_Value)+AA124*$P124*SUMIF(Lists!$E$2:$E$133,'Quarterly Information'!$O124,Exchange_Value)+AA124*$R124*SUMIF(Lists!$E$2:$E$133,'Quarterly Information'!$Q124,Exchange_Value)+AA124*$T124*SUMIF(Lists!$E$2:$E$133,'Quarterly Information'!$S124,Exchange_Value))/1000,AA124*SUMIF(Lists!$E$2:$E$133,$I124,Exchange_Value)/1000),1)</f>
        <v>0</v>
      </c>
      <c r="CE124" s="218">
        <f>ROUND(IF($I124="Other HFC Blend",(AB124*$L124*SUMIF(Lists!$E$2:$E$133,'Quarterly Information'!$K124,Exchange_Value)+AB124*$N124*SUMIF(Lists!$E$2:$E$133,'Quarterly Information'!$M124,Exchange_Value)+AB124*$P124*SUMIF(Lists!$E$2:$E$133,'Quarterly Information'!$O124,Exchange_Value)+AB124*$R124*SUMIF(Lists!$E$2:$E$133,'Quarterly Information'!$Q124,Exchange_Value)+AB124*$T124*SUMIF(Lists!$E$2:$E$133,'Quarterly Information'!$S124,Exchange_Value))/1000,AB124*SUMIF(Lists!$E$2:$E$133,$I124,Exchange_Value)/1000),1)</f>
        <v>0</v>
      </c>
      <c r="CF124" s="218">
        <f>ROUND(IF($I124="Other HFC Blend",(AC124*$L124*SUMIF(Lists!$E$2:$E$133,'Quarterly Information'!$K124,Exchange_Value)+AC124*$N124*SUMIF(Lists!$E$2:$E$133,'Quarterly Information'!$M124,Exchange_Value)+AC124*$P124*SUMIF(Lists!$E$2:$E$133,'Quarterly Information'!$O124,Exchange_Value)+AC124*$R124*SUMIF(Lists!$E$2:$E$133,'Quarterly Information'!$Q124,Exchange_Value)+AC124*$T124*SUMIF(Lists!$E$2:$E$133,'Quarterly Information'!$S124,Exchange_Value))/1000,AC124*SUMIF(Lists!$E$2:$E$133,$I124,Exchange_Value)/1000),1)</f>
        <v>0</v>
      </c>
      <c r="CG124" s="218">
        <f>ROUND(IF($I124="Other HFC Blend",(AD124*$L124*SUMIF(Lists!$E$2:$E$133,'Quarterly Information'!$K124,Exchange_Value)+AD124*$N124*SUMIF(Lists!$E$2:$E$133,'Quarterly Information'!$M124,Exchange_Value)+AD124*$P124*SUMIF(Lists!$E$2:$E$133,'Quarterly Information'!$O124,Exchange_Value)+AD124*$R124*SUMIF(Lists!$E$2:$E$133,'Quarterly Information'!$Q124,Exchange_Value)+AD124*$T124*SUMIF(Lists!$E$2:$E$133,'Quarterly Information'!$S124,Exchange_Value))/1000,AD124*SUMIF(Lists!$E$2:$E$133,$I124,Exchange_Value)/1000),1)</f>
        <v>0</v>
      </c>
      <c r="CH124" s="218">
        <f>ROUND(IF($I124="Other HFC Blend",(AE124*$L124*SUMIF(Lists!$E$2:$E$133,'Quarterly Information'!$K124,Exchange_Value)+AE124*$N124*SUMIF(Lists!$E$2:$E$133,'Quarterly Information'!$M124,Exchange_Value)+AE124*$P124*SUMIF(Lists!$E$2:$E$133,'Quarterly Information'!$O124,Exchange_Value)+AE124*$R124*SUMIF(Lists!$E$2:$E$133,'Quarterly Information'!$Q124,Exchange_Value)+AE124*$T124*SUMIF(Lists!$E$2:$E$133,'Quarterly Information'!$S124,Exchange_Value))/1000,AE124*SUMIF(Lists!$E$2:$E$133,$I124,Exchange_Value)/1000),1)</f>
        <v>0</v>
      </c>
      <c r="CI124" s="218">
        <f>ROUND(IF($I124="Other HFC Blend",(AF124*$L124*SUMIF(Lists!$E$2:$E$133,'Quarterly Information'!$K124,Exchange_Value)+AF124*$N124*SUMIF(Lists!$E$2:$E$133,'Quarterly Information'!$M124,Exchange_Value)+AF124*$P124*SUMIF(Lists!$E$2:$E$133,'Quarterly Information'!$O124,Exchange_Value)+AF124*$R124*SUMIF(Lists!$E$2:$E$133,'Quarterly Information'!$Q124,Exchange_Value)+AF124*$T124*SUMIF(Lists!$E$2:$E$133,'Quarterly Information'!$S124,Exchange_Value))/1000,AF124*SUMIF(Lists!$E$2:$E$133,$I124,Exchange_Value)/1000),1)</f>
        <v>0</v>
      </c>
    </row>
    <row r="125" spans="1:87" ht="14" x14ac:dyDescent="0.25">
      <c r="A125" s="39">
        <v>83</v>
      </c>
      <c r="B125" s="90" t="str">
        <f t="shared" si="43"/>
        <v/>
      </c>
      <c r="C125" s="159"/>
      <c r="D125" s="91"/>
      <c r="E125" s="174"/>
      <c r="F125" s="92"/>
      <c r="G125" s="93"/>
      <c r="H125" s="94"/>
      <c r="I125" s="185"/>
      <c r="J125" s="200"/>
      <c r="K125" s="210"/>
      <c r="L125" s="95"/>
      <c r="M125" s="92"/>
      <c r="N125" s="95"/>
      <c r="O125" s="92"/>
      <c r="P125" s="95"/>
      <c r="Q125" s="128"/>
      <c r="R125" s="95"/>
      <c r="S125" s="128"/>
      <c r="T125" s="211"/>
      <c r="U125" s="203"/>
      <c r="V125" s="92"/>
      <c r="W125" s="96"/>
      <c r="X125" s="92"/>
      <c r="Y125" s="220"/>
      <c r="Z125" s="226"/>
      <c r="AA125" s="165"/>
      <c r="AB125" s="165"/>
      <c r="AC125" s="165"/>
      <c r="AD125" s="165"/>
      <c r="AE125" s="165"/>
      <c r="AF125" s="168"/>
      <c r="AG125"/>
      <c r="AH125" s="107">
        <f t="shared" si="86"/>
        <v>0</v>
      </c>
      <c r="AI125" s="107">
        <f t="shared" si="87"/>
        <v>0</v>
      </c>
      <c r="AJ125" s="107">
        <f t="shared" si="88"/>
        <v>0</v>
      </c>
      <c r="AK125" s="107">
        <f t="shared" si="89"/>
        <v>0</v>
      </c>
      <c r="AL125" s="107">
        <f t="shared" si="90"/>
        <v>0</v>
      </c>
      <c r="AM125" s="107">
        <f t="shared" si="49"/>
        <v>0</v>
      </c>
      <c r="AO125" s="161" t="e">
        <f t="shared" si="91"/>
        <v>#DIV/0!</v>
      </c>
      <c r="AP125" s="161" t="e">
        <f t="shared" si="92"/>
        <v>#DIV/0!</v>
      </c>
      <c r="AQ125" s="161" t="e">
        <f t="shared" si="93"/>
        <v>#DIV/0!</v>
      </c>
      <c r="AR125" s="161" t="e">
        <f t="shared" si="94"/>
        <v>#DIV/0!</v>
      </c>
      <c r="AS125" s="161" t="e">
        <f t="shared" si="95"/>
        <v>#DIV/0!</v>
      </c>
      <c r="AT125" s="107">
        <f t="shared" si="96"/>
        <v>0</v>
      </c>
      <c r="AU125" s="161" t="e">
        <f t="shared" si="97"/>
        <v>#DIV/0!</v>
      </c>
      <c r="AV125" s="161" t="e">
        <f t="shared" si="98"/>
        <v>#DIV/0!</v>
      </c>
      <c r="AW125" s="161" t="e">
        <f t="shared" si="99"/>
        <v>#DIV/0!</v>
      </c>
      <c r="AX125" s="161" t="e">
        <f t="shared" si="100"/>
        <v>#DIV/0!</v>
      </c>
      <c r="AY125" s="161" t="e">
        <f t="shared" si="101"/>
        <v>#DIV/0!</v>
      </c>
      <c r="AZ125" s="107">
        <f t="shared" si="102"/>
        <v>0</v>
      </c>
      <c r="BA125" s="161" t="e">
        <f t="shared" si="103"/>
        <v>#DIV/0!</v>
      </c>
      <c r="BB125" s="161" t="e">
        <f t="shared" si="104"/>
        <v>#DIV/0!</v>
      </c>
      <c r="BC125" s="161" t="e">
        <f t="shared" si="105"/>
        <v>#DIV/0!</v>
      </c>
      <c r="BD125" s="161" t="e">
        <f t="shared" si="106"/>
        <v>#DIV/0!</v>
      </c>
      <c r="BE125" s="161" t="e">
        <f t="shared" si="107"/>
        <v>#DIV/0!</v>
      </c>
      <c r="BF125" s="107">
        <f t="shared" si="108"/>
        <v>0</v>
      </c>
      <c r="BG125" s="161" t="e">
        <f t="shared" si="109"/>
        <v>#DIV/0!</v>
      </c>
      <c r="BH125" s="161" t="e">
        <f t="shared" si="110"/>
        <v>#DIV/0!</v>
      </c>
      <c r="BI125" s="161" t="e">
        <f t="shared" si="111"/>
        <v>#DIV/0!</v>
      </c>
      <c r="BJ125" s="161" t="e">
        <f t="shared" si="112"/>
        <v>#DIV/0!</v>
      </c>
      <c r="BK125" s="161" t="e">
        <f t="shared" si="113"/>
        <v>#DIV/0!</v>
      </c>
      <c r="BL125" s="107">
        <f t="shared" si="114"/>
        <v>0</v>
      </c>
      <c r="BM125" s="161" t="e">
        <f t="shared" si="115"/>
        <v>#DIV/0!</v>
      </c>
      <c r="BN125" s="161" t="e">
        <f t="shared" si="116"/>
        <v>#DIV/0!</v>
      </c>
      <c r="BO125" s="161" t="e">
        <f t="shared" si="117"/>
        <v>#DIV/0!</v>
      </c>
      <c r="BP125" s="161" t="e">
        <f t="shared" si="118"/>
        <v>#DIV/0!</v>
      </c>
      <c r="BQ125" s="161" t="e">
        <f t="shared" si="119"/>
        <v>#DIV/0!</v>
      </c>
      <c r="BR125" s="107">
        <f t="shared" si="120"/>
        <v>0</v>
      </c>
      <c r="BS125" s="161" t="e">
        <f t="shared" si="121"/>
        <v>#DIV/0!</v>
      </c>
      <c r="BT125" s="161" t="e">
        <f t="shared" si="122"/>
        <v>#DIV/0!</v>
      </c>
      <c r="BU125" s="161" t="e">
        <f t="shared" si="123"/>
        <v>#DIV/0!</v>
      </c>
      <c r="BV125" s="161" t="e">
        <f t="shared" si="124"/>
        <v>#DIV/0!</v>
      </c>
      <c r="BW125" s="161" t="e">
        <f t="shared" si="125"/>
        <v>#DIV/0!</v>
      </c>
      <c r="BX125" s="107">
        <f t="shared" si="126"/>
        <v>0</v>
      </c>
      <c r="BZ125" s="40" t="e">
        <f>VLOOKUP(I125,Lists!$D$2:$D$19,1,FALSE)</f>
        <v>#N/A</v>
      </c>
      <c r="CA125" s="40" t="e">
        <f>VLOOKUP($I125,Blends!$B$2:$B$115,1,FALSE)</f>
        <v>#N/A</v>
      </c>
      <c r="CC125" s="218">
        <f>ROUND(IF($I125="Other HFC Blend",(Z125*$L125*SUMIF(Lists!$E$2:$E$133,'Quarterly Information'!$K125,Exchange_Value)+Z125*$N125*SUMIF(Lists!$E$2:$E$133,'Quarterly Information'!$M125,Exchange_Value)+Z125*$P125*SUMIF(Lists!$E$2:$E$133,'Quarterly Information'!$O125,Exchange_Value)+Z125*$R125*SUMIF(Lists!$E$2:$E$133,'Quarterly Information'!$Q125,Exchange_Value)+Z125*$T125*SUMIF(Lists!$E$2:$E$133,'Quarterly Information'!$S125,Exchange_Value))/1000,Z125*SUMIF(Lists!$E$2:$E$133,$I125,Exchange_Value)/1000),1)</f>
        <v>0</v>
      </c>
      <c r="CD125" s="218">
        <f>ROUND(IF($I125="Other HFC Blend",(AA125*$L125*SUMIF(Lists!$E$2:$E$133,'Quarterly Information'!$K125,Exchange_Value)+AA125*$N125*SUMIF(Lists!$E$2:$E$133,'Quarterly Information'!$M125,Exchange_Value)+AA125*$P125*SUMIF(Lists!$E$2:$E$133,'Quarterly Information'!$O125,Exchange_Value)+AA125*$R125*SUMIF(Lists!$E$2:$E$133,'Quarterly Information'!$Q125,Exchange_Value)+AA125*$T125*SUMIF(Lists!$E$2:$E$133,'Quarterly Information'!$S125,Exchange_Value))/1000,AA125*SUMIF(Lists!$E$2:$E$133,$I125,Exchange_Value)/1000),1)</f>
        <v>0</v>
      </c>
      <c r="CE125" s="218">
        <f>ROUND(IF($I125="Other HFC Blend",(AB125*$L125*SUMIF(Lists!$E$2:$E$133,'Quarterly Information'!$K125,Exchange_Value)+AB125*$N125*SUMIF(Lists!$E$2:$E$133,'Quarterly Information'!$M125,Exchange_Value)+AB125*$P125*SUMIF(Lists!$E$2:$E$133,'Quarterly Information'!$O125,Exchange_Value)+AB125*$R125*SUMIF(Lists!$E$2:$E$133,'Quarterly Information'!$Q125,Exchange_Value)+AB125*$T125*SUMIF(Lists!$E$2:$E$133,'Quarterly Information'!$S125,Exchange_Value))/1000,AB125*SUMIF(Lists!$E$2:$E$133,$I125,Exchange_Value)/1000),1)</f>
        <v>0</v>
      </c>
      <c r="CF125" s="218">
        <f>ROUND(IF($I125="Other HFC Blend",(AC125*$L125*SUMIF(Lists!$E$2:$E$133,'Quarterly Information'!$K125,Exchange_Value)+AC125*$N125*SUMIF(Lists!$E$2:$E$133,'Quarterly Information'!$M125,Exchange_Value)+AC125*$P125*SUMIF(Lists!$E$2:$E$133,'Quarterly Information'!$O125,Exchange_Value)+AC125*$R125*SUMIF(Lists!$E$2:$E$133,'Quarterly Information'!$Q125,Exchange_Value)+AC125*$T125*SUMIF(Lists!$E$2:$E$133,'Quarterly Information'!$S125,Exchange_Value))/1000,AC125*SUMIF(Lists!$E$2:$E$133,$I125,Exchange_Value)/1000),1)</f>
        <v>0</v>
      </c>
      <c r="CG125" s="218">
        <f>ROUND(IF($I125="Other HFC Blend",(AD125*$L125*SUMIF(Lists!$E$2:$E$133,'Quarterly Information'!$K125,Exchange_Value)+AD125*$N125*SUMIF(Lists!$E$2:$E$133,'Quarterly Information'!$M125,Exchange_Value)+AD125*$P125*SUMIF(Lists!$E$2:$E$133,'Quarterly Information'!$O125,Exchange_Value)+AD125*$R125*SUMIF(Lists!$E$2:$E$133,'Quarterly Information'!$Q125,Exchange_Value)+AD125*$T125*SUMIF(Lists!$E$2:$E$133,'Quarterly Information'!$S125,Exchange_Value))/1000,AD125*SUMIF(Lists!$E$2:$E$133,$I125,Exchange_Value)/1000),1)</f>
        <v>0</v>
      </c>
      <c r="CH125" s="218">
        <f>ROUND(IF($I125="Other HFC Blend",(AE125*$L125*SUMIF(Lists!$E$2:$E$133,'Quarterly Information'!$K125,Exchange_Value)+AE125*$N125*SUMIF(Lists!$E$2:$E$133,'Quarterly Information'!$M125,Exchange_Value)+AE125*$P125*SUMIF(Lists!$E$2:$E$133,'Quarterly Information'!$O125,Exchange_Value)+AE125*$R125*SUMIF(Lists!$E$2:$E$133,'Quarterly Information'!$Q125,Exchange_Value)+AE125*$T125*SUMIF(Lists!$E$2:$E$133,'Quarterly Information'!$S125,Exchange_Value))/1000,AE125*SUMIF(Lists!$E$2:$E$133,$I125,Exchange_Value)/1000),1)</f>
        <v>0</v>
      </c>
      <c r="CI125" s="218">
        <f>ROUND(IF($I125="Other HFC Blend",(AF125*$L125*SUMIF(Lists!$E$2:$E$133,'Quarterly Information'!$K125,Exchange_Value)+AF125*$N125*SUMIF(Lists!$E$2:$E$133,'Quarterly Information'!$M125,Exchange_Value)+AF125*$P125*SUMIF(Lists!$E$2:$E$133,'Quarterly Information'!$O125,Exchange_Value)+AF125*$R125*SUMIF(Lists!$E$2:$E$133,'Quarterly Information'!$Q125,Exchange_Value)+AF125*$T125*SUMIF(Lists!$E$2:$E$133,'Quarterly Information'!$S125,Exchange_Value))/1000,AF125*SUMIF(Lists!$E$2:$E$133,$I125,Exchange_Value)/1000),1)</f>
        <v>0</v>
      </c>
    </row>
    <row r="126" spans="1:87" ht="14" x14ac:dyDescent="0.25">
      <c r="A126" s="39">
        <v>84</v>
      </c>
      <c r="B126" s="90" t="str">
        <f t="shared" si="43"/>
        <v/>
      </c>
      <c r="C126" s="159"/>
      <c r="D126" s="91"/>
      <c r="E126" s="174"/>
      <c r="F126" s="92"/>
      <c r="G126" s="93"/>
      <c r="H126" s="94"/>
      <c r="I126" s="185"/>
      <c r="J126" s="200"/>
      <c r="K126" s="210"/>
      <c r="L126" s="95"/>
      <c r="M126" s="92"/>
      <c r="N126" s="95"/>
      <c r="O126" s="92"/>
      <c r="P126" s="95"/>
      <c r="Q126" s="128"/>
      <c r="R126" s="95"/>
      <c r="S126" s="128"/>
      <c r="T126" s="211"/>
      <c r="U126" s="203"/>
      <c r="V126" s="92"/>
      <c r="W126" s="96"/>
      <c r="X126" s="92"/>
      <c r="Y126" s="220"/>
      <c r="Z126" s="226"/>
      <c r="AA126" s="165"/>
      <c r="AB126" s="165"/>
      <c r="AC126" s="165"/>
      <c r="AD126" s="165"/>
      <c r="AE126" s="165"/>
      <c r="AF126" s="168"/>
      <c r="AG126"/>
      <c r="AH126" s="107">
        <f t="shared" si="86"/>
        <v>0</v>
      </c>
      <c r="AI126" s="107">
        <f t="shared" si="87"/>
        <v>0</v>
      </c>
      <c r="AJ126" s="107">
        <f t="shared" si="88"/>
        <v>0</v>
      </c>
      <c r="AK126" s="107">
        <f t="shared" si="89"/>
        <v>0</v>
      </c>
      <c r="AL126" s="107">
        <f t="shared" si="90"/>
        <v>0</v>
      </c>
      <c r="AM126" s="107">
        <f t="shared" si="49"/>
        <v>0</v>
      </c>
      <c r="AO126" s="161" t="e">
        <f t="shared" si="91"/>
        <v>#DIV/0!</v>
      </c>
      <c r="AP126" s="161" t="e">
        <f t="shared" si="92"/>
        <v>#DIV/0!</v>
      </c>
      <c r="AQ126" s="161" t="e">
        <f t="shared" si="93"/>
        <v>#DIV/0!</v>
      </c>
      <c r="AR126" s="161" t="e">
        <f t="shared" si="94"/>
        <v>#DIV/0!</v>
      </c>
      <c r="AS126" s="161" t="e">
        <f t="shared" si="95"/>
        <v>#DIV/0!</v>
      </c>
      <c r="AT126" s="107">
        <f t="shared" si="96"/>
        <v>0</v>
      </c>
      <c r="AU126" s="161" t="e">
        <f t="shared" si="97"/>
        <v>#DIV/0!</v>
      </c>
      <c r="AV126" s="161" t="e">
        <f t="shared" si="98"/>
        <v>#DIV/0!</v>
      </c>
      <c r="AW126" s="161" t="e">
        <f t="shared" si="99"/>
        <v>#DIV/0!</v>
      </c>
      <c r="AX126" s="161" t="e">
        <f t="shared" si="100"/>
        <v>#DIV/0!</v>
      </c>
      <c r="AY126" s="161" t="e">
        <f t="shared" si="101"/>
        <v>#DIV/0!</v>
      </c>
      <c r="AZ126" s="107">
        <f t="shared" si="102"/>
        <v>0</v>
      </c>
      <c r="BA126" s="161" t="e">
        <f t="shared" si="103"/>
        <v>#DIV/0!</v>
      </c>
      <c r="BB126" s="161" t="e">
        <f t="shared" si="104"/>
        <v>#DIV/0!</v>
      </c>
      <c r="BC126" s="161" t="e">
        <f t="shared" si="105"/>
        <v>#DIV/0!</v>
      </c>
      <c r="BD126" s="161" t="e">
        <f t="shared" si="106"/>
        <v>#DIV/0!</v>
      </c>
      <c r="BE126" s="161" t="e">
        <f t="shared" si="107"/>
        <v>#DIV/0!</v>
      </c>
      <c r="BF126" s="107">
        <f t="shared" si="108"/>
        <v>0</v>
      </c>
      <c r="BG126" s="161" t="e">
        <f t="shared" si="109"/>
        <v>#DIV/0!</v>
      </c>
      <c r="BH126" s="161" t="e">
        <f t="shared" si="110"/>
        <v>#DIV/0!</v>
      </c>
      <c r="BI126" s="161" t="e">
        <f t="shared" si="111"/>
        <v>#DIV/0!</v>
      </c>
      <c r="BJ126" s="161" t="e">
        <f t="shared" si="112"/>
        <v>#DIV/0!</v>
      </c>
      <c r="BK126" s="161" t="e">
        <f t="shared" si="113"/>
        <v>#DIV/0!</v>
      </c>
      <c r="BL126" s="107">
        <f t="shared" si="114"/>
        <v>0</v>
      </c>
      <c r="BM126" s="161" t="e">
        <f t="shared" si="115"/>
        <v>#DIV/0!</v>
      </c>
      <c r="BN126" s="161" t="e">
        <f t="shared" si="116"/>
        <v>#DIV/0!</v>
      </c>
      <c r="BO126" s="161" t="e">
        <f t="shared" si="117"/>
        <v>#DIV/0!</v>
      </c>
      <c r="BP126" s="161" t="e">
        <f t="shared" si="118"/>
        <v>#DIV/0!</v>
      </c>
      <c r="BQ126" s="161" t="e">
        <f t="shared" si="119"/>
        <v>#DIV/0!</v>
      </c>
      <c r="BR126" s="107">
        <f t="shared" si="120"/>
        <v>0</v>
      </c>
      <c r="BS126" s="161" t="e">
        <f t="shared" si="121"/>
        <v>#DIV/0!</v>
      </c>
      <c r="BT126" s="161" t="e">
        <f t="shared" si="122"/>
        <v>#DIV/0!</v>
      </c>
      <c r="BU126" s="161" t="e">
        <f t="shared" si="123"/>
        <v>#DIV/0!</v>
      </c>
      <c r="BV126" s="161" t="e">
        <f t="shared" si="124"/>
        <v>#DIV/0!</v>
      </c>
      <c r="BW126" s="161" t="e">
        <f t="shared" si="125"/>
        <v>#DIV/0!</v>
      </c>
      <c r="BX126" s="107">
        <f t="shared" si="126"/>
        <v>0</v>
      </c>
      <c r="BZ126" s="40" t="e">
        <f>VLOOKUP(I126,Lists!$D$2:$D$19,1,FALSE)</f>
        <v>#N/A</v>
      </c>
      <c r="CA126" s="40" t="e">
        <f>VLOOKUP($I126,Blends!$B$2:$B$115,1,FALSE)</f>
        <v>#N/A</v>
      </c>
      <c r="CC126" s="218">
        <f>ROUND(IF($I126="Other HFC Blend",(Z126*$L126*SUMIF(Lists!$E$2:$E$133,'Quarterly Information'!$K126,Exchange_Value)+Z126*$N126*SUMIF(Lists!$E$2:$E$133,'Quarterly Information'!$M126,Exchange_Value)+Z126*$P126*SUMIF(Lists!$E$2:$E$133,'Quarterly Information'!$O126,Exchange_Value)+Z126*$R126*SUMIF(Lists!$E$2:$E$133,'Quarterly Information'!$Q126,Exchange_Value)+Z126*$T126*SUMIF(Lists!$E$2:$E$133,'Quarterly Information'!$S126,Exchange_Value))/1000,Z126*SUMIF(Lists!$E$2:$E$133,$I126,Exchange_Value)/1000),1)</f>
        <v>0</v>
      </c>
      <c r="CD126" s="218">
        <f>ROUND(IF($I126="Other HFC Blend",(AA126*$L126*SUMIF(Lists!$E$2:$E$133,'Quarterly Information'!$K126,Exchange_Value)+AA126*$N126*SUMIF(Lists!$E$2:$E$133,'Quarterly Information'!$M126,Exchange_Value)+AA126*$P126*SUMIF(Lists!$E$2:$E$133,'Quarterly Information'!$O126,Exchange_Value)+AA126*$R126*SUMIF(Lists!$E$2:$E$133,'Quarterly Information'!$Q126,Exchange_Value)+AA126*$T126*SUMIF(Lists!$E$2:$E$133,'Quarterly Information'!$S126,Exchange_Value))/1000,AA126*SUMIF(Lists!$E$2:$E$133,$I126,Exchange_Value)/1000),1)</f>
        <v>0</v>
      </c>
      <c r="CE126" s="218">
        <f>ROUND(IF($I126="Other HFC Blend",(AB126*$L126*SUMIF(Lists!$E$2:$E$133,'Quarterly Information'!$K126,Exchange_Value)+AB126*$N126*SUMIF(Lists!$E$2:$E$133,'Quarterly Information'!$M126,Exchange_Value)+AB126*$P126*SUMIF(Lists!$E$2:$E$133,'Quarterly Information'!$O126,Exchange_Value)+AB126*$R126*SUMIF(Lists!$E$2:$E$133,'Quarterly Information'!$Q126,Exchange_Value)+AB126*$T126*SUMIF(Lists!$E$2:$E$133,'Quarterly Information'!$S126,Exchange_Value))/1000,AB126*SUMIF(Lists!$E$2:$E$133,$I126,Exchange_Value)/1000),1)</f>
        <v>0</v>
      </c>
      <c r="CF126" s="218">
        <f>ROUND(IF($I126="Other HFC Blend",(AC126*$L126*SUMIF(Lists!$E$2:$E$133,'Quarterly Information'!$K126,Exchange_Value)+AC126*$N126*SUMIF(Lists!$E$2:$E$133,'Quarterly Information'!$M126,Exchange_Value)+AC126*$P126*SUMIF(Lists!$E$2:$E$133,'Quarterly Information'!$O126,Exchange_Value)+AC126*$R126*SUMIF(Lists!$E$2:$E$133,'Quarterly Information'!$Q126,Exchange_Value)+AC126*$T126*SUMIF(Lists!$E$2:$E$133,'Quarterly Information'!$S126,Exchange_Value))/1000,AC126*SUMIF(Lists!$E$2:$E$133,$I126,Exchange_Value)/1000),1)</f>
        <v>0</v>
      </c>
      <c r="CG126" s="218">
        <f>ROUND(IF($I126="Other HFC Blend",(AD126*$L126*SUMIF(Lists!$E$2:$E$133,'Quarterly Information'!$K126,Exchange_Value)+AD126*$N126*SUMIF(Lists!$E$2:$E$133,'Quarterly Information'!$M126,Exchange_Value)+AD126*$P126*SUMIF(Lists!$E$2:$E$133,'Quarterly Information'!$O126,Exchange_Value)+AD126*$R126*SUMIF(Lists!$E$2:$E$133,'Quarterly Information'!$Q126,Exchange_Value)+AD126*$T126*SUMIF(Lists!$E$2:$E$133,'Quarterly Information'!$S126,Exchange_Value))/1000,AD126*SUMIF(Lists!$E$2:$E$133,$I126,Exchange_Value)/1000),1)</f>
        <v>0</v>
      </c>
      <c r="CH126" s="218">
        <f>ROUND(IF($I126="Other HFC Blend",(AE126*$L126*SUMIF(Lists!$E$2:$E$133,'Quarterly Information'!$K126,Exchange_Value)+AE126*$N126*SUMIF(Lists!$E$2:$E$133,'Quarterly Information'!$M126,Exchange_Value)+AE126*$P126*SUMIF(Lists!$E$2:$E$133,'Quarterly Information'!$O126,Exchange_Value)+AE126*$R126*SUMIF(Lists!$E$2:$E$133,'Quarterly Information'!$Q126,Exchange_Value)+AE126*$T126*SUMIF(Lists!$E$2:$E$133,'Quarterly Information'!$S126,Exchange_Value))/1000,AE126*SUMIF(Lists!$E$2:$E$133,$I126,Exchange_Value)/1000),1)</f>
        <v>0</v>
      </c>
      <c r="CI126" s="218">
        <f>ROUND(IF($I126="Other HFC Blend",(AF126*$L126*SUMIF(Lists!$E$2:$E$133,'Quarterly Information'!$K126,Exchange_Value)+AF126*$N126*SUMIF(Lists!$E$2:$E$133,'Quarterly Information'!$M126,Exchange_Value)+AF126*$P126*SUMIF(Lists!$E$2:$E$133,'Quarterly Information'!$O126,Exchange_Value)+AF126*$R126*SUMIF(Lists!$E$2:$E$133,'Quarterly Information'!$Q126,Exchange_Value)+AF126*$T126*SUMIF(Lists!$E$2:$E$133,'Quarterly Information'!$S126,Exchange_Value))/1000,AF126*SUMIF(Lists!$E$2:$E$133,$I126,Exchange_Value)/1000),1)</f>
        <v>0</v>
      </c>
    </row>
    <row r="127" spans="1:87" ht="14" x14ac:dyDescent="0.25">
      <c r="A127" s="39">
        <v>85</v>
      </c>
      <c r="B127" s="90" t="str">
        <f t="shared" si="43"/>
        <v/>
      </c>
      <c r="C127" s="159"/>
      <c r="D127" s="91"/>
      <c r="E127" s="174"/>
      <c r="F127" s="92"/>
      <c r="G127" s="93"/>
      <c r="H127" s="94"/>
      <c r="I127" s="185"/>
      <c r="J127" s="200"/>
      <c r="K127" s="210"/>
      <c r="L127" s="95"/>
      <c r="M127" s="92"/>
      <c r="N127" s="95"/>
      <c r="O127" s="92"/>
      <c r="P127" s="95"/>
      <c r="Q127" s="128"/>
      <c r="R127" s="95"/>
      <c r="S127" s="128"/>
      <c r="T127" s="211"/>
      <c r="U127" s="203"/>
      <c r="V127" s="92"/>
      <c r="W127" s="96"/>
      <c r="X127" s="92"/>
      <c r="Y127" s="220"/>
      <c r="Z127" s="226"/>
      <c r="AA127" s="165"/>
      <c r="AB127" s="165"/>
      <c r="AC127" s="165"/>
      <c r="AD127" s="165"/>
      <c r="AE127" s="165"/>
      <c r="AF127" s="168"/>
      <c r="AG127"/>
      <c r="AH127" s="107">
        <f t="shared" si="86"/>
        <v>0</v>
      </c>
      <c r="AI127" s="107">
        <f t="shared" si="87"/>
        <v>0</v>
      </c>
      <c r="AJ127" s="107">
        <f t="shared" si="88"/>
        <v>0</v>
      </c>
      <c r="AK127" s="107">
        <f t="shared" si="89"/>
        <v>0</v>
      </c>
      <c r="AL127" s="107">
        <f t="shared" si="90"/>
        <v>0</v>
      </c>
      <c r="AM127" s="107">
        <f t="shared" si="49"/>
        <v>0</v>
      </c>
      <c r="AO127" s="161" t="e">
        <f t="shared" si="91"/>
        <v>#DIV/0!</v>
      </c>
      <c r="AP127" s="161" t="e">
        <f t="shared" si="92"/>
        <v>#DIV/0!</v>
      </c>
      <c r="AQ127" s="161" t="e">
        <f t="shared" si="93"/>
        <v>#DIV/0!</v>
      </c>
      <c r="AR127" s="161" t="e">
        <f t="shared" si="94"/>
        <v>#DIV/0!</v>
      </c>
      <c r="AS127" s="161" t="e">
        <f t="shared" si="95"/>
        <v>#DIV/0!</v>
      </c>
      <c r="AT127" s="107">
        <f t="shared" si="96"/>
        <v>0</v>
      </c>
      <c r="AU127" s="161" t="e">
        <f t="shared" si="97"/>
        <v>#DIV/0!</v>
      </c>
      <c r="AV127" s="161" t="e">
        <f t="shared" si="98"/>
        <v>#DIV/0!</v>
      </c>
      <c r="AW127" s="161" t="e">
        <f t="shared" si="99"/>
        <v>#DIV/0!</v>
      </c>
      <c r="AX127" s="161" t="e">
        <f t="shared" si="100"/>
        <v>#DIV/0!</v>
      </c>
      <c r="AY127" s="161" t="e">
        <f t="shared" si="101"/>
        <v>#DIV/0!</v>
      </c>
      <c r="AZ127" s="107">
        <f t="shared" si="102"/>
        <v>0</v>
      </c>
      <c r="BA127" s="161" t="e">
        <f t="shared" si="103"/>
        <v>#DIV/0!</v>
      </c>
      <c r="BB127" s="161" t="e">
        <f t="shared" si="104"/>
        <v>#DIV/0!</v>
      </c>
      <c r="BC127" s="161" t="e">
        <f t="shared" si="105"/>
        <v>#DIV/0!</v>
      </c>
      <c r="BD127" s="161" t="e">
        <f t="shared" si="106"/>
        <v>#DIV/0!</v>
      </c>
      <c r="BE127" s="161" t="e">
        <f t="shared" si="107"/>
        <v>#DIV/0!</v>
      </c>
      <c r="BF127" s="107">
        <f t="shared" si="108"/>
        <v>0</v>
      </c>
      <c r="BG127" s="161" t="e">
        <f t="shared" si="109"/>
        <v>#DIV/0!</v>
      </c>
      <c r="BH127" s="161" t="e">
        <f t="shared" si="110"/>
        <v>#DIV/0!</v>
      </c>
      <c r="BI127" s="161" t="e">
        <f t="shared" si="111"/>
        <v>#DIV/0!</v>
      </c>
      <c r="BJ127" s="161" t="e">
        <f t="shared" si="112"/>
        <v>#DIV/0!</v>
      </c>
      <c r="BK127" s="161" t="e">
        <f t="shared" si="113"/>
        <v>#DIV/0!</v>
      </c>
      <c r="BL127" s="107">
        <f t="shared" si="114"/>
        <v>0</v>
      </c>
      <c r="BM127" s="161" t="e">
        <f t="shared" si="115"/>
        <v>#DIV/0!</v>
      </c>
      <c r="BN127" s="161" t="e">
        <f t="shared" si="116"/>
        <v>#DIV/0!</v>
      </c>
      <c r="BO127" s="161" t="e">
        <f t="shared" si="117"/>
        <v>#DIV/0!</v>
      </c>
      <c r="BP127" s="161" t="e">
        <f t="shared" si="118"/>
        <v>#DIV/0!</v>
      </c>
      <c r="BQ127" s="161" t="e">
        <f t="shared" si="119"/>
        <v>#DIV/0!</v>
      </c>
      <c r="BR127" s="107">
        <f t="shared" si="120"/>
        <v>0</v>
      </c>
      <c r="BS127" s="161" t="e">
        <f t="shared" si="121"/>
        <v>#DIV/0!</v>
      </c>
      <c r="BT127" s="161" t="e">
        <f t="shared" si="122"/>
        <v>#DIV/0!</v>
      </c>
      <c r="BU127" s="161" t="e">
        <f t="shared" si="123"/>
        <v>#DIV/0!</v>
      </c>
      <c r="BV127" s="161" t="e">
        <f t="shared" si="124"/>
        <v>#DIV/0!</v>
      </c>
      <c r="BW127" s="161" t="e">
        <f t="shared" si="125"/>
        <v>#DIV/0!</v>
      </c>
      <c r="BX127" s="107">
        <f t="shared" si="126"/>
        <v>0</v>
      </c>
      <c r="BZ127" s="40" t="e">
        <f>VLOOKUP(I127,Lists!$D$2:$D$19,1,FALSE)</f>
        <v>#N/A</v>
      </c>
      <c r="CA127" s="40" t="e">
        <f>VLOOKUP($I127,Blends!$B$2:$B$115,1,FALSE)</f>
        <v>#N/A</v>
      </c>
      <c r="CC127" s="218">
        <f>ROUND(IF($I127="Other HFC Blend",(Z127*$L127*SUMIF(Lists!$E$2:$E$133,'Quarterly Information'!$K127,Exchange_Value)+Z127*$N127*SUMIF(Lists!$E$2:$E$133,'Quarterly Information'!$M127,Exchange_Value)+Z127*$P127*SUMIF(Lists!$E$2:$E$133,'Quarterly Information'!$O127,Exchange_Value)+Z127*$R127*SUMIF(Lists!$E$2:$E$133,'Quarterly Information'!$Q127,Exchange_Value)+Z127*$T127*SUMIF(Lists!$E$2:$E$133,'Quarterly Information'!$S127,Exchange_Value))/1000,Z127*SUMIF(Lists!$E$2:$E$133,$I127,Exchange_Value)/1000),1)</f>
        <v>0</v>
      </c>
      <c r="CD127" s="218">
        <f>ROUND(IF($I127="Other HFC Blend",(AA127*$L127*SUMIF(Lists!$E$2:$E$133,'Quarterly Information'!$K127,Exchange_Value)+AA127*$N127*SUMIF(Lists!$E$2:$E$133,'Quarterly Information'!$M127,Exchange_Value)+AA127*$P127*SUMIF(Lists!$E$2:$E$133,'Quarterly Information'!$O127,Exchange_Value)+AA127*$R127*SUMIF(Lists!$E$2:$E$133,'Quarterly Information'!$Q127,Exchange_Value)+AA127*$T127*SUMIF(Lists!$E$2:$E$133,'Quarterly Information'!$S127,Exchange_Value))/1000,AA127*SUMIF(Lists!$E$2:$E$133,$I127,Exchange_Value)/1000),1)</f>
        <v>0</v>
      </c>
      <c r="CE127" s="218">
        <f>ROUND(IF($I127="Other HFC Blend",(AB127*$L127*SUMIF(Lists!$E$2:$E$133,'Quarterly Information'!$K127,Exchange_Value)+AB127*$N127*SUMIF(Lists!$E$2:$E$133,'Quarterly Information'!$M127,Exchange_Value)+AB127*$P127*SUMIF(Lists!$E$2:$E$133,'Quarterly Information'!$O127,Exchange_Value)+AB127*$R127*SUMIF(Lists!$E$2:$E$133,'Quarterly Information'!$Q127,Exchange_Value)+AB127*$T127*SUMIF(Lists!$E$2:$E$133,'Quarterly Information'!$S127,Exchange_Value))/1000,AB127*SUMIF(Lists!$E$2:$E$133,$I127,Exchange_Value)/1000),1)</f>
        <v>0</v>
      </c>
      <c r="CF127" s="218">
        <f>ROUND(IF($I127="Other HFC Blend",(AC127*$L127*SUMIF(Lists!$E$2:$E$133,'Quarterly Information'!$K127,Exchange_Value)+AC127*$N127*SUMIF(Lists!$E$2:$E$133,'Quarterly Information'!$M127,Exchange_Value)+AC127*$P127*SUMIF(Lists!$E$2:$E$133,'Quarterly Information'!$O127,Exchange_Value)+AC127*$R127*SUMIF(Lists!$E$2:$E$133,'Quarterly Information'!$Q127,Exchange_Value)+AC127*$T127*SUMIF(Lists!$E$2:$E$133,'Quarterly Information'!$S127,Exchange_Value))/1000,AC127*SUMIF(Lists!$E$2:$E$133,$I127,Exchange_Value)/1000),1)</f>
        <v>0</v>
      </c>
      <c r="CG127" s="218">
        <f>ROUND(IF($I127="Other HFC Blend",(AD127*$L127*SUMIF(Lists!$E$2:$E$133,'Quarterly Information'!$K127,Exchange_Value)+AD127*$N127*SUMIF(Lists!$E$2:$E$133,'Quarterly Information'!$M127,Exchange_Value)+AD127*$P127*SUMIF(Lists!$E$2:$E$133,'Quarterly Information'!$O127,Exchange_Value)+AD127*$R127*SUMIF(Lists!$E$2:$E$133,'Quarterly Information'!$Q127,Exchange_Value)+AD127*$T127*SUMIF(Lists!$E$2:$E$133,'Quarterly Information'!$S127,Exchange_Value))/1000,AD127*SUMIF(Lists!$E$2:$E$133,$I127,Exchange_Value)/1000),1)</f>
        <v>0</v>
      </c>
      <c r="CH127" s="218">
        <f>ROUND(IF($I127="Other HFC Blend",(AE127*$L127*SUMIF(Lists!$E$2:$E$133,'Quarterly Information'!$K127,Exchange_Value)+AE127*$N127*SUMIF(Lists!$E$2:$E$133,'Quarterly Information'!$M127,Exchange_Value)+AE127*$P127*SUMIF(Lists!$E$2:$E$133,'Quarterly Information'!$O127,Exchange_Value)+AE127*$R127*SUMIF(Lists!$E$2:$E$133,'Quarterly Information'!$Q127,Exchange_Value)+AE127*$T127*SUMIF(Lists!$E$2:$E$133,'Quarterly Information'!$S127,Exchange_Value))/1000,AE127*SUMIF(Lists!$E$2:$E$133,$I127,Exchange_Value)/1000),1)</f>
        <v>0</v>
      </c>
      <c r="CI127" s="218">
        <f>ROUND(IF($I127="Other HFC Blend",(AF127*$L127*SUMIF(Lists!$E$2:$E$133,'Quarterly Information'!$K127,Exchange_Value)+AF127*$N127*SUMIF(Lists!$E$2:$E$133,'Quarterly Information'!$M127,Exchange_Value)+AF127*$P127*SUMIF(Lists!$E$2:$E$133,'Quarterly Information'!$O127,Exchange_Value)+AF127*$R127*SUMIF(Lists!$E$2:$E$133,'Quarterly Information'!$Q127,Exchange_Value)+AF127*$T127*SUMIF(Lists!$E$2:$E$133,'Quarterly Information'!$S127,Exchange_Value))/1000,AF127*SUMIF(Lists!$E$2:$E$133,$I127,Exchange_Value)/1000),1)</f>
        <v>0</v>
      </c>
    </row>
    <row r="128" spans="1:87" ht="14" x14ac:dyDescent="0.25">
      <c r="A128" s="39">
        <v>86</v>
      </c>
      <c r="B128" s="90" t="str">
        <f t="shared" si="43"/>
        <v/>
      </c>
      <c r="C128" s="159"/>
      <c r="D128" s="91"/>
      <c r="E128" s="174"/>
      <c r="F128" s="92"/>
      <c r="G128" s="93"/>
      <c r="H128" s="94"/>
      <c r="I128" s="185"/>
      <c r="J128" s="200"/>
      <c r="K128" s="210"/>
      <c r="L128" s="95"/>
      <c r="M128" s="92"/>
      <c r="N128" s="95"/>
      <c r="O128" s="92"/>
      <c r="P128" s="95"/>
      <c r="Q128" s="128"/>
      <c r="R128" s="95"/>
      <c r="S128" s="128"/>
      <c r="T128" s="211"/>
      <c r="U128" s="203"/>
      <c r="V128" s="92"/>
      <c r="W128" s="96"/>
      <c r="X128" s="92"/>
      <c r="Y128" s="220"/>
      <c r="Z128" s="226"/>
      <c r="AA128" s="165"/>
      <c r="AB128" s="165"/>
      <c r="AC128" s="165"/>
      <c r="AD128" s="165"/>
      <c r="AE128" s="165"/>
      <c r="AF128" s="168"/>
      <c r="AG128"/>
      <c r="AH128" s="107">
        <f t="shared" si="86"/>
        <v>0</v>
      </c>
      <c r="AI128" s="107">
        <f t="shared" si="87"/>
        <v>0</v>
      </c>
      <c r="AJ128" s="107">
        <f t="shared" si="88"/>
        <v>0</v>
      </c>
      <c r="AK128" s="107">
        <f t="shared" si="89"/>
        <v>0</v>
      </c>
      <c r="AL128" s="107">
        <f t="shared" si="90"/>
        <v>0</v>
      </c>
      <c r="AM128" s="107">
        <f t="shared" si="49"/>
        <v>0</v>
      </c>
      <c r="AO128" s="161" t="e">
        <f t="shared" si="91"/>
        <v>#DIV/0!</v>
      </c>
      <c r="AP128" s="161" t="e">
        <f t="shared" si="92"/>
        <v>#DIV/0!</v>
      </c>
      <c r="AQ128" s="161" t="e">
        <f t="shared" si="93"/>
        <v>#DIV/0!</v>
      </c>
      <c r="AR128" s="161" t="e">
        <f t="shared" si="94"/>
        <v>#DIV/0!</v>
      </c>
      <c r="AS128" s="161" t="e">
        <f t="shared" si="95"/>
        <v>#DIV/0!</v>
      </c>
      <c r="AT128" s="107">
        <f t="shared" si="96"/>
        <v>0</v>
      </c>
      <c r="AU128" s="161" t="e">
        <f t="shared" si="97"/>
        <v>#DIV/0!</v>
      </c>
      <c r="AV128" s="161" t="e">
        <f t="shared" si="98"/>
        <v>#DIV/0!</v>
      </c>
      <c r="AW128" s="161" t="e">
        <f t="shared" si="99"/>
        <v>#DIV/0!</v>
      </c>
      <c r="AX128" s="161" t="e">
        <f t="shared" si="100"/>
        <v>#DIV/0!</v>
      </c>
      <c r="AY128" s="161" t="e">
        <f t="shared" si="101"/>
        <v>#DIV/0!</v>
      </c>
      <c r="AZ128" s="107">
        <f t="shared" si="102"/>
        <v>0</v>
      </c>
      <c r="BA128" s="161" t="e">
        <f t="shared" si="103"/>
        <v>#DIV/0!</v>
      </c>
      <c r="BB128" s="161" t="e">
        <f t="shared" si="104"/>
        <v>#DIV/0!</v>
      </c>
      <c r="BC128" s="161" t="e">
        <f t="shared" si="105"/>
        <v>#DIV/0!</v>
      </c>
      <c r="BD128" s="161" t="e">
        <f t="shared" si="106"/>
        <v>#DIV/0!</v>
      </c>
      <c r="BE128" s="161" t="e">
        <f t="shared" si="107"/>
        <v>#DIV/0!</v>
      </c>
      <c r="BF128" s="107">
        <f t="shared" si="108"/>
        <v>0</v>
      </c>
      <c r="BG128" s="161" t="e">
        <f t="shared" si="109"/>
        <v>#DIV/0!</v>
      </c>
      <c r="BH128" s="161" t="e">
        <f t="shared" si="110"/>
        <v>#DIV/0!</v>
      </c>
      <c r="BI128" s="161" t="e">
        <f t="shared" si="111"/>
        <v>#DIV/0!</v>
      </c>
      <c r="BJ128" s="161" t="e">
        <f t="shared" si="112"/>
        <v>#DIV/0!</v>
      </c>
      <c r="BK128" s="161" t="e">
        <f t="shared" si="113"/>
        <v>#DIV/0!</v>
      </c>
      <c r="BL128" s="107">
        <f t="shared" si="114"/>
        <v>0</v>
      </c>
      <c r="BM128" s="161" t="e">
        <f t="shared" si="115"/>
        <v>#DIV/0!</v>
      </c>
      <c r="BN128" s="161" t="e">
        <f t="shared" si="116"/>
        <v>#DIV/0!</v>
      </c>
      <c r="BO128" s="161" t="e">
        <f t="shared" si="117"/>
        <v>#DIV/0!</v>
      </c>
      <c r="BP128" s="161" t="e">
        <f t="shared" si="118"/>
        <v>#DIV/0!</v>
      </c>
      <c r="BQ128" s="161" t="e">
        <f t="shared" si="119"/>
        <v>#DIV/0!</v>
      </c>
      <c r="BR128" s="107">
        <f t="shared" si="120"/>
        <v>0</v>
      </c>
      <c r="BS128" s="161" t="e">
        <f t="shared" si="121"/>
        <v>#DIV/0!</v>
      </c>
      <c r="BT128" s="161" t="e">
        <f t="shared" si="122"/>
        <v>#DIV/0!</v>
      </c>
      <c r="BU128" s="161" t="e">
        <f t="shared" si="123"/>
        <v>#DIV/0!</v>
      </c>
      <c r="BV128" s="161" t="e">
        <f t="shared" si="124"/>
        <v>#DIV/0!</v>
      </c>
      <c r="BW128" s="161" t="e">
        <f t="shared" si="125"/>
        <v>#DIV/0!</v>
      </c>
      <c r="BX128" s="107">
        <f t="shared" si="126"/>
        <v>0</v>
      </c>
      <c r="BZ128" s="40" t="e">
        <f>VLOOKUP(I128,Lists!$D$2:$D$19,1,FALSE)</f>
        <v>#N/A</v>
      </c>
      <c r="CA128" s="40" t="e">
        <f>VLOOKUP($I128,Blends!$B$2:$B$115,1,FALSE)</f>
        <v>#N/A</v>
      </c>
      <c r="CC128" s="218">
        <f>ROUND(IF($I128="Other HFC Blend",(Z128*$L128*SUMIF(Lists!$E$2:$E$133,'Quarterly Information'!$K128,Exchange_Value)+Z128*$N128*SUMIF(Lists!$E$2:$E$133,'Quarterly Information'!$M128,Exchange_Value)+Z128*$P128*SUMIF(Lists!$E$2:$E$133,'Quarterly Information'!$O128,Exchange_Value)+Z128*$R128*SUMIF(Lists!$E$2:$E$133,'Quarterly Information'!$Q128,Exchange_Value)+Z128*$T128*SUMIF(Lists!$E$2:$E$133,'Quarterly Information'!$S128,Exchange_Value))/1000,Z128*SUMIF(Lists!$E$2:$E$133,$I128,Exchange_Value)/1000),1)</f>
        <v>0</v>
      </c>
      <c r="CD128" s="218">
        <f>ROUND(IF($I128="Other HFC Blend",(AA128*$L128*SUMIF(Lists!$E$2:$E$133,'Quarterly Information'!$K128,Exchange_Value)+AA128*$N128*SUMIF(Lists!$E$2:$E$133,'Quarterly Information'!$M128,Exchange_Value)+AA128*$P128*SUMIF(Lists!$E$2:$E$133,'Quarterly Information'!$O128,Exchange_Value)+AA128*$R128*SUMIF(Lists!$E$2:$E$133,'Quarterly Information'!$Q128,Exchange_Value)+AA128*$T128*SUMIF(Lists!$E$2:$E$133,'Quarterly Information'!$S128,Exchange_Value))/1000,AA128*SUMIF(Lists!$E$2:$E$133,$I128,Exchange_Value)/1000),1)</f>
        <v>0</v>
      </c>
      <c r="CE128" s="218">
        <f>ROUND(IF($I128="Other HFC Blend",(AB128*$L128*SUMIF(Lists!$E$2:$E$133,'Quarterly Information'!$K128,Exchange_Value)+AB128*$N128*SUMIF(Lists!$E$2:$E$133,'Quarterly Information'!$M128,Exchange_Value)+AB128*$P128*SUMIF(Lists!$E$2:$E$133,'Quarterly Information'!$O128,Exchange_Value)+AB128*$R128*SUMIF(Lists!$E$2:$E$133,'Quarterly Information'!$Q128,Exchange_Value)+AB128*$T128*SUMIF(Lists!$E$2:$E$133,'Quarterly Information'!$S128,Exchange_Value))/1000,AB128*SUMIF(Lists!$E$2:$E$133,$I128,Exchange_Value)/1000),1)</f>
        <v>0</v>
      </c>
      <c r="CF128" s="218">
        <f>ROUND(IF($I128="Other HFC Blend",(AC128*$L128*SUMIF(Lists!$E$2:$E$133,'Quarterly Information'!$K128,Exchange_Value)+AC128*$N128*SUMIF(Lists!$E$2:$E$133,'Quarterly Information'!$M128,Exchange_Value)+AC128*$P128*SUMIF(Lists!$E$2:$E$133,'Quarterly Information'!$O128,Exchange_Value)+AC128*$R128*SUMIF(Lists!$E$2:$E$133,'Quarterly Information'!$Q128,Exchange_Value)+AC128*$T128*SUMIF(Lists!$E$2:$E$133,'Quarterly Information'!$S128,Exchange_Value))/1000,AC128*SUMIF(Lists!$E$2:$E$133,$I128,Exchange_Value)/1000),1)</f>
        <v>0</v>
      </c>
      <c r="CG128" s="218">
        <f>ROUND(IF($I128="Other HFC Blend",(AD128*$L128*SUMIF(Lists!$E$2:$E$133,'Quarterly Information'!$K128,Exchange_Value)+AD128*$N128*SUMIF(Lists!$E$2:$E$133,'Quarterly Information'!$M128,Exchange_Value)+AD128*$P128*SUMIF(Lists!$E$2:$E$133,'Quarterly Information'!$O128,Exchange_Value)+AD128*$R128*SUMIF(Lists!$E$2:$E$133,'Quarterly Information'!$Q128,Exchange_Value)+AD128*$T128*SUMIF(Lists!$E$2:$E$133,'Quarterly Information'!$S128,Exchange_Value))/1000,AD128*SUMIF(Lists!$E$2:$E$133,$I128,Exchange_Value)/1000),1)</f>
        <v>0</v>
      </c>
      <c r="CH128" s="218">
        <f>ROUND(IF($I128="Other HFC Blend",(AE128*$L128*SUMIF(Lists!$E$2:$E$133,'Quarterly Information'!$K128,Exchange_Value)+AE128*$N128*SUMIF(Lists!$E$2:$E$133,'Quarterly Information'!$M128,Exchange_Value)+AE128*$P128*SUMIF(Lists!$E$2:$E$133,'Quarterly Information'!$O128,Exchange_Value)+AE128*$R128*SUMIF(Lists!$E$2:$E$133,'Quarterly Information'!$Q128,Exchange_Value)+AE128*$T128*SUMIF(Lists!$E$2:$E$133,'Quarterly Information'!$S128,Exchange_Value))/1000,AE128*SUMIF(Lists!$E$2:$E$133,$I128,Exchange_Value)/1000),1)</f>
        <v>0</v>
      </c>
      <c r="CI128" s="218">
        <f>ROUND(IF($I128="Other HFC Blend",(AF128*$L128*SUMIF(Lists!$E$2:$E$133,'Quarterly Information'!$K128,Exchange_Value)+AF128*$N128*SUMIF(Lists!$E$2:$E$133,'Quarterly Information'!$M128,Exchange_Value)+AF128*$P128*SUMIF(Lists!$E$2:$E$133,'Quarterly Information'!$O128,Exchange_Value)+AF128*$R128*SUMIF(Lists!$E$2:$E$133,'Quarterly Information'!$Q128,Exchange_Value)+AF128*$T128*SUMIF(Lists!$E$2:$E$133,'Quarterly Information'!$S128,Exchange_Value))/1000,AF128*SUMIF(Lists!$E$2:$E$133,$I128,Exchange_Value)/1000),1)</f>
        <v>0</v>
      </c>
    </row>
    <row r="129" spans="1:87" ht="14" x14ac:dyDescent="0.25">
      <c r="A129" s="39">
        <v>87</v>
      </c>
      <c r="B129" s="90" t="str">
        <f t="shared" si="43"/>
        <v/>
      </c>
      <c r="C129" s="159"/>
      <c r="D129" s="91"/>
      <c r="E129" s="174"/>
      <c r="F129" s="92"/>
      <c r="G129" s="93"/>
      <c r="H129" s="94"/>
      <c r="I129" s="185"/>
      <c r="J129" s="200"/>
      <c r="K129" s="210"/>
      <c r="L129" s="95"/>
      <c r="M129" s="92"/>
      <c r="N129" s="95"/>
      <c r="O129" s="92"/>
      <c r="P129" s="95"/>
      <c r="Q129" s="128"/>
      <c r="R129" s="95"/>
      <c r="S129" s="128"/>
      <c r="T129" s="211"/>
      <c r="U129" s="203"/>
      <c r="V129" s="92"/>
      <c r="W129" s="96"/>
      <c r="X129" s="92"/>
      <c r="Y129" s="220"/>
      <c r="Z129" s="226"/>
      <c r="AA129" s="165"/>
      <c r="AB129" s="165"/>
      <c r="AC129" s="165"/>
      <c r="AD129" s="165"/>
      <c r="AE129" s="165"/>
      <c r="AF129" s="168"/>
      <c r="AG129"/>
      <c r="AH129" s="107">
        <f t="shared" si="86"/>
        <v>0</v>
      </c>
      <c r="AI129" s="107">
        <f t="shared" si="87"/>
        <v>0</v>
      </c>
      <c r="AJ129" s="107">
        <f t="shared" si="88"/>
        <v>0</v>
      </c>
      <c r="AK129" s="107">
        <f t="shared" si="89"/>
        <v>0</v>
      </c>
      <c r="AL129" s="107">
        <f t="shared" si="90"/>
        <v>0</v>
      </c>
      <c r="AM129" s="107">
        <f t="shared" si="49"/>
        <v>0</v>
      </c>
      <c r="AO129" s="161" t="e">
        <f t="shared" si="91"/>
        <v>#DIV/0!</v>
      </c>
      <c r="AP129" s="161" t="e">
        <f t="shared" si="92"/>
        <v>#DIV/0!</v>
      </c>
      <c r="AQ129" s="161" t="e">
        <f t="shared" si="93"/>
        <v>#DIV/0!</v>
      </c>
      <c r="AR129" s="161" t="e">
        <f t="shared" si="94"/>
        <v>#DIV/0!</v>
      </c>
      <c r="AS129" s="161" t="e">
        <f t="shared" si="95"/>
        <v>#DIV/0!</v>
      </c>
      <c r="AT129" s="107">
        <f t="shared" si="96"/>
        <v>0</v>
      </c>
      <c r="AU129" s="161" t="e">
        <f t="shared" si="97"/>
        <v>#DIV/0!</v>
      </c>
      <c r="AV129" s="161" t="e">
        <f t="shared" si="98"/>
        <v>#DIV/0!</v>
      </c>
      <c r="AW129" s="161" t="e">
        <f t="shared" si="99"/>
        <v>#DIV/0!</v>
      </c>
      <c r="AX129" s="161" t="e">
        <f t="shared" si="100"/>
        <v>#DIV/0!</v>
      </c>
      <c r="AY129" s="161" t="e">
        <f t="shared" si="101"/>
        <v>#DIV/0!</v>
      </c>
      <c r="AZ129" s="107">
        <f t="shared" si="102"/>
        <v>0</v>
      </c>
      <c r="BA129" s="161" t="e">
        <f t="shared" si="103"/>
        <v>#DIV/0!</v>
      </c>
      <c r="BB129" s="161" t="e">
        <f t="shared" si="104"/>
        <v>#DIV/0!</v>
      </c>
      <c r="BC129" s="161" t="e">
        <f t="shared" si="105"/>
        <v>#DIV/0!</v>
      </c>
      <c r="BD129" s="161" t="e">
        <f t="shared" si="106"/>
        <v>#DIV/0!</v>
      </c>
      <c r="BE129" s="161" t="e">
        <f t="shared" si="107"/>
        <v>#DIV/0!</v>
      </c>
      <c r="BF129" s="107">
        <f t="shared" si="108"/>
        <v>0</v>
      </c>
      <c r="BG129" s="161" t="e">
        <f t="shared" si="109"/>
        <v>#DIV/0!</v>
      </c>
      <c r="BH129" s="161" t="e">
        <f t="shared" si="110"/>
        <v>#DIV/0!</v>
      </c>
      <c r="BI129" s="161" t="e">
        <f t="shared" si="111"/>
        <v>#DIV/0!</v>
      </c>
      <c r="BJ129" s="161" t="e">
        <f t="shared" si="112"/>
        <v>#DIV/0!</v>
      </c>
      <c r="BK129" s="161" t="e">
        <f t="shared" si="113"/>
        <v>#DIV/0!</v>
      </c>
      <c r="BL129" s="107">
        <f t="shared" si="114"/>
        <v>0</v>
      </c>
      <c r="BM129" s="161" t="e">
        <f t="shared" si="115"/>
        <v>#DIV/0!</v>
      </c>
      <c r="BN129" s="161" t="e">
        <f t="shared" si="116"/>
        <v>#DIV/0!</v>
      </c>
      <c r="BO129" s="161" t="e">
        <f t="shared" si="117"/>
        <v>#DIV/0!</v>
      </c>
      <c r="BP129" s="161" t="e">
        <f t="shared" si="118"/>
        <v>#DIV/0!</v>
      </c>
      <c r="BQ129" s="161" t="e">
        <f t="shared" si="119"/>
        <v>#DIV/0!</v>
      </c>
      <c r="BR129" s="107">
        <f t="shared" si="120"/>
        <v>0</v>
      </c>
      <c r="BS129" s="161" t="e">
        <f t="shared" si="121"/>
        <v>#DIV/0!</v>
      </c>
      <c r="BT129" s="161" t="e">
        <f t="shared" si="122"/>
        <v>#DIV/0!</v>
      </c>
      <c r="BU129" s="161" t="e">
        <f t="shared" si="123"/>
        <v>#DIV/0!</v>
      </c>
      <c r="BV129" s="161" t="e">
        <f t="shared" si="124"/>
        <v>#DIV/0!</v>
      </c>
      <c r="BW129" s="161" t="e">
        <f t="shared" si="125"/>
        <v>#DIV/0!</v>
      </c>
      <c r="BX129" s="107">
        <f t="shared" si="126"/>
        <v>0</v>
      </c>
      <c r="BZ129" s="40" t="e">
        <f>VLOOKUP(I129,Lists!$D$2:$D$19,1,FALSE)</f>
        <v>#N/A</v>
      </c>
      <c r="CA129" s="40" t="e">
        <f>VLOOKUP($I129,Blends!$B$2:$B$115,1,FALSE)</f>
        <v>#N/A</v>
      </c>
      <c r="CC129" s="218">
        <f>ROUND(IF($I129="Other HFC Blend",(Z129*$L129*SUMIF(Lists!$E$2:$E$133,'Quarterly Information'!$K129,Exchange_Value)+Z129*$N129*SUMIF(Lists!$E$2:$E$133,'Quarterly Information'!$M129,Exchange_Value)+Z129*$P129*SUMIF(Lists!$E$2:$E$133,'Quarterly Information'!$O129,Exchange_Value)+Z129*$R129*SUMIF(Lists!$E$2:$E$133,'Quarterly Information'!$Q129,Exchange_Value)+Z129*$T129*SUMIF(Lists!$E$2:$E$133,'Quarterly Information'!$S129,Exchange_Value))/1000,Z129*SUMIF(Lists!$E$2:$E$133,$I129,Exchange_Value)/1000),1)</f>
        <v>0</v>
      </c>
      <c r="CD129" s="218">
        <f>ROUND(IF($I129="Other HFC Blend",(AA129*$L129*SUMIF(Lists!$E$2:$E$133,'Quarterly Information'!$K129,Exchange_Value)+AA129*$N129*SUMIF(Lists!$E$2:$E$133,'Quarterly Information'!$M129,Exchange_Value)+AA129*$P129*SUMIF(Lists!$E$2:$E$133,'Quarterly Information'!$O129,Exchange_Value)+AA129*$R129*SUMIF(Lists!$E$2:$E$133,'Quarterly Information'!$Q129,Exchange_Value)+AA129*$T129*SUMIF(Lists!$E$2:$E$133,'Quarterly Information'!$S129,Exchange_Value))/1000,AA129*SUMIF(Lists!$E$2:$E$133,$I129,Exchange_Value)/1000),1)</f>
        <v>0</v>
      </c>
      <c r="CE129" s="218">
        <f>ROUND(IF($I129="Other HFC Blend",(AB129*$L129*SUMIF(Lists!$E$2:$E$133,'Quarterly Information'!$K129,Exchange_Value)+AB129*$N129*SUMIF(Lists!$E$2:$E$133,'Quarterly Information'!$M129,Exchange_Value)+AB129*$P129*SUMIF(Lists!$E$2:$E$133,'Quarterly Information'!$O129,Exchange_Value)+AB129*$R129*SUMIF(Lists!$E$2:$E$133,'Quarterly Information'!$Q129,Exchange_Value)+AB129*$T129*SUMIF(Lists!$E$2:$E$133,'Quarterly Information'!$S129,Exchange_Value))/1000,AB129*SUMIF(Lists!$E$2:$E$133,$I129,Exchange_Value)/1000),1)</f>
        <v>0</v>
      </c>
      <c r="CF129" s="218">
        <f>ROUND(IF($I129="Other HFC Blend",(AC129*$L129*SUMIF(Lists!$E$2:$E$133,'Quarterly Information'!$K129,Exchange_Value)+AC129*$N129*SUMIF(Lists!$E$2:$E$133,'Quarterly Information'!$M129,Exchange_Value)+AC129*$P129*SUMIF(Lists!$E$2:$E$133,'Quarterly Information'!$O129,Exchange_Value)+AC129*$R129*SUMIF(Lists!$E$2:$E$133,'Quarterly Information'!$Q129,Exchange_Value)+AC129*$T129*SUMIF(Lists!$E$2:$E$133,'Quarterly Information'!$S129,Exchange_Value))/1000,AC129*SUMIF(Lists!$E$2:$E$133,$I129,Exchange_Value)/1000),1)</f>
        <v>0</v>
      </c>
      <c r="CG129" s="218">
        <f>ROUND(IF($I129="Other HFC Blend",(AD129*$L129*SUMIF(Lists!$E$2:$E$133,'Quarterly Information'!$K129,Exchange_Value)+AD129*$N129*SUMIF(Lists!$E$2:$E$133,'Quarterly Information'!$M129,Exchange_Value)+AD129*$P129*SUMIF(Lists!$E$2:$E$133,'Quarterly Information'!$O129,Exchange_Value)+AD129*$R129*SUMIF(Lists!$E$2:$E$133,'Quarterly Information'!$Q129,Exchange_Value)+AD129*$T129*SUMIF(Lists!$E$2:$E$133,'Quarterly Information'!$S129,Exchange_Value))/1000,AD129*SUMIF(Lists!$E$2:$E$133,$I129,Exchange_Value)/1000),1)</f>
        <v>0</v>
      </c>
      <c r="CH129" s="218">
        <f>ROUND(IF($I129="Other HFC Blend",(AE129*$L129*SUMIF(Lists!$E$2:$E$133,'Quarterly Information'!$K129,Exchange_Value)+AE129*$N129*SUMIF(Lists!$E$2:$E$133,'Quarterly Information'!$M129,Exchange_Value)+AE129*$P129*SUMIF(Lists!$E$2:$E$133,'Quarterly Information'!$O129,Exchange_Value)+AE129*$R129*SUMIF(Lists!$E$2:$E$133,'Quarterly Information'!$Q129,Exchange_Value)+AE129*$T129*SUMIF(Lists!$E$2:$E$133,'Quarterly Information'!$S129,Exchange_Value))/1000,AE129*SUMIF(Lists!$E$2:$E$133,$I129,Exchange_Value)/1000),1)</f>
        <v>0</v>
      </c>
      <c r="CI129" s="218">
        <f>ROUND(IF($I129="Other HFC Blend",(AF129*$L129*SUMIF(Lists!$E$2:$E$133,'Quarterly Information'!$K129,Exchange_Value)+AF129*$N129*SUMIF(Lists!$E$2:$E$133,'Quarterly Information'!$M129,Exchange_Value)+AF129*$P129*SUMIF(Lists!$E$2:$E$133,'Quarterly Information'!$O129,Exchange_Value)+AF129*$R129*SUMIF(Lists!$E$2:$E$133,'Quarterly Information'!$Q129,Exchange_Value)+AF129*$T129*SUMIF(Lists!$E$2:$E$133,'Quarterly Information'!$S129,Exchange_Value))/1000,AF129*SUMIF(Lists!$E$2:$E$133,$I129,Exchange_Value)/1000),1)</f>
        <v>0</v>
      </c>
    </row>
    <row r="130" spans="1:87" ht="14" x14ac:dyDescent="0.25">
      <c r="A130" s="39">
        <v>88</v>
      </c>
      <c r="B130" s="90" t="str">
        <f t="shared" si="43"/>
        <v/>
      </c>
      <c r="C130" s="159"/>
      <c r="D130" s="91"/>
      <c r="E130" s="174"/>
      <c r="F130" s="92"/>
      <c r="G130" s="93"/>
      <c r="H130" s="94"/>
      <c r="I130" s="185"/>
      <c r="J130" s="200"/>
      <c r="K130" s="210"/>
      <c r="L130" s="95"/>
      <c r="M130" s="92"/>
      <c r="N130" s="95"/>
      <c r="O130" s="92"/>
      <c r="P130" s="95"/>
      <c r="Q130" s="128"/>
      <c r="R130" s="95"/>
      <c r="S130" s="128"/>
      <c r="T130" s="211"/>
      <c r="U130" s="203"/>
      <c r="V130" s="92"/>
      <c r="W130" s="96"/>
      <c r="X130" s="92"/>
      <c r="Y130" s="220"/>
      <c r="Z130" s="226"/>
      <c r="AA130" s="165"/>
      <c r="AB130" s="165"/>
      <c r="AC130" s="165"/>
      <c r="AD130" s="165"/>
      <c r="AE130" s="165"/>
      <c r="AF130" s="168"/>
      <c r="AG130"/>
      <c r="AH130" s="107">
        <f t="shared" si="86"/>
        <v>0</v>
      </c>
      <c r="AI130" s="107">
        <f t="shared" si="87"/>
        <v>0</v>
      </c>
      <c r="AJ130" s="107">
        <f t="shared" si="88"/>
        <v>0</v>
      </c>
      <c r="AK130" s="107">
        <f t="shared" si="89"/>
        <v>0</v>
      </c>
      <c r="AL130" s="107">
        <f t="shared" si="90"/>
        <v>0</v>
      </c>
      <c r="AM130" s="107">
        <f t="shared" si="49"/>
        <v>0</v>
      </c>
      <c r="AO130" s="161" t="e">
        <f t="shared" si="91"/>
        <v>#DIV/0!</v>
      </c>
      <c r="AP130" s="161" t="e">
        <f t="shared" si="92"/>
        <v>#DIV/0!</v>
      </c>
      <c r="AQ130" s="161" t="e">
        <f t="shared" si="93"/>
        <v>#DIV/0!</v>
      </c>
      <c r="AR130" s="161" t="e">
        <f t="shared" si="94"/>
        <v>#DIV/0!</v>
      </c>
      <c r="AS130" s="161" t="e">
        <f t="shared" si="95"/>
        <v>#DIV/0!</v>
      </c>
      <c r="AT130" s="107">
        <f t="shared" si="96"/>
        <v>0</v>
      </c>
      <c r="AU130" s="161" t="e">
        <f t="shared" si="97"/>
        <v>#DIV/0!</v>
      </c>
      <c r="AV130" s="161" t="e">
        <f t="shared" si="98"/>
        <v>#DIV/0!</v>
      </c>
      <c r="AW130" s="161" t="e">
        <f t="shared" si="99"/>
        <v>#DIV/0!</v>
      </c>
      <c r="AX130" s="161" t="e">
        <f t="shared" si="100"/>
        <v>#DIV/0!</v>
      </c>
      <c r="AY130" s="161" t="e">
        <f t="shared" si="101"/>
        <v>#DIV/0!</v>
      </c>
      <c r="AZ130" s="107">
        <f t="shared" si="102"/>
        <v>0</v>
      </c>
      <c r="BA130" s="161" t="e">
        <f t="shared" si="103"/>
        <v>#DIV/0!</v>
      </c>
      <c r="BB130" s="161" t="e">
        <f t="shared" si="104"/>
        <v>#DIV/0!</v>
      </c>
      <c r="BC130" s="161" t="e">
        <f t="shared" si="105"/>
        <v>#DIV/0!</v>
      </c>
      <c r="BD130" s="161" t="e">
        <f t="shared" si="106"/>
        <v>#DIV/0!</v>
      </c>
      <c r="BE130" s="161" t="e">
        <f t="shared" si="107"/>
        <v>#DIV/0!</v>
      </c>
      <c r="BF130" s="107">
        <f t="shared" si="108"/>
        <v>0</v>
      </c>
      <c r="BG130" s="161" t="e">
        <f t="shared" si="109"/>
        <v>#DIV/0!</v>
      </c>
      <c r="BH130" s="161" t="e">
        <f t="shared" si="110"/>
        <v>#DIV/0!</v>
      </c>
      <c r="BI130" s="161" t="e">
        <f t="shared" si="111"/>
        <v>#DIV/0!</v>
      </c>
      <c r="BJ130" s="161" t="e">
        <f t="shared" si="112"/>
        <v>#DIV/0!</v>
      </c>
      <c r="BK130" s="161" t="e">
        <f t="shared" si="113"/>
        <v>#DIV/0!</v>
      </c>
      <c r="BL130" s="107">
        <f t="shared" si="114"/>
        <v>0</v>
      </c>
      <c r="BM130" s="161" t="e">
        <f t="shared" si="115"/>
        <v>#DIV/0!</v>
      </c>
      <c r="BN130" s="161" t="e">
        <f t="shared" si="116"/>
        <v>#DIV/0!</v>
      </c>
      <c r="BO130" s="161" t="e">
        <f t="shared" si="117"/>
        <v>#DIV/0!</v>
      </c>
      <c r="BP130" s="161" t="e">
        <f t="shared" si="118"/>
        <v>#DIV/0!</v>
      </c>
      <c r="BQ130" s="161" t="e">
        <f t="shared" si="119"/>
        <v>#DIV/0!</v>
      </c>
      <c r="BR130" s="107">
        <f t="shared" si="120"/>
        <v>0</v>
      </c>
      <c r="BS130" s="161" t="e">
        <f t="shared" si="121"/>
        <v>#DIV/0!</v>
      </c>
      <c r="BT130" s="161" t="e">
        <f t="shared" si="122"/>
        <v>#DIV/0!</v>
      </c>
      <c r="BU130" s="161" t="e">
        <f t="shared" si="123"/>
        <v>#DIV/0!</v>
      </c>
      <c r="BV130" s="161" t="e">
        <f t="shared" si="124"/>
        <v>#DIV/0!</v>
      </c>
      <c r="BW130" s="161" t="e">
        <f t="shared" si="125"/>
        <v>#DIV/0!</v>
      </c>
      <c r="BX130" s="107">
        <f t="shared" si="126"/>
        <v>0</v>
      </c>
      <c r="BZ130" s="40" t="e">
        <f>VLOOKUP(I130,Lists!$D$2:$D$19,1,FALSE)</f>
        <v>#N/A</v>
      </c>
      <c r="CA130" s="40" t="e">
        <f>VLOOKUP($I130,Blends!$B$2:$B$115,1,FALSE)</f>
        <v>#N/A</v>
      </c>
      <c r="CC130" s="218">
        <f>ROUND(IF($I130="Other HFC Blend",(Z130*$L130*SUMIF(Lists!$E$2:$E$133,'Quarterly Information'!$K130,Exchange_Value)+Z130*$N130*SUMIF(Lists!$E$2:$E$133,'Quarterly Information'!$M130,Exchange_Value)+Z130*$P130*SUMIF(Lists!$E$2:$E$133,'Quarterly Information'!$O130,Exchange_Value)+Z130*$R130*SUMIF(Lists!$E$2:$E$133,'Quarterly Information'!$Q130,Exchange_Value)+Z130*$T130*SUMIF(Lists!$E$2:$E$133,'Quarterly Information'!$S130,Exchange_Value))/1000,Z130*SUMIF(Lists!$E$2:$E$133,$I130,Exchange_Value)/1000),1)</f>
        <v>0</v>
      </c>
      <c r="CD130" s="218">
        <f>ROUND(IF($I130="Other HFC Blend",(AA130*$L130*SUMIF(Lists!$E$2:$E$133,'Quarterly Information'!$K130,Exchange_Value)+AA130*$N130*SUMIF(Lists!$E$2:$E$133,'Quarterly Information'!$M130,Exchange_Value)+AA130*$P130*SUMIF(Lists!$E$2:$E$133,'Quarterly Information'!$O130,Exchange_Value)+AA130*$R130*SUMIF(Lists!$E$2:$E$133,'Quarterly Information'!$Q130,Exchange_Value)+AA130*$T130*SUMIF(Lists!$E$2:$E$133,'Quarterly Information'!$S130,Exchange_Value))/1000,AA130*SUMIF(Lists!$E$2:$E$133,$I130,Exchange_Value)/1000),1)</f>
        <v>0</v>
      </c>
      <c r="CE130" s="218">
        <f>ROUND(IF($I130="Other HFC Blend",(AB130*$L130*SUMIF(Lists!$E$2:$E$133,'Quarterly Information'!$K130,Exchange_Value)+AB130*$N130*SUMIF(Lists!$E$2:$E$133,'Quarterly Information'!$M130,Exchange_Value)+AB130*$P130*SUMIF(Lists!$E$2:$E$133,'Quarterly Information'!$O130,Exchange_Value)+AB130*$R130*SUMIF(Lists!$E$2:$E$133,'Quarterly Information'!$Q130,Exchange_Value)+AB130*$T130*SUMIF(Lists!$E$2:$E$133,'Quarterly Information'!$S130,Exchange_Value))/1000,AB130*SUMIF(Lists!$E$2:$E$133,$I130,Exchange_Value)/1000),1)</f>
        <v>0</v>
      </c>
      <c r="CF130" s="218">
        <f>ROUND(IF($I130="Other HFC Blend",(AC130*$L130*SUMIF(Lists!$E$2:$E$133,'Quarterly Information'!$K130,Exchange_Value)+AC130*$N130*SUMIF(Lists!$E$2:$E$133,'Quarterly Information'!$M130,Exchange_Value)+AC130*$P130*SUMIF(Lists!$E$2:$E$133,'Quarterly Information'!$O130,Exchange_Value)+AC130*$R130*SUMIF(Lists!$E$2:$E$133,'Quarterly Information'!$Q130,Exchange_Value)+AC130*$T130*SUMIF(Lists!$E$2:$E$133,'Quarterly Information'!$S130,Exchange_Value))/1000,AC130*SUMIF(Lists!$E$2:$E$133,$I130,Exchange_Value)/1000),1)</f>
        <v>0</v>
      </c>
      <c r="CG130" s="218">
        <f>ROUND(IF($I130="Other HFC Blend",(AD130*$L130*SUMIF(Lists!$E$2:$E$133,'Quarterly Information'!$K130,Exchange_Value)+AD130*$N130*SUMIF(Lists!$E$2:$E$133,'Quarterly Information'!$M130,Exchange_Value)+AD130*$P130*SUMIF(Lists!$E$2:$E$133,'Quarterly Information'!$O130,Exchange_Value)+AD130*$R130*SUMIF(Lists!$E$2:$E$133,'Quarterly Information'!$Q130,Exchange_Value)+AD130*$T130*SUMIF(Lists!$E$2:$E$133,'Quarterly Information'!$S130,Exchange_Value))/1000,AD130*SUMIF(Lists!$E$2:$E$133,$I130,Exchange_Value)/1000),1)</f>
        <v>0</v>
      </c>
      <c r="CH130" s="218">
        <f>ROUND(IF($I130="Other HFC Blend",(AE130*$L130*SUMIF(Lists!$E$2:$E$133,'Quarterly Information'!$K130,Exchange_Value)+AE130*$N130*SUMIF(Lists!$E$2:$E$133,'Quarterly Information'!$M130,Exchange_Value)+AE130*$P130*SUMIF(Lists!$E$2:$E$133,'Quarterly Information'!$O130,Exchange_Value)+AE130*$R130*SUMIF(Lists!$E$2:$E$133,'Quarterly Information'!$Q130,Exchange_Value)+AE130*$T130*SUMIF(Lists!$E$2:$E$133,'Quarterly Information'!$S130,Exchange_Value))/1000,AE130*SUMIF(Lists!$E$2:$E$133,$I130,Exchange_Value)/1000),1)</f>
        <v>0</v>
      </c>
      <c r="CI130" s="218">
        <f>ROUND(IF($I130="Other HFC Blend",(AF130*$L130*SUMIF(Lists!$E$2:$E$133,'Quarterly Information'!$K130,Exchange_Value)+AF130*$N130*SUMIF(Lists!$E$2:$E$133,'Quarterly Information'!$M130,Exchange_Value)+AF130*$P130*SUMIF(Lists!$E$2:$E$133,'Quarterly Information'!$O130,Exchange_Value)+AF130*$R130*SUMIF(Lists!$E$2:$E$133,'Quarterly Information'!$Q130,Exchange_Value)+AF130*$T130*SUMIF(Lists!$E$2:$E$133,'Quarterly Information'!$S130,Exchange_Value))/1000,AF130*SUMIF(Lists!$E$2:$E$133,$I130,Exchange_Value)/1000),1)</f>
        <v>0</v>
      </c>
    </row>
    <row r="131" spans="1:87" ht="14" x14ac:dyDescent="0.25">
      <c r="A131" s="39">
        <v>89</v>
      </c>
      <c r="B131" s="90" t="str">
        <f t="shared" si="43"/>
        <v/>
      </c>
      <c r="C131" s="159"/>
      <c r="D131" s="91"/>
      <c r="E131" s="174"/>
      <c r="F131" s="92"/>
      <c r="G131" s="93"/>
      <c r="H131" s="94"/>
      <c r="I131" s="185"/>
      <c r="J131" s="200"/>
      <c r="K131" s="210"/>
      <c r="L131" s="95"/>
      <c r="M131" s="92"/>
      <c r="N131" s="95"/>
      <c r="O131" s="92"/>
      <c r="P131" s="95"/>
      <c r="Q131" s="128"/>
      <c r="R131" s="95"/>
      <c r="S131" s="128"/>
      <c r="T131" s="211"/>
      <c r="U131" s="203"/>
      <c r="V131" s="92"/>
      <c r="W131" s="96"/>
      <c r="X131" s="92"/>
      <c r="Y131" s="220"/>
      <c r="Z131" s="226"/>
      <c r="AA131" s="165"/>
      <c r="AB131" s="165"/>
      <c r="AC131" s="165"/>
      <c r="AD131" s="165"/>
      <c r="AE131" s="165"/>
      <c r="AF131" s="168"/>
      <c r="AG131"/>
      <c r="AH131" s="107">
        <f t="shared" si="86"/>
        <v>0</v>
      </c>
      <c r="AI131" s="107">
        <f t="shared" si="87"/>
        <v>0</v>
      </c>
      <c r="AJ131" s="107">
        <f t="shared" si="88"/>
        <v>0</v>
      </c>
      <c r="AK131" s="107">
        <f t="shared" si="89"/>
        <v>0</v>
      </c>
      <c r="AL131" s="107">
        <f t="shared" si="90"/>
        <v>0</v>
      </c>
      <c r="AM131" s="107">
        <f t="shared" si="49"/>
        <v>0</v>
      </c>
      <c r="AO131" s="161" t="e">
        <f t="shared" si="91"/>
        <v>#DIV/0!</v>
      </c>
      <c r="AP131" s="161" t="e">
        <f t="shared" si="92"/>
        <v>#DIV/0!</v>
      </c>
      <c r="AQ131" s="161" t="e">
        <f t="shared" si="93"/>
        <v>#DIV/0!</v>
      </c>
      <c r="AR131" s="161" t="e">
        <f t="shared" si="94"/>
        <v>#DIV/0!</v>
      </c>
      <c r="AS131" s="161" t="e">
        <f t="shared" si="95"/>
        <v>#DIV/0!</v>
      </c>
      <c r="AT131" s="107">
        <f t="shared" si="96"/>
        <v>0</v>
      </c>
      <c r="AU131" s="161" t="e">
        <f t="shared" si="97"/>
        <v>#DIV/0!</v>
      </c>
      <c r="AV131" s="161" t="e">
        <f t="shared" si="98"/>
        <v>#DIV/0!</v>
      </c>
      <c r="AW131" s="161" t="e">
        <f t="shared" si="99"/>
        <v>#DIV/0!</v>
      </c>
      <c r="AX131" s="161" t="e">
        <f t="shared" si="100"/>
        <v>#DIV/0!</v>
      </c>
      <c r="AY131" s="161" t="e">
        <f t="shared" si="101"/>
        <v>#DIV/0!</v>
      </c>
      <c r="AZ131" s="107">
        <f t="shared" si="102"/>
        <v>0</v>
      </c>
      <c r="BA131" s="161" t="e">
        <f t="shared" si="103"/>
        <v>#DIV/0!</v>
      </c>
      <c r="BB131" s="161" t="e">
        <f t="shared" si="104"/>
        <v>#DIV/0!</v>
      </c>
      <c r="BC131" s="161" t="e">
        <f t="shared" si="105"/>
        <v>#DIV/0!</v>
      </c>
      <c r="BD131" s="161" t="e">
        <f t="shared" si="106"/>
        <v>#DIV/0!</v>
      </c>
      <c r="BE131" s="161" t="e">
        <f t="shared" si="107"/>
        <v>#DIV/0!</v>
      </c>
      <c r="BF131" s="107">
        <f t="shared" si="108"/>
        <v>0</v>
      </c>
      <c r="BG131" s="161" t="e">
        <f t="shared" si="109"/>
        <v>#DIV/0!</v>
      </c>
      <c r="BH131" s="161" t="e">
        <f t="shared" si="110"/>
        <v>#DIV/0!</v>
      </c>
      <c r="BI131" s="161" t="e">
        <f t="shared" si="111"/>
        <v>#DIV/0!</v>
      </c>
      <c r="BJ131" s="161" t="e">
        <f t="shared" si="112"/>
        <v>#DIV/0!</v>
      </c>
      <c r="BK131" s="161" t="e">
        <f t="shared" si="113"/>
        <v>#DIV/0!</v>
      </c>
      <c r="BL131" s="107">
        <f t="shared" si="114"/>
        <v>0</v>
      </c>
      <c r="BM131" s="161" t="e">
        <f t="shared" si="115"/>
        <v>#DIV/0!</v>
      </c>
      <c r="BN131" s="161" t="e">
        <f t="shared" si="116"/>
        <v>#DIV/0!</v>
      </c>
      <c r="BO131" s="161" t="e">
        <f t="shared" si="117"/>
        <v>#DIV/0!</v>
      </c>
      <c r="BP131" s="161" t="e">
        <f t="shared" si="118"/>
        <v>#DIV/0!</v>
      </c>
      <c r="BQ131" s="161" t="e">
        <f t="shared" si="119"/>
        <v>#DIV/0!</v>
      </c>
      <c r="BR131" s="107">
        <f t="shared" si="120"/>
        <v>0</v>
      </c>
      <c r="BS131" s="161" t="e">
        <f t="shared" si="121"/>
        <v>#DIV/0!</v>
      </c>
      <c r="BT131" s="161" t="e">
        <f t="shared" si="122"/>
        <v>#DIV/0!</v>
      </c>
      <c r="BU131" s="161" t="e">
        <f t="shared" si="123"/>
        <v>#DIV/0!</v>
      </c>
      <c r="BV131" s="161" t="e">
        <f t="shared" si="124"/>
        <v>#DIV/0!</v>
      </c>
      <c r="BW131" s="161" t="e">
        <f t="shared" si="125"/>
        <v>#DIV/0!</v>
      </c>
      <c r="BX131" s="107">
        <f t="shared" si="126"/>
        <v>0</v>
      </c>
      <c r="BZ131" s="40" t="e">
        <f>VLOOKUP(I131,Lists!$D$2:$D$19,1,FALSE)</f>
        <v>#N/A</v>
      </c>
      <c r="CA131" s="40" t="e">
        <f>VLOOKUP($I131,Blends!$B$2:$B$115,1,FALSE)</f>
        <v>#N/A</v>
      </c>
      <c r="CC131" s="218">
        <f>ROUND(IF($I131="Other HFC Blend",(Z131*$L131*SUMIF(Lists!$E$2:$E$133,'Quarterly Information'!$K131,Exchange_Value)+Z131*$N131*SUMIF(Lists!$E$2:$E$133,'Quarterly Information'!$M131,Exchange_Value)+Z131*$P131*SUMIF(Lists!$E$2:$E$133,'Quarterly Information'!$O131,Exchange_Value)+Z131*$R131*SUMIF(Lists!$E$2:$E$133,'Quarterly Information'!$Q131,Exchange_Value)+Z131*$T131*SUMIF(Lists!$E$2:$E$133,'Quarterly Information'!$S131,Exchange_Value))/1000,Z131*SUMIF(Lists!$E$2:$E$133,$I131,Exchange_Value)/1000),1)</f>
        <v>0</v>
      </c>
      <c r="CD131" s="218">
        <f>ROUND(IF($I131="Other HFC Blend",(AA131*$L131*SUMIF(Lists!$E$2:$E$133,'Quarterly Information'!$K131,Exchange_Value)+AA131*$N131*SUMIF(Lists!$E$2:$E$133,'Quarterly Information'!$M131,Exchange_Value)+AA131*$P131*SUMIF(Lists!$E$2:$E$133,'Quarterly Information'!$O131,Exchange_Value)+AA131*$R131*SUMIF(Lists!$E$2:$E$133,'Quarterly Information'!$Q131,Exchange_Value)+AA131*$T131*SUMIF(Lists!$E$2:$E$133,'Quarterly Information'!$S131,Exchange_Value))/1000,AA131*SUMIF(Lists!$E$2:$E$133,$I131,Exchange_Value)/1000),1)</f>
        <v>0</v>
      </c>
      <c r="CE131" s="218">
        <f>ROUND(IF($I131="Other HFC Blend",(AB131*$L131*SUMIF(Lists!$E$2:$E$133,'Quarterly Information'!$K131,Exchange_Value)+AB131*$N131*SUMIF(Lists!$E$2:$E$133,'Quarterly Information'!$M131,Exchange_Value)+AB131*$P131*SUMIF(Lists!$E$2:$E$133,'Quarterly Information'!$O131,Exchange_Value)+AB131*$R131*SUMIF(Lists!$E$2:$E$133,'Quarterly Information'!$Q131,Exchange_Value)+AB131*$T131*SUMIF(Lists!$E$2:$E$133,'Quarterly Information'!$S131,Exchange_Value))/1000,AB131*SUMIF(Lists!$E$2:$E$133,$I131,Exchange_Value)/1000),1)</f>
        <v>0</v>
      </c>
      <c r="CF131" s="218">
        <f>ROUND(IF($I131="Other HFC Blend",(AC131*$L131*SUMIF(Lists!$E$2:$E$133,'Quarterly Information'!$K131,Exchange_Value)+AC131*$N131*SUMIF(Lists!$E$2:$E$133,'Quarterly Information'!$M131,Exchange_Value)+AC131*$P131*SUMIF(Lists!$E$2:$E$133,'Quarterly Information'!$O131,Exchange_Value)+AC131*$R131*SUMIF(Lists!$E$2:$E$133,'Quarterly Information'!$Q131,Exchange_Value)+AC131*$T131*SUMIF(Lists!$E$2:$E$133,'Quarterly Information'!$S131,Exchange_Value))/1000,AC131*SUMIF(Lists!$E$2:$E$133,$I131,Exchange_Value)/1000),1)</f>
        <v>0</v>
      </c>
      <c r="CG131" s="218">
        <f>ROUND(IF($I131="Other HFC Blend",(AD131*$L131*SUMIF(Lists!$E$2:$E$133,'Quarterly Information'!$K131,Exchange_Value)+AD131*$N131*SUMIF(Lists!$E$2:$E$133,'Quarterly Information'!$M131,Exchange_Value)+AD131*$P131*SUMIF(Lists!$E$2:$E$133,'Quarterly Information'!$O131,Exchange_Value)+AD131*$R131*SUMIF(Lists!$E$2:$E$133,'Quarterly Information'!$Q131,Exchange_Value)+AD131*$T131*SUMIF(Lists!$E$2:$E$133,'Quarterly Information'!$S131,Exchange_Value))/1000,AD131*SUMIF(Lists!$E$2:$E$133,$I131,Exchange_Value)/1000),1)</f>
        <v>0</v>
      </c>
      <c r="CH131" s="218">
        <f>ROUND(IF($I131="Other HFC Blend",(AE131*$L131*SUMIF(Lists!$E$2:$E$133,'Quarterly Information'!$K131,Exchange_Value)+AE131*$N131*SUMIF(Lists!$E$2:$E$133,'Quarterly Information'!$M131,Exchange_Value)+AE131*$P131*SUMIF(Lists!$E$2:$E$133,'Quarterly Information'!$O131,Exchange_Value)+AE131*$R131*SUMIF(Lists!$E$2:$E$133,'Quarterly Information'!$Q131,Exchange_Value)+AE131*$T131*SUMIF(Lists!$E$2:$E$133,'Quarterly Information'!$S131,Exchange_Value))/1000,AE131*SUMIF(Lists!$E$2:$E$133,$I131,Exchange_Value)/1000),1)</f>
        <v>0</v>
      </c>
      <c r="CI131" s="218">
        <f>ROUND(IF($I131="Other HFC Blend",(AF131*$L131*SUMIF(Lists!$E$2:$E$133,'Quarterly Information'!$K131,Exchange_Value)+AF131*$N131*SUMIF(Lists!$E$2:$E$133,'Quarterly Information'!$M131,Exchange_Value)+AF131*$P131*SUMIF(Lists!$E$2:$E$133,'Quarterly Information'!$O131,Exchange_Value)+AF131*$R131*SUMIF(Lists!$E$2:$E$133,'Quarterly Information'!$Q131,Exchange_Value)+AF131*$T131*SUMIF(Lists!$E$2:$E$133,'Quarterly Information'!$S131,Exchange_Value))/1000,AF131*SUMIF(Lists!$E$2:$E$133,$I131,Exchange_Value)/1000),1)</f>
        <v>0</v>
      </c>
    </row>
    <row r="132" spans="1:87" ht="14" x14ac:dyDescent="0.25">
      <c r="A132" s="39">
        <v>90</v>
      </c>
      <c r="B132" s="90" t="str">
        <f t="shared" si="43"/>
        <v/>
      </c>
      <c r="C132" s="159"/>
      <c r="D132" s="91"/>
      <c r="E132" s="174"/>
      <c r="F132" s="92"/>
      <c r="G132" s="93"/>
      <c r="H132" s="94"/>
      <c r="I132" s="185"/>
      <c r="J132" s="200"/>
      <c r="K132" s="210"/>
      <c r="L132" s="95"/>
      <c r="M132" s="92"/>
      <c r="N132" s="95"/>
      <c r="O132" s="92"/>
      <c r="P132" s="95"/>
      <c r="Q132" s="128"/>
      <c r="R132" s="95"/>
      <c r="S132" s="128"/>
      <c r="T132" s="211"/>
      <c r="U132" s="203"/>
      <c r="V132" s="92"/>
      <c r="W132" s="96"/>
      <c r="X132" s="92"/>
      <c r="Y132" s="220"/>
      <c r="Z132" s="226"/>
      <c r="AA132" s="165"/>
      <c r="AB132" s="165"/>
      <c r="AC132" s="165"/>
      <c r="AD132" s="165"/>
      <c r="AE132" s="165"/>
      <c r="AF132" s="168"/>
      <c r="AG132"/>
      <c r="AH132" s="107">
        <f t="shared" si="86"/>
        <v>0</v>
      </c>
      <c r="AI132" s="107">
        <f t="shared" si="87"/>
        <v>0</v>
      </c>
      <c r="AJ132" s="107">
        <f t="shared" si="88"/>
        <v>0</v>
      </c>
      <c r="AK132" s="107">
        <f t="shared" si="89"/>
        <v>0</v>
      </c>
      <c r="AL132" s="107">
        <f t="shared" si="90"/>
        <v>0</v>
      </c>
      <c r="AM132" s="107">
        <f t="shared" si="49"/>
        <v>0</v>
      </c>
      <c r="AO132" s="161" t="e">
        <f t="shared" si="91"/>
        <v>#DIV/0!</v>
      </c>
      <c r="AP132" s="161" t="e">
        <f t="shared" si="92"/>
        <v>#DIV/0!</v>
      </c>
      <c r="AQ132" s="161" t="e">
        <f t="shared" si="93"/>
        <v>#DIV/0!</v>
      </c>
      <c r="AR132" s="161" t="e">
        <f t="shared" si="94"/>
        <v>#DIV/0!</v>
      </c>
      <c r="AS132" s="161" t="e">
        <f t="shared" si="95"/>
        <v>#DIV/0!</v>
      </c>
      <c r="AT132" s="107">
        <f t="shared" si="96"/>
        <v>0</v>
      </c>
      <c r="AU132" s="161" t="e">
        <f t="shared" si="97"/>
        <v>#DIV/0!</v>
      </c>
      <c r="AV132" s="161" t="e">
        <f t="shared" si="98"/>
        <v>#DIV/0!</v>
      </c>
      <c r="AW132" s="161" t="e">
        <f t="shared" si="99"/>
        <v>#DIV/0!</v>
      </c>
      <c r="AX132" s="161" t="e">
        <f t="shared" si="100"/>
        <v>#DIV/0!</v>
      </c>
      <c r="AY132" s="161" t="e">
        <f t="shared" si="101"/>
        <v>#DIV/0!</v>
      </c>
      <c r="AZ132" s="107">
        <f t="shared" si="102"/>
        <v>0</v>
      </c>
      <c r="BA132" s="161" t="e">
        <f t="shared" si="103"/>
        <v>#DIV/0!</v>
      </c>
      <c r="BB132" s="161" t="e">
        <f t="shared" si="104"/>
        <v>#DIV/0!</v>
      </c>
      <c r="BC132" s="161" t="e">
        <f t="shared" si="105"/>
        <v>#DIV/0!</v>
      </c>
      <c r="BD132" s="161" t="e">
        <f t="shared" si="106"/>
        <v>#DIV/0!</v>
      </c>
      <c r="BE132" s="161" t="e">
        <f t="shared" si="107"/>
        <v>#DIV/0!</v>
      </c>
      <c r="BF132" s="107">
        <f t="shared" si="108"/>
        <v>0</v>
      </c>
      <c r="BG132" s="161" t="e">
        <f t="shared" si="109"/>
        <v>#DIV/0!</v>
      </c>
      <c r="BH132" s="161" t="e">
        <f t="shared" si="110"/>
        <v>#DIV/0!</v>
      </c>
      <c r="BI132" s="161" t="e">
        <f t="shared" si="111"/>
        <v>#DIV/0!</v>
      </c>
      <c r="BJ132" s="161" t="e">
        <f t="shared" si="112"/>
        <v>#DIV/0!</v>
      </c>
      <c r="BK132" s="161" t="e">
        <f t="shared" si="113"/>
        <v>#DIV/0!</v>
      </c>
      <c r="BL132" s="107">
        <f t="shared" si="114"/>
        <v>0</v>
      </c>
      <c r="BM132" s="161" t="e">
        <f t="shared" si="115"/>
        <v>#DIV/0!</v>
      </c>
      <c r="BN132" s="161" t="e">
        <f t="shared" si="116"/>
        <v>#DIV/0!</v>
      </c>
      <c r="BO132" s="161" t="e">
        <f t="shared" si="117"/>
        <v>#DIV/0!</v>
      </c>
      <c r="BP132" s="161" t="e">
        <f t="shared" si="118"/>
        <v>#DIV/0!</v>
      </c>
      <c r="BQ132" s="161" t="e">
        <f t="shared" si="119"/>
        <v>#DIV/0!</v>
      </c>
      <c r="BR132" s="107">
        <f t="shared" si="120"/>
        <v>0</v>
      </c>
      <c r="BS132" s="161" t="e">
        <f t="shared" si="121"/>
        <v>#DIV/0!</v>
      </c>
      <c r="BT132" s="161" t="e">
        <f t="shared" si="122"/>
        <v>#DIV/0!</v>
      </c>
      <c r="BU132" s="161" t="e">
        <f t="shared" si="123"/>
        <v>#DIV/0!</v>
      </c>
      <c r="BV132" s="161" t="e">
        <f t="shared" si="124"/>
        <v>#DIV/0!</v>
      </c>
      <c r="BW132" s="161" t="e">
        <f t="shared" si="125"/>
        <v>#DIV/0!</v>
      </c>
      <c r="BX132" s="107">
        <f t="shared" si="126"/>
        <v>0</v>
      </c>
      <c r="BZ132" s="40" t="e">
        <f>VLOOKUP(I132,Lists!$D$2:$D$19,1,FALSE)</f>
        <v>#N/A</v>
      </c>
      <c r="CA132" s="40" t="e">
        <f>VLOOKUP($I132,Blends!$B$2:$B$115,1,FALSE)</f>
        <v>#N/A</v>
      </c>
      <c r="CC132" s="218">
        <f>ROUND(IF($I132="Other HFC Blend",(Z132*$L132*SUMIF(Lists!$E$2:$E$133,'Quarterly Information'!$K132,Exchange_Value)+Z132*$N132*SUMIF(Lists!$E$2:$E$133,'Quarterly Information'!$M132,Exchange_Value)+Z132*$P132*SUMIF(Lists!$E$2:$E$133,'Quarterly Information'!$O132,Exchange_Value)+Z132*$R132*SUMIF(Lists!$E$2:$E$133,'Quarterly Information'!$Q132,Exchange_Value)+Z132*$T132*SUMIF(Lists!$E$2:$E$133,'Quarterly Information'!$S132,Exchange_Value))/1000,Z132*SUMIF(Lists!$E$2:$E$133,$I132,Exchange_Value)/1000),1)</f>
        <v>0</v>
      </c>
      <c r="CD132" s="218">
        <f>ROUND(IF($I132="Other HFC Blend",(AA132*$L132*SUMIF(Lists!$E$2:$E$133,'Quarterly Information'!$K132,Exchange_Value)+AA132*$N132*SUMIF(Lists!$E$2:$E$133,'Quarterly Information'!$M132,Exchange_Value)+AA132*$P132*SUMIF(Lists!$E$2:$E$133,'Quarterly Information'!$O132,Exchange_Value)+AA132*$R132*SUMIF(Lists!$E$2:$E$133,'Quarterly Information'!$Q132,Exchange_Value)+AA132*$T132*SUMIF(Lists!$E$2:$E$133,'Quarterly Information'!$S132,Exchange_Value))/1000,AA132*SUMIF(Lists!$E$2:$E$133,$I132,Exchange_Value)/1000),1)</f>
        <v>0</v>
      </c>
      <c r="CE132" s="218">
        <f>ROUND(IF($I132="Other HFC Blend",(AB132*$L132*SUMIF(Lists!$E$2:$E$133,'Quarterly Information'!$K132,Exchange_Value)+AB132*$N132*SUMIF(Lists!$E$2:$E$133,'Quarterly Information'!$M132,Exchange_Value)+AB132*$P132*SUMIF(Lists!$E$2:$E$133,'Quarterly Information'!$O132,Exchange_Value)+AB132*$R132*SUMIF(Lists!$E$2:$E$133,'Quarterly Information'!$Q132,Exchange_Value)+AB132*$T132*SUMIF(Lists!$E$2:$E$133,'Quarterly Information'!$S132,Exchange_Value))/1000,AB132*SUMIF(Lists!$E$2:$E$133,$I132,Exchange_Value)/1000),1)</f>
        <v>0</v>
      </c>
      <c r="CF132" s="218">
        <f>ROUND(IF($I132="Other HFC Blend",(AC132*$L132*SUMIF(Lists!$E$2:$E$133,'Quarterly Information'!$K132,Exchange_Value)+AC132*$N132*SUMIF(Lists!$E$2:$E$133,'Quarterly Information'!$M132,Exchange_Value)+AC132*$P132*SUMIF(Lists!$E$2:$E$133,'Quarterly Information'!$O132,Exchange_Value)+AC132*$R132*SUMIF(Lists!$E$2:$E$133,'Quarterly Information'!$Q132,Exchange_Value)+AC132*$T132*SUMIF(Lists!$E$2:$E$133,'Quarterly Information'!$S132,Exchange_Value))/1000,AC132*SUMIF(Lists!$E$2:$E$133,$I132,Exchange_Value)/1000),1)</f>
        <v>0</v>
      </c>
      <c r="CG132" s="218">
        <f>ROUND(IF($I132="Other HFC Blend",(AD132*$L132*SUMIF(Lists!$E$2:$E$133,'Quarterly Information'!$K132,Exchange_Value)+AD132*$N132*SUMIF(Lists!$E$2:$E$133,'Quarterly Information'!$M132,Exchange_Value)+AD132*$P132*SUMIF(Lists!$E$2:$E$133,'Quarterly Information'!$O132,Exchange_Value)+AD132*$R132*SUMIF(Lists!$E$2:$E$133,'Quarterly Information'!$Q132,Exchange_Value)+AD132*$T132*SUMIF(Lists!$E$2:$E$133,'Quarterly Information'!$S132,Exchange_Value))/1000,AD132*SUMIF(Lists!$E$2:$E$133,$I132,Exchange_Value)/1000),1)</f>
        <v>0</v>
      </c>
      <c r="CH132" s="218">
        <f>ROUND(IF($I132="Other HFC Blend",(AE132*$L132*SUMIF(Lists!$E$2:$E$133,'Quarterly Information'!$K132,Exchange_Value)+AE132*$N132*SUMIF(Lists!$E$2:$E$133,'Quarterly Information'!$M132,Exchange_Value)+AE132*$P132*SUMIF(Lists!$E$2:$E$133,'Quarterly Information'!$O132,Exchange_Value)+AE132*$R132*SUMIF(Lists!$E$2:$E$133,'Quarterly Information'!$Q132,Exchange_Value)+AE132*$T132*SUMIF(Lists!$E$2:$E$133,'Quarterly Information'!$S132,Exchange_Value))/1000,AE132*SUMIF(Lists!$E$2:$E$133,$I132,Exchange_Value)/1000),1)</f>
        <v>0</v>
      </c>
      <c r="CI132" s="218">
        <f>ROUND(IF($I132="Other HFC Blend",(AF132*$L132*SUMIF(Lists!$E$2:$E$133,'Quarterly Information'!$K132,Exchange_Value)+AF132*$N132*SUMIF(Lists!$E$2:$E$133,'Quarterly Information'!$M132,Exchange_Value)+AF132*$P132*SUMIF(Lists!$E$2:$E$133,'Quarterly Information'!$O132,Exchange_Value)+AF132*$R132*SUMIF(Lists!$E$2:$E$133,'Quarterly Information'!$Q132,Exchange_Value)+AF132*$T132*SUMIF(Lists!$E$2:$E$133,'Quarterly Information'!$S132,Exchange_Value))/1000,AF132*SUMIF(Lists!$E$2:$E$133,$I132,Exchange_Value)/1000),1)</f>
        <v>0</v>
      </c>
    </row>
    <row r="133" spans="1:87" ht="14" x14ac:dyDescent="0.25">
      <c r="A133" s="39">
        <v>91</v>
      </c>
      <c r="B133" s="90" t="str">
        <f t="shared" si="43"/>
        <v/>
      </c>
      <c r="C133" s="159"/>
      <c r="D133" s="91"/>
      <c r="E133" s="174"/>
      <c r="F133" s="92"/>
      <c r="G133" s="93"/>
      <c r="H133" s="94"/>
      <c r="I133" s="185"/>
      <c r="J133" s="200"/>
      <c r="K133" s="210"/>
      <c r="L133" s="95"/>
      <c r="M133" s="92"/>
      <c r="N133" s="95"/>
      <c r="O133" s="92"/>
      <c r="P133" s="95"/>
      <c r="Q133" s="128"/>
      <c r="R133" s="95"/>
      <c r="S133" s="128"/>
      <c r="T133" s="211"/>
      <c r="U133" s="203"/>
      <c r="V133" s="92"/>
      <c r="W133" s="96"/>
      <c r="X133" s="92"/>
      <c r="Y133" s="220"/>
      <c r="Z133" s="226"/>
      <c r="AA133" s="165"/>
      <c r="AB133" s="165"/>
      <c r="AC133" s="165"/>
      <c r="AD133" s="165"/>
      <c r="AE133" s="165"/>
      <c r="AF133" s="168"/>
      <c r="AG133"/>
      <c r="AH133" s="107">
        <f t="shared" si="86"/>
        <v>0</v>
      </c>
      <c r="AI133" s="107">
        <f t="shared" si="87"/>
        <v>0</v>
      </c>
      <c r="AJ133" s="107">
        <f t="shared" si="88"/>
        <v>0</v>
      </c>
      <c r="AK133" s="107">
        <f t="shared" si="89"/>
        <v>0</v>
      </c>
      <c r="AL133" s="107">
        <f t="shared" si="90"/>
        <v>0</v>
      </c>
      <c r="AM133" s="107">
        <f t="shared" si="49"/>
        <v>0</v>
      </c>
      <c r="AO133" s="161" t="e">
        <f t="shared" si="91"/>
        <v>#DIV/0!</v>
      </c>
      <c r="AP133" s="161" t="e">
        <f t="shared" si="92"/>
        <v>#DIV/0!</v>
      </c>
      <c r="AQ133" s="161" t="e">
        <f t="shared" si="93"/>
        <v>#DIV/0!</v>
      </c>
      <c r="AR133" s="161" t="e">
        <f t="shared" si="94"/>
        <v>#DIV/0!</v>
      </c>
      <c r="AS133" s="161" t="e">
        <f t="shared" si="95"/>
        <v>#DIV/0!</v>
      </c>
      <c r="AT133" s="107">
        <f t="shared" si="96"/>
        <v>0</v>
      </c>
      <c r="AU133" s="161" t="e">
        <f t="shared" si="97"/>
        <v>#DIV/0!</v>
      </c>
      <c r="AV133" s="161" t="e">
        <f t="shared" si="98"/>
        <v>#DIV/0!</v>
      </c>
      <c r="AW133" s="161" t="e">
        <f t="shared" si="99"/>
        <v>#DIV/0!</v>
      </c>
      <c r="AX133" s="161" t="e">
        <f t="shared" si="100"/>
        <v>#DIV/0!</v>
      </c>
      <c r="AY133" s="161" t="e">
        <f t="shared" si="101"/>
        <v>#DIV/0!</v>
      </c>
      <c r="AZ133" s="107">
        <f t="shared" si="102"/>
        <v>0</v>
      </c>
      <c r="BA133" s="161" t="e">
        <f t="shared" si="103"/>
        <v>#DIV/0!</v>
      </c>
      <c r="BB133" s="161" t="e">
        <f t="shared" si="104"/>
        <v>#DIV/0!</v>
      </c>
      <c r="BC133" s="161" t="e">
        <f t="shared" si="105"/>
        <v>#DIV/0!</v>
      </c>
      <c r="BD133" s="161" t="e">
        <f t="shared" si="106"/>
        <v>#DIV/0!</v>
      </c>
      <c r="BE133" s="161" t="e">
        <f t="shared" si="107"/>
        <v>#DIV/0!</v>
      </c>
      <c r="BF133" s="107">
        <f t="shared" si="108"/>
        <v>0</v>
      </c>
      <c r="BG133" s="161" t="e">
        <f t="shared" si="109"/>
        <v>#DIV/0!</v>
      </c>
      <c r="BH133" s="161" t="e">
        <f t="shared" si="110"/>
        <v>#DIV/0!</v>
      </c>
      <c r="BI133" s="161" t="e">
        <f t="shared" si="111"/>
        <v>#DIV/0!</v>
      </c>
      <c r="BJ133" s="161" t="e">
        <f t="shared" si="112"/>
        <v>#DIV/0!</v>
      </c>
      <c r="BK133" s="161" t="e">
        <f t="shared" si="113"/>
        <v>#DIV/0!</v>
      </c>
      <c r="BL133" s="107">
        <f t="shared" si="114"/>
        <v>0</v>
      </c>
      <c r="BM133" s="161" t="e">
        <f t="shared" si="115"/>
        <v>#DIV/0!</v>
      </c>
      <c r="BN133" s="161" t="e">
        <f t="shared" si="116"/>
        <v>#DIV/0!</v>
      </c>
      <c r="BO133" s="161" t="e">
        <f t="shared" si="117"/>
        <v>#DIV/0!</v>
      </c>
      <c r="BP133" s="161" t="e">
        <f t="shared" si="118"/>
        <v>#DIV/0!</v>
      </c>
      <c r="BQ133" s="161" t="e">
        <f t="shared" si="119"/>
        <v>#DIV/0!</v>
      </c>
      <c r="BR133" s="107">
        <f t="shared" si="120"/>
        <v>0</v>
      </c>
      <c r="BS133" s="161" t="e">
        <f t="shared" si="121"/>
        <v>#DIV/0!</v>
      </c>
      <c r="BT133" s="161" t="e">
        <f t="shared" si="122"/>
        <v>#DIV/0!</v>
      </c>
      <c r="BU133" s="161" t="e">
        <f t="shared" si="123"/>
        <v>#DIV/0!</v>
      </c>
      <c r="BV133" s="161" t="e">
        <f t="shared" si="124"/>
        <v>#DIV/0!</v>
      </c>
      <c r="BW133" s="161" t="e">
        <f t="shared" si="125"/>
        <v>#DIV/0!</v>
      </c>
      <c r="BX133" s="107">
        <f t="shared" si="126"/>
        <v>0</v>
      </c>
      <c r="BZ133" s="40" t="e">
        <f>VLOOKUP(I133,Lists!$D$2:$D$19,1,FALSE)</f>
        <v>#N/A</v>
      </c>
      <c r="CA133" s="40" t="e">
        <f>VLOOKUP($I133,Blends!$B$2:$B$115,1,FALSE)</f>
        <v>#N/A</v>
      </c>
      <c r="CC133" s="218">
        <f>ROUND(IF($I133="Other HFC Blend",(Z133*$L133*SUMIF(Lists!$E$2:$E$133,'Quarterly Information'!$K133,Exchange_Value)+Z133*$N133*SUMIF(Lists!$E$2:$E$133,'Quarterly Information'!$M133,Exchange_Value)+Z133*$P133*SUMIF(Lists!$E$2:$E$133,'Quarterly Information'!$O133,Exchange_Value)+Z133*$R133*SUMIF(Lists!$E$2:$E$133,'Quarterly Information'!$Q133,Exchange_Value)+Z133*$T133*SUMIF(Lists!$E$2:$E$133,'Quarterly Information'!$S133,Exchange_Value))/1000,Z133*SUMIF(Lists!$E$2:$E$133,$I133,Exchange_Value)/1000),1)</f>
        <v>0</v>
      </c>
      <c r="CD133" s="218">
        <f>ROUND(IF($I133="Other HFC Blend",(AA133*$L133*SUMIF(Lists!$E$2:$E$133,'Quarterly Information'!$K133,Exchange_Value)+AA133*$N133*SUMIF(Lists!$E$2:$E$133,'Quarterly Information'!$M133,Exchange_Value)+AA133*$P133*SUMIF(Lists!$E$2:$E$133,'Quarterly Information'!$O133,Exchange_Value)+AA133*$R133*SUMIF(Lists!$E$2:$E$133,'Quarterly Information'!$Q133,Exchange_Value)+AA133*$T133*SUMIF(Lists!$E$2:$E$133,'Quarterly Information'!$S133,Exchange_Value))/1000,AA133*SUMIF(Lists!$E$2:$E$133,$I133,Exchange_Value)/1000),1)</f>
        <v>0</v>
      </c>
      <c r="CE133" s="218">
        <f>ROUND(IF($I133="Other HFC Blend",(AB133*$L133*SUMIF(Lists!$E$2:$E$133,'Quarterly Information'!$K133,Exchange_Value)+AB133*$N133*SUMIF(Lists!$E$2:$E$133,'Quarterly Information'!$M133,Exchange_Value)+AB133*$P133*SUMIF(Lists!$E$2:$E$133,'Quarterly Information'!$O133,Exchange_Value)+AB133*$R133*SUMIF(Lists!$E$2:$E$133,'Quarterly Information'!$Q133,Exchange_Value)+AB133*$T133*SUMIF(Lists!$E$2:$E$133,'Quarterly Information'!$S133,Exchange_Value))/1000,AB133*SUMIF(Lists!$E$2:$E$133,$I133,Exchange_Value)/1000),1)</f>
        <v>0</v>
      </c>
      <c r="CF133" s="218">
        <f>ROUND(IF($I133="Other HFC Blend",(AC133*$L133*SUMIF(Lists!$E$2:$E$133,'Quarterly Information'!$K133,Exchange_Value)+AC133*$N133*SUMIF(Lists!$E$2:$E$133,'Quarterly Information'!$M133,Exchange_Value)+AC133*$P133*SUMIF(Lists!$E$2:$E$133,'Quarterly Information'!$O133,Exchange_Value)+AC133*$R133*SUMIF(Lists!$E$2:$E$133,'Quarterly Information'!$Q133,Exchange_Value)+AC133*$T133*SUMIF(Lists!$E$2:$E$133,'Quarterly Information'!$S133,Exchange_Value))/1000,AC133*SUMIF(Lists!$E$2:$E$133,$I133,Exchange_Value)/1000),1)</f>
        <v>0</v>
      </c>
      <c r="CG133" s="218">
        <f>ROUND(IF($I133="Other HFC Blend",(AD133*$L133*SUMIF(Lists!$E$2:$E$133,'Quarterly Information'!$K133,Exchange_Value)+AD133*$N133*SUMIF(Lists!$E$2:$E$133,'Quarterly Information'!$M133,Exchange_Value)+AD133*$P133*SUMIF(Lists!$E$2:$E$133,'Quarterly Information'!$O133,Exchange_Value)+AD133*$R133*SUMIF(Lists!$E$2:$E$133,'Quarterly Information'!$Q133,Exchange_Value)+AD133*$T133*SUMIF(Lists!$E$2:$E$133,'Quarterly Information'!$S133,Exchange_Value))/1000,AD133*SUMIF(Lists!$E$2:$E$133,$I133,Exchange_Value)/1000),1)</f>
        <v>0</v>
      </c>
      <c r="CH133" s="218">
        <f>ROUND(IF($I133="Other HFC Blend",(AE133*$L133*SUMIF(Lists!$E$2:$E$133,'Quarterly Information'!$K133,Exchange_Value)+AE133*$N133*SUMIF(Lists!$E$2:$E$133,'Quarterly Information'!$M133,Exchange_Value)+AE133*$P133*SUMIF(Lists!$E$2:$E$133,'Quarterly Information'!$O133,Exchange_Value)+AE133*$R133*SUMIF(Lists!$E$2:$E$133,'Quarterly Information'!$Q133,Exchange_Value)+AE133*$T133*SUMIF(Lists!$E$2:$E$133,'Quarterly Information'!$S133,Exchange_Value))/1000,AE133*SUMIF(Lists!$E$2:$E$133,$I133,Exchange_Value)/1000),1)</f>
        <v>0</v>
      </c>
      <c r="CI133" s="218">
        <f>ROUND(IF($I133="Other HFC Blend",(AF133*$L133*SUMIF(Lists!$E$2:$E$133,'Quarterly Information'!$K133,Exchange_Value)+AF133*$N133*SUMIF(Lists!$E$2:$E$133,'Quarterly Information'!$M133,Exchange_Value)+AF133*$P133*SUMIF(Lists!$E$2:$E$133,'Quarterly Information'!$O133,Exchange_Value)+AF133*$R133*SUMIF(Lists!$E$2:$E$133,'Quarterly Information'!$Q133,Exchange_Value)+AF133*$T133*SUMIF(Lists!$E$2:$E$133,'Quarterly Information'!$S133,Exchange_Value))/1000,AF133*SUMIF(Lists!$E$2:$E$133,$I133,Exchange_Value)/1000),1)</f>
        <v>0</v>
      </c>
    </row>
    <row r="134" spans="1:87" ht="14" x14ac:dyDescent="0.25">
      <c r="A134" s="39">
        <v>92</v>
      </c>
      <c r="B134" s="90" t="str">
        <f t="shared" si="43"/>
        <v/>
      </c>
      <c r="C134" s="159"/>
      <c r="D134" s="91"/>
      <c r="E134" s="174"/>
      <c r="F134" s="92"/>
      <c r="G134" s="93"/>
      <c r="H134" s="94"/>
      <c r="I134" s="185"/>
      <c r="J134" s="200"/>
      <c r="K134" s="210"/>
      <c r="L134" s="95"/>
      <c r="M134" s="92"/>
      <c r="N134" s="95"/>
      <c r="O134" s="92"/>
      <c r="P134" s="95"/>
      <c r="Q134" s="128"/>
      <c r="R134" s="95"/>
      <c r="S134" s="128"/>
      <c r="T134" s="211"/>
      <c r="U134" s="203"/>
      <c r="V134" s="92"/>
      <c r="W134" s="96"/>
      <c r="X134" s="92"/>
      <c r="Y134" s="220"/>
      <c r="Z134" s="226"/>
      <c r="AA134" s="165"/>
      <c r="AB134" s="165"/>
      <c r="AC134" s="165"/>
      <c r="AD134" s="165"/>
      <c r="AE134" s="165"/>
      <c r="AF134" s="168"/>
      <c r="AG134"/>
      <c r="AH134" s="107">
        <f t="shared" si="86"/>
        <v>0</v>
      </c>
      <c r="AI134" s="107">
        <f t="shared" si="87"/>
        <v>0</v>
      </c>
      <c r="AJ134" s="107">
        <f t="shared" si="88"/>
        <v>0</v>
      </c>
      <c r="AK134" s="107">
        <f t="shared" si="89"/>
        <v>0</v>
      </c>
      <c r="AL134" s="107">
        <f t="shared" si="90"/>
        <v>0</v>
      </c>
      <c r="AM134" s="107">
        <f t="shared" si="49"/>
        <v>0</v>
      </c>
      <c r="AO134" s="161" t="e">
        <f t="shared" si="91"/>
        <v>#DIV/0!</v>
      </c>
      <c r="AP134" s="161" t="e">
        <f t="shared" si="92"/>
        <v>#DIV/0!</v>
      </c>
      <c r="AQ134" s="161" t="e">
        <f t="shared" si="93"/>
        <v>#DIV/0!</v>
      </c>
      <c r="AR134" s="161" t="e">
        <f t="shared" si="94"/>
        <v>#DIV/0!</v>
      </c>
      <c r="AS134" s="161" t="e">
        <f t="shared" si="95"/>
        <v>#DIV/0!</v>
      </c>
      <c r="AT134" s="107">
        <f t="shared" si="96"/>
        <v>0</v>
      </c>
      <c r="AU134" s="161" t="e">
        <f t="shared" si="97"/>
        <v>#DIV/0!</v>
      </c>
      <c r="AV134" s="161" t="e">
        <f t="shared" si="98"/>
        <v>#DIV/0!</v>
      </c>
      <c r="AW134" s="161" t="e">
        <f t="shared" si="99"/>
        <v>#DIV/0!</v>
      </c>
      <c r="AX134" s="161" t="e">
        <f t="shared" si="100"/>
        <v>#DIV/0!</v>
      </c>
      <c r="AY134" s="161" t="e">
        <f t="shared" si="101"/>
        <v>#DIV/0!</v>
      </c>
      <c r="AZ134" s="107">
        <f t="shared" si="102"/>
        <v>0</v>
      </c>
      <c r="BA134" s="161" t="e">
        <f t="shared" si="103"/>
        <v>#DIV/0!</v>
      </c>
      <c r="BB134" s="161" t="e">
        <f t="shared" si="104"/>
        <v>#DIV/0!</v>
      </c>
      <c r="BC134" s="161" t="e">
        <f t="shared" si="105"/>
        <v>#DIV/0!</v>
      </c>
      <c r="BD134" s="161" t="e">
        <f t="shared" si="106"/>
        <v>#DIV/0!</v>
      </c>
      <c r="BE134" s="161" t="e">
        <f t="shared" si="107"/>
        <v>#DIV/0!</v>
      </c>
      <c r="BF134" s="107">
        <f t="shared" si="108"/>
        <v>0</v>
      </c>
      <c r="BG134" s="161" t="e">
        <f t="shared" si="109"/>
        <v>#DIV/0!</v>
      </c>
      <c r="BH134" s="161" t="e">
        <f t="shared" si="110"/>
        <v>#DIV/0!</v>
      </c>
      <c r="BI134" s="161" t="e">
        <f t="shared" si="111"/>
        <v>#DIV/0!</v>
      </c>
      <c r="BJ134" s="161" t="e">
        <f t="shared" si="112"/>
        <v>#DIV/0!</v>
      </c>
      <c r="BK134" s="161" t="e">
        <f t="shared" si="113"/>
        <v>#DIV/0!</v>
      </c>
      <c r="BL134" s="107">
        <f t="shared" si="114"/>
        <v>0</v>
      </c>
      <c r="BM134" s="161" t="e">
        <f t="shared" si="115"/>
        <v>#DIV/0!</v>
      </c>
      <c r="BN134" s="161" t="e">
        <f t="shared" si="116"/>
        <v>#DIV/0!</v>
      </c>
      <c r="BO134" s="161" t="e">
        <f t="shared" si="117"/>
        <v>#DIV/0!</v>
      </c>
      <c r="BP134" s="161" t="e">
        <f t="shared" si="118"/>
        <v>#DIV/0!</v>
      </c>
      <c r="BQ134" s="161" t="e">
        <f t="shared" si="119"/>
        <v>#DIV/0!</v>
      </c>
      <c r="BR134" s="107">
        <f t="shared" si="120"/>
        <v>0</v>
      </c>
      <c r="BS134" s="161" t="e">
        <f t="shared" si="121"/>
        <v>#DIV/0!</v>
      </c>
      <c r="BT134" s="161" t="e">
        <f t="shared" si="122"/>
        <v>#DIV/0!</v>
      </c>
      <c r="BU134" s="161" t="e">
        <f t="shared" si="123"/>
        <v>#DIV/0!</v>
      </c>
      <c r="BV134" s="161" t="e">
        <f t="shared" si="124"/>
        <v>#DIV/0!</v>
      </c>
      <c r="BW134" s="161" t="e">
        <f t="shared" si="125"/>
        <v>#DIV/0!</v>
      </c>
      <c r="BX134" s="107">
        <f t="shared" si="126"/>
        <v>0</v>
      </c>
      <c r="BZ134" s="40" t="e">
        <f>VLOOKUP(I134,Lists!$D$2:$D$19,1,FALSE)</f>
        <v>#N/A</v>
      </c>
      <c r="CA134" s="40" t="e">
        <f>VLOOKUP($I134,Blends!$B$2:$B$115,1,FALSE)</f>
        <v>#N/A</v>
      </c>
      <c r="CC134" s="218">
        <f>ROUND(IF($I134="Other HFC Blend",(Z134*$L134*SUMIF(Lists!$E$2:$E$133,'Quarterly Information'!$K134,Exchange_Value)+Z134*$N134*SUMIF(Lists!$E$2:$E$133,'Quarterly Information'!$M134,Exchange_Value)+Z134*$P134*SUMIF(Lists!$E$2:$E$133,'Quarterly Information'!$O134,Exchange_Value)+Z134*$R134*SUMIF(Lists!$E$2:$E$133,'Quarterly Information'!$Q134,Exchange_Value)+Z134*$T134*SUMIF(Lists!$E$2:$E$133,'Quarterly Information'!$S134,Exchange_Value))/1000,Z134*SUMIF(Lists!$E$2:$E$133,$I134,Exchange_Value)/1000),1)</f>
        <v>0</v>
      </c>
      <c r="CD134" s="218">
        <f>ROUND(IF($I134="Other HFC Blend",(AA134*$L134*SUMIF(Lists!$E$2:$E$133,'Quarterly Information'!$K134,Exchange_Value)+AA134*$N134*SUMIF(Lists!$E$2:$E$133,'Quarterly Information'!$M134,Exchange_Value)+AA134*$P134*SUMIF(Lists!$E$2:$E$133,'Quarterly Information'!$O134,Exchange_Value)+AA134*$R134*SUMIF(Lists!$E$2:$E$133,'Quarterly Information'!$Q134,Exchange_Value)+AA134*$T134*SUMIF(Lists!$E$2:$E$133,'Quarterly Information'!$S134,Exchange_Value))/1000,AA134*SUMIF(Lists!$E$2:$E$133,$I134,Exchange_Value)/1000),1)</f>
        <v>0</v>
      </c>
      <c r="CE134" s="218">
        <f>ROUND(IF($I134="Other HFC Blend",(AB134*$L134*SUMIF(Lists!$E$2:$E$133,'Quarterly Information'!$K134,Exchange_Value)+AB134*$N134*SUMIF(Lists!$E$2:$E$133,'Quarterly Information'!$M134,Exchange_Value)+AB134*$P134*SUMIF(Lists!$E$2:$E$133,'Quarterly Information'!$O134,Exchange_Value)+AB134*$R134*SUMIF(Lists!$E$2:$E$133,'Quarterly Information'!$Q134,Exchange_Value)+AB134*$T134*SUMIF(Lists!$E$2:$E$133,'Quarterly Information'!$S134,Exchange_Value))/1000,AB134*SUMIF(Lists!$E$2:$E$133,$I134,Exchange_Value)/1000),1)</f>
        <v>0</v>
      </c>
      <c r="CF134" s="218">
        <f>ROUND(IF($I134="Other HFC Blend",(AC134*$L134*SUMIF(Lists!$E$2:$E$133,'Quarterly Information'!$K134,Exchange_Value)+AC134*$N134*SUMIF(Lists!$E$2:$E$133,'Quarterly Information'!$M134,Exchange_Value)+AC134*$P134*SUMIF(Lists!$E$2:$E$133,'Quarterly Information'!$O134,Exchange_Value)+AC134*$R134*SUMIF(Lists!$E$2:$E$133,'Quarterly Information'!$Q134,Exchange_Value)+AC134*$T134*SUMIF(Lists!$E$2:$E$133,'Quarterly Information'!$S134,Exchange_Value))/1000,AC134*SUMIF(Lists!$E$2:$E$133,$I134,Exchange_Value)/1000),1)</f>
        <v>0</v>
      </c>
      <c r="CG134" s="218">
        <f>ROUND(IF($I134="Other HFC Blend",(AD134*$L134*SUMIF(Lists!$E$2:$E$133,'Quarterly Information'!$K134,Exchange_Value)+AD134*$N134*SUMIF(Lists!$E$2:$E$133,'Quarterly Information'!$M134,Exchange_Value)+AD134*$P134*SUMIF(Lists!$E$2:$E$133,'Quarterly Information'!$O134,Exchange_Value)+AD134*$R134*SUMIF(Lists!$E$2:$E$133,'Quarterly Information'!$Q134,Exchange_Value)+AD134*$T134*SUMIF(Lists!$E$2:$E$133,'Quarterly Information'!$S134,Exchange_Value))/1000,AD134*SUMIF(Lists!$E$2:$E$133,$I134,Exchange_Value)/1000),1)</f>
        <v>0</v>
      </c>
      <c r="CH134" s="218">
        <f>ROUND(IF($I134="Other HFC Blend",(AE134*$L134*SUMIF(Lists!$E$2:$E$133,'Quarterly Information'!$K134,Exchange_Value)+AE134*$N134*SUMIF(Lists!$E$2:$E$133,'Quarterly Information'!$M134,Exchange_Value)+AE134*$P134*SUMIF(Lists!$E$2:$E$133,'Quarterly Information'!$O134,Exchange_Value)+AE134*$R134*SUMIF(Lists!$E$2:$E$133,'Quarterly Information'!$Q134,Exchange_Value)+AE134*$T134*SUMIF(Lists!$E$2:$E$133,'Quarterly Information'!$S134,Exchange_Value))/1000,AE134*SUMIF(Lists!$E$2:$E$133,$I134,Exchange_Value)/1000),1)</f>
        <v>0</v>
      </c>
      <c r="CI134" s="218">
        <f>ROUND(IF($I134="Other HFC Blend",(AF134*$L134*SUMIF(Lists!$E$2:$E$133,'Quarterly Information'!$K134,Exchange_Value)+AF134*$N134*SUMIF(Lists!$E$2:$E$133,'Quarterly Information'!$M134,Exchange_Value)+AF134*$P134*SUMIF(Lists!$E$2:$E$133,'Quarterly Information'!$O134,Exchange_Value)+AF134*$R134*SUMIF(Lists!$E$2:$E$133,'Quarterly Information'!$Q134,Exchange_Value)+AF134*$T134*SUMIF(Lists!$E$2:$E$133,'Quarterly Information'!$S134,Exchange_Value))/1000,AF134*SUMIF(Lists!$E$2:$E$133,$I134,Exchange_Value)/1000),1)</f>
        <v>0</v>
      </c>
    </row>
    <row r="135" spans="1:87" ht="14" x14ac:dyDescent="0.25">
      <c r="A135" s="39">
        <v>93</v>
      </c>
      <c r="B135" s="90" t="str">
        <f t="shared" si="43"/>
        <v/>
      </c>
      <c r="C135" s="159"/>
      <c r="D135" s="91"/>
      <c r="E135" s="174"/>
      <c r="F135" s="92"/>
      <c r="G135" s="93"/>
      <c r="H135" s="94"/>
      <c r="I135" s="185"/>
      <c r="J135" s="200"/>
      <c r="K135" s="210"/>
      <c r="L135" s="95"/>
      <c r="M135" s="92"/>
      <c r="N135" s="95"/>
      <c r="O135" s="92"/>
      <c r="P135" s="95"/>
      <c r="Q135" s="128"/>
      <c r="R135" s="95"/>
      <c r="S135" s="128"/>
      <c r="T135" s="211"/>
      <c r="U135" s="203"/>
      <c r="V135" s="92"/>
      <c r="W135" s="96"/>
      <c r="X135" s="92"/>
      <c r="Y135" s="220"/>
      <c r="Z135" s="226"/>
      <c r="AA135" s="165"/>
      <c r="AB135" s="165"/>
      <c r="AC135" s="165"/>
      <c r="AD135" s="165"/>
      <c r="AE135" s="165"/>
      <c r="AF135" s="168"/>
      <c r="AG135"/>
      <c r="AH135" s="107">
        <f t="shared" si="86"/>
        <v>0</v>
      </c>
      <c r="AI135" s="107">
        <f t="shared" si="87"/>
        <v>0</v>
      </c>
      <c r="AJ135" s="107">
        <f t="shared" si="88"/>
        <v>0</v>
      </c>
      <c r="AK135" s="107">
        <f t="shared" si="89"/>
        <v>0</v>
      </c>
      <c r="AL135" s="107">
        <f t="shared" si="90"/>
        <v>0</v>
      </c>
      <c r="AM135" s="107">
        <f t="shared" si="49"/>
        <v>0</v>
      </c>
      <c r="AO135" s="161" t="e">
        <f t="shared" si="91"/>
        <v>#DIV/0!</v>
      </c>
      <c r="AP135" s="161" t="e">
        <f t="shared" si="92"/>
        <v>#DIV/0!</v>
      </c>
      <c r="AQ135" s="161" t="e">
        <f t="shared" si="93"/>
        <v>#DIV/0!</v>
      </c>
      <c r="AR135" s="161" t="e">
        <f t="shared" si="94"/>
        <v>#DIV/0!</v>
      </c>
      <c r="AS135" s="161" t="e">
        <f t="shared" si="95"/>
        <v>#DIV/0!</v>
      </c>
      <c r="AT135" s="107">
        <f t="shared" si="96"/>
        <v>0</v>
      </c>
      <c r="AU135" s="161" t="e">
        <f t="shared" si="97"/>
        <v>#DIV/0!</v>
      </c>
      <c r="AV135" s="161" t="e">
        <f t="shared" si="98"/>
        <v>#DIV/0!</v>
      </c>
      <c r="AW135" s="161" t="e">
        <f t="shared" si="99"/>
        <v>#DIV/0!</v>
      </c>
      <c r="AX135" s="161" t="e">
        <f t="shared" si="100"/>
        <v>#DIV/0!</v>
      </c>
      <c r="AY135" s="161" t="e">
        <f t="shared" si="101"/>
        <v>#DIV/0!</v>
      </c>
      <c r="AZ135" s="107">
        <f t="shared" si="102"/>
        <v>0</v>
      </c>
      <c r="BA135" s="161" t="e">
        <f t="shared" si="103"/>
        <v>#DIV/0!</v>
      </c>
      <c r="BB135" s="161" t="e">
        <f t="shared" si="104"/>
        <v>#DIV/0!</v>
      </c>
      <c r="BC135" s="161" t="e">
        <f t="shared" si="105"/>
        <v>#DIV/0!</v>
      </c>
      <c r="BD135" s="161" t="e">
        <f t="shared" si="106"/>
        <v>#DIV/0!</v>
      </c>
      <c r="BE135" s="161" t="e">
        <f t="shared" si="107"/>
        <v>#DIV/0!</v>
      </c>
      <c r="BF135" s="107">
        <f t="shared" si="108"/>
        <v>0</v>
      </c>
      <c r="BG135" s="161" t="e">
        <f t="shared" si="109"/>
        <v>#DIV/0!</v>
      </c>
      <c r="BH135" s="161" t="e">
        <f t="shared" si="110"/>
        <v>#DIV/0!</v>
      </c>
      <c r="BI135" s="161" t="e">
        <f t="shared" si="111"/>
        <v>#DIV/0!</v>
      </c>
      <c r="BJ135" s="161" t="e">
        <f t="shared" si="112"/>
        <v>#DIV/0!</v>
      </c>
      <c r="BK135" s="161" t="e">
        <f t="shared" si="113"/>
        <v>#DIV/0!</v>
      </c>
      <c r="BL135" s="107">
        <f t="shared" si="114"/>
        <v>0</v>
      </c>
      <c r="BM135" s="161" t="e">
        <f t="shared" si="115"/>
        <v>#DIV/0!</v>
      </c>
      <c r="BN135" s="161" t="e">
        <f t="shared" si="116"/>
        <v>#DIV/0!</v>
      </c>
      <c r="BO135" s="161" t="e">
        <f t="shared" si="117"/>
        <v>#DIV/0!</v>
      </c>
      <c r="BP135" s="161" t="e">
        <f t="shared" si="118"/>
        <v>#DIV/0!</v>
      </c>
      <c r="BQ135" s="161" t="e">
        <f t="shared" si="119"/>
        <v>#DIV/0!</v>
      </c>
      <c r="BR135" s="107">
        <f t="shared" si="120"/>
        <v>0</v>
      </c>
      <c r="BS135" s="161" t="e">
        <f t="shared" si="121"/>
        <v>#DIV/0!</v>
      </c>
      <c r="BT135" s="161" t="e">
        <f t="shared" si="122"/>
        <v>#DIV/0!</v>
      </c>
      <c r="BU135" s="161" t="e">
        <f t="shared" si="123"/>
        <v>#DIV/0!</v>
      </c>
      <c r="BV135" s="161" t="e">
        <f t="shared" si="124"/>
        <v>#DIV/0!</v>
      </c>
      <c r="BW135" s="161" t="e">
        <f t="shared" si="125"/>
        <v>#DIV/0!</v>
      </c>
      <c r="BX135" s="107">
        <f t="shared" si="126"/>
        <v>0</v>
      </c>
      <c r="BZ135" s="40" t="e">
        <f>VLOOKUP(I135,Lists!$D$2:$D$19,1,FALSE)</f>
        <v>#N/A</v>
      </c>
      <c r="CA135" s="40" t="e">
        <f>VLOOKUP($I135,Blends!$B$2:$B$115,1,FALSE)</f>
        <v>#N/A</v>
      </c>
      <c r="CC135" s="218">
        <f>ROUND(IF($I135="Other HFC Blend",(Z135*$L135*SUMIF(Lists!$E$2:$E$133,'Quarterly Information'!$K135,Exchange_Value)+Z135*$N135*SUMIF(Lists!$E$2:$E$133,'Quarterly Information'!$M135,Exchange_Value)+Z135*$P135*SUMIF(Lists!$E$2:$E$133,'Quarterly Information'!$O135,Exchange_Value)+Z135*$R135*SUMIF(Lists!$E$2:$E$133,'Quarterly Information'!$Q135,Exchange_Value)+Z135*$T135*SUMIF(Lists!$E$2:$E$133,'Quarterly Information'!$S135,Exchange_Value))/1000,Z135*SUMIF(Lists!$E$2:$E$133,$I135,Exchange_Value)/1000),1)</f>
        <v>0</v>
      </c>
      <c r="CD135" s="218">
        <f>ROUND(IF($I135="Other HFC Blend",(AA135*$L135*SUMIF(Lists!$E$2:$E$133,'Quarterly Information'!$K135,Exchange_Value)+AA135*$N135*SUMIF(Lists!$E$2:$E$133,'Quarterly Information'!$M135,Exchange_Value)+AA135*$P135*SUMIF(Lists!$E$2:$E$133,'Quarterly Information'!$O135,Exchange_Value)+AA135*$R135*SUMIF(Lists!$E$2:$E$133,'Quarterly Information'!$Q135,Exchange_Value)+AA135*$T135*SUMIF(Lists!$E$2:$E$133,'Quarterly Information'!$S135,Exchange_Value))/1000,AA135*SUMIF(Lists!$E$2:$E$133,$I135,Exchange_Value)/1000),1)</f>
        <v>0</v>
      </c>
      <c r="CE135" s="218">
        <f>ROUND(IF($I135="Other HFC Blend",(AB135*$L135*SUMIF(Lists!$E$2:$E$133,'Quarterly Information'!$K135,Exchange_Value)+AB135*$N135*SUMIF(Lists!$E$2:$E$133,'Quarterly Information'!$M135,Exchange_Value)+AB135*$P135*SUMIF(Lists!$E$2:$E$133,'Quarterly Information'!$O135,Exchange_Value)+AB135*$R135*SUMIF(Lists!$E$2:$E$133,'Quarterly Information'!$Q135,Exchange_Value)+AB135*$T135*SUMIF(Lists!$E$2:$E$133,'Quarterly Information'!$S135,Exchange_Value))/1000,AB135*SUMIF(Lists!$E$2:$E$133,$I135,Exchange_Value)/1000),1)</f>
        <v>0</v>
      </c>
      <c r="CF135" s="218">
        <f>ROUND(IF($I135="Other HFC Blend",(AC135*$L135*SUMIF(Lists!$E$2:$E$133,'Quarterly Information'!$K135,Exchange_Value)+AC135*$N135*SUMIF(Lists!$E$2:$E$133,'Quarterly Information'!$M135,Exchange_Value)+AC135*$P135*SUMIF(Lists!$E$2:$E$133,'Quarterly Information'!$O135,Exchange_Value)+AC135*$R135*SUMIF(Lists!$E$2:$E$133,'Quarterly Information'!$Q135,Exchange_Value)+AC135*$T135*SUMIF(Lists!$E$2:$E$133,'Quarterly Information'!$S135,Exchange_Value))/1000,AC135*SUMIF(Lists!$E$2:$E$133,$I135,Exchange_Value)/1000),1)</f>
        <v>0</v>
      </c>
      <c r="CG135" s="218">
        <f>ROUND(IF($I135="Other HFC Blend",(AD135*$L135*SUMIF(Lists!$E$2:$E$133,'Quarterly Information'!$K135,Exchange_Value)+AD135*$N135*SUMIF(Lists!$E$2:$E$133,'Quarterly Information'!$M135,Exchange_Value)+AD135*$P135*SUMIF(Lists!$E$2:$E$133,'Quarterly Information'!$O135,Exchange_Value)+AD135*$R135*SUMIF(Lists!$E$2:$E$133,'Quarterly Information'!$Q135,Exchange_Value)+AD135*$T135*SUMIF(Lists!$E$2:$E$133,'Quarterly Information'!$S135,Exchange_Value))/1000,AD135*SUMIF(Lists!$E$2:$E$133,$I135,Exchange_Value)/1000),1)</f>
        <v>0</v>
      </c>
      <c r="CH135" s="218">
        <f>ROUND(IF($I135="Other HFC Blend",(AE135*$L135*SUMIF(Lists!$E$2:$E$133,'Quarterly Information'!$K135,Exchange_Value)+AE135*$N135*SUMIF(Lists!$E$2:$E$133,'Quarterly Information'!$M135,Exchange_Value)+AE135*$P135*SUMIF(Lists!$E$2:$E$133,'Quarterly Information'!$O135,Exchange_Value)+AE135*$R135*SUMIF(Lists!$E$2:$E$133,'Quarterly Information'!$Q135,Exchange_Value)+AE135*$T135*SUMIF(Lists!$E$2:$E$133,'Quarterly Information'!$S135,Exchange_Value))/1000,AE135*SUMIF(Lists!$E$2:$E$133,$I135,Exchange_Value)/1000),1)</f>
        <v>0</v>
      </c>
      <c r="CI135" s="218">
        <f>ROUND(IF($I135="Other HFC Blend",(AF135*$L135*SUMIF(Lists!$E$2:$E$133,'Quarterly Information'!$K135,Exchange_Value)+AF135*$N135*SUMIF(Lists!$E$2:$E$133,'Quarterly Information'!$M135,Exchange_Value)+AF135*$P135*SUMIF(Lists!$E$2:$E$133,'Quarterly Information'!$O135,Exchange_Value)+AF135*$R135*SUMIF(Lists!$E$2:$E$133,'Quarterly Information'!$Q135,Exchange_Value)+AF135*$T135*SUMIF(Lists!$E$2:$E$133,'Quarterly Information'!$S135,Exchange_Value))/1000,AF135*SUMIF(Lists!$E$2:$E$133,$I135,Exchange_Value)/1000),1)</f>
        <v>0</v>
      </c>
    </row>
    <row r="136" spans="1:87" ht="14" x14ac:dyDescent="0.25">
      <c r="A136" s="39">
        <v>94</v>
      </c>
      <c r="B136" s="90" t="str">
        <f t="shared" si="43"/>
        <v/>
      </c>
      <c r="C136" s="159"/>
      <c r="D136" s="91"/>
      <c r="E136" s="174"/>
      <c r="F136" s="92"/>
      <c r="G136" s="93"/>
      <c r="H136" s="94"/>
      <c r="I136" s="185"/>
      <c r="J136" s="200"/>
      <c r="K136" s="210"/>
      <c r="L136" s="95"/>
      <c r="M136" s="92"/>
      <c r="N136" s="95"/>
      <c r="O136" s="92"/>
      <c r="P136" s="95"/>
      <c r="Q136" s="128"/>
      <c r="R136" s="95"/>
      <c r="S136" s="128"/>
      <c r="T136" s="211"/>
      <c r="U136" s="203"/>
      <c r="V136" s="92"/>
      <c r="W136" s="96"/>
      <c r="X136" s="92"/>
      <c r="Y136" s="220"/>
      <c r="Z136" s="226"/>
      <c r="AA136" s="165"/>
      <c r="AB136" s="165"/>
      <c r="AC136" s="165"/>
      <c r="AD136" s="165"/>
      <c r="AE136" s="165"/>
      <c r="AF136" s="168"/>
      <c r="AG136"/>
      <c r="AH136" s="107">
        <f t="shared" si="86"/>
        <v>0</v>
      </c>
      <c r="AI136" s="107">
        <f t="shared" si="87"/>
        <v>0</v>
      </c>
      <c r="AJ136" s="107">
        <f t="shared" si="88"/>
        <v>0</v>
      </c>
      <c r="AK136" s="107">
        <f t="shared" si="89"/>
        <v>0</v>
      </c>
      <c r="AL136" s="107">
        <f t="shared" si="90"/>
        <v>0</v>
      </c>
      <c r="AM136" s="107">
        <f t="shared" si="49"/>
        <v>0</v>
      </c>
      <c r="AO136" s="161" t="e">
        <f t="shared" si="91"/>
        <v>#DIV/0!</v>
      </c>
      <c r="AP136" s="161" t="e">
        <f t="shared" si="92"/>
        <v>#DIV/0!</v>
      </c>
      <c r="AQ136" s="161" t="e">
        <f t="shared" si="93"/>
        <v>#DIV/0!</v>
      </c>
      <c r="AR136" s="161" t="e">
        <f t="shared" si="94"/>
        <v>#DIV/0!</v>
      </c>
      <c r="AS136" s="161" t="e">
        <f t="shared" si="95"/>
        <v>#DIV/0!</v>
      </c>
      <c r="AT136" s="107">
        <f t="shared" si="96"/>
        <v>0</v>
      </c>
      <c r="AU136" s="161" t="e">
        <f t="shared" si="97"/>
        <v>#DIV/0!</v>
      </c>
      <c r="AV136" s="161" t="e">
        <f t="shared" si="98"/>
        <v>#DIV/0!</v>
      </c>
      <c r="AW136" s="161" t="e">
        <f t="shared" si="99"/>
        <v>#DIV/0!</v>
      </c>
      <c r="AX136" s="161" t="e">
        <f t="shared" si="100"/>
        <v>#DIV/0!</v>
      </c>
      <c r="AY136" s="161" t="e">
        <f t="shared" si="101"/>
        <v>#DIV/0!</v>
      </c>
      <c r="AZ136" s="107">
        <f t="shared" si="102"/>
        <v>0</v>
      </c>
      <c r="BA136" s="161" t="e">
        <f t="shared" si="103"/>
        <v>#DIV/0!</v>
      </c>
      <c r="BB136" s="161" t="e">
        <f t="shared" si="104"/>
        <v>#DIV/0!</v>
      </c>
      <c r="BC136" s="161" t="e">
        <f t="shared" si="105"/>
        <v>#DIV/0!</v>
      </c>
      <c r="BD136" s="161" t="e">
        <f t="shared" si="106"/>
        <v>#DIV/0!</v>
      </c>
      <c r="BE136" s="161" t="e">
        <f t="shared" si="107"/>
        <v>#DIV/0!</v>
      </c>
      <c r="BF136" s="107">
        <f t="shared" si="108"/>
        <v>0</v>
      </c>
      <c r="BG136" s="161" t="e">
        <f t="shared" si="109"/>
        <v>#DIV/0!</v>
      </c>
      <c r="BH136" s="161" t="e">
        <f t="shared" si="110"/>
        <v>#DIV/0!</v>
      </c>
      <c r="BI136" s="161" t="e">
        <f t="shared" si="111"/>
        <v>#DIV/0!</v>
      </c>
      <c r="BJ136" s="161" t="e">
        <f t="shared" si="112"/>
        <v>#DIV/0!</v>
      </c>
      <c r="BK136" s="161" t="e">
        <f t="shared" si="113"/>
        <v>#DIV/0!</v>
      </c>
      <c r="BL136" s="107">
        <f t="shared" si="114"/>
        <v>0</v>
      </c>
      <c r="BM136" s="161" t="e">
        <f t="shared" si="115"/>
        <v>#DIV/0!</v>
      </c>
      <c r="BN136" s="161" t="e">
        <f t="shared" si="116"/>
        <v>#DIV/0!</v>
      </c>
      <c r="BO136" s="161" t="e">
        <f t="shared" si="117"/>
        <v>#DIV/0!</v>
      </c>
      <c r="BP136" s="161" t="e">
        <f t="shared" si="118"/>
        <v>#DIV/0!</v>
      </c>
      <c r="BQ136" s="161" t="e">
        <f t="shared" si="119"/>
        <v>#DIV/0!</v>
      </c>
      <c r="BR136" s="107">
        <f t="shared" si="120"/>
        <v>0</v>
      </c>
      <c r="BS136" s="161" t="e">
        <f t="shared" si="121"/>
        <v>#DIV/0!</v>
      </c>
      <c r="BT136" s="161" t="e">
        <f t="shared" si="122"/>
        <v>#DIV/0!</v>
      </c>
      <c r="BU136" s="161" t="e">
        <f t="shared" si="123"/>
        <v>#DIV/0!</v>
      </c>
      <c r="BV136" s="161" t="e">
        <f t="shared" si="124"/>
        <v>#DIV/0!</v>
      </c>
      <c r="BW136" s="161" t="e">
        <f t="shared" si="125"/>
        <v>#DIV/0!</v>
      </c>
      <c r="BX136" s="107">
        <f t="shared" si="126"/>
        <v>0</v>
      </c>
      <c r="BZ136" s="40" t="e">
        <f>VLOOKUP(I136,Lists!$D$2:$D$19,1,FALSE)</f>
        <v>#N/A</v>
      </c>
      <c r="CA136" s="40" t="e">
        <f>VLOOKUP($I136,Blends!$B$2:$B$115,1,FALSE)</f>
        <v>#N/A</v>
      </c>
      <c r="CC136" s="218">
        <f>ROUND(IF($I136="Other HFC Blend",(Z136*$L136*SUMIF(Lists!$E$2:$E$133,'Quarterly Information'!$K136,Exchange_Value)+Z136*$N136*SUMIF(Lists!$E$2:$E$133,'Quarterly Information'!$M136,Exchange_Value)+Z136*$P136*SUMIF(Lists!$E$2:$E$133,'Quarterly Information'!$O136,Exchange_Value)+Z136*$R136*SUMIF(Lists!$E$2:$E$133,'Quarterly Information'!$Q136,Exchange_Value)+Z136*$T136*SUMIF(Lists!$E$2:$E$133,'Quarterly Information'!$S136,Exchange_Value))/1000,Z136*SUMIF(Lists!$E$2:$E$133,$I136,Exchange_Value)/1000),1)</f>
        <v>0</v>
      </c>
      <c r="CD136" s="218">
        <f>ROUND(IF($I136="Other HFC Blend",(AA136*$L136*SUMIF(Lists!$E$2:$E$133,'Quarterly Information'!$K136,Exchange_Value)+AA136*$N136*SUMIF(Lists!$E$2:$E$133,'Quarterly Information'!$M136,Exchange_Value)+AA136*$P136*SUMIF(Lists!$E$2:$E$133,'Quarterly Information'!$O136,Exchange_Value)+AA136*$R136*SUMIF(Lists!$E$2:$E$133,'Quarterly Information'!$Q136,Exchange_Value)+AA136*$T136*SUMIF(Lists!$E$2:$E$133,'Quarterly Information'!$S136,Exchange_Value))/1000,AA136*SUMIF(Lists!$E$2:$E$133,$I136,Exchange_Value)/1000),1)</f>
        <v>0</v>
      </c>
      <c r="CE136" s="218">
        <f>ROUND(IF($I136="Other HFC Blend",(AB136*$L136*SUMIF(Lists!$E$2:$E$133,'Quarterly Information'!$K136,Exchange_Value)+AB136*$N136*SUMIF(Lists!$E$2:$E$133,'Quarterly Information'!$M136,Exchange_Value)+AB136*$P136*SUMIF(Lists!$E$2:$E$133,'Quarterly Information'!$O136,Exchange_Value)+AB136*$R136*SUMIF(Lists!$E$2:$E$133,'Quarterly Information'!$Q136,Exchange_Value)+AB136*$T136*SUMIF(Lists!$E$2:$E$133,'Quarterly Information'!$S136,Exchange_Value))/1000,AB136*SUMIF(Lists!$E$2:$E$133,$I136,Exchange_Value)/1000),1)</f>
        <v>0</v>
      </c>
      <c r="CF136" s="218">
        <f>ROUND(IF($I136="Other HFC Blend",(AC136*$L136*SUMIF(Lists!$E$2:$E$133,'Quarterly Information'!$K136,Exchange_Value)+AC136*$N136*SUMIF(Lists!$E$2:$E$133,'Quarterly Information'!$M136,Exchange_Value)+AC136*$P136*SUMIF(Lists!$E$2:$E$133,'Quarterly Information'!$O136,Exchange_Value)+AC136*$R136*SUMIF(Lists!$E$2:$E$133,'Quarterly Information'!$Q136,Exchange_Value)+AC136*$T136*SUMIF(Lists!$E$2:$E$133,'Quarterly Information'!$S136,Exchange_Value))/1000,AC136*SUMIF(Lists!$E$2:$E$133,$I136,Exchange_Value)/1000),1)</f>
        <v>0</v>
      </c>
      <c r="CG136" s="218">
        <f>ROUND(IF($I136="Other HFC Blend",(AD136*$L136*SUMIF(Lists!$E$2:$E$133,'Quarterly Information'!$K136,Exchange_Value)+AD136*$N136*SUMIF(Lists!$E$2:$E$133,'Quarterly Information'!$M136,Exchange_Value)+AD136*$P136*SUMIF(Lists!$E$2:$E$133,'Quarterly Information'!$O136,Exchange_Value)+AD136*$R136*SUMIF(Lists!$E$2:$E$133,'Quarterly Information'!$Q136,Exchange_Value)+AD136*$T136*SUMIF(Lists!$E$2:$E$133,'Quarterly Information'!$S136,Exchange_Value))/1000,AD136*SUMIF(Lists!$E$2:$E$133,$I136,Exchange_Value)/1000),1)</f>
        <v>0</v>
      </c>
      <c r="CH136" s="218">
        <f>ROUND(IF($I136="Other HFC Blend",(AE136*$L136*SUMIF(Lists!$E$2:$E$133,'Quarterly Information'!$K136,Exchange_Value)+AE136*$N136*SUMIF(Lists!$E$2:$E$133,'Quarterly Information'!$M136,Exchange_Value)+AE136*$P136*SUMIF(Lists!$E$2:$E$133,'Quarterly Information'!$O136,Exchange_Value)+AE136*$R136*SUMIF(Lists!$E$2:$E$133,'Quarterly Information'!$Q136,Exchange_Value)+AE136*$T136*SUMIF(Lists!$E$2:$E$133,'Quarterly Information'!$S136,Exchange_Value))/1000,AE136*SUMIF(Lists!$E$2:$E$133,$I136,Exchange_Value)/1000),1)</f>
        <v>0</v>
      </c>
      <c r="CI136" s="218">
        <f>ROUND(IF($I136="Other HFC Blend",(AF136*$L136*SUMIF(Lists!$E$2:$E$133,'Quarterly Information'!$K136,Exchange_Value)+AF136*$N136*SUMIF(Lists!$E$2:$E$133,'Quarterly Information'!$M136,Exchange_Value)+AF136*$P136*SUMIF(Lists!$E$2:$E$133,'Quarterly Information'!$O136,Exchange_Value)+AF136*$R136*SUMIF(Lists!$E$2:$E$133,'Quarterly Information'!$Q136,Exchange_Value)+AF136*$T136*SUMIF(Lists!$E$2:$E$133,'Quarterly Information'!$S136,Exchange_Value))/1000,AF136*SUMIF(Lists!$E$2:$E$133,$I136,Exchange_Value)/1000),1)</f>
        <v>0</v>
      </c>
    </row>
    <row r="137" spans="1:87" ht="14" x14ac:dyDescent="0.25">
      <c r="A137" s="39">
        <v>95</v>
      </c>
      <c r="B137" s="90" t="str">
        <f t="shared" si="43"/>
        <v/>
      </c>
      <c r="C137" s="159"/>
      <c r="D137" s="91"/>
      <c r="E137" s="174"/>
      <c r="F137" s="92"/>
      <c r="G137" s="93"/>
      <c r="H137" s="94"/>
      <c r="I137" s="185"/>
      <c r="J137" s="200"/>
      <c r="K137" s="210"/>
      <c r="L137" s="95"/>
      <c r="M137" s="92"/>
      <c r="N137" s="95"/>
      <c r="O137" s="92"/>
      <c r="P137" s="95"/>
      <c r="Q137" s="128"/>
      <c r="R137" s="95"/>
      <c r="S137" s="128"/>
      <c r="T137" s="211"/>
      <c r="U137" s="203"/>
      <c r="V137" s="92"/>
      <c r="W137" s="96"/>
      <c r="X137" s="92"/>
      <c r="Y137" s="220"/>
      <c r="Z137" s="226"/>
      <c r="AA137" s="165"/>
      <c r="AB137" s="165"/>
      <c r="AC137" s="165"/>
      <c r="AD137" s="165"/>
      <c r="AE137" s="165"/>
      <c r="AF137" s="168"/>
      <c r="AG137"/>
      <c r="AH137" s="107">
        <f t="shared" si="86"/>
        <v>0</v>
      </c>
      <c r="AI137" s="107">
        <f t="shared" si="87"/>
        <v>0</v>
      </c>
      <c r="AJ137" s="107">
        <f t="shared" si="88"/>
        <v>0</v>
      </c>
      <c r="AK137" s="107">
        <f t="shared" si="89"/>
        <v>0</v>
      </c>
      <c r="AL137" s="107">
        <f t="shared" si="90"/>
        <v>0</v>
      </c>
      <c r="AM137" s="107">
        <f t="shared" si="49"/>
        <v>0</v>
      </c>
      <c r="AO137" s="161" t="e">
        <f t="shared" si="91"/>
        <v>#DIV/0!</v>
      </c>
      <c r="AP137" s="161" t="e">
        <f t="shared" si="92"/>
        <v>#DIV/0!</v>
      </c>
      <c r="AQ137" s="161" t="e">
        <f t="shared" si="93"/>
        <v>#DIV/0!</v>
      </c>
      <c r="AR137" s="161" t="e">
        <f t="shared" si="94"/>
        <v>#DIV/0!</v>
      </c>
      <c r="AS137" s="161" t="e">
        <f t="shared" si="95"/>
        <v>#DIV/0!</v>
      </c>
      <c r="AT137" s="107">
        <f t="shared" si="96"/>
        <v>0</v>
      </c>
      <c r="AU137" s="161" t="e">
        <f t="shared" si="97"/>
        <v>#DIV/0!</v>
      </c>
      <c r="AV137" s="161" t="e">
        <f t="shared" si="98"/>
        <v>#DIV/0!</v>
      </c>
      <c r="AW137" s="161" t="e">
        <f t="shared" si="99"/>
        <v>#DIV/0!</v>
      </c>
      <c r="AX137" s="161" t="e">
        <f t="shared" si="100"/>
        <v>#DIV/0!</v>
      </c>
      <c r="AY137" s="161" t="e">
        <f t="shared" si="101"/>
        <v>#DIV/0!</v>
      </c>
      <c r="AZ137" s="107">
        <f t="shared" si="102"/>
        <v>0</v>
      </c>
      <c r="BA137" s="161" t="e">
        <f t="shared" si="103"/>
        <v>#DIV/0!</v>
      </c>
      <c r="BB137" s="161" t="e">
        <f t="shared" si="104"/>
        <v>#DIV/0!</v>
      </c>
      <c r="BC137" s="161" t="e">
        <f t="shared" si="105"/>
        <v>#DIV/0!</v>
      </c>
      <c r="BD137" s="161" t="e">
        <f t="shared" si="106"/>
        <v>#DIV/0!</v>
      </c>
      <c r="BE137" s="161" t="e">
        <f t="shared" si="107"/>
        <v>#DIV/0!</v>
      </c>
      <c r="BF137" s="107">
        <f t="shared" si="108"/>
        <v>0</v>
      </c>
      <c r="BG137" s="161" t="e">
        <f t="shared" si="109"/>
        <v>#DIV/0!</v>
      </c>
      <c r="BH137" s="161" t="e">
        <f t="shared" si="110"/>
        <v>#DIV/0!</v>
      </c>
      <c r="BI137" s="161" t="e">
        <f t="shared" si="111"/>
        <v>#DIV/0!</v>
      </c>
      <c r="BJ137" s="161" t="e">
        <f t="shared" si="112"/>
        <v>#DIV/0!</v>
      </c>
      <c r="BK137" s="161" t="e">
        <f t="shared" si="113"/>
        <v>#DIV/0!</v>
      </c>
      <c r="BL137" s="107">
        <f t="shared" si="114"/>
        <v>0</v>
      </c>
      <c r="BM137" s="161" t="e">
        <f t="shared" si="115"/>
        <v>#DIV/0!</v>
      </c>
      <c r="BN137" s="161" t="e">
        <f t="shared" si="116"/>
        <v>#DIV/0!</v>
      </c>
      <c r="BO137" s="161" t="e">
        <f t="shared" si="117"/>
        <v>#DIV/0!</v>
      </c>
      <c r="BP137" s="161" t="e">
        <f t="shared" si="118"/>
        <v>#DIV/0!</v>
      </c>
      <c r="BQ137" s="161" t="e">
        <f t="shared" si="119"/>
        <v>#DIV/0!</v>
      </c>
      <c r="BR137" s="107">
        <f t="shared" si="120"/>
        <v>0</v>
      </c>
      <c r="BS137" s="161" t="e">
        <f t="shared" si="121"/>
        <v>#DIV/0!</v>
      </c>
      <c r="BT137" s="161" t="e">
        <f t="shared" si="122"/>
        <v>#DIV/0!</v>
      </c>
      <c r="BU137" s="161" t="e">
        <f t="shared" si="123"/>
        <v>#DIV/0!</v>
      </c>
      <c r="BV137" s="161" t="e">
        <f t="shared" si="124"/>
        <v>#DIV/0!</v>
      </c>
      <c r="BW137" s="161" t="e">
        <f t="shared" si="125"/>
        <v>#DIV/0!</v>
      </c>
      <c r="BX137" s="107">
        <f t="shared" si="126"/>
        <v>0</v>
      </c>
      <c r="BZ137" s="40" t="e">
        <f>VLOOKUP(I137,Lists!$D$2:$D$19,1,FALSE)</f>
        <v>#N/A</v>
      </c>
      <c r="CA137" s="40" t="e">
        <f>VLOOKUP($I137,Blends!$B$2:$B$115,1,FALSE)</f>
        <v>#N/A</v>
      </c>
      <c r="CC137" s="218">
        <f>ROUND(IF($I137="Other HFC Blend",(Z137*$L137*SUMIF(Lists!$E$2:$E$133,'Quarterly Information'!$K137,Exchange_Value)+Z137*$N137*SUMIF(Lists!$E$2:$E$133,'Quarterly Information'!$M137,Exchange_Value)+Z137*$P137*SUMIF(Lists!$E$2:$E$133,'Quarterly Information'!$O137,Exchange_Value)+Z137*$R137*SUMIF(Lists!$E$2:$E$133,'Quarterly Information'!$Q137,Exchange_Value)+Z137*$T137*SUMIF(Lists!$E$2:$E$133,'Quarterly Information'!$S137,Exchange_Value))/1000,Z137*SUMIF(Lists!$E$2:$E$133,$I137,Exchange_Value)/1000),1)</f>
        <v>0</v>
      </c>
      <c r="CD137" s="218">
        <f>ROUND(IF($I137="Other HFC Blend",(AA137*$L137*SUMIF(Lists!$E$2:$E$133,'Quarterly Information'!$K137,Exchange_Value)+AA137*$N137*SUMIF(Lists!$E$2:$E$133,'Quarterly Information'!$M137,Exchange_Value)+AA137*$P137*SUMIF(Lists!$E$2:$E$133,'Quarterly Information'!$O137,Exchange_Value)+AA137*$R137*SUMIF(Lists!$E$2:$E$133,'Quarterly Information'!$Q137,Exchange_Value)+AA137*$T137*SUMIF(Lists!$E$2:$E$133,'Quarterly Information'!$S137,Exchange_Value))/1000,AA137*SUMIF(Lists!$E$2:$E$133,$I137,Exchange_Value)/1000),1)</f>
        <v>0</v>
      </c>
      <c r="CE137" s="218">
        <f>ROUND(IF($I137="Other HFC Blend",(AB137*$L137*SUMIF(Lists!$E$2:$E$133,'Quarterly Information'!$K137,Exchange_Value)+AB137*$N137*SUMIF(Lists!$E$2:$E$133,'Quarterly Information'!$M137,Exchange_Value)+AB137*$P137*SUMIF(Lists!$E$2:$E$133,'Quarterly Information'!$O137,Exchange_Value)+AB137*$R137*SUMIF(Lists!$E$2:$E$133,'Quarterly Information'!$Q137,Exchange_Value)+AB137*$T137*SUMIF(Lists!$E$2:$E$133,'Quarterly Information'!$S137,Exchange_Value))/1000,AB137*SUMIF(Lists!$E$2:$E$133,$I137,Exchange_Value)/1000),1)</f>
        <v>0</v>
      </c>
      <c r="CF137" s="218">
        <f>ROUND(IF($I137="Other HFC Blend",(AC137*$L137*SUMIF(Lists!$E$2:$E$133,'Quarterly Information'!$K137,Exchange_Value)+AC137*$N137*SUMIF(Lists!$E$2:$E$133,'Quarterly Information'!$M137,Exchange_Value)+AC137*$P137*SUMIF(Lists!$E$2:$E$133,'Quarterly Information'!$O137,Exchange_Value)+AC137*$R137*SUMIF(Lists!$E$2:$E$133,'Quarterly Information'!$Q137,Exchange_Value)+AC137*$T137*SUMIF(Lists!$E$2:$E$133,'Quarterly Information'!$S137,Exchange_Value))/1000,AC137*SUMIF(Lists!$E$2:$E$133,$I137,Exchange_Value)/1000),1)</f>
        <v>0</v>
      </c>
      <c r="CG137" s="218">
        <f>ROUND(IF($I137="Other HFC Blend",(AD137*$L137*SUMIF(Lists!$E$2:$E$133,'Quarterly Information'!$K137,Exchange_Value)+AD137*$N137*SUMIF(Lists!$E$2:$E$133,'Quarterly Information'!$M137,Exchange_Value)+AD137*$P137*SUMIF(Lists!$E$2:$E$133,'Quarterly Information'!$O137,Exchange_Value)+AD137*$R137*SUMIF(Lists!$E$2:$E$133,'Quarterly Information'!$Q137,Exchange_Value)+AD137*$T137*SUMIF(Lists!$E$2:$E$133,'Quarterly Information'!$S137,Exchange_Value))/1000,AD137*SUMIF(Lists!$E$2:$E$133,$I137,Exchange_Value)/1000),1)</f>
        <v>0</v>
      </c>
      <c r="CH137" s="218">
        <f>ROUND(IF($I137="Other HFC Blend",(AE137*$L137*SUMIF(Lists!$E$2:$E$133,'Quarterly Information'!$K137,Exchange_Value)+AE137*$N137*SUMIF(Lists!$E$2:$E$133,'Quarterly Information'!$M137,Exchange_Value)+AE137*$P137*SUMIF(Lists!$E$2:$E$133,'Quarterly Information'!$O137,Exchange_Value)+AE137*$R137*SUMIF(Lists!$E$2:$E$133,'Quarterly Information'!$Q137,Exchange_Value)+AE137*$T137*SUMIF(Lists!$E$2:$E$133,'Quarterly Information'!$S137,Exchange_Value))/1000,AE137*SUMIF(Lists!$E$2:$E$133,$I137,Exchange_Value)/1000),1)</f>
        <v>0</v>
      </c>
      <c r="CI137" s="218">
        <f>ROUND(IF($I137="Other HFC Blend",(AF137*$L137*SUMIF(Lists!$E$2:$E$133,'Quarterly Information'!$K137,Exchange_Value)+AF137*$N137*SUMIF(Lists!$E$2:$E$133,'Quarterly Information'!$M137,Exchange_Value)+AF137*$P137*SUMIF(Lists!$E$2:$E$133,'Quarterly Information'!$O137,Exchange_Value)+AF137*$R137*SUMIF(Lists!$E$2:$E$133,'Quarterly Information'!$Q137,Exchange_Value)+AF137*$T137*SUMIF(Lists!$E$2:$E$133,'Quarterly Information'!$S137,Exchange_Value))/1000,AF137*SUMIF(Lists!$E$2:$E$133,$I137,Exchange_Value)/1000),1)</f>
        <v>0</v>
      </c>
    </row>
    <row r="138" spans="1:87" ht="14" x14ac:dyDescent="0.25">
      <c r="A138" s="39">
        <v>96</v>
      </c>
      <c r="B138" s="90" t="str">
        <f t="shared" si="43"/>
        <v/>
      </c>
      <c r="C138" s="159"/>
      <c r="D138" s="91"/>
      <c r="E138" s="174"/>
      <c r="F138" s="92"/>
      <c r="G138" s="93"/>
      <c r="H138" s="94"/>
      <c r="I138" s="185"/>
      <c r="J138" s="200"/>
      <c r="K138" s="210"/>
      <c r="L138" s="95"/>
      <c r="M138" s="92"/>
      <c r="N138" s="95"/>
      <c r="O138" s="92"/>
      <c r="P138" s="95"/>
      <c r="Q138" s="128"/>
      <c r="R138" s="95"/>
      <c r="S138" s="128"/>
      <c r="T138" s="211"/>
      <c r="U138" s="203"/>
      <c r="V138" s="92"/>
      <c r="W138" s="96"/>
      <c r="X138" s="92"/>
      <c r="Y138" s="220"/>
      <c r="Z138" s="226"/>
      <c r="AA138" s="165"/>
      <c r="AB138" s="165"/>
      <c r="AC138" s="165"/>
      <c r="AD138" s="165"/>
      <c r="AE138" s="165"/>
      <c r="AF138" s="168"/>
      <c r="AG138"/>
      <c r="AH138" s="107">
        <f t="shared" si="86"/>
        <v>0</v>
      </c>
      <c r="AI138" s="107">
        <f t="shared" si="87"/>
        <v>0</v>
      </c>
      <c r="AJ138" s="107">
        <f t="shared" si="88"/>
        <v>0</v>
      </c>
      <c r="AK138" s="107">
        <f t="shared" si="89"/>
        <v>0</v>
      </c>
      <c r="AL138" s="107">
        <f t="shared" si="90"/>
        <v>0</v>
      </c>
      <c r="AM138" s="107">
        <f t="shared" si="49"/>
        <v>0</v>
      </c>
      <c r="AO138" s="161" t="e">
        <f t="shared" si="91"/>
        <v>#DIV/0!</v>
      </c>
      <c r="AP138" s="161" t="e">
        <f t="shared" si="92"/>
        <v>#DIV/0!</v>
      </c>
      <c r="AQ138" s="161" t="e">
        <f t="shared" si="93"/>
        <v>#DIV/0!</v>
      </c>
      <c r="AR138" s="161" t="e">
        <f t="shared" si="94"/>
        <v>#DIV/0!</v>
      </c>
      <c r="AS138" s="161" t="e">
        <f t="shared" si="95"/>
        <v>#DIV/0!</v>
      </c>
      <c r="AT138" s="107">
        <f t="shared" si="96"/>
        <v>0</v>
      </c>
      <c r="AU138" s="161" t="e">
        <f t="shared" si="97"/>
        <v>#DIV/0!</v>
      </c>
      <c r="AV138" s="161" t="e">
        <f t="shared" si="98"/>
        <v>#DIV/0!</v>
      </c>
      <c r="AW138" s="161" t="e">
        <f t="shared" si="99"/>
        <v>#DIV/0!</v>
      </c>
      <c r="AX138" s="161" t="e">
        <f t="shared" si="100"/>
        <v>#DIV/0!</v>
      </c>
      <c r="AY138" s="161" t="e">
        <f t="shared" si="101"/>
        <v>#DIV/0!</v>
      </c>
      <c r="AZ138" s="107">
        <f t="shared" si="102"/>
        <v>0</v>
      </c>
      <c r="BA138" s="161" t="e">
        <f t="shared" si="103"/>
        <v>#DIV/0!</v>
      </c>
      <c r="BB138" s="161" t="e">
        <f t="shared" si="104"/>
        <v>#DIV/0!</v>
      </c>
      <c r="BC138" s="161" t="e">
        <f t="shared" si="105"/>
        <v>#DIV/0!</v>
      </c>
      <c r="BD138" s="161" t="e">
        <f t="shared" si="106"/>
        <v>#DIV/0!</v>
      </c>
      <c r="BE138" s="161" t="e">
        <f t="shared" si="107"/>
        <v>#DIV/0!</v>
      </c>
      <c r="BF138" s="107">
        <f t="shared" si="108"/>
        <v>0</v>
      </c>
      <c r="BG138" s="161" t="e">
        <f t="shared" si="109"/>
        <v>#DIV/0!</v>
      </c>
      <c r="BH138" s="161" t="e">
        <f t="shared" si="110"/>
        <v>#DIV/0!</v>
      </c>
      <c r="BI138" s="161" t="e">
        <f t="shared" si="111"/>
        <v>#DIV/0!</v>
      </c>
      <c r="BJ138" s="161" t="e">
        <f t="shared" si="112"/>
        <v>#DIV/0!</v>
      </c>
      <c r="BK138" s="161" t="e">
        <f t="shared" si="113"/>
        <v>#DIV/0!</v>
      </c>
      <c r="BL138" s="107">
        <f t="shared" si="114"/>
        <v>0</v>
      </c>
      <c r="BM138" s="161" t="e">
        <f t="shared" si="115"/>
        <v>#DIV/0!</v>
      </c>
      <c r="BN138" s="161" t="e">
        <f t="shared" si="116"/>
        <v>#DIV/0!</v>
      </c>
      <c r="BO138" s="161" t="e">
        <f t="shared" si="117"/>
        <v>#DIV/0!</v>
      </c>
      <c r="BP138" s="161" t="e">
        <f t="shared" si="118"/>
        <v>#DIV/0!</v>
      </c>
      <c r="BQ138" s="161" t="e">
        <f t="shared" si="119"/>
        <v>#DIV/0!</v>
      </c>
      <c r="BR138" s="107">
        <f t="shared" si="120"/>
        <v>0</v>
      </c>
      <c r="BS138" s="161" t="e">
        <f t="shared" si="121"/>
        <v>#DIV/0!</v>
      </c>
      <c r="BT138" s="161" t="e">
        <f t="shared" si="122"/>
        <v>#DIV/0!</v>
      </c>
      <c r="BU138" s="161" t="e">
        <f t="shared" si="123"/>
        <v>#DIV/0!</v>
      </c>
      <c r="BV138" s="161" t="e">
        <f t="shared" si="124"/>
        <v>#DIV/0!</v>
      </c>
      <c r="BW138" s="161" t="e">
        <f t="shared" si="125"/>
        <v>#DIV/0!</v>
      </c>
      <c r="BX138" s="107">
        <f t="shared" si="126"/>
        <v>0</v>
      </c>
      <c r="BZ138" s="40" t="e">
        <f>VLOOKUP(I138,Lists!$D$2:$D$19,1,FALSE)</f>
        <v>#N/A</v>
      </c>
      <c r="CA138" s="40" t="e">
        <f>VLOOKUP($I138,Blends!$B$2:$B$115,1,FALSE)</f>
        <v>#N/A</v>
      </c>
      <c r="CC138" s="218">
        <f>ROUND(IF($I138="Other HFC Blend",(Z138*$L138*SUMIF(Lists!$E$2:$E$133,'Quarterly Information'!$K138,Exchange_Value)+Z138*$N138*SUMIF(Lists!$E$2:$E$133,'Quarterly Information'!$M138,Exchange_Value)+Z138*$P138*SUMIF(Lists!$E$2:$E$133,'Quarterly Information'!$O138,Exchange_Value)+Z138*$R138*SUMIF(Lists!$E$2:$E$133,'Quarterly Information'!$Q138,Exchange_Value)+Z138*$T138*SUMIF(Lists!$E$2:$E$133,'Quarterly Information'!$S138,Exchange_Value))/1000,Z138*SUMIF(Lists!$E$2:$E$133,$I138,Exchange_Value)/1000),1)</f>
        <v>0</v>
      </c>
      <c r="CD138" s="218">
        <f>ROUND(IF($I138="Other HFC Blend",(AA138*$L138*SUMIF(Lists!$E$2:$E$133,'Quarterly Information'!$K138,Exchange_Value)+AA138*$N138*SUMIF(Lists!$E$2:$E$133,'Quarterly Information'!$M138,Exchange_Value)+AA138*$P138*SUMIF(Lists!$E$2:$E$133,'Quarterly Information'!$O138,Exchange_Value)+AA138*$R138*SUMIF(Lists!$E$2:$E$133,'Quarterly Information'!$Q138,Exchange_Value)+AA138*$T138*SUMIF(Lists!$E$2:$E$133,'Quarterly Information'!$S138,Exchange_Value))/1000,AA138*SUMIF(Lists!$E$2:$E$133,$I138,Exchange_Value)/1000),1)</f>
        <v>0</v>
      </c>
      <c r="CE138" s="218">
        <f>ROUND(IF($I138="Other HFC Blend",(AB138*$L138*SUMIF(Lists!$E$2:$E$133,'Quarterly Information'!$K138,Exchange_Value)+AB138*$N138*SUMIF(Lists!$E$2:$E$133,'Quarterly Information'!$M138,Exchange_Value)+AB138*$P138*SUMIF(Lists!$E$2:$E$133,'Quarterly Information'!$O138,Exchange_Value)+AB138*$R138*SUMIF(Lists!$E$2:$E$133,'Quarterly Information'!$Q138,Exchange_Value)+AB138*$T138*SUMIF(Lists!$E$2:$E$133,'Quarterly Information'!$S138,Exchange_Value))/1000,AB138*SUMIF(Lists!$E$2:$E$133,$I138,Exchange_Value)/1000),1)</f>
        <v>0</v>
      </c>
      <c r="CF138" s="218">
        <f>ROUND(IF($I138="Other HFC Blend",(AC138*$L138*SUMIF(Lists!$E$2:$E$133,'Quarterly Information'!$K138,Exchange_Value)+AC138*$N138*SUMIF(Lists!$E$2:$E$133,'Quarterly Information'!$M138,Exchange_Value)+AC138*$P138*SUMIF(Lists!$E$2:$E$133,'Quarterly Information'!$O138,Exchange_Value)+AC138*$R138*SUMIF(Lists!$E$2:$E$133,'Quarterly Information'!$Q138,Exchange_Value)+AC138*$T138*SUMIF(Lists!$E$2:$E$133,'Quarterly Information'!$S138,Exchange_Value))/1000,AC138*SUMIF(Lists!$E$2:$E$133,$I138,Exchange_Value)/1000),1)</f>
        <v>0</v>
      </c>
      <c r="CG138" s="218">
        <f>ROUND(IF($I138="Other HFC Blend",(AD138*$L138*SUMIF(Lists!$E$2:$E$133,'Quarterly Information'!$K138,Exchange_Value)+AD138*$N138*SUMIF(Lists!$E$2:$E$133,'Quarterly Information'!$M138,Exchange_Value)+AD138*$P138*SUMIF(Lists!$E$2:$E$133,'Quarterly Information'!$O138,Exchange_Value)+AD138*$R138*SUMIF(Lists!$E$2:$E$133,'Quarterly Information'!$Q138,Exchange_Value)+AD138*$T138*SUMIF(Lists!$E$2:$E$133,'Quarterly Information'!$S138,Exchange_Value))/1000,AD138*SUMIF(Lists!$E$2:$E$133,$I138,Exchange_Value)/1000),1)</f>
        <v>0</v>
      </c>
      <c r="CH138" s="218">
        <f>ROUND(IF($I138="Other HFC Blend",(AE138*$L138*SUMIF(Lists!$E$2:$E$133,'Quarterly Information'!$K138,Exchange_Value)+AE138*$N138*SUMIF(Lists!$E$2:$E$133,'Quarterly Information'!$M138,Exchange_Value)+AE138*$P138*SUMIF(Lists!$E$2:$E$133,'Quarterly Information'!$O138,Exchange_Value)+AE138*$R138*SUMIF(Lists!$E$2:$E$133,'Quarterly Information'!$Q138,Exchange_Value)+AE138*$T138*SUMIF(Lists!$E$2:$E$133,'Quarterly Information'!$S138,Exchange_Value))/1000,AE138*SUMIF(Lists!$E$2:$E$133,$I138,Exchange_Value)/1000),1)</f>
        <v>0</v>
      </c>
      <c r="CI138" s="218">
        <f>ROUND(IF($I138="Other HFC Blend",(AF138*$L138*SUMIF(Lists!$E$2:$E$133,'Quarterly Information'!$K138,Exchange_Value)+AF138*$N138*SUMIF(Lists!$E$2:$E$133,'Quarterly Information'!$M138,Exchange_Value)+AF138*$P138*SUMIF(Lists!$E$2:$E$133,'Quarterly Information'!$O138,Exchange_Value)+AF138*$R138*SUMIF(Lists!$E$2:$E$133,'Quarterly Information'!$Q138,Exchange_Value)+AF138*$T138*SUMIF(Lists!$E$2:$E$133,'Quarterly Information'!$S138,Exchange_Value))/1000,AF138*SUMIF(Lists!$E$2:$E$133,$I138,Exchange_Value)/1000),1)</f>
        <v>0</v>
      </c>
    </row>
    <row r="139" spans="1:87" ht="14" x14ac:dyDescent="0.25">
      <c r="A139" s="39">
        <v>97</v>
      </c>
      <c r="B139" s="90" t="str">
        <f t="shared" si="43"/>
        <v/>
      </c>
      <c r="C139" s="159"/>
      <c r="D139" s="91"/>
      <c r="E139" s="174"/>
      <c r="F139" s="92"/>
      <c r="G139" s="93"/>
      <c r="H139" s="94"/>
      <c r="I139" s="185"/>
      <c r="J139" s="200"/>
      <c r="K139" s="210"/>
      <c r="L139" s="95"/>
      <c r="M139" s="92"/>
      <c r="N139" s="95"/>
      <c r="O139" s="92"/>
      <c r="P139" s="95"/>
      <c r="Q139" s="128"/>
      <c r="R139" s="95"/>
      <c r="S139" s="128"/>
      <c r="T139" s="211"/>
      <c r="U139" s="203"/>
      <c r="V139" s="92"/>
      <c r="W139" s="96"/>
      <c r="X139" s="92"/>
      <c r="Y139" s="220"/>
      <c r="Z139" s="226"/>
      <c r="AA139" s="165"/>
      <c r="AB139" s="165"/>
      <c r="AC139" s="165"/>
      <c r="AD139" s="165"/>
      <c r="AE139" s="165"/>
      <c r="AF139" s="168"/>
      <c r="AG139"/>
      <c r="AH139" s="107">
        <f t="shared" si="86"/>
        <v>0</v>
      </c>
      <c r="AI139" s="107">
        <f t="shared" si="87"/>
        <v>0</v>
      </c>
      <c r="AJ139" s="107">
        <f t="shared" si="88"/>
        <v>0</v>
      </c>
      <c r="AK139" s="107">
        <f t="shared" si="89"/>
        <v>0</v>
      </c>
      <c r="AL139" s="107">
        <f t="shared" si="90"/>
        <v>0</v>
      </c>
      <c r="AM139" s="107">
        <f t="shared" si="49"/>
        <v>0</v>
      </c>
      <c r="AO139" s="161" t="e">
        <f t="shared" si="91"/>
        <v>#DIV/0!</v>
      </c>
      <c r="AP139" s="161" t="e">
        <f t="shared" si="92"/>
        <v>#DIV/0!</v>
      </c>
      <c r="AQ139" s="161" t="e">
        <f t="shared" si="93"/>
        <v>#DIV/0!</v>
      </c>
      <c r="AR139" s="161" t="e">
        <f t="shared" si="94"/>
        <v>#DIV/0!</v>
      </c>
      <c r="AS139" s="161" t="e">
        <f t="shared" si="95"/>
        <v>#DIV/0!</v>
      </c>
      <c r="AT139" s="107">
        <f t="shared" si="96"/>
        <v>0</v>
      </c>
      <c r="AU139" s="161" t="e">
        <f t="shared" si="97"/>
        <v>#DIV/0!</v>
      </c>
      <c r="AV139" s="161" t="e">
        <f t="shared" si="98"/>
        <v>#DIV/0!</v>
      </c>
      <c r="AW139" s="161" t="e">
        <f t="shared" si="99"/>
        <v>#DIV/0!</v>
      </c>
      <c r="AX139" s="161" t="e">
        <f t="shared" si="100"/>
        <v>#DIV/0!</v>
      </c>
      <c r="AY139" s="161" t="e">
        <f t="shared" si="101"/>
        <v>#DIV/0!</v>
      </c>
      <c r="AZ139" s="107">
        <f t="shared" si="102"/>
        <v>0</v>
      </c>
      <c r="BA139" s="161" t="e">
        <f t="shared" si="103"/>
        <v>#DIV/0!</v>
      </c>
      <c r="BB139" s="161" t="e">
        <f t="shared" si="104"/>
        <v>#DIV/0!</v>
      </c>
      <c r="BC139" s="161" t="e">
        <f t="shared" si="105"/>
        <v>#DIV/0!</v>
      </c>
      <c r="BD139" s="161" t="e">
        <f t="shared" si="106"/>
        <v>#DIV/0!</v>
      </c>
      <c r="BE139" s="161" t="e">
        <f t="shared" si="107"/>
        <v>#DIV/0!</v>
      </c>
      <c r="BF139" s="107">
        <f t="shared" si="108"/>
        <v>0</v>
      </c>
      <c r="BG139" s="161" t="e">
        <f t="shared" si="109"/>
        <v>#DIV/0!</v>
      </c>
      <c r="BH139" s="161" t="e">
        <f t="shared" si="110"/>
        <v>#DIV/0!</v>
      </c>
      <c r="BI139" s="161" t="e">
        <f t="shared" si="111"/>
        <v>#DIV/0!</v>
      </c>
      <c r="BJ139" s="161" t="e">
        <f t="shared" si="112"/>
        <v>#DIV/0!</v>
      </c>
      <c r="BK139" s="161" t="e">
        <f t="shared" si="113"/>
        <v>#DIV/0!</v>
      </c>
      <c r="BL139" s="107">
        <f t="shared" si="114"/>
        <v>0</v>
      </c>
      <c r="BM139" s="161" t="e">
        <f t="shared" si="115"/>
        <v>#DIV/0!</v>
      </c>
      <c r="BN139" s="161" t="e">
        <f t="shared" si="116"/>
        <v>#DIV/0!</v>
      </c>
      <c r="BO139" s="161" t="e">
        <f t="shared" si="117"/>
        <v>#DIV/0!</v>
      </c>
      <c r="BP139" s="161" t="e">
        <f t="shared" si="118"/>
        <v>#DIV/0!</v>
      </c>
      <c r="BQ139" s="161" t="e">
        <f t="shared" si="119"/>
        <v>#DIV/0!</v>
      </c>
      <c r="BR139" s="107">
        <f t="shared" si="120"/>
        <v>0</v>
      </c>
      <c r="BS139" s="161" t="e">
        <f t="shared" si="121"/>
        <v>#DIV/0!</v>
      </c>
      <c r="BT139" s="161" t="e">
        <f t="shared" si="122"/>
        <v>#DIV/0!</v>
      </c>
      <c r="BU139" s="161" t="e">
        <f t="shared" si="123"/>
        <v>#DIV/0!</v>
      </c>
      <c r="BV139" s="161" t="e">
        <f t="shared" si="124"/>
        <v>#DIV/0!</v>
      </c>
      <c r="BW139" s="161" t="e">
        <f t="shared" si="125"/>
        <v>#DIV/0!</v>
      </c>
      <c r="BX139" s="107">
        <f t="shared" si="126"/>
        <v>0</v>
      </c>
      <c r="BZ139" s="40" t="e">
        <f>VLOOKUP(I139,Lists!$D$2:$D$19,1,FALSE)</f>
        <v>#N/A</v>
      </c>
      <c r="CA139" s="40" t="e">
        <f>VLOOKUP($I139,Blends!$B$2:$B$115,1,FALSE)</f>
        <v>#N/A</v>
      </c>
      <c r="CC139" s="218">
        <f>ROUND(IF($I139="Other HFC Blend",(Z139*$L139*SUMIF(Lists!$E$2:$E$133,'Quarterly Information'!$K139,Exchange_Value)+Z139*$N139*SUMIF(Lists!$E$2:$E$133,'Quarterly Information'!$M139,Exchange_Value)+Z139*$P139*SUMIF(Lists!$E$2:$E$133,'Quarterly Information'!$O139,Exchange_Value)+Z139*$R139*SUMIF(Lists!$E$2:$E$133,'Quarterly Information'!$Q139,Exchange_Value)+Z139*$T139*SUMIF(Lists!$E$2:$E$133,'Quarterly Information'!$S139,Exchange_Value))/1000,Z139*SUMIF(Lists!$E$2:$E$133,$I139,Exchange_Value)/1000),1)</f>
        <v>0</v>
      </c>
      <c r="CD139" s="218">
        <f>ROUND(IF($I139="Other HFC Blend",(AA139*$L139*SUMIF(Lists!$E$2:$E$133,'Quarterly Information'!$K139,Exchange_Value)+AA139*$N139*SUMIF(Lists!$E$2:$E$133,'Quarterly Information'!$M139,Exchange_Value)+AA139*$P139*SUMIF(Lists!$E$2:$E$133,'Quarterly Information'!$O139,Exchange_Value)+AA139*$R139*SUMIF(Lists!$E$2:$E$133,'Quarterly Information'!$Q139,Exchange_Value)+AA139*$T139*SUMIF(Lists!$E$2:$E$133,'Quarterly Information'!$S139,Exchange_Value))/1000,AA139*SUMIF(Lists!$E$2:$E$133,$I139,Exchange_Value)/1000),1)</f>
        <v>0</v>
      </c>
      <c r="CE139" s="218">
        <f>ROUND(IF($I139="Other HFC Blend",(AB139*$L139*SUMIF(Lists!$E$2:$E$133,'Quarterly Information'!$K139,Exchange_Value)+AB139*$N139*SUMIF(Lists!$E$2:$E$133,'Quarterly Information'!$M139,Exchange_Value)+AB139*$P139*SUMIF(Lists!$E$2:$E$133,'Quarterly Information'!$O139,Exchange_Value)+AB139*$R139*SUMIF(Lists!$E$2:$E$133,'Quarterly Information'!$Q139,Exchange_Value)+AB139*$T139*SUMIF(Lists!$E$2:$E$133,'Quarterly Information'!$S139,Exchange_Value))/1000,AB139*SUMIF(Lists!$E$2:$E$133,$I139,Exchange_Value)/1000),1)</f>
        <v>0</v>
      </c>
      <c r="CF139" s="218">
        <f>ROUND(IF($I139="Other HFC Blend",(AC139*$L139*SUMIF(Lists!$E$2:$E$133,'Quarterly Information'!$K139,Exchange_Value)+AC139*$N139*SUMIF(Lists!$E$2:$E$133,'Quarterly Information'!$M139,Exchange_Value)+AC139*$P139*SUMIF(Lists!$E$2:$E$133,'Quarterly Information'!$O139,Exchange_Value)+AC139*$R139*SUMIF(Lists!$E$2:$E$133,'Quarterly Information'!$Q139,Exchange_Value)+AC139*$T139*SUMIF(Lists!$E$2:$E$133,'Quarterly Information'!$S139,Exchange_Value))/1000,AC139*SUMIF(Lists!$E$2:$E$133,$I139,Exchange_Value)/1000),1)</f>
        <v>0</v>
      </c>
      <c r="CG139" s="218">
        <f>ROUND(IF($I139="Other HFC Blend",(AD139*$L139*SUMIF(Lists!$E$2:$E$133,'Quarterly Information'!$K139,Exchange_Value)+AD139*$N139*SUMIF(Lists!$E$2:$E$133,'Quarterly Information'!$M139,Exchange_Value)+AD139*$P139*SUMIF(Lists!$E$2:$E$133,'Quarterly Information'!$O139,Exchange_Value)+AD139*$R139*SUMIF(Lists!$E$2:$E$133,'Quarterly Information'!$Q139,Exchange_Value)+AD139*$T139*SUMIF(Lists!$E$2:$E$133,'Quarterly Information'!$S139,Exchange_Value))/1000,AD139*SUMIF(Lists!$E$2:$E$133,$I139,Exchange_Value)/1000),1)</f>
        <v>0</v>
      </c>
      <c r="CH139" s="218">
        <f>ROUND(IF($I139="Other HFC Blend",(AE139*$L139*SUMIF(Lists!$E$2:$E$133,'Quarterly Information'!$K139,Exchange_Value)+AE139*$N139*SUMIF(Lists!$E$2:$E$133,'Quarterly Information'!$M139,Exchange_Value)+AE139*$P139*SUMIF(Lists!$E$2:$E$133,'Quarterly Information'!$O139,Exchange_Value)+AE139*$R139*SUMIF(Lists!$E$2:$E$133,'Quarterly Information'!$Q139,Exchange_Value)+AE139*$T139*SUMIF(Lists!$E$2:$E$133,'Quarterly Information'!$S139,Exchange_Value))/1000,AE139*SUMIF(Lists!$E$2:$E$133,$I139,Exchange_Value)/1000),1)</f>
        <v>0</v>
      </c>
      <c r="CI139" s="218">
        <f>ROUND(IF($I139="Other HFC Blend",(AF139*$L139*SUMIF(Lists!$E$2:$E$133,'Quarterly Information'!$K139,Exchange_Value)+AF139*$N139*SUMIF(Lists!$E$2:$E$133,'Quarterly Information'!$M139,Exchange_Value)+AF139*$P139*SUMIF(Lists!$E$2:$E$133,'Quarterly Information'!$O139,Exchange_Value)+AF139*$R139*SUMIF(Lists!$E$2:$E$133,'Quarterly Information'!$Q139,Exchange_Value)+AF139*$T139*SUMIF(Lists!$E$2:$E$133,'Quarterly Information'!$S139,Exchange_Value))/1000,AF139*SUMIF(Lists!$E$2:$E$133,$I139,Exchange_Value)/1000),1)</f>
        <v>0</v>
      </c>
    </row>
    <row r="140" spans="1:87" ht="14" x14ac:dyDescent="0.25">
      <c r="A140" s="39">
        <v>98</v>
      </c>
      <c r="B140" s="90" t="str">
        <f t="shared" si="43"/>
        <v/>
      </c>
      <c r="C140" s="159"/>
      <c r="D140" s="91"/>
      <c r="E140" s="174"/>
      <c r="F140" s="92"/>
      <c r="G140" s="93"/>
      <c r="H140" s="94"/>
      <c r="I140" s="185"/>
      <c r="J140" s="200"/>
      <c r="K140" s="210"/>
      <c r="L140" s="95"/>
      <c r="M140" s="92"/>
      <c r="N140" s="95"/>
      <c r="O140" s="92"/>
      <c r="P140" s="95"/>
      <c r="Q140" s="128"/>
      <c r="R140" s="95"/>
      <c r="S140" s="128"/>
      <c r="T140" s="211"/>
      <c r="U140" s="203"/>
      <c r="V140" s="92"/>
      <c r="W140" s="96"/>
      <c r="X140" s="92"/>
      <c r="Y140" s="220"/>
      <c r="Z140" s="226"/>
      <c r="AA140" s="165"/>
      <c r="AB140" s="165"/>
      <c r="AC140" s="165"/>
      <c r="AD140" s="165"/>
      <c r="AE140" s="165"/>
      <c r="AF140" s="168"/>
      <c r="AG140"/>
      <c r="AH140" s="107">
        <f t="shared" si="86"/>
        <v>0</v>
      </c>
      <c r="AI140" s="107">
        <f t="shared" si="87"/>
        <v>0</v>
      </c>
      <c r="AJ140" s="107">
        <f t="shared" si="88"/>
        <v>0</v>
      </c>
      <c r="AK140" s="107">
        <f t="shared" si="89"/>
        <v>0</v>
      </c>
      <c r="AL140" s="107">
        <f t="shared" si="90"/>
        <v>0</v>
      </c>
      <c r="AM140" s="107">
        <f t="shared" si="49"/>
        <v>0</v>
      </c>
      <c r="AO140" s="161" t="e">
        <f t="shared" si="91"/>
        <v>#DIV/0!</v>
      </c>
      <c r="AP140" s="161" t="e">
        <f t="shared" si="92"/>
        <v>#DIV/0!</v>
      </c>
      <c r="AQ140" s="161" t="e">
        <f t="shared" si="93"/>
        <v>#DIV/0!</v>
      </c>
      <c r="AR140" s="161" t="e">
        <f t="shared" si="94"/>
        <v>#DIV/0!</v>
      </c>
      <c r="AS140" s="161" t="e">
        <f t="shared" si="95"/>
        <v>#DIV/0!</v>
      </c>
      <c r="AT140" s="107">
        <f t="shared" si="96"/>
        <v>0</v>
      </c>
      <c r="AU140" s="161" t="e">
        <f t="shared" si="97"/>
        <v>#DIV/0!</v>
      </c>
      <c r="AV140" s="161" t="e">
        <f t="shared" si="98"/>
        <v>#DIV/0!</v>
      </c>
      <c r="AW140" s="161" t="e">
        <f t="shared" si="99"/>
        <v>#DIV/0!</v>
      </c>
      <c r="AX140" s="161" t="e">
        <f t="shared" si="100"/>
        <v>#DIV/0!</v>
      </c>
      <c r="AY140" s="161" t="e">
        <f t="shared" si="101"/>
        <v>#DIV/0!</v>
      </c>
      <c r="AZ140" s="107">
        <f t="shared" si="102"/>
        <v>0</v>
      </c>
      <c r="BA140" s="161" t="e">
        <f t="shared" si="103"/>
        <v>#DIV/0!</v>
      </c>
      <c r="BB140" s="161" t="e">
        <f t="shared" si="104"/>
        <v>#DIV/0!</v>
      </c>
      <c r="BC140" s="161" t="e">
        <f t="shared" si="105"/>
        <v>#DIV/0!</v>
      </c>
      <c r="BD140" s="161" t="e">
        <f t="shared" si="106"/>
        <v>#DIV/0!</v>
      </c>
      <c r="BE140" s="161" t="e">
        <f t="shared" si="107"/>
        <v>#DIV/0!</v>
      </c>
      <c r="BF140" s="107">
        <f t="shared" si="108"/>
        <v>0</v>
      </c>
      <c r="BG140" s="161" t="e">
        <f t="shared" si="109"/>
        <v>#DIV/0!</v>
      </c>
      <c r="BH140" s="161" t="e">
        <f t="shared" si="110"/>
        <v>#DIV/0!</v>
      </c>
      <c r="BI140" s="161" t="e">
        <f t="shared" si="111"/>
        <v>#DIV/0!</v>
      </c>
      <c r="BJ140" s="161" t="e">
        <f t="shared" si="112"/>
        <v>#DIV/0!</v>
      </c>
      <c r="BK140" s="161" t="e">
        <f t="shared" si="113"/>
        <v>#DIV/0!</v>
      </c>
      <c r="BL140" s="107">
        <f t="shared" si="114"/>
        <v>0</v>
      </c>
      <c r="BM140" s="161" t="e">
        <f t="shared" si="115"/>
        <v>#DIV/0!</v>
      </c>
      <c r="BN140" s="161" t="e">
        <f t="shared" si="116"/>
        <v>#DIV/0!</v>
      </c>
      <c r="BO140" s="161" t="e">
        <f t="shared" si="117"/>
        <v>#DIV/0!</v>
      </c>
      <c r="BP140" s="161" t="e">
        <f t="shared" si="118"/>
        <v>#DIV/0!</v>
      </c>
      <c r="BQ140" s="161" t="e">
        <f t="shared" si="119"/>
        <v>#DIV/0!</v>
      </c>
      <c r="BR140" s="107">
        <f t="shared" si="120"/>
        <v>0</v>
      </c>
      <c r="BS140" s="161" t="e">
        <f t="shared" si="121"/>
        <v>#DIV/0!</v>
      </c>
      <c r="BT140" s="161" t="e">
        <f t="shared" si="122"/>
        <v>#DIV/0!</v>
      </c>
      <c r="BU140" s="161" t="e">
        <f t="shared" si="123"/>
        <v>#DIV/0!</v>
      </c>
      <c r="BV140" s="161" t="e">
        <f t="shared" si="124"/>
        <v>#DIV/0!</v>
      </c>
      <c r="BW140" s="161" t="e">
        <f t="shared" si="125"/>
        <v>#DIV/0!</v>
      </c>
      <c r="BX140" s="107">
        <f t="shared" si="126"/>
        <v>0</v>
      </c>
      <c r="BZ140" s="40" t="e">
        <f>VLOOKUP(I140,Lists!$D$2:$D$19,1,FALSE)</f>
        <v>#N/A</v>
      </c>
      <c r="CA140" s="40" t="e">
        <f>VLOOKUP($I140,Blends!$B$2:$B$115,1,FALSE)</f>
        <v>#N/A</v>
      </c>
      <c r="CC140" s="218">
        <f>ROUND(IF($I140="Other HFC Blend",(Z140*$L140*SUMIF(Lists!$E$2:$E$133,'Quarterly Information'!$K140,Exchange_Value)+Z140*$N140*SUMIF(Lists!$E$2:$E$133,'Quarterly Information'!$M140,Exchange_Value)+Z140*$P140*SUMIF(Lists!$E$2:$E$133,'Quarterly Information'!$O140,Exchange_Value)+Z140*$R140*SUMIF(Lists!$E$2:$E$133,'Quarterly Information'!$Q140,Exchange_Value)+Z140*$T140*SUMIF(Lists!$E$2:$E$133,'Quarterly Information'!$S140,Exchange_Value))/1000,Z140*SUMIF(Lists!$E$2:$E$133,$I140,Exchange_Value)/1000),1)</f>
        <v>0</v>
      </c>
      <c r="CD140" s="218">
        <f>ROUND(IF($I140="Other HFC Blend",(AA140*$L140*SUMIF(Lists!$E$2:$E$133,'Quarterly Information'!$K140,Exchange_Value)+AA140*$N140*SUMIF(Lists!$E$2:$E$133,'Quarterly Information'!$M140,Exchange_Value)+AA140*$P140*SUMIF(Lists!$E$2:$E$133,'Quarterly Information'!$O140,Exchange_Value)+AA140*$R140*SUMIF(Lists!$E$2:$E$133,'Quarterly Information'!$Q140,Exchange_Value)+AA140*$T140*SUMIF(Lists!$E$2:$E$133,'Quarterly Information'!$S140,Exchange_Value))/1000,AA140*SUMIF(Lists!$E$2:$E$133,$I140,Exchange_Value)/1000),1)</f>
        <v>0</v>
      </c>
      <c r="CE140" s="218">
        <f>ROUND(IF($I140="Other HFC Blend",(AB140*$L140*SUMIF(Lists!$E$2:$E$133,'Quarterly Information'!$K140,Exchange_Value)+AB140*$N140*SUMIF(Lists!$E$2:$E$133,'Quarterly Information'!$M140,Exchange_Value)+AB140*$P140*SUMIF(Lists!$E$2:$E$133,'Quarterly Information'!$O140,Exchange_Value)+AB140*$R140*SUMIF(Lists!$E$2:$E$133,'Quarterly Information'!$Q140,Exchange_Value)+AB140*$T140*SUMIF(Lists!$E$2:$E$133,'Quarterly Information'!$S140,Exchange_Value))/1000,AB140*SUMIF(Lists!$E$2:$E$133,$I140,Exchange_Value)/1000),1)</f>
        <v>0</v>
      </c>
      <c r="CF140" s="218">
        <f>ROUND(IF($I140="Other HFC Blend",(AC140*$L140*SUMIF(Lists!$E$2:$E$133,'Quarterly Information'!$K140,Exchange_Value)+AC140*$N140*SUMIF(Lists!$E$2:$E$133,'Quarterly Information'!$M140,Exchange_Value)+AC140*$P140*SUMIF(Lists!$E$2:$E$133,'Quarterly Information'!$O140,Exchange_Value)+AC140*$R140*SUMIF(Lists!$E$2:$E$133,'Quarterly Information'!$Q140,Exchange_Value)+AC140*$T140*SUMIF(Lists!$E$2:$E$133,'Quarterly Information'!$S140,Exchange_Value))/1000,AC140*SUMIF(Lists!$E$2:$E$133,$I140,Exchange_Value)/1000),1)</f>
        <v>0</v>
      </c>
      <c r="CG140" s="218">
        <f>ROUND(IF($I140="Other HFC Blend",(AD140*$L140*SUMIF(Lists!$E$2:$E$133,'Quarterly Information'!$K140,Exchange_Value)+AD140*$N140*SUMIF(Lists!$E$2:$E$133,'Quarterly Information'!$M140,Exchange_Value)+AD140*$P140*SUMIF(Lists!$E$2:$E$133,'Quarterly Information'!$O140,Exchange_Value)+AD140*$R140*SUMIF(Lists!$E$2:$E$133,'Quarterly Information'!$Q140,Exchange_Value)+AD140*$T140*SUMIF(Lists!$E$2:$E$133,'Quarterly Information'!$S140,Exchange_Value))/1000,AD140*SUMIF(Lists!$E$2:$E$133,$I140,Exchange_Value)/1000),1)</f>
        <v>0</v>
      </c>
      <c r="CH140" s="218">
        <f>ROUND(IF($I140="Other HFC Blend",(AE140*$L140*SUMIF(Lists!$E$2:$E$133,'Quarterly Information'!$K140,Exchange_Value)+AE140*$N140*SUMIF(Lists!$E$2:$E$133,'Quarterly Information'!$M140,Exchange_Value)+AE140*$P140*SUMIF(Lists!$E$2:$E$133,'Quarterly Information'!$O140,Exchange_Value)+AE140*$R140*SUMIF(Lists!$E$2:$E$133,'Quarterly Information'!$Q140,Exchange_Value)+AE140*$T140*SUMIF(Lists!$E$2:$E$133,'Quarterly Information'!$S140,Exchange_Value))/1000,AE140*SUMIF(Lists!$E$2:$E$133,$I140,Exchange_Value)/1000),1)</f>
        <v>0</v>
      </c>
      <c r="CI140" s="218">
        <f>ROUND(IF($I140="Other HFC Blend",(AF140*$L140*SUMIF(Lists!$E$2:$E$133,'Quarterly Information'!$K140,Exchange_Value)+AF140*$N140*SUMIF(Lists!$E$2:$E$133,'Quarterly Information'!$M140,Exchange_Value)+AF140*$P140*SUMIF(Lists!$E$2:$E$133,'Quarterly Information'!$O140,Exchange_Value)+AF140*$R140*SUMIF(Lists!$E$2:$E$133,'Quarterly Information'!$Q140,Exchange_Value)+AF140*$T140*SUMIF(Lists!$E$2:$E$133,'Quarterly Information'!$S140,Exchange_Value))/1000,AF140*SUMIF(Lists!$E$2:$E$133,$I140,Exchange_Value)/1000),1)</f>
        <v>0</v>
      </c>
    </row>
    <row r="141" spans="1:87" ht="14" x14ac:dyDescent="0.25">
      <c r="A141" s="39">
        <v>99</v>
      </c>
      <c r="B141" s="90" t="str">
        <f t="shared" si="43"/>
        <v/>
      </c>
      <c r="C141" s="159"/>
      <c r="D141" s="91"/>
      <c r="E141" s="174"/>
      <c r="F141" s="92"/>
      <c r="G141" s="93"/>
      <c r="H141" s="94"/>
      <c r="I141" s="185"/>
      <c r="J141" s="200"/>
      <c r="K141" s="210"/>
      <c r="L141" s="95"/>
      <c r="M141" s="92"/>
      <c r="N141" s="95"/>
      <c r="O141" s="92"/>
      <c r="P141" s="95"/>
      <c r="Q141" s="128"/>
      <c r="R141" s="95"/>
      <c r="S141" s="128"/>
      <c r="T141" s="211"/>
      <c r="U141" s="203"/>
      <c r="V141" s="92"/>
      <c r="W141" s="96"/>
      <c r="X141" s="92"/>
      <c r="Y141" s="220"/>
      <c r="Z141" s="226"/>
      <c r="AA141" s="165"/>
      <c r="AB141" s="165"/>
      <c r="AC141" s="165"/>
      <c r="AD141" s="165"/>
      <c r="AE141" s="165"/>
      <c r="AF141" s="168"/>
      <c r="AG141"/>
      <c r="AH141" s="107">
        <f t="shared" si="86"/>
        <v>0</v>
      </c>
      <c r="AI141" s="107">
        <f t="shared" si="87"/>
        <v>0</v>
      </c>
      <c r="AJ141" s="107">
        <f t="shared" si="88"/>
        <v>0</v>
      </c>
      <c r="AK141" s="107">
        <f t="shared" si="89"/>
        <v>0</v>
      </c>
      <c r="AL141" s="107">
        <f t="shared" si="90"/>
        <v>0</v>
      </c>
      <c r="AM141" s="107">
        <f t="shared" si="49"/>
        <v>0</v>
      </c>
      <c r="AO141" s="161" t="e">
        <f t="shared" si="91"/>
        <v>#DIV/0!</v>
      </c>
      <c r="AP141" s="161" t="e">
        <f t="shared" si="92"/>
        <v>#DIV/0!</v>
      </c>
      <c r="AQ141" s="161" t="e">
        <f t="shared" si="93"/>
        <v>#DIV/0!</v>
      </c>
      <c r="AR141" s="161" t="e">
        <f t="shared" si="94"/>
        <v>#DIV/0!</v>
      </c>
      <c r="AS141" s="161" t="e">
        <f t="shared" si="95"/>
        <v>#DIV/0!</v>
      </c>
      <c r="AT141" s="107">
        <f t="shared" si="96"/>
        <v>0</v>
      </c>
      <c r="AU141" s="161" t="e">
        <f t="shared" si="97"/>
        <v>#DIV/0!</v>
      </c>
      <c r="AV141" s="161" t="e">
        <f t="shared" si="98"/>
        <v>#DIV/0!</v>
      </c>
      <c r="AW141" s="161" t="e">
        <f t="shared" si="99"/>
        <v>#DIV/0!</v>
      </c>
      <c r="AX141" s="161" t="e">
        <f t="shared" si="100"/>
        <v>#DIV/0!</v>
      </c>
      <c r="AY141" s="161" t="e">
        <f t="shared" si="101"/>
        <v>#DIV/0!</v>
      </c>
      <c r="AZ141" s="107">
        <f t="shared" si="102"/>
        <v>0</v>
      </c>
      <c r="BA141" s="161" t="e">
        <f t="shared" si="103"/>
        <v>#DIV/0!</v>
      </c>
      <c r="BB141" s="161" t="e">
        <f t="shared" si="104"/>
        <v>#DIV/0!</v>
      </c>
      <c r="BC141" s="161" t="e">
        <f t="shared" si="105"/>
        <v>#DIV/0!</v>
      </c>
      <c r="BD141" s="161" t="e">
        <f t="shared" si="106"/>
        <v>#DIV/0!</v>
      </c>
      <c r="BE141" s="161" t="e">
        <f t="shared" si="107"/>
        <v>#DIV/0!</v>
      </c>
      <c r="BF141" s="107">
        <f t="shared" si="108"/>
        <v>0</v>
      </c>
      <c r="BG141" s="161" t="e">
        <f t="shared" si="109"/>
        <v>#DIV/0!</v>
      </c>
      <c r="BH141" s="161" t="e">
        <f t="shared" si="110"/>
        <v>#DIV/0!</v>
      </c>
      <c r="BI141" s="161" t="e">
        <f t="shared" si="111"/>
        <v>#DIV/0!</v>
      </c>
      <c r="BJ141" s="161" t="e">
        <f t="shared" si="112"/>
        <v>#DIV/0!</v>
      </c>
      <c r="BK141" s="161" t="e">
        <f t="shared" si="113"/>
        <v>#DIV/0!</v>
      </c>
      <c r="BL141" s="107">
        <f t="shared" si="114"/>
        <v>0</v>
      </c>
      <c r="BM141" s="161" t="e">
        <f t="shared" si="115"/>
        <v>#DIV/0!</v>
      </c>
      <c r="BN141" s="161" t="e">
        <f t="shared" si="116"/>
        <v>#DIV/0!</v>
      </c>
      <c r="BO141" s="161" t="e">
        <f t="shared" si="117"/>
        <v>#DIV/0!</v>
      </c>
      <c r="BP141" s="161" t="e">
        <f t="shared" si="118"/>
        <v>#DIV/0!</v>
      </c>
      <c r="BQ141" s="161" t="e">
        <f t="shared" si="119"/>
        <v>#DIV/0!</v>
      </c>
      <c r="BR141" s="107">
        <f t="shared" si="120"/>
        <v>0</v>
      </c>
      <c r="BS141" s="161" t="e">
        <f t="shared" si="121"/>
        <v>#DIV/0!</v>
      </c>
      <c r="BT141" s="161" t="e">
        <f t="shared" si="122"/>
        <v>#DIV/0!</v>
      </c>
      <c r="BU141" s="161" t="e">
        <f t="shared" si="123"/>
        <v>#DIV/0!</v>
      </c>
      <c r="BV141" s="161" t="e">
        <f t="shared" si="124"/>
        <v>#DIV/0!</v>
      </c>
      <c r="BW141" s="161" t="e">
        <f t="shared" si="125"/>
        <v>#DIV/0!</v>
      </c>
      <c r="BX141" s="107">
        <f t="shared" si="126"/>
        <v>0</v>
      </c>
      <c r="BZ141" s="40" t="e">
        <f>VLOOKUP(I141,Lists!$D$2:$D$19,1,FALSE)</f>
        <v>#N/A</v>
      </c>
      <c r="CA141" s="40" t="e">
        <f>VLOOKUP($I141,Blends!$B$2:$B$115,1,FALSE)</f>
        <v>#N/A</v>
      </c>
      <c r="CC141" s="218">
        <f>ROUND(IF($I141="Other HFC Blend",(Z141*$L141*SUMIF(Lists!$E$2:$E$133,'Quarterly Information'!$K141,Exchange_Value)+Z141*$N141*SUMIF(Lists!$E$2:$E$133,'Quarterly Information'!$M141,Exchange_Value)+Z141*$P141*SUMIF(Lists!$E$2:$E$133,'Quarterly Information'!$O141,Exchange_Value)+Z141*$R141*SUMIF(Lists!$E$2:$E$133,'Quarterly Information'!$Q141,Exchange_Value)+Z141*$T141*SUMIF(Lists!$E$2:$E$133,'Quarterly Information'!$S141,Exchange_Value))/1000,Z141*SUMIF(Lists!$E$2:$E$133,$I141,Exchange_Value)/1000),1)</f>
        <v>0</v>
      </c>
      <c r="CD141" s="218">
        <f>ROUND(IF($I141="Other HFC Blend",(AA141*$L141*SUMIF(Lists!$E$2:$E$133,'Quarterly Information'!$K141,Exchange_Value)+AA141*$N141*SUMIF(Lists!$E$2:$E$133,'Quarterly Information'!$M141,Exchange_Value)+AA141*$P141*SUMIF(Lists!$E$2:$E$133,'Quarterly Information'!$O141,Exchange_Value)+AA141*$R141*SUMIF(Lists!$E$2:$E$133,'Quarterly Information'!$Q141,Exchange_Value)+AA141*$T141*SUMIF(Lists!$E$2:$E$133,'Quarterly Information'!$S141,Exchange_Value))/1000,AA141*SUMIF(Lists!$E$2:$E$133,$I141,Exchange_Value)/1000),1)</f>
        <v>0</v>
      </c>
      <c r="CE141" s="218">
        <f>ROUND(IF($I141="Other HFC Blend",(AB141*$L141*SUMIF(Lists!$E$2:$E$133,'Quarterly Information'!$K141,Exchange_Value)+AB141*$N141*SUMIF(Lists!$E$2:$E$133,'Quarterly Information'!$M141,Exchange_Value)+AB141*$P141*SUMIF(Lists!$E$2:$E$133,'Quarterly Information'!$O141,Exchange_Value)+AB141*$R141*SUMIF(Lists!$E$2:$E$133,'Quarterly Information'!$Q141,Exchange_Value)+AB141*$T141*SUMIF(Lists!$E$2:$E$133,'Quarterly Information'!$S141,Exchange_Value))/1000,AB141*SUMIF(Lists!$E$2:$E$133,$I141,Exchange_Value)/1000),1)</f>
        <v>0</v>
      </c>
      <c r="CF141" s="218">
        <f>ROUND(IF($I141="Other HFC Blend",(AC141*$L141*SUMIF(Lists!$E$2:$E$133,'Quarterly Information'!$K141,Exchange_Value)+AC141*$N141*SUMIF(Lists!$E$2:$E$133,'Quarterly Information'!$M141,Exchange_Value)+AC141*$P141*SUMIF(Lists!$E$2:$E$133,'Quarterly Information'!$O141,Exchange_Value)+AC141*$R141*SUMIF(Lists!$E$2:$E$133,'Quarterly Information'!$Q141,Exchange_Value)+AC141*$T141*SUMIF(Lists!$E$2:$E$133,'Quarterly Information'!$S141,Exchange_Value))/1000,AC141*SUMIF(Lists!$E$2:$E$133,$I141,Exchange_Value)/1000),1)</f>
        <v>0</v>
      </c>
      <c r="CG141" s="218">
        <f>ROUND(IF($I141="Other HFC Blend",(AD141*$L141*SUMIF(Lists!$E$2:$E$133,'Quarterly Information'!$K141,Exchange_Value)+AD141*$N141*SUMIF(Lists!$E$2:$E$133,'Quarterly Information'!$M141,Exchange_Value)+AD141*$P141*SUMIF(Lists!$E$2:$E$133,'Quarterly Information'!$O141,Exchange_Value)+AD141*$R141*SUMIF(Lists!$E$2:$E$133,'Quarterly Information'!$Q141,Exchange_Value)+AD141*$T141*SUMIF(Lists!$E$2:$E$133,'Quarterly Information'!$S141,Exchange_Value))/1000,AD141*SUMIF(Lists!$E$2:$E$133,$I141,Exchange_Value)/1000),1)</f>
        <v>0</v>
      </c>
      <c r="CH141" s="218">
        <f>ROUND(IF($I141="Other HFC Blend",(AE141*$L141*SUMIF(Lists!$E$2:$E$133,'Quarterly Information'!$K141,Exchange_Value)+AE141*$N141*SUMIF(Lists!$E$2:$E$133,'Quarterly Information'!$M141,Exchange_Value)+AE141*$P141*SUMIF(Lists!$E$2:$E$133,'Quarterly Information'!$O141,Exchange_Value)+AE141*$R141*SUMIF(Lists!$E$2:$E$133,'Quarterly Information'!$Q141,Exchange_Value)+AE141*$T141*SUMIF(Lists!$E$2:$E$133,'Quarterly Information'!$S141,Exchange_Value))/1000,AE141*SUMIF(Lists!$E$2:$E$133,$I141,Exchange_Value)/1000),1)</f>
        <v>0</v>
      </c>
      <c r="CI141" s="218">
        <f>ROUND(IF($I141="Other HFC Blend",(AF141*$L141*SUMIF(Lists!$E$2:$E$133,'Quarterly Information'!$K141,Exchange_Value)+AF141*$N141*SUMIF(Lists!$E$2:$E$133,'Quarterly Information'!$M141,Exchange_Value)+AF141*$P141*SUMIF(Lists!$E$2:$E$133,'Quarterly Information'!$O141,Exchange_Value)+AF141*$R141*SUMIF(Lists!$E$2:$E$133,'Quarterly Information'!$Q141,Exchange_Value)+AF141*$T141*SUMIF(Lists!$E$2:$E$133,'Quarterly Information'!$S141,Exchange_Value))/1000,AF141*SUMIF(Lists!$E$2:$E$133,$I141,Exchange_Value)/1000),1)</f>
        <v>0</v>
      </c>
    </row>
    <row r="142" spans="1:87" ht="14" x14ac:dyDescent="0.25">
      <c r="A142" s="39">
        <v>100</v>
      </c>
      <c r="B142" s="90" t="str">
        <f t="shared" si="43"/>
        <v/>
      </c>
      <c r="C142" s="159"/>
      <c r="D142" s="91"/>
      <c r="E142" s="174"/>
      <c r="F142" s="92"/>
      <c r="G142" s="93"/>
      <c r="H142" s="94"/>
      <c r="I142" s="185"/>
      <c r="J142" s="200"/>
      <c r="K142" s="210"/>
      <c r="L142" s="95"/>
      <c r="M142" s="92"/>
      <c r="N142" s="95"/>
      <c r="O142" s="92"/>
      <c r="P142" s="95"/>
      <c r="Q142" s="128"/>
      <c r="R142" s="95"/>
      <c r="S142" s="128"/>
      <c r="T142" s="211"/>
      <c r="U142" s="203"/>
      <c r="V142" s="92"/>
      <c r="W142" s="96"/>
      <c r="X142" s="92"/>
      <c r="Y142" s="220"/>
      <c r="Z142" s="226"/>
      <c r="AA142" s="165"/>
      <c r="AB142" s="165"/>
      <c r="AC142" s="165"/>
      <c r="AD142" s="165"/>
      <c r="AE142" s="165"/>
      <c r="AF142" s="168"/>
      <c r="AG142"/>
      <c r="AH142" s="107">
        <f t="shared" si="86"/>
        <v>0</v>
      </c>
      <c r="AI142" s="107">
        <f t="shared" si="87"/>
        <v>0</v>
      </c>
      <c r="AJ142" s="107">
        <f t="shared" si="88"/>
        <v>0</v>
      </c>
      <c r="AK142" s="107">
        <f t="shared" si="89"/>
        <v>0</v>
      </c>
      <c r="AL142" s="107">
        <f t="shared" si="90"/>
        <v>0</v>
      </c>
      <c r="AM142" s="107">
        <f t="shared" si="49"/>
        <v>0</v>
      </c>
      <c r="AO142" s="161" t="e">
        <f t="shared" si="91"/>
        <v>#DIV/0!</v>
      </c>
      <c r="AP142" s="161" t="e">
        <f t="shared" si="92"/>
        <v>#DIV/0!</v>
      </c>
      <c r="AQ142" s="161" t="e">
        <f t="shared" si="93"/>
        <v>#DIV/0!</v>
      </c>
      <c r="AR142" s="161" t="e">
        <f t="shared" si="94"/>
        <v>#DIV/0!</v>
      </c>
      <c r="AS142" s="161" t="e">
        <f t="shared" si="95"/>
        <v>#DIV/0!</v>
      </c>
      <c r="AT142" s="107">
        <f t="shared" si="96"/>
        <v>0</v>
      </c>
      <c r="AU142" s="161" t="e">
        <f t="shared" si="97"/>
        <v>#DIV/0!</v>
      </c>
      <c r="AV142" s="161" t="e">
        <f t="shared" si="98"/>
        <v>#DIV/0!</v>
      </c>
      <c r="AW142" s="161" t="e">
        <f t="shared" si="99"/>
        <v>#DIV/0!</v>
      </c>
      <c r="AX142" s="161" t="e">
        <f t="shared" si="100"/>
        <v>#DIV/0!</v>
      </c>
      <c r="AY142" s="161" t="e">
        <f t="shared" si="101"/>
        <v>#DIV/0!</v>
      </c>
      <c r="AZ142" s="107">
        <f t="shared" si="102"/>
        <v>0</v>
      </c>
      <c r="BA142" s="161" t="e">
        <f t="shared" si="103"/>
        <v>#DIV/0!</v>
      </c>
      <c r="BB142" s="161" t="e">
        <f t="shared" si="104"/>
        <v>#DIV/0!</v>
      </c>
      <c r="BC142" s="161" t="e">
        <f t="shared" si="105"/>
        <v>#DIV/0!</v>
      </c>
      <c r="BD142" s="161" t="e">
        <f t="shared" si="106"/>
        <v>#DIV/0!</v>
      </c>
      <c r="BE142" s="161" t="e">
        <f t="shared" si="107"/>
        <v>#DIV/0!</v>
      </c>
      <c r="BF142" s="107">
        <f t="shared" si="108"/>
        <v>0</v>
      </c>
      <c r="BG142" s="161" t="e">
        <f t="shared" si="109"/>
        <v>#DIV/0!</v>
      </c>
      <c r="BH142" s="161" t="e">
        <f t="shared" si="110"/>
        <v>#DIV/0!</v>
      </c>
      <c r="BI142" s="161" t="e">
        <f t="shared" si="111"/>
        <v>#DIV/0!</v>
      </c>
      <c r="BJ142" s="161" t="e">
        <f t="shared" si="112"/>
        <v>#DIV/0!</v>
      </c>
      <c r="BK142" s="161" t="e">
        <f t="shared" si="113"/>
        <v>#DIV/0!</v>
      </c>
      <c r="BL142" s="107">
        <f t="shared" si="114"/>
        <v>0</v>
      </c>
      <c r="BM142" s="161" t="e">
        <f t="shared" si="115"/>
        <v>#DIV/0!</v>
      </c>
      <c r="BN142" s="161" t="e">
        <f t="shared" si="116"/>
        <v>#DIV/0!</v>
      </c>
      <c r="BO142" s="161" t="e">
        <f t="shared" si="117"/>
        <v>#DIV/0!</v>
      </c>
      <c r="BP142" s="161" t="e">
        <f t="shared" si="118"/>
        <v>#DIV/0!</v>
      </c>
      <c r="BQ142" s="161" t="e">
        <f t="shared" si="119"/>
        <v>#DIV/0!</v>
      </c>
      <c r="BR142" s="107">
        <f t="shared" si="120"/>
        <v>0</v>
      </c>
      <c r="BS142" s="161" t="e">
        <f t="shared" si="121"/>
        <v>#DIV/0!</v>
      </c>
      <c r="BT142" s="161" t="e">
        <f t="shared" si="122"/>
        <v>#DIV/0!</v>
      </c>
      <c r="BU142" s="161" t="e">
        <f t="shared" si="123"/>
        <v>#DIV/0!</v>
      </c>
      <c r="BV142" s="161" t="e">
        <f t="shared" si="124"/>
        <v>#DIV/0!</v>
      </c>
      <c r="BW142" s="161" t="e">
        <f t="shared" si="125"/>
        <v>#DIV/0!</v>
      </c>
      <c r="BX142" s="107">
        <f t="shared" si="126"/>
        <v>0</v>
      </c>
      <c r="BZ142" s="40" t="e">
        <f>VLOOKUP(I142,Lists!$D$2:$D$19,1,FALSE)</f>
        <v>#N/A</v>
      </c>
      <c r="CA142" s="40" t="e">
        <f>VLOOKUP($I142,Blends!$B$2:$B$115,1,FALSE)</f>
        <v>#N/A</v>
      </c>
      <c r="CC142" s="218">
        <f>ROUND(IF($I142="Other HFC Blend",(Z142*$L142*SUMIF(Lists!$E$2:$E$133,'Quarterly Information'!$K142,Exchange_Value)+Z142*$N142*SUMIF(Lists!$E$2:$E$133,'Quarterly Information'!$M142,Exchange_Value)+Z142*$P142*SUMIF(Lists!$E$2:$E$133,'Quarterly Information'!$O142,Exchange_Value)+Z142*$R142*SUMIF(Lists!$E$2:$E$133,'Quarterly Information'!$Q142,Exchange_Value)+Z142*$T142*SUMIF(Lists!$E$2:$E$133,'Quarterly Information'!$S142,Exchange_Value))/1000,Z142*SUMIF(Lists!$E$2:$E$133,$I142,Exchange_Value)/1000),1)</f>
        <v>0</v>
      </c>
      <c r="CD142" s="218">
        <f>ROUND(IF($I142="Other HFC Blend",(AA142*$L142*SUMIF(Lists!$E$2:$E$133,'Quarterly Information'!$K142,Exchange_Value)+AA142*$N142*SUMIF(Lists!$E$2:$E$133,'Quarterly Information'!$M142,Exchange_Value)+AA142*$P142*SUMIF(Lists!$E$2:$E$133,'Quarterly Information'!$O142,Exchange_Value)+AA142*$R142*SUMIF(Lists!$E$2:$E$133,'Quarterly Information'!$Q142,Exchange_Value)+AA142*$T142*SUMIF(Lists!$E$2:$E$133,'Quarterly Information'!$S142,Exchange_Value))/1000,AA142*SUMIF(Lists!$E$2:$E$133,$I142,Exchange_Value)/1000),1)</f>
        <v>0</v>
      </c>
      <c r="CE142" s="218">
        <f>ROUND(IF($I142="Other HFC Blend",(AB142*$L142*SUMIF(Lists!$E$2:$E$133,'Quarterly Information'!$K142,Exchange_Value)+AB142*$N142*SUMIF(Lists!$E$2:$E$133,'Quarterly Information'!$M142,Exchange_Value)+AB142*$P142*SUMIF(Lists!$E$2:$E$133,'Quarterly Information'!$O142,Exchange_Value)+AB142*$R142*SUMIF(Lists!$E$2:$E$133,'Quarterly Information'!$Q142,Exchange_Value)+AB142*$T142*SUMIF(Lists!$E$2:$E$133,'Quarterly Information'!$S142,Exchange_Value))/1000,AB142*SUMIF(Lists!$E$2:$E$133,$I142,Exchange_Value)/1000),1)</f>
        <v>0</v>
      </c>
      <c r="CF142" s="218">
        <f>ROUND(IF($I142="Other HFC Blend",(AC142*$L142*SUMIF(Lists!$E$2:$E$133,'Quarterly Information'!$K142,Exchange_Value)+AC142*$N142*SUMIF(Lists!$E$2:$E$133,'Quarterly Information'!$M142,Exchange_Value)+AC142*$P142*SUMIF(Lists!$E$2:$E$133,'Quarterly Information'!$O142,Exchange_Value)+AC142*$R142*SUMIF(Lists!$E$2:$E$133,'Quarterly Information'!$Q142,Exchange_Value)+AC142*$T142*SUMIF(Lists!$E$2:$E$133,'Quarterly Information'!$S142,Exchange_Value))/1000,AC142*SUMIF(Lists!$E$2:$E$133,$I142,Exchange_Value)/1000),1)</f>
        <v>0</v>
      </c>
      <c r="CG142" s="218">
        <f>ROUND(IF($I142="Other HFC Blend",(AD142*$L142*SUMIF(Lists!$E$2:$E$133,'Quarterly Information'!$K142,Exchange_Value)+AD142*$N142*SUMIF(Lists!$E$2:$E$133,'Quarterly Information'!$M142,Exchange_Value)+AD142*$P142*SUMIF(Lists!$E$2:$E$133,'Quarterly Information'!$O142,Exchange_Value)+AD142*$R142*SUMIF(Lists!$E$2:$E$133,'Quarterly Information'!$Q142,Exchange_Value)+AD142*$T142*SUMIF(Lists!$E$2:$E$133,'Quarterly Information'!$S142,Exchange_Value))/1000,AD142*SUMIF(Lists!$E$2:$E$133,$I142,Exchange_Value)/1000),1)</f>
        <v>0</v>
      </c>
      <c r="CH142" s="218">
        <f>ROUND(IF($I142="Other HFC Blend",(AE142*$L142*SUMIF(Lists!$E$2:$E$133,'Quarterly Information'!$K142,Exchange_Value)+AE142*$N142*SUMIF(Lists!$E$2:$E$133,'Quarterly Information'!$M142,Exchange_Value)+AE142*$P142*SUMIF(Lists!$E$2:$E$133,'Quarterly Information'!$O142,Exchange_Value)+AE142*$R142*SUMIF(Lists!$E$2:$E$133,'Quarterly Information'!$Q142,Exchange_Value)+AE142*$T142*SUMIF(Lists!$E$2:$E$133,'Quarterly Information'!$S142,Exchange_Value))/1000,AE142*SUMIF(Lists!$E$2:$E$133,$I142,Exchange_Value)/1000),1)</f>
        <v>0</v>
      </c>
      <c r="CI142" s="218">
        <f>ROUND(IF($I142="Other HFC Blend",(AF142*$L142*SUMIF(Lists!$E$2:$E$133,'Quarterly Information'!$K142,Exchange_Value)+AF142*$N142*SUMIF(Lists!$E$2:$E$133,'Quarterly Information'!$M142,Exchange_Value)+AF142*$P142*SUMIF(Lists!$E$2:$E$133,'Quarterly Information'!$O142,Exchange_Value)+AF142*$R142*SUMIF(Lists!$E$2:$E$133,'Quarterly Information'!$Q142,Exchange_Value)+AF142*$T142*SUMIF(Lists!$E$2:$E$133,'Quarterly Information'!$S142,Exchange_Value))/1000,AF142*SUMIF(Lists!$E$2:$E$133,$I142,Exchange_Value)/1000),1)</f>
        <v>0</v>
      </c>
    </row>
    <row r="143" spans="1:87" ht="14" x14ac:dyDescent="0.25">
      <c r="A143" s="39">
        <v>101</v>
      </c>
      <c r="B143" s="90" t="str">
        <f t="shared" si="43"/>
        <v/>
      </c>
      <c r="C143" s="159"/>
      <c r="D143" s="91"/>
      <c r="E143" s="174"/>
      <c r="F143" s="92"/>
      <c r="G143" s="93"/>
      <c r="H143" s="94"/>
      <c r="I143" s="185"/>
      <c r="J143" s="200"/>
      <c r="K143" s="210"/>
      <c r="L143" s="95"/>
      <c r="M143" s="92"/>
      <c r="N143" s="95"/>
      <c r="O143" s="92"/>
      <c r="P143" s="95"/>
      <c r="Q143" s="128"/>
      <c r="R143" s="95"/>
      <c r="S143" s="128"/>
      <c r="T143" s="211"/>
      <c r="U143" s="203"/>
      <c r="V143" s="92"/>
      <c r="W143" s="96"/>
      <c r="X143" s="92"/>
      <c r="Y143" s="220"/>
      <c r="Z143" s="226"/>
      <c r="AA143" s="165"/>
      <c r="AB143" s="165"/>
      <c r="AC143" s="165"/>
      <c r="AD143" s="165"/>
      <c r="AE143" s="165"/>
      <c r="AF143" s="168"/>
      <c r="AG143"/>
      <c r="AH143" s="107">
        <f t="shared" si="86"/>
        <v>0</v>
      </c>
      <c r="AI143" s="107">
        <f t="shared" si="87"/>
        <v>0</v>
      </c>
      <c r="AJ143" s="107">
        <f t="shared" si="88"/>
        <v>0</v>
      </c>
      <c r="AK143" s="107">
        <f t="shared" si="89"/>
        <v>0</v>
      </c>
      <c r="AL143" s="107">
        <f t="shared" si="90"/>
        <v>0</v>
      </c>
      <c r="AM143" s="107">
        <f t="shared" si="49"/>
        <v>0</v>
      </c>
      <c r="AO143" s="161" t="e">
        <f t="shared" si="91"/>
        <v>#DIV/0!</v>
      </c>
      <c r="AP143" s="161" t="e">
        <f t="shared" si="92"/>
        <v>#DIV/0!</v>
      </c>
      <c r="AQ143" s="161" t="e">
        <f t="shared" si="93"/>
        <v>#DIV/0!</v>
      </c>
      <c r="AR143" s="161" t="e">
        <f t="shared" si="94"/>
        <v>#DIV/0!</v>
      </c>
      <c r="AS143" s="161" t="e">
        <f t="shared" si="95"/>
        <v>#DIV/0!</v>
      </c>
      <c r="AT143" s="107">
        <f t="shared" si="96"/>
        <v>0</v>
      </c>
      <c r="AU143" s="161" t="e">
        <f t="shared" si="97"/>
        <v>#DIV/0!</v>
      </c>
      <c r="AV143" s="161" t="e">
        <f t="shared" si="98"/>
        <v>#DIV/0!</v>
      </c>
      <c r="AW143" s="161" t="e">
        <f t="shared" si="99"/>
        <v>#DIV/0!</v>
      </c>
      <c r="AX143" s="161" t="e">
        <f t="shared" si="100"/>
        <v>#DIV/0!</v>
      </c>
      <c r="AY143" s="161" t="e">
        <f t="shared" si="101"/>
        <v>#DIV/0!</v>
      </c>
      <c r="AZ143" s="107">
        <f t="shared" si="102"/>
        <v>0</v>
      </c>
      <c r="BA143" s="161" t="e">
        <f t="shared" si="103"/>
        <v>#DIV/0!</v>
      </c>
      <c r="BB143" s="161" t="e">
        <f t="shared" si="104"/>
        <v>#DIV/0!</v>
      </c>
      <c r="BC143" s="161" t="e">
        <f t="shared" si="105"/>
        <v>#DIV/0!</v>
      </c>
      <c r="BD143" s="161" t="e">
        <f t="shared" si="106"/>
        <v>#DIV/0!</v>
      </c>
      <c r="BE143" s="161" t="e">
        <f t="shared" si="107"/>
        <v>#DIV/0!</v>
      </c>
      <c r="BF143" s="107">
        <f t="shared" si="108"/>
        <v>0</v>
      </c>
      <c r="BG143" s="161" t="e">
        <f t="shared" si="109"/>
        <v>#DIV/0!</v>
      </c>
      <c r="BH143" s="161" t="e">
        <f t="shared" si="110"/>
        <v>#DIV/0!</v>
      </c>
      <c r="BI143" s="161" t="e">
        <f t="shared" si="111"/>
        <v>#DIV/0!</v>
      </c>
      <c r="BJ143" s="161" t="e">
        <f t="shared" si="112"/>
        <v>#DIV/0!</v>
      </c>
      <c r="BK143" s="161" t="e">
        <f t="shared" si="113"/>
        <v>#DIV/0!</v>
      </c>
      <c r="BL143" s="107">
        <f t="shared" si="114"/>
        <v>0</v>
      </c>
      <c r="BM143" s="161" t="e">
        <f t="shared" si="115"/>
        <v>#DIV/0!</v>
      </c>
      <c r="BN143" s="161" t="e">
        <f t="shared" si="116"/>
        <v>#DIV/0!</v>
      </c>
      <c r="BO143" s="161" t="e">
        <f t="shared" si="117"/>
        <v>#DIV/0!</v>
      </c>
      <c r="BP143" s="161" t="e">
        <f t="shared" si="118"/>
        <v>#DIV/0!</v>
      </c>
      <c r="BQ143" s="161" t="e">
        <f t="shared" si="119"/>
        <v>#DIV/0!</v>
      </c>
      <c r="BR143" s="107">
        <f t="shared" si="120"/>
        <v>0</v>
      </c>
      <c r="BS143" s="161" t="e">
        <f t="shared" si="121"/>
        <v>#DIV/0!</v>
      </c>
      <c r="BT143" s="161" t="e">
        <f t="shared" si="122"/>
        <v>#DIV/0!</v>
      </c>
      <c r="BU143" s="161" t="e">
        <f t="shared" si="123"/>
        <v>#DIV/0!</v>
      </c>
      <c r="BV143" s="161" t="e">
        <f t="shared" si="124"/>
        <v>#DIV/0!</v>
      </c>
      <c r="BW143" s="161" t="e">
        <f t="shared" si="125"/>
        <v>#DIV/0!</v>
      </c>
      <c r="BX143" s="107">
        <f t="shared" si="126"/>
        <v>0</v>
      </c>
      <c r="BZ143" s="40" t="e">
        <f>VLOOKUP(I143,Lists!$D$2:$D$19,1,FALSE)</f>
        <v>#N/A</v>
      </c>
      <c r="CA143" s="40" t="e">
        <f>VLOOKUP($I143,Blends!$B$2:$B$115,1,FALSE)</f>
        <v>#N/A</v>
      </c>
      <c r="CC143" s="218">
        <f>ROUND(IF($I143="Other HFC Blend",(Z143*$L143*SUMIF(Lists!$E$2:$E$133,'Quarterly Information'!$K143,Exchange_Value)+Z143*$N143*SUMIF(Lists!$E$2:$E$133,'Quarterly Information'!$M143,Exchange_Value)+Z143*$P143*SUMIF(Lists!$E$2:$E$133,'Quarterly Information'!$O143,Exchange_Value)+Z143*$R143*SUMIF(Lists!$E$2:$E$133,'Quarterly Information'!$Q143,Exchange_Value)+Z143*$T143*SUMIF(Lists!$E$2:$E$133,'Quarterly Information'!$S143,Exchange_Value))/1000,Z143*SUMIF(Lists!$E$2:$E$133,$I143,Exchange_Value)/1000),1)</f>
        <v>0</v>
      </c>
      <c r="CD143" s="218">
        <f>ROUND(IF($I143="Other HFC Blend",(AA143*$L143*SUMIF(Lists!$E$2:$E$133,'Quarterly Information'!$K143,Exchange_Value)+AA143*$N143*SUMIF(Lists!$E$2:$E$133,'Quarterly Information'!$M143,Exchange_Value)+AA143*$P143*SUMIF(Lists!$E$2:$E$133,'Quarterly Information'!$O143,Exchange_Value)+AA143*$R143*SUMIF(Lists!$E$2:$E$133,'Quarterly Information'!$Q143,Exchange_Value)+AA143*$T143*SUMIF(Lists!$E$2:$E$133,'Quarterly Information'!$S143,Exchange_Value))/1000,AA143*SUMIF(Lists!$E$2:$E$133,$I143,Exchange_Value)/1000),1)</f>
        <v>0</v>
      </c>
      <c r="CE143" s="218">
        <f>ROUND(IF($I143="Other HFC Blend",(AB143*$L143*SUMIF(Lists!$E$2:$E$133,'Quarterly Information'!$K143,Exchange_Value)+AB143*$N143*SUMIF(Lists!$E$2:$E$133,'Quarterly Information'!$M143,Exchange_Value)+AB143*$P143*SUMIF(Lists!$E$2:$E$133,'Quarterly Information'!$O143,Exchange_Value)+AB143*$R143*SUMIF(Lists!$E$2:$E$133,'Quarterly Information'!$Q143,Exchange_Value)+AB143*$T143*SUMIF(Lists!$E$2:$E$133,'Quarterly Information'!$S143,Exchange_Value))/1000,AB143*SUMIF(Lists!$E$2:$E$133,$I143,Exchange_Value)/1000),1)</f>
        <v>0</v>
      </c>
      <c r="CF143" s="218">
        <f>ROUND(IF($I143="Other HFC Blend",(AC143*$L143*SUMIF(Lists!$E$2:$E$133,'Quarterly Information'!$K143,Exchange_Value)+AC143*$N143*SUMIF(Lists!$E$2:$E$133,'Quarterly Information'!$M143,Exchange_Value)+AC143*$P143*SUMIF(Lists!$E$2:$E$133,'Quarterly Information'!$O143,Exchange_Value)+AC143*$R143*SUMIF(Lists!$E$2:$E$133,'Quarterly Information'!$Q143,Exchange_Value)+AC143*$T143*SUMIF(Lists!$E$2:$E$133,'Quarterly Information'!$S143,Exchange_Value))/1000,AC143*SUMIF(Lists!$E$2:$E$133,$I143,Exchange_Value)/1000),1)</f>
        <v>0</v>
      </c>
      <c r="CG143" s="218">
        <f>ROUND(IF($I143="Other HFC Blend",(AD143*$L143*SUMIF(Lists!$E$2:$E$133,'Quarterly Information'!$K143,Exchange_Value)+AD143*$N143*SUMIF(Lists!$E$2:$E$133,'Quarterly Information'!$M143,Exchange_Value)+AD143*$P143*SUMIF(Lists!$E$2:$E$133,'Quarterly Information'!$O143,Exchange_Value)+AD143*$R143*SUMIF(Lists!$E$2:$E$133,'Quarterly Information'!$Q143,Exchange_Value)+AD143*$T143*SUMIF(Lists!$E$2:$E$133,'Quarterly Information'!$S143,Exchange_Value))/1000,AD143*SUMIF(Lists!$E$2:$E$133,$I143,Exchange_Value)/1000),1)</f>
        <v>0</v>
      </c>
      <c r="CH143" s="218">
        <f>ROUND(IF($I143="Other HFC Blend",(AE143*$L143*SUMIF(Lists!$E$2:$E$133,'Quarterly Information'!$K143,Exchange_Value)+AE143*$N143*SUMIF(Lists!$E$2:$E$133,'Quarterly Information'!$M143,Exchange_Value)+AE143*$P143*SUMIF(Lists!$E$2:$E$133,'Quarterly Information'!$O143,Exchange_Value)+AE143*$R143*SUMIF(Lists!$E$2:$E$133,'Quarterly Information'!$Q143,Exchange_Value)+AE143*$T143*SUMIF(Lists!$E$2:$E$133,'Quarterly Information'!$S143,Exchange_Value))/1000,AE143*SUMIF(Lists!$E$2:$E$133,$I143,Exchange_Value)/1000),1)</f>
        <v>0</v>
      </c>
      <c r="CI143" s="218">
        <f>ROUND(IF($I143="Other HFC Blend",(AF143*$L143*SUMIF(Lists!$E$2:$E$133,'Quarterly Information'!$K143,Exchange_Value)+AF143*$N143*SUMIF(Lists!$E$2:$E$133,'Quarterly Information'!$M143,Exchange_Value)+AF143*$P143*SUMIF(Lists!$E$2:$E$133,'Quarterly Information'!$O143,Exchange_Value)+AF143*$R143*SUMIF(Lists!$E$2:$E$133,'Quarterly Information'!$Q143,Exchange_Value)+AF143*$T143*SUMIF(Lists!$E$2:$E$133,'Quarterly Information'!$S143,Exchange_Value))/1000,AF143*SUMIF(Lists!$E$2:$E$133,$I143,Exchange_Value)/1000),1)</f>
        <v>0</v>
      </c>
    </row>
    <row r="144" spans="1:87" ht="14" x14ac:dyDescent="0.25">
      <c r="A144" s="39">
        <v>102</v>
      </c>
      <c r="B144" s="90" t="str">
        <f t="shared" si="43"/>
        <v/>
      </c>
      <c r="C144" s="159"/>
      <c r="D144" s="91"/>
      <c r="E144" s="174"/>
      <c r="F144" s="92"/>
      <c r="G144" s="93"/>
      <c r="H144" s="94"/>
      <c r="I144" s="185"/>
      <c r="J144" s="200"/>
      <c r="K144" s="210"/>
      <c r="L144" s="95"/>
      <c r="M144" s="92"/>
      <c r="N144" s="95"/>
      <c r="O144" s="92"/>
      <c r="P144" s="95"/>
      <c r="Q144" s="128"/>
      <c r="R144" s="95"/>
      <c r="S144" s="128"/>
      <c r="T144" s="211"/>
      <c r="U144" s="203"/>
      <c r="V144" s="92"/>
      <c r="W144" s="96"/>
      <c r="X144" s="92"/>
      <c r="Y144" s="220"/>
      <c r="Z144" s="226"/>
      <c r="AA144" s="165"/>
      <c r="AB144" s="165"/>
      <c r="AC144" s="165"/>
      <c r="AD144" s="165"/>
      <c r="AE144" s="165"/>
      <c r="AF144" s="168"/>
      <c r="AG144"/>
      <c r="AH144" s="107">
        <f t="shared" si="86"/>
        <v>0</v>
      </c>
      <c r="AI144" s="107">
        <f t="shared" si="87"/>
        <v>0</v>
      </c>
      <c r="AJ144" s="107">
        <f t="shared" si="88"/>
        <v>0</v>
      </c>
      <c r="AK144" s="107">
        <f t="shared" si="89"/>
        <v>0</v>
      </c>
      <c r="AL144" s="107">
        <f t="shared" si="90"/>
        <v>0</v>
      </c>
      <c r="AM144" s="107">
        <f t="shared" si="49"/>
        <v>0</v>
      </c>
      <c r="AO144" s="161" t="e">
        <f t="shared" si="91"/>
        <v>#DIV/0!</v>
      </c>
      <c r="AP144" s="161" t="e">
        <f t="shared" si="92"/>
        <v>#DIV/0!</v>
      </c>
      <c r="AQ144" s="161" t="e">
        <f t="shared" si="93"/>
        <v>#DIV/0!</v>
      </c>
      <c r="AR144" s="161" t="e">
        <f t="shared" si="94"/>
        <v>#DIV/0!</v>
      </c>
      <c r="AS144" s="161" t="e">
        <f t="shared" si="95"/>
        <v>#DIV/0!</v>
      </c>
      <c r="AT144" s="107">
        <f t="shared" si="96"/>
        <v>0</v>
      </c>
      <c r="AU144" s="161" t="e">
        <f t="shared" si="97"/>
        <v>#DIV/0!</v>
      </c>
      <c r="AV144" s="161" t="e">
        <f t="shared" si="98"/>
        <v>#DIV/0!</v>
      </c>
      <c r="AW144" s="161" t="e">
        <f t="shared" si="99"/>
        <v>#DIV/0!</v>
      </c>
      <c r="AX144" s="161" t="e">
        <f t="shared" si="100"/>
        <v>#DIV/0!</v>
      </c>
      <c r="AY144" s="161" t="e">
        <f t="shared" si="101"/>
        <v>#DIV/0!</v>
      </c>
      <c r="AZ144" s="107">
        <f t="shared" si="102"/>
        <v>0</v>
      </c>
      <c r="BA144" s="161" t="e">
        <f t="shared" si="103"/>
        <v>#DIV/0!</v>
      </c>
      <c r="BB144" s="161" t="e">
        <f t="shared" si="104"/>
        <v>#DIV/0!</v>
      </c>
      <c r="BC144" s="161" t="e">
        <f t="shared" si="105"/>
        <v>#DIV/0!</v>
      </c>
      <c r="BD144" s="161" t="e">
        <f t="shared" si="106"/>
        <v>#DIV/0!</v>
      </c>
      <c r="BE144" s="161" t="e">
        <f t="shared" si="107"/>
        <v>#DIV/0!</v>
      </c>
      <c r="BF144" s="107">
        <f t="shared" si="108"/>
        <v>0</v>
      </c>
      <c r="BG144" s="161" t="e">
        <f t="shared" si="109"/>
        <v>#DIV/0!</v>
      </c>
      <c r="BH144" s="161" t="e">
        <f t="shared" si="110"/>
        <v>#DIV/0!</v>
      </c>
      <c r="BI144" s="161" t="e">
        <f t="shared" si="111"/>
        <v>#DIV/0!</v>
      </c>
      <c r="BJ144" s="161" t="e">
        <f t="shared" si="112"/>
        <v>#DIV/0!</v>
      </c>
      <c r="BK144" s="161" t="e">
        <f t="shared" si="113"/>
        <v>#DIV/0!</v>
      </c>
      <c r="BL144" s="107">
        <f t="shared" si="114"/>
        <v>0</v>
      </c>
      <c r="BM144" s="161" t="e">
        <f t="shared" si="115"/>
        <v>#DIV/0!</v>
      </c>
      <c r="BN144" s="161" t="e">
        <f t="shared" si="116"/>
        <v>#DIV/0!</v>
      </c>
      <c r="BO144" s="161" t="e">
        <f t="shared" si="117"/>
        <v>#DIV/0!</v>
      </c>
      <c r="BP144" s="161" t="e">
        <f t="shared" si="118"/>
        <v>#DIV/0!</v>
      </c>
      <c r="BQ144" s="161" t="e">
        <f t="shared" si="119"/>
        <v>#DIV/0!</v>
      </c>
      <c r="BR144" s="107">
        <f t="shared" si="120"/>
        <v>0</v>
      </c>
      <c r="BS144" s="161" t="e">
        <f t="shared" si="121"/>
        <v>#DIV/0!</v>
      </c>
      <c r="BT144" s="161" t="e">
        <f t="shared" si="122"/>
        <v>#DIV/0!</v>
      </c>
      <c r="BU144" s="161" t="e">
        <f t="shared" si="123"/>
        <v>#DIV/0!</v>
      </c>
      <c r="BV144" s="161" t="e">
        <f t="shared" si="124"/>
        <v>#DIV/0!</v>
      </c>
      <c r="BW144" s="161" t="e">
        <f t="shared" si="125"/>
        <v>#DIV/0!</v>
      </c>
      <c r="BX144" s="107">
        <f t="shared" si="126"/>
        <v>0</v>
      </c>
      <c r="BZ144" s="40" t="e">
        <f>VLOOKUP(I144,Lists!$D$2:$D$19,1,FALSE)</f>
        <v>#N/A</v>
      </c>
      <c r="CA144" s="40" t="e">
        <f>VLOOKUP($I144,Blends!$B$2:$B$115,1,FALSE)</f>
        <v>#N/A</v>
      </c>
      <c r="CC144" s="218">
        <f>ROUND(IF($I144="Other HFC Blend",(Z144*$L144*SUMIF(Lists!$E$2:$E$133,'Quarterly Information'!$K144,Exchange_Value)+Z144*$N144*SUMIF(Lists!$E$2:$E$133,'Quarterly Information'!$M144,Exchange_Value)+Z144*$P144*SUMIF(Lists!$E$2:$E$133,'Quarterly Information'!$O144,Exchange_Value)+Z144*$R144*SUMIF(Lists!$E$2:$E$133,'Quarterly Information'!$Q144,Exchange_Value)+Z144*$T144*SUMIF(Lists!$E$2:$E$133,'Quarterly Information'!$S144,Exchange_Value))/1000,Z144*SUMIF(Lists!$E$2:$E$133,$I144,Exchange_Value)/1000),1)</f>
        <v>0</v>
      </c>
      <c r="CD144" s="218">
        <f>ROUND(IF($I144="Other HFC Blend",(AA144*$L144*SUMIF(Lists!$E$2:$E$133,'Quarterly Information'!$K144,Exchange_Value)+AA144*$N144*SUMIF(Lists!$E$2:$E$133,'Quarterly Information'!$M144,Exchange_Value)+AA144*$P144*SUMIF(Lists!$E$2:$E$133,'Quarterly Information'!$O144,Exchange_Value)+AA144*$R144*SUMIF(Lists!$E$2:$E$133,'Quarterly Information'!$Q144,Exchange_Value)+AA144*$T144*SUMIF(Lists!$E$2:$E$133,'Quarterly Information'!$S144,Exchange_Value))/1000,AA144*SUMIF(Lists!$E$2:$E$133,$I144,Exchange_Value)/1000),1)</f>
        <v>0</v>
      </c>
      <c r="CE144" s="218">
        <f>ROUND(IF($I144="Other HFC Blend",(AB144*$L144*SUMIF(Lists!$E$2:$E$133,'Quarterly Information'!$K144,Exchange_Value)+AB144*$N144*SUMIF(Lists!$E$2:$E$133,'Quarterly Information'!$M144,Exchange_Value)+AB144*$P144*SUMIF(Lists!$E$2:$E$133,'Quarterly Information'!$O144,Exchange_Value)+AB144*$R144*SUMIF(Lists!$E$2:$E$133,'Quarterly Information'!$Q144,Exchange_Value)+AB144*$T144*SUMIF(Lists!$E$2:$E$133,'Quarterly Information'!$S144,Exchange_Value))/1000,AB144*SUMIF(Lists!$E$2:$E$133,$I144,Exchange_Value)/1000),1)</f>
        <v>0</v>
      </c>
      <c r="CF144" s="218">
        <f>ROUND(IF($I144="Other HFC Blend",(AC144*$L144*SUMIF(Lists!$E$2:$E$133,'Quarterly Information'!$K144,Exchange_Value)+AC144*$N144*SUMIF(Lists!$E$2:$E$133,'Quarterly Information'!$M144,Exchange_Value)+AC144*$P144*SUMIF(Lists!$E$2:$E$133,'Quarterly Information'!$O144,Exchange_Value)+AC144*$R144*SUMIF(Lists!$E$2:$E$133,'Quarterly Information'!$Q144,Exchange_Value)+AC144*$T144*SUMIF(Lists!$E$2:$E$133,'Quarterly Information'!$S144,Exchange_Value))/1000,AC144*SUMIF(Lists!$E$2:$E$133,$I144,Exchange_Value)/1000),1)</f>
        <v>0</v>
      </c>
      <c r="CG144" s="218">
        <f>ROUND(IF($I144="Other HFC Blend",(AD144*$L144*SUMIF(Lists!$E$2:$E$133,'Quarterly Information'!$K144,Exchange_Value)+AD144*$N144*SUMIF(Lists!$E$2:$E$133,'Quarterly Information'!$M144,Exchange_Value)+AD144*$P144*SUMIF(Lists!$E$2:$E$133,'Quarterly Information'!$O144,Exchange_Value)+AD144*$R144*SUMIF(Lists!$E$2:$E$133,'Quarterly Information'!$Q144,Exchange_Value)+AD144*$T144*SUMIF(Lists!$E$2:$E$133,'Quarterly Information'!$S144,Exchange_Value))/1000,AD144*SUMIF(Lists!$E$2:$E$133,$I144,Exchange_Value)/1000),1)</f>
        <v>0</v>
      </c>
      <c r="CH144" s="218">
        <f>ROUND(IF($I144="Other HFC Blend",(AE144*$L144*SUMIF(Lists!$E$2:$E$133,'Quarterly Information'!$K144,Exchange_Value)+AE144*$N144*SUMIF(Lists!$E$2:$E$133,'Quarterly Information'!$M144,Exchange_Value)+AE144*$P144*SUMIF(Lists!$E$2:$E$133,'Quarterly Information'!$O144,Exchange_Value)+AE144*$R144*SUMIF(Lists!$E$2:$E$133,'Quarterly Information'!$Q144,Exchange_Value)+AE144*$T144*SUMIF(Lists!$E$2:$E$133,'Quarterly Information'!$S144,Exchange_Value))/1000,AE144*SUMIF(Lists!$E$2:$E$133,$I144,Exchange_Value)/1000),1)</f>
        <v>0</v>
      </c>
      <c r="CI144" s="218">
        <f>ROUND(IF($I144="Other HFC Blend",(AF144*$L144*SUMIF(Lists!$E$2:$E$133,'Quarterly Information'!$K144,Exchange_Value)+AF144*$N144*SUMIF(Lists!$E$2:$E$133,'Quarterly Information'!$M144,Exchange_Value)+AF144*$P144*SUMIF(Lists!$E$2:$E$133,'Quarterly Information'!$O144,Exchange_Value)+AF144*$R144*SUMIF(Lists!$E$2:$E$133,'Quarterly Information'!$Q144,Exchange_Value)+AF144*$T144*SUMIF(Lists!$E$2:$E$133,'Quarterly Information'!$S144,Exchange_Value))/1000,AF144*SUMIF(Lists!$E$2:$E$133,$I144,Exchange_Value)/1000),1)</f>
        <v>0</v>
      </c>
    </row>
    <row r="145" spans="1:87" ht="14" x14ac:dyDescent="0.25">
      <c r="A145" s="39">
        <v>103</v>
      </c>
      <c r="B145" s="90" t="str">
        <f t="shared" si="43"/>
        <v/>
      </c>
      <c r="C145" s="159"/>
      <c r="D145" s="91"/>
      <c r="E145" s="174"/>
      <c r="F145" s="92"/>
      <c r="G145" s="93"/>
      <c r="H145" s="94"/>
      <c r="I145" s="185"/>
      <c r="J145" s="200"/>
      <c r="K145" s="210"/>
      <c r="L145" s="95"/>
      <c r="M145" s="92"/>
      <c r="N145" s="95"/>
      <c r="O145" s="92"/>
      <c r="P145" s="95"/>
      <c r="Q145" s="128"/>
      <c r="R145" s="95"/>
      <c r="S145" s="128"/>
      <c r="T145" s="211"/>
      <c r="U145" s="203"/>
      <c r="V145" s="92"/>
      <c r="W145" s="96"/>
      <c r="X145" s="92"/>
      <c r="Y145" s="220"/>
      <c r="Z145" s="226"/>
      <c r="AA145" s="165"/>
      <c r="AB145" s="165"/>
      <c r="AC145" s="165"/>
      <c r="AD145" s="165"/>
      <c r="AE145" s="165"/>
      <c r="AF145" s="168"/>
      <c r="AG145"/>
      <c r="AH145" s="107">
        <f t="shared" si="86"/>
        <v>0</v>
      </c>
      <c r="AI145" s="107">
        <f t="shared" si="87"/>
        <v>0</v>
      </c>
      <c r="AJ145" s="107">
        <f t="shared" si="88"/>
        <v>0</v>
      </c>
      <c r="AK145" s="107">
        <f t="shared" si="89"/>
        <v>0</v>
      </c>
      <c r="AL145" s="107">
        <f t="shared" si="90"/>
        <v>0</v>
      </c>
      <c r="AM145" s="107">
        <f t="shared" si="49"/>
        <v>0</v>
      </c>
      <c r="AO145" s="161" t="e">
        <f t="shared" si="91"/>
        <v>#DIV/0!</v>
      </c>
      <c r="AP145" s="161" t="e">
        <f t="shared" si="92"/>
        <v>#DIV/0!</v>
      </c>
      <c r="AQ145" s="161" t="e">
        <f t="shared" si="93"/>
        <v>#DIV/0!</v>
      </c>
      <c r="AR145" s="161" t="e">
        <f t="shared" si="94"/>
        <v>#DIV/0!</v>
      </c>
      <c r="AS145" s="161" t="e">
        <f t="shared" si="95"/>
        <v>#DIV/0!</v>
      </c>
      <c r="AT145" s="107">
        <f t="shared" si="96"/>
        <v>0</v>
      </c>
      <c r="AU145" s="161" t="e">
        <f t="shared" si="97"/>
        <v>#DIV/0!</v>
      </c>
      <c r="AV145" s="161" t="e">
        <f t="shared" si="98"/>
        <v>#DIV/0!</v>
      </c>
      <c r="AW145" s="161" t="e">
        <f t="shared" si="99"/>
        <v>#DIV/0!</v>
      </c>
      <c r="AX145" s="161" t="e">
        <f t="shared" si="100"/>
        <v>#DIV/0!</v>
      </c>
      <c r="AY145" s="161" t="e">
        <f t="shared" si="101"/>
        <v>#DIV/0!</v>
      </c>
      <c r="AZ145" s="107">
        <f t="shared" si="102"/>
        <v>0</v>
      </c>
      <c r="BA145" s="161" t="e">
        <f t="shared" si="103"/>
        <v>#DIV/0!</v>
      </c>
      <c r="BB145" s="161" t="e">
        <f t="shared" si="104"/>
        <v>#DIV/0!</v>
      </c>
      <c r="BC145" s="161" t="e">
        <f t="shared" si="105"/>
        <v>#DIV/0!</v>
      </c>
      <c r="BD145" s="161" t="e">
        <f t="shared" si="106"/>
        <v>#DIV/0!</v>
      </c>
      <c r="BE145" s="161" t="e">
        <f t="shared" si="107"/>
        <v>#DIV/0!</v>
      </c>
      <c r="BF145" s="107">
        <f t="shared" si="108"/>
        <v>0</v>
      </c>
      <c r="BG145" s="161" t="e">
        <f t="shared" si="109"/>
        <v>#DIV/0!</v>
      </c>
      <c r="BH145" s="161" t="e">
        <f t="shared" si="110"/>
        <v>#DIV/0!</v>
      </c>
      <c r="BI145" s="161" t="e">
        <f t="shared" si="111"/>
        <v>#DIV/0!</v>
      </c>
      <c r="BJ145" s="161" t="e">
        <f t="shared" si="112"/>
        <v>#DIV/0!</v>
      </c>
      <c r="BK145" s="161" t="e">
        <f t="shared" si="113"/>
        <v>#DIV/0!</v>
      </c>
      <c r="BL145" s="107">
        <f t="shared" si="114"/>
        <v>0</v>
      </c>
      <c r="BM145" s="161" t="e">
        <f t="shared" si="115"/>
        <v>#DIV/0!</v>
      </c>
      <c r="BN145" s="161" t="e">
        <f t="shared" si="116"/>
        <v>#DIV/0!</v>
      </c>
      <c r="BO145" s="161" t="e">
        <f t="shared" si="117"/>
        <v>#DIV/0!</v>
      </c>
      <c r="BP145" s="161" t="e">
        <f t="shared" si="118"/>
        <v>#DIV/0!</v>
      </c>
      <c r="BQ145" s="161" t="e">
        <f t="shared" si="119"/>
        <v>#DIV/0!</v>
      </c>
      <c r="BR145" s="107">
        <f t="shared" si="120"/>
        <v>0</v>
      </c>
      <c r="BS145" s="161" t="e">
        <f t="shared" si="121"/>
        <v>#DIV/0!</v>
      </c>
      <c r="BT145" s="161" t="e">
        <f t="shared" si="122"/>
        <v>#DIV/0!</v>
      </c>
      <c r="BU145" s="161" t="e">
        <f t="shared" si="123"/>
        <v>#DIV/0!</v>
      </c>
      <c r="BV145" s="161" t="e">
        <f t="shared" si="124"/>
        <v>#DIV/0!</v>
      </c>
      <c r="BW145" s="161" t="e">
        <f t="shared" si="125"/>
        <v>#DIV/0!</v>
      </c>
      <c r="BX145" s="107">
        <f t="shared" si="126"/>
        <v>0</v>
      </c>
      <c r="BZ145" s="40" t="e">
        <f>VLOOKUP(I145,Lists!$D$2:$D$19,1,FALSE)</f>
        <v>#N/A</v>
      </c>
      <c r="CA145" s="40" t="e">
        <f>VLOOKUP($I145,Blends!$B$2:$B$115,1,FALSE)</f>
        <v>#N/A</v>
      </c>
      <c r="CC145" s="218">
        <f>ROUND(IF($I145="Other HFC Blend",(Z145*$L145*SUMIF(Lists!$E$2:$E$133,'Quarterly Information'!$K145,Exchange_Value)+Z145*$N145*SUMIF(Lists!$E$2:$E$133,'Quarterly Information'!$M145,Exchange_Value)+Z145*$P145*SUMIF(Lists!$E$2:$E$133,'Quarterly Information'!$O145,Exchange_Value)+Z145*$R145*SUMIF(Lists!$E$2:$E$133,'Quarterly Information'!$Q145,Exchange_Value)+Z145*$T145*SUMIF(Lists!$E$2:$E$133,'Quarterly Information'!$S145,Exchange_Value))/1000,Z145*SUMIF(Lists!$E$2:$E$133,$I145,Exchange_Value)/1000),1)</f>
        <v>0</v>
      </c>
      <c r="CD145" s="218">
        <f>ROUND(IF($I145="Other HFC Blend",(AA145*$L145*SUMIF(Lists!$E$2:$E$133,'Quarterly Information'!$K145,Exchange_Value)+AA145*$N145*SUMIF(Lists!$E$2:$E$133,'Quarterly Information'!$M145,Exchange_Value)+AA145*$P145*SUMIF(Lists!$E$2:$E$133,'Quarterly Information'!$O145,Exchange_Value)+AA145*$R145*SUMIF(Lists!$E$2:$E$133,'Quarterly Information'!$Q145,Exchange_Value)+AA145*$T145*SUMIF(Lists!$E$2:$E$133,'Quarterly Information'!$S145,Exchange_Value))/1000,AA145*SUMIF(Lists!$E$2:$E$133,$I145,Exchange_Value)/1000),1)</f>
        <v>0</v>
      </c>
      <c r="CE145" s="218">
        <f>ROUND(IF($I145="Other HFC Blend",(AB145*$L145*SUMIF(Lists!$E$2:$E$133,'Quarterly Information'!$K145,Exchange_Value)+AB145*$N145*SUMIF(Lists!$E$2:$E$133,'Quarterly Information'!$M145,Exchange_Value)+AB145*$P145*SUMIF(Lists!$E$2:$E$133,'Quarterly Information'!$O145,Exchange_Value)+AB145*$R145*SUMIF(Lists!$E$2:$E$133,'Quarterly Information'!$Q145,Exchange_Value)+AB145*$T145*SUMIF(Lists!$E$2:$E$133,'Quarterly Information'!$S145,Exchange_Value))/1000,AB145*SUMIF(Lists!$E$2:$E$133,$I145,Exchange_Value)/1000),1)</f>
        <v>0</v>
      </c>
      <c r="CF145" s="218">
        <f>ROUND(IF($I145="Other HFC Blend",(AC145*$L145*SUMIF(Lists!$E$2:$E$133,'Quarterly Information'!$K145,Exchange_Value)+AC145*$N145*SUMIF(Lists!$E$2:$E$133,'Quarterly Information'!$M145,Exchange_Value)+AC145*$P145*SUMIF(Lists!$E$2:$E$133,'Quarterly Information'!$O145,Exchange_Value)+AC145*$R145*SUMIF(Lists!$E$2:$E$133,'Quarterly Information'!$Q145,Exchange_Value)+AC145*$T145*SUMIF(Lists!$E$2:$E$133,'Quarterly Information'!$S145,Exchange_Value))/1000,AC145*SUMIF(Lists!$E$2:$E$133,$I145,Exchange_Value)/1000),1)</f>
        <v>0</v>
      </c>
      <c r="CG145" s="218">
        <f>ROUND(IF($I145="Other HFC Blend",(AD145*$L145*SUMIF(Lists!$E$2:$E$133,'Quarterly Information'!$K145,Exchange_Value)+AD145*$N145*SUMIF(Lists!$E$2:$E$133,'Quarterly Information'!$M145,Exchange_Value)+AD145*$P145*SUMIF(Lists!$E$2:$E$133,'Quarterly Information'!$O145,Exchange_Value)+AD145*$R145*SUMIF(Lists!$E$2:$E$133,'Quarterly Information'!$Q145,Exchange_Value)+AD145*$T145*SUMIF(Lists!$E$2:$E$133,'Quarterly Information'!$S145,Exchange_Value))/1000,AD145*SUMIF(Lists!$E$2:$E$133,$I145,Exchange_Value)/1000),1)</f>
        <v>0</v>
      </c>
      <c r="CH145" s="218">
        <f>ROUND(IF($I145="Other HFC Blend",(AE145*$L145*SUMIF(Lists!$E$2:$E$133,'Quarterly Information'!$K145,Exchange_Value)+AE145*$N145*SUMIF(Lists!$E$2:$E$133,'Quarterly Information'!$M145,Exchange_Value)+AE145*$P145*SUMIF(Lists!$E$2:$E$133,'Quarterly Information'!$O145,Exchange_Value)+AE145*$R145*SUMIF(Lists!$E$2:$E$133,'Quarterly Information'!$Q145,Exchange_Value)+AE145*$T145*SUMIF(Lists!$E$2:$E$133,'Quarterly Information'!$S145,Exchange_Value))/1000,AE145*SUMIF(Lists!$E$2:$E$133,$I145,Exchange_Value)/1000),1)</f>
        <v>0</v>
      </c>
      <c r="CI145" s="218">
        <f>ROUND(IF($I145="Other HFC Blend",(AF145*$L145*SUMIF(Lists!$E$2:$E$133,'Quarterly Information'!$K145,Exchange_Value)+AF145*$N145*SUMIF(Lists!$E$2:$E$133,'Quarterly Information'!$M145,Exchange_Value)+AF145*$P145*SUMIF(Lists!$E$2:$E$133,'Quarterly Information'!$O145,Exchange_Value)+AF145*$R145*SUMIF(Lists!$E$2:$E$133,'Quarterly Information'!$Q145,Exchange_Value)+AF145*$T145*SUMIF(Lists!$E$2:$E$133,'Quarterly Information'!$S145,Exchange_Value))/1000,AF145*SUMIF(Lists!$E$2:$E$133,$I145,Exchange_Value)/1000),1)</f>
        <v>0</v>
      </c>
    </row>
    <row r="146" spans="1:87" ht="14" x14ac:dyDescent="0.25">
      <c r="A146" s="39">
        <v>104</v>
      </c>
      <c r="B146" s="90" t="str">
        <f t="shared" si="43"/>
        <v/>
      </c>
      <c r="C146" s="159"/>
      <c r="D146" s="91"/>
      <c r="E146" s="174"/>
      <c r="F146" s="92"/>
      <c r="G146" s="93"/>
      <c r="H146" s="94"/>
      <c r="I146" s="185"/>
      <c r="J146" s="200"/>
      <c r="K146" s="210"/>
      <c r="L146" s="95"/>
      <c r="M146" s="92"/>
      <c r="N146" s="95"/>
      <c r="O146" s="92"/>
      <c r="P146" s="95"/>
      <c r="Q146" s="128"/>
      <c r="R146" s="95"/>
      <c r="S146" s="128"/>
      <c r="T146" s="211"/>
      <c r="U146" s="203"/>
      <c r="V146" s="92"/>
      <c r="W146" s="96"/>
      <c r="X146" s="92"/>
      <c r="Y146" s="220"/>
      <c r="Z146" s="226"/>
      <c r="AA146" s="165"/>
      <c r="AB146" s="165"/>
      <c r="AC146" s="165"/>
      <c r="AD146" s="165"/>
      <c r="AE146" s="165"/>
      <c r="AF146" s="168"/>
      <c r="AG146"/>
      <c r="AH146" s="107">
        <f t="shared" si="86"/>
        <v>0</v>
      </c>
      <c r="AI146" s="107">
        <f t="shared" si="87"/>
        <v>0</v>
      </c>
      <c r="AJ146" s="107">
        <f t="shared" si="88"/>
        <v>0</v>
      </c>
      <c r="AK146" s="107">
        <f t="shared" si="89"/>
        <v>0</v>
      </c>
      <c r="AL146" s="107">
        <f t="shared" si="90"/>
        <v>0</v>
      </c>
      <c r="AM146" s="107">
        <f t="shared" si="49"/>
        <v>0</v>
      </c>
      <c r="AO146" s="161" t="e">
        <f t="shared" si="91"/>
        <v>#DIV/0!</v>
      </c>
      <c r="AP146" s="161" t="e">
        <f t="shared" si="92"/>
        <v>#DIV/0!</v>
      </c>
      <c r="AQ146" s="161" t="e">
        <f t="shared" si="93"/>
        <v>#DIV/0!</v>
      </c>
      <c r="AR146" s="161" t="e">
        <f t="shared" si="94"/>
        <v>#DIV/0!</v>
      </c>
      <c r="AS146" s="161" t="e">
        <f t="shared" si="95"/>
        <v>#DIV/0!</v>
      </c>
      <c r="AT146" s="107">
        <f t="shared" si="96"/>
        <v>0</v>
      </c>
      <c r="AU146" s="161" t="e">
        <f t="shared" si="97"/>
        <v>#DIV/0!</v>
      </c>
      <c r="AV146" s="161" t="e">
        <f t="shared" si="98"/>
        <v>#DIV/0!</v>
      </c>
      <c r="AW146" s="161" t="e">
        <f t="shared" si="99"/>
        <v>#DIV/0!</v>
      </c>
      <c r="AX146" s="161" t="e">
        <f t="shared" si="100"/>
        <v>#DIV/0!</v>
      </c>
      <c r="AY146" s="161" t="e">
        <f t="shared" si="101"/>
        <v>#DIV/0!</v>
      </c>
      <c r="AZ146" s="107">
        <f t="shared" si="102"/>
        <v>0</v>
      </c>
      <c r="BA146" s="161" t="e">
        <f t="shared" si="103"/>
        <v>#DIV/0!</v>
      </c>
      <c r="BB146" s="161" t="e">
        <f t="shared" si="104"/>
        <v>#DIV/0!</v>
      </c>
      <c r="BC146" s="161" t="e">
        <f t="shared" si="105"/>
        <v>#DIV/0!</v>
      </c>
      <c r="BD146" s="161" t="e">
        <f t="shared" si="106"/>
        <v>#DIV/0!</v>
      </c>
      <c r="BE146" s="161" t="e">
        <f t="shared" si="107"/>
        <v>#DIV/0!</v>
      </c>
      <c r="BF146" s="107">
        <f t="shared" si="108"/>
        <v>0</v>
      </c>
      <c r="BG146" s="161" t="e">
        <f t="shared" si="109"/>
        <v>#DIV/0!</v>
      </c>
      <c r="BH146" s="161" t="e">
        <f t="shared" si="110"/>
        <v>#DIV/0!</v>
      </c>
      <c r="BI146" s="161" t="e">
        <f t="shared" si="111"/>
        <v>#DIV/0!</v>
      </c>
      <c r="BJ146" s="161" t="e">
        <f t="shared" si="112"/>
        <v>#DIV/0!</v>
      </c>
      <c r="BK146" s="161" t="e">
        <f t="shared" si="113"/>
        <v>#DIV/0!</v>
      </c>
      <c r="BL146" s="107">
        <f t="shared" si="114"/>
        <v>0</v>
      </c>
      <c r="BM146" s="161" t="e">
        <f t="shared" si="115"/>
        <v>#DIV/0!</v>
      </c>
      <c r="BN146" s="161" t="e">
        <f t="shared" si="116"/>
        <v>#DIV/0!</v>
      </c>
      <c r="BO146" s="161" t="e">
        <f t="shared" si="117"/>
        <v>#DIV/0!</v>
      </c>
      <c r="BP146" s="161" t="e">
        <f t="shared" si="118"/>
        <v>#DIV/0!</v>
      </c>
      <c r="BQ146" s="161" t="e">
        <f t="shared" si="119"/>
        <v>#DIV/0!</v>
      </c>
      <c r="BR146" s="107">
        <f t="shared" si="120"/>
        <v>0</v>
      </c>
      <c r="BS146" s="161" t="e">
        <f t="shared" si="121"/>
        <v>#DIV/0!</v>
      </c>
      <c r="BT146" s="161" t="e">
        <f t="shared" si="122"/>
        <v>#DIV/0!</v>
      </c>
      <c r="BU146" s="161" t="e">
        <f t="shared" si="123"/>
        <v>#DIV/0!</v>
      </c>
      <c r="BV146" s="161" t="e">
        <f t="shared" si="124"/>
        <v>#DIV/0!</v>
      </c>
      <c r="BW146" s="161" t="e">
        <f t="shared" si="125"/>
        <v>#DIV/0!</v>
      </c>
      <c r="BX146" s="107">
        <f t="shared" si="126"/>
        <v>0</v>
      </c>
      <c r="BZ146" s="40" t="e">
        <f>VLOOKUP(I146,Lists!$D$2:$D$19,1,FALSE)</f>
        <v>#N/A</v>
      </c>
      <c r="CA146" s="40" t="e">
        <f>VLOOKUP($I146,Blends!$B$2:$B$115,1,FALSE)</f>
        <v>#N/A</v>
      </c>
      <c r="CC146" s="218">
        <f>ROUND(IF($I146="Other HFC Blend",(Z146*$L146*SUMIF(Lists!$E$2:$E$133,'Quarterly Information'!$K146,Exchange_Value)+Z146*$N146*SUMIF(Lists!$E$2:$E$133,'Quarterly Information'!$M146,Exchange_Value)+Z146*$P146*SUMIF(Lists!$E$2:$E$133,'Quarterly Information'!$O146,Exchange_Value)+Z146*$R146*SUMIF(Lists!$E$2:$E$133,'Quarterly Information'!$Q146,Exchange_Value)+Z146*$T146*SUMIF(Lists!$E$2:$E$133,'Quarterly Information'!$S146,Exchange_Value))/1000,Z146*SUMIF(Lists!$E$2:$E$133,$I146,Exchange_Value)/1000),1)</f>
        <v>0</v>
      </c>
      <c r="CD146" s="218">
        <f>ROUND(IF($I146="Other HFC Blend",(AA146*$L146*SUMIF(Lists!$E$2:$E$133,'Quarterly Information'!$K146,Exchange_Value)+AA146*$N146*SUMIF(Lists!$E$2:$E$133,'Quarterly Information'!$M146,Exchange_Value)+AA146*$P146*SUMIF(Lists!$E$2:$E$133,'Quarterly Information'!$O146,Exchange_Value)+AA146*$R146*SUMIF(Lists!$E$2:$E$133,'Quarterly Information'!$Q146,Exchange_Value)+AA146*$T146*SUMIF(Lists!$E$2:$E$133,'Quarterly Information'!$S146,Exchange_Value))/1000,AA146*SUMIF(Lists!$E$2:$E$133,$I146,Exchange_Value)/1000),1)</f>
        <v>0</v>
      </c>
      <c r="CE146" s="218">
        <f>ROUND(IF($I146="Other HFC Blend",(AB146*$L146*SUMIF(Lists!$E$2:$E$133,'Quarterly Information'!$K146,Exchange_Value)+AB146*$N146*SUMIF(Lists!$E$2:$E$133,'Quarterly Information'!$M146,Exchange_Value)+AB146*$P146*SUMIF(Lists!$E$2:$E$133,'Quarterly Information'!$O146,Exchange_Value)+AB146*$R146*SUMIF(Lists!$E$2:$E$133,'Quarterly Information'!$Q146,Exchange_Value)+AB146*$T146*SUMIF(Lists!$E$2:$E$133,'Quarterly Information'!$S146,Exchange_Value))/1000,AB146*SUMIF(Lists!$E$2:$E$133,$I146,Exchange_Value)/1000),1)</f>
        <v>0</v>
      </c>
      <c r="CF146" s="218">
        <f>ROUND(IF($I146="Other HFC Blend",(AC146*$L146*SUMIF(Lists!$E$2:$E$133,'Quarterly Information'!$K146,Exchange_Value)+AC146*$N146*SUMIF(Lists!$E$2:$E$133,'Quarterly Information'!$M146,Exchange_Value)+AC146*$P146*SUMIF(Lists!$E$2:$E$133,'Quarterly Information'!$O146,Exchange_Value)+AC146*$R146*SUMIF(Lists!$E$2:$E$133,'Quarterly Information'!$Q146,Exchange_Value)+AC146*$T146*SUMIF(Lists!$E$2:$E$133,'Quarterly Information'!$S146,Exchange_Value))/1000,AC146*SUMIF(Lists!$E$2:$E$133,$I146,Exchange_Value)/1000),1)</f>
        <v>0</v>
      </c>
      <c r="CG146" s="218">
        <f>ROUND(IF($I146="Other HFC Blend",(AD146*$L146*SUMIF(Lists!$E$2:$E$133,'Quarterly Information'!$K146,Exchange_Value)+AD146*$N146*SUMIF(Lists!$E$2:$E$133,'Quarterly Information'!$M146,Exchange_Value)+AD146*$P146*SUMIF(Lists!$E$2:$E$133,'Quarterly Information'!$O146,Exchange_Value)+AD146*$R146*SUMIF(Lists!$E$2:$E$133,'Quarterly Information'!$Q146,Exchange_Value)+AD146*$T146*SUMIF(Lists!$E$2:$E$133,'Quarterly Information'!$S146,Exchange_Value))/1000,AD146*SUMIF(Lists!$E$2:$E$133,$I146,Exchange_Value)/1000),1)</f>
        <v>0</v>
      </c>
      <c r="CH146" s="218">
        <f>ROUND(IF($I146="Other HFC Blend",(AE146*$L146*SUMIF(Lists!$E$2:$E$133,'Quarterly Information'!$K146,Exchange_Value)+AE146*$N146*SUMIF(Lists!$E$2:$E$133,'Quarterly Information'!$M146,Exchange_Value)+AE146*$P146*SUMIF(Lists!$E$2:$E$133,'Quarterly Information'!$O146,Exchange_Value)+AE146*$R146*SUMIF(Lists!$E$2:$E$133,'Quarterly Information'!$Q146,Exchange_Value)+AE146*$T146*SUMIF(Lists!$E$2:$E$133,'Quarterly Information'!$S146,Exchange_Value))/1000,AE146*SUMIF(Lists!$E$2:$E$133,$I146,Exchange_Value)/1000),1)</f>
        <v>0</v>
      </c>
      <c r="CI146" s="218">
        <f>ROUND(IF($I146="Other HFC Blend",(AF146*$L146*SUMIF(Lists!$E$2:$E$133,'Quarterly Information'!$K146,Exchange_Value)+AF146*$N146*SUMIF(Lists!$E$2:$E$133,'Quarterly Information'!$M146,Exchange_Value)+AF146*$P146*SUMIF(Lists!$E$2:$E$133,'Quarterly Information'!$O146,Exchange_Value)+AF146*$R146*SUMIF(Lists!$E$2:$E$133,'Quarterly Information'!$Q146,Exchange_Value)+AF146*$T146*SUMIF(Lists!$E$2:$E$133,'Quarterly Information'!$S146,Exchange_Value))/1000,AF146*SUMIF(Lists!$E$2:$E$133,$I146,Exchange_Value)/1000),1)</f>
        <v>0</v>
      </c>
    </row>
    <row r="147" spans="1:87" ht="14" x14ac:dyDescent="0.25">
      <c r="A147" s="39">
        <v>105</v>
      </c>
      <c r="B147" s="90" t="str">
        <f t="shared" si="43"/>
        <v/>
      </c>
      <c r="C147" s="159"/>
      <c r="D147" s="91"/>
      <c r="E147" s="174"/>
      <c r="F147" s="92"/>
      <c r="G147" s="93"/>
      <c r="H147" s="94"/>
      <c r="I147" s="185"/>
      <c r="J147" s="200"/>
      <c r="K147" s="210"/>
      <c r="L147" s="95"/>
      <c r="M147" s="92"/>
      <c r="N147" s="95"/>
      <c r="O147" s="92"/>
      <c r="P147" s="95"/>
      <c r="Q147" s="128"/>
      <c r="R147" s="95"/>
      <c r="S147" s="128"/>
      <c r="T147" s="211"/>
      <c r="U147" s="203"/>
      <c r="V147" s="92"/>
      <c r="W147" s="96"/>
      <c r="X147" s="92"/>
      <c r="Y147" s="220"/>
      <c r="Z147" s="226"/>
      <c r="AA147" s="165"/>
      <c r="AB147" s="165"/>
      <c r="AC147" s="165"/>
      <c r="AD147" s="165"/>
      <c r="AE147" s="165"/>
      <c r="AF147" s="168"/>
      <c r="AG147"/>
      <c r="AH147" s="107">
        <f t="shared" si="86"/>
        <v>0</v>
      </c>
      <c r="AI147" s="107">
        <f t="shared" si="87"/>
        <v>0</v>
      </c>
      <c r="AJ147" s="107">
        <f t="shared" si="88"/>
        <v>0</v>
      </c>
      <c r="AK147" s="107">
        <f t="shared" si="89"/>
        <v>0</v>
      </c>
      <c r="AL147" s="107">
        <f t="shared" si="90"/>
        <v>0</v>
      </c>
      <c r="AM147" s="107">
        <f t="shared" si="49"/>
        <v>0</v>
      </c>
      <c r="AO147" s="161" t="e">
        <f t="shared" si="91"/>
        <v>#DIV/0!</v>
      </c>
      <c r="AP147" s="161" t="e">
        <f t="shared" si="92"/>
        <v>#DIV/0!</v>
      </c>
      <c r="AQ147" s="161" t="e">
        <f t="shared" si="93"/>
        <v>#DIV/0!</v>
      </c>
      <c r="AR147" s="161" t="e">
        <f t="shared" si="94"/>
        <v>#DIV/0!</v>
      </c>
      <c r="AS147" s="161" t="e">
        <f t="shared" si="95"/>
        <v>#DIV/0!</v>
      </c>
      <c r="AT147" s="107">
        <f t="shared" si="96"/>
        <v>0</v>
      </c>
      <c r="AU147" s="161" t="e">
        <f t="shared" si="97"/>
        <v>#DIV/0!</v>
      </c>
      <c r="AV147" s="161" t="e">
        <f t="shared" si="98"/>
        <v>#DIV/0!</v>
      </c>
      <c r="AW147" s="161" t="e">
        <f t="shared" si="99"/>
        <v>#DIV/0!</v>
      </c>
      <c r="AX147" s="161" t="e">
        <f t="shared" si="100"/>
        <v>#DIV/0!</v>
      </c>
      <c r="AY147" s="161" t="e">
        <f t="shared" si="101"/>
        <v>#DIV/0!</v>
      </c>
      <c r="AZ147" s="107">
        <f t="shared" si="102"/>
        <v>0</v>
      </c>
      <c r="BA147" s="161" t="e">
        <f t="shared" si="103"/>
        <v>#DIV/0!</v>
      </c>
      <c r="BB147" s="161" t="e">
        <f t="shared" si="104"/>
        <v>#DIV/0!</v>
      </c>
      <c r="BC147" s="161" t="e">
        <f t="shared" si="105"/>
        <v>#DIV/0!</v>
      </c>
      <c r="BD147" s="161" t="e">
        <f t="shared" si="106"/>
        <v>#DIV/0!</v>
      </c>
      <c r="BE147" s="161" t="e">
        <f t="shared" si="107"/>
        <v>#DIV/0!</v>
      </c>
      <c r="BF147" s="107">
        <f t="shared" si="108"/>
        <v>0</v>
      </c>
      <c r="BG147" s="161" t="e">
        <f t="shared" si="109"/>
        <v>#DIV/0!</v>
      </c>
      <c r="BH147" s="161" t="e">
        <f t="shared" si="110"/>
        <v>#DIV/0!</v>
      </c>
      <c r="BI147" s="161" t="e">
        <f t="shared" si="111"/>
        <v>#DIV/0!</v>
      </c>
      <c r="BJ147" s="161" t="e">
        <f t="shared" si="112"/>
        <v>#DIV/0!</v>
      </c>
      <c r="BK147" s="161" t="e">
        <f t="shared" si="113"/>
        <v>#DIV/0!</v>
      </c>
      <c r="BL147" s="107">
        <f t="shared" si="114"/>
        <v>0</v>
      </c>
      <c r="BM147" s="161" t="e">
        <f t="shared" si="115"/>
        <v>#DIV/0!</v>
      </c>
      <c r="BN147" s="161" t="e">
        <f t="shared" si="116"/>
        <v>#DIV/0!</v>
      </c>
      <c r="BO147" s="161" t="e">
        <f t="shared" si="117"/>
        <v>#DIV/0!</v>
      </c>
      <c r="BP147" s="161" t="e">
        <f t="shared" si="118"/>
        <v>#DIV/0!</v>
      </c>
      <c r="BQ147" s="161" t="e">
        <f t="shared" si="119"/>
        <v>#DIV/0!</v>
      </c>
      <c r="BR147" s="107">
        <f t="shared" si="120"/>
        <v>0</v>
      </c>
      <c r="BS147" s="161" t="e">
        <f t="shared" si="121"/>
        <v>#DIV/0!</v>
      </c>
      <c r="BT147" s="161" t="e">
        <f t="shared" si="122"/>
        <v>#DIV/0!</v>
      </c>
      <c r="BU147" s="161" t="e">
        <f t="shared" si="123"/>
        <v>#DIV/0!</v>
      </c>
      <c r="BV147" s="161" t="e">
        <f t="shared" si="124"/>
        <v>#DIV/0!</v>
      </c>
      <c r="BW147" s="161" t="e">
        <f t="shared" si="125"/>
        <v>#DIV/0!</v>
      </c>
      <c r="BX147" s="107">
        <f t="shared" si="126"/>
        <v>0</v>
      </c>
      <c r="BZ147" s="40" t="e">
        <f>VLOOKUP(I147,Lists!$D$2:$D$19,1,FALSE)</f>
        <v>#N/A</v>
      </c>
      <c r="CA147" s="40" t="e">
        <f>VLOOKUP($I147,Blends!$B$2:$B$115,1,FALSE)</f>
        <v>#N/A</v>
      </c>
      <c r="CC147" s="218">
        <f>ROUND(IF($I147="Other HFC Blend",(Z147*$L147*SUMIF(Lists!$E$2:$E$133,'Quarterly Information'!$K147,Exchange_Value)+Z147*$N147*SUMIF(Lists!$E$2:$E$133,'Quarterly Information'!$M147,Exchange_Value)+Z147*$P147*SUMIF(Lists!$E$2:$E$133,'Quarterly Information'!$O147,Exchange_Value)+Z147*$R147*SUMIF(Lists!$E$2:$E$133,'Quarterly Information'!$Q147,Exchange_Value)+Z147*$T147*SUMIF(Lists!$E$2:$E$133,'Quarterly Information'!$S147,Exchange_Value))/1000,Z147*SUMIF(Lists!$E$2:$E$133,$I147,Exchange_Value)/1000),1)</f>
        <v>0</v>
      </c>
      <c r="CD147" s="218">
        <f>ROUND(IF($I147="Other HFC Blend",(AA147*$L147*SUMIF(Lists!$E$2:$E$133,'Quarterly Information'!$K147,Exchange_Value)+AA147*$N147*SUMIF(Lists!$E$2:$E$133,'Quarterly Information'!$M147,Exchange_Value)+AA147*$P147*SUMIF(Lists!$E$2:$E$133,'Quarterly Information'!$O147,Exchange_Value)+AA147*$R147*SUMIF(Lists!$E$2:$E$133,'Quarterly Information'!$Q147,Exchange_Value)+AA147*$T147*SUMIF(Lists!$E$2:$E$133,'Quarterly Information'!$S147,Exchange_Value))/1000,AA147*SUMIF(Lists!$E$2:$E$133,$I147,Exchange_Value)/1000),1)</f>
        <v>0</v>
      </c>
      <c r="CE147" s="218">
        <f>ROUND(IF($I147="Other HFC Blend",(AB147*$L147*SUMIF(Lists!$E$2:$E$133,'Quarterly Information'!$K147,Exchange_Value)+AB147*$N147*SUMIF(Lists!$E$2:$E$133,'Quarterly Information'!$M147,Exchange_Value)+AB147*$P147*SUMIF(Lists!$E$2:$E$133,'Quarterly Information'!$O147,Exchange_Value)+AB147*$R147*SUMIF(Lists!$E$2:$E$133,'Quarterly Information'!$Q147,Exchange_Value)+AB147*$T147*SUMIF(Lists!$E$2:$E$133,'Quarterly Information'!$S147,Exchange_Value))/1000,AB147*SUMIF(Lists!$E$2:$E$133,$I147,Exchange_Value)/1000),1)</f>
        <v>0</v>
      </c>
      <c r="CF147" s="218">
        <f>ROUND(IF($I147="Other HFC Blend",(AC147*$L147*SUMIF(Lists!$E$2:$E$133,'Quarterly Information'!$K147,Exchange_Value)+AC147*$N147*SUMIF(Lists!$E$2:$E$133,'Quarterly Information'!$M147,Exchange_Value)+AC147*$P147*SUMIF(Lists!$E$2:$E$133,'Quarterly Information'!$O147,Exchange_Value)+AC147*$R147*SUMIF(Lists!$E$2:$E$133,'Quarterly Information'!$Q147,Exchange_Value)+AC147*$T147*SUMIF(Lists!$E$2:$E$133,'Quarterly Information'!$S147,Exchange_Value))/1000,AC147*SUMIF(Lists!$E$2:$E$133,$I147,Exchange_Value)/1000),1)</f>
        <v>0</v>
      </c>
      <c r="CG147" s="218">
        <f>ROUND(IF($I147="Other HFC Blend",(AD147*$L147*SUMIF(Lists!$E$2:$E$133,'Quarterly Information'!$K147,Exchange_Value)+AD147*$N147*SUMIF(Lists!$E$2:$E$133,'Quarterly Information'!$M147,Exchange_Value)+AD147*$P147*SUMIF(Lists!$E$2:$E$133,'Quarterly Information'!$O147,Exchange_Value)+AD147*$R147*SUMIF(Lists!$E$2:$E$133,'Quarterly Information'!$Q147,Exchange_Value)+AD147*$T147*SUMIF(Lists!$E$2:$E$133,'Quarterly Information'!$S147,Exchange_Value))/1000,AD147*SUMIF(Lists!$E$2:$E$133,$I147,Exchange_Value)/1000),1)</f>
        <v>0</v>
      </c>
      <c r="CH147" s="218">
        <f>ROUND(IF($I147="Other HFC Blend",(AE147*$L147*SUMIF(Lists!$E$2:$E$133,'Quarterly Information'!$K147,Exchange_Value)+AE147*$N147*SUMIF(Lists!$E$2:$E$133,'Quarterly Information'!$M147,Exchange_Value)+AE147*$P147*SUMIF(Lists!$E$2:$E$133,'Quarterly Information'!$O147,Exchange_Value)+AE147*$R147*SUMIF(Lists!$E$2:$E$133,'Quarterly Information'!$Q147,Exchange_Value)+AE147*$T147*SUMIF(Lists!$E$2:$E$133,'Quarterly Information'!$S147,Exchange_Value))/1000,AE147*SUMIF(Lists!$E$2:$E$133,$I147,Exchange_Value)/1000),1)</f>
        <v>0</v>
      </c>
      <c r="CI147" s="218">
        <f>ROUND(IF($I147="Other HFC Blend",(AF147*$L147*SUMIF(Lists!$E$2:$E$133,'Quarterly Information'!$K147,Exchange_Value)+AF147*$N147*SUMIF(Lists!$E$2:$E$133,'Quarterly Information'!$M147,Exchange_Value)+AF147*$P147*SUMIF(Lists!$E$2:$E$133,'Quarterly Information'!$O147,Exchange_Value)+AF147*$R147*SUMIF(Lists!$E$2:$E$133,'Quarterly Information'!$Q147,Exchange_Value)+AF147*$T147*SUMIF(Lists!$E$2:$E$133,'Quarterly Information'!$S147,Exchange_Value))/1000,AF147*SUMIF(Lists!$E$2:$E$133,$I147,Exchange_Value)/1000),1)</f>
        <v>0</v>
      </c>
    </row>
    <row r="148" spans="1:87" ht="14" x14ac:dyDescent="0.25">
      <c r="A148" s="39">
        <v>106</v>
      </c>
      <c r="B148" s="90" t="str">
        <f t="shared" si="43"/>
        <v/>
      </c>
      <c r="C148" s="159"/>
      <c r="D148" s="91"/>
      <c r="E148" s="174"/>
      <c r="F148" s="92"/>
      <c r="G148" s="93"/>
      <c r="H148" s="94"/>
      <c r="I148" s="185"/>
      <c r="J148" s="200"/>
      <c r="K148" s="210"/>
      <c r="L148" s="95"/>
      <c r="M148" s="92"/>
      <c r="N148" s="95"/>
      <c r="O148" s="92"/>
      <c r="P148" s="95"/>
      <c r="Q148" s="128"/>
      <c r="R148" s="95"/>
      <c r="S148" s="128"/>
      <c r="T148" s="211"/>
      <c r="U148" s="203"/>
      <c r="V148" s="92"/>
      <c r="W148" s="96"/>
      <c r="X148" s="92"/>
      <c r="Y148" s="220"/>
      <c r="Z148" s="226"/>
      <c r="AA148" s="165"/>
      <c r="AB148" s="165"/>
      <c r="AC148" s="165"/>
      <c r="AD148" s="165"/>
      <c r="AE148" s="165"/>
      <c r="AF148" s="168"/>
      <c r="AG148"/>
      <c r="AH148" s="107">
        <f t="shared" si="86"/>
        <v>0</v>
      </c>
      <c r="AI148" s="107">
        <f t="shared" si="87"/>
        <v>0</v>
      </c>
      <c r="AJ148" s="107">
        <f t="shared" si="88"/>
        <v>0</v>
      </c>
      <c r="AK148" s="107">
        <f t="shared" si="89"/>
        <v>0</v>
      </c>
      <c r="AL148" s="107">
        <f t="shared" si="90"/>
        <v>0</v>
      </c>
      <c r="AM148" s="107">
        <f t="shared" si="49"/>
        <v>0</v>
      </c>
      <c r="AO148" s="161" t="e">
        <f t="shared" si="91"/>
        <v>#DIV/0!</v>
      </c>
      <c r="AP148" s="161" t="e">
        <f t="shared" si="92"/>
        <v>#DIV/0!</v>
      </c>
      <c r="AQ148" s="161" t="e">
        <f t="shared" si="93"/>
        <v>#DIV/0!</v>
      </c>
      <c r="AR148" s="161" t="e">
        <f t="shared" si="94"/>
        <v>#DIV/0!</v>
      </c>
      <c r="AS148" s="161" t="e">
        <f t="shared" si="95"/>
        <v>#DIV/0!</v>
      </c>
      <c r="AT148" s="107">
        <f t="shared" si="96"/>
        <v>0</v>
      </c>
      <c r="AU148" s="161" t="e">
        <f t="shared" si="97"/>
        <v>#DIV/0!</v>
      </c>
      <c r="AV148" s="161" t="e">
        <f t="shared" si="98"/>
        <v>#DIV/0!</v>
      </c>
      <c r="AW148" s="161" t="e">
        <f t="shared" si="99"/>
        <v>#DIV/0!</v>
      </c>
      <c r="AX148" s="161" t="e">
        <f t="shared" si="100"/>
        <v>#DIV/0!</v>
      </c>
      <c r="AY148" s="161" t="e">
        <f t="shared" si="101"/>
        <v>#DIV/0!</v>
      </c>
      <c r="AZ148" s="107">
        <f t="shared" si="102"/>
        <v>0</v>
      </c>
      <c r="BA148" s="161" t="e">
        <f t="shared" si="103"/>
        <v>#DIV/0!</v>
      </c>
      <c r="BB148" s="161" t="e">
        <f t="shared" si="104"/>
        <v>#DIV/0!</v>
      </c>
      <c r="BC148" s="161" t="e">
        <f t="shared" si="105"/>
        <v>#DIV/0!</v>
      </c>
      <c r="BD148" s="161" t="e">
        <f t="shared" si="106"/>
        <v>#DIV/0!</v>
      </c>
      <c r="BE148" s="161" t="e">
        <f t="shared" si="107"/>
        <v>#DIV/0!</v>
      </c>
      <c r="BF148" s="107">
        <f t="shared" si="108"/>
        <v>0</v>
      </c>
      <c r="BG148" s="161" t="e">
        <f t="shared" si="109"/>
        <v>#DIV/0!</v>
      </c>
      <c r="BH148" s="161" t="e">
        <f t="shared" si="110"/>
        <v>#DIV/0!</v>
      </c>
      <c r="BI148" s="161" t="e">
        <f t="shared" si="111"/>
        <v>#DIV/0!</v>
      </c>
      <c r="BJ148" s="161" t="e">
        <f t="shared" si="112"/>
        <v>#DIV/0!</v>
      </c>
      <c r="BK148" s="161" t="e">
        <f t="shared" si="113"/>
        <v>#DIV/0!</v>
      </c>
      <c r="BL148" s="107">
        <f t="shared" si="114"/>
        <v>0</v>
      </c>
      <c r="BM148" s="161" t="e">
        <f t="shared" si="115"/>
        <v>#DIV/0!</v>
      </c>
      <c r="BN148" s="161" t="e">
        <f t="shared" si="116"/>
        <v>#DIV/0!</v>
      </c>
      <c r="BO148" s="161" t="e">
        <f t="shared" si="117"/>
        <v>#DIV/0!</v>
      </c>
      <c r="BP148" s="161" t="e">
        <f t="shared" si="118"/>
        <v>#DIV/0!</v>
      </c>
      <c r="BQ148" s="161" t="e">
        <f t="shared" si="119"/>
        <v>#DIV/0!</v>
      </c>
      <c r="BR148" s="107">
        <f t="shared" si="120"/>
        <v>0</v>
      </c>
      <c r="BS148" s="161" t="e">
        <f t="shared" si="121"/>
        <v>#DIV/0!</v>
      </c>
      <c r="BT148" s="161" t="e">
        <f t="shared" si="122"/>
        <v>#DIV/0!</v>
      </c>
      <c r="BU148" s="161" t="e">
        <f t="shared" si="123"/>
        <v>#DIV/0!</v>
      </c>
      <c r="BV148" s="161" t="e">
        <f t="shared" si="124"/>
        <v>#DIV/0!</v>
      </c>
      <c r="BW148" s="161" t="e">
        <f t="shared" si="125"/>
        <v>#DIV/0!</v>
      </c>
      <c r="BX148" s="107">
        <f t="shared" si="126"/>
        <v>0</v>
      </c>
      <c r="BZ148" s="40" t="e">
        <f>VLOOKUP(I148,Lists!$D$2:$D$19,1,FALSE)</f>
        <v>#N/A</v>
      </c>
      <c r="CA148" s="40" t="e">
        <f>VLOOKUP($I148,Blends!$B$2:$B$115,1,FALSE)</f>
        <v>#N/A</v>
      </c>
      <c r="CC148" s="218">
        <f>ROUND(IF($I148="Other HFC Blend",(Z148*$L148*SUMIF(Lists!$E$2:$E$133,'Quarterly Information'!$K148,Exchange_Value)+Z148*$N148*SUMIF(Lists!$E$2:$E$133,'Quarterly Information'!$M148,Exchange_Value)+Z148*$P148*SUMIF(Lists!$E$2:$E$133,'Quarterly Information'!$O148,Exchange_Value)+Z148*$R148*SUMIF(Lists!$E$2:$E$133,'Quarterly Information'!$Q148,Exchange_Value)+Z148*$T148*SUMIF(Lists!$E$2:$E$133,'Quarterly Information'!$S148,Exchange_Value))/1000,Z148*SUMIF(Lists!$E$2:$E$133,$I148,Exchange_Value)/1000),1)</f>
        <v>0</v>
      </c>
      <c r="CD148" s="218">
        <f>ROUND(IF($I148="Other HFC Blend",(AA148*$L148*SUMIF(Lists!$E$2:$E$133,'Quarterly Information'!$K148,Exchange_Value)+AA148*$N148*SUMIF(Lists!$E$2:$E$133,'Quarterly Information'!$M148,Exchange_Value)+AA148*$P148*SUMIF(Lists!$E$2:$E$133,'Quarterly Information'!$O148,Exchange_Value)+AA148*$R148*SUMIF(Lists!$E$2:$E$133,'Quarterly Information'!$Q148,Exchange_Value)+AA148*$T148*SUMIF(Lists!$E$2:$E$133,'Quarterly Information'!$S148,Exchange_Value))/1000,AA148*SUMIF(Lists!$E$2:$E$133,$I148,Exchange_Value)/1000),1)</f>
        <v>0</v>
      </c>
      <c r="CE148" s="218">
        <f>ROUND(IF($I148="Other HFC Blend",(AB148*$L148*SUMIF(Lists!$E$2:$E$133,'Quarterly Information'!$K148,Exchange_Value)+AB148*$N148*SUMIF(Lists!$E$2:$E$133,'Quarterly Information'!$M148,Exchange_Value)+AB148*$P148*SUMIF(Lists!$E$2:$E$133,'Quarterly Information'!$O148,Exchange_Value)+AB148*$R148*SUMIF(Lists!$E$2:$E$133,'Quarterly Information'!$Q148,Exchange_Value)+AB148*$T148*SUMIF(Lists!$E$2:$E$133,'Quarterly Information'!$S148,Exchange_Value))/1000,AB148*SUMIF(Lists!$E$2:$E$133,$I148,Exchange_Value)/1000),1)</f>
        <v>0</v>
      </c>
      <c r="CF148" s="218">
        <f>ROUND(IF($I148="Other HFC Blend",(AC148*$L148*SUMIF(Lists!$E$2:$E$133,'Quarterly Information'!$K148,Exchange_Value)+AC148*$N148*SUMIF(Lists!$E$2:$E$133,'Quarterly Information'!$M148,Exchange_Value)+AC148*$P148*SUMIF(Lists!$E$2:$E$133,'Quarterly Information'!$O148,Exchange_Value)+AC148*$R148*SUMIF(Lists!$E$2:$E$133,'Quarterly Information'!$Q148,Exchange_Value)+AC148*$T148*SUMIF(Lists!$E$2:$E$133,'Quarterly Information'!$S148,Exchange_Value))/1000,AC148*SUMIF(Lists!$E$2:$E$133,$I148,Exchange_Value)/1000),1)</f>
        <v>0</v>
      </c>
      <c r="CG148" s="218">
        <f>ROUND(IF($I148="Other HFC Blend",(AD148*$L148*SUMIF(Lists!$E$2:$E$133,'Quarterly Information'!$K148,Exchange_Value)+AD148*$N148*SUMIF(Lists!$E$2:$E$133,'Quarterly Information'!$M148,Exchange_Value)+AD148*$P148*SUMIF(Lists!$E$2:$E$133,'Quarterly Information'!$O148,Exchange_Value)+AD148*$R148*SUMIF(Lists!$E$2:$E$133,'Quarterly Information'!$Q148,Exchange_Value)+AD148*$T148*SUMIF(Lists!$E$2:$E$133,'Quarterly Information'!$S148,Exchange_Value))/1000,AD148*SUMIF(Lists!$E$2:$E$133,$I148,Exchange_Value)/1000),1)</f>
        <v>0</v>
      </c>
      <c r="CH148" s="218">
        <f>ROUND(IF($I148="Other HFC Blend",(AE148*$L148*SUMIF(Lists!$E$2:$E$133,'Quarterly Information'!$K148,Exchange_Value)+AE148*$N148*SUMIF(Lists!$E$2:$E$133,'Quarterly Information'!$M148,Exchange_Value)+AE148*$P148*SUMIF(Lists!$E$2:$E$133,'Quarterly Information'!$O148,Exchange_Value)+AE148*$R148*SUMIF(Lists!$E$2:$E$133,'Quarterly Information'!$Q148,Exchange_Value)+AE148*$T148*SUMIF(Lists!$E$2:$E$133,'Quarterly Information'!$S148,Exchange_Value))/1000,AE148*SUMIF(Lists!$E$2:$E$133,$I148,Exchange_Value)/1000),1)</f>
        <v>0</v>
      </c>
      <c r="CI148" s="218">
        <f>ROUND(IF($I148="Other HFC Blend",(AF148*$L148*SUMIF(Lists!$E$2:$E$133,'Quarterly Information'!$K148,Exchange_Value)+AF148*$N148*SUMIF(Lists!$E$2:$E$133,'Quarterly Information'!$M148,Exchange_Value)+AF148*$P148*SUMIF(Lists!$E$2:$E$133,'Quarterly Information'!$O148,Exchange_Value)+AF148*$R148*SUMIF(Lists!$E$2:$E$133,'Quarterly Information'!$Q148,Exchange_Value)+AF148*$T148*SUMIF(Lists!$E$2:$E$133,'Quarterly Information'!$S148,Exchange_Value))/1000,AF148*SUMIF(Lists!$E$2:$E$133,$I148,Exchange_Value)/1000),1)</f>
        <v>0</v>
      </c>
    </row>
    <row r="149" spans="1:87" ht="14" x14ac:dyDescent="0.25">
      <c r="A149" s="39">
        <v>107</v>
      </c>
      <c r="B149" s="90" t="str">
        <f t="shared" si="43"/>
        <v/>
      </c>
      <c r="C149" s="159"/>
      <c r="D149" s="91"/>
      <c r="E149" s="174"/>
      <c r="F149" s="92"/>
      <c r="G149" s="93"/>
      <c r="H149" s="94"/>
      <c r="I149" s="185"/>
      <c r="J149" s="200"/>
      <c r="K149" s="210"/>
      <c r="L149" s="95"/>
      <c r="M149" s="92"/>
      <c r="N149" s="95"/>
      <c r="O149" s="92"/>
      <c r="P149" s="95"/>
      <c r="Q149" s="128"/>
      <c r="R149" s="95"/>
      <c r="S149" s="128"/>
      <c r="T149" s="211"/>
      <c r="U149" s="203"/>
      <c r="V149" s="92"/>
      <c r="W149" s="96"/>
      <c r="X149" s="92"/>
      <c r="Y149" s="220"/>
      <c r="Z149" s="226"/>
      <c r="AA149" s="165"/>
      <c r="AB149" s="165"/>
      <c r="AC149" s="165"/>
      <c r="AD149" s="165"/>
      <c r="AE149" s="165"/>
      <c r="AF149" s="168"/>
      <c r="AG149"/>
      <c r="AH149" s="107">
        <f t="shared" si="86"/>
        <v>0</v>
      </c>
      <c r="AI149" s="107">
        <f t="shared" si="87"/>
        <v>0</v>
      </c>
      <c r="AJ149" s="107">
        <f t="shared" si="88"/>
        <v>0</v>
      </c>
      <c r="AK149" s="107">
        <f t="shared" si="89"/>
        <v>0</v>
      </c>
      <c r="AL149" s="107">
        <f t="shared" si="90"/>
        <v>0</v>
      </c>
      <c r="AM149" s="107">
        <f t="shared" si="49"/>
        <v>0</v>
      </c>
      <c r="AO149" s="161" t="e">
        <f t="shared" si="91"/>
        <v>#DIV/0!</v>
      </c>
      <c r="AP149" s="161" t="e">
        <f t="shared" si="92"/>
        <v>#DIV/0!</v>
      </c>
      <c r="AQ149" s="161" t="e">
        <f t="shared" si="93"/>
        <v>#DIV/0!</v>
      </c>
      <c r="AR149" s="161" t="e">
        <f t="shared" si="94"/>
        <v>#DIV/0!</v>
      </c>
      <c r="AS149" s="161" t="e">
        <f t="shared" si="95"/>
        <v>#DIV/0!</v>
      </c>
      <c r="AT149" s="107">
        <f t="shared" si="96"/>
        <v>0</v>
      </c>
      <c r="AU149" s="161" t="e">
        <f t="shared" si="97"/>
        <v>#DIV/0!</v>
      </c>
      <c r="AV149" s="161" t="e">
        <f t="shared" si="98"/>
        <v>#DIV/0!</v>
      </c>
      <c r="AW149" s="161" t="e">
        <f t="shared" si="99"/>
        <v>#DIV/0!</v>
      </c>
      <c r="AX149" s="161" t="e">
        <f t="shared" si="100"/>
        <v>#DIV/0!</v>
      </c>
      <c r="AY149" s="161" t="e">
        <f t="shared" si="101"/>
        <v>#DIV/0!</v>
      </c>
      <c r="AZ149" s="107">
        <f t="shared" si="102"/>
        <v>0</v>
      </c>
      <c r="BA149" s="161" t="e">
        <f t="shared" si="103"/>
        <v>#DIV/0!</v>
      </c>
      <c r="BB149" s="161" t="e">
        <f t="shared" si="104"/>
        <v>#DIV/0!</v>
      </c>
      <c r="BC149" s="161" t="e">
        <f t="shared" si="105"/>
        <v>#DIV/0!</v>
      </c>
      <c r="BD149" s="161" t="e">
        <f t="shared" si="106"/>
        <v>#DIV/0!</v>
      </c>
      <c r="BE149" s="161" t="e">
        <f t="shared" si="107"/>
        <v>#DIV/0!</v>
      </c>
      <c r="BF149" s="107">
        <f t="shared" si="108"/>
        <v>0</v>
      </c>
      <c r="BG149" s="161" t="e">
        <f t="shared" si="109"/>
        <v>#DIV/0!</v>
      </c>
      <c r="BH149" s="161" t="e">
        <f t="shared" si="110"/>
        <v>#DIV/0!</v>
      </c>
      <c r="BI149" s="161" t="e">
        <f t="shared" si="111"/>
        <v>#DIV/0!</v>
      </c>
      <c r="BJ149" s="161" t="e">
        <f t="shared" si="112"/>
        <v>#DIV/0!</v>
      </c>
      <c r="BK149" s="161" t="e">
        <f t="shared" si="113"/>
        <v>#DIV/0!</v>
      </c>
      <c r="BL149" s="107">
        <f t="shared" si="114"/>
        <v>0</v>
      </c>
      <c r="BM149" s="161" t="e">
        <f t="shared" si="115"/>
        <v>#DIV/0!</v>
      </c>
      <c r="BN149" s="161" t="e">
        <f t="shared" si="116"/>
        <v>#DIV/0!</v>
      </c>
      <c r="BO149" s="161" t="e">
        <f t="shared" si="117"/>
        <v>#DIV/0!</v>
      </c>
      <c r="BP149" s="161" t="e">
        <f t="shared" si="118"/>
        <v>#DIV/0!</v>
      </c>
      <c r="BQ149" s="161" t="e">
        <f t="shared" si="119"/>
        <v>#DIV/0!</v>
      </c>
      <c r="BR149" s="107">
        <f t="shared" si="120"/>
        <v>0</v>
      </c>
      <c r="BS149" s="161" t="e">
        <f t="shared" si="121"/>
        <v>#DIV/0!</v>
      </c>
      <c r="BT149" s="161" t="e">
        <f t="shared" si="122"/>
        <v>#DIV/0!</v>
      </c>
      <c r="BU149" s="161" t="e">
        <f t="shared" si="123"/>
        <v>#DIV/0!</v>
      </c>
      <c r="BV149" s="161" t="e">
        <f t="shared" si="124"/>
        <v>#DIV/0!</v>
      </c>
      <c r="BW149" s="161" t="e">
        <f t="shared" si="125"/>
        <v>#DIV/0!</v>
      </c>
      <c r="BX149" s="107">
        <f t="shared" si="126"/>
        <v>0</v>
      </c>
      <c r="BZ149" s="40" t="e">
        <f>VLOOKUP(I149,Lists!$D$2:$D$19,1,FALSE)</f>
        <v>#N/A</v>
      </c>
      <c r="CA149" s="40" t="e">
        <f>VLOOKUP($I149,Blends!$B$2:$B$115,1,FALSE)</f>
        <v>#N/A</v>
      </c>
      <c r="CC149" s="218">
        <f>ROUND(IF($I149="Other HFC Blend",(Z149*$L149*SUMIF(Lists!$E$2:$E$133,'Quarterly Information'!$K149,Exchange_Value)+Z149*$N149*SUMIF(Lists!$E$2:$E$133,'Quarterly Information'!$M149,Exchange_Value)+Z149*$P149*SUMIF(Lists!$E$2:$E$133,'Quarterly Information'!$O149,Exchange_Value)+Z149*$R149*SUMIF(Lists!$E$2:$E$133,'Quarterly Information'!$Q149,Exchange_Value)+Z149*$T149*SUMIF(Lists!$E$2:$E$133,'Quarterly Information'!$S149,Exchange_Value))/1000,Z149*SUMIF(Lists!$E$2:$E$133,$I149,Exchange_Value)/1000),1)</f>
        <v>0</v>
      </c>
      <c r="CD149" s="218">
        <f>ROUND(IF($I149="Other HFC Blend",(AA149*$L149*SUMIF(Lists!$E$2:$E$133,'Quarterly Information'!$K149,Exchange_Value)+AA149*$N149*SUMIF(Lists!$E$2:$E$133,'Quarterly Information'!$M149,Exchange_Value)+AA149*$P149*SUMIF(Lists!$E$2:$E$133,'Quarterly Information'!$O149,Exchange_Value)+AA149*$R149*SUMIF(Lists!$E$2:$E$133,'Quarterly Information'!$Q149,Exchange_Value)+AA149*$T149*SUMIF(Lists!$E$2:$E$133,'Quarterly Information'!$S149,Exchange_Value))/1000,AA149*SUMIF(Lists!$E$2:$E$133,$I149,Exchange_Value)/1000),1)</f>
        <v>0</v>
      </c>
      <c r="CE149" s="218">
        <f>ROUND(IF($I149="Other HFC Blend",(AB149*$L149*SUMIF(Lists!$E$2:$E$133,'Quarterly Information'!$K149,Exchange_Value)+AB149*$N149*SUMIF(Lists!$E$2:$E$133,'Quarterly Information'!$M149,Exchange_Value)+AB149*$P149*SUMIF(Lists!$E$2:$E$133,'Quarterly Information'!$O149,Exchange_Value)+AB149*$R149*SUMIF(Lists!$E$2:$E$133,'Quarterly Information'!$Q149,Exchange_Value)+AB149*$T149*SUMIF(Lists!$E$2:$E$133,'Quarterly Information'!$S149,Exchange_Value))/1000,AB149*SUMIF(Lists!$E$2:$E$133,$I149,Exchange_Value)/1000),1)</f>
        <v>0</v>
      </c>
      <c r="CF149" s="218">
        <f>ROUND(IF($I149="Other HFC Blend",(AC149*$L149*SUMIF(Lists!$E$2:$E$133,'Quarterly Information'!$K149,Exchange_Value)+AC149*$N149*SUMIF(Lists!$E$2:$E$133,'Quarterly Information'!$M149,Exchange_Value)+AC149*$P149*SUMIF(Lists!$E$2:$E$133,'Quarterly Information'!$O149,Exchange_Value)+AC149*$R149*SUMIF(Lists!$E$2:$E$133,'Quarterly Information'!$Q149,Exchange_Value)+AC149*$T149*SUMIF(Lists!$E$2:$E$133,'Quarterly Information'!$S149,Exchange_Value))/1000,AC149*SUMIF(Lists!$E$2:$E$133,$I149,Exchange_Value)/1000),1)</f>
        <v>0</v>
      </c>
      <c r="CG149" s="218">
        <f>ROUND(IF($I149="Other HFC Blend",(AD149*$L149*SUMIF(Lists!$E$2:$E$133,'Quarterly Information'!$K149,Exchange_Value)+AD149*$N149*SUMIF(Lists!$E$2:$E$133,'Quarterly Information'!$M149,Exchange_Value)+AD149*$P149*SUMIF(Lists!$E$2:$E$133,'Quarterly Information'!$O149,Exchange_Value)+AD149*$R149*SUMIF(Lists!$E$2:$E$133,'Quarterly Information'!$Q149,Exchange_Value)+AD149*$T149*SUMIF(Lists!$E$2:$E$133,'Quarterly Information'!$S149,Exchange_Value))/1000,AD149*SUMIF(Lists!$E$2:$E$133,$I149,Exchange_Value)/1000),1)</f>
        <v>0</v>
      </c>
      <c r="CH149" s="218">
        <f>ROUND(IF($I149="Other HFC Blend",(AE149*$L149*SUMIF(Lists!$E$2:$E$133,'Quarterly Information'!$K149,Exchange_Value)+AE149*$N149*SUMIF(Lists!$E$2:$E$133,'Quarterly Information'!$M149,Exchange_Value)+AE149*$P149*SUMIF(Lists!$E$2:$E$133,'Quarterly Information'!$O149,Exchange_Value)+AE149*$R149*SUMIF(Lists!$E$2:$E$133,'Quarterly Information'!$Q149,Exchange_Value)+AE149*$T149*SUMIF(Lists!$E$2:$E$133,'Quarterly Information'!$S149,Exchange_Value))/1000,AE149*SUMIF(Lists!$E$2:$E$133,$I149,Exchange_Value)/1000),1)</f>
        <v>0</v>
      </c>
      <c r="CI149" s="218">
        <f>ROUND(IF($I149="Other HFC Blend",(AF149*$L149*SUMIF(Lists!$E$2:$E$133,'Quarterly Information'!$K149,Exchange_Value)+AF149*$N149*SUMIF(Lists!$E$2:$E$133,'Quarterly Information'!$M149,Exchange_Value)+AF149*$P149*SUMIF(Lists!$E$2:$E$133,'Quarterly Information'!$O149,Exchange_Value)+AF149*$R149*SUMIF(Lists!$E$2:$E$133,'Quarterly Information'!$Q149,Exchange_Value)+AF149*$T149*SUMIF(Lists!$E$2:$E$133,'Quarterly Information'!$S149,Exchange_Value))/1000,AF149*SUMIF(Lists!$E$2:$E$133,$I149,Exchange_Value)/1000),1)</f>
        <v>0</v>
      </c>
    </row>
    <row r="150" spans="1:87" ht="14" x14ac:dyDescent="0.25">
      <c r="A150" s="39">
        <v>108</v>
      </c>
      <c r="B150" s="90" t="str">
        <f t="shared" si="43"/>
        <v/>
      </c>
      <c r="C150" s="159"/>
      <c r="D150" s="91"/>
      <c r="E150" s="174"/>
      <c r="F150" s="92"/>
      <c r="G150" s="93"/>
      <c r="H150" s="94"/>
      <c r="I150" s="185"/>
      <c r="J150" s="200"/>
      <c r="K150" s="210"/>
      <c r="L150" s="95"/>
      <c r="M150" s="92"/>
      <c r="N150" s="95"/>
      <c r="O150" s="92"/>
      <c r="P150" s="95"/>
      <c r="Q150" s="128"/>
      <c r="R150" s="95"/>
      <c r="S150" s="128"/>
      <c r="T150" s="211"/>
      <c r="U150" s="203"/>
      <c r="V150" s="92"/>
      <c r="W150" s="96"/>
      <c r="X150" s="92"/>
      <c r="Y150" s="220"/>
      <c r="Z150" s="226"/>
      <c r="AA150" s="165"/>
      <c r="AB150" s="165"/>
      <c r="AC150" s="165"/>
      <c r="AD150" s="165"/>
      <c r="AE150" s="165"/>
      <c r="AF150" s="168"/>
      <c r="AG150"/>
      <c r="AH150" s="107">
        <f t="shared" si="86"/>
        <v>0</v>
      </c>
      <c r="AI150" s="107">
        <f t="shared" si="87"/>
        <v>0</v>
      </c>
      <c r="AJ150" s="107">
        <f t="shared" si="88"/>
        <v>0</v>
      </c>
      <c r="AK150" s="107">
        <f t="shared" si="89"/>
        <v>0</v>
      </c>
      <c r="AL150" s="107">
        <f t="shared" si="90"/>
        <v>0</v>
      </c>
      <c r="AM150" s="107">
        <f t="shared" si="49"/>
        <v>0</v>
      </c>
      <c r="AO150" s="161" t="e">
        <f t="shared" si="91"/>
        <v>#DIV/0!</v>
      </c>
      <c r="AP150" s="161" t="e">
        <f t="shared" si="92"/>
        <v>#DIV/0!</v>
      </c>
      <c r="AQ150" s="161" t="e">
        <f t="shared" si="93"/>
        <v>#DIV/0!</v>
      </c>
      <c r="AR150" s="161" t="e">
        <f t="shared" si="94"/>
        <v>#DIV/0!</v>
      </c>
      <c r="AS150" s="161" t="e">
        <f t="shared" si="95"/>
        <v>#DIV/0!</v>
      </c>
      <c r="AT150" s="107">
        <f t="shared" si="96"/>
        <v>0</v>
      </c>
      <c r="AU150" s="161" t="e">
        <f t="shared" si="97"/>
        <v>#DIV/0!</v>
      </c>
      <c r="AV150" s="161" t="e">
        <f t="shared" si="98"/>
        <v>#DIV/0!</v>
      </c>
      <c r="AW150" s="161" t="e">
        <f t="shared" si="99"/>
        <v>#DIV/0!</v>
      </c>
      <c r="AX150" s="161" t="e">
        <f t="shared" si="100"/>
        <v>#DIV/0!</v>
      </c>
      <c r="AY150" s="161" t="e">
        <f t="shared" si="101"/>
        <v>#DIV/0!</v>
      </c>
      <c r="AZ150" s="107">
        <f t="shared" si="102"/>
        <v>0</v>
      </c>
      <c r="BA150" s="161" t="e">
        <f t="shared" si="103"/>
        <v>#DIV/0!</v>
      </c>
      <c r="BB150" s="161" t="e">
        <f t="shared" si="104"/>
        <v>#DIV/0!</v>
      </c>
      <c r="BC150" s="161" t="e">
        <f t="shared" si="105"/>
        <v>#DIV/0!</v>
      </c>
      <c r="BD150" s="161" t="e">
        <f t="shared" si="106"/>
        <v>#DIV/0!</v>
      </c>
      <c r="BE150" s="161" t="e">
        <f t="shared" si="107"/>
        <v>#DIV/0!</v>
      </c>
      <c r="BF150" s="107">
        <f t="shared" si="108"/>
        <v>0</v>
      </c>
      <c r="BG150" s="161" t="e">
        <f t="shared" si="109"/>
        <v>#DIV/0!</v>
      </c>
      <c r="BH150" s="161" t="e">
        <f t="shared" si="110"/>
        <v>#DIV/0!</v>
      </c>
      <c r="BI150" s="161" t="e">
        <f t="shared" si="111"/>
        <v>#DIV/0!</v>
      </c>
      <c r="BJ150" s="161" t="e">
        <f t="shared" si="112"/>
        <v>#DIV/0!</v>
      </c>
      <c r="BK150" s="161" t="e">
        <f t="shared" si="113"/>
        <v>#DIV/0!</v>
      </c>
      <c r="BL150" s="107">
        <f t="shared" si="114"/>
        <v>0</v>
      </c>
      <c r="BM150" s="161" t="e">
        <f t="shared" si="115"/>
        <v>#DIV/0!</v>
      </c>
      <c r="BN150" s="161" t="e">
        <f t="shared" si="116"/>
        <v>#DIV/0!</v>
      </c>
      <c r="BO150" s="161" t="e">
        <f t="shared" si="117"/>
        <v>#DIV/0!</v>
      </c>
      <c r="BP150" s="161" t="e">
        <f t="shared" si="118"/>
        <v>#DIV/0!</v>
      </c>
      <c r="BQ150" s="161" t="e">
        <f t="shared" si="119"/>
        <v>#DIV/0!</v>
      </c>
      <c r="BR150" s="107">
        <f t="shared" si="120"/>
        <v>0</v>
      </c>
      <c r="BS150" s="161" t="e">
        <f t="shared" si="121"/>
        <v>#DIV/0!</v>
      </c>
      <c r="BT150" s="161" t="e">
        <f t="shared" si="122"/>
        <v>#DIV/0!</v>
      </c>
      <c r="BU150" s="161" t="e">
        <f t="shared" si="123"/>
        <v>#DIV/0!</v>
      </c>
      <c r="BV150" s="161" t="e">
        <f t="shared" si="124"/>
        <v>#DIV/0!</v>
      </c>
      <c r="BW150" s="161" t="e">
        <f t="shared" si="125"/>
        <v>#DIV/0!</v>
      </c>
      <c r="BX150" s="107">
        <f t="shared" si="126"/>
        <v>0</v>
      </c>
      <c r="BZ150" s="40" t="e">
        <f>VLOOKUP(I150,Lists!$D$2:$D$19,1,FALSE)</f>
        <v>#N/A</v>
      </c>
      <c r="CA150" s="40" t="e">
        <f>VLOOKUP($I150,Blends!$B$2:$B$115,1,FALSE)</f>
        <v>#N/A</v>
      </c>
      <c r="CC150" s="218">
        <f>ROUND(IF($I150="Other HFC Blend",(Z150*$L150*SUMIF(Lists!$E$2:$E$133,'Quarterly Information'!$K150,Exchange_Value)+Z150*$N150*SUMIF(Lists!$E$2:$E$133,'Quarterly Information'!$M150,Exchange_Value)+Z150*$P150*SUMIF(Lists!$E$2:$E$133,'Quarterly Information'!$O150,Exchange_Value)+Z150*$R150*SUMIF(Lists!$E$2:$E$133,'Quarterly Information'!$Q150,Exchange_Value)+Z150*$T150*SUMIF(Lists!$E$2:$E$133,'Quarterly Information'!$S150,Exchange_Value))/1000,Z150*SUMIF(Lists!$E$2:$E$133,$I150,Exchange_Value)/1000),1)</f>
        <v>0</v>
      </c>
      <c r="CD150" s="218">
        <f>ROUND(IF($I150="Other HFC Blend",(AA150*$L150*SUMIF(Lists!$E$2:$E$133,'Quarterly Information'!$K150,Exchange_Value)+AA150*$N150*SUMIF(Lists!$E$2:$E$133,'Quarterly Information'!$M150,Exchange_Value)+AA150*$P150*SUMIF(Lists!$E$2:$E$133,'Quarterly Information'!$O150,Exchange_Value)+AA150*$R150*SUMIF(Lists!$E$2:$E$133,'Quarterly Information'!$Q150,Exchange_Value)+AA150*$T150*SUMIF(Lists!$E$2:$E$133,'Quarterly Information'!$S150,Exchange_Value))/1000,AA150*SUMIF(Lists!$E$2:$E$133,$I150,Exchange_Value)/1000),1)</f>
        <v>0</v>
      </c>
      <c r="CE150" s="218">
        <f>ROUND(IF($I150="Other HFC Blend",(AB150*$L150*SUMIF(Lists!$E$2:$E$133,'Quarterly Information'!$K150,Exchange_Value)+AB150*$N150*SUMIF(Lists!$E$2:$E$133,'Quarterly Information'!$M150,Exchange_Value)+AB150*$P150*SUMIF(Lists!$E$2:$E$133,'Quarterly Information'!$O150,Exchange_Value)+AB150*$R150*SUMIF(Lists!$E$2:$E$133,'Quarterly Information'!$Q150,Exchange_Value)+AB150*$T150*SUMIF(Lists!$E$2:$E$133,'Quarterly Information'!$S150,Exchange_Value))/1000,AB150*SUMIF(Lists!$E$2:$E$133,$I150,Exchange_Value)/1000),1)</f>
        <v>0</v>
      </c>
      <c r="CF150" s="218">
        <f>ROUND(IF($I150="Other HFC Blend",(AC150*$L150*SUMIF(Lists!$E$2:$E$133,'Quarterly Information'!$K150,Exchange_Value)+AC150*$N150*SUMIF(Lists!$E$2:$E$133,'Quarterly Information'!$M150,Exchange_Value)+AC150*$P150*SUMIF(Lists!$E$2:$E$133,'Quarterly Information'!$O150,Exchange_Value)+AC150*$R150*SUMIF(Lists!$E$2:$E$133,'Quarterly Information'!$Q150,Exchange_Value)+AC150*$T150*SUMIF(Lists!$E$2:$E$133,'Quarterly Information'!$S150,Exchange_Value))/1000,AC150*SUMIF(Lists!$E$2:$E$133,$I150,Exchange_Value)/1000),1)</f>
        <v>0</v>
      </c>
      <c r="CG150" s="218">
        <f>ROUND(IF($I150="Other HFC Blend",(AD150*$L150*SUMIF(Lists!$E$2:$E$133,'Quarterly Information'!$K150,Exchange_Value)+AD150*$N150*SUMIF(Lists!$E$2:$E$133,'Quarterly Information'!$M150,Exchange_Value)+AD150*$P150*SUMIF(Lists!$E$2:$E$133,'Quarterly Information'!$O150,Exchange_Value)+AD150*$R150*SUMIF(Lists!$E$2:$E$133,'Quarterly Information'!$Q150,Exchange_Value)+AD150*$T150*SUMIF(Lists!$E$2:$E$133,'Quarterly Information'!$S150,Exchange_Value))/1000,AD150*SUMIF(Lists!$E$2:$E$133,$I150,Exchange_Value)/1000),1)</f>
        <v>0</v>
      </c>
      <c r="CH150" s="218">
        <f>ROUND(IF($I150="Other HFC Blend",(AE150*$L150*SUMIF(Lists!$E$2:$E$133,'Quarterly Information'!$K150,Exchange_Value)+AE150*$N150*SUMIF(Lists!$E$2:$E$133,'Quarterly Information'!$M150,Exchange_Value)+AE150*$P150*SUMIF(Lists!$E$2:$E$133,'Quarterly Information'!$O150,Exchange_Value)+AE150*$R150*SUMIF(Lists!$E$2:$E$133,'Quarterly Information'!$Q150,Exchange_Value)+AE150*$T150*SUMIF(Lists!$E$2:$E$133,'Quarterly Information'!$S150,Exchange_Value))/1000,AE150*SUMIF(Lists!$E$2:$E$133,$I150,Exchange_Value)/1000),1)</f>
        <v>0</v>
      </c>
      <c r="CI150" s="218">
        <f>ROUND(IF($I150="Other HFC Blend",(AF150*$L150*SUMIF(Lists!$E$2:$E$133,'Quarterly Information'!$K150,Exchange_Value)+AF150*$N150*SUMIF(Lists!$E$2:$E$133,'Quarterly Information'!$M150,Exchange_Value)+AF150*$P150*SUMIF(Lists!$E$2:$E$133,'Quarterly Information'!$O150,Exchange_Value)+AF150*$R150*SUMIF(Lists!$E$2:$E$133,'Quarterly Information'!$Q150,Exchange_Value)+AF150*$T150*SUMIF(Lists!$E$2:$E$133,'Quarterly Information'!$S150,Exchange_Value))/1000,AF150*SUMIF(Lists!$E$2:$E$133,$I150,Exchange_Value)/1000),1)</f>
        <v>0</v>
      </c>
    </row>
    <row r="151" spans="1:87" ht="14" x14ac:dyDescent="0.25">
      <c r="A151" s="39">
        <v>109</v>
      </c>
      <c r="B151" s="90" t="str">
        <f t="shared" si="43"/>
        <v/>
      </c>
      <c r="C151" s="159"/>
      <c r="D151" s="91"/>
      <c r="E151" s="174"/>
      <c r="F151" s="92"/>
      <c r="G151" s="93"/>
      <c r="H151" s="94"/>
      <c r="I151" s="185"/>
      <c r="J151" s="200"/>
      <c r="K151" s="210"/>
      <c r="L151" s="95"/>
      <c r="M151" s="92"/>
      <c r="N151" s="95"/>
      <c r="O151" s="92"/>
      <c r="P151" s="95"/>
      <c r="Q151" s="128"/>
      <c r="R151" s="95"/>
      <c r="S151" s="128"/>
      <c r="T151" s="211"/>
      <c r="U151" s="203"/>
      <c r="V151" s="92"/>
      <c r="W151" s="96"/>
      <c r="X151" s="92"/>
      <c r="Y151" s="220"/>
      <c r="Z151" s="226"/>
      <c r="AA151" s="165"/>
      <c r="AB151" s="165"/>
      <c r="AC151" s="165"/>
      <c r="AD151" s="165"/>
      <c r="AE151" s="165"/>
      <c r="AF151" s="168"/>
      <c r="AG151"/>
      <c r="AH151" s="107">
        <f t="shared" si="86"/>
        <v>0</v>
      </c>
      <c r="AI151" s="107">
        <f t="shared" si="87"/>
        <v>0</v>
      </c>
      <c r="AJ151" s="107">
        <f t="shared" si="88"/>
        <v>0</v>
      </c>
      <c r="AK151" s="107">
        <f t="shared" si="89"/>
        <v>0</v>
      </c>
      <c r="AL151" s="107">
        <f t="shared" si="90"/>
        <v>0</v>
      </c>
      <c r="AM151" s="107">
        <f t="shared" si="49"/>
        <v>0</v>
      </c>
      <c r="AO151" s="161" t="e">
        <f t="shared" si="91"/>
        <v>#DIV/0!</v>
      </c>
      <c r="AP151" s="161" t="e">
        <f t="shared" si="92"/>
        <v>#DIV/0!</v>
      </c>
      <c r="AQ151" s="161" t="e">
        <f t="shared" si="93"/>
        <v>#DIV/0!</v>
      </c>
      <c r="AR151" s="161" t="e">
        <f t="shared" si="94"/>
        <v>#DIV/0!</v>
      </c>
      <c r="AS151" s="161" t="e">
        <f t="shared" si="95"/>
        <v>#DIV/0!</v>
      </c>
      <c r="AT151" s="107">
        <f t="shared" si="96"/>
        <v>0</v>
      </c>
      <c r="AU151" s="161" t="e">
        <f t="shared" si="97"/>
        <v>#DIV/0!</v>
      </c>
      <c r="AV151" s="161" t="e">
        <f t="shared" si="98"/>
        <v>#DIV/0!</v>
      </c>
      <c r="AW151" s="161" t="e">
        <f t="shared" si="99"/>
        <v>#DIV/0!</v>
      </c>
      <c r="AX151" s="161" t="e">
        <f t="shared" si="100"/>
        <v>#DIV/0!</v>
      </c>
      <c r="AY151" s="161" t="e">
        <f t="shared" si="101"/>
        <v>#DIV/0!</v>
      </c>
      <c r="AZ151" s="107">
        <f t="shared" si="102"/>
        <v>0</v>
      </c>
      <c r="BA151" s="161" t="e">
        <f t="shared" si="103"/>
        <v>#DIV/0!</v>
      </c>
      <c r="BB151" s="161" t="e">
        <f t="shared" si="104"/>
        <v>#DIV/0!</v>
      </c>
      <c r="BC151" s="161" t="e">
        <f t="shared" si="105"/>
        <v>#DIV/0!</v>
      </c>
      <c r="BD151" s="161" t="e">
        <f t="shared" si="106"/>
        <v>#DIV/0!</v>
      </c>
      <c r="BE151" s="161" t="e">
        <f t="shared" si="107"/>
        <v>#DIV/0!</v>
      </c>
      <c r="BF151" s="107">
        <f t="shared" si="108"/>
        <v>0</v>
      </c>
      <c r="BG151" s="161" t="e">
        <f t="shared" si="109"/>
        <v>#DIV/0!</v>
      </c>
      <c r="BH151" s="161" t="e">
        <f t="shared" si="110"/>
        <v>#DIV/0!</v>
      </c>
      <c r="BI151" s="161" t="e">
        <f t="shared" si="111"/>
        <v>#DIV/0!</v>
      </c>
      <c r="BJ151" s="161" t="e">
        <f t="shared" si="112"/>
        <v>#DIV/0!</v>
      </c>
      <c r="BK151" s="161" t="e">
        <f t="shared" si="113"/>
        <v>#DIV/0!</v>
      </c>
      <c r="BL151" s="107">
        <f t="shared" si="114"/>
        <v>0</v>
      </c>
      <c r="BM151" s="161" t="e">
        <f t="shared" si="115"/>
        <v>#DIV/0!</v>
      </c>
      <c r="BN151" s="161" t="e">
        <f t="shared" si="116"/>
        <v>#DIV/0!</v>
      </c>
      <c r="BO151" s="161" t="e">
        <f t="shared" si="117"/>
        <v>#DIV/0!</v>
      </c>
      <c r="BP151" s="161" t="e">
        <f t="shared" si="118"/>
        <v>#DIV/0!</v>
      </c>
      <c r="BQ151" s="161" t="e">
        <f t="shared" si="119"/>
        <v>#DIV/0!</v>
      </c>
      <c r="BR151" s="107">
        <f t="shared" si="120"/>
        <v>0</v>
      </c>
      <c r="BS151" s="161" t="e">
        <f t="shared" si="121"/>
        <v>#DIV/0!</v>
      </c>
      <c r="BT151" s="161" t="e">
        <f t="shared" si="122"/>
        <v>#DIV/0!</v>
      </c>
      <c r="BU151" s="161" t="e">
        <f t="shared" si="123"/>
        <v>#DIV/0!</v>
      </c>
      <c r="BV151" s="161" t="e">
        <f t="shared" si="124"/>
        <v>#DIV/0!</v>
      </c>
      <c r="BW151" s="161" t="e">
        <f t="shared" si="125"/>
        <v>#DIV/0!</v>
      </c>
      <c r="BX151" s="107">
        <f t="shared" si="126"/>
        <v>0</v>
      </c>
      <c r="BZ151" s="40" t="e">
        <f>VLOOKUP(I151,Lists!$D$2:$D$19,1,FALSE)</f>
        <v>#N/A</v>
      </c>
      <c r="CA151" s="40" t="e">
        <f>VLOOKUP($I151,Blends!$B$2:$B$115,1,FALSE)</f>
        <v>#N/A</v>
      </c>
      <c r="CC151" s="218">
        <f>ROUND(IF($I151="Other HFC Blend",(Z151*$L151*SUMIF(Lists!$E$2:$E$133,'Quarterly Information'!$K151,Exchange_Value)+Z151*$N151*SUMIF(Lists!$E$2:$E$133,'Quarterly Information'!$M151,Exchange_Value)+Z151*$P151*SUMIF(Lists!$E$2:$E$133,'Quarterly Information'!$O151,Exchange_Value)+Z151*$R151*SUMIF(Lists!$E$2:$E$133,'Quarterly Information'!$Q151,Exchange_Value)+Z151*$T151*SUMIF(Lists!$E$2:$E$133,'Quarterly Information'!$S151,Exchange_Value))/1000,Z151*SUMIF(Lists!$E$2:$E$133,$I151,Exchange_Value)/1000),1)</f>
        <v>0</v>
      </c>
      <c r="CD151" s="218">
        <f>ROUND(IF($I151="Other HFC Blend",(AA151*$L151*SUMIF(Lists!$E$2:$E$133,'Quarterly Information'!$K151,Exchange_Value)+AA151*$N151*SUMIF(Lists!$E$2:$E$133,'Quarterly Information'!$M151,Exchange_Value)+AA151*$P151*SUMIF(Lists!$E$2:$E$133,'Quarterly Information'!$O151,Exchange_Value)+AA151*$R151*SUMIF(Lists!$E$2:$E$133,'Quarterly Information'!$Q151,Exchange_Value)+AA151*$T151*SUMIF(Lists!$E$2:$E$133,'Quarterly Information'!$S151,Exchange_Value))/1000,AA151*SUMIF(Lists!$E$2:$E$133,$I151,Exchange_Value)/1000),1)</f>
        <v>0</v>
      </c>
      <c r="CE151" s="218">
        <f>ROUND(IF($I151="Other HFC Blend",(AB151*$L151*SUMIF(Lists!$E$2:$E$133,'Quarterly Information'!$K151,Exchange_Value)+AB151*$N151*SUMIF(Lists!$E$2:$E$133,'Quarterly Information'!$M151,Exchange_Value)+AB151*$P151*SUMIF(Lists!$E$2:$E$133,'Quarterly Information'!$O151,Exchange_Value)+AB151*$R151*SUMIF(Lists!$E$2:$E$133,'Quarterly Information'!$Q151,Exchange_Value)+AB151*$T151*SUMIF(Lists!$E$2:$E$133,'Quarterly Information'!$S151,Exchange_Value))/1000,AB151*SUMIF(Lists!$E$2:$E$133,$I151,Exchange_Value)/1000),1)</f>
        <v>0</v>
      </c>
      <c r="CF151" s="218">
        <f>ROUND(IF($I151="Other HFC Blend",(AC151*$L151*SUMIF(Lists!$E$2:$E$133,'Quarterly Information'!$K151,Exchange_Value)+AC151*$N151*SUMIF(Lists!$E$2:$E$133,'Quarterly Information'!$M151,Exchange_Value)+AC151*$P151*SUMIF(Lists!$E$2:$E$133,'Quarterly Information'!$O151,Exchange_Value)+AC151*$R151*SUMIF(Lists!$E$2:$E$133,'Quarterly Information'!$Q151,Exchange_Value)+AC151*$T151*SUMIF(Lists!$E$2:$E$133,'Quarterly Information'!$S151,Exchange_Value))/1000,AC151*SUMIF(Lists!$E$2:$E$133,$I151,Exchange_Value)/1000),1)</f>
        <v>0</v>
      </c>
      <c r="CG151" s="218">
        <f>ROUND(IF($I151="Other HFC Blend",(AD151*$L151*SUMIF(Lists!$E$2:$E$133,'Quarterly Information'!$K151,Exchange_Value)+AD151*$N151*SUMIF(Lists!$E$2:$E$133,'Quarterly Information'!$M151,Exchange_Value)+AD151*$P151*SUMIF(Lists!$E$2:$E$133,'Quarterly Information'!$O151,Exchange_Value)+AD151*$R151*SUMIF(Lists!$E$2:$E$133,'Quarterly Information'!$Q151,Exchange_Value)+AD151*$T151*SUMIF(Lists!$E$2:$E$133,'Quarterly Information'!$S151,Exchange_Value))/1000,AD151*SUMIF(Lists!$E$2:$E$133,$I151,Exchange_Value)/1000),1)</f>
        <v>0</v>
      </c>
      <c r="CH151" s="218">
        <f>ROUND(IF($I151="Other HFC Blend",(AE151*$L151*SUMIF(Lists!$E$2:$E$133,'Quarterly Information'!$K151,Exchange_Value)+AE151*$N151*SUMIF(Lists!$E$2:$E$133,'Quarterly Information'!$M151,Exchange_Value)+AE151*$P151*SUMIF(Lists!$E$2:$E$133,'Quarterly Information'!$O151,Exchange_Value)+AE151*$R151*SUMIF(Lists!$E$2:$E$133,'Quarterly Information'!$Q151,Exchange_Value)+AE151*$T151*SUMIF(Lists!$E$2:$E$133,'Quarterly Information'!$S151,Exchange_Value))/1000,AE151*SUMIF(Lists!$E$2:$E$133,$I151,Exchange_Value)/1000),1)</f>
        <v>0</v>
      </c>
      <c r="CI151" s="218">
        <f>ROUND(IF($I151="Other HFC Blend",(AF151*$L151*SUMIF(Lists!$E$2:$E$133,'Quarterly Information'!$K151,Exchange_Value)+AF151*$N151*SUMIF(Lists!$E$2:$E$133,'Quarterly Information'!$M151,Exchange_Value)+AF151*$P151*SUMIF(Lists!$E$2:$E$133,'Quarterly Information'!$O151,Exchange_Value)+AF151*$R151*SUMIF(Lists!$E$2:$E$133,'Quarterly Information'!$Q151,Exchange_Value)+AF151*$T151*SUMIF(Lists!$E$2:$E$133,'Quarterly Information'!$S151,Exchange_Value))/1000,AF151*SUMIF(Lists!$E$2:$E$133,$I151,Exchange_Value)/1000),1)</f>
        <v>0</v>
      </c>
    </row>
    <row r="152" spans="1:87" ht="14" x14ac:dyDescent="0.25">
      <c r="A152" s="39">
        <v>110</v>
      </c>
      <c r="B152" s="90" t="str">
        <f t="shared" si="43"/>
        <v/>
      </c>
      <c r="C152" s="159"/>
      <c r="D152" s="91"/>
      <c r="E152" s="174"/>
      <c r="F152" s="92"/>
      <c r="G152" s="93"/>
      <c r="H152" s="94"/>
      <c r="I152" s="185"/>
      <c r="J152" s="200"/>
      <c r="K152" s="210"/>
      <c r="L152" s="95"/>
      <c r="M152" s="92"/>
      <c r="N152" s="95"/>
      <c r="O152" s="92"/>
      <c r="P152" s="95"/>
      <c r="Q152" s="128"/>
      <c r="R152" s="95"/>
      <c r="S152" s="128"/>
      <c r="T152" s="211"/>
      <c r="U152" s="203"/>
      <c r="V152" s="92"/>
      <c r="W152" s="96"/>
      <c r="X152" s="92"/>
      <c r="Y152" s="220"/>
      <c r="Z152" s="226"/>
      <c r="AA152" s="165"/>
      <c r="AB152" s="165"/>
      <c r="AC152" s="165"/>
      <c r="AD152" s="165"/>
      <c r="AE152" s="165"/>
      <c r="AF152" s="168"/>
      <c r="AG152"/>
      <c r="AH152" s="107">
        <f t="shared" si="86"/>
        <v>0</v>
      </c>
      <c r="AI152" s="107">
        <f t="shared" si="87"/>
        <v>0</v>
      </c>
      <c r="AJ152" s="107">
        <f t="shared" si="88"/>
        <v>0</v>
      </c>
      <c r="AK152" s="107">
        <f t="shared" si="89"/>
        <v>0</v>
      </c>
      <c r="AL152" s="107">
        <f t="shared" si="90"/>
        <v>0</v>
      </c>
      <c r="AM152" s="107">
        <f t="shared" si="49"/>
        <v>0</v>
      </c>
      <c r="AO152" s="161" t="e">
        <f t="shared" si="91"/>
        <v>#DIV/0!</v>
      </c>
      <c r="AP152" s="161" t="e">
        <f t="shared" si="92"/>
        <v>#DIV/0!</v>
      </c>
      <c r="AQ152" s="161" t="e">
        <f t="shared" si="93"/>
        <v>#DIV/0!</v>
      </c>
      <c r="AR152" s="161" t="e">
        <f t="shared" si="94"/>
        <v>#DIV/0!</v>
      </c>
      <c r="AS152" s="161" t="e">
        <f t="shared" si="95"/>
        <v>#DIV/0!</v>
      </c>
      <c r="AT152" s="107">
        <f t="shared" si="96"/>
        <v>0</v>
      </c>
      <c r="AU152" s="161" t="e">
        <f t="shared" si="97"/>
        <v>#DIV/0!</v>
      </c>
      <c r="AV152" s="161" t="e">
        <f t="shared" si="98"/>
        <v>#DIV/0!</v>
      </c>
      <c r="AW152" s="161" t="e">
        <f t="shared" si="99"/>
        <v>#DIV/0!</v>
      </c>
      <c r="AX152" s="161" t="e">
        <f t="shared" si="100"/>
        <v>#DIV/0!</v>
      </c>
      <c r="AY152" s="161" t="e">
        <f t="shared" si="101"/>
        <v>#DIV/0!</v>
      </c>
      <c r="AZ152" s="107">
        <f t="shared" si="102"/>
        <v>0</v>
      </c>
      <c r="BA152" s="161" t="e">
        <f t="shared" si="103"/>
        <v>#DIV/0!</v>
      </c>
      <c r="BB152" s="161" t="e">
        <f t="shared" si="104"/>
        <v>#DIV/0!</v>
      </c>
      <c r="BC152" s="161" t="e">
        <f t="shared" si="105"/>
        <v>#DIV/0!</v>
      </c>
      <c r="BD152" s="161" t="e">
        <f t="shared" si="106"/>
        <v>#DIV/0!</v>
      </c>
      <c r="BE152" s="161" t="e">
        <f t="shared" si="107"/>
        <v>#DIV/0!</v>
      </c>
      <c r="BF152" s="107">
        <f t="shared" si="108"/>
        <v>0</v>
      </c>
      <c r="BG152" s="161" t="e">
        <f t="shared" si="109"/>
        <v>#DIV/0!</v>
      </c>
      <c r="BH152" s="161" t="e">
        <f t="shared" si="110"/>
        <v>#DIV/0!</v>
      </c>
      <c r="BI152" s="161" t="e">
        <f t="shared" si="111"/>
        <v>#DIV/0!</v>
      </c>
      <c r="BJ152" s="161" t="e">
        <f t="shared" si="112"/>
        <v>#DIV/0!</v>
      </c>
      <c r="BK152" s="161" t="e">
        <f t="shared" si="113"/>
        <v>#DIV/0!</v>
      </c>
      <c r="BL152" s="107">
        <f t="shared" si="114"/>
        <v>0</v>
      </c>
      <c r="BM152" s="161" t="e">
        <f t="shared" si="115"/>
        <v>#DIV/0!</v>
      </c>
      <c r="BN152" s="161" t="e">
        <f t="shared" si="116"/>
        <v>#DIV/0!</v>
      </c>
      <c r="BO152" s="161" t="e">
        <f t="shared" si="117"/>
        <v>#DIV/0!</v>
      </c>
      <c r="BP152" s="161" t="e">
        <f t="shared" si="118"/>
        <v>#DIV/0!</v>
      </c>
      <c r="BQ152" s="161" t="e">
        <f t="shared" si="119"/>
        <v>#DIV/0!</v>
      </c>
      <c r="BR152" s="107">
        <f t="shared" si="120"/>
        <v>0</v>
      </c>
      <c r="BS152" s="161" t="e">
        <f t="shared" si="121"/>
        <v>#DIV/0!</v>
      </c>
      <c r="BT152" s="161" t="e">
        <f t="shared" si="122"/>
        <v>#DIV/0!</v>
      </c>
      <c r="BU152" s="161" t="e">
        <f t="shared" si="123"/>
        <v>#DIV/0!</v>
      </c>
      <c r="BV152" s="161" t="e">
        <f t="shared" si="124"/>
        <v>#DIV/0!</v>
      </c>
      <c r="BW152" s="161" t="e">
        <f t="shared" si="125"/>
        <v>#DIV/0!</v>
      </c>
      <c r="BX152" s="107">
        <f t="shared" si="126"/>
        <v>0</v>
      </c>
      <c r="BZ152" s="40" t="e">
        <f>VLOOKUP(I152,Lists!$D$2:$D$19,1,FALSE)</f>
        <v>#N/A</v>
      </c>
      <c r="CA152" s="40" t="e">
        <f>VLOOKUP($I152,Blends!$B$2:$B$115,1,FALSE)</f>
        <v>#N/A</v>
      </c>
      <c r="CC152" s="218">
        <f>ROUND(IF($I152="Other HFC Blend",(Z152*$L152*SUMIF(Lists!$E$2:$E$133,'Quarterly Information'!$K152,Exchange_Value)+Z152*$N152*SUMIF(Lists!$E$2:$E$133,'Quarterly Information'!$M152,Exchange_Value)+Z152*$P152*SUMIF(Lists!$E$2:$E$133,'Quarterly Information'!$O152,Exchange_Value)+Z152*$R152*SUMIF(Lists!$E$2:$E$133,'Quarterly Information'!$Q152,Exchange_Value)+Z152*$T152*SUMIF(Lists!$E$2:$E$133,'Quarterly Information'!$S152,Exchange_Value))/1000,Z152*SUMIF(Lists!$E$2:$E$133,$I152,Exchange_Value)/1000),1)</f>
        <v>0</v>
      </c>
      <c r="CD152" s="218">
        <f>ROUND(IF($I152="Other HFC Blend",(AA152*$L152*SUMIF(Lists!$E$2:$E$133,'Quarterly Information'!$K152,Exchange_Value)+AA152*$N152*SUMIF(Lists!$E$2:$E$133,'Quarterly Information'!$M152,Exchange_Value)+AA152*$P152*SUMIF(Lists!$E$2:$E$133,'Quarterly Information'!$O152,Exchange_Value)+AA152*$R152*SUMIF(Lists!$E$2:$E$133,'Quarterly Information'!$Q152,Exchange_Value)+AA152*$T152*SUMIF(Lists!$E$2:$E$133,'Quarterly Information'!$S152,Exchange_Value))/1000,AA152*SUMIF(Lists!$E$2:$E$133,$I152,Exchange_Value)/1000),1)</f>
        <v>0</v>
      </c>
      <c r="CE152" s="218">
        <f>ROUND(IF($I152="Other HFC Blend",(AB152*$L152*SUMIF(Lists!$E$2:$E$133,'Quarterly Information'!$K152,Exchange_Value)+AB152*$N152*SUMIF(Lists!$E$2:$E$133,'Quarterly Information'!$M152,Exchange_Value)+AB152*$P152*SUMIF(Lists!$E$2:$E$133,'Quarterly Information'!$O152,Exchange_Value)+AB152*$R152*SUMIF(Lists!$E$2:$E$133,'Quarterly Information'!$Q152,Exchange_Value)+AB152*$T152*SUMIF(Lists!$E$2:$E$133,'Quarterly Information'!$S152,Exchange_Value))/1000,AB152*SUMIF(Lists!$E$2:$E$133,$I152,Exchange_Value)/1000),1)</f>
        <v>0</v>
      </c>
      <c r="CF152" s="218">
        <f>ROUND(IF($I152="Other HFC Blend",(AC152*$L152*SUMIF(Lists!$E$2:$E$133,'Quarterly Information'!$K152,Exchange_Value)+AC152*$N152*SUMIF(Lists!$E$2:$E$133,'Quarterly Information'!$M152,Exchange_Value)+AC152*$P152*SUMIF(Lists!$E$2:$E$133,'Quarterly Information'!$O152,Exchange_Value)+AC152*$R152*SUMIF(Lists!$E$2:$E$133,'Quarterly Information'!$Q152,Exchange_Value)+AC152*$T152*SUMIF(Lists!$E$2:$E$133,'Quarterly Information'!$S152,Exchange_Value))/1000,AC152*SUMIF(Lists!$E$2:$E$133,$I152,Exchange_Value)/1000),1)</f>
        <v>0</v>
      </c>
      <c r="CG152" s="218">
        <f>ROUND(IF($I152="Other HFC Blend",(AD152*$L152*SUMIF(Lists!$E$2:$E$133,'Quarterly Information'!$K152,Exchange_Value)+AD152*$N152*SUMIF(Lists!$E$2:$E$133,'Quarterly Information'!$M152,Exchange_Value)+AD152*$P152*SUMIF(Lists!$E$2:$E$133,'Quarterly Information'!$O152,Exchange_Value)+AD152*$R152*SUMIF(Lists!$E$2:$E$133,'Quarterly Information'!$Q152,Exchange_Value)+AD152*$T152*SUMIF(Lists!$E$2:$E$133,'Quarterly Information'!$S152,Exchange_Value))/1000,AD152*SUMIF(Lists!$E$2:$E$133,$I152,Exchange_Value)/1000),1)</f>
        <v>0</v>
      </c>
      <c r="CH152" s="218">
        <f>ROUND(IF($I152="Other HFC Blend",(AE152*$L152*SUMIF(Lists!$E$2:$E$133,'Quarterly Information'!$K152,Exchange_Value)+AE152*$N152*SUMIF(Lists!$E$2:$E$133,'Quarterly Information'!$M152,Exchange_Value)+AE152*$P152*SUMIF(Lists!$E$2:$E$133,'Quarterly Information'!$O152,Exchange_Value)+AE152*$R152*SUMIF(Lists!$E$2:$E$133,'Quarterly Information'!$Q152,Exchange_Value)+AE152*$T152*SUMIF(Lists!$E$2:$E$133,'Quarterly Information'!$S152,Exchange_Value))/1000,AE152*SUMIF(Lists!$E$2:$E$133,$I152,Exchange_Value)/1000),1)</f>
        <v>0</v>
      </c>
      <c r="CI152" s="218">
        <f>ROUND(IF($I152="Other HFC Blend",(AF152*$L152*SUMIF(Lists!$E$2:$E$133,'Quarterly Information'!$K152,Exchange_Value)+AF152*$N152*SUMIF(Lists!$E$2:$E$133,'Quarterly Information'!$M152,Exchange_Value)+AF152*$P152*SUMIF(Lists!$E$2:$E$133,'Quarterly Information'!$O152,Exchange_Value)+AF152*$R152*SUMIF(Lists!$E$2:$E$133,'Quarterly Information'!$Q152,Exchange_Value)+AF152*$T152*SUMIF(Lists!$E$2:$E$133,'Quarterly Information'!$S152,Exchange_Value))/1000,AF152*SUMIF(Lists!$E$2:$E$133,$I152,Exchange_Value)/1000),1)</f>
        <v>0</v>
      </c>
    </row>
    <row r="153" spans="1:87" ht="14" x14ac:dyDescent="0.25">
      <c r="A153" s="39">
        <v>111</v>
      </c>
      <c r="B153" s="90" t="str">
        <f t="shared" si="43"/>
        <v/>
      </c>
      <c r="C153" s="159"/>
      <c r="D153" s="91"/>
      <c r="E153" s="174"/>
      <c r="F153" s="92"/>
      <c r="G153" s="93"/>
      <c r="H153" s="94"/>
      <c r="I153" s="185"/>
      <c r="J153" s="200"/>
      <c r="K153" s="210"/>
      <c r="L153" s="95"/>
      <c r="M153" s="92"/>
      <c r="N153" s="95"/>
      <c r="O153" s="92"/>
      <c r="P153" s="95"/>
      <c r="Q153" s="128"/>
      <c r="R153" s="95"/>
      <c r="S153" s="128"/>
      <c r="T153" s="211"/>
      <c r="U153" s="203"/>
      <c r="V153" s="92"/>
      <c r="W153" s="96"/>
      <c r="X153" s="92"/>
      <c r="Y153" s="220"/>
      <c r="Z153" s="226"/>
      <c r="AA153" s="165"/>
      <c r="AB153" s="165"/>
      <c r="AC153" s="165"/>
      <c r="AD153" s="165"/>
      <c r="AE153" s="165"/>
      <c r="AF153" s="168"/>
      <c r="AG153"/>
      <c r="AH153" s="107">
        <f t="shared" si="86"/>
        <v>0</v>
      </c>
      <c r="AI153" s="107">
        <f t="shared" si="87"/>
        <v>0</v>
      </c>
      <c r="AJ153" s="107">
        <f t="shared" si="88"/>
        <v>0</v>
      </c>
      <c r="AK153" s="107">
        <f t="shared" si="89"/>
        <v>0</v>
      </c>
      <c r="AL153" s="107">
        <f t="shared" si="90"/>
        <v>0</v>
      </c>
      <c r="AM153" s="107">
        <f t="shared" si="49"/>
        <v>0</v>
      </c>
      <c r="AO153" s="161" t="e">
        <f t="shared" si="91"/>
        <v>#DIV/0!</v>
      </c>
      <c r="AP153" s="161" t="e">
        <f t="shared" si="92"/>
        <v>#DIV/0!</v>
      </c>
      <c r="AQ153" s="161" t="e">
        <f t="shared" si="93"/>
        <v>#DIV/0!</v>
      </c>
      <c r="AR153" s="161" t="e">
        <f t="shared" si="94"/>
        <v>#DIV/0!</v>
      </c>
      <c r="AS153" s="161" t="e">
        <f t="shared" si="95"/>
        <v>#DIV/0!</v>
      </c>
      <c r="AT153" s="107">
        <f t="shared" si="96"/>
        <v>0</v>
      </c>
      <c r="AU153" s="161" t="e">
        <f t="shared" si="97"/>
        <v>#DIV/0!</v>
      </c>
      <c r="AV153" s="161" t="e">
        <f t="shared" si="98"/>
        <v>#DIV/0!</v>
      </c>
      <c r="AW153" s="161" t="e">
        <f t="shared" si="99"/>
        <v>#DIV/0!</v>
      </c>
      <c r="AX153" s="161" t="e">
        <f t="shared" si="100"/>
        <v>#DIV/0!</v>
      </c>
      <c r="AY153" s="161" t="e">
        <f t="shared" si="101"/>
        <v>#DIV/0!</v>
      </c>
      <c r="AZ153" s="107">
        <f t="shared" si="102"/>
        <v>0</v>
      </c>
      <c r="BA153" s="161" t="e">
        <f t="shared" si="103"/>
        <v>#DIV/0!</v>
      </c>
      <c r="BB153" s="161" t="e">
        <f t="shared" si="104"/>
        <v>#DIV/0!</v>
      </c>
      <c r="BC153" s="161" t="e">
        <f t="shared" si="105"/>
        <v>#DIV/0!</v>
      </c>
      <c r="BD153" s="161" t="e">
        <f t="shared" si="106"/>
        <v>#DIV/0!</v>
      </c>
      <c r="BE153" s="161" t="e">
        <f t="shared" si="107"/>
        <v>#DIV/0!</v>
      </c>
      <c r="BF153" s="107">
        <f t="shared" si="108"/>
        <v>0</v>
      </c>
      <c r="BG153" s="161" t="e">
        <f t="shared" si="109"/>
        <v>#DIV/0!</v>
      </c>
      <c r="BH153" s="161" t="e">
        <f t="shared" si="110"/>
        <v>#DIV/0!</v>
      </c>
      <c r="BI153" s="161" t="e">
        <f t="shared" si="111"/>
        <v>#DIV/0!</v>
      </c>
      <c r="BJ153" s="161" t="e">
        <f t="shared" si="112"/>
        <v>#DIV/0!</v>
      </c>
      <c r="BK153" s="161" t="e">
        <f t="shared" si="113"/>
        <v>#DIV/0!</v>
      </c>
      <c r="BL153" s="107">
        <f t="shared" si="114"/>
        <v>0</v>
      </c>
      <c r="BM153" s="161" t="e">
        <f t="shared" si="115"/>
        <v>#DIV/0!</v>
      </c>
      <c r="BN153" s="161" t="e">
        <f t="shared" si="116"/>
        <v>#DIV/0!</v>
      </c>
      <c r="BO153" s="161" t="e">
        <f t="shared" si="117"/>
        <v>#DIV/0!</v>
      </c>
      <c r="BP153" s="161" t="e">
        <f t="shared" si="118"/>
        <v>#DIV/0!</v>
      </c>
      <c r="BQ153" s="161" t="e">
        <f t="shared" si="119"/>
        <v>#DIV/0!</v>
      </c>
      <c r="BR153" s="107">
        <f t="shared" si="120"/>
        <v>0</v>
      </c>
      <c r="BS153" s="161" t="e">
        <f t="shared" si="121"/>
        <v>#DIV/0!</v>
      </c>
      <c r="BT153" s="161" t="e">
        <f t="shared" si="122"/>
        <v>#DIV/0!</v>
      </c>
      <c r="BU153" s="161" t="e">
        <f t="shared" si="123"/>
        <v>#DIV/0!</v>
      </c>
      <c r="BV153" s="161" t="e">
        <f t="shared" si="124"/>
        <v>#DIV/0!</v>
      </c>
      <c r="BW153" s="161" t="e">
        <f t="shared" si="125"/>
        <v>#DIV/0!</v>
      </c>
      <c r="BX153" s="107">
        <f t="shared" si="126"/>
        <v>0</v>
      </c>
      <c r="BZ153" s="40" t="e">
        <f>VLOOKUP(I153,Lists!$D$2:$D$19,1,FALSE)</f>
        <v>#N/A</v>
      </c>
      <c r="CA153" s="40" t="e">
        <f>VLOOKUP($I153,Blends!$B$2:$B$115,1,FALSE)</f>
        <v>#N/A</v>
      </c>
      <c r="CC153" s="218">
        <f>ROUND(IF($I153="Other HFC Blend",(Z153*$L153*SUMIF(Lists!$E$2:$E$133,'Quarterly Information'!$K153,Exchange_Value)+Z153*$N153*SUMIF(Lists!$E$2:$E$133,'Quarterly Information'!$M153,Exchange_Value)+Z153*$P153*SUMIF(Lists!$E$2:$E$133,'Quarterly Information'!$O153,Exchange_Value)+Z153*$R153*SUMIF(Lists!$E$2:$E$133,'Quarterly Information'!$Q153,Exchange_Value)+Z153*$T153*SUMIF(Lists!$E$2:$E$133,'Quarterly Information'!$S153,Exchange_Value))/1000,Z153*SUMIF(Lists!$E$2:$E$133,$I153,Exchange_Value)/1000),1)</f>
        <v>0</v>
      </c>
      <c r="CD153" s="218">
        <f>ROUND(IF($I153="Other HFC Blend",(AA153*$L153*SUMIF(Lists!$E$2:$E$133,'Quarterly Information'!$K153,Exchange_Value)+AA153*$N153*SUMIF(Lists!$E$2:$E$133,'Quarterly Information'!$M153,Exchange_Value)+AA153*$P153*SUMIF(Lists!$E$2:$E$133,'Quarterly Information'!$O153,Exchange_Value)+AA153*$R153*SUMIF(Lists!$E$2:$E$133,'Quarterly Information'!$Q153,Exchange_Value)+AA153*$T153*SUMIF(Lists!$E$2:$E$133,'Quarterly Information'!$S153,Exchange_Value))/1000,AA153*SUMIF(Lists!$E$2:$E$133,$I153,Exchange_Value)/1000),1)</f>
        <v>0</v>
      </c>
      <c r="CE153" s="218">
        <f>ROUND(IF($I153="Other HFC Blend",(AB153*$L153*SUMIF(Lists!$E$2:$E$133,'Quarterly Information'!$K153,Exchange_Value)+AB153*$N153*SUMIF(Lists!$E$2:$E$133,'Quarterly Information'!$M153,Exchange_Value)+AB153*$P153*SUMIF(Lists!$E$2:$E$133,'Quarterly Information'!$O153,Exchange_Value)+AB153*$R153*SUMIF(Lists!$E$2:$E$133,'Quarterly Information'!$Q153,Exchange_Value)+AB153*$T153*SUMIF(Lists!$E$2:$E$133,'Quarterly Information'!$S153,Exchange_Value))/1000,AB153*SUMIF(Lists!$E$2:$E$133,$I153,Exchange_Value)/1000),1)</f>
        <v>0</v>
      </c>
      <c r="CF153" s="218">
        <f>ROUND(IF($I153="Other HFC Blend",(AC153*$L153*SUMIF(Lists!$E$2:$E$133,'Quarterly Information'!$K153,Exchange_Value)+AC153*$N153*SUMIF(Lists!$E$2:$E$133,'Quarterly Information'!$M153,Exchange_Value)+AC153*$P153*SUMIF(Lists!$E$2:$E$133,'Quarterly Information'!$O153,Exchange_Value)+AC153*$R153*SUMIF(Lists!$E$2:$E$133,'Quarterly Information'!$Q153,Exchange_Value)+AC153*$T153*SUMIF(Lists!$E$2:$E$133,'Quarterly Information'!$S153,Exchange_Value))/1000,AC153*SUMIF(Lists!$E$2:$E$133,$I153,Exchange_Value)/1000),1)</f>
        <v>0</v>
      </c>
      <c r="CG153" s="218">
        <f>ROUND(IF($I153="Other HFC Blend",(AD153*$L153*SUMIF(Lists!$E$2:$E$133,'Quarterly Information'!$K153,Exchange_Value)+AD153*$N153*SUMIF(Lists!$E$2:$E$133,'Quarterly Information'!$M153,Exchange_Value)+AD153*$P153*SUMIF(Lists!$E$2:$E$133,'Quarterly Information'!$O153,Exchange_Value)+AD153*$R153*SUMIF(Lists!$E$2:$E$133,'Quarterly Information'!$Q153,Exchange_Value)+AD153*$T153*SUMIF(Lists!$E$2:$E$133,'Quarterly Information'!$S153,Exchange_Value))/1000,AD153*SUMIF(Lists!$E$2:$E$133,$I153,Exchange_Value)/1000),1)</f>
        <v>0</v>
      </c>
      <c r="CH153" s="218">
        <f>ROUND(IF($I153="Other HFC Blend",(AE153*$L153*SUMIF(Lists!$E$2:$E$133,'Quarterly Information'!$K153,Exchange_Value)+AE153*$N153*SUMIF(Lists!$E$2:$E$133,'Quarterly Information'!$M153,Exchange_Value)+AE153*$P153*SUMIF(Lists!$E$2:$E$133,'Quarterly Information'!$O153,Exchange_Value)+AE153*$R153*SUMIF(Lists!$E$2:$E$133,'Quarterly Information'!$Q153,Exchange_Value)+AE153*$T153*SUMIF(Lists!$E$2:$E$133,'Quarterly Information'!$S153,Exchange_Value))/1000,AE153*SUMIF(Lists!$E$2:$E$133,$I153,Exchange_Value)/1000),1)</f>
        <v>0</v>
      </c>
      <c r="CI153" s="218">
        <f>ROUND(IF($I153="Other HFC Blend",(AF153*$L153*SUMIF(Lists!$E$2:$E$133,'Quarterly Information'!$K153,Exchange_Value)+AF153*$N153*SUMIF(Lists!$E$2:$E$133,'Quarterly Information'!$M153,Exchange_Value)+AF153*$P153*SUMIF(Lists!$E$2:$E$133,'Quarterly Information'!$O153,Exchange_Value)+AF153*$R153*SUMIF(Lists!$E$2:$E$133,'Quarterly Information'!$Q153,Exchange_Value)+AF153*$T153*SUMIF(Lists!$E$2:$E$133,'Quarterly Information'!$S153,Exchange_Value))/1000,AF153*SUMIF(Lists!$E$2:$E$133,$I153,Exchange_Value)/1000),1)</f>
        <v>0</v>
      </c>
    </row>
    <row r="154" spans="1:87" ht="14" x14ac:dyDescent="0.25">
      <c r="A154" s="39">
        <v>112</v>
      </c>
      <c r="B154" s="90" t="str">
        <f t="shared" si="43"/>
        <v/>
      </c>
      <c r="C154" s="159"/>
      <c r="D154" s="91"/>
      <c r="E154" s="174"/>
      <c r="F154" s="92"/>
      <c r="G154" s="93"/>
      <c r="H154" s="94"/>
      <c r="I154" s="185"/>
      <c r="J154" s="200"/>
      <c r="K154" s="210"/>
      <c r="L154" s="95"/>
      <c r="M154" s="92"/>
      <c r="N154" s="95"/>
      <c r="O154" s="92"/>
      <c r="P154" s="95"/>
      <c r="Q154" s="128"/>
      <c r="R154" s="95"/>
      <c r="S154" s="128"/>
      <c r="T154" s="211"/>
      <c r="U154" s="203"/>
      <c r="V154" s="92"/>
      <c r="W154" s="96"/>
      <c r="X154" s="92"/>
      <c r="Y154" s="220"/>
      <c r="Z154" s="226"/>
      <c r="AA154" s="165"/>
      <c r="AB154" s="165"/>
      <c r="AC154" s="165"/>
      <c r="AD154" s="165"/>
      <c r="AE154" s="165"/>
      <c r="AF154" s="168"/>
      <c r="AG154"/>
      <c r="AH154" s="107">
        <f t="shared" si="86"/>
        <v>0</v>
      </c>
      <c r="AI154" s="107">
        <f t="shared" si="87"/>
        <v>0</v>
      </c>
      <c r="AJ154" s="107">
        <f t="shared" si="88"/>
        <v>0</v>
      </c>
      <c r="AK154" s="107">
        <f t="shared" si="89"/>
        <v>0</v>
      </c>
      <c r="AL154" s="107">
        <f t="shared" si="90"/>
        <v>0</v>
      </c>
      <c r="AM154" s="107">
        <f t="shared" si="49"/>
        <v>0</v>
      </c>
      <c r="AO154" s="161" t="e">
        <f t="shared" si="91"/>
        <v>#DIV/0!</v>
      </c>
      <c r="AP154" s="161" t="e">
        <f t="shared" si="92"/>
        <v>#DIV/0!</v>
      </c>
      <c r="AQ154" s="161" t="e">
        <f t="shared" si="93"/>
        <v>#DIV/0!</v>
      </c>
      <c r="AR154" s="161" t="e">
        <f t="shared" si="94"/>
        <v>#DIV/0!</v>
      </c>
      <c r="AS154" s="161" t="e">
        <f t="shared" si="95"/>
        <v>#DIV/0!</v>
      </c>
      <c r="AT154" s="107">
        <f t="shared" si="96"/>
        <v>0</v>
      </c>
      <c r="AU154" s="161" t="e">
        <f t="shared" si="97"/>
        <v>#DIV/0!</v>
      </c>
      <c r="AV154" s="161" t="e">
        <f t="shared" si="98"/>
        <v>#DIV/0!</v>
      </c>
      <c r="AW154" s="161" t="e">
        <f t="shared" si="99"/>
        <v>#DIV/0!</v>
      </c>
      <c r="AX154" s="161" t="e">
        <f t="shared" si="100"/>
        <v>#DIV/0!</v>
      </c>
      <c r="AY154" s="161" t="e">
        <f t="shared" si="101"/>
        <v>#DIV/0!</v>
      </c>
      <c r="AZ154" s="107">
        <f t="shared" si="102"/>
        <v>0</v>
      </c>
      <c r="BA154" s="161" t="e">
        <f t="shared" si="103"/>
        <v>#DIV/0!</v>
      </c>
      <c r="BB154" s="161" t="e">
        <f t="shared" si="104"/>
        <v>#DIV/0!</v>
      </c>
      <c r="BC154" s="161" t="e">
        <f t="shared" si="105"/>
        <v>#DIV/0!</v>
      </c>
      <c r="BD154" s="161" t="e">
        <f t="shared" si="106"/>
        <v>#DIV/0!</v>
      </c>
      <c r="BE154" s="161" t="e">
        <f t="shared" si="107"/>
        <v>#DIV/0!</v>
      </c>
      <c r="BF154" s="107">
        <f t="shared" si="108"/>
        <v>0</v>
      </c>
      <c r="BG154" s="161" t="e">
        <f t="shared" si="109"/>
        <v>#DIV/0!</v>
      </c>
      <c r="BH154" s="161" t="e">
        <f t="shared" si="110"/>
        <v>#DIV/0!</v>
      </c>
      <c r="BI154" s="161" t="e">
        <f t="shared" si="111"/>
        <v>#DIV/0!</v>
      </c>
      <c r="BJ154" s="161" t="e">
        <f t="shared" si="112"/>
        <v>#DIV/0!</v>
      </c>
      <c r="BK154" s="161" t="e">
        <f t="shared" si="113"/>
        <v>#DIV/0!</v>
      </c>
      <c r="BL154" s="107">
        <f t="shared" si="114"/>
        <v>0</v>
      </c>
      <c r="BM154" s="161" t="e">
        <f t="shared" si="115"/>
        <v>#DIV/0!</v>
      </c>
      <c r="BN154" s="161" t="e">
        <f t="shared" si="116"/>
        <v>#DIV/0!</v>
      </c>
      <c r="BO154" s="161" t="e">
        <f t="shared" si="117"/>
        <v>#DIV/0!</v>
      </c>
      <c r="BP154" s="161" t="e">
        <f t="shared" si="118"/>
        <v>#DIV/0!</v>
      </c>
      <c r="BQ154" s="161" t="e">
        <f t="shared" si="119"/>
        <v>#DIV/0!</v>
      </c>
      <c r="BR154" s="107">
        <f t="shared" si="120"/>
        <v>0</v>
      </c>
      <c r="BS154" s="161" t="e">
        <f t="shared" si="121"/>
        <v>#DIV/0!</v>
      </c>
      <c r="BT154" s="161" t="e">
        <f t="shared" si="122"/>
        <v>#DIV/0!</v>
      </c>
      <c r="BU154" s="161" t="e">
        <f t="shared" si="123"/>
        <v>#DIV/0!</v>
      </c>
      <c r="BV154" s="161" t="e">
        <f t="shared" si="124"/>
        <v>#DIV/0!</v>
      </c>
      <c r="BW154" s="161" t="e">
        <f t="shared" si="125"/>
        <v>#DIV/0!</v>
      </c>
      <c r="BX154" s="107">
        <f t="shared" si="126"/>
        <v>0</v>
      </c>
      <c r="BZ154" s="40" t="e">
        <f>VLOOKUP(I154,Lists!$D$2:$D$19,1,FALSE)</f>
        <v>#N/A</v>
      </c>
      <c r="CA154" s="40" t="e">
        <f>VLOOKUP($I154,Blends!$B$2:$B$115,1,FALSE)</f>
        <v>#N/A</v>
      </c>
      <c r="CC154" s="218">
        <f>ROUND(IF($I154="Other HFC Blend",(Z154*$L154*SUMIF(Lists!$E$2:$E$133,'Quarterly Information'!$K154,Exchange_Value)+Z154*$N154*SUMIF(Lists!$E$2:$E$133,'Quarterly Information'!$M154,Exchange_Value)+Z154*$P154*SUMIF(Lists!$E$2:$E$133,'Quarterly Information'!$O154,Exchange_Value)+Z154*$R154*SUMIF(Lists!$E$2:$E$133,'Quarterly Information'!$Q154,Exchange_Value)+Z154*$T154*SUMIF(Lists!$E$2:$E$133,'Quarterly Information'!$S154,Exchange_Value))/1000,Z154*SUMIF(Lists!$E$2:$E$133,$I154,Exchange_Value)/1000),1)</f>
        <v>0</v>
      </c>
      <c r="CD154" s="218">
        <f>ROUND(IF($I154="Other HFC Blend",(AA154*$L154*SUMIF(Lists!$E$2:$E$133,'Quarterly Information'!$K154,Exchange_Value)+AA154*$N154*SUMIF(Lists!$E$2:$E$133,'Quarterly Information'!$M154,Exchange_Value)+AA154*$P154*SUMIF(Lists!$E$2:$E$133,'Quarterly Information'!$O154,Exchange_Value)+AA154*$R154*SUMIF(Lists!$E$2:$E$133,'Quarterly Information'!$Q154,Exchange_Value)+AA154*$T154*SUMIF(Lists!$E$2:$E$133,'Quarterly Information'!$S154,Exchange_Value))/1000,AA154*SUMIF(Lists!$E$2:$E$133,$I154,Exchange_Value)/1000),1)</f>
        <v>0</v>
      </c>
      <c r="CE154" s="218">
        <f>ROUND(IF($I154="Other HFC Blend",(AB154*$L154*SUMIF(Lists!$E$2:$E$133,'Quarterly Information'!$K154,Exchange_Value)+AB154*$N154*SUMIF(Lists!$E$2:$E$133,'Quarterly Information'!$M154,Exchange_Value)+AB154*$P154*SUMIF(Lists!$E$2:$E$133,'Quarterly Information'!$O154,Exchange_Value)+AB154*$R154*SUMIF(Lists!$E$2:$E$133,'Quarterly Information'!$Q154,Exchange_Value)+AB154*$T154*SUMIF(Lists!$E$2:$E$133,'Quarterly Information'!$S154,Exchange_Value))/1000,AB154*SUMIF(Lists!$E$2:$E$133,$I154,Exchange_Value)/1000),1)</f>
        <v>0</v>
      </c>
      <c r="CF154" s="218">
        <f>ROUND(IF($I154="Other HFC Blend",(AC154*$L154*SUMIF(Lists!$E$2:$E$133,'Quarterly Information'!$K154,Exchange_Value)+AC154*$N154*SUMIF(Lists!$E$2:$E$133,'Quarterly Information'!$M154,Exchange_Value)+AC154*$P154*SUMIF(Lists!$E$2:$E$133,'Quarterly Information'!$O154,Exchange_Value)+AC154*$R154*SUMIF(Lists!$E$2:$E$133,'Quarterly Information'!$Q154,Exchange_Value)+AC154*$T154*SUMIF(Lists!$E$2:$E$133,'Quarterly Information'!$S154,Exchange_Value))/1000,AC154*SUMIF(Lists!$E$2:$E$133,$I154,Exchange_Value)/1000),1)</f>
        <v>0</v>
      </c>
      <c r="CG154" s="218">
        <f>ROUND(IF($I154="Other HFC Blend",(AD154*$L154*SUMIF(Lists!$E$2:$E$133,'Quarterly Information'!$K154,Exchange_Value)+AD154*$N154*SUMIF(Lists!$E$2:$E$133,'Quarterly Information'!$M154,Exchange_Value)+AD154*$P154*SUMIF(Lists!$E$2:$E$133,'Quarterly Information'!$O154,Exchange_Value)+AD154*$R154*SUMIF(Lists!$E$2:$E$133,'Quarterly Information'!$Q154,Exchange_Value)+AD154*$T154*SUMIF(Lists!$E$2:$E$133,'Quarterly Information'!$S154,Exchange_Value))/1000,AD154*SUMIF(Lists!$E$2:$E$133,$I154,Exchange_Value)/1000),1)</f>
        <v>0</v>
      </c>
      <c r="CH154" s="218">
        <f>ROUND(IF($I154="Other HFC Blend",(AE154*$L154*SUMIF(Lists!$E$2:$E$133,'Quarterly Information'!$K154,Exchange_Value)+AE154*$N154*SUMIF(Lists!$E$2:$E$133,'Quarterly Information'!$M154,Exchange_Value)+AE154*$P154*SUMIF(Lists!$E$2:$E$133,'Quarterly Information'!$O154,Exchange_Value)+AE154*$R154*SUMIF(Lists!$E$2:$E$133,'Quarterly Information'!$Q154,Exchange_Value)+AE154*$T154*SUMIF(Lists!$E$2:$E$133,'Quarterly Information'!$S154,Exchange_Value))/1000,AE154*SUMIF(Lists!$E$2:$E$133,$I154,Exchange_Value)/1000),1)</f>
        <v>0</v>
      </c>
      <c r="CI154" s="218">
        <f>ROUND(IF($I154="Other HFC Blend",(AF154*$L154*SUMIF(Lists!$E$2:$E$133,'Quarterly Information'!$K154,Exchange_Value)+AF154*$N154*SUMIF(Lists!$E$2:$E$133,'Quarterly Information'!$M154,Exchange_Value)+AF154*$P154*SUMIF(Lists!$E$2:$E$133,'Quarterly Information'!$O154,Exchange_Value)+AF154*$R154*SUMIF(Lists!$E$2:$E$133,'Quarterly Information'!$Q154,Exchange_Value)+AF154*$T154*SUMIF(Lists!$E$2:$E$133,'Quarterly Information'!$S154,Exchange_Value))/1000,AF154*SUMIF(Lists!$E$2:$E$133,$I154,Exchange_Value)/1000),1)</f>
        <v>0</v>
      </c>
    </row>
    <row r="155" spans="1:87" ht="14" x14ac:dyDescent="0.25">
      <c r="A155" s="39">
        <v>113</v>
      </c>
      <c r="B155" s="90" t="str">
        <f t="shared" si="43"/>
        <v/>
      </c>
      <c r="C155" s="159"/>
      <c r="D155" s="91"/>
      <c r="E155" s="174"/>
      <c r="F155" s="92"/>
      <c r="G155" s="93"/>
      <c r="H155" s="94"/>
      <c r="I155" s="185"/>
      <c r="J155" s="200"/>
      <c r="K155" s="210"/>
      <c r="L155" s="95"/>
      <c r="M155" s="92"/>
      <c r="N155" s="95"/>
      <c r="O155" s="92"/>
      <c r="P155" s="95"/>
      <c r="Q155" s="128"/>
      <c r="R155" s="95"/>
      <c r="S155" s="128"/>
      <c r="T155" s="211"/>
      <c r="U155" s="203"/>
      <c r="V155" s="92"/>
      <c r="W155" s="96"/>
      <c r="X155" s="92"/>
      <c r="Y155" s="220"/>
      <c r="Z155" s="226"/>
      <c r="AA155" s="165"/>
      <c r="AB155" s="165"/>
      <c r="AC155" s="165"/>
      <c r="AD155" s="165"/>
      <c r="AE155" s="165"/>
      <c r="AF155" s="168"/>
      <c r="AG155"/>
      <c r="AH155" s="107">
        <f t="shared" si="86"/>
        <v>0</v>
      </c>
      <c r="AI155" s="107">
        <f t="shared" si="87"/>
        <v>0</v>
      </c>
      <c r="AJ155" s="107">
        <f t="shared" si="88"/>
        <v>0</v>
      </c>
      <c r="AK155" s="107">
        <f t="shared" si="89"/>
        <v>0</v>
      </c>
      <c r="AL155" s="107">
        <f t="shared" si="90"/>
        <v>0</v>
      </c>
      <c r="AM155" s="107">
        <f t="shared" si="49"/>
        <v>0</v>
      </c>
      <c r="AO155" s="161" t="e">
        <f t="shared" si="91"/>
        <v>#DIV/0!</v>
      </c>
      <c r="AP155" s="161" t="e">
        <f t="shared" si="92"/>
        <v>#DIV/0!</v>
      </c>
      <c r="AQ155" s="161" t="e">
        <f t="shared" si="93"/>
        <v>#DIV/0!</v>
      </c>
      <c r="AR155" s="161" t="e">
        <f t="shared" si="94"/>
        <v>#DIV/0!</v>
      </c>
      <c r="AS155" s="161" t="e">
        <f t="shared" si="95"/>
        <v>#DIV/0!</v>
      </c>
      <c r="AT155" s="107">
        <f t="shared" si="96"/>
        <v>0</v>
      </c>
      <c r="AU155" s="161" t="e">
        <f t="shared" si="97"/>
        <v>#DIV/0!</v>
      </c>
      <c r="AV155" s="161" t="e">
        <f t="shared" si="98"/>
        <v>#DIV/0!</v>
      </c>
      <c r="AW155" s="161" t="e">
        <f t="shared" si="99"/>
        <v>#DIV/0!</v>
      </c>
      <c r="AX155" s="161" t="e">
        <f t="shared" si="100"/>
        <v>#DIV/0!</v>
      </c>
      <c r="AY155" s="161" t="e">
        <f t="shared" si="101"/>
        <v>#DIV/0!</v>
      </c>
      <c r="AZ155" s="107">
        <f t="shared" si="102"/>
        <v>0</v>
      </c>
      <c r="BA155" s="161" t="e">
        <f t="shared" si="103"/>
        <v>#DIV/0!</v>
      </c>
      <c r="BB155" s="161" t="e">
        <f t="shared" si="104"/>
        <v>#DIV/0!</v>
      </c>
      <c r="BC155" s="161" t="e">
        <f t="shared" si="105"/>
        <v>#DIV/0!</v>
      </c>
      <c r="BD155" s="161" t="e">
        <f t="shared" si="106"/>
        <v>#DIV/0!</v>
      </c>
      <c r="BE155" s="161" t="e">
        <f t="shared" si="107"/>
        <v>#DIV/0!</v>
      </c>
      <c r="BF155" s="107">
        <f t="shared" si="108"/>
        <v>0</v>
      </c>
      <c r="BG155" s="161" t="e">
        <f t="shared" si="109"/>
        <v>#DIV/0!</v>
      </c>
      <c r="BH155" s="161" t="e">
        <f t="shared" si="110"/>
        <v>#DIV/0!</v>
      </c>
      <c r="BI155" s="161" t="e">
        <f t="shared" si="111"/>
        <v>#DIV/0!</v>
      </c>
      <c r="BJ155" s="161" t="e">
        <f t="shared" si="112"/>
        <v>#DIV/0!</v>
      </c>
      <c r="BK155" s="161" t="e">
        <f t="shared" si="113"/>
        <v>#DIV/0!</v>
      </c>
      <c r="BL155" s="107">
        <f t="shared" si="114"/>
        <v>0</v>
      </c>
      <c r="BM155" s="161" t="e">
        <f t="shared" si="115"/>
        <v>#DIV/0!</v>
      </c>
      <c r="BN155" s="161" t="e">
        <f t="shared" si="116"/>
        <v>#DIV/0!</v>
      </c>
      <c r="BO155" s="161" t="e">
        <f t="shared" si="117"/>
        <v>#DIV/0!</v>
      </c>
      <c r="BP155" s="161" t="e">
        <f t="shared" si="118"/>
        <v>#DIV/0!</v>
      </c>
      <c r="BQ155" s="161" t="e">
        <f t="shared" si="119"/>
        <v>#DIV/0!</v>
      </c>
      <c r="BR155" s="107">
        <f t="shared" si="120"/>
        <v>0</v>
      </c>
      <c r="BS155" s="161" t="e">
        <f t="shared" si="121"/>
        <v>#DIV/0!</v>
      </c>
      <c r="BT155" s="161" t="e">
        <f t="shared" si="122"/>
        <v>#DIV/0!</v>
      </c>
      <c r="BU155" s="161" t="e">
        <f t="shared" si="123"/>
        <v>#DIV/0!</v>
      </c>
      <c r="BV155" s="161" t="e">
        <f t="shared" si="124"/>
        <v>#DIV/0!</v>
      </c>
      <c r="BW155" s="161" t="e">
        <f t="shared" si="125"/>
        <v>#DIV/0!</v>
      </c>
      <c r="BX155" s="107">
        <f t="shared" si="126"/>
        <v>0</v>
      </c>
      <c r="BZ155" s="40" t="e">
        <f>VLOOKUP(I155,Lists!$D$2:$D$19,1,FALSE)</f>
        <v>#N/A</v>
      </c>
      <c r="CA155" s="40" t="e">
        <f>VLOOKUP($I155,Blends!$B$2:$B$115,1,FALSE)</f>
        <v>#N/A</v>
      </c>
      <c r="CC155" s="218">
        <f>ROUND(IF($I155="Other HFC Blend",(Z155*$L155*SUMIF(Lists!$E$2:$E$133,'Quarterly Information'!$K155,Exchange_Value)+Z155*$N155*SUMIF(Lists!$E$2:$E$133,'Quarterly Information'!$M155,Exchange_Value)+Z155*$P155*SUMIF(Lists!$E$2:$E$133,'Quarterly Information'!$O155,Exchange_Value)+Z155*$R155*SUMIF(Lists!$E$2:$E$133,'Quarterly Information'!$Q155,Exchange_Value)+Z155*$T155*SUMIF(Lists!$E$2:$E$133,'Quarterly Information'!$S155,Exchange_Value))/1000,Z155*SUMIF(Lists!$E$2:$E$133,$I155,Exchange_Value)/1000),1)</f>
        <v>0</v>
      </c>
      <c r="CD155" s="218">
        <f>ROUND(IF($I155="Other HFC Blend",(AA155*$L155*SUMIF(Lists!$E$2:$E$133,'Quarterly Information'!$K155,Exchange_Value)+AA155*$N155*SUMIF(Lists!$E$2:$E$133,'Quarterly Information'!$M155,Exchange_Value)+AA155*$P155*SUMIF(Lists!$E$2:$E$133,'Quarterly Information'!$O155,Exchange_Value)+AA155*$R155*SUMIF(Lists!$E$2:$E$133,'Quarterly Information'!$Q155,Exchange_Value)+AA155*$T155*SUMIF(Lists!$E$2:$E$133,'Quarterly Information'!$S155,Exchange_Value))/1000,AA155*SUMIF(Lists!$E$2:$E$133,$I155,Exchange_Value)/1000),1)</f>
        <v>0</v>
      </c>
      <c r="CE155" s="218">
        <f>ROUND(IF($I155="Other HFC Blend",(AB155*$L155*SUMIF(Lists!$E$2:$E$133,'Quarterly Information'!$K155,Exchange_Value)+AB155*$N155*SUMIF(Lists!$E$2:$E$133,'Quarterly Information'!$M155,Exchange_Value)+AB155*$P155*SUMIF(Lists!$E$2:$E$133,'Quarterly Information'!$O155,Exchange_Value)+AB155*$R155*SUMIF(Lists!$E$2:$E$133,'Quarterly Information'!$Q155,Exchange_Value)+AB155*$T155*SUMIF(Lists!$E$2:$E$133,'Quarterly Information'!$S155,Exchange_Value))/1000,AB155*SUMIF(Lists!$E$2:$E$133,$I155,Exchange_Value)/1000),1)</f>
        <v>0</v>
      </c>
      <c r="CF155" s="218">
        <f>ROUND(IF($I155="Other HFC Blend",(AC155*$L155*SUMIF(Lists!$E$2:$E$133,'Quarterly Information'!$K155,Exchange_Value)+AC155*$N155*SUMIF(Lists!$E$2:$E$133,'Quarterly Information'!$M155,Exchange_Value)+AC155*$P155*SUMIF(Lists!$E$2:$E$133,'Quarterly Information'!$O155,Exchange_Value)+AC155*$R155*SUMIF(Lists!$E$2:$E$133,'Quarterly Information'!$Q155,Exchange_Value)+AC155*$T155*SUMIF(Lists!$E$2:$E$133,'Quarterly Information'!$S155,Exchange_Value))/1000,AC155*SUMIF(Lists!$E$2:$E$133,$I155,Exchange_Value)/1000),1)</f>
        <v>0</v>
      </c>
      <c r="CG155" s="218">
        <f>ROUND(IF($I155="Other HFC Blend",(AD155*$L155*SUMIF(Lists!$E$2:$E$133,'Quarterly Information'!$K155,Exchange_Value)+AD155*$N155*SUMIF(Lists!$E$2:$E$133,'Quarterly Information'!$M155,Exchange_Value)+AD155*$P155*SUMIF(Lists!$E$2:$E$133,'Quarterly Information'!$O155,Exchange_Value)+AD155*$R155*SUMIF(Lists!$E$2:$E$133,'Quarterly Information'!$Q155,Exchange_Value)+AD155*$T155*SUMIF(Lists!$E$2:$E$133,'Quarterly Information'!$S155,Exchange_Value))/1000,AD155*SUMIF(Lists!$E$2:$E$133,$I155,Exchange_Value)/1000),1)</f>
        <v>0</v>
      </c>
      <c r="CH155" s="218">
        <f>ROUND(IF($I155="Other HFC Blend",(AE155*$L155*SUMIF(Lists!$E$2:$E$133,'Quarterly Information'!$K155,Exchange_Value)+AE155*$N155*SUMIF(Lists!$E$2:$E$133,'Quarterly Information'!$M155,Exchange_Value)+AE155*$P155*SUMIF(Lists!$E$2:$E$133,'Quarterly Information'!$O155,Exchange_Value)+AE155*$R155*SUMIF(Lists!$E$2:$E$133,'Quarterly Information'!$Q155,Exchange_Value)+AE155*$T155*SUMIF(Lists!$E$2:$E$133,'Quarterly Information'!$S155,Exchange_Value))/1000,AE155*SUMIF(Lists!$E$2:$E$133,$I155,Exchange_Value)/1000),1)</f>
        <v>0</v>
      </c>
      <c r="CI155" s="218">
        <f>ROUND(IF($I155="Other HFC Blend",(AF155*$L155*SUMIF(Lists!$E$2:$E$133,'Quarterly Information'!$K155,Exchange_Value)+AF155*$N155*SUMIF(Lists!$E$2:$E$133,'Quarterly Information'!$M155,Exchange_Value)+AF155*$P155*SUMIF(Lists!$E$2:$E$133,'Quarterly Information'!$O155,Exchange_Value)+AF155*$R155*SUMIF(Lists!$E$2:$E$133,'Quarterly Information'!$Q155,Exchange_Value)+AF155*$T155*SUMIF(Lists!$E$2:$E$133,'Quarterly Information'!$S155,Exchange_Value))/1000,AF155*SUMIF(Lists!$E$2:$E$133,$I155,Exchange_Value)/1000),1)</f>
        <v>0</v>
      </c>
    </row>
    <row r="156" spans="1:87" ht="14" x14ac:dyDescent="0.25">
      <c r="A156" s="39">
        <v>114</v>
      </c>
      <c r="B156" s="90" t="str">
        <f t="shared" si="43"/>
        <v/>
      </c>
      <c r="C156" s="159"/>
      <c r="D156" s="91"/>
      <c r="E156" s="174"/>
      <c r="F156" s="92"/>
      <c r="G156" s="93"/>
      <c r="H156" s="94"/>
      <c r="I156" s="185"/>
      <c r="J156" s="200"/>
      <c r="K156" s="210"/>
      <c r="L156" s="95"/>
      <c r="M156" s="92"/>
      <c r="N156" s="95"/>
      <c r="O156" s="92"/>
      <c r="P156" s="95"/>
      <c r="Q156" s="128"/>
      <c r="R156" s="95"/>
      <c r="S156" s="128"/>
      <c r="T156" s="211"/>
      <c r="U156" s="203"/>
      <c r="V156" s="92"/>
      <c r="W156" s="96"/>
      <c r="X156" s="92"/>
      <c r="Y156" s="220"/>
      <c r="Z156" s="226"/>
      <c r="AA156" s="165"/>
      <c r="AB156" s="165"/>
      <c r="AC156" s="165"/>
      <c r="AD156" s="165"/>
      <c r="AE156" s="165"/>
      <c r="AF156" s="168"/>
      <c r="AG156"/>
      <c r="AH156" s="107">
        <f t="shared" si="86"/>
        <v>0</v>
      </c>
      <c r="AI156" s="107">
        <f t="shared" si="87"/>
        <v>0</v>
      </c>
      <c r="AJ156" s="107">
        <f t="shared" si="88"/>
        <v>0</v>
      </c>
      <c r="AK156" s="107">
        <f t="shared" si="89"/>
        <v>0</v>
      </c>
      <c r="AL156" s="107">
        <f t="shared" si="90"/>
        <v>0</v>
      </c>
      <c r="AM156" s="107">
        <f t="shared" si="49"/>
        <v>0</v>
      </c>
      <c r="AO156" s="161" t="e">
        <f t="shared" si="91"/>
        <v>#DIV/0!</v>
      </c>
      <c r="AP156" s="161" t="e">
        <f t="shared" si="92"/>
        <v>#DIV/0!</v>
      </c>
      <c r="AQ156" s="161" t="e">
        <f t="shared" si="93"/>
        <v>#DIV/0!</v>
      </c>
      <c r="AR156" s="161" t="e">
        <f t="shared" si="94"/>
        <v>#DIV/0!</v>
      </c>
      <c r="AS156" s="161" t="e">
        <f t="shared" si="95"/>
        <v>#DIV/0!</v>
      </c>
      <c r="AT156" s="107">
        <f t="shared" si="96"/>
        <v>0</v>
      </c>
      <c r="AU156" s="161" t="e">
        <f t="shared" si="97"/>
        <v>#DIV/0!</v>
      </c>
      <c r="AV156" s="161" t="e">
        <f t="shared" si="98"/>
        <v>#DIV/0!</v>
      </c>
      <c r="AW156" s="161" t="e">
        <f t="shared" si="99"/>
        <v>#DIV/0!</v>
      </c>
      <c r="AX156" s="161" t="e">
        <f t="shared" si="100"/>
        <v>#DIV/0!</v>
      </c>
      <c r="AY156" s="161" t="e">
        <f t="shared" si="101"/>
        <v>#DIV/0!</v>
      </c>
      <c r="AZ156" s="107">
        <f t="shared" si="102"/>
        <v>0</v>
      </c>
      <c r="BA156" s="161" t="e">
        <f t="shared" si="103"/>
        <v>#DIV/0!</v>
      </c>
      <c r="BB156" s="161" t="e">
        <f t="shared" si="104"/>
        <v>#DIV/0!</v>
      </c>
      <c r="BC156" s="161" t="e">
        <f t="shared" si="105"/>
        <v>#DIV/0!</v>
      </c>
      <c r="BD156" s="161" t="e">
        <f t="shared" si="106"/>
        <v>#DIV/0!</v>
      </c>
      <c r="BE156" s="161" t="e">
        <f t="shared" si="107"/>
        <v>#DIV/0!</v>
      </c>
      <c r="BF156" s="107">
        <f t="shared" si="108"/>
        <v>0</v>
      </c>
      <c r="BG156" s="161" t="e">
        <f t="shared" si="109"/>
        <v>#DIV/0!</v>
      </c>
      <c r="BH156" s="161" t="e">
        <f t="shared" si="110"/>
        <v>#DIV/0!</v>
      </c>
      <c r="BI156" s="161" t="e">
        <f t="shared" si="111"/>
        <v>#DIV/0!</v>
      </c>
      <c r="BJ156" s="161" t="e">
        <f t="shared" si="112"/>
        <v>#DIV/0!</v>
      </c>
      <c r="BK156" s="161" t="e">
        <f t="shared" si="113"/>
        <v>#DIV/0!</v>
      </c>
      <c r="BL156" s="107">
        <f t="shared" si="114"/>
        <v>0</v>
      </c>
      <c r="BM156" s="161" t="e">
        <f t="shared" si="115"/>
        <v>#DIV/0!</v>
      </c>
      <c r="BN156" s="161" t="e">
        <f t="shared" si="116"/>
        <v>#DIV/0!</v>
      </c>
      <c r="BO156" s="161" t="e">
        <f t="shared" si="117"/>
        <v>#DIV/0!</v>
      </c>
      <c r="BP156" s="161" t="e">
        <f t="shared" si="118"/>
        <v>#DIV/0!</v>
      </c>
      <c r="BQ156" s="161" t="e">
        <f t="shared" si="119"/>
        <v>#DIV/0!</v>
      </c>
      <c r="BR156" s="107">
        <f t="shared" si="120"/>
        <v>0</v>
      </c>
      <c r="BS156" s="161" t="e">
        <f t="shared" si="121"/>
        <v>#DIV/0!</v>
      </c>
      <c r="BT156" s="161" t="e">
        <f t="shared" si="122"/>
        <v>#DIV/0!</v>
      </c>
      <c r="BU156" s="161" t="e">
        <f t="shared" si="123"/>
        <v>#DIV/0!</v>
      </c>
      <c r="BV156" s="161" t="e">
        <f t="shared" si="124"/>
        <v>#DIV/0!</v>
      </c>
      <c r="BW156" s="161" t="e">
        <f t="shared" si="125"/>
        <v>#DIV/0!</v>
      </c>
      <c r="BX156" s="107">
        <f t="shared" si="126"/>
        <v>0</v>
      </c>
      <c r="BZ156" s="40" t="e">
        <f>VLOOKUP(I156,Lists!$D$2:$D$19,1,FALSE)</f>
        <v>#N/A</v>
      </c>
      <c r="CA156" s="40" t="e">
        <f>VLOOKUP($I156,Blends!$B$2:$B$115,1,FALSE)</f>
        <v>#N/A</v>
      </c>
      <c r="CC156" s="218">
        <f>ROUND(IF($I156="Other HFC Blend",(Z156*$L156*SUMIF(Lists!$E$2:$E$133,'Quarterly Information'!$K156,Exchange_Value)+Z156*$N156*SUMIF(Lists!$E$2:$E$133,'Quarterly Information'!$M156,Exchange_Value)+Z156*$P156*SUMIF(Lists!$E$2:$E$133,'Quarterly Information'!$O156,Exchange_Value)+Z156*$R156*SUMIF(Lists!$E$2:$E$133,'Quarterly Information'!$Q156,Exchange_Value)+Z156*$T156*SUMIF(Lists!$E$2:$E$133,'Quarterly Information'!$S156,Exchange_Value))/1000,Z156*SUMIF(Lists!$E$2:$E$133,$I156,Exchange_Value)/1000),1)</f>
        <v>0</v>
      </c>
      <c r="CD156" s="218">
        <f>ROUND(IF($I156="Other HFC Blend",(AA156*$L156*SUMIF(Lists!$E$2:$E$133,'Quarterly Information'!$K156,Exchange_Value)+AA156*$N156*SUMIF(Lists!$E$2:$E$133,'Quarterly Information'!$M156,Exchange_Value)+AA156*$P156*SUMIF(Lists!$E$2:$E$133,'Quarterly Information'!$O156,Exchange_Value)+AA156*$R156*SUMIF(Lists!$E$2:$E$133,'Quarterly Information'!$Q156,Exchange_Value)+AA156*$T156*SUMIF(Lists!$E$2:$E$133,'Quarterly Information'!$S156,Exchange_Value))/1000,AA156*SUMIF(Lists!$E$2:$E$133,$I156,Exchange_Value)/1000),1)</f>
        <v>0</v>
      </c>
      <c r="CE156" s="218">
        <f>ROUND(IF($I156="Other HFC Blend",(AB156*$L156*SUMIF(Lists!$E$2:$E$133,'Quarterly Information'!$K156,Exchange_Value)+AB156*$N156*SUMIF(Lists!$E$2:$E$133,'Quarterly Information'!$M156,Exchange_Value)+AB156*$P156*SUMIF(Lists!$E$2:$E$133,'Quarterly Information'!$O156,Exchange_Value)+AB156*$R156*SUMIF(Lists!$E$2:$E$133,'Quarterly Information'!$Q156,Exchange_Value)+AB156*$T156*SUMIF(Lists!$E$2:$E$133,'Quarterly Information'!$S156,Exchange_Value))/1000,AB156*SUMIF(Lists!$E$2:$E$133,$I156,Exchange_Value)/1000),1)</f>
        <v>0</v>
      </c>
      <c r="CF156" s="218">
        <f>ROUND(IF($I156="Other HFC Blend",(AC156*$L156*SUMIF(Lists!$E$2:$E$133,'Quarterly Information'!$K156,Exchange_Value)+AC156*$N156*SUMIF(Lists!$E$2:$E$133,'Quarterly Information'!$M156,Exchange_Value)+AC156*$P156*SUMIF(Lists!$E$2:$E$133,'Quarterly Information'!$O156,Exchange_Value)+AC156*$R156*SUMIF(Lists!$E$2:$E$133,'Quarterly Information'!$Q156,Exchange_Value)+AC156*$T156*SUMIF(Lists!$E$2:$E$133,'Quarterly Information'!$S156,Exchange_Value))/1000,AC156*SUMIF(Lists!$E$2:$E$133,$I156,Exchange_Value)/1000),1)</f>
        <v>0</v>
      </c>
      <c r="CG156" s="218">
        <f>ROUND(IF($I156="Other HFC Blend",(AD156*$L156*SUMIF(Lists!$E$2:$E$133,'Quarterly Information'!$K156,Exchange_Value)+AD156*$N156*SUMIF(Lists!$E$2:$E$133,'Quarterly Information'!$M156,Exchange_Value)+AD156*$P156*SUMIF(Lists!$E$2:$E$133,'Quarterly Information'!$O156,Exchange_Value)+AD156*$R156*SUMIF(Lists!$E$2:$E$133,'Quarterly Information'!$Q156,Exchange_Value)+AD156*$T156*SUMIF(Lists!$E$2:$E$133,'Quarterly Information'!$S156,Exchange_Value))/1000,AD156*SUMIF(Lists!$E$2:$E$133,$I156,Exchange_Value)/1000),1)</f>
        <v>0</v>
      </c>
      <c r="CH156" s="218">
        <f>ROUND(IF($I156="Other HFC Blend",(AE156*$L156*SUMIF(Lists!$E$2:$E$133,'Quarterly Information'!$K156,Exchange_Value)+AE156*$N156*SUMIF(Lists!$E$2:$E$133,'Quarterly Information'!$M156,Exchange_Value)+AE156*$P156*SUMIF(Lists!$E$2:$E$133,'Quarterly Information'!$O156,Exchange_Value)+AE156*$R156*SUMIF(Lists!$E$2:$E$133,'Quarterly Information'!$Q156,Exchange_Value)+AE156*$T156*SUMIF(Lists!$E$2:$E$133,'Quarterly Information'!$S156,Exchange_Value))/1000,AE156*SUMIF(Lists!$E$2:$E$133,$I156,Exchange_Value)/1000),1)</f>
        <v>0</v>
      </c>
      <c r="CI156" s="218">
        <f>ROUND(IF($I156="Other HFC Blend",(AF156*$L156*SUMIF(Lists!$E$2:$E$133,'Quarterly Information'!$K156,Exchange_Value)+AF156*$N156*SUMIF(Lists!$E$2:$E$133,'Quarterly Information'!$M156,Exchange_Value)+AF156*$P156*SUMIF(Lists!$E$2:$E$133,'Quarterly Information'!$O156,Exchange_Value)+AF156*$R156*SUMIF(Lists!$E$2:$E$133,'Quarterly Information'!$Q156,Exchange_Value)+AF156*$T156*SUMIF(Lists!$E$2:$E$133,'Quarterly Information'!$S156,Exchange_Value))/1000,AF156*SUMIF(Lists!$E$2:$E$133,$I156,Exchange_Value)/1000),1)</f>
        <v>0</v>
      </c>
    </row>
    <row r="157" spans="1:87" ht="14" x14ac:dyDescent="0.25">
      <c r="A157" s="39">
        <v>115</v>
      </c>
      <c r="B157" s="90" t="str">
        <f t="shared" si="43"/>
        <v/>
      </c>
      <c r="C157" s="159"/>
      <c r="D157" s="91"/>
      <c r="E157" s="174"/>
      <c r="F157" s="92"/>
      <c r="G157" s="93"/>
      <c r="H157" s="94"/>
      <c r="I157" s="185"/>
      <c r="J157" s="200"/>
      <c r="K157" s="210"/>
      <c r="L157" s="95"/>
      <c r="M157" s="92"/>
      <c r="N157" s="95"/>
      <c r="O157" s="92"/>
      <c r="P157" s="95"/>
      <c r="Q157" s="128"/>
      <c r="R157" s="95"/>
      <c r="S157" s="128"/>
      <c r="T157" s="211"/>
      <c r="U157" s="203"/>
      <c r="V157" s="92"/>
      <c r="W157" s="96"/>
      <c r="X157" s="92"/>
      <c r="Y157" s="220"/>
      <c r="Z157" s="226"/>
      <c r="AA157" s="165"/>
      <c r="AB157" s="165"/>
      <c r="AC157" s="165"/>
      <c r="AD157" s="165"/>
      <c r="AE157" s="165"/>
      <c r="AF157" s="168"/>
      <c r="AG157"/>
      <c r="AH157" s="107">
        <f t="shared" si="86"/>
        <v>0</v>
      </c>
      <c r="AI157" s="107">
        <f t="shared" si="87"/>
        <v>0</v>
      </c>
      <c r="AJ157" s="107">
        <f t="shared" si="88"/>
        <v>0</v>
      </c>
      <c r="AK157" s="107">
        <f t="shared" si="89"/>
        <v>0</v>
      </c>
      <c r="AL157" s="107">
        <f t="shared" si="90"/>
        <v>0</v>
      </c>
      <c r="AM157" s="107">
        <f t="shared" si="49"/>
        <v>0</v>
      </c>
      <c r="AO157" s="161" t="e">
        <f t="shared" si="91"/>
        <v>#DIV/0!</v>
      </c>
      <c r="AP157" s="161" t="e">
        <f t="shared" si="92"/>
        <v>#DIV/0!</v>
      </c>
      <c r="AQ157" s="161" t="e">
        <f t="shared" si="93"/>
        <v>#DIV/0!</v>
      </c>
      <c r="AR157" s="161" t="e">
        <f t="shared" si="94"/>
        <v>#DIV/0!</v>
      </c>
      <c r="AS157" s="161" t="e">
        <f t="shared" si="95"/>
        <v>#DIV/0!</v>
      </c>
      <c r="AT157" s="107">
        <f t="shared" si="96"/>
        <v>0</v>
      </c>
      <c r="AU157" s="161" t="e">
        <f t="shared" si="97"/>
        <v>#DIV/0!</v>
      </c>
      <c r="AV157" s="161" t="e">
        <f t="shared" si="98"/>
        <v>#DIV/0!</v>
      </c>
      <c r="AW157" s="161" t="e">
        <f t="shared" si="99"/>
        <v>#DIV/0!</v>
      </c>
      <c r="AX157" s="161" t="e">
        <f t="shared" si="100"/>
        <v>#DIV/0!</v>
      </c>
      <c r="AY157" s="161" t="e">
        <f t="shared" si="101"/>
        <v>#DIV/0!</v>
      </c>
      <c r="AZ157" s="107">
        <f t="shared" si="102"/>
        <v>0</v>
      </c>
      <c r="BA157" s="161" t="e">
        <f t="shared" si="103"/>
        <v>#DIV/0!</v>
      </c>
      <c r="BB157" s="161" t="e">
        <f t="shared" si="104"/>
        <v>#DIV/0!</v>
      </c>
      <c r="BC157" s="161" t="e">
        <f t="shared" si="105"/>
        <v>#DIV/0!</v>
      </c>
      <c r="BD157" s="161" t="e">
        <f t="shared" si="106"/>
        <v>#DIV/0!</v>
      </c>
      <c r="BE157" s="161" t="e">
        <f t="shared" si="107"/>
        <v>#DIV/0!</v>
      </c>
      <c r="BF157" s="107">
        <f t="shared" si="108"/>
        <v>0</v>
      </c>
      <c r="BG157" s="161" t="e">
        <f t="shared" si="109"/>
        <v>#DIV/0!</v>
      </c>
      <c r="BH157" s="161" t="e">
        <f t="shared" si="110"/>
        <v>#DIV/0!</v>
      </c>
      <c r="BI157" s="161" t="e">
        <f t="shared" si="111"/>
        <v>#DIV/0!</v>
      </c>
      <c r="BJ157" s="161" t="e">
        <f t="shared" si="112"/>
        <v>#DIV/0!</v>
      </c>
      <c r="BK157" s="161" t="e">
        <f t="shared" si="113"/>
        <v>#DIV/0!</v>
      </c>
      <c r="BL157" s="107">
        <f t="shared" si="114"/>
        <v>0</v>
      </c>
      <c r="BM157" s="161" t="e">
        <f t="shared" si="115"/>
        <v>#DIV/0!</v>
      </c>
      <c r="BN157" s="161" t="e">
        <f t="shared" si="116"/>
        <v>#DIV/0!</v>
      </c>
      <c r="BO157" s="161" t="e">
        <f t="shared" si="117"/>
        <v>#DIV/0!</v>
      </c>
      <c r="BP157" s="161" t="e">
        <f t="shared" si="118"/>
        <v>#DIV/0!</v>
      </c>
      <c r="BQ157" s="161" t="e">
        <f t="shared" si="119"/>
        <v>#DIV/0!</v>
      </c>
      <c r="BR157" s="107">
        <f t="shared" si="120"/>
        <v>0</v>
      </c>
      <c r="BS157" s="161" t="e">
        <f t="shared" si="121"/>
        <v>#DIV/0!</v>
      </c>
      <c r="BT157" s="161" t="e">
        <f t="shared" si="122"/>
        <v>#DIV/0!</v>
      </c>
      <c r="BU157" s="161" t="e">
        <f t="shared" si="123"/>
        <v>#DIV/0!</v>
      </c>
      <c r="BV157" s="161" t="e">
        <f t="shared" si="124"/>
        <v>#DIV/0!</v>
      </c>
      <c r="BW157" s="161" t="e">
        <f t="shared" si="125"/>
        <v>#DIV/0!</v>
      </c>
      <c r="BX157" s="107">
        <f t="shared" si="126"/>
        <v>0</v>
      </c>
      <c r="BZ157" s="40" t="e">
        <f>VLOOKUP(I157,Lists!$D$2:$D$19,1,FALSE)</f>
        <v>#N/A</v>
      </c>
      <c r="CA157" s="40" t="e">
        <f>VLOOKUP($I157,Blends!$B$2:$B$115,1,FALSE)</f>
        <v>#N/A</v>
      </c>
      <c r="CC157" s="218">
        <f>ROUND(IF($I157="Other HFC Blend",(Z157*$L157*SUMIF(Lists!$E$2:$E$133,'Quarterly Information'!$K157,Exchange_Value)+Z157*$N157*SUMIF(Lists!$E$2:$E$133,'Quarterly Information'!$M157,Exchange_Value)+Z157*$P157*SUMIF(Lists!$E$2:$E$133,'Quarterly Information'!$O157,Exchange_Value)+Z157*$R157*SUMIF(Lists!$E$2:$E$133,'Quarterly Information'!$Q157,Exchange_Value)+Z157*$T157*SUMIF(Lists!$E$2:$E$133,'Quarterly Information'!$S157,Exchange_Value))/1000,Z157*SUMIF(Lists!$E$2:$E$133,$I157,Exchange_Value)/1000),1)</f>
        <v>0</v>
      </c>
      <c r="CD157" s="218">
        <f>ROUND(IF($I157="Other HFC Blend",(AA157*$L157*SUMIF(Lists!$E$2:$E$133,'Quarterly Information'!$K157,Exchange_Value)+AA157*$N157*SUMIF(Lists!$E$2:$E$133,'Quarterly Information'!$M157,Exchange_Value)+AA157*$P157*SUMIF(Lists!$E$2:$E$133,'Quarterly Information'!$O157,Exchange_Value)+AA157*$R157*SUMIF(Lists!$E$2:$E$133,'Quarterly Information'!$Q157,Exchange_Value)+AA157*$T157*SUMIF(Lists!$E$2:$E$133,'Quarterly Information'!$S157,Exchange_Value))/1000,AA157*SUMIF(Lists!$E$2:$E$133,$I157,Exchange_Value)/1000),1)</f>
        <v>0</v>
      </c>
      <c r="CE157" s="218">
        <f>ROUND(IF($I157="Other HFC Blend",(AB157*$L157*SUMIF(Lists!$E$2:$E$133,'Quarterly Information'!$K157,Exchange_Value)+AB157*$N157*SUMIF(Lists!$E$2:$E$133,'Quarterly Information'!$M157,Exchange_Value)+AB157*$P157*SUMIF(Lists!$E$2:$E$133,'Quarterly Information'!$O157,Exchange_Value)+AB157*$R157*SUMIF(Lists!$E$2:$E$133,'Quarterly Information'!$Q157,Exchange_Value)+AB157*$T157*SUMIF(Lists!$E$2:$E$133,'Quarterly Information'!$S157,Exchange_Value))/1000,AB157*SUMIF(Lists!$E$2:$E$133,$I157,Exchange_Value)/1000),1)</f>
        <v>0</v>
      </c>
      <c r="CF157" s="218">
        <f>ROUND(IF($I157="Other HFC Blend",(AC157*$L157*SUMIF(Lists!$E$2:$E$133,'Quarterly Information'!$K157,Exchange_Value)+AC157*$N157*SUMIF(Lists!$E$2:$E$133,'Quarterly Information'!$M157,Exchange_Value)+AC157*$P157*SUMIF(Lists!$E$2:$E$133,'Quarterly Information'!$O157,Exchange_Value)+AC157*$R157*SUMIF(Lists!$E$2:$E$133,'Quarterly Information'!$Q157,Exchange_Value)+AC157*$T157*SUMIF(Lists!$E$2:$E$133,'Quarterly Information'!$S157,Exchange_Value))/1000,AC157*SUMIF(Lists!$E$2:$E$133,$I157,Exchange_Value)/1000),1)</f>
        <v>0</v>
      </c>
      <c r="CG157" s="218">
        <f>ROUND(IF($I157="Other HFC Blend",(AD157*$L157*SUMIF(Lists!$E$2:$E$133,'Quarterly Information'!$K157,Exchange_Value)+AD157*$N157*SUMIF(Lists!$E$2:$E$133,'Quarterly Information'!$M157,Exchange_Value)+AD157*$P157*SUMIF(Lists!$E$2:$E$133,'Quarterly Information'!$O157,Exchange_Value)+AD157*$R157*SUMIF(Lists!$E$2:$E$133,'Quarterly Information'!$Q157,Exchange_Value)+AD157*$T157*SUMIF(Lists!$E$2:$E$133,'Quarterly Information'!$S157,Exchange_Value))/1000,AD157*SUMIF(Lists!$E$2:$E$133,$I157,Exchange_Value)/1000),1)</f>
        <v>0</v>
      </c>
      <c r="CH157" s="218">
        <f>ROUND(IF($I157="Other HFC Blend",(AE157*$L157*SUMIF(Lists!$E$2:$E$133,'Quarterly Information'!$K157,Exchange_Value)+AE157*$N157*SUMIF(Lists!$E$2:$E$133,'Quarterly Information'!$M157,Exchange_Value)+AE157*$P157*SUMIF(Lists!$E$2:$E$133,'Quarterly Information'!$O157,Exchange_Value)+AE157*$R157*SUMIF(Lists!$E$2:$E$133,'Quarterly Information'!$Q157,Exchange_Value)+AE157*$T157*SUMIF(Lists!$E$2:$E$133,'Quarterly Information'!$S157,Exchange_Value))/1000,AE157*SUMIF(Lists!$E$2:$E$133,$I157,Exchange_Value)/1000),1)</f>
        <v>0</v>
      </c>
      <c r="CI157" s="218">
        <f>ROUND(IF($I157="Other HFC Blend",(AF157*$L157*SUMIF(Lists!$E$2:$E$133,'Quarterly Information'!$K157,Exchange_Value)+AF157*$N157*SUMIF(Lists!$E$2:$E$133,'Quarterly Information'!$M157,Exchange_Value)+AF157*$P157*SUMIF(Lists!$E$2:$E$133,'Quarterly Information'!$O157,Exchange_Value)+AF157*$R157*SUMIF(Lists!$E$2:$E$133,'Quarterly Information'!$Q157,Exchange_Value)+AF157*$T157*SUMIF(Lists!$E$2:$E$133,'Quarterly Information'!$S157,Exchange_Value))/1000,AF157*SUMIF(Lists!$E$2:$E$133,$I157,Exchange_Value)/1000),1)</f>
        <v>0</v>
      </c>
    </row>
    <row r="158" spans="1:87" ht="14" x14ac:dyDescent="0.25">
      <c r="A158" s="39">
        <v>116</v>
      </c>
      <c r="B158" s="90" t="str">
        <f t="shared" si="43"/>
        <v/>
      </c>
      <c r="C158" s="159"/>
      <c r="D158" s="91"/>
      <c r="E158" s="174"/>
      <c r="F158" s="92"/>
      <c r="G158" s="93"/>
      <c r="H158" s="94"/>
      <c r="I158" s="185"/>
      <c r="J158" s="200"/>
      <c r="K158" s="210"/>
      <c r="L158" s="95"/>
      <c r="M158" s="92"/>
      <c r="N158" s="95"/>
      <c r="O158" s="92"/>
      <c r="P158" s="95"/>
      <c r="Q158" s="128"/>
      <c r="R158" s="95"/>
      <c r="S158" s="128"/>
      <c r="T158" s="211"/>
      <c r="U158" s="203"/>
      <c r="V158" s="92"/>
      <c r="W158" s="96"/>
      <c r="X158" s="92"/>
      <c r="Y158" s="220"/>
      <c r="Z158" s="226"/>
      <c r="AA158" s="165"/>
      <c r="AB158" s="165"/>
      <c r="AC158" s="165"/>
      <c r="AD158" s="165"/>
      <c r="AE158" s="165"/>
      <c r="AF158" s="168"/>
      <c r="AG158"/>
      <c r="AH158" s="107">
        <f t="shared" si="86"/>
        <v>0</v>
      </c>
      <c r="AI158" s="107">
        <f t="shared" si="87"/>
        <v>0</v>
      </c>
      <c r="AJ158" s="107">
        <f t="shared" si="88"/>
        <v>0</v>
      </c>
      <c r="AK158" s="107">
        <f t="shared" si="89"/>
        <v>0</v>
      </c>
      <c r="AL158" s="107">
        <f t="shared" si="90"/>
        <v>0</v>
      </c>
      <c r="AM158" s="107">
        <f t="shared" si="49"/>
        <v>0</v>
      </c>
      <c r="AO158" s="161" t="e">
        <f t="shared" si="91"/>
        <v>#DIV/0!</v>
      </c>
      <c r="AP158" s="161" t="e">
        <f t="shared" si="92"/>
        <v>#DIV/0!</v>
      </c>
      <c r="AQ158" s="161" t="e">
        <f t="shared" si="93"/>
        <v>#DIV/0!</v>
      </c>
      <c r="AR158" s="161" t="e">
        <f t="shared" si="94"/>
        <v>#DIV/0!</v>
      </c>
      <c r="AS158" s="161" t="e">
        <f t="shared" si="95"/>
        <v>#DIV/0!</v>
      </c>
      <c r="AT158" s="107">
        <f t="shared" si="96"/>
        <v>0</v>
      </c>
      <c r="AU158" s="161" t="e">
        <f t="shared" si="97"/>
        <v>#DIV/0!</v>
      </c>
      <c r="AV158" s="161" t="e">
        <f t="shared" si="98"/>
        <v>#DIV/0!</v>
      </c>
      <c r="AW158" s="161" t="e">
        <f t="shared" si="99"/>
        <v>#DIV/0!</v>
      </c>
      <c r="AX158" s="161" t="e">
        <f t="shared" si="100"/>
        <v>#DIV/0!</v>
      </c>
      <c r="AY158" s="161" t="e">
        <f t="shared" si="101"/>
        <v>#DIV/0!</v>
      </c>
      <c r="AZ158" s="107">
        <f t="shared" si="102"/>
        <v>0</v>
      </c>
      <c r="BA158" s="161" t="e">
        <f t="shared" si="103"/>
        <v>#DIV/0!</v>
      </c>
      <c r="BB158" s="161" t="e">
        <f t="shared" si="104"/>
        <v>#DIV/0!</v>
      </c>
      <c r="BC158" s="161" t="e">
        <f t="shared" si="105"/>
        <v>#DIV/0!</v>
      </c>
      <c r="BD158" s="161" t="e">
        <f t="shared" si="106"/>
        <v>#DIV/0!</v>
      </c>
      <c r="BE158" s="161" t="e">
        <f t="shared" si="107"/>
        <v>#DIV/0!</v>
      </c>
      <c r="BF158" s="107">
        <f t="shared" si="108"/>
        <v>0</v>
      </c>
      <c r="BG158" s="161" t="e">
        <f t="shared" si="109"/>
        <v>#DIV/0!</v>
      </c>
      <c r="BH158" s="161" t="e">
        <f t="shared" si="110"/>
        <v>#DIV/0!</v>
      </c>
      <c r="BI158" s="161" t="e">
        <f t="shared" si="111"/>
        <v>#DIV/0!</v>
      </c>
      <c r="BJ158" s="161" t="e">
        <f t="shared" si="112"/>
        <v>#DIV/0!</v>
      </c>
      <c r="BK158" s="161" t="e">
        <f t="shared" si="113"/>
        <v>#DIV/0!</v>
      </c>
      <c r="BL158" s="107">
        <f t="shared" si="114"/>
        <v>0</v>
      </c>
      <c r="BM158" s="161" t="e">
        <f t="shared" si="115"/>
        <v>#DIV/0!</v>
      </c>
      <c r="BN158" s="161" t="e">
        <f t="shared" si="116"/>
        <v>#DIV/0!</v>
      </c>
      <c r="BO158" s="161" t="e">
        <f t="shared" si="117"/>
        <v>#DIV/0!</v>
      </c>
      <c r="BP158" s="161" t="e">
        <f t="shared" si="118"/>
        <v>#DIV/0!</v>
      </c>
      <c r="BQ158" s="161" t="e">
        <f t="shared" si="119"/>
        <v>#DIV/0!</v>
      </c>
      <c r="BR158" s="107">
        <f t="shared" si="120"/>
        <v>0</v>
      </c>
      <c r="BS158" s="161" t="e">
        <f t="shared" si="121"/>
        <v>#DIV/0!</v>
      </c>
      <c r="BT158" s="161" t="e">
        <f t="shared" si="122"/>
        <v>#DIV/0!</v>
      </c>
      <c r="BU158" s="161" t="e">
        <f t="shared" si="123"/>
        <v>#DIV/0!</v>
      </c>
      <c r="BV158" s="161" t="e">
        <f t="shared" si="124"/>
        <v>#DIV/0!</v>
      </c>
      <c r="BW158" s="161" t="e">
        <f t="shared" si="125"/>
        <v>#DIV/0!</v>
      </c>
      <c r="BX158" s="107">
        <f t="shared" si="126"/>
        <v>0</v>
      </c>
      <c r="BZ158" s="40" t="e">
        <f>VLOOKUP(I158,Lists!$D$2:$D$19,1,FALSE)</f>
        <v>#N/A</v>
      </c>
      <c r="CA158" s="40" t="e">
        <f>VLOOKUP($I158,Blends!$B$2:$B$115,1,FALSE)</f>
        <v>#N/A</v>
      </c>
      <c r="CC158" s="218">
        <f>ROUND(IF($I158="Other HFC Blend",(Z158*$L158*SUMIF(Lists!$E$2:$E$133,'Quarterly Information'!$K158,Exchange_Value)+Z158*$N158*SUMIF(Lists!$E$2:$E$133,'Quarterly Information'!$M158,Exchange_Value)+Z158*$P158*SUMIF(Lists!$E$2:$E$133,'Quarterly Information'!$O158,Exchange_Value)+Z158*$R158*SUMIF(Lists!$E$2:$E$133,'Quarterly Information'!$Q158,Exchange_Value)+Z158*$T158*SUMIF(Lists!$E$2:$E$133,'Quarterly Information'!$S158,Exchange_Value))/1000,Z158*SUMIF(Lists!$E$2:$E$133,$I158,Exchange_Value)/1000),1)</f>
        <v>0</v>
      </c>
      <c r="CD158" s="218">
        <f>ROUND(IF($I158="Other HFC Blend",(AA158*$L158*SUMIF(Lists!$E$2:$E$133,'Quarterly Information'!$K158,Exchange_Value)+AA158*$N158*SUMIF(Lists!$E$2:$E$133,'Quarterly Information'!$M158,Exchange_Value)+AA158*$P158*SUMIF(Lists!$E$2:$E$133,'Quarterly Information'!$O158,Exchange_Value)+AA158*$R158*SUMIF(Lists!$E$2:$E$133,'Quarterly Information'!$Q158,Exchange_Value)+AA158*$T158*SUMIF(Lists!$E$2:$E$133,'Quarterly Information'!$S158,Exchange_Value))/1000,AA158*SUMIF(Lists!$E$2:$E$133,$I158,Exchange_Value)/1000),1)</f>
        <v>0</v>
      </c>
      <c r="CE158" s="218">
        <f>ROUND(IF($I158="Other HFC Blend",(AB158*$L158*SUMIF(Lists!$E$2:$E$133,'Quarterly Information'!$K158,Exchange_Value)+AB158*$N158*SUMIF(Lists!$E$2:$E$133,'Quarterly Information'!$M158,Exchange_Value)+AB158*$P158*SUMIF(Lists!$E$2:$E$133,'Quarterly Information'!$O158,Exchange_Value)+AB158*$R158*SUMIF(Lists!$E$2:$E$133,'Quarterly Information'!$Q158,Exchange_Value)+AB158*$T158*SUMIF(Lists!$E$2:$E$133,'Quarterly Information'!$S158,Exchange_Value))/1000,AB158*SUMIF(Lists!$E$2:$E$133,$I158,Exchange_Value)/1000),1)</f>
        <v>0</v>
      </c>
      <c r="CF158" s="218">
        <f>ROUND(IF($I158="Other HFC Blend",(AC158*$L158*SUMIF(Lists!$E$2:$E$133,'Quarterly Information'!$K158,Exchange_Value)+AC158*$N158*SUMIF(Lists!$E$2:$E$133,'Quarterly Information'!$M158,Exchange_Value)+AC158*$P158*SUMIF(Lists!$E$2:$E$133,'Quarterly Information'!$O158,Exchange_Value)+AC158*$R158*SUMIF(Lists!$E$2:$E$133,'Quarterly Information'!$Q158,Exchange_Value)+AC158*$T158*SUMIF(Lists!$E$2:$E$133,'Quarterly Information'!$S158,Exchange_Value))/1000,AC158*SUMIF(Lists!$E$2:$E$133,$I158,Exchange_Value)/1000),1)</f>
        <v>0</v>
      </c>
      <c r="CG158" s="218">
        <f>ROUND(IF($I158="Other HFC Blend",(AD158*$L158*SUMIF(Lists!$E$2:$E$133,'Quarterly Information'!$K158,Exchange_Value)+AD158*$N158*SUMIF(Lists!$E$2:$E$133,'Quarterly Information'!$M158,Exchange_Value)+AD158*$P158*SUMIF(Lists!$E$2:$E$133,'Quarterly Information'!$O158,Exchange_Value)+AD158*$R158*SUMIF(Lists!$E$2:$E$133,'Quarterly Information'!$Q158,Exchange_Value)+AD158*$T158*SUMIF(Lists!$E$2:$E$133,'Quarterly Information'!$S158,Exchange_Value))/1000,AD158*SUMIF(Lists!$E$2:$E$133,$I158,Exchange_Value)/1000),1)</f>
        <v>0</v>
      </c>
      <c r="CH158" s="218">
        <f>ROUND(IF($I158="Other HFC Blend",(AE158*$L158*SUMIF(Lists!$E$2:$E$133,'Quarterly Information'!$K158,Exchange_Value)+AE158*$N158*SUMIF(Lists!$E$2:$E$133,'Quarterly Information'!$M158,Exchange_Value)+AE158*$P158*SUMIF(Lists!$E$2:$E$133,'Quarterly Information'!$O158,Exchange_Value)+AE158*$R158*SUMIF(Lists!$E$2:$E$133,'Quarterly Information'!$Q158,Exchange_Value)+AE158*$T158*SUMIF(Lists!$E$2:$E$133,'Quarterly Information'!$S158,Exchange_Value))/1000,AE158*SUMIF(Lists!$E$2:$E$133,$I158,Exchange_Value)/1000),1)</f>
        <v>0</v>
      </c>
      <c r="CI158" s="218">
        <f>ROUND(IF($I158="Other HFC Blend",(AF158*$L158*SUMIF(Lists!$E$2:$E$133,'Quarterly Information'!$K158,Exchange_Value)+AF158*$N158*SUMIF(Lists!$E$2:$E$133,'Quarterly Information'!$M158,Exchange_Value)+AF158*$P158*SUMIF(Lists!$E$2:$E$133,'Quarterly Information'!$O158,Exchange_Value)+AF158*$R158*SUMIF(Lists!$E$2:$E$133,'Quarterly Information'!$Q158,Exchange_Value)+AF158*$T158*SUMIF(Lists!$E$2:$E$133,'Quarterly Information'!$S158,Exchange_Value))/1000,AF158*SUMIF(Lists!$E$2:$E$133,$I158,Exchange_Value)/1000),1)</f>
        <v>0</v>
      </c>
    </row>
    <row r="159" spans="1:87" ht="14" x14ac:dyDescent="0.25">
      <c r="A159" s="39">
        <v>117</v>
      </c>
      <c r="B159" s="90" t="str">
        <f t="shared" si="43"/>
        <v/>
      </c>
      <c r="C159" s="159"/>
      <c r="D159" s="91"/>
      <c r="E159" s="174"/>
      <c r="F159" s="92"/>
      <c r="G159" s="93"/>
      <c r="H159" s="94"/>
      <c r="I159" s="185"/>
      <c r="J159" s="200"/>
      <c r="K159" s="210"/>
      <c r="L159" s="95"/>
      <c r="M159" s="92"/>
      <c r="N159" s="95"/>
      <c r="O159" s="92"/>
      <c r="P159" s="95"/>
      <c r="Q159" s="128"/>
      <c r="R159" s="95"/>
      <c r="S159" s="128"/>
      <c r="T159" s="211"/>
      <c r="U159" s="203"/>
      <c r="V159" s="92"/>
      <c r="W159" s="96"/>
      <c r="X159" s="92"/>
      <c r="Y159" s="220"/>
      <c r="Z159" s="226"/>
      <c r="AA159" s="165"/>
      <c r="AB159" s="165"/>
      <c r="AC159" s="165"/>
      <c r="AD159" s="165"/>
      <c r="AE159" s="165"/>
      <c r="AF159" s="168"/>
      <c r="AG159"/>
      <c r="AH159" s="107">
        <f t="shared" si="86"/>
        <v>0</v>
      </c>
      <c r="AI159" s="107">
        <f t="shared" si="87"/>
        <v>0</v>
      </c>
      <c r="AJ159" s="107">
        <f t="shared" si="88"/>
        <v>0</v>
      </c>
      <c r="AK159" s="107">
        <f t="shared" si="89"/>
        <v>0</v>
      </c>
      <c r="AL159" s="107">
        <f t="shared" si="90"/>
        <v>0</v>
      </c>
      <c r="AM159" s="107">
        <f t="shared" si="49"/>
        <v>0</v>
      </c>
      <c r="AO159" s="161" t="e">
        <f t="shared" si="91"/>
        <v>#DIV/0!</v>
      </c>
      <c r="AP159" s="161" t="e">
        <f t="shared" si="92"/>
        <v>#DIV/0!</v>
      </c>
      <c r="AQ159" s="161" t="e">
        <f t="shared" si="93"/>
        <v>#DIV/0!</v>
      </c>
      <c r="AR159" s="161" t="e">
        <f t="shared" si="94"/>
        <v>#DIV/0!</v>
      </c>
      <c r="AS159" s="161" t="e">
        <f t="shared" si="95"/>
        <v>#DIV/0!</v>
      </c>
      <c r="AT159" s="107">
        <f t="shared" si="96"/>
        <v>0</v>
      </c>
      <c r="AU159" s="161" t="e">
        <f t="shared" si="97"/>
        <v>#DIV/0!</v>
      </c>
      <c r="AV159" s="161" t="e">
        <f t="shared" si="98"/>
        <v>#DIV/0!</v>
      </c>
      <c r="AW159" s="161" t="e">
        <f t="shared" si="99"/>
        <v>#DIV/0!</v>
      </c>
      <c r="AX159" s="161" t="e">
        <f t="shared" si="100"/>
        <v>#DIV/0!</v>
      </c>
      <c r="AY159" s="161" t="e">
        <f t="shared" si="101"/>
        <v>#DIV/0!</v>
      </c>
      <c r="AZ159" s="107">
        <f t="shared" si="102"/>
        <v>0</v>
      </c>
      <c r="BA159" s="161" t="e">
        <f t="shared" si="103"/>
        <v>#DIV/0!</v>
      </c>
      <c r="BB159" s="161" t="e">
        <f t="shared" si="104"/>
        <v>#DIV/0!</v>
      </c>
      <c r="BC159" s="161" t="e">
        <f t="shared" si="105"/>
        <v>#DIV/0!</v>
      </c>
      <c r="BD159" s="161" t="e">
        <f t="shared" si="106"/>
        <v>#DIV/0!</v>
      </c>
      <c r="BE159" s="161" t="e">
        <f t="shared" si="107"/>
        <v>#DIV/0!</v>
      </c>
      <c r="BF159" s="107">
        <f t="shared" si="108"/>
        <v>0</v>
      </c>
      <c r="BG159" s="161" t="e">
        <f t="shared" si="109"/>
        <v>#DIV/0!</v>
      </c>
      <c r="BH159" s="161" t="e">
        <f t="shared" si="110"/>
        <v>#DIV/0!</v>
      </c>
      <c r="BI159" s="161" t="e">
        <f t="shared" si="111"/>
        <v>#DIV/0!</v>
      </c>
      <c r="BJ159" s="161" t="e">
        <f t="shared" si="112"/>
        <v>#DIV/0!</v>
      </c>
      <c r="BK159" s="161" t="e">
        <f t="shared" si="113"/>
        <v>#DIV/0!</v>
      </c>
      <c r="BL159" s="107">
        <f t="shared" si="114"/>
        <v>0</v>
      </c>
      <c r="BM159" s="161" t="e">
        <f t="shared" si="115"/>
        <v>#DIV/0!</v>
      </c>
      <c r="BN159" s="161" t="e">
        <f t="shared" si="116"/>
        <v>#DIV/0!</v>
      </c>
      <c r="BO159" s="161" t="e">
        <f t="shared" si="117"/>
        <v>#DIV/0!</v>
      </c>
      <c r="BP159" s="161" t="e">
        <f t="shared" si="118"/>
        <v>#DIV/0!</v>
      </c>
      <c r="BQ159" s="161" t="e">
        <f t="shared" si="119"/>
        <v>#DIV/0!</v>
      </c>
      <c r="BR159" s="107">
        <f t="shared" si="120"/>
        <v>0</v>
      </c>
      <c r="BS159" s="161" t="e">
        <f t="shared" si="121"/>
        <v>#DIV/0!</v>
      </c>
      <c r="BT159" s="161" t="e">
        <f t="shared" si="122"/>
        <v>#DIV/0!</v>
      </c>
      <c r="BU159" s="161" t="e">
        <f t="shared" si="123"/>
        <v>#DIV/0!</v>
      </c>
      <c r="BV159" s="161" t="e">
        <f t="shared" si="124"/>
        <v>#DIV/0!</v>
      </c>
      <c r="BW159" s="161" t="e">
        <f t="shared" si="125"/>
        <v>#DIV/0!</v>
      </c>
      <c r="BX159" s="107">
        <f t="shared" si="126"/>
        <v>0</v>
      </c>
      <c r="BZ159" s="40" t="e">
        <f>VLOOKUP(I159,Lists!$D$2:$D$19,1,FALSE)</f>
        <v>#N/A</v>
      </c>
      <c r="CA159" s="40" t="e">
        <f>VLOOKUP($I159,Blends!$B$2:$B$115,1,FALSE)</f>
        <v>#N/A</v>
      </c>
      <c r="CC159" s="218">
        <f>ROUND(IF($I159="Other HFC Blend",(Z159*$L159*SUMIF(Lists!$E$2:$E$133,'Quarterly Information'!$K159,Exchange_Value)+Z159*$N159*SUMIF(Lists!$E$2:$E$133,'Quarterly Information'!$M159,Exchange_Value)+Z159*$P159*SUMIF(Lists!$E$2:$E$133,'Quarterly Information'!$O159,Exchange_Value)+Z159*$R159*SUMIF(Lists!$E$2:$E$133,'Quarterly Information'!$Q159,Exchange_Value)+Z159*$T159*SUMIF(Lists!$E$2:$E$133,'Quarterly Information'!$S159,Exchange_Value))/1000,Z159*SUMIF(Lists!$E$2:$E$133,$I159,Exchange_Value)/1000),1)</f>
        <v>0</v>
      </c>
      <c r="CD159" s="218">
        <f>ROUND(IF($I159="Other HFC Blend",(AA159*$L159*SUMIF(Lists!$E$2:$E$133,'Quarterly Information'!$K159,Exchange_Value)+AA159*$N159*SUMIF(Lists!$E$2:$E$133,'Quarterly Information'!$M159,Exchange_Value)+AA159*$P159*SUMIF(Lists!$E$2:$E$133,'Quarterly Information'!$O159,Exchange_Value)+AA159*$R159*SUMIF(Lists!$E$2:$E$133,'Quarterly Information'!$Q159,Exchange_Value)+AA159*$T159*SUMIF(Lists!$E$2:$E$133,'Quarterly Information'!$S159,Exchange_Value))/1000,AA159*SUMIF(Lists!$E$2:$E$133,$I159,Exchange_Value)/1000),1)</f>
        <v>0</v>
      </c>
      <c r="CE159" s="218">
        <f>ROUND(IF($I159="Other HFC Blend",(AB159*$L159*SUMIF(Lists!$E$2:$E$133,'Quarterly Information'!$K159,Exchange_Value)+AB159*$N159*SUMIF(Lists!$E$2:$E$133,'Quarterly Information'!$M159,Exchange_Value)+AB159*$P159*SUMIF(Lists!$E$2:$E$133,'Quarterly Information'!$O159,Exchange_Value)+AB159*$R159*SUMIF(Lists!$E$2:$E$133,'Quarterly Information'!$Q159,Exchange_Value)+AB159*$T159*SUMIF(Lists!$E$2:$E$133,'Quarterly Information'!$S159,Exchange_Value))/1000,AB159*SUMIF(Lists!$E$2:$E$133,$I159,Exchange_Value)/1000),1)</f>
        <v>0</v>
      </c>
      <c r="CF159" s="218">
        <f>ROUND(IF($I159="Other HFC Blend",(AC159*$L159*SUMIF(Lists!$E$2:$E$133,'Quarterly Information'!$K159,Exchange_Value)+AC159*$N159*SUMIF(Lists!$E$2:$E$133,'Quarterly Information'!$M159,Exchange_Value)+AC159*$P159*SUMIF(Lists!$E$2:$E$133,'Quarterly Information'!$O159,Exchange_Value)+AC159*$R159*SUMIF(Lists!$E$2:$E$133,'Quarterly Information'!$Q159,Exchange_Value)+AC159*$T159*SUMIF(Lists!$E$2:$E$133,'Quarterly Information'!$S159,Exchange_Value))/1000,AC159*SUMIF(Lists!$E$2:$E$133,$I159,Exchange_Value)/1000),1)</f>
        <v>0</v>
      </c>
      <c r="CG159" s="218">
        <f>ROUND(IF($I159="Other HFC Blend",(AD159*$L159*SUMIF(Lists!$E$2:$E$133,'Quarterly Information'!$K159,Exchange_Value)+AD159*$N159*SUMIF(Lists!$E$2:$E$133,'Quarterly Information'!$M159,Exchange_Value)+AD159*$P159*SUMIF(Lists!$E$2:$E$133,'Quarterly Information'!$O159,Exchange_Value)+AD159*$R159*SUMIF(Lists!$E$2:$E$133,'Quarterly Information'!$Q159,Exchange_Value)+AD159*$T159*SUMIF(Lists!$E$2:$E$133,'Quarterly Information'!$S159,Exchange_Value))/1000,AD159*SUMIF(Lists!$E$2:$E$133,$I159,Exchange_Value)/1000),1)</f>
        <v>0</v>
      </c>
      <c r="CH159" s="218">
        <f>ROUND(IF($I159="Other HFC Blend",(AE159*$L159*SUMIF(Lists!$E$2:$E$133,'Quarterly Information'!$K159,Exchange_Value)+AE159*$N159*SUMIF(Lists!$E$2:$E$133,'Quarterly Information'!$M159,Exchange_Value)+AE159*$P159*SUMIF(Lists!$E$2:$E$133,'Quarterly Information'!$O159,Exchange_Value)+AE159*$R159*SUMIF(Lists!$E$2:$E$133,'Quarterly Information'!$Q159,Exchange_Value)+AE159*$T159*SUMIF(Lists!$E$2:$E$133,'Quarterly Information'!$S159,Exchange_Value))/1000,AE159*SUMIF(Lists!$E$2:$E$133,$I159,Exchange_Value)/1000),1)</f>
        <v>0</v>
      </c>
      <c r="CI159" s="218">
        <f>ROUND(IF($I159="Other HFC Blend",(AF159*$L159*SUMIF(Lists!$E$2:$E$133,'Quarterly Information'!$K159,Exchange_Value)+AF159*$N159*SUMIF(Lists!$E$2:$E$133,'Quarterly Information'!$M159,Exchange_Value)+AF159*$P159*SUMIF(Lists!$E$2:$E$133,'Quarterly Information'!$O159,Exchange_Value)+AF159*$R159*SUMIF(Lists!$E$2:$E$133,'Quarterly Information'!$Q159,Exchange_Value)+AF159*$T159*SUMIF(Lists!$E$2:$E$133,'Quarterly Information'!$S159,Exchange_Value))/1000,AF159*SUMIF(Lists!$E$2:$E$133,$I159,Exchange_Value)/1000),1)</f>
        <v>0</v>
      </c>
    </row>
    <row r="160" spans="1:87" ht="14" x14ac:dyDescent="0.25">
      <c r="A160" s="39">
        <v>118</v>
      </c>
      <c r="B160" s="90" t="str">
        <f t="shared" si="43"/>
        <v/>
      </c>
      <c r="C160" s="159"/>
      <c r="D160" s="91"/>
      <c r="E160" s="174"/>
      <c r="F160" s="92"/>
      <c r="G160" s="93"/>
      <c r="H160" s="94"/>
      <c r="I160" s="185"/>
      <c r="J160" s="200"/>
      <c r="K160" s="210"/>
      <c r="L160" s="95"/>
      <c r="M160" s="92"/>
      <c r="N160" s="95"/>
      <c r="O160" s="92"/>
      <c r="P160" s="95"/>
      <c r="Q160" s="128"/>
      <c r="R160" s="95"/>
      <c r="S160" s="128"/>
      <c r="T160" s="211"/>
      <c r="U160" s="203"/>
      <c r="V160" s="92"/>
      <c r="W160" s="96"/>
      <c r="X160" s="92"/>
      <c r="Y160" s="220"/>
      <c r="Z160" s="226"/>
      <c r="AA160" s="165"/>
      <c r="AB160" s="165"/>
      <c r="AC160" s="165"/>
      <c r="AD160" s="165"/>
      <c r="AE160" s="165"/>
      <c r="AF160" s="168"/>
      <c r="AG160"/>
      <c r="AH160" s="107">
        <f t="shared" si="86"/>
        <v>0</v>
      </c>
      <c r="AI160" s="107">
        <f t="shared" si="87"/>
        <v>0</v>
      </c>
      <c r="AJ160" s="107">
        <f t="shared" si="88"/>
        <v>0</v>
      </c>
      <c r="AK160" s="107">
        <f t="shared" si="89"/>
        <v>0</v>
      </c>
      <c r="AL160" s="107">
        <f t="shared" si="90"/>
        <v>0</v>
      </c>
      <c r="AM160" s="107">
        <f t="shared" si="49"/>
        <v>0</v>
      </c>
      <c r="AO160" s="161" t="e">
        <f t="shared" si="91"/>
        <v>#DIV/0!</v>
      </c>
      <c r="AP160" s="161" t="e">
        <f t="shared" si="92"/>
        <v>#DIV/0!</v>
      </c>
      <c r="AQ160" s="161" t="e">
        <f t="shared" si="93"/>
        <v>#DIV/0!</v>
      </c>
      <c r="AR160" s="161" t="e">
        <f t="shared" si="94"/>
        <v>#DIV/0!</v>
      </c>
      <c r="AS160" s="161" t="e">
        <f t="shared" si="95"/>
        <v>#DIV/0!</v>
      </c>
      <c r="AT160" s="107">
        <f t="shared" si="96"/>
        <v>0</v>
      </c>
      <c r="AU160" s="161" t="e">
        <f t="shared" si="97"/>
        <v>#DIV/0!</v>
      </c>
      <c r="AV160" s="161" t="e">
        <f t="shared" si="98"/>
        <v>#DIV/0!</v>
      </c>
      <c r="AW160" s="161" t="e">
        <f t="shared" si="99"/>
        <v>#DIV/0!</v>
      </c>
      <c r="AX160" s="161" t="e">
        <f t="shared" si="100"/>
        <v>#DIV/0!</v>
      </c>
      <c r="AY160" s="161" t="e">
        <f t="shared" si="101"/>
        <v>#DIV/0!</v>
      </c>
      <c r="AZ160" s="107">
        <f t="shared" si="102"/>
        <v>0</v>
      </c>
      <c r="BA160" s="161" t="e">
        <f t="shared" si="103"/>
        <v>#DIV/0!</v>
      </c>
      <c r="BB160" s="161" t="e">
        <f t="shared" si="104"/>
        <v>#DIV/0!</v>
      </c>
      <c r="BC160" s="161" t="e">
        <f t="shared" si="105"/>
        <v>#DIV/0!</v>
      </c>
      <c r="BD160" s="161" t="e">
        <f t="shared" si="106"/>
        <v>#DIV/0!</v>
      </c>
      <c r="BE160" s="161" t="e">
        <f t="shared" si="107"/>
        <v>#DIV/0!</v>
      </c>
      <c r="BF160" s="107">
        <f t="shared" si="108"/>
        <v>0</v>
      </c>
      <c r="BG160" s="161" t="e">
        <f t="shared" si="109"/>
        <v>#DIV/0!</v>
      </c>
      <c r="BH160" s="161" t="e">
        <f t="shared" si="110"/>
        <v>#DIV/0!</v>
      </c>
      <c r="BI160" s="161" t="e">
        <f t="shared" si="111"/>
        <v>#DIV/0!</v>
      </c>
      <c r="BJ160" s="161" t="e">
        <f t="shared" si="112"/>
        <v>#DIV/0!</v>
      </c>
      <c r="BK160" s="161" t="e">
        <f t="shared" si="113"/>
        <v>#DIV/0!</v>
      </c>
      <c r="BL160" s="107">
        <f t="shared" si="114"/>
        <v>0</v>
      </c>
      <c r="BM160" s="161" t="e">
        <f t="shared" si="115"/>
        <v>#DIV/0!</v>
      </c>
      <c r="BN160" s="161" t="e">
        <f t="shared" si="116"/>
        <v>#DIV/0!</v>
      </c>
      <c r="BO160" s="161" t="e">
        <f t="shared" si="117"/>
        <v>#DIV/0!</v>
      </c>
      <c r="BP160" s="161" t="e">
        <f t="shared" si="118"/>
        <v>#DIV/0!</v>
      </c>
      <c r="BQ160" s="161" t="e">
        <f t="shared" si="119"/>
        <v>#DIV/0!</v>
      </c>
      <c r="BR160" s="107">
        <f t="shared" si="120"/>
        <v>0</v>
      </c>
      <c r="BS160" s="161" t="e">
        <f t="shared" si="121"/>
        <v>#DIV/0!</v>
      </c>
      <c r="BT160" s="161" t="e">
        <f t="shared" si="122"/>
        <v>#DIV/0!</v>
      </c>
      <c r="BU160" s="161" t="e">
        <f t="shared" si="123"/>
        <v>#DIV/0!</v>
      </c>
      <c r="BV160" s="161" t="e">
        <f t="shared" si="124"/>
        <v>#DIV/0!</v>
      </c>
      <c r="BW160" s="161" t="e">
        <f t="shared" si="125"/>
        <v>#DIV/0!</v>
      </c>
      <c r="BX160" s="107">
        <f t="shared" si="126"/>
        <v>0</v>
      </c>
      <c r="BZ160" s="40" t="e">
        <f>VLOOKUP(I160,Lists!$D$2:$D$19,1,FALSE)</f>
        <v>#N/A</v>
      </c>
      <c r="CA160" s="40" t="e">
        <f>VLOOKUP($I160,Blends!$B$2:$B$115,1,FALSE)</f>
        <v>#N/A</v>
      </c>
      <c r="CC160" s="218">
        <f>ROUND(IF($I160="Other HFC Blend",(Z160*$L160*SUMIF(Lists!$E$2:$E$133,'Quarterly Information'!$K160,Exchange_Value)+Z160*$N160*SUMIF(Lists!$E$2:$E$133,'Quarterly Information'!$M160,Exchange_Value)+Z160*$P160*SUMIF(Lists!$E$2:$E$133,'Quarterly Information'!$O160,Exchange_Value)+Z160*$R160*SUMIF(Lists!$E$2:$E$133,'Quarterly Information'!$Q160,Exchange_Value)+Z160*$T160*SUMIF(Lists!$E$2:$E$133,'Quarterly Information'!$S160,Exchange_Value))/1000,Z160*SUMIF(Lists!$E$2:$E$133,$I160,Exchange_Value)/1000),1)</f>
        <v>0</v>
      </c>
      <c r="CD160" s="218">
        <f>ROUND(IF($I160="Other HFC Blend",(AA160*$L160*SUMIF(Lists!$E$2:$E$133,'Quarterly Information'!$K160,Exchange_Value)+AA160*$N160*SUMIF(Lists!$E$2:$E$133,'Quarterly Information'!$M160,Exchange_Value)+AA160*$P160*SUMIF(Lists!$E$2:$E$133,'Quarterly Information'!$O160,Exchange_Value)+AA160*$R160*SUMIF(Lists!$E$2:$E$133,'Quarterly Information'!$Q160,Exchange_Value)+AA160*$T160*SUMIF(Lists!$E$2:$E$133,'Quarterly Information'!$S160,Exchange_Value))/1000,AA160*SUMIF(Lists!$E$2:$E$133,$I160,Exchange_Value)/1000),1)</f>
        <v>0</v>
      </c>
      <c r="CE160" s="218">
        <f>ROUND(IF($I160="Other HFC Blend",(AB160*$L160*SUMIF(Lists!$E$2:$E$133,'Quarterly Information'!$K160,Exchange_Value)+AB160*$N160*SUMIF(Lists!$E$2:$E$133,'Quarterly Information'!$M160,Exchange_Value)+AB160*$P160*SUMIF(Lists!$E$2:$E$133,'Quarterly Information'!$O160,Exchange_Value)+AB160*$R160*SUMIF(Lists!$E$2:$E$133,'Quarterly Information'!$Q160,Exchange_Value)+AB160*$T160*SUMIF(Lists!$E$2:$E$133,'Quarterly Information'!$S160,Exchange_Value))/1000,AB160*SUMIF(Lists!$E$2:$E$133,$I160,Exchange_Value)/1000),1)</f>
        <v>0</v>
      </c>
      <c r="CF160" s="218">
        <f>ROUND(IF($I160="Other HFC Blend",(AC160*$L160*SUMIF(Lists!$E$2:$E$133,'Quarterly Information'!$K160,Exchange_Value)+AC160*$N160*SUMIF(Lists!$E$2:$E$133,'Quarterly Information'!$M160,Exchange_Value)+AC160*$P160*SUMIF(Lists!$E$2:$E$133,'Quarterly Information'!$O160,Exchange_Value)+AC160*$R160*SUMIF(Lists!$E$2:$E$133,'Quarterly Information'!$Q160,Exchange_Value)+AC160*$T160*SUMIF(Lists!$E$2:$E$133,'Quarterly Information'!$S160,Exchange_Value))/1000,AC160*SUMIF(Lists!$E$2:$E$133,$I160,Exchange_Value)/1000),1)</f>
        <v>0</v>
      </c>
      <c r="CG160" s="218">
        <f>ROUND(IF($I160="Other HFC Blend",(AD160*$L160*SUMIF(Lists!$E$2:$E$133,'Quarterly Information'!$K160,Exchange_Value)+AD160*$N160*SUMIF(Lists!$E$2:$E$133,'Quarterly Information'!$M160,Exchange_Value)+AD160*$P160*SUMIF(Lists!$E$2:$E$133,'Quarterly Information'!$O160,Exchange_Value)+AD160*$R160*SUMIF(Lists!$E$2:$E$133,'Quarterly Information'!$Q160,Exchange_Value)+AD160*$T160*SUMIF(Lists!$E$2:$E$133,'Quarterly Information'!$S160,Exchange_Value))/1000,AD160*SUMIF(Lists!$E$2:$E$133,$I160,Exchange_Value)/1000),1)</f>
        <v>0</v>
      </c>
      <c r="CH160" s="218">
        <f>ROUND(IF($I160="Other HFC Blend",(AE160*$L160*SUMIF(Lists!$E$2:$E$133,'Quarterly Information'!$K160,Exchange_Value)+AE160*$N160*SUMIF(Lists!$E$2:$E$133,'Quarterly Information'!$M160,Exchange_Value)+AE160*$P160*SUMIF(Lists!$E$2:$E$133,'Quarterly Information'!$O160,Exchange_Value)+AE160*$R160*SUMIF(Lists!$E$2:$E$133,'Quarterly Information'!$Q160,Exchange_Value)+AE160*$T160*SUMIF(Lists!$E$2:$E$133,'Quarterly Information'!$S160,Exchange_Value))/1000,AE160*SUMIF(Lists!$E$2:$E$133,$I160,Exchange_Value)/1000),1)</f>
        <v>0</v>
      </c>
      <c r="CI160" s="218">
        <f>ROUND(IF($I160="Other HFC Blend",(AF160*$L160*SUMIF(Lists!$E$2:$E$133,'Quarterly Information'!$K160,Exchange_Value)+AF160*$N160*SUMIF(Lists!$E$2:$E$133,'Quarterly Information'!$M160,Exchange_Value)+AF160*$P160*SUMIF(Lists!$E$2:$E$133,'Quarterly Information'!$O160,Exchange_Value)+AF160*$R160*SUMIF(Lists!$E$2:$E$133,'Quarterly Information'!$Q160,Exchange_Value)+AF160*$T160*SUMIF(Lists!$E$2:$E$133,'Quarterly Information'!$S160,Exchange_Value))/1000,AF160*SUMIF(Lists!$E$2:$E$133,$I160,Exchange_Value)/1000),1)</f>
        <v>0</v>
      </c>
    </row>
    <row r="161" spans="1:87" ht="14" x14ac:dyDescent="0.25">
      <c r="A161" s="39">
        <v>119</v>
      </c>
      <c r="B161" s="90" t="str">
        <f t="shared" si="43"/>
        <v/>
      </c>
      <c r="C161" s="159"/>
      <c r="D161" s="91"/>
      <c r="E161" s="174"/>
      <c r="F161" s="92"/>
      <c r="G161" s="93"/>
      <c r="H161" s="94"/>
      <c r="I161" s="185"/>
      <c r="J161" s="200"/>
      <c r="K161" s="210"/>
      <c r="L161" s="95"/>
      <c r="M161" s="92"/>
      <c r="N161" s="95"/>
      <c r="O161" s="92"/>
      <c r="P161" s="95"/>
      <c r="Q161" s="128"/>
      <c r="R161" s="95"/>
      <c r="S161" s="128"/>
      <c r="T161" s="211"/>
      <c r="U161" s="203"/>
      <c r="V161" s="92"/>
      <c r="W161" s="96"/>
      <c r="X161" s="92"/>
      <c r="Y161" s="220"/>
      <c r="Z161" s="226"/>
      <c r="AA161" s="165"/>
      <c r="AB161" s="165"/>
      <c r="AC161" s="165"/>
      <c r="AD161" s="165"/>
      <c r="AE161" s="165"/>
      <c r="AF161" s="168"/>
      <c r="AG161"/>
      <c r="AH161" s="107">
        <f t="shared" si="86"/>
        <v>0</v>
      </c>
      <c r="AI161" s="107">
        <f t="shared" si="87"/>
        <v>0</v>
      </c>
      <c r="AJ161" s="107">
        <f t="shared" si="88"/>
        <v>0</v>
      </c>
      <c r="AK161" s="107">
        <f t="shared" si="89"/>
        <v>0</v>
      </c>
      <c r="AL161" s="107">
        <f t="shared" si="90"/>
        <v>0</v>
      </c>
      <c r="AM161" s="107">
        <f t="shared" si="49"/>
        <v>0</v>
      </c>
      <c r="AO161" s="161" t="e">
        <f t="shared" si="91"/>
        <v>#DIV/0!</v>
      </c>
      <c r="AP161" s="161" t="e">
        <f t="shared" si="92"/>
        <v>#DIV/0!</v>
      </c>
      <c r="AQ161" s="161" t="e">
        <f t="shared" si="93"/>
        <v>#DIV/0!</v>
      </c>
      <c r="AR161" s="161" t="e">
        <f t="shared" si="94"/>
        <v>#DIV/0!</v>
      </c>
      <c r="AS161" s="161" t="e">
        <f t="shared" si="95"/>
        <v>#DIV/0!</v>
      </c>
      <c r="AT161" s="107">
        <f t="shared" si="96"/>
        <v>0</v>
      </c>
      <c r="AU161" s="161" t="e">
        <f t="shared" si="97"/>
        <v>#DIV/0!</v>
      </c>
      <c r="AV161" s="161" t="e">
        <f t="shared" si="98"/>
        <v>#DIV/0!</v>
      </c>
      <c r="AW161" s="161" t="e">
        <f t="shared" si="99"/>
        <v>#DIV/0!</v>
      </c>
      <c r="AX161" s="161" t="e">
        <f t="shared" si="100"/>
        <v>#DIV/0!</v>
      </c>
      <c r="AY161" s="161" t="e">
        <f t="shared" si="101"/>
        <v>#DIV/0!</v>
      </c>
      <c r="AZ161" s="107">
        <f t="shared" si="102"/>
        <v>0</v>
      </c>
      <c r="BA161" s="161" t="e">
        <f t="shared" si="103"/>
        <v>#DIV/0!</v>
      </c>
      <c r="BB161" s="161" t="e">
        <f t="shared" si="104"/>
        <v>#DIV/0!</v>
      </c>
      <c r="BC161" s="161" t="e">
        <f t="shared" si="105"/>
        <v>#DIV/0!</v>
      </c>
      <c r="BD161" s="161" t="e">
        <f t="shared" si="106"/>
        <v>#DIV/0!</v>
      </c>
      <c r="BE161" s="161" t="e">
        <f t="shared" si="107"/>
        <v>#DIV/0!</v>
      </c>
      <c r="BF161" s="107">
        <f t="shared" si="108"/>
        <v>0</v>
      </c>
      <c r="BG161" s="161" t="e">
        <f t="shared" si="109"/>
        <v>#DIV/0!</v>
      </c>
      <c r="BH161" s="161" t="e">
        <f t="shared" si="110"/>
        <v>#DIV/0!</v>
      </c>
      <c r="BI161" s="161" t="e">
        <f t="shared" si="111"/>
        <v>#DIV/0!</v>
      </c>
      <c r="BJ161" s="161" t="e">
        <f t="shared" si="112"/>
        <v>#DIV/0!</v>
      </c>
      <c r="BK161" s="161" t="e">
        <f t="shared" si="113"/>
        <v>#DIV/0!</v>
      </c>
      <c r="BL161" s="107">
        <f t="shared" si="114"/>
        <v>0</v>
      </c>
      <c r="BM161" s="161" t="e">
        <f t="shared" si="115"/>
        <v>#DIV/0!</v>
      </c>
      <c r="BN161" s="161" t="e">
        <f t="shared" si="116"/>
        <v>#DIV/0!</v>
      </c>
      <c r="BO161" s="161" t="e">
        <f t="shared" si="117"/>
        <v>#DIV/0!</v>
      </c>
      <c r="BP161" s="161" t="e">
        <f t="shared" si="118"/>
        <v>#DIV/0!</v>
      </c>
      <c r="BQ161" s="161" t="e">
        <f t="shared" si="119"/>
        <v>#DIV/0!</v>
      </c>
      <c r="BR161" s="107">
        <f t="shared" si="120"/>
        <v>0</v>
      </c>
      <c r="BS161" s="161" t="e">
        <f t="shared" si="121"/>
        <v>#DIV/0!</v>
      </c>
      <c r="BT161" s="161" t="e">
        <f t="shared" si="122"/>
        <v>#DIV/0!</v>
      </c>
      <c r="BU161" s="161" t="e">
        <f t="shared" si="123"/>
        <v>#DIV/0!</v>
      </c>
      <c r="BV161" s="161" t="e">
        <f t="shared" si="124"/>
        <v>#DIV/0!</v>
      </c>
      <c r="BW161" s="161" t="e">
        <f t="shared" si="125"/>
        <v>#DIV/0!</v>
      </c>
      <c r="BX161" s="107">
        <f t="shared" si="126"/>
        <v>0</v>
      </c>
      <c r="BZ161" s="40" t="e">
        <f>VLOOKUP(I161,Lists!$D$2:$D$19,1,FALSE)</f>
        <v>#N/A</v>
      </c>
      <c r="CA161" s="40" t="e">
        <f>VLOOKUP($I161,Blends!$B$2:$B$115,1,FALSE)</f>
        <v>#N/A</v>
      </c>
      <c r="CC161" s="218">
        <f>ROUND(IF($I161="Other HFC Blend",(Z161*$L161*SUMIF(Lists!$E$2:$E$133,'Quarterly Information'!$K161,Exchange_Value)+Z161*$N161*SUMIF(Lists!$E$2:$E$133,'Quarterly Information'!$M161,Exchange_Value)+Z161*$P161*SUMIF(Lists!$E$2:$E$133,'Quarterly Information'!$O161,Exchange_Value)+Z161*$R161*SUMIF(Lists!$E$2:$E$133,'Quarterly Information'!$Q161,Exchange_Value)+Z161*$T161*SUMIF(Lists!$E$2:$E$133,'Quarterly Information'!$S161,Exchange_Value))/1000,Z161*SUMIF(Lists!$E$2:$E$133,$I161,Exchange_Value)/1000),1)</f>
        <v>0</v>
      </c>
      <c r="CD161" s="218">
        <f>ROUND(IF($I161="Other HFC Blend",(AA161*$L161*SUMIF(Lists!$E$2:$E$133,'Quarterly Information'!$K161,Exchange_Value)+AA161*$N161*SUMIF(Lists!$E$2:$E$133,'Quarterly Information'!$M161,Exchange_Value)+AA161*$P161*SUMIF(Lists!$E$2:$E$133,'Quarterly Information'!$O161,Exchange_Value)+AA161*$R161*SUMIF(Lists!$E$2:$E$133,'Quarterly Information'!$Q161,Exchange_Value)+AA161*$T161*SUMIF(Lists!$E$2:$E$133,'Quarterly Information'!$S161,Exchange_Value))/1000,AA161*SUMIF(Lists!$E$2:$E$133,$I161,Exchange_Value)/1000),1)</f>
        <v>0</v>
      </c>
      <c r="CE161" s="218">
        <f>ROUND(IF($I161="Other HFC Blend",(AB161*$L161*SUMIF(Lists!$E$2:$E$133,'Quarterly Information'!$K161,Exchange_Value)+AB161*$N161*SUMIF(Lists!$E$2:$E$133,'Quarterly Information'!$M161,Exchange_Value)+AB161*$P161*SUMIF(Lists!$E$2:$E$133,'Quarterly Information'!$O161,Exchange_Value)+AB161*$R161*SUMIF(Lists!$E$2:$E$133,'Quarterly Information'!$Q161,Exchange_Value)+AB161*$T161*SUMIF(Lists!$E$2:$E$133,'Quarterly Information'!$S161,Exchange_Value))/1000,AB161*SUMIF(Lists!$E$2:$E$133,$I161,Exchange_Value)/1000),1)</f>
        <v>0</v>
      </c>
      <c r="CF161" s="218">
        <f>ROUND(IF($I161="Other HFC Blend",(AC161*$L161*SUMIF(Lists!$E$2:$E$133,'Quarterly Information'!$K161,Exchange_Value)+AC161*$N161*SUMIF(Lists!$E$2:$E$133,'Quarterly Information'!$M161,Exchange_Value)+AC161*$P161*SUMIF(Lists!$E$2:$E$133,'Quarterly Information'!$O161,Exchange_Value)+AC161*$R161*SUMIF(Lists!$E$2:$E$133,'Quarterly Information'!$Q161,Exchange_Value)+AC161*$T161*SUMIF(Lists!$E$2:$E$133,'Quarterly Information'!$S161,Exchange_Value))/1000,AC161*SUMIF(Lists!$E$2:$E$133,$I161,Exchange_Value)/1000),1)</f>
        <v>0</v>
      </c>
      <c r="CG161" s="218">
        <f>ROUND(IF($I161="Other HFC Blend",(AD161*$L161*SUMIF(Lists!$E$2:$E$133,'Quarterly Information'!$K161,Exchange_Value)+AD161*$N161*SUMIF(Lists!$E$2:$E$133,'Quarterly Information'!$M161,Exchange_Value)+AD161*$P161*SUMIF(Lists!$E$2:$E$133,'Quarterly Information'!$O161,Exchange_Value)+AD161*$R161*SUMIF(Lists!$E$2:$E$133,'Quarterly Information'!$Q161,Exchange_Value)+AD161*$T161*SUMIF(Lists!$E$2:$E$133,'Quarterly Information'!$S161,Exchange_Value))/1000,AD161*SUMIF(Lists!$E$2:$E$133,$I161,Exchange_Value)/1000),1)</f>
        <v>0</v>
      </c>
      <c r="CH161" s="218">
        <f>ROUND(IF($I161="Other HFC Blend",(AE161*$L161*SUMIF(Lists!$E$2:$E$133,'Quarterly Information'!$K161,Exchange_Value)+AE161*$N161*SUMIF(Lists!$E$2:$E$133,'Quarterly Information'!$M161,Exchange_Value)+AE161*$P161*SUMIF(Lists!$E$2:$E$133,'Quarterly Information'!$O161,Exchange_Value)+AE161*$R161*SUMIF(Lists!$E$2:$E$133,'Quarterly Information'!$Q161,Exchange_Value)+AE161*$T161*SUMIF(Lists!$E$2:$E$133,'Quarterly Information'!$S161,Exchange_Value))/1000,AE161*SUMIF(Lists!$E$2:$E$133,$I161,Exchange_Value)/1000),1)</f>
        <v>0</v>
      </c>
      <c r="CI161" s="218">
        <f>ROUND(IF($I161="Other HFC Blend",(AF161*$L161*SUMIF(Lists!$E$2:$E$133,'Quarterly Information'!$K161,Exchange_Value)+AF161*$N161*SUMIF(Lists!$E$2:$E$133,'Quarterly Information'!$M161,Exchange_Value)+AF161*$P161*SUMIF(Lists!$E$2:$E$133,'Quarterly Information'!$O161,Exchange_Value)+AF161*$R161*SUMIF(Lists!$E$2:$E$133,'Quarterly Information'!$Q161,Exchange_Value)+AF161*$T161*SUMIF(Lists!$E$2:$E$133,'Quarterly Information'!$S161,Exchange_Value))/1000,AF161*SUMIF(Lists!$E$2:$E$133,$I161,Exchange_Value)/1000),1)</f>
        <v>0</v>
      </c>
    </row>
    <row r="162" spans="1:87" ht="14" x14ac:dyDescent="0.25">
      <c r="A162" s="39">
        <v>120</v>
      </c>
      <c r="B162" s="90" t="str">
        <f t="shared" si="43"/>
        <v/>
      </c>
      <c r="C162" s="159"/>
      <c r="D162" s="91"/>
      <c r="E162" s="174"/>
      <c r="F162" s="92"/>
      <c r="G162" s="93"/>
      <c r="H162" s="94"/>
      <c r="I162" s="185"/>
      <c r="J162" s="200"/>
      <c r="K162" s="210"/>
      <c r="L162" s="95"/>
      <c r="M162" s="92"/>
      <c r="N162" s="95"/>
      <c r="O162" s="92"/>
      <c r="P162" s="95"/>
      <c r="Q162" s="128"/>
      <c r="R162" s="95"/>
      <c r="S162" s="128"/>
      <c r="T162" s="211"/>
      <c r="U162" s="203"/>
      <c r="V162" s="92"/>
      <c r="W162" s="96"/>
      <c r="X162" s="92"/>
      <c r="Y162" s="220"/>
      <c r="Z162" s="226"/>
      <c r="AA162" s="165"/>
      <c r="AB162" s="165"/>
      <c r="AC162" s="165"/>
      <c r="AD162" s="165"/>
      <c r="AE162" s="165"/>
      <c r="AF162" s="168"/>
      <c r="AG162"/>
      <c r="AH162" s="107">
        <f t="shared" si="86"/>
        <v>0</v>
      </c>
      <c r="AI162" s="107">
        <f t="shared" si="87"/>
        <v>0</v>
      </c>
      <c r="AJ162" s="107">
        <f t="shared" si="88"/>
        <v>0</v>
      </c>
      <c r="AK162" s="107">
        <f t="shared" si="89"/>
        <v>0</v>
      </c>
      <c r="AL162" s="107">
        <f t="shared" si="90"/>
        <v>0</v>
      </c>
      <c r="AM162" s="107">
        <f t="shared" si="49"/>
        <v>0</v>
      </c>
      <c r="AO162" s="161" t="e">
        <f t="shared" si="91"/>
        <v>#DIV/0!</v>
      </c>
      <c r="AP162" s="161" t="e">
        <f t="shared" si="92"/>
        <v>#DIV/0!</v>
      </c>
      <c r="AQ162" s="161" t="e">
        <f t="shared" si="93"/>
        <v>#DIV/0!</v>
      </c>
      <c r="AR162" s="161" t="e">
        <f t="shared" si="94"/>
        <v>#DIV/0!</v>
      </c>
      <c r="AS162" s="161" t="e">
        <f t="shared" si="95"/>
        <v>#DIV/0!</v>
      </c>
      <c r="AT162" s="107">
        <f t="shared" si="96"/>
        <v>0</v>
      </c>
      <c r="AU162" s="161" t="e">
        <f t="shared" si="97"/>
        <v>#DIV/0!</v>
      </c>
      <c r="AV162" s="161" t="e">
        <f t="shared" si="98"/>
        <v>#DIV/0!</v>
      </c>
      <c r="AW162" s="161" t="e">
        <f t="shared" si="99"/>
        <v>#DIV/0!</v>
      </c>
      <c r="AX162" s="161" t="e">
        <f t="shared" si="100"/>
        <v>#DIV/0!</v>
      </c>
      <c r="AY162" s="161" t="e">
        <f t="shared" si="101"/>
        <v>#DIV/0!</v>
      </c>
      <c r="AZ162" s="107">
        <f t="shared" si="102"/>
        <v>0</v>
      </c>
      <c r="BA162" s="161" t="e">
        <f t="shared" si="103"/>
        <v>#DIV/0!</v>
      </c>
      <c r="BB162" s="161" t="e">
        <f t="shared" si="104"/>
        <v>#DIV/0!</v>
      </c>
      <c r="BC162" s="161" t="e">
        <f t="shared" si="105"/>
        <v>#DIV/0!</v>
      </c>
      <c r="BD162" s="161" t="e">
        <f t="shared" si="106"/>
        <v>#DIV/0!</v>
      </c>
      <c r="BE162" s="161" t="e">
        <f t="shared" si="107"/>
        <v>#DIV/0!</v>
      </c>
      <c r="BF162" s="107">
        <f t="shared" si="108"/>
        <v>0</v>
      </c>
      <c r="BG162" s="161" t="e">
        <f t="shared" si="109"/>
        <v>#DIV/0!</v>
      </c>
      <c r="BH162" s="161" t="e">
        <f t="shared" si="110"/>
        <v>#DIV/0!</v>
      </c>
      <c r="BI162" s="161" t="e">
        <f t="shared" si="111"/>
        <v>#DIV/0!</v>
      </c>
      <c r="BJ162" s="161" t="e">
        <f t="shared" si="112"/>
        <v>#DIV/0!</v>
      </c>
      <c r="BK162" s="161" t="e">
        <f t="shared" si="113"/>
        <v>#DIV/0!</v>
      </c>
      <c r="BL162" s="107">
        <f t="shared" si="114"/>
        <v>0</v>
      </c>
      <c r="BM162" s="161" t="e">
        <f t="shared" si="115"/>
        <v>#DIV/0!</v>
      </c>
      <c r="BN162" s="161" t="e">
        <f t="shared" si="116"/>
        <v>#DIV/0!</v>
      </c>
      <c r="BO162" s="161" t="e">
        <f t="shared" si="117"/>
        <v>#DIV/0!</v>
      </c>
      <c r="BP162" s="161" t="e">
        <f t="shared" si="118"/>
        <v>#DIV/0!</v>
      </c>
      <c r="BQ162" s="161" t="e">
        <f t="shared" si="119"/>
        <v>#DIV/0!</v>
      </c>
      <c r="BR162" s="107">
        <f t="shared" si="120"/>
        <v>0</v>
      </c>
      <c r="BS162" s="161" t="e">
        <f t="shared" si="121"/>
        <v>#DIV/0!</v>
      </c>
      <c r="BT162" s="161" t="e">
        <f t="shared" si="122"/>
        <v>#DIV/0!</v>
      </c>
      <c r="BU162" s="161" t="e">
        <f t="shared" si="123"/>
        <v>#DIV/0!</v>
      </c>
      <c r="BV162" s="161" t="e">
        <f t="shared" si="124"/>
        <v>#DIV/0!</v>
      </c>
      <c r="BW162" s="161" t="e">
        <f t="shared" si="125"/>
        <v>#DIV/0!</v>
      </c>
      <c r="BX162" s="107">
        <f t="shared" si="126"/>
        <v>0</v>
      </c>
      <c r="BZ162" s="40" t="e">
        <f>VLOOKUP(I162,Lists!$D$2:$D$19,1,FALSE)</f>
        <v>#N/A</v>
      </c>
      <c r="CA162" s="40" t="e">
        <f>VLOOKUP($I162,Blends!$B$2:$B$115,1,FALSE)</f>
        <v>#N/A</v>
      </c>
      <c r="CC162" s="218">
        <f>ROUND(IF($I162="Other HFC Blend",(Z162*$L162*SUMIF(Lists!$E$2:$E$133,'Quarterly Information'!$K162,Exchange_Value)+Z162*$N162*SUMIF(Lists!$E$2:$E$133,'Quarterly Information'!$M162,Exchange_Value)+Z162*$P162*SUMIF(Lists!$E$2:$E$133,'Quarterly Information'!$O162,Exchange_Value)+Z162*$R162*SUMIF(Lists!$E$2:$E$133,'Quarterly Information'!$Q162,Exchange_Value)+Z162*$T162*SUMIF(Lists!$E$2:$E$133,'Quarterly Information'!$S162,Exchange_Value))/1000,Z162*SUMIF(Lists!$E$2:$E$133,$I162,Exchange_Value)/1000),1)</f>
        <v>0</v>
      </c>
      <c r="CD162" s="218">
        <f>ROUND(IF($I162="Other HFC Blend",(AA162*$L162*SUMIF(Lists!$E$2:$E$133,'Quarterly Information'!$K162,Exchange_Value)+AA162*$N162*SUMIF(Lists!$E$2:$E$133,'Quarterly Information'!$M162,Exchange_Value)+AA162*$P162*SUMIF(Lists!$E$2:$E$133,'Quarterly Information'!$O162,Exchange_Value)+AA162*$R162*SUMIF(Lists!$E$2:$E$133,'Quarterly Information'!$Q162,Exchange_Value)+AA162*$T162*SUMIF(Lists!$E$2:$E$133,'Quarterly Information'!$S162,Exchange_Value))/1000,AA162*SUMIF(Lists!$E$2:$E$133,$I162,Exchange_Value)/1000),1)</f>
        <v>0</v>
      </c>
      <c r="CE162" s="218">
        <f>ROUND(IF($I162="Other HFC Blend",(AB162*$L162*SUMIF(Lists!$E$2:$E$133,'Quarterly Information'!$K162,Exchange_Value)+AB162*$N162*SUMIF(Lists!$E$2:$E$133,'Quarterly Information'!$M162,Exchange_Value)+AB162*$P162*SUMIF(Lists!$E$2:$E$133,'Quarterly Information'!$O162,Exchange_Value)+AB162*$R162*SUMIF(Lists!$E$2:$E$133,'Quarterly Information'!$Q162,Exchange_Value)+AB162*$T162*SUMIF(Lists!$E$2:$E$133,'Quarterly Information'!$S162,Exchange_Value))/1000,AB162*SUMIF(Lists!$E$2:$E$133,$I162,Exchange_Value)/1000),1)</f>
        <v>0</v>
      </c>
      <c r="CF162" s="218">
        <f>ROUND(IF($I162="Other HFC Blend",(AC162*$L162*SUMIF(Lists!$E$2:$E$133,'Quarterly Information'!$K162,Exchange_Value)+AC162*$N162*SUMIF(Lists!$E$2:$E$133,'Quarterly Information'!$M162,Exchange_Value)+AC162*$P162*SUMIF(Lists!$E$2:$E$133,'Quarterly Information'!$O162,Exchange_Value)+AC162*$R162*SUMIF(Lists!$E$2:$E$133,'Quarterly Information'!$Q162,Exchange_Value)+AC162*$T162*SUMIF(Lists!$E$2:$E$133,'Quarterly Information'!$S162,Exchange_Value))/1000,AC162*SUMIF(Lists!$E$2:$E$133,$I162,Exchange_Value)/1000),1)</f>
        <v>0</v>
      </c>
      <c r="CG162" s="218">
        <f>ROUND(IF($I162="Other HFC Blend",(AD162*$L162*SUMIF(Lists!$E$2:$E$133,'Quarterly Information'!$K162,Exchange_Value)+AD162*$N162*SUMIF(Lists!$E$2:$E$133,'Quarterly Information'!$M162,Exchange_Value)+AD162*$P162*SUMIF(Lists!$E$2:$E$133,'Quarterly Information'!$O162,Exchange_Value)+AD162*$R162*SUMIF(Lists!$E$2:$E$133,'Quarterly Information'!$Q162,Exchange_Value)+AD162*$T162*SUMIF(Lists!$E$2:$E$133,'Quarterly Information'!$S162,Exchange_Value))/1000,AD162*SUMIF(Lists!$E$2:$E$133,$I162,Exchange_Value)/1000),1)</f>
        <v>0</v>
      </c>
      <c r="CH162" s="218">
        <f>ROUND(IF($I162="Other HFC Blend",(AE162*$L162*SUMIF(Lists!$E$2:$E$133,'Quarterly Information'!$K162,Exchange_Value)+AE162*$N162*SUMIF(Lists!$E$2:$E$133,'Quarterly Information'!$M162,Exchange_Value)+AE162*$P162*SUMIF(Lists!$E$2:$E$133,'Quarterly Information'!$O162,Exchange_Value)+AE162*$R162*SUMIF(Lists!$E$2:$E$133,'Quarterly Information'!$Q162,Exchange_Value)+AE162*$T162*SUMIF(Lists!$E$2:$E$133,'Quarterly Information'!$S162,Exchange_Value))/1000,AE162*SUMIF(Lists!$E$2:$E$133,$I162,Exchange_Value)/1000),1)</f>
        <v>0</v>
      </c>
      <c r="CI162" s="218">
        <f>ROUND(IF($I162="Other HFC Blend",(AF162*$L162*SUMIF(Lists!$E$2:$E$133,'Quarterly Information'!$K162,Exchange_Value)+AF162*$N162*SUMIF(Lists!$E$2:$E$133,'Quarterly Information'!$M162,Exchange_Value)+AF162*$P162*SUMIF(Lists!$E$2:$E$133,'Quarterly Information'!$O162,Exchange_Value)+AF162*$R162*SUMIF(Lists!$E$2:$E$133,'Quarterly Information'!$Q162,Exchange_Value)+AF162*$T162*SUMIF(Lists!$E$2:$E$133,'Quarterly Information'!$S162,Exchange_Value))/1000,AF162*SUMIF(Lists!$E$2:$E$133,$I162,Exchange_Value)/1000),1)</f>
        <v>0</v>
      </c>
    </row>
    <row r="163" spans="1:87" ht="14" x14ac:dyDescent="0.25">
      <c r="A163" s="39">
        <v>121</v>
      </c>
      <c r="B163" s="90" t="str">
        <f t="shared" si="43"/>
        <v/>
      </c>
      <c r="C163" s="159"/>
      <c r="D163" s="91"/>
      <c r="E163" s="174"/>
      <c r="F163" s="92"/>
      <c r="G163" s="93"/>
      <c r="H163" s="94"/>
      <c r="I163" s="185"/>
      <c r="J163" s="200"/>
      <c r="K163" s="210"/>
      <c r="L163" s="95"/>
      <c r="M163" s="92"/>
      <c r="N163" s="95"/>
      <c r="O163" s="92"/>
      <c r="P163" s="95"/>
      <c r="Q163" s="128"/>
      <c r="R163" s="95"/>
      <c r="S163" s="128"/>
      <c r="T163" s="211"/>
      <c r="U163" s="203"/>
      <c r="V163" s="92"/>
      <c r="W163" s="96"/>
      <c r="X163" s="92"/>
      <c r="Y163" s="220"/>
      <c r="Z163" s="226"/>
      <c r="AA163" s="165"/>
      <c r="AB163" s="165"/>
      <c r="AC163" s="165"/>
      <c r="AD163" s="165"/>
      <c r="AE163" s="165"/>
      <c r="AF163" s="168"/>
      <c r="AG163"/>
      <c r="AH163" s="107">
        <f t="shared" si="86"/>
        <v>0</v>
      </c>
      <c r="AI163" s="107">
        <f t="shared" si="87"/>
        <v>0</v>
      </c>
      <c r="AJ163" s="107">
        <f t="shared" si="88"/>
        <v>0</v>
      </c>
      <c r="AK163" s="107">
        <f t="shared" si="89"/>
        <v>0</v>
      </c>
      <c r="AL163" s="107">
        <f t="shared" si="90"/>
        <v>0</v>
      </c>
      <c r="AM163" s="107">
        <f t="shared" si="49"/>
        <v>0</v>
      </c>
      <c r="AO163" s="161" t="e">
        <f t="shared" si="91"/>
        <v>#DIV/0!</v>
      </c>
      <c r="AP163" s="161" t="e">
        <f t="shared" si="92"/>
        <v>#DIV/0!</v>
      </c>
      <c r="AQ163" s="161" t="e">
        <f t="shared" si="93"/>
        <v>#DIV/0!</v>
      </c>
      <c r="AR163" s="161" t="e">
        <f t="shared" si="94"/>
        <v>#DIV/0!</v>
      </c>
      <c r="AS163" s="161" t="e">
        <f t="shared" si="95"/>
        <v>#DIV/0!</v>
      </c>
      <c r="AT163" s="107">
        <f t="shared" si="96"/>
        <v>0</v>
      </c>
      <c r="AU163" s="161" t="e">
        <f t="shared" si="97"/>
        <v>#DIV/0!</v>
      </c>
      <c r="AV163" s="161" t="e">
        <f t="shared" si="98"/>
        <v>#DIV/0!</v>
      </c>
      <c r="AW163" s="161" t="e">
        <f t="shared" si="99"/>
        <v>#DIV/0!</v>
      </c>
      <c r="AX163" s="161" t="e">
        <f t="shared" si="100"/>
        <v>#DIV/0!</v>
      </c>
      <c r="AY163" s="161" t="e">
        <f t="shared" si="101"/>
        <v>#DIV/0!</v>
      </c>
      <c r="AZ163" s="107">
        <f t="shared" si="102"/>
        <v>0</v>
      </c>
      <c r="BA163" s="161" t="e">
        <f t="shared" si="103"/>
        <v>#DIV/0!</v>
      </c>
      <c r="BB163" s="161" t="e">
        <f t="shared" si="104"/>
        <v>#DIV/0!</v>
      </c>
      <c r="BC163" s="161" t="e">
        <f t="shared" si="105"/>
        <v>#DIV/0!</v>
      </c>
      <c r="BD163" s="161" t="e">
        <f t="shared" si="106"/>
        <v>#DIV/0!</v>
      </c>
      <c r="BE163" s="161" t="e">
        <f t="shared" si="107"/>
        <v>#DIV/0!</v>
      </c>
      <c r="BF163" s="107">
        <f t="shared" si="108"/>
        <v>0</v>
      </c>
      <c r="BG163" s="161" t="e">
        <f t="shared" si="109"/>
        <v>#DIV/0!</v>
      </c>
      <c r="BH163" s="161" t="e">
        <f t="shared" si="110"/>
        <v>#DIV/0!</v>
      </c>
      <c r="BI163" s="161" t="e">
        <f t="shared" si="111"/>
        <v>#DIV/0!</v>
      </c>
      <c r="BJ163" s="161" t="e">
        <f t="shared" si="112"/>
        <v>#DIV/0!</v>
      </c>
      <c r="BK163" s="161" t="e">
        <f t="shared" si="113"/>
        <v>#DIV/0!</v>
      </c>
      <c r="BL163" s="107">
        <f t="shared" si="114"/>
        <v>0</v>
      </c>
      <c r="BM163" s="161" t="e">
        <f t="shared" si="115"/>
        <v>#DIV/0!</v>
      </c>
      <c r="BN163" s="161" t="e">
        <f t="shared" si="116"/>
        <v>#DIV/0!</v>
      </c>
      <c r="BO163" s="161" t="e">
        <f t="shared" si="117"/>
        <v>#DIV/0!</v>
      </c>
      <c r="BP163" s="161" t="e">
        <f t="shared" si="118"/>
        <v>#DIV/0!</v>
      </c>
      <c r="BQ163" s="161" t="e">
        <f t="shared" si="119"/>
        <v>#DIV/0!</v>
      </c>
      <c r="BR163" s="107">
        <f t="shared" si="120"/>
        <v>0</v>
      </c>
      <c r="BS163" s="161" t="e">
        <f t="shared" si="121"/>
        <v>#DIV/0!</v>
      </c>
      <c r="BT163" s="161" t="e">
        <f t="shared" si="122"/>
        <v>#DIV/0!</v>
      </c>
      <c r="BU163" s="161" t="e">
        <f t="shared" si="123"/>
        <v>#DIV/0!</v>
      </c>
      <c r="BV163" s="161" t="e">
        <f t="shared" si="124"/>
        <v>#DIV/0!</v>
      </c>
      <c r="BW163" s="161" t="e">
        <f t="shared" si="125"/>
        <v>#DIV/0!</v>
      </c>
      <c r="BX163" s="107">
        <f t="shared" si="126"/>
        <v>0</v>
      </c>
      <c r="BZ163" s="40" t="e">
        <f>VLOOKUP(I163,Lists!$D$2:$D$19,1,FALSE)</f>
        <v>#N/A</v>
      </c>
      <c r="CA163" s="40" t="e">
        <f>VLOOKUP($I163,Blends!$B$2:$B$115,1,FALSE)</f>
        <v>#N/A</v>
      </c>
      <c r="CC163" s="218">
        <f>ROUND(IF($I163="Other HFC Blend",(Z163*$L163*SUMIF(Lists!$E$2:$E$133,'Quarterly Information'!$K163,Exchange_Value)+Z163*$N163*SUMIF(Lists!$E$2:$E$133,'Quarterly Information'!$M163,Exchange_Value)+Z163*$P163*SUMIF(Lists!$E$2:$E$133,'Quarterly Information'!$O163,Exchange_Value)+Z163*$R163*SUMIF(Lists!$E$2:$E$133,'Quarterly Information'!$Q163,Exchange_Value)+Z163*$T163*SUMIF(Lists!$E$2:$E$133,'Quarterly Information'!$S163,Exchange_Value))/1000,Z163*SUMIF(Lists!$E$2:$E$133,$I163,Exchange_Value)/1000),1)</f>
        <v>0</v>
      </c>
      <c r="CD163" s="218">
        <f>ROUND(IF($I163="Other HFC Blend",(AA163*$L163*SUMIF(Lists!$E$2:$E$133,'Quarterly Information'!$K163,Exchange_Value)+AA163*$N163*SUMIF(Lists!$E$2:$E$133,'Quarterly Information'!$M163,Exchange_Value)+AA163*$P163*SUMIF(Lists!$E$2:$E$133,'Quarterly Information'!$O163,Exchange_Value)+AA163*$R163*SUMIF(Lists!$E$2:$E$133,'Quarterly Information'!$Q163,Exchange_Value)+AA163*$T163*SUMIF(Lists!$E$2:$E$133,'Quarterly Information'!$S163,Exchange_Value))/1000,AA163*SUMIF(Lists!$E$2:$E$133,$I163,Exchange_Value)/1000),1)</f>
        <v>0</v>
      </c>
      <c r="CE163" s="218">
        <f>ROUND(IF($I163="Other HFC Blend",(AB163*$L163*SUMIF(Lists!$E$2:$E$133,'Quarterly Information'!$K163,Exchange_Value)+AB163*$N163*SUMIF(Lists!$E$2:$E$133,'Quarterly Information'!$M163,Exchange_Value)+AB163*$P163*SUMIF(Lists!$E$2:$E$133,'Quarterly Information'!$O163,Exchange_Value)+AB163*$R163*SUMIF(Lists!$E$2:$E$133,'Quarterly Information'!$Q163,Exchange_Value)+AB163*$T163*SUMIF(Lists!$E$2:$E$133,'Quarterly Information'!$S163,Exchange_Value))/1000,AB163*SUMIF(Lists!$E$2:$E$133,$I163,Exchange_Value)/1000),1)</f>
        <v>0</v>
      </c>
      <c r="CF163" s="218">
        <f>ROUND(IF($I163="Other HFC Blend",(AC163*$L163*SUMIF(Lists!$E$2:$E$133,'Quarterly Information'!$K163,Exchange_Value)+AC163*$N163*SUMIF(Lists!$E$2:$E$133,'Quarterly Information'!$M163,Exchange_Value)+AC163*$P163*SUMIF(Lists!$E$2:$E$133,'Quarterly Information'!$O163,Exchange_Value)+AC163*$R163*SUMIF(Lists!$E$2:$E$133,'Quarterly Information'!$Q163,Exchange_Value)+AC163*$T163*SUMIF(Lists!$E$2:$E$133,'Quarterly Information'!$S163,Exchange_Value))/1000,AC163*SUMIF(Lists!$E$2:$E$133,$I163,Exchange_Value)/1000),1)</f>
        <v>0</v>
      </c>
      <c r="CG163" s="218">
        <f>ROUND(IF($I163="Other HFC Blend",(AD163*$L163*SUMIF(Lists!$E$2:$E$133,'Quarterly Information'!$K163,Exchange_Value)+AD163*$N163*SUMIF(Lists!$E$2:$E$133,'Quarterly Information'!$M163,Exchange_Value)+AD163*$P163*SUMIF(Lists!$E$2:$E$133,'Quarterly Information'!$O163,Exchange_Value)+AD163*$R163*SUMIF(Lists!$E$2:$E$133,'Quarterly Information'!$Q163,Exchange_Value)+AD163*$T163*SUMIF(Lists!$E$2:$E$133,'Quarterly Information'!$S163,Exchange_Value))/1000,AD163*SUMIF(Lists!$E$2:$E$133,$I163,Exchange_Value)/1000),1)</f>
        <v>0</v>
      </c>
      <c r="CH163" s="218">
        <f>ROUND(IF($I163="Other HFC Blend",(AE163*$L163*SUMIF(Lists!$E$2:$E$133,'Quarterly Information'!$K163,Exchange_Value)+AE163*$N163*SUMIF(Lists!$E$2:$E$133,'Quarterly Information'!$M163,Exchange_Value)+AE163*$P163*SUMIF(Lists!$E$2:$E$133,'Quarterly Information'!$O163,Exchange_Value)+AE163*$R163*SUMIF(Lists!$E$2:$E$133,'Quarterly Information'!$Q163,Exchange_Value)+AE163*$T163*SUMIF(Lists!$E$2:$E$133,'Quarterly Information'!$S163,Exchange_Value))/1000,AE163*SUMIF(Lists!$E$2:$E$133,$I163,Exchange_Value)/1000),1)</f>
        <v>0</v>
      </c>
      <c r="CI163" s="218">
        <f>ROUND(IF($I163="Other HFC Blend",(AF163*$L163*SUMIF(Lists!$E$2:$E$133,'Quarterly Information'!$K163,Exchange_Value)+AF163*$N163*SUMIF(Lists!$E$2:$E$133,'Quarterly Information'!$M163,Exchange_Value)+AF163*$P163*SUMIF(Lists!$E$2:$E$133,'Quarterly Information'!$O163,Exchange_Value)+AF163*$R163*SUMIF(Lists!$E$2:$E$133,'Quarterly Information'!$Q163,Exchange_Value)+AF163*$T163*SUMIF(Lists!$E$2:$E$133,'Quarterly Information'!$S163,Exchange_Value))/1000,AF163*SUMIF(Lists!$E$2:$E$133,$I163,Exchange_Value)/1000),1)</f>
        <v>0</v>
      </c>
    </row>
    <row r="164" spans="1:87" ht="14" x14ac:dyDescent="0.25">
      <c r="A164" s="39">
        <v>122</v>
      </c>
      <c r="B164" s="90" t="str">
        <f t="shared" si="43"/>
        <v/>
      </c>
      <c r="C164" s="159"/>
      <c r="D164" s="91"/>
      <c r="E164" s="174"/>
      <c r="F164" s="92"/>
      <c r="G164" s="93"/>
      <c r="H164" s="94"/>
      <c r="I164" s="185"/>
      <c r="J164" s="200"/>
      <c r="K164" s="210"/>
      <c r="L164" s="95"/>
      <c r="M164" s="92"/>
      <c r="N164" s="95"/>
      <c r="O164" s="92"/>
      <c r="P164" s="95"/>
      <c r="Q164" s="128"/>
      <c r="R164" s="95"/>
      <c r="S164" s="128"/>
      <c r="T164" s="211"/>
      <c r="U164" s="203"/>
      <c r="V164" s="92"/>
      <c r="W164" s="96"/>
      <c r="X164" s="92"/>
      <c r="Y164" s="220"/>
      <c r="Z164" s="226"/>
      <c r="AA164" s="165"/>
      <c r="AB164" s="165"/>
      <c r="AC164" s="165"/>
      <c r="AD164" s="165"/>
      <c r="AE164" s="165"/>
      <c r="AF164" s="168"/>
      <c r="AG164"/>
      <c r="AH164" s="107">
        <f t="shared" si="86"/>
        <v>0</v>
      </c>
      <c r="AI164" s="107">
        <f t="shared" si="87"/>
        <v>0</v>
      </c>
      <c r="AJ164" s="107">
        <f t="shared" si="88"/>
        <v>0</v>
      </c>
      <c r="AK164" s="107">
        <f t="shared" si="89"/>
        <v>0</v>
      </c>
      <c r="AL164" s="107">
        <f t="shared" si="90"/>
        <v>0</v>
      </c>
      <c r="AM164" s="107">
        <f t="shared" si="49"/>
        <v>0</v>
      </c>
      <c r="AO164" s="161" t="e">
        <f t="shared" si="91"/>
        <v>#DIV/0!</v>
      </c>
      <c r="AP164" s="161" t="e">
        <f t="shared" si="92"/>
        <v>#DIV/0!</v>
      </c>
      <c r="AQ164" s="161" t="e">
        <f t="shared" si="93"/>
        <v>#DIV/0!</v>
      </c>
      <c r="AR164" s="161" t="e">
        <f t="shared" si="94"/>
        <v>#DIV/0!</v>
      </c>
      <c r="AS164" s="161" t="e">
        <f t="shared" si="95"/>
        <v>#DIV/0!</v>
      </c>
      <c r="AT164" s="107">
        <f t="shared" si="96"/>
        <v>0</v>
      </c>
      <c r="AU164" s="161" t="e">
        <f t="shared" si="97"/>
        <v>#DIV/0!</v>
      </c>
      <c r="AV164" s="161" t="e">
        <f t="shared" si="98"/>
        <v>#DIV/0!</v>
      </c>
      <c r="AW164" s="161" t="e">
        <f t="shared" si="99"/>
        <v>#DIV/0!</v>
      </c>
      <c r="AX164" s="161" t="e">
        <f t="shared" si="100"/>
        <v>#DIV/0!</v>
      </c>
      <c r="AY164" s="161" t="e">
        <f t="shared" si="101"/>
        <v>#DIV/0!</v>
      </c>
      <c r="AZ164" s="107">
        <f t="shared" si="102"/>
        <v>0</v>
      </c>
      <c r="BA164" s="161" t="e">
        <f t="shared" si="103"/>
        <v>#DIV/0!</v>
      </c>
      <c r="BB164" s="161" t="e">
        <f t="shared" si="104"/>
        <v>#DIV/0!</v>
      </c>
      <c r="BC164" s="161" t="e">
        <f t="shared" si="105"/>
        <v>#DIV/0!</v>
      </c>
      <c r="BD164" s="161" t="e">
        <f t="shared" si="106"/>
        <v>#DIV/0!</v>
      </c>
      <c r="BE164" s="161" t="e">
        <f t="shared" si="107"/>
        <v>#DIV/0!</v>
      </c>
      <c r="BF164" s="107">
        <f t="shared" si="108"/>
        <v>0</v>
      </c>
      <c r="BG164" s="161" t="e">
        <f t="shared" si="109"/>
        <v>#DIV/0!</v>
      </c>
      <c r="BH164" s="161" t="e">
        <f t="shared" si="110"/>
        <v>#DIV/0!</v>
      </c>
      <c r="BI164" s="161" t="e">
        <f t="shared" si="111"/>
        <v>#DIV/0!</v>
      </c>
      <c r="BJ164" s="161" t="e">
        <f t="shared" si="112"/>
        <v>#DIV/0!</v>
      </c>
      <c r="BK164" s="161" t="e">
        <f t="shared" si="113"/>
        <v>#DIV/0!</v>
      </c>
      <c r="BL164" s="107">
        <f t="shared" si="114"/>
        <v>0</v>
      </c>
      <c r="BM164" s="161" t="e">
        <f t="shared" si="115"/>
        <v>#DIV/0!</v>
      </c>
      <c r="BN164" s="161" t="e">
        <f t="shared" si="116"/>
        <v>#DIV/0!</v>
      </c>
      <c r="BO164" s="161" t="e">
        <f t="shared" si="117"/>
        <v>#DIV/0!</v>
      </c>
      <c r="BP164" s="161" t="e">
        <f t="shared" si="118"/>
        <v>#DIV/0!</v>
      </c>
      <c r="BQ164" s="161" t="e">
        <f t="shared" si="119"/>
        <v>#DIV/0!</v>
      </c>
      <c r="BR164" s="107">
        <f t="shared" si="120"/>
        <v>0</v>
      </c>
      <c r="BS164" s="161" t="e">
        <f t="shared" si="121"/>
        <v>#DIV/0!</v>
      </c>
      <c r="BT164" s="161" t="e">
        <f t="shared" si="122"/>
        <v>#DIV/0!</v>
      </c>
      <c r="BU164" s="161" t="e">
        <f t="shared" si="123"/>
        <v>#DIV/0!</v>
      </c>
      <c r="BV164" s="161" t="e">
        <f t="shared" si="124"/>
        <v>#DIV/0!</v>
      </c>
      <c r="BW164" s="161" t="e">
        <f t="shared" si="125"/>
        <v>#DIV/0!</v>
      </c>
      <c r="BX164" s="107">
        <f t="shared" si="126"/>
        <v>0</v>
      </c>
      <c r="BZ164" s="40" t="e">
        <f>VLOOKUP(I164,Lists!$D$2:$D$19,1,FALSE)</f>
        <v>#N/A</v>
      </c>
      <c r="CA164" s="40" t="e">
        <f>VLOOKUP($I164,Blends!$B$2:$B$115,1,FALSE)</f>
        <v>#N/A</v>
      </c>
      <c r="CC164" s="218">
        <f>ROUND(IF($I164="Other HFC Blend",(Z164*$L164*SUMIF(Lists!$E$2:$E$133,'Quarterly Information'!$K164,Exchange_Value)+Z164*$N164*SUMIF(Lists!$E$2:$E$133,'Quarterly Information'!$M164,Exchange_Value)+Z164*$P164*SUMIF(Lists!$E$2:$E$133,'Quarterly Information'!$O164,Exchange_Value)+Z164*$R164*SUMIF(Lists!$E$2:$E$133,'Quarterly Information'!$Q164,Exchange_Value)+Z164*$T164*SUMIF(Lists!$E$2:$E$133,'Quarterly Information'!$S164,Exchange_Value))/1000,Z164*SUMIF(Lists!$E$2:$E$133,$I164,Exchange_Value)/1000),1)</f>
        <v>0</v>
      </c>
      <c r="CD164" s="218">
        <f>ROUND(IF($I164="Other HFC Blend",(AA164*$L164*SUMIF(Lists!$E$2:$E$133,'Quarterly Information'!$K164,Exchange_Value)+AA164*$N164*SUMIF(Lists!$E$2:$E$133,'Quarterly Information'!$M164,Exchange_Value)+AA164*$P164*SUMIF(Lists!$E$2:$E$133,'Quarterly Information'!$O164,Exchange_Value)+AA164*$R164*SUMIF(Lists!$E$2:$E$133,'Quarterly Information'!$Q164,Exchange_Value)+AA164*$T164*SUMIF(Lists!$E$2:$E$133,'Quarterly Information'!$S164,Exchange_Value))/1000,AA164*SUMIF(Lists!$E$2:$E$133,$I164,Exchange_Value)/1000),1)</f>
        <v>0</v>
      </c>
      <c r="CE164" s="218">
        <f>ROUND(IF($I164="Other HFC Blend",(AB164*$L164*SUMIF(Lists!$E$2:$E$133,'Quarterly Information'!$K164,Exchange_Value)+AB164*$N164*SUMIF(Lists!$E$2:$E$133,'Quarterly Information'!$M164,Exchange_Value)+AB164*$P164*SUMIF(Lists!$E$2:$E$133,'Quarterly Information'!$O164,Exchange_Value)+AB164*$R164*SUMIF(Lists!$E$2:$E$133,'Quarterly Information'!$Q164,Exchange_Value)+AB164*$T164*SUMIF(Lists!$E$2:$E$133,'Quarterly Information'!$S164,Exchange_Value))/1000,AB164*SUMIF(Lists!$E$2:$E$133,$I164,Exchange_Value)/1000),1)</f>
        <v>0</v>
      </c>
      <c r="CF164" s="218">
        <f>ROUND(IF($I164="Other HFC Blend",(AC164*$L164*SUMIF(Lists!$E$2:$E$133,'Quarterly Information'!$K164,Exchange_Value)+AC164*$N164*SUMIF(Lists!$E$2:$E$133,'Quarterly Information'!$M164,Exchange_Value)+AC164*$P164*SUMIF(Lists!$E$2:$E$133,'Quarterly Information'!$O164,Exchange_Value)+AC164*$R164*SUMIF(Lists!$E$2:$E$133,'Quarterly Information'!$Q164,Exchange_Value)+AC164*$T164*SUMIF(Lists!$E$2:$E$133,'Quarterly Information'!$S164,Exchange_Value))/1000,AC164*SUMIF(Lists!$E$2:$E$133,$I164,Exchange_Value)/1000),1)</f>
        <v>0</v>
      </c>
      <c r="CG164" s="218">
        <f>ROUND(IF($I164="Other HFC Blend",(AD164*$L164*SUMIF(Lists!$E$2:$E$133,'Quarterly Information'!$K164,Exchange_Value)+AD164*$N164*SUMIF(Lists!$E$2:$E$133,'Quarterly Information'!$M164,Exchange_Value)+AD164*$P164*SUMIF(Lists!$E$2:$E$133,'Quarterly Information'!$O164,Exchange_Value)+AD164*$R164*SUMIF(Lists!$E$2:$E$133,'Quarterly Information'!$Q164,Exchange_Value)+AD164*$T164*SUMIF(Lists!$E$2:$E$133,'Quarterly Information'!$S164,Exchange_Value))/1000,AD164*SUMIF(Lists!$E$2:$E$133,$I164,Exchange_Value)/1000),1)</f>
        <v>0</v>
      </c>
      <c r="CH164" s="218">
        <f>ROUND(IF($I164="Other HFC Blend",(AE164*$L164*SUMIF(Lists!$E$2:$E$133,'Quarterly Information'!$K164,Exchange_Value)+AE164*$N164*SUMIF(Lists!$E$2:$E$133,'Quarterly Information'!$M164,Exchange_Value)+AE164*$P164*SUMIF(Lists!$E$2:$E$133,'Quarterly Information'!$O164,Exchange_Value)+AE164*$R164*SUMIF(Lists!$E$2:$E$133,'Quarterly Information'!$Q164,Exchange_Value)+AE164*$T164*SUMIF(Lists!$E$2:$E$133,'Quarterly Information'!$S164,Exchange_Value))/1000,AE164*SUMIF(Lists!$E$2:$E$133,$I164,Exchange_Value)/1000),1)</f>
        <v>0</v>
      </c>
      <c r="CI164" s="218">
        <f>ROUND(IF($I164="Other HFC Blend",(AF164*$L164*SUMIF(Lists!$E$2:$E$133,'Quarterly Information'!$K164,Exchange_Value)+AF164*$N164*SUMIF(Lists!$E$2:$E$133,'Quarterly Information'!$M164,Exchange_Value)+AF164*$P164*SUMIF(Lists!$E$2:$E$133,'Quarterly Information'!$O164,Exchange_Value)+AF164*$R164*SUMIF(Lists!$E$2:$E$133,'Quarterly Information'!$Q164,Exchange_Value)+AF164*$T164*SUMIF(Lists!$E$2:$E$133,'Quarterly Information'!$S164,Exchange_Value))/1000,AF164*SUMIF(Lists!$E$2:$E$133,$I164,Exchange_Value)/1000),1)</f>
        <v>0</v>
      </c>
    </row>
    <row r="165" spans="1:87" ht="14" x14ac:dyDescent="0.25">
      <c r="A165" s="39">
        <v>123</v>
      </c>
      <c r="B165" s="90" t="str">
        <f t="shared" si="43"/>
        <v/>
      </c>
      <c r="C165" s="159"/>
      <c r="D165" s="91"/>
      <c r="E165" s="174"/>
      <c r="F165" s="92"/>
      <c r="G165" s="93"/>
      <c r="H165" s="94"/>
      <c r="I165" s="185"/>
      <c r="J165" s="200"/>
      <c r="K165" s="210"/>
      <c r="L165" s="95"/>
      <c r="M165" s="92"/>
      <c r="N165" s="95"/>
      <c r="O165" s="92"/>
      <c r="P165" s="95"/>
      <c r="Q165" s="128"/>
      <c r="R165" s="95"/>
      <c r="S165" s="128"/>
      <c r="T165" s="211"/>
      <c r="U165" s="203"/>
      <c r="V165" s="92"/>
      <c r="W165" s="96"/>
      <c r="X165" s="92"/>
      <c r="Y165" s="220"/>
      <c r="Z165" s="226"/>
      <c r="AA165" s="165"/>
      <c r="AB165" s="165"/>
      <c r="AC165" s="165"/>
      <c r="AD165" s="165"/>
      <c r="AE165" s="165"/>
      <c r="AF165" s="168"/>
      <c r="AG165"/>
      <c r="AH165" s="107">
        <f t="shared" si="86"/>
        <v>0</v>
      </c>
      <c r="AI165" s="107">
        <f t="shared" si="87"/>
        <v>0</v>
      </c>
      <c r="AJ165" s="107">
        <f t="shared" si="88"/>
        <v>0</v>
      </c>
      <c r="AK165" s="107">
        <f t="shared" si="89"/>
        <v>0</v>
      </c>
      <c r="AL165" s="107">
        <f t="shared" si="90"/>
        <v>0</v>
      </c>
      <c r="AM165" s="107">
        <f t="shared" si="49"/>
        <v>0</v>
      </c>
      <c r="AO165" s="161" t="e">
        <f t="shared" si="91"/>
        <v>#DIV/0!</v>
      </c>
      <c r="AP165" s="161" t="e">
        <f t="shared" si="92"/>
        <v>#DIV/0!</v>
      </c>
      <c r="AQ165" s="161" t="e">
        <f t="shared" si="93"/>
        <v>#DIV/0!</v>
      </c>
      <c r="AR165" s="161" t="e">
        <f t="shared" si="94"/>
        <v>#DIV/0!</v>
      </c>
      <c r="AS165" s="161" t="e">
        <f t="shared" si="95"/>
        <v>#DIV/0!</v>
      </c>
      <c r="AT165" s="107">
        <f t="shared" si="96"/>
        <v>0</v>
      </c>
      <c r="AU165" s="161" t="e">
        <f t="shared" si="97"/>
        <v>#DIV/0!</v>
      </c>
      <c r="AV165" s="161" t="e">
        <f t="shared" si="98"/>
        <v>#DIV/0!</v>
      </c>
      <c r="AW165" s="161" t="e">
        <f t="shared" si="99"/>
        <v>#DIV/0!</v>
      </c>
      <c r="AX165" s="161" t="e">
        <f t="shared" si="100"/>
        <v>#DIV/0!</v>
      </c>
      <c r="AY165" s="161" t="e">
        <f t="shared" si="101"/>
        <v>#DIV/0!</v>
      </c>
      <c r="AZ165" s="107">
        <f t="shared" si="102"/>
        <v>0</v>
      </c>
      <c r="BA165" s="161" t="e">
        <f t="shared" si="103"/>
        <v>#DIV/0!</v>
      </c>
      <c r="BB165" s="161" t="e">
        <f t="shared" si="104"/>
        <v>#DIV/0!</v>
      </c>
      <c r="BC165" s="161" t="e">
        <f t="shared" si="105"/>
        <v>#DIV/0!</v>
      </c>
      <c r="BD165" s="161" t="e">
        <f t="shared" si="106"/>
        <v>#DIV/0!</v>
      </c>
      <c r="BE165" s="161" t="e">
        <f t="shared" si="107"/>
        <v>#DIV/0!</v>
      </c>
      <c r="BF165" s="107">
        <f t="shared" si="108"/>
        <v>0</v>
      </c>
      <c r="BG165" s="161" t="e">
        <f t="shared" si="109"/>
        <v>#DIV/0!</v>
      </c>
      <c r="BH165" s="161" t="e">
        <f t="shared" si="110"/>
        <v>#DIV/0!</v>
      </c>
      <c r="BI165" s="161" t="e">
        <f t="shared" si="111"/>
        <v>#DIV/0!</v>
      </c>
      <c r="BJ165" s="161" t="e">
        <f t="shared" si="112"/>
        <v>#DIV/0!</v>
      </c>
      <c r="BK165" s="161" t="e">
        <f t="shared" si="113"/>
        <v>#DIV/0!</v>
      </c>
      <c r="BL165" s="107">
        <f t="shared" si="114"/>
        <v>0</v>
      </c>
      <c r="BM165" s="161" t="e">
        <f t="shared" si="115"/>
        <v>#DIV/0!</v>
      </c>
      <c r="BN165" s="161" t="e">
        <f t="shared" si="116"/>
        <v>#DIV/0!</v>
      </c>
      <c r="BO165" s="161" t="e">
        <f t="shared" si="117"/>
        <v>#DIV/0!</v>
      </c>
      <c r="BP165" s="161" t="e">
        <f t="shared" si="118"/>
        <v>#DIV/0!</v>
      </c>
      <c r="BQ165" s="161" t="e">
        <f t="shared" si="119"/>
        <v>#DIV/0!</v>
      </c>
      <c r="BR165" s="107">
        <f t="shared" si="120"/>
        <v>0</v>
      </c>
      <c r="BS165" s="161" t="e">
        <f t="shared" si="121"/>
        <v>#DIV/0!</v>
      </c>
      <c r="BT165" s="161" t="e">
        <f t="shared" si="122"/>
        <v>#DIV/0!</v>
      </c>
      <c r="BU165" s="161" t="e">
        <f t="shared" si="123"/>
        <v>#DIV/0!</v>
      </c>
      <c r="BV165" s="161" t="e">
        <f t="shared" si="124"/>
        <v>#DIV/0!</v>
      </c>
      <c r="BW165" s="161" t="e">
        <f t="shared" si="125"/>
        <v>#DIV/0!</v>
      </c>
      <c r="BX165" s="107">
        <f t="shared" si="126"/>
        <v>0</v>
      </c>
      <c r="BZ165" s="40" t="e">
        <f>VLOOKUP(I165,Lists!$D$2:$D$19,1,FALSE)</f>
        <v>#N/A</v>
      </c>
      <c r="CA165" s="40" t="e">
        <f>VLOOKUP($I165,Blends!$B$2:$B$115,1,FALSE)</f>
        <v>#N/A</v>
      </c>
      <c r="CC165" s="218">
        <f>ROUND(IF($I165="Other HFC Blend",(Z165*$L165*SUMIF(Lists!$E$2:$E$133,'Quarterly Information'!$K165,Exchange_Value)+Z165*$N165*SUMIF(Lists!$E$2:$E$133,'Quarterly Information'!$M165,Exchange_Value)+Z165*$P165*SUMIF(Lists!$E$2:$E$133,'Quarterly Information'!$O165,Exchange_Value)+Z165*$R165*SUMIF(Lists!$E$2:$E$133,'Quarterly Information'!$Q165,Exchange_Value)+Z165*$T165*SUMIF(Lists!$E$2:$E$133,'Quarterly Information'!$S165,Exchange_Value))/1000,Z165*SUMIF(Lists!$E$2:$E$133,$I165,Exchange_Value)/1000),1)</f>
        <v>0</v>
      </c>
      <c r="CD165" s="218">
        <f>ROUND(IF($I165="Other HFC Blend",(AA165*$L165*SUMIF(Lists!$E$2:$E$133,'Quarterly Information'!$K165,Exchange_Value)+AA165*$N165*SUMIF(Lists!$E$2:$E$133,'Quarterly Information'!$M165,Exchange_Value)+AA165*$P165*SUMIF(Lists!$E$2:$E$133,'Quarterly Information'!$O165,Exchange_Value)+AA165*$R165*SUMIF(Lists!$E$2:$E$133,'Quarterly Information'!$Q165,Exchange_Value)+AA165*$T165*SUMIF(Lists!$E$2:$E$133,'Quarterly Information'!$S165,Exchange_Value))/1000,AA165*SUMIF(Lists!$E$2:$E$133,$I165,Exchange_Value)/1000),1)</f>
        <v>0</v>
      </c>
      <c r="CE165" s="218">
        <f>ROUND(IF($I165="Other HFC Blend",(AB165*$L165*SUMIF(Lists!$E$2:$E$133,'Quarterly Information'!$K165,Exchange_Value)+AB165*$N165*SUMIF(Lists!$E$2:$E$133,'Quarterly Information'!$M165,Exchange_Value)+AB165*$P165*SUMIF(Lists!$E$2:$E$133,'Quarterly Information'!$O165,Exchange_Value)+AB165*$R165*SUMIF(Lists!$E$2:$E$133,'Quarterly Information'!$Q165,Exchange_Value)+AB165*$T165*SUMIF(Lists!$E$2:$E$133,'Quarterly Information'!$S165,Exchange_Value))/1000,AB165*SUMIF(Lists!$E$2:$E$133,$I165,Exchange_Value)/1000),1)</f>
        <v>0</v>
      </c>
      <c r="CF165" s="218">
        <f>ROUND(IF($I165="Other HFC Blend",(AC165*$L165*SUMIF(Lists!$E$2:$E$133,'Quarterly Information'!$K165,Exchange_Value)+AC165*$N165*SUMIF(Lists!$E$2:$E$133,'Quarterly Information'!$M165,Exchange_Value)+AC165*$P165*SUMIF(Lists!$E$2:$E$133,'Quarterly Information'!$O165,Exchange_Value)+AC165*$R165*SUMIF(Lists!$E$2:$E$133,'Quarterly Information'!$Q165,Exchange_Value)+AC165*$T165*SUMIF(Lists!$E$2:$E$133,'Quarterly Information'!$S165,Exchange_Value))/1000,AC165*SUMIF(Lists!$E$2:$E$133,$I165,Exchange_Value)/1000),1)</f>
        <v>0</v>
      </c>
      <c r="CG165" s="218">
        <f>ROUND(IF($I165="Other HFC Blend",(AD165*$L165*SUMIF(Lists!$E$2:$E$133,'Quarterly Information'!$K165,Exchange_Value)+AD165*$N165*SUMIF(Lists!$E$2:$E$133,'Quarterly Information'!$M165,Exchange_Value)+AD165*$P165*SUMIF(Lists!$E$2:$E$133,'Quarterly Information'!$O165,Exchange_Value)+AD165*$R165*SUMIF(Lists!$E$2:$E$133,'Quarterly Information'!$Q165,Exchange_Value)+AD165*$T165*SUMIF(Lists!$E$2:$E$133,'Quarterly Information'!$S165,Exchange_Value))/1000,AD165*SUMIF(Lists!$E$2:$E$133,$I165,Exchange_Value)/1000),1)</f>
        <v>0</v>
      </c>
      <c r="CH165" s="218">
        <f>ROUND(IF($I165="Other HFC Blend",(AE165*$L165*SUMIF(Lists!$E$2:$E$133,'Quarterly Information'!$K165,Exchange_Value)+AE165*$N165*SUMIF(Lists!$E$2:$E$133,'Quarterly Information'!$M165,Exchange_Value)+AE165*$P165*SUMIF(Lists!$E$2:$E$133,'Quarterly Information'!$O165,Exchange_Value)+AE165*$R165*SUMIF(Lists!$E$2:$E$133,'Quarterly Information'!$Q165,Exchange_Value)+AE165*$T165*SUMIF(Lists!$E$2:$E$133,'Quarterly Information'!$S165,Exchange_Value))/1000,AE165*SUMIF(Lists!$E$2:$E$133,$I165,Exchange_Value)/1000),1)</f>
        <v>0</v>
      </c>
      <c r="CI165" s="218">
        <f>ROUND(IF($I165="Other HFC Blend",(AF165*$L165*SUMIF(Lists!$E$2:$E$133,'Quarterly Information'!$K165,Exchange_Value)+AF165*$N165*SUMIF(Lists!$E$2:$E$133,'Quarterly Information'!$M165,Exchange_Value)+AF165*$P165*SUMIF(Lists!$E$2:$E$133,'Quarterly Information'!$O165,Exchange_Value)+AF165*$R165*SUMIF(Lists!$E$2:$E$133,'Quarterly Information'!$Q165,Exchange_Value)+AF165*$T165*SUMIF(Lists!$E$2:$E$133,'Quarterly Information'!$S165,Exchange_Value))/1000,AF165*SUMIF(Lists!$E$2:$E$133,$I165,Exchange_Value)/1000),1)</f>
        <v>0</v>
      </c>
    </row>
    <row r="166" spans="1:87" ht="14" x14ac:dyDescent="0.25">
      <c r="A166" s="39">
        <v>124</v>
      </c>
      <c r="B166" s="90" t="str">
        <f t="shared" si="43"/>
        <v/>
      </c>
      <c r="C166" s="159"/>
      <c r="D166" s="91"/>
      <c r="E166" s="174"/>
      <c r="F166" s="92"/>
      <c r="G166" s="93"/>
      <c r="H166" s="94"/>
      <c r="I166" s="185"/>
      <c r="J166" s="200"/>
      <c r="K166" s="210"/>
      <c r="L166" s="95"/>
      <c r="M166" s="92"/>
      <c r="N166" s="95"/>
      <c r="O166" s="92"/>
      <c r="P166" s="95"/>
      <c r="Q166" s="128"/>
      <c r="R166" s="95"/>
      <c r="S166" s="128"/>
      <c r="T166" s="211"/>
      <c r="U166" s="203"/>
      <c r="V166" s="92"/>
      <c r="W166" s="96"/>
      <c r="X166" s="92"/>
      <c r="Y166" s="220"/>
      <c r="Z166" s="226"/>
      <c r="AA166" s="165"/>
      <c r="AB166" s="165"/>
      <c r="AC166" s="165"/>
      <c r="AD166" s="165"/>
      <c r="AE166" s="165"/>
      <c r="AF166" s="168"/>
      <c r="AG166"/>
      <c r="AH166" s="107">
        <f t="shared" si="86"/>
        <v>0</v>
      </c>
      <c r="AI166" s="107">
        <f t="shared" si="87"/>
        <v>0</v>
      </c>
      <c r="AJ166" s="107">
        <f t="shared" si="88"/>
        <v>0</v>
      </c>
      <c r="AK166" s="107">
        <f t="shared" si="89"/>
        <v>0</v>
      </c>
      <c r="AL166" s="107">
        <f t="shared" si="90"/>
        <v>0</v>
      </c>
      <c r="AM166" s="107">
        <f t="shared" si="49"/>
        <v>0</v>
      </c>
      <c r="AO166" s="161" t="e">
        <f t="shared" si="91"/>
        <v>#DIV/0!</v>
      </c>
      <c r="AP166" s="161" t="e">
        <f t="shared" si="92"/>
        <v>#DIV/0!</v>
      </c>
      <c r="AQ166" s="161" t="e">
        <f t="shared" si="93"/>
        <v>#DIV/0!</v>
      </c>
      <c r="AR166" s="161" t="e">
        <f t="shared" si="94"/>
        <v>#DIV/0!</v>
      </c>
      <c r="AS166" s="161" t="e">
        <f t="shared" si="95"/>
        <v>#DIV/0!</v>
      </c>
      <c r="AT166" s="107">
        <f t="shared" si="96"/>
        <v>0</v>
      </c>
      <c r="AU166" s="161" t="e">
        <f t="shared" si="97"/>
        <v>#DIV/0!</v>
      </c>
      <c r="AV166" s="161" t="e">
        <f t="shared" si="98"/>
        <v>#DIV/0!</v>
      </c>
      <c r="AW166" s="161" t="e">
        <f t="shared" si="99"/>
        <v>#DIV/0!</v>
      </c>
      <c r="AX166" s="161" t="e">
        <f t="shared" si="100"/>
        <v>#DIV/0!</v>
      </c>
      <c r="AY166" s="161" t="e">
        <f t="shared" si="101"/>
        <v>#DIV/0!</v>
      </c>
      <c r="AZ166" s="107">
        <f t="shared" si="102"/>
        <v>0</v>
      </c>
      <c r="BA166" s="161" t="e">
        <f t="shared" si="103"/>
        <v>#DIV/0!</v>
      </c>
      <c r="BB166" s="161" t="e">
        <f t="shared" si="104"/>
        <v>#DIV/0!</v>
      </c>
      <c r="BC166" s="161" t="e">
        <f t="shared" si="105"/>
        <v>#DIV/0!</v>
      </c>
      <c r="BD166" s="161" t="e">
        <f t="shared" si="106"/>
        <v>#DIV/0!</v>
      </c>
      <c r="BE166" s="161" t="e">
        <f t="shared" si="107"/>
        <v>#DIV/0!</v>
      </c>
      <c r="BF166" s="107">
        <f t="shared" si="108"/>
        <v>0</v>
      </c>
      <c r="BG166" s="161" t="e">
        <f t="shared" si="109"/>
        <v>#DIV/0!</v>
      </c>
      <c r="BH166" s="161" t="e">
        <f t="shared" si="110"/>
        <v>#DIV/0!</v>
      </c>
      <c r="BI166" s="161" t="e">
        <f t="shared" si="111"/>
        <v>#DIV/0!</v>
      </c>
      <c r="BJ166" s="161" t="e">
        <f t="shared" si="112"/>
        <v>#DIV/0!</v>
      </c>
      <c r="BK166" s="161" t="e">
        <f t="shared" si="113"/>
        <v>#DIV/0!</v>
      </c>
      <c r="BL166" s="107">
        <f t="shared" si="114"/>
        <v>0</v>
      </c>
      <c r="BM166" s="161" t="e">
        <f t="shared" si="115"/>
        <v>#DIV/0!</v>
      </c>
      <c r="BN166" s="161" t="e">
        <f t="shared" si="116"/>
        <v>#DIV/0!</v>
      </c>
      <c r="BO166" s="161" t="e">
        <f t="shared" si="117"/>
        <v>#DIV/0!</v>
      </c>
      <c r="BP166" s="161" t="e">
        <f t="shared" si="118"/>
        <v>#DIV/0!</v>
      </c>
      <c r="BQ166" s="161" t="e">
        <f t="shared" si="119"/>
        <v>#DIV/0!</v>
      </c>
      <c r="BR166" s="107">
        <f t="shared" si="120"/>
        <v>0</v>
      </c>
      <c r="BS166" s="161" t="e">
        <f t="shared" si="121"/>
        <v>#DIV/0!</v>
      </c>
      <c r="BT166" s="161" t="e">
        <f t="shared" si="122"/>
        <v>#DIV/0!</v>
      </c>
      <c r="BU166" s="161" t="e">
        <f t="shared" si="123"/>
        <v>#DIV/0!</v>
      </c>
      <c r="BV166" s="161" t="e">
        <f t="shared" si="124"/>
        <v>#DIV/0!</v>
      </c>
      <c r="BW166" s="161" t="e">
        <f t="shared" si="125"/>
        <v>#DIV/0!</v>
      </c>
      <c r="BX166" s="107">
        <f t="shared" si="126"/>
        <v>0</v>
      </c>
      <c r="BZ166" s="40" t="e">
        <f>VLOOKUP(I166,Lists!$D$2:$D$19,1,FALSE)</f>
        <v>#N/A</v>
      </c>
      <c r="CA166" s="40" t="e">
        <f>VLOOKUP($I166,Blends!$B$2:$B$115,1,FALSE)</f>
        <v>#N/A</v>
      </c>
      <c r="CC166" s="218">
        <f>ROUND(IF($I166="Other HFC Blend",(Z166*$L166*SUMIF(Lists!$E$2:$E$133,'Quarterly Information'!$K166,Exchange_Value)+Z166*$N166*SUMIF(Lists!$E$2:$E$133,'Quarterly Information'!$M166,Exchange_Value)+Z166*$P166*SUMIF(Lists!$E$2:$E$133,'Quarterly Information'!$O166,Exchange_Value)+Z166*$R166*SUMIF(Lists!$E$2:$E$133,'Quarterly Information'!$Q166,Exchange_Value)+Z166*$T166*SUMIF(Lists!$E$2:$E$133,'Quarterly Information'!$S166,Exchange_Value))/1000,Z166*SUMIF(Lists!$E$2:$E$133,$I166,Exchange_Value)/1000),1)</f>
        <v>0</v>
      </c>
      <c r="CD166" s="218">
        <f>ROUND(IF($I166="Other HFC Blend",(AA166*$L166*SUMIF(Lists!$E$2:$E$133,'Quarterly Information'!$K166,Exchange_Value)+AA166*$N166*SUMIF(Lists!$E$2:$E$133,'Quarterly Information'!$M166,Exchange_Value)+AA166*$P166*SUMIF(Lists!$E$2:$E$133,'Quarterly Information'!$O166,Exchange_Value)+AA166*$R166*SUMIF(Lists!$E$2:$E$133,'Quarterly Information'!$Q166,Exchange_Value)+AA166*$T166*SUMIF(Lists!$E$2:$E$133,'Quarterly Information'!$S166,Exchange_Value))/1000,AA166*SUMIF(Lists!$E$2:$E$133,$I166,Exchange_Value)/1000),1)</f>
        <v>0</v>
      </c>
      <c r="CE166" s="218">
        <f>ROUND(IF($I166="Other HFC Blend",(AB166*$L166*SUMIF(Lists!$E$2:$E$133,'Quarterly Information'!$K166,Exchange_Value)+AB166*$N166*SUMIF(Lists!$E$2:$E$133,'Quarterly Information'!$M166,Exchange_Value)+AB166*$P166*SUMIF(Lists!$E$2:$E$133,'Quarterly Information'!$O166,Exchange_Value)+AB166*$R166*SUMIF(Lists!$E$2:$E$133,'Quarterly Information'!$Q166,Exchange_Value)+AB166*$T166*SUMIF(Lists!$E$2:$E$133,'Quarterly Information'!$S166,Exchange_Value))/1000,AB166*SUMIF(Lists!$E$2:$E$133,$I166,Exchange_Value)/1000),1)</f>
        <v>0</v>
      </c>
      <c r="CF166" s="218">
        <f>ROUND(IF($I166="Other HFC Blend",(AC166*$L166*SUMIF(Lists!$E$2:$E$133,'Quarterly Information'!$K166,Exchange_Value)+AC166*$N166*SUMIF(Lists!$E$2:$E$133,'Quarterly Information'!$M166,Exchange_Value)+AC166*$P166*SUMIF(Lists!$E$2:$E$133,'Quarterly Information'!$O166,Exchange_Value)+AC166*$R166*SUMIF(Lists!$E$2:$E$133,'Quarterly Information'!$Q166,Exchange_Value)+AC166*$T166*SUMIF(Lists!$E$2:$E$133,'Quarterly Information'!$S166,Exchange_Value))/1000,AC166*SUMIF(Lists!$E$2:$E$133,$I166,Exchange_Value)/1000),1)</f>
        <v>0</v>
      </c>
      <c r="CG166" s="218">
        <f>ROUND(IF($I166="Other HFC Blend",(AD166*$L166*SUMIF(Lists!$E$2:$E$133,'Quarterly Information'!$K166,Exchange_Value)+AD166*$N166*SUMIF(Lists!$E$2:$E$133,'Quarterly Information'!$M166,Exchange_Value)+AD166*$P166*SUMIF(Lists!$E$2:$E$133,'Quarterly Information'!$O166,Exchange_Value)+AD166*$R166*SUMIF(Lists!$E$2:$E$133,'Quarterly Information'!$Q166,Exchange_Value)+AD166*$T166*SUMIF(Lists!$E$2:$E$133,'Quarterly Information'!$S166,Exchange_Value))/1000,AD166*SUMIF(Lists!$E$2:$E$133,$I166,Exchange_Value)/1000),1)</f>
        <v>0</v>
      </c>
      <c r="CH166" s="218">
        <f>ROUND(IF($I166="Other HFC Blend",(AE166*$L166*SUMIF(Lists!$E$2:$E$133,'Quarterly Information'!$K166,Exchange_Value)+AE166*$N166*SUMIF(Lists!$E$2:$E$133,'Quarterly Information'!$M166,Exchange_Value)+AE166*$P166*SUMIF(Lists!$E$2:$E$133,'Quarterly Information'!$O166,Exchange_Value)+AE166*$R166*SUMIF(Lists!$E$2:$E$133,'Quarterly Information'!$Q166,Exchange_Value)+AE166*$T166*SUMIF(Lists!$E$2:$E$133,'Quarterly Information'!$S166,Exchange_Value))/1000,AE166*SUMIF(Lists!$E$2:$E$133,$I166,Exchange_Value)/1000),1)</f>
        <v>0</v>
      </c>
      <c r="CI166" s="218">
        <f>ROUND(IF($I166="Other HFC Blend",(AF166*$L166*SUMIF(Lists!$E$2:$E$133,'Quarterly Information'!$K166,Exchange_Value)+AF166*$N166*SUMIF(Lists!$E$2:$E$133,'Quarterly Information'!$M166,Exchange_Value)+AF166*$P166*SUMIF(Lists!$E$2:$E$133,'Quarterly Information'!$O166,Exchange_Value)+AF166*$R166*SUMIF(Lists!$E$2:$E$133,'Quarterly Information'!$Q166,Exchange_Value)+AF166*$T166*SUMIF(Lists!$E$2:$E$133,'Quarterly Information'!$S166,Exchange_Value))/1000,AF166*SUMIF(Lists!$E$2:$E$133,$I166,Exchange_Value)/1000),1)</f>
        <v>0</v>
      </c>
    </row>
    <row r="167" spans="1:87" ht="14" x14ac:dyDescent="0.25">
      <c r="A167" s="39">
        <v>125</v>
      </c>
      <c r="B167" s="90" t="str">
        <f t="shared" si="43"/>
        <v/>
      </c>
      <c r="C167" s="159"/>
      <c r="D167" s="91"/>
      <c r="E167" s="174"/>
      <c r="F167" s="92"/>
      <c r="G167" s="93"/>
      <c r="H167" s="94"/>
      <c r="I167" s="185"/>
      <c r="J167" s="200"/>
      <c r="K167" s="210"/>
      <c r="L167" s="95"/>
      <c r="M167" s="92"/>
      <c r="N167" s="95"/>
      <c r="O167" s="92"/>
      <c r="P167" s="95"/>
      <c r="Q167" s="128"/>
      <c r="R167" s="95"/>
      <c r="S167" s="128"/>
      <c r="T167" s="211"/>
      <c r="U167" s="203"/>
      <c r="V167" s="92"/>
      <c r="W167" s="96"/>
      <c r="X167" s="92"/>
      <c r="Y167" s="220"/>
      <c r="Z167" s="226"/>
      <c r="AA167" s="165"/>
      <c r="AB167" s="165"/>
      <c r="AC167" s="165"/>
      <c r="AD167" s="165"/>
      <c r="AE167" s="165"/>
      <c r="AF167" s="168"/>
      <c r="AG167"/>
      <c r="AH167" s="107">
        <f t="shared" si="86"/>
        <v>0</v>
      </c>
      <c r="AI167" s="107">
        <f t="shared" si="87"/>
        <v>0</v>
      </c>
      <c r="AJ167" s="107">
        <f t="shared" si="88"/>
        <v>0</v>
      </c>
      <c r="AK167" s="107">
        <f t="shared" si="89"/>
        <v>0</v>
      </c>
      <c r="AL167" s="107">
        <f t="shared" si="90"/>
        <v>0</v>
      </c>
      <c r="AM167" s="107">
        <f t="shared" si="49"/>
        <v>0</v>
      </c>
      <c r="AO167" s="161" t="e">
        <f t="shared" si="91"/>
        <v>#DIV/0!</v>
      </c>
      <c r="AP167" s="161" t="e">
        <f t="shared" si="92"/>
        <v>#DIV/0!</v>
      </c>
      <c r="AQ167" s="161" t="e">
        <f t="shared" si="93"/>
        <v>#DIV/0!</v>
      </c>
      <c r="AR167" s="161" t="e">
        <f t="shared" si="94"/>
        <v>#DIV/0!</v>
      </c>
      <c r="AS167" s="161" t="e">
        <f t="shared" si="95"/>
        <v>#DIV/0!</v>
      </c>
      <c r="AT167" s="107">
        <f t="shared" si="96"/>
        <v>0</v>
      </c>
      <c r="AU167" s="161" t="e">
        <f t="shared" si="97"/>
        <v>#DIV/0!</v>
      </c>
      <c r="AV167" s="161" t="e">
        <f t="shared" si="98"/>
        <v>#DIV/0!</v>
      </c>
      <c r="AW167" s="161" t="e">
        <f t="shared" si="99"/>
        <v>#DIV/0!</v>
      </c>
      <c r="AX167" s="161" t="e">
        <f t="shared" si="100"/>
        <v>#DIV/0!</v>
      </c>
      <c r="AY167" s="161" t="e">
        <f t="shared" si="101"/>
        <v>#DIV/0!</v>
      </c>
      <c r="AZ167" s="107">
        <f t="shared" si="102"/>
        <v>0</v>
      </c>
      <c r="BA167" s="161" t="e">
        <f t="shared" si="103"/>
        <v>#DIV/0!</v>
      </c>
      <c r="BB167" s="161" t="e">
        <f t="shared" si="104"/>
        <v>#DIV/0!</v>
      </c>
      <c r="BC167" s="161" t="e">
        <f t="shared" si="105"/>
        <v>#DIV/0!</v>
      </c>
      <c r="BD167" s="161" t="e">
        <f t="shared" si="106"/>
        <v>#DIV/0!</v>
      </c>
      <c r="BE167" s="161" t="e">
        <f t="shared" si="107"/>
        <v>#DIV/0!</v>
      </c>
      <c r="BF167" s="107">
        <f t="shared" si="108"/>
        <v>0</v>
      </c>
      <c r="BG167" s="161" t="e">
        <f t="shared" si="109"/>
        <v>#DIV/0!</v>
      </c>
      <c r="BH167" s="161" t="e">
        <f t="shared" si="110"/>
        <v>#DIV/0!</v>
      </c>
      <c r="BI167" s="161" t="e">
        <f t="shared" si="111"/>
        <v>#DIV/0!</v>
      </c>
      <c r="BJ167" s="161" t="e">
        <f t="shared" si="112"/>
        <v>#DIV/0!</v>
      </c>
      <c r="BK167" s="161" t="e">
        <f t="shared" si="113"/>
        <v>#DIV/0!</v>
      </c>
      <c r="BL167" s="107">
        <f t="shared" si="114"/>
        <v>0</v>
      </c>
      <c r="BM167" s="161" t="e">
        <f t="shared" si="115"/>
        <v>#DIV/0!</v>
      </c>
      <c r="BN167" s="161" t="e">
        <f t="shared" si="116"/>
        <v>#DIV/0!</v>
      </c>
      <c r="BO167" s="161" t="e">
        <f t="shared" si="117"/>
        <v>#DIV/0!</v>
      </c>
      <c r="BP167" s="161" t="e">
        <f t="shared" si="118"/>
        <v>#DIV/0!</v>
      </c>
      <c r="BQ167" s="161" t="e">
        <f t="shared" si="119"/>
        <v>#DIV/0!</v>
      </c>
      <c r="BR167" s="107">
        <f t="shared" si="120"/>
        <v>0</v>
      </c>
      <c r="BS167" s="161" t="e">
        <f t="shared" si="121"/>
        <v>#DIV/0!</v>
      </c>
      <c r="BT167" s="161" t="e">
        <f t="shared" si="122"/>
        <v>#DIV/0!</v>
      </c>
      <c r="BU167" s="161" t="e">
        <f t="shared" si="123"/>
        <v>#DIV/0!</v>
      </c>
      <c r="BV167" s="161" t="e">
        <f t="shared" si="124"/>
        <v>#DIV/0!</v>
      </c>
      <c r="BW167" s="161" t="e">
        <f t="shared" si="125"/>
        <v>#DIV/0!</v>
      </c>
      <c r="BX167" s="107">
        <f t="shared" si="126"/>
        <v>0</v>
      </c>
      <c r="BZ167" s="40" t="e">
        <f>VLOOKUP(I167,Lists!$D$2:$D$19,1,FALSE)</f>
        <v>#N/A</v>
      </c>
      <c r="CA167" s="40" t="e">
        <f>VLOOKUP($I167,Blends!$B$2:$B$115,1,FALSE)</f>
        <v>#N/A</v>
      </c>
      <c r="CC167" s="218">
        <f>ROUND(IF($I167="Other HFC Blend",(Z167*$L167*SUMIF(Lists!$E$2:$E$133,'Quarterly Information'!$K167,Exchange_Value)+Z167*$N167*SUMIF(Lists!$E$2:$E$133,'Quarterly Information'!$M167,Exchange_Value)+Z167*$P167*SUMIF(Lists!$E$2:$E$133,'Quarterly Information'!$O167,Exchange_Value)+Z167*$R167*SUMIF(Lists!$E$2:$E$133,'Quarterly Information'!$Q167,Exchange_Value)+Z167*$T167*SUMIF(Lists!$E$2:$E$133,'Quarterly Information'!$S167,Exchange_Value))/1000,Z167*SUMIF(Lists!$E$2:$E$133,$I167,Exchange_Value)/1000),1)</f>
        <v>0</v>
      </c>
      <c r="CD167" s="218">
        <f>ROUND(IF($I167="Other HFC Blend",(AA167*$L167*SUMIF(Lists!$E$2:$E$133,'Quarterly Information'!$K167,Exchange_Value)+AA167*$N167*SUMIF(Lists!$E$2:$E$133,'Quarterly Information'!$M167,Exchange_Value)+AA167*$P167*SUMIF(Lists!$E$2:$E$133,'Quarterly Information'!$O167,Exchange_Value)+AA167*$R167*SUMIF(Lists!$E$2:$E$133,'Quarterly Information'!$Q167,Exchange_Value)+AA167*$T167*SUMIF(Lists!$E$2:$E$133,'Quarterly Information'!$S167,Exchange_Value))/1000,AA167*SUMIF(Lists!$E$2:$E$133,$I167,Exchange_Value)/1000),1)</f>
        <v>0</v>
      </c>
      <c r="CE167" s="218">
        <f>ROUND(IF($I167="Other HFC Blend",(AB167*$L167*SUMIF(Lists!$E$2:$E$133,'Quarterly Information'!$K167,Exchange_Value)+AB167*$N167*SUMIF(Lists!$E$2:$E$133,'Quarterly Information'!$M167,Exchange_Value)+AB167*$P167*SUMIF(Lists!$E$2:$E$133,'Quarterly Information'!$O167,Exchange_Value)+AB167*$R167*SUMIF(Lists!$E$2:$E$133,'Quarterly Information'!$Q167,Exchange_Value)+AB167*$T167*SUMIF(Lists!$E$2:$E$133,'Quarterly Information'!$S167,Exchange_Value))/1000,AB167*SUMIF(Lists!$E$2:$E$133,$I167,Exchange_Value)/1000),1)</f>
        <v>0</v>
      </c>
      <c r="CF167" s="218">
        <f>ROUND(IF($I167="Other HFC Blend",(AC167*$L167*SUMIF(Lists!$E$2:$E$133,'Quarterly Information'!$K167,Exchange_Value)+AC167*$N167*SUMIF(Lists!$E$2:$E$133,'Quarterly Information'!$M167,Exchange_Value)+AC167*$P167*SUMIF(Lists!$E$2:$E$133,'Quarterly Information'!$O167,Exchange_Value)+AC167*$R167*SUMIF(Lists!$E$2:$E$133,'Quarterly Information'!$Q167,Exchange_Value)+AC167*$T167*SUMIF(Lists!$E$2:$E$133,'Quarterly Information'!$S167,Exchange_Value))/1000,AC167*SUMIF(Lists!$E$2:$E$133,$I167,Exchange_Value)/1000),1)</f>
        <v>0</v>
      </c>
      <c r="CG167" s="218">
        <f>ROUND(IF($I167="Other HFC Blend",(AD167*$L167*SUMIF(Lists!$E$2:$E$133,'Quarterly Information'!$K167,Exchange_Value)+AD167*$N167*SUMIF(Lists!$E$2:$E$133,'Quarterly Information'!$M167,Exchange_Value)+AD167*$P167*SUMIF(Lists!$E$2:$E$133,'Quarterly Information'!$O167,Exchange_Value)+AD167*$R167*SUMIF(Lists!$E$2:$E$133,'Quarterly Information'!$Q167,Exchange_Value)+AD167*$T167*SUMIF(Lists!$E$2:$E$133,'Quarterly Information'!$S167,Exchange_Value))/1000,AD167*SUMIF(Lists!$E$2:$E$133,$I167,Exchange_Value)/1000),1)</f>
        <v>0</v>
      </c>
      <c r="CH167" s="218">
        <f>ROUND(IF($I167="Other HFC Blend",(AE167*$L167*SUMIF(Lists!$E$2:$E$133,'Quarterly Information'!$K167,Exchange_Value)+AE167*$N167*SUMIF(Lists!$E$2:$E$133,'Quarterly Information'!$M167,Exchange_Value)+AE167*$P167*SUMIF(Lists!$E$2:$E$133,'Quarterly Information'!$O167,Exchange_Value)+AE167*$R167*SUMIF(Lists!$E$2:$E$133,'Quarterly Information'!$Q167,Exchange_Value)+AE167*$T167*SUMIF(Lists!$E$2:$E$133,'Quarterly Information'!$S167,Exchange_Value))/1000,AE167*SUMIF(Lists!$E$2:$E$133,$I167,Exchange_Value)/1000),1)</f>
        <v>0</v>
      </c>
      <c r="CI167" s="218">
        <f>ROUND(IF($I167="Other HFC Blend",(AF167*$L167*SUMIF(Lists!$E$2:$E$133,'Quarterly Information'!$K167,Exchange_Value)+AF167*$N167*SUMIF(Lists!$E$2:$E$133,'Quarterly Information'!$M167,Exchange_Value)+AF167*$P167*SUMIF(Lists!$E$2:$E$133,'Quarterly Information'!$O167,Exchange_Value)+AF167*$R167*SUMIF(Lists!$E$2:$E$133,'Quarterly Information'!$Q167,Exchange_Value)+AF167*$T167*SUMIF(Lists!$E$2:$E$133,'Quarterly Information'!$S167,Exchange_Value))/1000,AF167*SUMIF(Lists!$E$2:$E$133,$I167,Exchange_Value)/1000),1)</f>
        <v>0</v>
      </c>
    </row>
    <row r="168" spans="1:87" ht="14" x14ac:dyDescent="0.25">
      <c r="A168" s="39">
        <v>126</v>
      </c>
      <c r="B168" s="90" t="str">
        <f t="shared" si="43"/>
        <v/>
      </c>
      <c r="C168" s="159"/>
      <c r="D168" s="91"/>
      <c r="E168" s="174"/>
      <c r="F168" s="92"/>
      <c r="G168" s="93"/>
      <c r="H168" s="94"/>
      <c r="I168" s="185"/>
      <c r="J168" s="200"/>
      <c r="K168" s="210"/>
      <c r="L168" s="95"/>
      <c r="M168" s="92"/>
      <c r="N168" s="95"/>
      <c r="O168" s="92"/>
      <c r="P168" s="95"/>
      <c r="Q168" s="128"/>
      <c r="R168" s="95"/>
      <c r="S168" s="128"/>
      <c r="T168" s="211"/>
      <c r="U168" s="203"/>
      <c r="V168" s="92"/>
      <c r="W168" s="96"/>
      <c r="X168" s="92"/>
      <c r="Y168" s="220"/>
      <c r="Z168" s="226"/>
      <c r="AA168" s="165"/>
      <c r="AB168" s="165"/>
      <c r="AC168" s="165"/>
      <c r="AD168" s="165"/>
      <c r="AE168" s="165"/>
      <c r="AF168" s="168"/>
      <c r="AG168"/>
      <c r="AH168" s="107">
        <f t="shared" si="86"/>
        <v>0</v>
      </c>
      <c r="AI168" s="107">
        <f t="shared" si="87"/>
        <v>0</v>
      </c>
      <c r="AJ168" s="107">
        <f t="shared" si="88"/>
        <v>0</v>
      </c>
      <c r="AK168" s="107">
        <f t="shared" si="89"/>
        <v>0</v>
      </c>
      <c r="AL168" s="107">
        <f t="shared" si="90"/>
        <v>0</v>
      </c>
      <c r="AM168" s="107">
        <f t="shared" si="49"/>
        <v>0</v>
      </c>
      <c r="AO168" s="161" t="e">
        <f t="shared" si="91"/>
        <v>#DIV/0!</v>
      </c>
      <c r="AP168" s="161" t="e">
        <f t="shared" si="92"/>
        <v>#DIV/0!</v>
      </c>
      <c r="AQ168" s="161" t="e">
        <f t="shared" si="93"/>
        <v>#DIV/0!</v>
      </c>
      <c r="AR168" s="161" t="e">
        <f t="shared" si="94"/>
        <v>#DIV/0!</v>
      </c>
      <c r="AS168" s="161" t="e">
        <f t="shared" si="95"/>
        <v>#DIV/0!</v>
      </c>
      <c r="AT168" s="107">
        <f t="shared" si="96"/>
        <v>0</v>
      </c>
      <c r="AU168" s="161" t="e">
        <f t="shared" si="97"/>
        <v>#DIV/0!</v>
      </c>
      <c r="AV168" s="161" t="e">
        <f t="shared" si="98"/>
        <v>#DIV/0!</v>
      </c>
      <c r="AW168" s="161" t="e">
        <f t="shared" si="99"/>
        <v>#DIV/0!</v>
      </c>
      <c r="AX168" s="161" t="e">
        <f t="shared" si="100"/>
        <v>#DIV/0!</v>
      </c>
      <c r="AY168" s="161" t="e">
        <f t="shared" si="101"/>
        <v>#DIV/0!</v>
      </c>
      <c r="AZ168" s="107">
        <f t="shared" si="102"/>
        <v>0</v>
      </c>
      <c r="BA168" s="161" t="e">
        <f t="shared" si="103"/>
        <v>#DIV/0!</v>
      </c>
      <c r="BB168" s="161" t="e">
        <f t="shared" si="104"/>
        <v>#DIV/0!</v>
      </c>
      <c r="BC168" s="161" t="e">
        <f t="shared" si="105"/>
        <v>#DIV/0!</v>
      </c>
      <c r="BD168" s="161" t="e">
        <f t="shared" si="106"/>
        <v>#DIV/0!</v>
      </c>
      <c r="BE168" s="161" t="e">
        <f t="shared" si="107"/>
        <v>#DIV/0!</v>
      </c>
      <c r="BF168" s="107">
        <f t="shared" si="108"/>
        <v>0</v>
      </c>
      <c r="BG168" s="161" t="e">
        <f t="shared" si="109"/>
        <v>#DIV/0!</v>
      </c>
      <c r="BH168" s="161" t="e">
        <f t="shared" si="110"/>
        <v>#DIV/0!</v>
      </c>
      <c r="BI168" s="161" t="e">
        <f t="shared" si="111"/>
        <v>#DIV/0!</v>
      </c>
      <c r="BJ168" s="161" t="e">
        <f t="shared" si="112"/>
        <v>#DIV/0!</v>
      </c>
      <c r="BK168" s="161" t="e">
        <f t="shared" si="113"/>
        <v>#DIV/0!</v>
      </c>
      <c r="BL168" s="107">
        <f t="shared" si="114"/>
        <v>0</v>
      </c>
      <c r="BM168" s="161" t="e">
        <f t="shared" si="115"/>
        <v>#DIV/0!</v>
      </c>
      <c r="BN168" s="161" t="e">
        <f t="shared" si="116"/>
        <v>#DIV/0!</v>
      </c>
      <c r="BO168" s="161" t="e">
        <f t="shared" si="117"/>
        <v>#DIV/0!</v>
      </c>
      <c r="BP168" s="161" t="e">
        <f t="shared" si="118"/>
        <v>#DIV/0!</v>
      </c>
      <c r="BQ168" s="161" t="e">
        <f t="shared" si="119"/>
        <v>#DIV/0!</v>
      </c>
      <c r="BR168" s="107">
        <f t="shared" si="120"/>
        <v>0</v>
      </c>
      <c r="BS168" s="161" t="e">
        <f t="shared" si="121"/>
        <v>#DIV/0!</v>
      </c>
      <c r="BT168" s="161" t="e">
        <f t="shared" si="122"/>
        <v>#DIV/0!</v>
      </c>
      <c r="BU168" s="161" t="e">
        <f t="shared" si="123"/>
        <v>#DIV/0!</v>
      </c>
      <c r="BV168" s="161" t="e">
        <f t="shared" si="124"/>
        <v>#DIV/0!</v>
      </c>
      <c r="BW168" s="161" t="e">
        <f t="shared" si="125"/>
        <v>#DIV/0!</v>
      </c>
      <c r="BX168" s="107">
        <f t="shared" si="126"/>
        <v>0</v>
      </c>
      <c r="BZ168" s="40" t="e">
        <f>VLOOKUP(I168,Lists!$D$2:$D$19,1,FALSE)</f>
        <v>#N/A</v>
      </c>
      <c r="CA168" s="40" t="e">
        <f>VLOOKUP($I168,Blends!$B$2:$B$115,1,FALSE)</f>
        <v>#N/A</v>
      </c>
      <c r="CC168" s="218">
        <f>ROUND(IF($I168="Other HFC Blend",(Z168*$L168*SUMIF(Lists!$E$2:$E$133,'Quarterly Information'!$K168,Exchange_Value)+Z168*$N168*SUMIF(Lists!$E$2:$E$133,'Quarterly Information'!$M168,Exchange_Value)+Z168*$P168*SUMIF(Lists!$E$2:$E$133,'Quarterly Information'!$O168,Exchange_Value)+Z168*$R168*SUMIF(Lists!$E$2:$E$133,'Quarterly Information'!$Q168,Exchange_Value)+Z168*$T168*SUMIF(Lists!$E$2:$E$133,'Quarterly Information'!$S168,Exchange_Value))/1000,Z168*SUMIF(Lists!$E$2:$E$133,$I168,Exchange_Value)/1000),1)</f>
        <v>0</v>
      </c>
      <c r="CD168" s="218">
        <f>ROUND(IF($I168="Other HFC Blend",(AA168*$L168*SUMIF(Lists!$E$2:$E$133,'Quarterly Information'!$K168,Exchange_Value)+AA168*$N168*SUMIF(Lists!$E$2:$E$133,'Quarterly Information'!$M168,Exchange_Value)+AA168*$P168*SUMIF(Lists!$E$2:$E$133,'Quarterly Information'!$O168,Exchange_Value)+AA168*$R168*SUMIF(Lists!$E$2:$E$133,'Quarterly Information'!$Q168,Exchange_Value)+AA168*$T168*SUMIF(Lists!$E$2:$E$133,'Quarterly Information'!$S168,Exchange_Value))/1000,AA168*SUMIF(Lists!$E$2:$E$133,$I168,Exchange_Value)/1000),1)</f>
        <v>0</v>
      </c>
      <c r="CE168" s="218">
        <f>ROUND(IF($I168="Other HFC Blend",(AB168*$L168*SUMIF(Lists!$E$2:$E$133,'Quarterly Information'!$K168,Exchange_Value)+AB168*$N168*SUMIF(Lists!$E$2:$E$133,'Quarterly Information'!$M168,Exchange_Value)+AB168*$P168*SUMIF(Lists!$E$2:$E$133,'Quarterly Information'!$O168,Exchange_Value)+AB168*$R168*SUMIF(Lists!$E$2:$E$133,'Quarterly Information'!$Q168,Exchange_Value)+AB168*$T168*SUMIF(Lists!$E$2:$E$133,'Quarterly Information'!$S168,Exchange_Value))/1000,AB168*SUMIF(Lists!$E$2:$E$133,$I168,Exchange_Value)/1000),1)</f>
        <v>0</v>
      </c>
      <c r="CF168" s="218">
        <f>ROUND(IF($I168="Other HFC Blend",(AC168*$L168*SUMIF(Lists!$E$2:$E$133,'Quarterly Information'!$K168,Exchange_Value)+AC168*$N168*SUMIF(Lists!$E$2:$E$133,'Quarterly Information'!$M168,Exchange_Value)+AC168*$P168*SUMIF(Lists!$E$2:$E$133,'Quarterly Information'!$O168,Exchange_Value)+AC168*$R168*SUMIF(Lists!$E$2:$E$133,'Quarterly Information'!$Q168,Exchange_Value)+AC168*$T168*SUMIF(Lists!$E$2:$E$133,'Quarterly Information'!$S168,Exchange_Value))/1000,AC168*SUMIF(Lists!$E$2:$E$133,$I168,Exchange_Value)/1000),1)</f>
        <v>0</v>
      </c>
      <c r="CG168" s="218">
        <f>ROUND(IF($I168="Other HFC Blend",(AD168*$L168*SUMIF(Lists!$E$2:$E$133,'Quarterly Information'!$K168,Exchange_Value)+AD168*$N168*SUMIF(Lists!$E$2:$E$133,'Quarterly Information'!$M168,Exchange_Value)+AD168*$P168*SUMIF(Lists!$E$2:$E$133,'Quarterly Information'!$O168,Exchange_Value)+AD168*$R168*SUMIF(Lists!$E$2:$E$133,'Quarterly Information'!$Q168,Exchange_Value)+AD168*$T168*SUMIF(Lists!$E$2:$E$133,'Quarterly Information'!$S168,Exchange_Value))/1000,AD168*SUMIF(Lists!$E$2:$E$133,$I168,Exchange_Value)/1000),1)</f>
        <v>0</v>
      </c>
      <c r="CH168" s="218">
        <f>ROUND(IF($I168="Other HFC Blend",(AE168*$L168*SUMIF(Lists!$E$2:$E$133,'Quarterly Information'!$K168,Exchange_Value)+AE168*$N168*SUMIF(Lists!$E$2:$E$133,'Quarterly Information'!$M168,Exchange_Value)+AE168*$P168*SUMIF(Lists!$E$2:$E$133,'Quarterly Information'!$O168,Exchange_Value)+AE168*$R168*SUMIF(Lists!$E$2:$E$133,'Quarterly Information'!$Q168,Exchange_Value)+AE168*$T168*SUMIF(Lists!$E$2:$E$133,'Quarterly Information'!$S168,Exchange_Value))/1000,AE168*SUMIF(Lists!$E$2:$E$133,$I168,Exchange_Value)/1000),1)</f>
        <v>0</v>
      </c>
      <c r="CI168" s="218">
        <f>ROUND(IF($I168="Other HFC Blend",(AF168*$L168*SUMIF(Lists!$E$2:$E$133,'Quarterly Information'!$K168,Exchange_Value)+AF168*$N168*SUMIF(Lists!$E$2:$E$133,'Quarterly Information'!$M168,Exchange_Value)+AF168*$P168*SUMIF(Lists!$E$2:$E$133,'Quarterly Information'!$O168,Exchange_Value)+AF168*$R168*SUMIF(Lists!$E$2:$E$133,'Quarterly Information'!$Q168,Exchange_Value)+AF168*$T168*SUMIF(Lists!$E$2:$E$133,'Quarterly Information'!$S168,Exchange_Value))/1000,AF168*SUMIF(Lists!$E$2:$E$133,$I168,Exchange_Value)/1000),1)</f>
        <v>0</v>
      </c>
    </row>
    <row r="169" spans="1:87" ht="14" x14ac:dyDescent="0.25">
      <c r="A169" s="39">
        <v>127</v>
      </c>
      <c r="B169" s="90" t="str">
        <f t="shared" si="43"/>
        <v/>
      </c>
      <c r="C169" s="159"/>
      <c r="D169" s="91"/>
      <c r="E169" s="174"/>
      <c r="F169" s="92"/>
      <c r="G169" s="93"/>
      <c r="H169" s="94"/>
      <c r="I169" s="185"/>
      <c r="J169" s="200"/>
      <c r="K169" s="210"/>
      <c r="L169" s="95"/>
      <c r="M169" s="92"/>
      <c r="N169" s="95"/>
      <c r="O169" s="92"/>
      <c r="P169" s="95"/>
      <c r="Q169" s="128"/>
      <c r="R169" s="95"/>
      <c r="S169" s="128"/>
      <c r="T169" s="211"/>
      <c r="U169" s="203"/>
      <c r="V169" s="92"/>
      <c r="W169" s="96"/>
      <c r="X169" s="92"/>
      <c r="Y169" s="220"/>
      <c r="Z169" s="226"/>
      <c r="AA169" s="165"/>
      <c r="AB169" s="165"/>
      <c r="AC169" s="165"/>
      <c r="AD169" s="165"/>
      <c r="AE169" s="165"/>
      <c r="AF169" s="168"/>
      <c r="AG169"/>
      <c r="AH169" s="107">
        <f t="shared" si="86"/>
        <v>0</v>
      </c>
      <c r="AI169" s="107">
        <f t="shared" si="87"/>
        <v>0</v>
      </c>
      <c r="AJ169" s="107">
        <f t="shared" si="88"/>
        <v>0</v>
      </c>
      <c r="AK169" s="107">
        <f t="shared" si="89"/>
        <v>0</v>
      </c>
      <c r="AL169" s="107">
        <f t="shared" si="90"/>
        <v>0</v>
      </c>
      <c r="AM169" s="107">
        <f t="shared" si="49"/>
        <v>0</v>
      </c>
      <c r="AO169" s="161" t="e">
        <f t="shared" si="91"/>
        <v>#DIV/0!</v>
      </c>
      <c r="AP169" s="161" t="e">
        <f t="shared" si="92"/>
        <v>#DIV/0!</v>
      </c>
      <c r="AQ169" s="161" t="e">
        <f t="shared" si="93"/>
        <v>#DIV/0!</v>
      </c>
      <c r="AR169" s="161" t="e">
        <f t="shared" si="94"/>
        <v>#DIV/0!</v>
      </c>
      <c r="AS169" s="161" t="e">
        <f t="shared" si="95"/>
        <v>#DIV/0!</v>
      </c>
      <c r="AT169" s="107">
        <f t="shared" si="96"/>
        <v>0</v>
      </c>
      <c r="AU169" s="161" t="e">
        <f t="shared" si="97"/>
        <v>#DIV/0!</v>
      </c>
      <c r="AV169" s="161" t="e">
        <f t="shared" si="98"/>
        <v>#DIV/0!</v>
      </c>
      <c r="AW169" s="161" t="e">
        <f t="shared" si="99"/>
        <v>#DIV/0!</v>
      </c>
      <c r="AX169" s="161" t="e">
        <f t="shared" si="100"/>
        <v>#DIV/0!</v>
      </c>
      <c r="AY169" s="161" t="e">
        <f t="shared" si="101"/>
        <v>#DIV/0!</v>
      </c>
      <c r="AZ169" s="107">
        <f t="shared" si="102"/>
        <v>0</v>
      </c>
      <c r="BA169" s="161" t="e">
        <f t="shared" si="103"/>
        <v>#DIV/0!</v>
      </c>
      <c r="BB169" s="161" t="e">
        <f t="shared" si="104"/>
        <v>#DIV/0!</v>
      </c>
      <c r="BC169" s="161" t="e">
        <f t="shared" si="105"/>
        <v>#DIV/0!</v>
      </c>
      <c r="BD169" s="161" t="e">
        <f t="shared" si="106"/>
        <v>#DIV/0!</v>
      </c>
      <c r="BE169" s="161" t="e">
        <f t="shared" si="107"/>
        <v>#DIV/0!</v>
      </c>
      <c r="BF169" s="107">
        <f t="shared" si="108"/>
        <v>0</v>
      </c>
      <c r="BG169" s="161" t="e">
        <f t="shared" si="109"/>
        <v>#DIV/0!</v>
      </c>
      <c r="BH169" s="161" t="e">
        <f t="shared" si="110"/>
        <v>#DIV/0!</v>
      </c>
      <c r="BI169" s="161" t="e">
        <f t="shared" si="111"/>
        <v>#DIV/0!</v>
      </c>
      <c r="BJ169" s="161" t="e">
        <f t="shared" si="112"/>
        <v>#DIV/0!</v>
      </c>
      <c r="BK169" s="161" t="e">
        <f t="shared" si="113"/>
        <v>#DIV/0!</v>
      </c>
      <c r="BL169" s="107">
        <f t="shared" si="114"/>
        <v>0</v>
      </c>
      <c r="BM169" s="161" t="e">
        <f t="shared" si="115"/>
        <v>#DIV/0!</v>
      </c>
      <c r="BN169" s="161" t="e">
        <f t="shared" si="116"/>
        <v>#DIV/0!</v>
      </c>
      <c r="BO169" s="161" t="e">
        <f t="shared" si="117"/>
        <v>#DIV/0!</v>
      </c>
      <c r="BP169" s="161" t="e">
        <f t="shared" si="118"/>
        <v>#DIV/0!</v>
      </c>
      <c r="BQ169" s="161" t="e">
        <f t="shared" si="119"/>
        <v>#DIV/0!</v>
      </c>
      <c r="BR169" s="107">
        <f t="shared" si="120"/>
        <v>0</v>
      </c>
      <c r="BS169" s="161" t="e">
        <f t="shared" si="121"/>
        <v>#DIV/0!</v>
      </c>
      <c r="BT169" s="161" t="e">
        <f t="shared" si="122"/>
        <v>#DIV/0!</v>
      </c>
      <c r="BU169" s="161" t="e">
        <f t="shared" si="123"/>
        <v>#DIV/0!</v>
      </c>
      <c r="BV169" s="161" t="e">
        <f t="shared" si="124"/>
        <v>#DIV/0!</v>
      </c>
      <c r="BW169" s="161" t="e">
        <f t="shared" si="125"/>
        <v>#DIV/0!</v>
      </c>
      <c r="BX169" s="107">
        <f t="shared" si="126"/>
        <v>0</v>
      </c>
      <c r="BZ169" s="40" t="e">
        <f>VLOOKUP(I169,Lists!$D$2:$D$19,1,FALSE)</f>
        <v>#N/A</v>
      </c>
      <c r="CA169" s="40" t="e">
        <f>VLOOKUP($I169,Blends!$B$2:$B$115,1,FALSE)</f>
        <v>#N/A</v>
      </c>
      <c r="CC169" s="218">
        <f>ROUND(IF($I169="Other HFC Blend",(Z169*$L169*SUMIF(Lists!$E$2:$E$133,'Quarterly Information'!$K169,Exchange_Value)+Z169*$N169*SUMIF(Lists!$E$2:$E$133,'Quarterly Information'!$M169,Exchange_Value)+Z169*$P169*SUMIF(Lists!$E$2:$E$133,'Quarterly Information'!$O169,Exchange_Value)+Z169*$R169*SUMIF(Lists!$E$2:$E$133,'Quarterly Information'!$Q169,Exchange_Value)+Z169*$T169*SUMIF(Lists!$E$2:$E$133,'Quarterly Information'!$S169,Exchange_Value))/1000,Z169*SUMIF(Lists!$E$2:$E$133,$I169,Exchange_Value)/1000),1)</f>
        <v>0</v>
      </c>
      <c r="CD169" s="218">
        <f>ROUND(IF($I169="Other HFC Blend",(AA169*$L169*SUMIF(Lists!$E$2:$E$133,'Quarterly Information'!$K169,Exchange_Value)+AA169*$N169*SUMIF(Lists!$E$2:$E$133,'Quarterly Information'!$M169,Exchange_Value)+AA169*$P169*SUMIF(Lists!$E$2:$E$133,'Quarterly Information'!$O169,Exchange_Value)+AA169*$R169*SUMIF(Lists!$E$2:$E$133,'Quarterly Information'!$Q169,Exchange_Value)+AA169*$T169*SUMIF(Lists!$E$2:$E$133,'Quarterly Information'!$S169,Exchange_Value))/1000,AA169*SUMIF(Lists!$E$2:$E$133,$I169,Exchange_Value)/1000),1)</f>
        <v>0</v>
      </c>
      <c r="CE169" s="218">
        <f>ROUND(IF($I169="Other HFC Blend",(AB169*$L169*SUMIF(Lists!$E$2:$E$133,'Quarterly Information'!$K169,Exchange_Value)+AB169*$N169*SUMIF(Lists!$E$2:$E$133,'Quarterly Information'!$M169,Exchange_Value)+AB169*$P169*SUMIF(Lists!$E$2:$E$133,'Quarterly Information'!$O169,Exchange_Value)+AB169*$R169*SUMIF(Lists!$E$2:$E$133,'Quarterly Information'!$Q169,Exchange_Value)+AB169*$T169*SUMIF(Lists!$E$2:$E$133,'Quarterly Information'!$S169,Exchange_Value))/1000,AB169*SUMIF(Lists!$E$2:$E$133,$I169,Exchange_Value)/1000),1)</f>
        <v>0</v>
      </c>
      <c r="CF169" s="218">
        <f>ROUND(IF($I169="Other HFC Blend",(AC169*$L169*SUMIF(Lists!$E$2:$E$133,'Quarterly Information'!$K169,Exchange_Value)+AC169*$N169*SUMIF(Lists!$E$2:$E$133,'Quarterly Information'!$M169,Exchange_Value)+AC169*$P169*SUMIF(Lists!$E$2:$E$133,'Quarterly Information'!$O169,Exchange_Value)+AC169*$R169*SUMIF(Lists!$E$2:$E$133,'Quarterly Information'!$Q169,Exchange_Value)+AC169*$T169*SUMIF(Lists!$E$2:$E$133,'Quarterly Information'!$S169,Exchange_Value))/1000,AC169*SUMIF(Lists!$E$2:$E$133,$I169,Exchange_Value)/1000),1)</f>
        <v>0</v>
      </c>
      <c r="CG169" s="218">
        <f>ROUND(IF($I169="Other HFC Blend",(AD169*$L169*SUMIF(Lists!$E$2:$E$133,'Quarterly Information'!$K169,Exchange_Value)+AD169*$N169*SUMIF(Lists!$E$2:$E$133,'Quarterly Information'!$M169,Exchange_Value)+AD169*$P169*SUMIF(Lists!$E$2:$E$133,'Quarterly Information'!$O169,Exchange_Value)+AD169*$R169*SUMIF(Lists!$E$2:$E$133,'Quarterly Information'!$Q169,Exchange_Value)+AD169*$T169*SUMIF(Lists!$E$2:$E$133,'Quarterly Information'!$S169,Exchange_Value))/1000,AD169*SUMIF(Lists!$E$2:$E$133,$I169,Exchange_Value)/1000),1)</f>
        <v>0</v>
      </c>
      <c r="CH169" s="218">
        <f>ROUND(IF($I169="Other HFC Blend",(AE169*$L169*SUMIF(Lists!$E$2:$E$133,'Quarterly Information'!$K169,Exchange_Value)+AE169*$N169*SUMIF(Lists!$E$2:$E$133,'Quarterly Information'!$M169,Exchange_Value)+AE169*$P169*SUMIF(Lists!$E$2:$E$133,'Quarterly Information'!$O169,Exchange_Value)+AE169*$R169*SUMIF(Lists!$E$2:$E$133,'Quarterly Information'!$Q169,Exchange_Value)+AE169*$T169*SUMIF(Lists!$E$2:$E$133,'Quarterly Information'!$S169,Exchange_Value))/1000,AE169*SUMIF(Lists!$E$2:$E$133,$I169,Exchange_Value)/1000),1)</f>
        <v>0</v>
      </c>
      <c r="CI169" s="218">
        <f>ROUND(IF($I169="Other HFC Blend",(AF169*$L169*SUMIF(Lists!$E$2:$E$133,'Quarterly Information'!$K169,Exchange_Value)+AF169*$N169*SUMIF(Lists!$E$2:$E$133,'Quarterly Information'!$M169,Exchange_Value)+AF169*$P169*SUMIF(Lists!$E$2:$E$133,'Quarterly Information'!$O169,Exchange_Value)+AF169*$R169*SUMIF(Lists!$E$2:$E$133,'Quarterly Information'!$Q169,Exchange_Value)+AF169*$T169*SUMIF(Lists!$E$2:$E$133,'Quarterly Information'!$S169,Exchange_Value))/1000,AF169*SUMIF(Lists!$E$2:$E$133,$I169,Exchange_Value)/1000),1)</f>
        <v>0</v>
      </c>
    </row>
    <row r="170" spans="1:87" ht="14" x14ac:dyDescent="0.25">
      <c r="A170" s="39">
        <v>128</v>
      </c>
      <c r="B170" s="90" t="str">
        <f t="shared" si="43"/>
        <v/>
      </c>
      <c r="C170" s="159"/>
      <c r="D170" s="91"/>
      <c r="E170" s="174"/>
      <c r="F170" s="92"/>
      <c r="G170" s="93"/>
      <c r="H170" s="94"/>
      <c r="I170" s="185"/>
      <c r="J170" s="200"/>
      <c r="K170" s="210"/>
      <c r="L170" s="95"/>
      <c r="M170" s="92"/>
      <c r="N170" s="95"/>
      <c r="O170" s="92"/>
      <c r="P170" s="95"/>
      <c r="Q170" s="128"/>
      <c r="R170" s="95"/>
      <c r="S170" s="128"/>
      <c r="T170" s="211"/>
      <c r="U170" s="203"/>
      <c r="V170" s="92"/>
      <c r="W170" s="96"/>
      <c r="X170" s="92"/>
      <c r="Y170" s="220"/>
      <c r="Z170" s="226"/>
      <c r="AA170" s="165"/>
      <c r="AB170" s="165"/>
      <c r="AC170" s="165"/>
      <c r="AD170" s="165"/>
      <c r="AE170" s="165"/>
      <c r="AF170" s="168"/>
      <c r="AG170"/>
      <c r="AH170" s="107">
        <f t="shared" si="86"/>
        <v>0</v>
      </c>
      <c r="AI170" s="107">
        <f t="shared" si="87"/>
        <v>0</v>
      </c>
      <c r="AJ170" s="107">
        <f t="shared" si="88"/>
        <v>0</v>
      </c>
      <c r="AK170" s="107">
        <f t="shared" si="89"/>
        <v>0</v>
      </c>
      <c r="AL170" s="107">
        <f t="shared" si="90"/>
        <v>0</v>
      </c>
      <c r="AM170" s="107">
        <f t="shared" si="49"/>
        <v>0</v>
      </c>
      <c r="AO170" s="161" t="e">
        <f t="shared" si="91"/>
        <v>#DIV/0!</v>
      </c>
      <c r="AP170" s="161" t="e">
        <f t="shared" si="92"/>
        <v>#DIV/0!</v>
      </c>
      <c r="AQ170" s="161" t="e">
        <f t="shared" si="93"/>
        <v>#DIV/0!</v>
      </c>
      <c r="AR170" s="161" t="e">
        <f t="shared" si="94"/>
        <v>#DIV/0!</v>
      </c>
      <c r="AS170" s="161" t="e">
        <f t="shared" si="95"/>
        <v>#DIV/0!</v>
      </c>
      <c r="AT170" s="107">
        <f t="shared" si="96"/>
        <v>0</v>
      </c>
      <c r="AU170" s="161" t="e">
        <f t="shared" si="97"/>
        <v>#DIV/0!</v>
      </c>
      <c r="AV170" s="161" t="e">
        <f t="shared" si="98"/>
        <v>#DIV/0!</v>
      </c>
      <c r="AW170" s="161" t="e">
        <f t="shared" si="99"/>
        <v>#DIV/0!</v>
      </c>
      <c r="AX170" s="161" t="e">
        <f t="shared" si="100"/>
        <v>#DIV/0!</v>
      </c>
      <c r="AY170" s="161" t="e">
        <f t="shared" si="101"/>
        <v>#DIV/0!</v>
      </c>
      <c r="AZ170" s="107">
        <f t="shared" si="102"/>
        <v>0</v>
      </c>
      <c r="BA170" s="161" t="e">
        <f t="shared" si="103"/>
        <v>#DIV/0!</v>
      </c>
      <c r="BB170" s="161" t="e">
        <f t="shared" si="104"/>
        <v>#DIV/0!</v>
      </c>
      <c r="BC170" s="161" t="e">
        <f t="shared" si="105"/>
        <v>#DIV/0!</v>
      </c>
      <c r="BD170" s="161" t="e">
        <f t="shared" si="106"/>
        <v>#DIV/0!</v>
      </c>
      <c r="BE170" s="161" t="e">
        <f t="shared" si="107"/>
        <v>#DIV/0!</v>
      </c>
      <c r="BF170" s="107">
        <f t="shared" si="108"/>
        <v>0</v>
      </c>
      <c r="BG170" s="161" t="e">
        <f t="shared" si="109"/>
        <v>#DIV/0!</v>
      </c>
      <c r="BH170" s="161" t="e">
        <f t="shared" si="110"/>
        <v>#DIV/0!</v>
      </c>
      <c r="BI170" s="161" t="e">
        <f t="shared" si="111"/>
        <v>#DIV/0!</v>
      </c>
      <c r="BJ170" s="161" t="e">
        <f t="shared" si="112"/>
        <v>#DIV/0!</v>
      </c>
      <c r="BK170" s="161" t="e">
        <f t="shared" si="113"/>
        <v>#DIV/0!</v>
      </c>
      <c r="BL170" s="107">
        <f t="shared" si="114"/>
        <v>0</v>
      </c>
      <c r="BM170" s="161" t="e">
        <f t="shared" si="115"/>
        <v>#DIV/0!</v>
      </c>
      <c r="BN170" s="161" t="e">
        <f t="shared" si="116"/>
        <v>#DIV/0!</v>
      </c>
      <c r="BO170" s="161" t="e">
        <f t="shared" si="117"/>
        <v>#DIV/0!</v>
      </c>
      <c r="BP170" s="161" t="e">
        <f t="shared" si="118"/>
        <v>#DIV/0!</v>
      </c>
      <c r="BQ170" s="161" t="e">
        <f t="shared" si="119"/>
        <v>#DIV/0!</v>
      </c>
      <c r="BR170" s="107">
        <f t="shared" si="120"/>
        <v>0</v>
      </c>
      <c r="BS170" s="161" t="e">
        <f t="shared" si="121"/>
        <v>#DIV/0!</v>
      </c>
      <c r="BT170" s="161" t="e">
        <f t="shared" si="122"/>
        <v>#DIV/0!</v>
      </c>
      <c r="BU170" s="161" t="e">
        <f t="shared" si="123"/>
        <v>#DIV/0!</v>
      </c>
      <c r="BV170" s="161" t="e">
        <f t="shared" si="124"/>
        <v>#DIV/0!</v>
      </c>
      <c r="BW170" s="161" t="e">
        <f t="shared" si="125"/>
        <v>#DIV/0!</v>
      </c>
      <c r="BX170" s="107">
        <f t="shared" si="126"/>
        <v>0</v>
      </c>
      <c r="BZ170" s="40" t="e">
        <f>VLOOKUP(I170,Lists!$D$2:$D$19,1,FALSE)</f>
        <v>#N/A</v>
      </c>
      <c r="CA170" s="40" t="e">
        <f>VLOOKUP($I170,Blends!$B$2:$B$115,1,FALSE)</f>
        <v>#N/A</v>
      </c>
      <c r="CC170" s="218">
        <f>ROUND(IF($I170="Other HFC Blend",(Z170*$L170*SUMIF(Lists!$E$2:$E$133,'Quarterly Information'!$K170,Exchange_Value)+Z170*$N170*SUMIF(Lists!$E$2:$E$133,'Quarterly Information'!$M170,Exchange_Value)+Z170*$P170*SUMIF(Lists!$E$2:$E$133,'Quarterly Information'!$O170,Exchange_Value)+Z170*$R170*SUMIF(Lists!$E$2:$E$133,'Quarterly Information'!$Q170,Exchange_Value)+Z170*$T170*SUMIF(Lists!$E$2:$E$133,'Quarterly Information'!$S170,Exchange_Value))/1000,Z170*SUMIF(Lists!$E$2:$E$133,$I170,Exchange_Value)/1000),1)</f>
        <v>0</v>
      </c>
      <c r="CD170" s="218">
        <f>ROUND(IF($I170="Other HFC Blend",(AA170*$L170*SUMIF(Lists!$E$2:$E$133,'Quarterly Information'!$K170,Exchange_Value)+AA170*$N170*SUMIF(Lists!$E$2:$E$133,'Quarterly Information'!$M170,Exchange_Value)+AA170*$P170*SUMIF(Lists!$E$2:$E$133,'Quarterly Information'!$O170,Exchange_Value)+AA170*$R170*SUMIF(Lists!$E$2:$E$133,'Quarterly Information'!$Q170,Exchange_Value)+AA170*$T170*SUMIF(Lists!$E$2:$E$133,'Quarterly Information'!$S170,Exchange_Value))/1000,AA170*SUMIF(Lists!$E$2:$E$133,$I170,Exchange_Value)/1000),1)</f>
        <v>0</v>
      </c>
      <c r="CE170" s="218">
        <f>ROUND(IF($I170="Other HFC Blend",(AB170*$L170*SUMIF(Lists!$E$2:$E$133,'Quarterly Information'!$K170,Exchange_Value)+AB170*$N170*SUMIF(Lists!$E$2:$E$133,'Quarterly Information'!$M170,Exchange_Value)+AB170*$P170*SUMIF(Lists!$E$2:$E$133,'Quarterly Information'!$O170,Exchange_Value)+AB170*$R170*SUMIF(Lists!$E$2:$E$133,'Quarterly Information'!$Q170,Exchange_Value)+AB170*$T170*SUMIF(Lists!$E$2:$E$133,'Quarterly Information'!$S170,Exchange_Value))/1000,AB170*SUMIF(Lists!$E$2:$E$133,$I170,Exchange_Value)/1000),1)</f>
        <v>0</v>
      </c>
      <c r="CF170" s="218">
        <f>ROUND(IF($I170="Other HFC Blend",(AC170*$L170*SUMIF(Lists!$E$2:$E$133,'Quarterly Information'!$K170,Exchange_Value)+AC170*$N170*SUMIF(Lists!$E$2:$E$133,'Quarterly Information'!$M170,Exchange_Value)+AC170*$P170*SUMIF(Lists!$E$2:$E$133,'Quarterly Information'!$O170,Exchange_Value)+AC170*$R170*SUMIF(Lists!$E$2:$E$133,'Quarterly Information'!$Q170,Exchange_Value)+AC170*$T170*SUMIF(Lists!$E$2:$E$133,'Quarterly Information'!$S170,Exchange_Value))/1000,AC170*SUMIF(Lists!$E$2:$E$133,$I170,Exchange_Value)/1000),1)</f>
        <v>0</v>
      </c>
      <c r="CG170" s="218">
        <f>ROUND(IF($I170="Other HFC Blend",(AD170*$L170*SUMIF(Lists!$E$2:$E$133,'Quarterly Information'!$K170,Exchange_Value)+AD170*$N170*SUMIF(Lists!$E$2:$E$133,'Quarterly Information'!$M170,Exchange_Value)+AD170*$P170*SUMIF(Lists!$E$2:$E$133,'Quarterly Information'!$O170,Exchange_Value)+AD170*$R170*SUMIF(Lists!$E$2:$E$133,'Quarterly Information'!$Q170,Exchange_Value)+AD170*$T170*SUMIF(Lists!$E$2:$E$133,'Quarterly Information'!$S170,Exchange_Value))/1000,AD170*SUMIF(Lists!$E$2:$E$133,$I170,Exchange_Value)/1000),1)</f>
        <v>0</v>
      </c>
      <c r="CH170" s="218">
        <f>ROUND(IF($I170="Other HFC Blend",(AE170*$L170*SUMIF(Lists!$E$2:$E$133,'Quarterly Information'!$K170,Exchange_Value)+AE170*$N170*SUMIF(Lists!$E$2:$E$133,'Quarterly Information'!$M170,Exchange_Value)+AE170*$P170*SUMIF(Lists!$E$2:$E$133,'Quarterly Information'!$O170,Exchange_Value)+AE170*$R170*SUMIF(Lists!$E$2:$E$133,'Quarterly Information'!$Q170,Exchange_Value)+AE170*$T170*SUMIF(Lists!$E$2:$E$133,'Quarterly Information'!$S170,Exchange_Value))/1000,AE170*SUMIF(Lists!$E$2:$E$133,$I170,Exchange_Value)/1000),1)</f>
        <v>0</v>
      </c>
      <c r="CI170" s="218">
        <f>ROUND(IF($I170="Other HFC Blend",(AF170*$L170*SUMIF(Lists!$E$2:$E$133,'Quarterly Information'!$K170,Exchange_Value)+AF170*$N170*SUMIF(Lists!$E$2:$E$133,'Quarterly Information'!$M170,Exchange_Value)+AF170*$P170*SUMIF(Lists!$E$2:$E$133,'Quarterly Information'!$O170,Exchange_Value)+AF170*$R170*SUMIF(Lists!$E$2:$E$133,'Quarterly Information'!$Q170,Exchange_Value)+AF170*$T170*SUMIF(Lists!$E$2:$E$133,'Quarterly Information'!$S170,Exchange_Value))/1000,AF170*SUMIF(Lists!$E$2:$E$133,$I170,Exchange_Value)/1000),1)</f>
        <v>0</v>
      </c>
    </row>
    <row r="171" spans="1:87" ht="14" x14ac:dyDescent="0.25">
      <c r="A171" s="39">
        <v>129</v>
      </c>
      <c r="B171" s="90" t="str">
        <f t="shared" si="43"/>
        <v/>
      </c>
      <c r="C171" s="159"/>
      <c r="D171" s="91"/>
      <c r="E171" s="174"/>
      <c r="F171" s="92"/>
      <c r="G171" s="93"/>
      <c r="H171" s="94"/>
      <c r="I171" s="185"/>
      <c r="J171" s="200"/>
      <c r="K171" s="210"/>
      <c r="L171" s="95"/>
      <c r="M171" s="92"/>
      <c r="N171" s="95"/>
      <c r="O171" s="92"/>
      <c r="P171" s="95"/>
      <c r="Q171" s="128"/>
      <c r="R171" s="95"/>
      <c r="S171" s="128"/>
      <c r="T171" s="211"/>
      <c r="U171" s="203"/>
      <c r="V171" s="92"/>
      <c r="W171" s="96"/>
      <c r="X171" s="92"/>
      <c r="Y171" s="220"/>
      <c r="Z171" s="226"/>
      <c r="AA171" s="165"/>
      <c r="AB171" s="165"/>
      <c r="AC171" s="165"/>
      <c r="AD171" s="165"/>
      <c r="AE171" s="165"/>
      <c r="AF171" s="168"/>
      <c r="AG171"/>
      <c r="AH171" s="107">
        <f t="shared" si="86"/>
        <v>0</v>
      </c>
      <c r="AI171" s="107">
        <f t="shared" si="87"/>
        <v>0</v>
      </c>
      <c r="AJ171" s="107">
        <f t="shared" si="88"/>
        <v>0</v>
      </c>
      <c r="AK171" s="107">
        <f t="shared" si="89"/>
        <v>0</v>
      </c>
      <c r="AL171" s="107">
        <f t="shared" si="90"/>
        <v>0</v>
      </c>
      <c r="AM171" s="107">
        <f t="shared" si="49"/>
        <v>0</v>
      </c>
      <c r="AO171" s="161" t="e">
        <f t="shared" si="91"/>
        <v>#DIV/0!</v>
      </c>
      <c r="AP171" s="161" t="e">
        <f t="shared" si="92"/>
        <v>#DIV/0!</v>
      </c>
      <c r="AQ171" s="161" t="e">
        <f t="shared" si="93"/>
        <v>#DIV/0!</v>
      </c>
      <c r="AR171" s="161" t="e">
        <f t="shared" si="94"/>
        <v>#DIV/0!</v>
      </c>
      <c r="AS171" s="161" t="e">
        <f t="shared" si="95"/>
        <v>#DIV/0!</v>
      </c>
      <c r="AT171" s="107">
        <f t="shared" si="96"/>
        <v>0</v>
      </c>
      <c r="AU171" s="161" t="e">
        <f t="shared" si="97"/>
        <v>#DIV/0!</v>
      </c>
      <c r="AV171" s="161" t="e">
        <f t="shared" si="98"/>
        <v>#DIV/0!</v>
      </c>
      <c r="AW171" s="161" t="e">
        <f t="shared" si="99"/>
        <v>#DIV/0!</v>
      </c>
      <c r="AX171" s="161" t="e">
        <f t="shared" si="100"/>
        <v>#DIV/0!</v>
      </c>
      <c r="AY171" s="161" t="e">
        <f t="shared" si="101"/>
        <v>#DIV/0!</v>
      </c>
      <c r="AZ171" s="107">
        <f t="shared" si="102"/>
        <v>0</v>
      </c>
      <c r="BA171" s="161" t="e">
        <f t="shared" si="103"/>
        <v>#DIV/0!</v>
      </c>
      <c r="BB171" s="161" t="e">
        <f t="shared" si="104"/>
        <v>#DIV/0!</v>
      </c>
      <c r="BC171" s="161" t="e">
        <f t="shared" si="105"/>
        <v>#DIV/0!</v>
      </c>
      <c r="BD171" s="161" t="e">
        <f t="shared" si="106"/>
        <v>#DIV/0!</v>
      </c>
      <c r="BE171" s="161" t="e">
        <f t="shared" si="107"/>
        <v>#DIV/0!</v>
      </c>
      <c r="BF171" s="107">
        <f t="shared" si="108"/>
        <v>0</v>
      </c>
      <c r="BG171" s="161" t="e">
        <f t="shared" si="109"/>
        <v>#DIV/0!</v>
      </c>
      <c r="BH171" s="161" t="e">
        <f t="shared" si="110"/>
        <v>#DIV/0!</v>
      </c>
      <c r="BI171" s="161" t="e">
        <f t="shared" si="111"/>
        <v>#DIV/0!</v>
      </c>
      <c r="BJ171" s="161" t="e">
        <f t="shared" si="112"/>
        <v>#DIV/0!</v>
      </c>
      <c r="BK171" s="161" t="e">
        <f t="shared" si="113"/>
        <v>#DIV/0!</v>
      </c>
      <c r="BL171" s="107">
        <f t="shared" si="114"/>
        <v>0</v>
      </c>
      <c r="BM171" s="161" t="e">
        <f t="shared" si="115"/>
        <v>#DIV/0!</v>
      </c>
      <c r="BN171" s="161" t="e">
        <f t="shared" si="116"/>
        <v>#DIV/0!</v>
      </c>
      <c r="BO171" s="161" t="e">
        <f t="shared" si="117"/>
        <v>#DIV/0!</v>
      </c>
      <c r="BP171" s="161" t="e">
        <f t="shared" si="118"/>
        <v>#DIV/0!</v>
      </c>
      <c r="BQ171" s="161" t="e">
        <f t="shared" si="119"/>
        <v>#DIV/0!</v>
      </c>
      <c r="BR171" s="107">
        <f t="shared" si="120"/>
        <v>0</v>
      </c>
      <c r="BS171" s="161" t="e">
        <f t="shared" si="121"/>
        <v>#DIV/0!</v>
      </c>
      <c r="BT171" s="161" t="e">
        <f t="shared" si="122"/>
        <v>#DIV/0!</v>
      </c>
      <c r="BU171" s="161" t="e">
        <f t="shared" si="123"/>
        <v>#DIV/0!</v>
      </c>
      <c r="BV171" s="161" t="e">
        <f t="shared" si="124"/>
        <v>#DIV/0!</v>
      </c>
      <c r="BW171" s="161" t="e">
        <f t="shared" si="125"/>
        <v>#DIV/0!</v>
      </c>
      <c r="BX171" s="107">
        <f t="shared" si="126"/>
        <v>0</v>
      </c>
      <c r="BZ171" s="40" t="e">
        <f>VLOOKUP(I171,Lists!$D$2:$D$19,1,FALSE)</f>
        <v>#N/A</v>
      </c>
      <c r="CA171" s="40" t="e">
        <f>VLOOKUP($I171,Blends!$B$2:$B$115,1,FALSE)</f>
        <v>#N/A</v>
      </c>
      <c r="CC171" s="218">
        <f>ROUND(IF($I171="Other HFC Blend",(Z171*$L171*SUMIF(Lists!$E$2:$E$133,'Quarterly Information'!$K171,Exchange_Value)+Z171*$N171*SUMIF(Lists!$E$2:$E$133,'Quarterly Information'!$M171,Exchange_Value)+Z171*$P171*SUMIF(Lists!$E$2:$E$133,'Quarterly Information'!$O171,Exchange_Value)+Z171*$R171*SUMIF(Lists!$E$2:$E$133,'Quarterly Information'!$Q171,Exchange_Value)+Z171*$T171*SUMIF(Lists!$E$2:$E$133,'Quarterly Information'!$S171,Exchange_Value))/1000,Z171*SUMIF(Lists!$E$2:$E$133,$I171,Exchange_Value)/1000),1)</f>
        <v>0</v>
      </c>
      <c r="CD171" s="218">
        <f>ROUND(IF($I171="Other HFC Blend",(AA171*$L171*SUMIF(Lists!$E$2:$E$133,'Quarterly Information'!$K171,Exchange_Value)+AA171*$N171*SUMIF(Lists!$E$2:$E$133,'Quarterly Information'!$M171,Exchange_Value)+AA171*$P171*SUMIF(Lists!$E$2:$E$133,'Quarterly Information'!$O171,Exchange_Value)+AA171*$R171*SUMIF(Lists!$E$2:$E$133,'Quarterly Information'!$Q171,Exchange_Value)+AA171*$T171*SUMIF(Lists!$E$2:$E$133,'Quarterly Information'!$S171,Exchange_Value))/1000,AA171*SUMIF(Lists!$E$2:$E$133,$I171,Exchange_Value)/1000),1)</f>
        <v>0</v>
      </c>
      <c r="CE171" s="218">
        <f>ROUND(IF($I171="Other HFC Blend",(AB171*$L171*SUMIF(Lists!$E$2:$E$133,'Quarterly Information'!$K171,Exchange_Value)+AB171*$N171*SUMIF(Lists!$E$2:$E$133,'Quarterly Information'!$M171,Exchange_Value)+AB171*$P171*SUMIF(Lists!$E$2:$E$133,'Quarterly Information'!$O171,Exchange_Value)+AB171*$R171*SUMIF(Lists!$E$2:$E$133,'Quarterly Information'!$Q171,Exchange_Value)+AB171*$T171*SUMIF(Lists!$E$2:$E$133,'Quarterly Information'!$S171,Exchange_Value))/1000,AB171*SUMIF(Lists!$E$2:$E$133,$I171,Exchange_Value)/1000),1)</f>
        <v>0</v>
      </c>
      <c r="CF171" s="218">
        <f>ROUND(IF($I171="Other HFC Blend",(AC171*$L171*SUMIF(Lists!$E$2:$E$133,'Quarterly Information'!$K171,Exchange_Value)+AC171*$N171*SUMIF(Lists!$E$2:$E$133,'Quarterly Information'!$M171,Exchange_Value)+AC171*$P171*SUMIF(Lists!$E$2:$E$133,'Quarterly Information'!$O171,Exchange_Value)+AC171*$R171*SUMIF(Lists!$E$2:$E$133,'Quarterly Information'!$Q171,Exchange_Value)+AC171*$T171*SUMIF(Lists!$E$2:$E$133,'Quarterly Information'!$S171,Exchange_Value))/1000,AC171*SUMIF(Lists!$E$2:$E$133,$I171,Exchange_Value)/1000),1)</f>
        <v>0</v>
      </c>
      <c r="CG171" s="218">
        <f>ROUND(IF($I171="Other HFC Blend",(AD171*$L171*SUMIF(Lists!$E$2:$E$133,'Quarterly Information'!$K171,Exchange_Value)+AD171*$N171*SUMIF(Lists!$E$2:$E$133,'Quarterly Information'!$M171,Exchange_Value)+AD171*$P171*SUMIF(Lists!$E$2:$E$133,'Quarterly Information'!$O171,Exchange_Value)+AD171*$R171*SUMIF(Lists!$E$2:$E$133,'Quarterly Information'!$Q171,Exchange_Value)+AD171*$T171*SUMIF(Lists!$E$2:$E$133,'Quarterly Information'!$S171,Exchange_Value))/1000,AD171*SUMIF(Lists!$E$2:$E$133,$I171,Exchange_Value)/1000),1)</f>
        <v>0</v>
      </c>
      <c r="CH171" s="218">
        <f>ROUND(IF($I171="Other HFC Blend",(AE171*$L171*SUMIF(Lists!$E$2:$E$133,'Quarterly Information'!$K171,Exchange_Value)+AE171*$N171*SUMIF(Lists!$E$2:$E$133,'Quarterly Information'!$M171,Exchange_Value)+AE171*$P171*SUMIF(Lists!$E$2:$E$133,'Quarterly Information'!$O171,Exchange_Value)+AE171*$R171*SUMIF(Lists!$E$2:$E$133,'Quarterly Information'!$Q171,Exchange_Value)+AE171*$T171*SUMIF(Lists!$E$2:$E$133,'Quarterly Information'!$S171,Exchange_Value))/1000,AE171*SUMIF(Lists!$E$2:$E$133,$I171,Exchange_Value)/1000),1)</f>
        <v>0</v>
      </c>
      <c r="CI171" s="218">
        <f>ROUND(IF($I171="Other HFC Blend",(AF171*$L171*SUMIF(Lists!$E$2:$E$133,'Quarterly Information'!$K171,Exchange_Value)+AF171*$N171*SUMIF(Lists!$E$2:$E$133,'Quarterly Information'!$M171,Exchange_Value)+AF171*$P171*SUMIF(Lists!$E$2:$E$133,'Quarterly Information'!$O171,Exchange_Value)+AF171*$R171*SUMIF(Lists!$E$2:$E$133,'Quarterly Information'!$Q171,Exchange_Value)+AF171*$T171*SUMIF(Lists!$E$2:$E$133,'Quarterly Information'!$S171,Exchange_Value))/1000,AF171*SUMIF(Lists!$E$2:$E$133,$I171,Exchange_Value)/1000),1)</f>
        <v>0</v>
      </c>
    </row>
    <row r="172" spans="1:87" ht="14" x14ac:dyDescent="0.25">
      <c r="A172" s="39">
        <v>130</v>
      </c>
      <c r="B172" s="90" t="str">
        <f t="shared" ref="B172:B235" si="127">IF(C172&gt;0,A172,"")</f>
        <v/>
      </c>
      <c r="C172" s="159"/>
      <c r="D172" s="91"/>
      <c r="E172" s="174"/>
      <c r="F172" s="92"/>
      <c r="G172" s="93"/>
      <c r="H172" s="94"/>
      <c r="I172" s="185"/>
      <c r="J172" s="200"/>
      <c r="K172" s="210"/>
      <c r="L172" s="95"/>
      <c r="M172" s="92"/>
      <c r="N172" s="95"/>
      <c r="O172" s="92"/>
      <c r="P172" s="95"/>
      <c r="Q172" s="128"/>
      <c r="R172" s="95"/>
      <c r="S172" s="128"/>
      <c r="T172" s="211"/>
      <c r="U172" s="203"/>
      <c r="V172" s="92"/>
      <c r="W172" s="96"/>
      <c r="X172" s="92"/>
      <c r="Y172" s="220"/>
      <c r="Z172" s="226"/>
      <c r="AA172" s="165"/>
      <c r="AB172" s="165"/>
      <c r="AC172" s="165"/>
      <c r="AD172" s="165"/>
      <c r="AE172" s="165"/>
      <c r="AF172" s="168"/>
      <c r="AG172"/>
      <c r="AH172" s="107">
        <f t="shared" si="86"/>
        <v>0</v>
      </c>
      <c r="AI172" s="107">
        <f t="shared" si="87"/>
        <v>0</v>
      </c>
      <c r="AJ172" s="107">
        <f t="shared" si="88"/>
        <v>0</v>
      </c>
      <c r="AK172" s="107">
        <f t="shared" si="89"/>
        <v>0</v>
      </c>
      <c r="AL172" s="107">
        <f t="shared" si="90"/>
        <v>0</v>
      </c>
      <c r="AM172" s="107">
        <f t="shared" ref="AM172:AM235" si="128">IF(F172="No",J172,0)</f>
        <v>0</v>
      </c>
      <c r="AO172" s="161" t="e">
        <f t="shared" si="91"/>
        <v>#DIV/0!</v>
      </c>
      <c r="AP172" s="161" t="e">
        <f t="shared" si="92"/>
        <v>#DIV/0!</v>
      </c>
      <c r="AQ172" s="161" t="e">
        <f t="shared" si="93"/>
        <v>#DIV/0!</v>
      </c>
      <c r="AR172" s="161" t="e">
        <f t="shared" si="94"/>
        <v>#DIV/0!</v>
      </c>
      <c r="AS172" s="161" t="e">
        <f t="shared" si="95"/>
        <v>#DIV/0!</v>
      </c>
      <c r="AT172" s="107">
        <f t="shared" si="96"/>
        <v>0</v>
      </c>
      <c r="AU172" s="161" t="e">
        <f t="shared" si="97"/>
        <v>#DIV/0!</v>
      </c>
      <c r="AV172" s="161" t="e">
        <f t="shared" si="98"/>
        <v>#DIV/0!</v>
      </c>
      <c r="AW172" s="161" t="e">
        <f t="shared" si="99"/>
        <v>#DIV/0!</v>
      </c>
      <c r="AX172" s="161" t="e">
        <f t="shared" si="100"/>
        <v>#DIV/0!</v>
      </c>
      <c r="AY172" s="161" t="e">
        <f t="shared" si="101"/>
        <v>#DIV/0!</v>
      </c>
      <c r="AZ172" s="107">
        <f t="shared" si="102"/>
        <v>0</v>
      </c>
      <c r="BA172" s="161" t="e">
        <f t="shared" si="103"/>
        <v>#DIV/0!</v>
      </c>
      <c r="BB172" s="161" t="e">
        <f t="shared" si="104"/>
        <v>#DIV/0!</v>
      </c>
      <c r="BC172" s="161" t="e">
        <f t="shared" si="105"/>
        <v>#DIV/0!</v>
      </c>
      <c r="BD172" s="161" t="e">
        <f t="shared" si="106"/>
        <v>#DIV/0!</v>
      </c>
      <c r="BE172" s="161" t="e">
        <f t="shared" si="107"/>
        <v>#DIV/0!</v>
      </c>
      <c r="BF172" s="107">
        <f t="shared" si="108"/>
        <v>0</v>
      </c>
      <c r="BG172" s="161" t="e">
        <f t="shared" si="109"/>
        <v>#DIV/0!</v>
      </c>
      <c r="BH172" s="161" t="e">
        <f t="shared" si="110"/>
        <v>#DIV/0!</v>
      </c>
      <c r="BI172" s="161" t="e">
        <f t="shared" si="111"/>
        <v>#DIV/0!</v>
      </c>
      <c r="BJ172" s="161" t="e">
        <f t="shared" si="112"/>
        <v>#DIV/0!</v>
      </c>
      <c r="BK172" s="161" t="e">
        <f t="shared" si="113"/>
        <v>#DIV/0!</v>
      </c>
      <c r="BL172" s="107">
        <f t="shared" si="114"/>
        <v>0</v>
      </c>
      <c r="BM172" s="161" t="e">
        <f t="shared" si="115"/>
        <v>#DIV/0!</v>
      </c>
      <c r="BN172" s="161" t="e">
        <f t="shared" si="116"/>
        <v>#DIV/0!</v>
      </c>
      <c r="BO172" s="161" t="e">
        <f t="shared" si="117"/>
        <v>#DIV/0!</v>
      </c>
      <c r="BP172" s="161" t="e">
        <f t="shared" si="118"/>
        <v>#DIV/0!</v>
      </c>
      <c r="BQ172" s="161" t="e">
        <f t="shared" si="119"/>
        <v>#DIV/0!</v>
      </c>
      <c r="BR172" s="107">
        <f t="shared" si="120"/>
        <v>0</v>
      </c>
      <c r="BS172" s="161" t="e">
        <f t="shared" si="121"/>
        <v>#DIV/0!</v>
      </c>
      <c r="BT172" s="161" t="e">
        <f t="shared" si="122"/>
        <v>#DIV/0!</v>
      </c>
      <c r="BU172" s="161" t="e">
        <f t="shared" si="123"/>
        <v>#DIV/0!</v>
      </c>
      <c r="BV172" s="161" t="e">
        <f t="shared" si="124"/>
        <v>#DIV/0!</v>
      </c>
      <c r="BW172" s="161" t="e">
        <f t="shared" si="125"/>
        <v>#DIV/0!</v>
      </c>
      <c r="BX172" s="107">
        <f t="shared" si="126"/>
        <v>0</v>
      </c>
      <c r="BZ172" s="40" t="e">
        <f>VLOOKUP(I172,Lists!$D$2:$D$19,1,FALSE)</f>
        <v>#N/A</v>
      </c>
      <c r="CA172" s="40" t="e">
        <f>VLOOKUP($I172,Blends!$B$2:$B$115,1,FALSE)</f>
        <v>#N/A</v>
      </c>
      <c r="CC172" s="218">
        <f>ROUND(IF($I172="Other HFC Blend",(Z172*$L172*SUMIF(Lists!$E$2:$E$133,'Quarterly Information'!$K172,Exchange_Value)+Z172*$N172*SUMIF(Lists!$E$2:$E$133,'Quarterly Information'!$M172,Exchange_Value)+Z172*$P172*SUMIF(Lists!$E$2:$E$133,'Quarterly Information'!$O172,Exchange_Value)+Z172*$R172*SUMIF(Lists!$E$2:$E$133,'Quarterly Information'!$Q172,Exchange_Value)+Z172*$T172*SUMIF(Lists!$E$2:$E$133,'Quarterly Information'!$S172,Exchange_Value))/1000,Z172*SUMIF(Lists!$E$2:$E$133,$I172,Exchange_Value)/1000),1)</f>
        <v>0</v>
      </c>
      <c r="CD172" s="218">
        <f>ROUND(IF($I172="Other HFC Blend",(AA172*$L172*SUMIF(Lists!$E$2:$E$133,'Quarterly Information'!$K172,Exchange_Value)+AA172*$N172*SUMIF(Lists!$E$2:$E$133,'Quarterly Information'!$M172,Exchange_Value)+AA172*$P172*SUMIF(Lists!$E$2:$E$133,'Quarterly Information'!$O172,Exchange_Value)+AA172*$R172*SUMIF(Lists!$E$2:$E$133,'Quarterly Information'!$Q172,Exchange_Value)+AA172*$T172*SUMIF(Lists!$E$2:$E$133,'Quarterly Information'!$S172,Exchange_Value))/1000,AA172*SUMIF(Lists!$E$2:$E$133,$I172,Exchange_Value)/1000),1)</f>
        <v>0</v>
      </c>
      <c r="CE172" s="218">
        <f>ROUND(IF($I172="Other HFC Blend",(AB172*$L172*SUMIF(Lists!$E$2:$E$133,'Quarterly Information'!$K172,Exchange_Value)+AB172*$N172*SUMIF(Lists!$E$2:$E$133,'Quarterly Information'!$M172,Exchange_Value)+AB172*$P172*SUMIF(Lists!$E$2:$E$133,'Quarterly Information'!$O172,Exchange_Value)+AB172*$R172*SUMIF(Lists!$E$2:$E$133,'Quarterly Information'!$Q172,Exchange_Value)+AB172*$T172*SUMIF(Lists!$E$2:$E$133,'Quarterly Information'!$S172,Exchange_Value))/1000,AB172*SUMIF(Lists!$E$2:$E$133,$I172,Exchange_Value)/1000),1)</f>
        <v>0</v>
      </c>
      <c r="CF172" s="218">
        <f>ROUND(IF($I172="Other HFC Blend",(AC172*$L172*SUMIF(Lists!$E$2:$E$133,'Quarterly Information'!$K172,Exchange_Value)+AC172*$N172*SUMIF(Lists!$E$2:$E$133,'Quarterly Information'!$M172,Exchange_Value)+AC172*$P172*SUMIF(Lists!$E$2:$E$133,'Quarterly Information'!$O172,Exchange_Value)+AC172*$R172*SUMIF(Lists!$E$2:$E$133,'Quarterly Information'!$Q172,Exchange_Value)+AC172*$T172*SUMIF(Lists!$E$2:$E$133,'Quarterly Information'!$S172,Exchange_Value))/1000,AC172*SUMIF(Lists!$E$2:$E$133,$I172,Exchange_Value)/1000),1)</f>
        <v>0</v>
      </c>
      <c r="CG172" s="218">
        <f>ROUND(IF($I172="Other HFC Blend",(AD172*$L172*SUMIF(Lists!$E$2:$E$133,'Quarterly Information'!$K172,Exchange_Value)+AD172*$N172*SUMIF(Lists!$E$2:$E$133,'Quarterly Information'!$M172,Exchange_Value)+AD172*$P172*SUMIF(Lists!$E$2:$E$133,'Quarterly Information'!$O172,Exchange_Value)+AD172*$R172*SUMIF(Lists!$E$2:$E$133,'Quarterly Information'!$Q172,Exchange_Value)+AD172*$T172*SUMIF(Lists!$E$2:$E$133,'Quarterly Information'!$S172,Exchange_Value))/1000,AD172*SUMIF(Lists!$E$2:$E$133,$I172,Exchange_Value)/1000),1)</f>
        <v>0</v>
      </c>
      <c r="CH172" s="218">
        <f>ROUND(IF($I172="Other HFC Blend",(AE172*$L172*SUMIF(Lists!$E$2:$E$133,'Quarterly Information'!$K172,Exchange_Value)+AE172*$N172*SUMIF(Lists!$E$2:$E$133,'Quarterly Information'!$M172,Exchange_Value)+AE172*$P172*SUMIF(Lists!$E$2:$E$133,'Quarterly Information'!$O172,Exchange_Value)+AE172*$R172*SUMIF(Lists!$E$2:$E$133,'Quarterly Information'!$Q172,Exchange_Value)+AE172*$T172*SUMIF(Lists!$E$2:$E$133,'Quarterly Information'!$S172,Exchange_Value))/1000,AE172*SUMIF(Lists!$E$2:$E$133,$I172,Exchange_Value)/1000),1)</f>
        <v>0</v>
      </c>
      <c r="CI172" s="218">
        <f>ROUND(IF($I172="Other HFC Blend",(AF172*$L172*SUMIF(Lists!$E$2:$E$133,'Quarterly Information'!$K172,Exchange_Value)+AF172*$N172*SUMIF(Lists!$E$2:$E$133,'Quarterly Information'!$M172,Exchange_Value)+AF172*$P172*SUMIF(Lists!$E$2:$E$133,'Quarterly Information'!$O172,Exchange_Value)+AF172*$R172*SUMIF(Lists!$E$2:$E$133,'Quarterly Information'!$Q172,Exchange_Value)+AF172*$T172*SUMIF(Lists!$E$2:$E$133,'Quarterly Information'!$S172,Exchange_Value))/1000,AF172*SUMIF(Lists!$E$2:$E$133,$I172,Exchange_Value)/1000),1)</f>
        <v>0</v>
      </c>
    </row>
    <row r="173" spans="1:87" ht="14" x14ac:dyDescent="0.25">
      <c r="A173" s="39">
        <v>131</v>
      </c>
      <c r="B173" s="90" t="str">
        <f t="shared" si="127"/>
        <v/>
      </c>
      <c r="C173" s="159"/>
      <c r="D173" s="91"/>
      <c r="E173" s="174"/>
      <c r="F173" s="92"/>
      <c r="G173" s="93"/>
      <c r="H173" s="94"/>
      <c r="I173" s="185"/>
      <c r="J173" s="200"/>
      <c r="K173" s="210"/>
      <c r="L173" s="95"/>
      <c r="M173" s="92"/>
      <c r="N173" s="95"/>
      <c r="O173" s="92"/>
      <c r="P173" s="95"/>
      <c r="Q173" s="128"/>
      <c r="R173" s="95"/>
      <c r="S173" s="128"/>
      <c r="T173" s="211"/>
      <c r="U173" s="203"/>
      <c r="V173" s="92"/>
      <c r="W173" s="96"/>
      <c r="X173" s="92"/>
      <c r="Y173" s="220"/>
      <c r="Z173" s="226"/>
      <c r="AA173" s="165"/>
      <c r="AB173" s="165"/>
      <c r="AC173" s="165"/>
      <c r="AD173" s="165"/>
      <c r="AE173" s="165"/>
      <c r="AF173" s="168"/>
      <c r="AG173"/>
      <c r="AH173" s="107">
        <f t="shared" si="86"/>
        <v>0</v>
      </c>
      <c r="AI173" s="107">
        <f t="shared" si="87"/>
        <v>0</v>
      </c>
      <c r="AJ173" s="107">
        <f t="shared" si="88"/>
        <v>0</v>
      </c>
      <c r="AK173" s="107">
        <f t="shared" si="89"/>
        <v>0</v>
      </c>
      <c r="AL173" s="107">
        <f t="shared" si="90"/>
        <v>0</v>
      </c>
      <c r="AM173" s="107">
        <f t="shared" si="128"/>
        <v>0</v>
      </c>
      <c r="AO173" s="161" t="e">
        <f t="shared" si="91"/>
        <v>#DIV/0!</v>
      </c>
      <c r="AP173" s="161" t="e">
        <f t="shared" si="92"/>
        <v>#DIV/0!</v>
      </c>
      <c r="AQ173" s="161" t="e">
        <f t="shared" si="93"/>
        <v>#DIV/0!</v>
      </c>
      <c r="AR173" s="161" t="e">
        <f t="shared" si="94"/>
        <v>#DIV/0!</v>
      </c>
      <c r="AS173" s="161" t="e">
        <f t="shared" si="95"/>
        <v>#DIV/0!</v>
      </c>
      <c r="AT173" s="107">
        <f t="shared" si="96"/>
        <v>0</v>
      </c>
      <c r="AU173" s="161" t="e">
        <f t="shared" si="97"/>
        <v>#DIV/0!</v>
      </c>
      <c r="AV173" s="161" t="e">
        <f t="shared" si="98"/>
        <v>#DIV/0!</v>
      </c>
      <c r="AW173" s="161" t="e">
        <f t="shared" si="99"/>
        <v>#DIV/0!</v>
      </c>
      <c r="AX173" s="161" t="e">
        <f t="shared" si="100"/>
        <v>#DIV/0!</v>
      </c>
      <c r="AY173" s="161" t="e">
        <f t="shared" si="101"/>
        <v>#DIV/0!</v>
      </c>
      <c r="AZ173" s="107">
        <f t="shared" si="102"/>
        <v>0</v>
      </c>
      <c r="BA173" s="161" t="e">
        <f t="shared" si="103"/>
        <v>#DIV/0!</v>
      </c>
      <c r="BB173" s="161" t="e">
        <f t="shared" si="104"/>
        <v>#DIV/0!</v>
      </c>
      <c r="BC173" s="161" t="e">
        <f t="shared" si="105"/>
        <v>#DIV/0!</v>
      </c>
      <c r="BD173" s="161" t="e">
        <f t="shared" si="106"/>
        <v>#DIV/0!</v>
      </c>
      <c r="BE173" s="161" t="e">
        <f t="shared" si="107"/>
        <v>#DIV/0!</v>
      </c>
      <c r="BF173" s="107">
        <f t="shared" si="108"/>
        <v>0</v>
      </c>
      <c r="BG173" s="161" t="e">
        <f t="shared" si="109"/>
        <v>#DIV/0!</v>
      </c>
      <c r="BH173" s="161" t="e">
        <f t="shared" si="110"/>
        <v>#DIV/0!</v>
      </c>
      <c r="BI173" s="161" t="e">
        <f t="shared" si="111"/>
        <v>#DIV/0!</v>
      </c>
      <c r="BJ173" s="161" t="e">
        <f t="shared" si="112"/>
        <v>#DIV/0!</v>
      </c>
      <c r="BK173" s="161" t="e">
        <f t="shared" si="113"/>
        <v>#DIV/0!</v>
      </c>
      <c r="BL173" s="107">
        <f t="shared" si="114"/>
        <v>0</v>
      </c>
      <c r="BM173" s="161" t="e">
        <f t="shared" si="115"/>
        <v>#DIV/0!</v>
      </c>
      <c r="BN173" s="161" t="e">
        <f t="shared" si="116"/>
        <v>#DIV/0!</v>
      </c>
      <c r="BO173" s="161" t="e">
        <f t="shared" si="117"/>
        <v>#DIV/0!</v>
      </c>
      <c r="BP173" s="161" t="e">
        <f t="shared" si="118"/>
        <v>#DIV/0!</v>
      </c>
      <c r="BQ173" s="161" t="e">
        <f t="shared" si="119"/>
        <v>#DIV/0!</v>
      </c>
      <c r="BR173" s="107">
        <f t="shared" si="120"/>
        <v>0</v>
      </c>
      <c r="BS173" s="161" t="e">
        <f t="shared" si="121"/>
        <v>#DIV/0!</v>
      </c>
      <c r="BT173" s="161" t="e">
        <f t="shared" si="122"/>
        <v>#DIV/0!</v>
      </c>
      <c r="BU173" s="161" t="e">
        <f t="shared" si="123"/>
        <v>#DIV/0!</v>
      </c>
      <c r="BV173" s="161" t="e">
        <f t="shared" si="124"/>
        <v>#DIV/0!</v>
      </c>
      <c r="BW173" s="161" t="e">
        <f t="shared" si="125"/>
        <v>#DIV/0!</v>
      </c>
      <c r="BX173" s="107">
        <f t="shared" si="126"/>
        <v>0</v>
      </c>
      <c r="BZ173" s="40" t="e">
        <f>VLOOKUP(I173,Lists!$D$2:$D$19,1,FALSE)</f>
        <v>#N/A</v>
      </c>
      <c r="CA173" s="40" t="e">
        <f>VLOOKUP($I173,Blends!$B$2:$B$115,1,FALSE)</f>
        <v>#N/A</v>
      </c>
      <c r="CC173" s="218">
        <f>ROUND(IF($I173="Other HFC Blend",(Z173*$L173*SUMIF(Lists!$E$2:$E$133,'Quarterly Information'!$K173,Exchange_Value)+Z173*$N173*SUMIF(Lists!$E$2:$E$133,'Quarterly Information'!$M173,Exchange_Value)+Z173*$P173*SUMIF(Lists!$E$2:$E$133,'Quarterly Information'!$O173,Exchange_Value)+Z173*$R173*SUMIF(Lists!$E$2:$E$133,'Quarterly Information'!$Q173,Exchange_Value)+Z173*$T173*SUMIF(Lists!$E$2:$E$133,'Quarterly Information'!$S173,Exchange_Value))/1000,Z173*SUMIF(Lists!$E$2:$E$133,$I173,Exchange_Value)/1000),1)</f>
        <v>0</v>
      </c>
      <c r="CD173" s="218">
        <f>ROUND(IF($I173="Other HFC Blend",(AA173*$L173*SUMIF(Lists!$E$2:$E$133,'Quarterly Information'!$K173,Exchange_Value)+AA173*$N173*SUMIF(Lists!$E$2:$E$133,'Quarterly Information'!$M173,Exchange_Value)+AA173*$P173*SUMIF(Lists!$E$2:$E$133,'Quarterly Information'!$O173,Exchange_Value)+AA173*$R173*SUMIF(Lists!$E$2:$E$133,'Quarterly Information'!$Q173,Exchange_Value)+AA173*$T173*SUMIF(Lists!$E$2:$E$133,'Quarterly Information'!$S173,Exchange_Value))/1000,AA173*SUMIF(Lists!$E$2:$E$133,$I173,Exchange_Value)/1000),1)</f>
        <v>0</v>
      </c>
      <c r="CE173" s="218">
        <f>ROUND(IF($I173="Other HFC Blend",(AB173*$L173*SUMIF(Lists!$E$2:$E$133,'Quarterly Information'!$K173,Exchange_Value)+AB173*$N173*SUMIF(Lists!$E$2:$E$133,'Quarterly Information'!$M173,Exchange_Value)+AB173*$P173*SUMIF(Lists!$E$2:$E$133,'Quarterly Information'!$O173,Exchange_Value)+AB173*$R173*SUMIF(Lists!$E$2:$E$133,'Quarterly Information'!$Q173,Exchange_Value)+AB173*$T173*SUMIF(Lists!$E$2:$E$133,'Quarterly Information'!$S173,Exchange_Value))/1000,AB173*SUMIF(Lists!$E$2:$E$133,$I173,Exchange_Value)/1000),1)</f>
        <v>0</v>
      </c>
      <c r="CF173" s="218">
        <f>ROUND(IF($I173="Other HFC Blend",(AC173*$L173*SUMIF(Lists!$E$2:$E$133,'Quarterly Information'!$K173,Exchange_Value)+AC173*$N173*SUMIF(Lists!$E$2:$E$133,'Quarterly Information'!$M173,Exchange_Value)+AC173*$P173*SUMIF(Lists!$E$2:$E$133,'Quarterly Information'!$O173,Exchange_Value)+AC173*$R173*SUMIF(Lists!$E$2:$E$133,'Quarterly Information'!$Q173,Exchange_Value)+AC173*$T173*SUMIF(Lists!$E$2:$E$133,'Quarterly Information'!$S173,Exchange_Value))/1000,AC173*SUMIF(Lists!$E$2:$E$133,$I173,Exchange_Value)/1000),1)</f>
        <v>0</v>
      </c>
      <c r="CG173" s="218">
        <f>ROUND(IF($I173="Other HFC Blend",(AD173*$L173*SUMIF(Lists!$E$2:$E$133,'Quarterly Information'!$K173,Exchange_Value)+AD173*$N173*SUMIF(Lists!$E$2:$E$133,'Quarterly Information'!$M173,Exchange_Value)+AD173*$P173*SUMIF(Lists!$E$2:$E$133,'Quarterly Information'!$O173,Exchange_Value)+AD173*$R173*SUMIF(Lists!$E$2:$E$133,'Quarterly Information'!$Q173,Exchange_Value)+AD173*$T173*SUMIF(Lists!$E$2:$E$133,'Quarterly Information'!$S173,Exchange_Value))/1000,AD173*SUMIF(Lists!$E$2:$E$133,$I173,Exchange_Value)/1000),1)</f>
        <v>0</v>
      </c>
      <c r="CH173" s="218">
        <f>ROUND(IF($I173="Other HFC Blend",(AE173*$L173*SUMIF(Lists!$E$2:$E$133,'Quarterly Information'!$K173,Exchange_Value)+AE173*$N173*SUMIF(Lists!$E$2:$E$133,'Quarterly Information'!$M173,Exchange_Value)+AE173*$P173*SUMIF(Lists!$E$2:$E$133,'Quarterly Information'!$O173,Exchange_Value)+AE173*$R173*SUMIF(Lists!$E$2:$E$133,'Quarterly Information'!$Q173,Exchange_Value)+AE173*$T173*SUMIF(Lists!$E$2:$E$133,'Quarterly Information'!$S173,Exchange_Value))/1000,AE173*SUMIF(Lists!$E$2:$E$133,$I173,Exchange_Value)/1000),1)</f>
        <v>0</v>
      </c>
      <c r="CI173" s="218">
        <f>ROUND(IF($I173="Other HFC Blend",(AF173*$L173*SUMIF(Lists!$E$2:$E$133,'Quarterly Information'!$K173,Exchange_Value)+AF173*$N173*SUMIF(Lists!$E$2:$E$133,'Quarterly Information'!$M173,Exchange_Value)+AF173*$P173*SUMIF(Lists!$E$2:$E$133,'Quarterly Information'!$O173,Exchange_Value)+AF173*$R173*SUMIF(Lists!$E$2:$E$133,'Quarterly Information'!$Q173,Exchange_Value)+AF173*$T173*SUMIF(Lists!$E$2:$E$133,'Quarterly Information'!$S173,Exchange_Value))/1000,AF173*SUMIF(Lists!$E$2:$E$133,$I173,Exchange_Value)/1000),1)</f>
        <v>0</v>
      </c>
    </row>
    <row r="174" spans="1:87" ht="14" x14ac:dyDescent="0.25">
      <c r="A174" s="39">
        <v>132</v>
      </c>
      <c r="B174" s="90" t="str">
        <f t="shared" si="127"/>
        <v/>
      </c>
      <c r="C174" s="159"/>
      <c r="D174" s="91"/>
      <c r="E174" s="174"/>
      <c r="F174" s="92"/>
      <c r="G174" s="93"/>
      <c r="H174" s="94"/>
      <c r="I174" s="185"/>
      <c r="J174" s="200"/>
      <c r="K174" s="210"/>
      <c r="L174" s="95"/>
      <c r="M174" s="92"/>
      <c r="N174" s="95"/>
      <c r="O174" s="92"/>
      <c r="P174" s="95"/>
      <c r="Q174" s="128"/>
      <c r="R174" s="95"/>
      <c r="S174" s="128"/>
      <c r="T174" s="211"/>
      <c r="U174" s="203"/>
      <c r="V174" s="92"/>
      <c r="W174" s="96"/>
      <c r="X174" s="92"/>
      <c r="Y174" s="220"/>
      <c r="Z174" s="226"/>
      <c r="AA174" s="165"/>
      <c r="AB174" s="165"/>
      <c r="AC174" s="165"/>
      <c r="AD174" s="165"/>
      <c r="AE174" s="165"/>
      <c r="AF174" s="168"/>
      <c r="AG174"/>
      <c r="AH174" s="107">
        <f t="shared" si="86"/>
        <v>0</v>
      </c>
      <c r="AI174" s="107">
        <f t="shared" si="87"/>
        <v>0</v>
      </c>
      <c r="AJ174" s="107">
        <f t="shared" si="88"/>
        <v>0</v>
      </c>
      <c r="AK174" s="107">
        <f t="shared" si="89"/>
        <v>0</v>
      </c>
      <c r="AL174" s="107">
        <f t="shared" si="90"/>
        <v>0</v>
      </c>
      <c r="AM174" s="107">
        <f t="shared" si="128"/>
        <v>0</v>
      </c>
      <c r="AO174" s="161" t="e">
        <f t="shared" si="91"/>
        <v>#DIV/0!</v>
      </c>
      <c r="AP174" s="161" t="e">
        <f t="shared" si="92"/>
        <v>#DIV/0!</v>
      </c>
      <c r="AQ174" s="161" t="e">
        <f t="shared" si="93"/>
        <v>#DIV/0!</v>
      </c>
      <c r="AR174" s="161" t="e">
        <f t="shared" si="94"/>
        <v>#DIV/0!</v>
      </c>
      <c r="AS174" s="161" t="e">
        <f t="shared" si="95"/>
        <v>#DIV/0!</v>
      </c>
      <c r="AT174" s="107">
        <f t="shared" si="96"/>
        <v>0</v>
      </c>
      <c r="AU174" s="161" t="e">
        <f t="shared" si="97"/>
        <v>#DIV/0!</v>
      </c>
      <c r="AV174" s="161" t="e">
        <f t="shared" si="98"/>
        <v>#DIV/0!</v>
      </c>
      <c r="AW174" s="161" t="e">
        <f t="shared" si="99"/>
        <v>#DIV/0!</v>
      </c>
      <c r="AX174" s="161" t="e">
        <f t="shared" si="100"/>
        <v>#DIV/0!</v>
      </c>
      <c r="AY174" s="161" t="e">
        <f t="shared" si="101"/>
        <v>#DIV/0!</v>
      </c>
      <c r="AZ174" s="107">
        <f t="shared" si="102"/>
        <v>0</v>
      </c>
      <c r="BA174" s="161" t="e">
        <f t="shared" si="103"/>
        <v>#DIV/0!</v>
      </c>
      <c r="BB174" s="161" t="e">
        <f t="shared" si="104"/>
        <v>#DIV/0!</v>
      </c>
      <c r="BC174" s="161" t="e">
        <f t="shared" si="105"/>
        <v>#DIV/0!</v>
      </c>
      <c r="BD174" s="161" t="e">
        <f t="shared" si="106"/>
        <v>#DIV/0!</v>
      </c>
      <c r="BE174" s="161" t="e">
        <f t="shared" si="107"/>
        <v>#DIV/0!</v>
      </c>
      <c r="BF174" s="107">
        <f t="shared" si="108"/>
        <v>0</v>
      </c>
      <c r="BG174" s="161" t="e">
        <f t="shared" si="109"/>
        <v>#DIV/0!</v>
      </c>
      <c r="BH174" s="161" t="e">
        <f t="shared" si="110"/>
        <v>#DIV/0!</v>
      </c>
      <c r="BI174" s="161" t="e">
        <f t="shared" si="111"/>
        <v>#DIV/0!</v>
      </c>
      <c r="BJ174" s="161" t="e">
        <f t="shared" si="112"/>
        <v>#DIV/0!</v>
      </c>
      <c r="BK174" s="161" t="e">
        <f t="shared" si="113"/>
        <v>#DIV/0!</v>
      </c>
      <c r="BL174" s="107">
        <f t="shared" si="114"/>
        <v>0</v>
      </c>
      <c r="BM174" s="161" t="e">
        <f t="shared" si="115"/>
        <v>#DIV/0!</v>
      </c>
      <c r="BN174" s="161" t="e">
        <f t="shared" si="116"/>
        <v>#DIV/0!</v>
      </c>
      <c r="BO174" s="161" t="e">
        <f t="shared" si="117"/>
        <v>#DIV/0!</v>
      </c>
      <c r="BP174" s="161" t="e">
        <f t="shared" si="118"/>
        <v>#DIV/0!</v>
      </c>
      <c r="BQ174" s="161" t="e">
        <f t="shared" si="119"/>
        <v>#DIV/0!</v>
      </c>
      <c r="BR174" s="107">
        <f t="shared" si="120"/>
        <v>0</v>
      </c>
      <c r="BS174" s="161" t="e">
        <f t="shared" si="121"/>
        <v>#DIV/0!</v>
      </c>
      <c r="BT174" s="161" t="e">
        <f t="shared" si="122"/>
        <v>#DIV/0!</v>
      </c>
      <c r="BU174" s="161" t="e">
        <f t="shared" si="123"/>
        <v>#DIV/0!</v>
      </c>
      <c r="BV174" s="161" t="e">
        <f t="shared" si="124"/>
        <v>#DIV/0!</v>
      </c>
      <c r="BW174" s="161" t="e">
        <f t="shared" si="125"/>
        <v>#DIV/0!</v>
      </c>
      <c r="BX174" s="107">
        <f t="shared" si="126"/>
        <v>0</v>
      </c>
      <c r="BZ174" s="40" t="e">
        <f>VLOOKUP(I174,Lists!$D$2:$D$19,1,FALSE)</f>
        <v>#N/A</v>
      </c>
      <c r="CA174" s="40" t="e">
        <f>VLOOKUP($I174,Blends!$B$2:$B$115,1,FALSE)</f>
        <v>#N/A</v>
      </c>
      <c r="CC174" s="218">
        <f>ROUND(IF($I174="Other HFC Blend",(Z174*$L174*SUMIF(Lists!$E$2:$E$133,'Quarterly Information'!$K174,Exchange_Value)+Z174*$N174*SUMIF(Lists!$E$2:$E$133,'Quarterly Information'!$M174,Exchange_Value)+Z174*$P174*SUMIF(Lists!$E$2:$E$133,'Quarterly Information'!$O174,Exchange_Value)+Z174*$R174*SUMIF(Lists!$E$2:$E$133,'Quarterly Information'!$Q174,Exchange_Value)+Z174*$T174*SUMIF(Lists!$E$2:$E$133,'Quarterly Information'!$S174,Exchange_Value))/1000,Z174*SUMIF(Lists!$E$2:$E$133,$I174,Exchange_Value)/1000),1)</f>
        <v>0</v>
      </c>
      <c r="CD174" s="218">
        <f>ROUND(IF($I174="Other HFC Blend",(AA174*$L174*SUMIF(Lists!$E$2:$E$133,'Quarterly Information'!$K174,Exchange_Value)+AA174*$N174*SUMIF(Lists!$E$2:$E$133,'Quarterly Information'!$M174,Exchange_Value)+AA174*$P174*SUMIF(Lists!$E$2:$E$133,'Quarterly Information'!$O174,Exchange_Value)+AA174*$R174*SUMIF(Lists!$E$2:$E$133,'Quarterly Information'!$Q174,Exchange_Value)+AA174*$T174*SUMIF(Lists!$E$2:$E$133,'Quarterly Information'!$S174,Exchange_Value))/1000,AA174*SUMIF(Lists!$E$2:$E$133,$I174,Exchange_Value)/1000),1)</f>
        <v>0</v>
      </c>
      <c r="CE174" s="218">
        <f>ROUND(IF($I174="Other HFC Blend",(AB174*$L174*SUMIF(Lists!$E$2:$E$133,'Quarterly Information'!$K174,Exchange_Value)+AB174*$N174*SUMIF(Lists!$E$2:$E$133,'Quarterly Information'!$M174,Exchange_Value)+AB174*$P174*SUMIF(Lists!$E$2:$E$133,'Quarterly Information'!$O174,Exchange_Value)+AB174*$R174*SUMIF(Lists!$E$2:$E$133,'Quarterly Information'!$Q174,Exchange_Value)+AB174*$T174*SUMIF(Lists!$E$2:$E$133,'Quarterly Information'!$S174,Exchange_Value))/1000,AB174*SUMIF(Lists!$E$2:$E$133,$I174,Exchange_Value)/1000),1)</f>
        <v>0</v>
      </c>
      <c r="CF174" s="218">
        <f>ROUND(IF($I174="Other HFC Blend",(AC174*$L174*SUMIF(Lists!$E$2:$E$133,'Quarterly Information'!$K174,Exchange_Value)+AC174*$N174*SUMIF(Lists!$E$2:$E$133,'Quarterly Information'!$M174,Exchange_Value)+AC174*$P174*SUMIF(Lists!$E$2:$E$133,'Quarterly Information'!$O174,Exchange_Value)+AC174*$R174*SUMIF(Lists!$E$2:$E$133,'Quarterly Information'!$Q174,Exchange_Value)+AC174*$T174*SUMIF(Lists!$E$2:$E$133,'Quarterly Information'!$S174,Exchange_Value))/1000,AC174*SUMIF(Lists!$E$2:$E$133,$I174,Exchange_Value)/1000),1)</f>
        <v>0</v>
      </c>
      <c r="CG174" s="218">
        <f>ROUND(IF($I174="Other HFC Blend",(AD174*$L174*SUMIF(Lists!$E$2:$E$133,'Quarterly Information'!$K174,Exchange_Value)+AD174*$N174*SUMIF(Lists!$E$2:$E$133,'Quarterly Information'!$M174,Exchange_Value)+AD174*$P174*SUMIF(Lists!$E$2:$E$133,'Quarterly Information'!$O174,Exchange_Value)+AD174*$R174*SUMIF(Lists!$E$2:$E$133,'Quarterly Information'!$Q174,Exchange_Value)+AD174*$T174*SUMIF(Lists!$E$2:$E$133,'Quarterly Information'!$S174,Exchange_Value))/1000,AD174*SUMIF(Lists!$E$2:$E$133,$I174,Exchange_Value)/1000),1)</f>
        <v>0</v>
      </c>
      <c r="CH174" s="218">
        <f>ROUND(IF($I174="Other HFC Blend",(AE174*$L174*SUMIF(Lists!$E$2:$E$133,'Quarterly Information'!$K174,Exchange_Value)+AE174*$N174*SUMIF(Lists!$E$2:$E$133,'Quarterly Information'!$M174,Exchange_Value)+AE174*$P174*SUMIF(Lists!$E$2:$E$133,'Quarterly Information'!$O174,Exchange_Value)+AE174*$R174*SUMIF(Lists!$E$2:$E$133,'Quarterly Information'!$Q174,Exchange_Value)+AE174*$T174*SUMIF(Lists!$E$2:$E$133,'Quarterly Information'!$S174,Exchange_Value))/1000,AE174*SUMIF(Lists!$E$2:$E$133,$I174,Exchange_Value)/1000),1)</f>
        <v>0</v>
      </c>
      <c r="CI174" s="218">
        <f>ROUND(IF($I174="Other HFC Blend",(AF174*$L174*SUMIF(Lists!$E$2:$E$133,'Quarterly Information'!$K174,Exchange_Value)+AF174*$N174*SUMIF(Lists!$E$2:$E$133,'Quarterly Information'!$M174,Exchange_Value)+AF174*$P174*SUMIF(Lists!$E$2:$E$133,'Quarterly Information'!$O174,Exchange_Value)+AF174*$R174*SUMIF(Lists!$E$2:$E$133,'Quarterly Information'!$Q174,Exchange_Value)+AF174*$T174*SUMIF(Lists!$E$2:$E$133,'Quarterly Information'!$S174,Exchange_Value))/1000,AF174*SUMIF(Lists!$E$2:$E$133,$I174,Exchange_Value)/1000),1)</f>
        <v>0</v>
      </c>
    </row>
    <row r="175" spans="1:87" ht="14" x14ac:dyDescent="0.25">
      <c r="A175" s="39">
        <v>133</v>
      </c>
      <c r="B175" s="90" t="str">
        <f t="shared" si="127"/>
        <v/>
      </c>
      <c r="C175" s="159"/>
      <c r="D175" s="91"/>
      <c r="E175" s="174"/>
      <c r="F175" s="92"/>
      <c r="G175" s="93"/>
      <c r="H175" s="94"/>
      <c r="I175" s="185"/>
      <c r="J175" s="200"/>
      <c r="K175" s="210"/>
      <c r="L175" s="95"/>
      <c r="M175" s="92"/>
      <c r="N175" s="95"/>
      <c r="O175" s="92"/>
      <c r="P175" s="95"/>
      <c r="Q175" s="128"/>
      <c r="R175" s="95"/>
      <c r="S175" s="128"/>
      <c r="T175" s="211"/>
      <c r="U175" s="203"/>
      <c r="V175" s="92"/>
      <c r="W175" s="96"/>
      <c r="X175" s="92"/>
      <c r="Y175" s="220"/>
      <c r="Z175" s="226"/>
      <c r="AA175" s="165"/>
      <c r="AB175" s="165"/>
      <c r="AC175" s="165"/>
      <c r="AD175" s="165"/>
      <c r="AE175" s="165"/>
      <c r="AF175" s="168"/>
      <c r="AG175"/>
      <c r="AH175" s="107">
        <f t="shared" si="86"/>
        <v>0</v>
      </c>
      <c r="AI175" s="107">
        <f t="shared" si="87"/>
        <v>0</v>
      </c>
      <c r="AJ175" s="107">
        <f t="shared" si="88"/>
        <v>0</v>
      </c>
      <c r="AK175" s="107">
        <f t="shared" si="89"/>
        <v>0</v>
      </c>
      <c r="AL175" s="107">
        <f t="shared" si="90"/>
        <v>0</v>
      </c>
      <c r="AM175" s="107">
        <f t="shared" si="128"/>
        <v>0</v>
      </c>
      <c r="AO175" s="161" t="e">
        <f t="shared" si="91"/>
        <v>#DIV/0!</v>
      </c>
      <c r="AP175" s="161" t="e">
        <f t="shared" si="92"/>
        <v>#DIV/0!</v>
      </c>
      <c r="AQ175" s="161" t="e">
        <f t="shared" si="93"/>
        <v>#DIV/0!</v>
      </c>
      <c r="AR175" s="161" t="e">
        <f t="shared" si="94"/>
        <v>#DIV/0!</v>
      </c>
      <c r="AS175" s="161" t="e">
        <f t="shared" si="95"/>
        <v>#DIV/0!</v>
      </c>
      <c r="AT175" s="107">
        <f t="shared" si="96"/>
        <v>0</v>
      </c>
      <c r="AU175" s="161" t="e">
        <f t="shared" si="97"/>
        <v>#DIV/0!</v>
      </c>
      <c r="AV175" s="161" t="e">
        <f t="shared" si="98"/>
        <v>#DIV/0!</v>
      </c>
      <c r="AW175" s="161" t="e">
        <f t="shared" si="99"/>
        <v>#DIV/0!</v>
      </c>
      <c r="AX175" s="161" t="e">
        <f t="shared" si="100"/>
        <v>#DIV/0!</v>
      </c>
      <c r="AY175" s="161" t="e">
        <f t="shared" si="101"/>
        <v>#DIV/0!</v>
      </c>
      <c r="AZ175" s="107">
        <f t="shared" si="102"/>
        <v>0</v>
      </c>
      <c r="BA175" s="161" t="e">
        <f t="shared" si="103"/>
        <v>#DIV/0!</v>
      </c>
      <c r="BB175" s="161" t="e">
        <f t="shared" si="104"/>
        <v>#DIV/0!</v>
      </c>
      <c r="BC175" s="161" t="e">
        <f t="shared" si="105"/>
        <v>#DIV/0!</v>
      </c>
      <c r="BD175" s="161" t="e">
        <f t="shared" si="106"/>
        <v>#DIV/0!</v>
      </c>
      <c r="BE175" s="161" t="e">
        <f t="shared" si="107"/>
        <v>#DIV/0!</v>
      </c>
      <c r="BF175" s="107">
        <f t="shared" si="108"/>
        <v>0</v>
      </c>
      <c r="BG175" s="161" t="e">
        <f t="shared" si="109"/>
        <v>#DIV/0!</v>
      </c>
      <c r="BH175" s="161" t="e">
        <f t="shared" si="110"/>
        <v>#DIV/0!</v>
      </c>
      <c r="BI175" s="161" t="e">
        <f t="shared" si="111"/>
        <v>#DIV/0!</v>
      </c>
      <c r="BJ175" s="161" t="e">
        <f t="shared" si="112"/>
        <v>#DIV/0!</v>
      </c>
      <c r="BK175" s="161" t="e">
        <f t="shared" si="113"/>
        <v>#DIV/0!</v>
      </c>
      <c r="BL175" s="107">
        <f t="shared" si="114"/>
        <v>0</v>
      </c>
      <c r="BM175" s="161" t="e">
        <f t="shared" si="115"/>
        <v>#DIV/0!</v>
      </c>
      <c r="BN175" s="161" t="e">
        <f t="shared" si="116"/>
        <v>#DIV/0!</v>
      </c>
      <c r="BO175" s="161" t="e">
        <f t="shared" si="117"/>
        <v>#DIV/0!</v>
      </c>
      <c r="BP175" s="161" t="e">
        <f t="shared" si="118"/>
        <v>#DIV/0!</v>
      </c>
      <c r="BQ175" s="161" t="e">
        <f t="shared" si="119"/>
        <v>#DIV/0!</v>
      </c>
      <c r="BR175" s="107">
        <f t="shared" si="120"/>
        <v>0</v>
      </c>
      <c r="BS175" s="161" t="e">
        <f t="shared" si="121"/>
        <v>#DIV/0!</v>
      </c>
      <c r="BT175" s="161" t="e">
        <f t="shared" si="122"/>
        <v>#DIV/0!</v>
      </c>
      <c r="BU175" s="161" t="e">
        <f t="shared" si="123"/>
        <v>#DIV/0!</v>
      </c>
      <c r="BV175" s="161" t="e">
        <f t="shared" si="124"/>
        <v>#DIV/0!</v>
      </c>
      <c r="BW175" s="161" t="e">
        <f t="shared" si="125"/>
        <v>#DIV/0!</v>
      </c>
      <c r="BX175" s="107">
        <f t="shared" si="126"/>
        <v>0</v>
      </c>
      <c r="BZ175" s="40" t="e">
        <f>VLOOKUP(I175,Lists!$D$2:$D$19,1,FALSE)</f>
        <v>#N/A</v>
      </c>
      <c r="CA175" s="40" t="e">
        <f>VLOOKUP($I175,Blends!$B$2:$B$115,1,FALSE)</f>
        <v>#N/A</v>
      </c>
      <c r="CC175" s="218">
        <f>ROUND(IF($I175="Other HFC Blend",(Z175*$L175*SUMIF(Lists!$E$2:$E$133,'Quarterly Information'!$K175,Exchange_Value)+Z175*$N175*SUMIF(Lists!$E$2:$E$133,'Quarterly Information'!$M175,Exchange_Value)+Z175*$P175*SUMIF(Lists!$E$2:$E$133,'Quarterly Information'!$O175,Exchange_Value)+Z175*$R175*SUMIF(Lists!$E$2:$E$133,'Quarterly Information'!$Q175,Exchange_Value)+Z175*$T175*SUMIF(Lists!$E$2:$E$133,'Quarterly Information'!$S175,Exchange_Value))/1000,Z175*SUMIF(Lists!$E$2:$E$133,$I175,Exchange_Value)/1000),1)</f>
        <v>0</v>
      </c>
      <c r="CD175" s="218">
        <f>ROUND(IF($I175="Other HFC Blend",(AA175*$L175*SUMIF(Lists!$E$2:$E$133,'Quarterly Information'!$K175,Exchange_Value)+AA175*$N175*SUMIF(Lists!$E$2:$E$133,'Quarterly Information'!$M175,Exchange_Value)+AA175*$P175*SUMIF(Lists!$E$2:$E$133,'Quarterly Information'!$O175,Exchange_Value)+AA175*$R175*SUMIF(Lists!$E$2:$E$133,'Quarterly Information'!$Q175,Exchange_Value)+AA175*$T175*SUMIF(Lists!$E$2:$E$133,'Quarterly Information'!$S175,Exchange_Value))/1000,AA175*SUMIF(Lists!$E$2:$E$133,$I175,Exchange_Value)/1000),1)</f>
        <v>0</v>
      </c>
      <c r="CE175" s="218">
        <f>ROUND(IF($I175="Other HFC Blend",(AB175*$L175*SUMIF(Lists!$E$2:$E$133,'Quarterly Information'!$K175,Exchange_Value)+AB175*$N175*SUMIF(Lists!$E$2:$E$133,'Quarterly Information'!$M175,Exchange_Value)+AB175*$P175*SUMIF(Lists!$E$2:$E$133,'Quarterly Information'!$O175,Exchange_Value)+AB175*$R175*SUMIF(Lists!$E$2:$E$133,'Quarterly Information'!$Q175,Exchange_Value)+AB175*$T175*SUMIF(Lists!$E$2:$E$133,'Quarterly Information'!$S175,Exchange_Value))/1000,AB175*SUMIF(Lists!$E$2:$E$133,$I175,Exchange_Value)/1000),1)</f>
        <v>0</v>
      </c>
      <c r="CF175" s="218">
        <f>ROUND(IF($I175="Other HFC Blend",(AC175*$L175*SUMIF(Lists!$E$2:$E$133,'Quarterly Information'!$K175,Exchange_Value)+AC175*$N175*SUMIF(Lists!$E$2:$E$133,'Quarterly Information'!$M175,Exchange_Value)+AC175*$P175*SUMIF(Lists!$E$2:$E$133,'Quarterly Information'!$O175,Exchange_Value)+AC175*$R175*SUMIF(Lists!$E$2:$E$133,'Quarterly Information'!$Q175,Exchange_Value)+AC175*$T175*SUMIF(Lists!$E$2:$E$133,'Quarterly Information'!$S175,Exchange_Value))/1000,AC175*SUMIF(Lists!$E$2:$E$133,$I175,Exchange_Value)/1000),1)</f>
        <v>0</v>
      </c>
      <c r="CG175" s="218">
        <f>ROUND(IF($I175="Other HFC Blend",(AD175*$L175*SUMIF(Lists!$E$2:$E$133,'Quarterly Information'!$K175,Exchange_Value)+AD175*$N175*SUMIF(Lists!$E$2:$E$133,'Quarterly Information'!$M175,Exchange_Value)+AD175*$P175*SUMIF(Lists!$E$2:$E$133,'Quarterly Information'!$O175,Exchange_Value)+AD175*$R175*SUMIF(Lists!$E$2:$E$133,'Quarterly Information'!$Q175,Exchange_Value)+AD175*$T175*SUMIF(Lists!$E$2:$E$133,'Quarterly Information'!$S175,Exchange_Value))/1000,AD175*SUMIF(Lists!$E$2:$E$133,$I175,Exchange_Value)/1000),1)</f>
        <v>0</v>
      </c>
      <c r="CH175" s="218">
        <f>ROUND(IF($I175="Other HFC Blend",(AE175*$L175*SUMIF(Lists!$E$2:$E$133,'Quarterly Information'!$K175,Exchange_Value)+AE175*$N175*SUMIF(Lists!$E$2:$E$133,'Quarterly Information'!$M175,Exchange_Value)+AE175*$P175*SUMIF(Lists!$E$2:$E$133,'Quarterly Information'!$O175,Exchange_Value)+AE175*$R175*SUMIF(Lists!$E$2:$E$133,'Quarterly Information'!$Q175,Exchange_Value)+AE175*$T175*SUMIF(Lists!$E$2:$E$133,'Quarterly Information'!$S175,Exchange_Value))/1000,AE175*SUMIF(Lists!$E$2:$E$133,$I175,Exchange_Value)/1000),1)</f>
        <v>0</v>
      </c>
      <c r="CI175" s="218">
        <f>ROUND(IF($I175="Other HFC Blend",(AF175*$L175*SUMIF(Lists!$E$2:$E$133,'Quarterly Information'!$K175,Exchange_Value)+AF175*$N175*SUMIF(Lists!$E$2:$E$133,'Quarterly Information'!$M175,Exchange_Value)+AF175*$P175*SUMIF(Lists!$E$2:$E$133,'Quarterly Information'!$O175,Exchange_Value)+AF175*$R175*SUMIF(Lists!$E$2:$E$133,'Quarterly Information'!$Q175,Exchange_Value)+AF175*$T175*SUMIF(Lists!$E$2:$E$133,'Quarterly Information'!$S175,Exchange_Value))/1000,AF175*SUMIF(Lists!$E$2:$E$133,$I175,Exchange_Value)/1000),1)</f>
        <v>0</v>
      </c>
    </row>
    <row r="176" spans="1:87" ht="14" x14ac:dyDescent="0.25">
      <c r="A176" s="39">
        <v>134</v>
      </c>
      <c r="B176" s="90" t="str">
        <f t="shared" si="127"/>
        <v/>
      </c>
      <c r="C176" s="159"/>
      <c r="D176" s="91"/>
      <c r="E176" s="174"/>
      <c r="F176" s="92"/>
      <c r="G176" s="93"/>
      <c r="H176" s="94"/>
      <c r="I176" s="185"/>
      <c r="J176" s="200"/>
      <c r="K176" s="210"/>
      <c r="L176" s="95"/>
      <c r="M176" s="92"/>
      <c r="N176" s="95"/>
      <c r="O176" s="92"/>
      <c r="P176" s="95"/>
      <c r="Q176" s="128"/>
      <c r="R176" s="95"/>
      <c r="S176" s="128"/>
      <c r="T176" s="211"/>
      <c r="U176" s="203"/>
      <c r="V176" s="92"/>
      <c r="W176" s="96"/>
      <c r="X176" s="92"/>
      <c r="Y176" s="220"/>
      <c r="Z176" s="226"/>
      <c r="AA176" s="165"/>
      <c r="AB176" s="165"/>
      <c r="AC176" s="165"/>
      <c r="AD176" s="165"/>
      <c r="AE176" s="165"/>
      <c r="AF176" s="168"/>
      <c r="AG176"/>
      <c r="AH176" s="107">
        <f t="shared" si="86"/>
        <v>0</v>
      </c>
      <c r="AI176" s="107">
        <f t="shared" si="87"/>
        <v>0</v>
      </c>
      <c r="AJ176" s="107">
        <f t="shared" si="88"/>
        <v>0</v>
      </c>
      <c r="AK176" s="107">
        <f t="shared" si="89"/>
        <v>0</v>
      </c>
      <c r="AL176" s="107">
        <f t="shared" si="90"/>
        <v>0</v>
      </c>
      <c r="AM176" s="107">
        <f t="shared" si="128"/>
        <v>0</v>
      </c>
      <c r="AO176" s="161" t="e">
        <f t="shared" si="91"/>
        <v>#DIV/0!</v>
      </c>
      <c r="AP176" s="161" t="e">
        <f t="shared" si="92"/>
        <v>#DIV/0!</v>
      </c>
      <c r="AQ176" s="161" t="e">
        <f t="shared" si="93"/>
        <v>#DIV/0!</v>
      </c>
      <c r="AR176" s="161" t="e">
        <f t="shared" si="94"/>
        <v>#DIV/0!</v>
      </c>
      <c r="AS176" s="161" t="e">
        <f t="shared" si="95"/>
        <v>#DIV/0!</v>
      </c>
      <c r="AT176" s="107">
        <f t="shared" si="96"/>
        <v>0</v>
      </c>
      <c r="AU176" s="161" t="e">
        <f t="shared" si="97"/>
        <v>#DIV/0!</v>
      </c>
      <c r="AV176" s="161" t="e">
        <f t="shared" si="98"/>
        <v>#DIV/0!</v>
      </c>
      <c r="AW176" s="161" t="e">
        <f t="shared" si="99"/>
        <v>#DIV/0!</v>
      </c>
      <c r="AX176" s="161" t="e">
        <f t="shared" si="100"/>
        <v>#DIV/0!</v>
      </c>
      <c r="AY176" s="161" t="e">
        <f t="shared" si="101"/>
        <v>#DIV/0!</v>
      </c>
      <c r="AZ176" s="107">
        <f t="shared" si="102"/>
        <v>0</v>
      </c>
      <c r="BA176" s="161" t="e">
        <f t="shared" si="103"/>
        <v>#DIV/0!</v>
      </c>
      <c r="BB176" s="161" t="e">
        <f t="shared" si="104"/>
        <v>#DIV/0!</v>
      </c>
      <c r="BC176" s="161" t="e">
        <f t="shared" si="105"/>
        <v>#DIV/0!</v>
      </c>
      <c r="BD176" s="161" t="e">
        <f t="shared" si="106"/>
        <v>#DIV/0!</v>
      </c>
      <c r="BE176" s="161" t="e">
        <f t="shared" si="107"/>
        <v>#DIV/0!</v>
      </c>
      <c r="BF176" s="107">
        <f t="shared" si="108"/>
        <v>0</v>
      </c>
      <c r="BG176" s="161" t="e">
        <f t="shared" si="109"/>
        <v>#DIV/0!</v>
      </c>
      <c r="BH176" s="161" t="e">
        <f t="shared" si="110"/>
        <v>#DIV/0!</v>
      </c>
      <c r="BI176" s="161" t="e">
        <f t="shared" si="111"/>
        <v>#DIV/0!</v>
      </c>
      <c r="BJ176" s="161" t="e">
        <f t="shared" si="112"/>
        <v>#DIV/0!</v>
      </c>
      <c r="BK176" s="161" t="e">
        <f t="shared" si="113"/>
        <v>#DIV/0!</v>
      </c>
      <c r="BL176" s="107">
        <f t="shared" si="114"/>
        <v>0</v>
      </c>
      <c r="BM176" s="161" t="e">
        <f t="shared" si="115"/>
        <v>#DIV/0!</v>
      </c>
      <c r="BN176" s="161" t="e">
        <f t="shared" si="116"/>
        <v>#DIV/0!</v>
      </c>
      <c r="BO176" s="161" t="e">
        <f t="shared" si="117"/>
        <v>#DIV/0!</v>
      </c>
      <c r="BP176" s="161" t="e">
        <f t="shared" si="118"/>
        <v>#DIV/0!</v>
      </c>
      <c r="BQ176" s="161" t="e">
        <f t="shared" si="119"/>
        <v>#DIV/0!</v>
      </c>
      <c r="BR176" s="107">
        <f t="shared" si="120"/>
        <v>0</v>
      </c>
      <c r="BS176" s="161" t="e">
        <f t="shared" si="121"/>
        <v>#DIV/0!</v>
      </c>
      <c r="BT176" s="161" t="e">
        <f t="shared" si="122"/>
        <v>#DIV/0!</v>
      </c>
      <c r="BU176" s="161" t="e">
        <f t="shared" si="123"/>
        <v>#DIV/0!</v>
      </c>
      <c r="BV176" s="161" t="e">
        <f t="shared" si="124"/>
        <v>#DIV/0!</v>
      </c>
      <c r="BW176" s="161" t="e">
        <f t="shared" si="125"/>
        <v>#DIV/0!</v>
      </c>
      <c r="BX176" s="107">
        <f t="shared" si="126"/>
        <v>0</v>
      </c>
      <c r="BZ176" s="40" t="e">
        <f>VLOOKUP(I176,Lists!$D$2:$D$19,1,FALSE)</f>
        <v>#N/A</v>
      </c>
      <c r="CA176" s="40" t="e">
        <f>VLOOKUP($I176,Blends!$B$2:$B$115,1,FALSE)</f>
        <v>#N/A</v>
      </c>
      <c r="CC176" s="218">
        <f>ROUND(IF($I176="Other HFC Blend",(Z176*$L176*SUMIF(Lists!$E$2:$E$133,'Quarterly Information'!$K176,Exchange_Value)+Z176*$N176*SUMIF(Lists!$E$2:$E$133,'Quarterly Information'!$M176,Exchange_Value)+Z176*$P176*SUMIF(Lists!$E$2:$E$133,'Quarterly Information'!$O176,Exchange_Value)+Z176*$R176*SUMIF(Lists!$E$2:$E$133,'Quarterly Information'!$Q176,Exchange_Value)+Z176*$T176*SUMIF(Lists!$E$2:$E$133,'Quarterly Information'!$S176,Exchange_Value))/1000,Z176*SUMIF(Lists!$E$2:$E$133,$I176,Exchange_Value)/1000),1)</f>
        <v>0</v>
      </c>
      <c r="CD176" s="218">
        <f>ROUND(IF($I176="Other HFC Blend",(AA176*$L176*SUMIF(Lists!$E$2:$E$133,'Quarterly Information'!$K176,Exchange_Value)+AA176*$N176*SUMIF(Lists!$E$2:$E$133,'Quarterly Information'!$M176,Exchange_Value)+AA176*$P176*SUMIF(Lists!$E$2:$E$133,'Quarterly Information'!$O176,Exchange_Value)+AA176*$R176*SUMIF(Lists!$E$2:$E$133,'Quarterly Information'!$Q176,Exchange_Value)+AA176*$T176*SUMIF(Lists!$E$2:$E$133,'Quarterly Information'!$S176,Exchange_Value))/1000,AA176*SUMIF(Lists!$E$2:$E$133,$I176,Exchange_Value)/1000),1)</f>
        <v>0</v>
      </c>
      <c r="CE176" s="218">
        <f>ROUND(IF($I176="Other HFC Blend",(AB176*$L176*SUMIF(Lists!$E$2:$E$133,'Quarterly Information'!$K176,Exchange_Value)+AB176*$N176*SUMIF(Lists!$E$2:$E$133,'Quarterly Information'!$M176,Exchange_Value)+AB176*$P176*SUMIF(Lists!$E$2:$E$133,'Quarterly Information'!$O176,Exchange_Value)+AB176*$R176*SUMIF(Lists!$E$2:$E$133,'Quarterly Information'!$Q176,Exchange_Value)+AB176*$T176*SUMIF(Lists!$E$2:$E$133,'Quarterly Information'!$S176,Exchange_Value))/1000,AB176*SUMIF(Lists!$E$2:$E$133,$I176,Exchange_Value)/1000),1)</f>
        <v>0</v>
      </c>
      <c r="CF176" s="218">
        <f>ROUND(IF($I176="Other HFC Blend",(AC176*$L176*SUMIF(Lists!$E$2:$E$133,'Quarterly Information'!$K176,Exchange_Value)+AC176*$N176*SUMIF(Lists!$E$2:$E$133,'Quarterly Information'!$M176,Exchange_Value)+AC176*$P176*SUMIF(Lists!$E$2:$E$133,'Quarterly Information'!$O176,Exchange_Value)+AC176*$R176*SUMIF(Lists!$E$2:$E$133,'Quarterly Information'!$Q176,Exchange_Value)+AC176*$T176*SUMIF(Lists!$E$2:$E$133,'Quarterly Information'!$S176,Exchange_Value))/1000,AC176*SUMIF(Lists!$E$2:$E$133,$I176,Exchange_Value)/1000),1)</f>
        <v>0</v>
      </c>
      <c r="CG176" s="218">
        <f>ROUND(IF($I176="Other HFC Blend",(AD176*$L176*SUMIF(Lists!$E$2:$E$133,'Quarterly Information'!$K176,Exchange_Value)+AD176*$N176*SUMIF(Lists!$E$2:$E$133,'Quarterly Information'!$M176,Exchange_Value)+AD176*$P176*SUMIF(Lists!$E$2:$E$133,'Quarterly Information'!$O176,Exchange_Value)+AD176*$R176*SUMIF(Lists!$E$2:$E$133,'Quarterly Information'!$Q176,Exchange_Value)+AD176*$T176*SUMIF(Lists!$E$2:$E$133,'Quarterly Information'!$S176,Exchange_Value))/1000,AD176*SUMIF(Lists!$E$2:$E$133,$I176,Exchange_Value)/1000),1)</f>
        <v>0</v>
      </c>
      <c r="CH176" s="218">
        <f>ROUND(IF($I176="Other HFC Blend",(AE176*$L176*SUMIF(Lists!$E$2:$E$133,'Quarterly Information'!$K176,Exchange_Value)+AE176*$N176*SUMIF(Lists!$E$2:$E$133,'Quarterly Information'!$M176,Exchange_Value)+AE176*$P176*SUMIF(Lists!$E$2:$E$133,'Quarterly Information'!$O176,Exchange_Value)+AE176*$R176*SUMIF(Lists!$E$2:$E$133,'Quarterly Information'!$Q176,Exchange_Value)+AE176*$T176*SUMIF(Lists!$E$2:$E$133,'Quarterly Information'!$S176,Exchange_Value))/1000,AE176*SUMIF(Lists!$E$2:$E$133,$I176,Exchange_Value)/1000),1)</f>
        <v>0</v>
      </c>
      <c r="CI176" s="218">
        <f>ROUND(IF($I176="Other HFC Blend",(AF176*$L176*SUMIF(Lists!$E$2:$E$133,'Quarterly Information'!$K176,Exchange_Value)+AF176*$N176*SUMIF(Lists!$E$2:$E$133,'Quarterly Information'!$M176,Exchange_Value)+AF176*$P176*SUMIF(Lists!$E$2:$E$133,'Quarterly Information'!$O176,Exchange_Value)+AF176*$R176*SUMIF(Lists!$E$2:$E$133,'Quarterly Information'!$Q176,Exchange_Value)+AF176*$T176*SUMIF(Lists!$E$2:$E$133,'Quarterly Information'!$S176,Exchange_Value))/1000,AF176*SUMIF(Lists!$E$2:$E$133,$I176,Exchange_Value)/1000),1)</f>
        <v>0</v>
      </c>
    </row>
    <row r="177" spans="1:87" ht="14" x14ac:dyDescent="0.25">
      <c r="A177" s="39">
        <v>135</v>
      </c>
      <c r="B177" s="90" t="str">
        <f t="shared" si="127"/>
        <v/>
      </c>
      <c r="C177" s="159"/>
      <c r="D177" s="91"/>
      <c r="E177" s="174"/>
      <c r="F177" s="92"/>
      <c r="G177" s="93"/>
      <c r="H177" s="94"/>
      <c r="I177" s="185"/>
      <c r="J177" s="200"/>
      <c r="K177" s="210"/>
      <c r="L177" s="95"/>
      <c r="M177" s="92"/>
      <c r="N177" s="95"/>
      <c r="O177" s="92"/>
      <c r="P177" s="95"/>
      <c r="Q177" s="128"/>
      <c r="R177" s="95"/>
      <c r="S177" s="128"/>
      <c r="T177" s="211"/>
      <c r="U177" s="203"/>
      <c r="V177" s="92"/>
      <c r="W177" s="96"/>
      <c r="X177" s="92"/>
      <c r="Y177" s="220"/>
      <c r="Z177" s="226"/>
      <c r="AA177" s="165"/>
      <c r="AB177" s="165"/>
      <c r="AC177" s="165"/>
      <c r="AD177" s="165"/>
      <c r="AE177" s="165"/>
      <c r="AF177" s="168"/>
      <c r="AG177"/>
      <c r="AH177" s="107">
        <f t="shared" si="86"/>
        <v>0</v>
      </c>
      <c r="AI177" s="107">
        <f t="shared" si="87"/>
        <v>0</v>
      </c>
      <c r="AJ177" s="107">
        <f t="shared" si="88"/>
        <v>0</v>
      </c>
      <c r="AK177" s="107">
        <f t="shared" si="89"/>
        <v>0</v>
      </c>
      <c r="AL177" s="107">
        <f t="shared" si="90"/>
        <v>0</v>
      </c>
      <c r="AM177" s="107">
        <f t="shared" si="128"/>
        <v>0</v>
      </c>
      <c r="AO177" s="161" t="e">
        <f t="shared" si="91"/>
        <v>#DIV/0!</v>
      </c>
      <c r="AP177" s="161" t="e">
        <f t="shared" si="92"/>
        <v>#DIV/0!</v>
      </c>
      <c r="AQ177" s="161" t="e">
        <f t="shared" si="93"/>
        <v>#DIV/0!</v>
      </c>
      <c r="AR177" s="161" t="e">
        <f t="shared" si="94"/>
        <v>#DIV/0!</v>
      </c>
      <c r="AS177" s="161" t="e">
        <f t="shared" si="95"/>
        <v>#DIV/0!</v>
      </c>
      <c r="AT177" s="107">
        <f t="shared" si="96"/>
        <v>0</v>
      </c>
      <c r="AU177" s="161" t="e">
        <f t="shared" si="97"/>
        <v>#DIV/0!</v>
      </c>
      <c r="AV177" s="161" t="e">
        <f t="shared" si="98"/>
        <v>#DIV/0!</v>
      </c>
      <c r="AW177" s="161" t="e">
        <f t="shared" si="99"/>
        <v>#DIV/0!</v>
      </c>
      <c r="AX177" s="161" t="e">
        <f t="shared" si="100"/>
        <v>#DIV/0!</v>
      </c>
      <c r="AY177" s="161" t="e">
        <f t="shared" si="101"/>
        <v>#DIV/0!</v>
      </c>
      <c r="AZ177" s="107">
        <f t="shared" si="102"/>
        <v>0</v>
      </c>
      <c r="BA177" s="161" t="e">
        <f t="shared" si="103"/>
        <v>#DIV/0!</v>
      </c>
      <c r="BB177" s="161" t="e">
        <f t="shared" si="104"/>
        <v>#DIV/0!</v>
      </c>
      <c r="BC177" s="161" t="e">
        <f t="shared" si="105"/>
        <v>#DIV/0!</v>
      </c>
      <c r="BD177" s="161" t="e">
        <f t="shared" si="106"/>
        <v>#DIV/0!</v>
      </c>
      <c r="BE177" s="161" t="e">
        <f t="shared" si="107"/>
        <v>#DIV/0!</v>
      </c>
      <c r="BF177" s="107">
        <f t="shared" si="108"/>
        <v>0</v>
      </c>
      <c r="BG177" s="161" t="e">
        <f t="shared" si="109"/>
        <v>#DIV/0!</v>
      </c>
      <c r="BH177" s="161" t="e">
        <f t="shared" si="110"/>
        <v>#DIV/0!</v>
      </c>
      <c r="BI177" s="161" t="e">
        <f t="shared" si="111"/>
        <v>#DIV/0!</v>
      </c>
      <c r="BJ177" s="161" t="e">
        <f t="shared" si="112"/>
        <v>#DIV/0!</v>
      </c>
      <c r="BK177" s="161" t="e">
        <f t="shared" si="113"/>
        <v>#DIV/0!</v>
      </c>
      <c r="BL177" s="107">
        <f t="shared" si="114"/>
        <v>0</v>
      </c>
      <c r="BM177" s="161" t="e">
        <f t="shared" si="115"/>
        <v>#DIV/0!</v>
      </c>
      <c r="BN177" s="161" t="e">
        <f t="shared" si="116"/>
        <v>#DIV/0!</v>
      </c>
      <c r="BO177" s="161" t="e">
        <f t="shared" si="117"/>
        <v>#DIV/0!</v>
      </c>
      <c r="BP177" s="161" t="e">
        <f t="shared" si="118"/>
        <v>#DIV/0!</v>
      </c>
      <c r="BQ177" s="161" t="e">
        <f t="shared" si="119"/>
        <v>#DIV/0!</v>
      </c>
      <c r="BR177" s="107">
        <f t="shared" si="120"/>
        <v>0</v>
      </c>
      <c r="BS177" s="161" t="e">
        <f t="shared" si="121"/>
        <v>#DIV/0!</v>
      </c>
      <c r="BT177" s="161" t="e">
        <f t="shared" si="122"/>
        <v>#DIV/0!</v>
      </c>
      <c r="BU177" s="161" t="e">
        <f t="shared" si="123"/>
        <v>#DIV/0!</v>
      </c>
      <c r="BV177" s="161" t="e">
        <f t="shared" si="124"/>
        <v>#DIV/0!</v>
      </c>
      <c r="BW177" s="161" t="e">
        <f t="shared" si="125"/>
        <v>#DIV/0!</v>
      </c>
      <c r="BX177" s="107">
        <f t="shared" si="126"/>
        <v>0</v>
      </c>
      <c r="BZ177" s="40" t="e">
        <f>VLOOKUP(I177,Lists!$D$2:$D$19,1,FALSE)</f>
        <v>#N/A</v>
      </c>
      <c r="CA177" s="40" t="e">
        <f>VLOOKUP($I177,Blends!$B$2:$B$115,1,FALSE)</f>
        <v>#N/A</v>
      </c>
      <c r="CC177" s="218">
        <f>ROUND(IF($I177="Other HFC Blend",(Z177*$L177*SUMIF(Lists!$E$2:$E$133,'Quarterly Information'!$K177,Exchange_Value)+Z177*$N177*SUMIF(Lists!$E$2:$E$133,'Quarterly Information'!$M177,Exchange_Value)+Z177*$P177*SUMIF(Lists!$E$2:$E$133,'Quarterly Information'!$O177,Exchange_Value)+Z177*$R177*SUMIF(Lists!$E$2:$E$133,'Quarterly Information'!$Q177,Exchange_Value)+Z177*$T177*SUMIF(Lists!$E$2:$E$133,'Quarterly Information'!$S177,Exchange_Value))/1000,Z177*SUMIF(Lists!$E$2:$E$133,$I177,Exchange_Value)/1000),1)</f>
        <v>0</v>
      </c>
      <c r="CD177" s="218">
        <f>ROUND(IF($I177="Other HFC Blend",(AA177*$L177*SUMIF(Lists!$E$2:$E$133,'Quarterly Information'!$K177,Exchange_Value)+AA177*$N177*SUMIF(Lists!$E$2:$E$133,'Quarterly Information'!$M177,Exchange_Value)+AA177*$P177*SUMIF(Lists!$E$2:$E$133,'Quarterly Information'!$O177,Exchange_Value)+AA177*$R177*SUMIF(Lists!$E$2:$E$133,'Quarterly Information'!$Q177,Exchange_Value)+AA177*$T177*SUMIF(Lists!$E$2:$E$133,'Quarterly Information'!$S177,Exchange_Value))/1000,AA177*SUMIF(Lists!$E$2:$E$133,$I177,Exchange_Value)/1000),1)</f>
        <v>0</v>
      </c>
      <c r="CE177" s="218">
        <f>ROUND(IF($I177="Other HFC Blend",(AB177*$L177*SUMIF(Lists!$E$2:$E$133,'Quarterly Information'!$K177,Exchange_Value)+AB177*$N177*SUMIF(Lists!$E$2:$E$133,'Quarterly Information'!$M177,Exchange_Value)+AB177*$P177*SUMIF(Lists!$E$2:$E$133,'Quarterly Information'!$O177,Exchange_Value)+AB177*$R177*SUMIF(Lists!$E$2:$E$133,'Quarterly Information'!$Q177,Exchange_Value)+AB177*$T177*SUMIF(Lists!$E$2:$E$133,'Quarterly Information'!$S177,Exchange_Value))/1000,AB177*SUMIF(Lists!$E$2:$E$133,$I177,Exchange_Value)/1000),1)</f>
        <v>0</v>
      </c>
      <c r="CF177" s="218">
        <f>ROUND(IF($I177="Other HFC Blend",(AC177*$L177*SUMIF(Lists!$E$2:$E$133,'Quarterly Information'!$K177,Exchange_Value)+AC177*$N177*SUMIF(Lists!$E$2:$E$133,'Quarterly Information'!$M177,Exchange_Value)+AC177*$P177*SUMIF(Lists!$E$2:$E$133,'Quarterly Information'!$O177,Exchange_Value)+AC177*$R177*SUMIF(Lists!$E$2:$E$133,'Quarterly Information'!$Q177,Exchange_Value)+AC177*$T177*SUMIF(Lists!$E$2:$E$133,'Quarterly Information'!$S177,Exchange_Value))/1000,AC177*SUMIF(Lists!$E$2:$E$133,$I177,Exchange_Value)/1000),1)</f>
        <v>0</v>
      </c>
      <c r="CG177" s="218">
        <f>ROUND(IF($I177="Other HFC Blend",(AD177*$L177*SUMIF(Lists!$E$2:$E$133,'Quarterly Information'!$K177,Exchange_Value)+AD177*$N177*SUMIF(Lists!$E$2:$E$133,'Quarterly Information'!$M177,Exchange_Value)+AD177*$P177*SUMIF(Lists!$E$2:$E$133,'Quarterly Information'!$O177,Exchange_Value)+AD177*$R177*SUMIF(Lists!$E$2:$E$133,'Quarterly Information'!$Q177,Exchange_Value)+AD177*$T177*SUMIF(Lists!$E$2:$E$133,'Quarterly Information'!$S177,Exchange_Value))/1000,AD177*SUMIF(Lists!$E$2:$E$133,$I177,Exchange_Value)/1000),1)</f>
        <v>0</v>
      </c>
      <c r="CH177" s="218">
        <f>ROUND(IF($I177="Other HFC Blend",(AE177*$L177*SUMIF(Lists!$E$2:$E$133,'Quarterly Information'!$K177,Exchange_Value)+AE177*$N177*SUMIF(Lists!$E$2:$E$133,'Quarterly Information'!$M177,Exchange_Value)+AE177*$P177*SUMIF(Lists!$E$2:$E$133,'Quarterly Information'!$O177,Exchange_Value)+AE177*$R177*SUMIF(Lists!$E$2:$E$133,'Quarterly Information'!$Q177,Exchange_Value)+AE177*$T177*SUMIF(Lists!$E$2:$E$133,'Quarterly Information'!$S177,Exchange_Value))/1000,AE177*SUMIF(Lists!$E$2:$E$133,$I177,Exchange_Value)/1000),1)</f>
        <v>0</v>
      </c>
      <c r="CI177" s="218">
        <f>ROUND(IF($I177="Other HFC Blend",(AF177*$L177*SUMIF(Lists!$E$2:$E$133,'Quarterly Information'!$K177,Exchange_Value)+AF177*$N177*SUMIF(Lists!$E$2:$E$133,'Quarterly Information'!$M177,Exchange_Value)+AF177*$P177*SUMIF(Lists!$E$2:$E$133,'Quarterly Information'!$O177,Exchange_Value)+AF177*$R177*SUMIF(Lists!$E$2:$E$133,'Quarterly Information'!$Q177,Exchange_Value)+AF177*$T177*SUMIF(Lists!$E$2:$E$133,'Quarterly Information'!$S177,Exchange_Value))/1000,AF177*SUMIF(Lists!$E$2:$E$133,$I177,Exchange_Value)/1000),1)</f>
        <v>0</v>
      </c>
    </row>
    <row r="178" spans="1:87" ht="14" x14ac:dyDescent="0.25">
      <c r="A178" s="39">
        <v>136</v>
      </c>
      <c r="B178" s="90" t="str">
        <f t="shared" si="127"/>
        <v/>
      </c>
      <c r="C178" s="159"/>
      <c r="D178" s="91"/>
      <c r="E178" s="174"/>
      <c r="F178" s="92"/>
      <c r="G178" s="93"/>
      <c r="H178" s="94"/>
      <c r="I178" s="185"/>
      <c r="J178" s="200"/>
      <c r="K178" s="210"/>
      <c r="L178" s="95"/>
      <c r="M178" s="92"/>
      <c r="N178" s="95"/>
      <c r="O178" s="92"/>
      <c r="P178" s="95"/>
      <c r="Q178" s="128"/>
      <c r="R178" s="95"/>
      <c r="S178" s="128"/>
      <c r="T178" s="211"/>
      <c r="U178" s="203"/>
      <c r="V178" s="92"/>
      <c r="W178" s="96"/>
      <c r="X178" s="92"/>
      <c r="Y178" s="220"/>
      <c r="Z178" s="226"/>
      <c r="AA178" s="165"/>
      <c r="AB178" s="165"/>
      <c r="AC178" s="165"/>
      <c r="AD178" s="165"/>
      <c r="AE178" s="165"/>
      <c r="AF178" s="168"/>
      <c r="AG178"/>
      <c r="AH178" s="107">
        <f t="shared" si="86"/>
        <v>0</v>
      </c>
      <c r="AI178" s="107">
        <f t="shared" si="87"/>
        <v>0</v>
      </c>
      <c r="AJ178" s="107">
        <f t="shared" si="88"/>
        <v>0</v>
      </c>
      <c r="AK178" s="107">
        <f t="shared" si="89"/>
        <v>0</v>
      </c>
      <c r="AL178" s="107">
        <f t="shared" si="90"/>
        <v>0</v>
      </c>
      <c r="AM178" s="107">
        <f t="shared" si="128"/>
        <v>0</v>
      </c>
      <c r="AO178" s="161" t="e">
        <f t="shared" si="91"/>
        <v>#DIV/0!</v>
      </c>
      <c r="AP178" s="161" t="e">
        <f t="shared" si="92"/>
        <v>#DIV/0!</v>
      </c>
      <c r="AQ178" s="161" t="e">
        <f t="shared" si="93"/>
        <v>#DIV/0!</v>
      </c>
      <c r="AR178" s="161" t="e">
        <f t="shared" si="94"/>
        <v>#DIV/0!</v>
      </c>
      <c r="AS178" s="161" t="e">
        <f t="shared" si="95"/>
        <v>#DIV/0!</v>
      </c>
      <c r="AT178" s="107">
        <f t="shared" si="96"/>
        <v>0</v>
      </c>
      <c r="AU178" s="161" t="e">
        <f t="shared" si="97"/>
        <v>#DIV/0!</v>
      </c>
      <c r="AV178" s="161" t="e">
        <f t="shared" si="98"/>
        <v>#DIV/0!</v>
      </c>
      <c r="AW178" s="161" t="e">
        <f t="shared" si="99"/>
        <v>#DIV/0!</v>
      </c>
      <c r="AX178" s="161" t="e">
        <f t="shared" si="100"/>
        <v>#DIV/0!</v>
      </c>
      <c r="AY178" s="161" t="e">
        <f t="shared" si="101"/>
        <v>#DIV/0!</v>
      </c>
      <c r="AZ178" s="107">
        <f t="shared" si="102"/>
        <v>0</v>
      </c>
      <c r="BA178" s="161" t="e">
        <f t="shared" si="103"/>
        <v>#DIV/0!</v>
      </c>
      <c r="BB178" s="161" t="e">
        <f t="shared" si="104"/>
        <v>#DIV/0!</v>
      </c>
      <c r="BC178" s="161" t="e">
        <f t="shared" si="105"/>
        <v>#DIV/0!</v>
      </c>
      <c r="BD178" s="161" t="e">
        <f t="shared" si="106"/>
        <v>#DIV/0!</v>
      </c>
      <c r="BE178" s="161" t="e">
        <f t="shared" si="107"/>
        <v>#DIV/0!</v>
      </c>
      <c r="BF178" s="107">
        <f t="shared" si="108"/>
        <v>0</v>
      </c>
      <c r="BG178" s="161" t="e">
        <f t="shared" si="109"/>
        <v>#DIV/0!</v>
      </c>
      <c r="BH178" s="161" t="e">
        <f t="shared" si="110"/>
        <v>#DIV/0!</v>
      </c>
      <c r="BI178" s="161" t="e">
        <f t="shared" si="111"/>
        <v>#DIV/0!</v>
      </c>
      <c r="BJ178" s="161" t="e">
        <f t="shared" si="112"/>
        <v>#DIV/0!</v>
      </c>
      <c r="BK178" s="161" t="e">
        <f t="shared" si="113"/>
        <v>#DIV/0!</v>
      </c>
      <c r="BL178" s="107">
        <f t="shared" si="114"/>
        <v>0</v>
      </c>
      <c r="BM178" s="161" t="e">
        <f t="shared" si="115"/>
        <v>#DIV/0!</v>
      </c>
      <c r="BN178" s="161" t="e">
        <f t="shared" si="116"/>
        <v>#DIV/0!</v>
      </c>
      <c r="BO178" s="161" t="e">
        <f t="shared" si="117"/>
        <v>#DIV/0!</v>
      </c>
      <c r="BP178" s="161" t="e">
        <f t="shared" si="118"/>
        <v>#DIV/0!</v>
      </c>
      <c r="BQ178" s="161" t="e">
        <f t="shared" si="119"/>
        <v>#DIV/0!</v>
      </c>
      <c r="BR178" s="107">
        <f t="shared" si="120"/>
        <v>0</v>
      </c>
      <c r="BS178" s="161" t="e">
        <f t="shared" si="121"/>
        <v>#DIV/0!</v>
      </c>
      <c r="BT178" s="161" t="e">
        <f t="shared" si="122"/>
        <v>#DIV/0!</v>
      </c>
      <c r="BU178" s="161" t="e">
        <f t="shared" si="123"/>
        <v>#DIV/0!</v>
      </c>
      <c r="BV178" s="161" t="e">
        <f t="shared" si="124"/>
        <v>#DIV/0!</v>
      </c>
      <c r="BW178" s="161" t="e">
        <f t="shared" si="125"/>
        <v>#DIV/0!</v>
      </c>
      <c r="BX178" s="107">
        <f t="shared" si="126"/>
        <v>0</v>
      </c>
      <c r="BZ178" s="40" t="e">
        <f>VLOOKUP(I178,Lists!$D$2:$D$19,1,FALSE)</f>
        <v>#N/A</v>
      </c>
      <c r="CA178" s="40" t="e">
        <f>VLOOKUP($I178,Blends!$B$2:$B$115,1,FALSE)</f>
        <v>#N/A</v>
      </c>
      <c r="CC178" s="218">
        <f>ROUND(IF($I178="Other HFC Blend",(Z178*$L178*SUMIF(Lists!$E$2:$E$133,'Quarterly Information'!$K178,Exchange_Value)+Z178*$N178*SUMIF(Lists!$E$2:$E$133,'Quarterly Information'!$M178,Exchange_Value)+Z178*$P178*SUMIF(Lists!$E$2:$E$133,'Quarterly Information'!$O178,Exchange_Value)+Z178*$R178*SUMIF(Lists!$E$2:$E$133,'Quarterly Information'!$Q178,Exchange_Value)+Z178*$T178*SUMIF(Lists!$E$2:$E$133,'Quarterly Information'!$S178,Exchange_Value))/1000,Z178*SUMIF(Lists!$E$2:$E$133,$I178,Exchange_Value)/1000),1)</f>
        <v>0</v>
      </c>
      <c r="CD178" s="218">
        <f>ROUND(IF($I178="Other HFC Blend",(AA178*$L178*SUMIF(Lists!$E$2:$E$133,'Quarterly Information'!$K178,Exchange_Value)+AA178*$N178*SUMIF(Lists!$E$2:$E$133,'Quarterly Information'!$M178,Exchange_Value)+AA178*$P178*SUMIF(Lists!$E$2:$E$133,'Quarterly Information'!$O178,Exchange_Value)+AA178*$R178*SUMIF(Lists!$E$2:$E$133,'Quarterly Information'!$Q178,Exchange_Value)+AA178*$T178*SUMIF(Lists!$E$2:$E$133,'Quarterly Information'!$S178,Exchange_Value))/1000,AA178*SUMIF(Lists!$E$2:$E$133,$I178,Exchange_Value)/1000),1)</f>
        <v>0</v>
      </c>
      <c r="CE178" s="218">
        <f>ROUND(IF($I178="Other HFC Blend",(AB178*$L178*SUMIF(Lists!$E$2:$E$133,'Quarterly Information'!$K178,Exchange_Value)+AB178*$N178*SUMIF(Lists!$E$2:$E$133,'Quarterly Information'!$M178,Exchange_Value)+AB178*$P178*SUMIF(Lists!$E$2:$E$133,'Quarterly Information'!$O178,Exchange_Value)+AB178*$R178*SUMIF(Lists!$E$2:$E$133,'Quarterly Information'!$Q178,Exchange_Value)+AB178*$T178*SUMIF(Lists!$E$2:$E$133,'Quarterly Information'!$S178,Exchange_Value))/1000,AB178*SUMIF(Lists!$E$2:$E$133,$I178,Exchange_Value)/1000),1)</f>
        <v>0</v>
      </c>
      <c r="CF178" s="218">
        <f>ROUND(IF($I178="Other HFC Blend",(AC178*$L178*SUMIF(Lists!$E$2:$E$133,'Quarterly Information'!$K178,Exchange_Value)+AC178*$N178*SUMIF(Lists!$E$2:$E$133,'Quarterly Information'!$M178,Exchange_Value)+AC178*$P178*SUMIF(Lists!$E$2:$E$133,'Quarterly Information'!$O178,Exchange_Value)+AC178*$R178*SUMIF(Lists!$E$2:$E$133,'Quarterly Information'!$Q178,Exchange_Value)+AC178*$T178*SUMIF(Lists!$E$2:$E$133,'Quarterly Information'!$S178,Exchange_Value))/1000,AC178*SUMIF(Lists!$E$2:$E$133,$I178,Exchange_Value)/1000),1)</f>
        <v>0</v>
      </c>
      <c r="CG178" s="218">
        <f>ROUND(IF($I178="Other HFC Blend",(AD178*$L178*SUMIF(Lists!$E$2:$E$133,'Quarterly Information'!$K178,Exchange_Value)+AD178*$N178*SUMIF(Lists!$E$2:$E$133,'Quarterly Information'!$M178,Exchange_Value)+AD178*$P178*SUMIF(Lists!$E$2:$E$133,'Quarterly Information'!$O178,Exchange_Value)+AD178*$R178*SUMIF(Lists!$E$2:$E$133,'Quarterly Information'!$Q178,Exchange_Value)+AD178*$T178*SUMIF(Lists!$E$2:$E$133,'Quarterly Information'!$S178,Exchange_Value))/1000,AD178*SUMIF(Lists!$E$2:$E$133,$I178,Exchange_Value)/1000),1)</f>
        <v>0</v>
      </c>
      <c r="CH178" s="218">
        <f>ROUND(IF($I178="Other HFC Blend",(AE178*$L178*SUMIF(Lists!$E$2:$E$133,'Quarterly Information'!$K178,Exchange_Value)+AE178*$N178*SUMIF(Lists!$E$2:$E$133,'Quarterly Information'!$M178,Exchange_Value)+AE178*$P178*SUMIF(Lists!$E$2:$E$133,'Quarterly Information'!$O178,Exchange_Value)+AE178*$R178*SUMIF(Lists!$E$2:$E$133,'Quarterly Information'!$Q178,Exchange_Value)+AE178*$T178*SUMIF(Lists!$E$2:$E$133,'Quarterly Information'!$S178,Exchange_Value))/1000,AE178*SUMIF(Lists!$E$2:$E$133,$I178,Exchange_Value)/1000),1)</f>
        <v>0</v>
      </c>
      <c r="CI178" s="218">
        <f>ROUND(IF($I178="Other HFC Blend",(AF178*$L178*SUMIF(Lists!$E$2:$E$133,'Quarterly Information'!$K178,Exchange_Value)+AF178*$N178*SUMIF(Lists!$E$2:$E$133,'Quarterly Information'!$M178,Exchange_Value)+AF178*$P178*SUMIF(Lists!$E$2:$E$133,'Quarterly Information'!$O178,Exchange_Value)+AF178*$R178*SUMIF(Lists!$E$2:$E$133,'Quarterly Information'!$Q178,Exchange_Value)+AF178*$T178*SUMIF(Lists!$E$2:$E$133,'Quarterly Information'!$S178,Exchange_Value))/1000,AF178*SUMIF(Lists!$E$2:$E$133,$I178,Exchange_Value)/1000),1)</f>
        <v>0</v>
      </c>
    </row>
    <row r="179" spans="1:87" ht="14" x14ac:dyDescent="0.25">
      <c r="A179" s="39">
        <v>137</v>
      </c>
      <c r="B179" s="90" t="str">
        <f t="shared" si="127"/>
        <v/>
      </c>
      <c r="C179" s="159"/>
      <c r="D179" s="91"/>
      <c r="E179" s="174"/>
      <c r="F179" s="92"/>
      <c r="G179" s="93"/>
      <c r="H179" s="94"/>
      <c r="I179" s="185"/>
      <c r="J179" s="200"/>
      <c r="K179" s="210"/>
      <c r="L179" s="95"/>
      <c r="M179" s="92"/>
      <c r="N179" s="95"/>
      <c r="O179" s="92"/>
      <c r="P179" s="95"/>
      <c r="Q179" s="128"/>
      <c r="R179" s="95"/>
      <c r="S179" s="128"/>
      <c r="T179" s="211"/>
      <c r="U179" s="203"/>
      <c r="V179" s="92"/>
      <c r="W179" s="96"/>
      <c r="X179" s="92"/>
      <c r="Y179" s="220"/>
      <c r="Z179" s="226"/>
      <c r="AA179" s="165"/>
      <c r="AB179" s="165"/>
      <c r="AC179" s="165"/>
      <c r="AD179" s="165"/>
      <c r="AE179" s="165"/>
      <c r="AF179" s="168"/>
      <c r="AG179"/>
      <c r="AH179" s="107">
        <f t="shared" si="86"/>
        <v>0</v>
      </c>
      <c r="AI179" s="107">
        <f t="shared" si="87"/>
        <v>0</v>
      </c>
      <c r="AJ179" s="107">
        <f t="shared" si="88"/>
        <v>0</v>
      </c>
      <c r="AK179" s="107">
        <f t="shared" si="89"/>
        <v>0</v>
      </c>
      <c r="AL179" s="107">
        <f t="shared" si="90"/>
        <v>0</v>
      </c>
      <c r="AM179" s="107">
        <f t="shared" si="128"/>
        <v>0</v>
      </c>
      <c r="AO179" s="161" t="e">
        <f t="shared" si="91"/>
        <v>#DIV/0!</v>
      </c>
      <c r="AP179" s="161" t="e">
        <f t="shared" si="92"/>
        <v>#DIV/0!</v>
      </c>
      <c r="AQ179" s="161" t="e">
        <f t="shared" si="93"/>
        <v>#DIV/0!</v>
      </c>
      <c r="AR179" s="161" t="e">
        <f t="shared" si="94"/>
        <v>#DIV/0!</v>
      </c>
      <c r="AS179" s="161" t="e">
        <f t="shared" si="95"/>
        <v>#DIV/0!</v>
      </c>
      <c r="AT179" s="107">
        <f t="shared" si="96"/>
        <v>0</v>
      </c>
      <c r="AU179" s="161" t="e">
        <f t="shared" si="97"/>
        <v>#DIV/0!</v>
      </c>
      <c r="AV179" s="161" t="e">
        <f t="shared" si="98"/>
        <v>#DIV/0!</v>
      </c>
      <c r="AW179" s="161" t="e">
        <f t="shared" si="99"/>
        <v>#DIV/0!</v>
      </c>
      <c r="AX179" s="161" t="e">
        <f t="shared" si="100"/>
        <v>#DIV/0!</v>
      </c>
      <c r="AY179" s="161" t="e">
        <f t="shared" si="101"/>
        <v>#DIV/0!</v>
      </c>
      <c r="AZ179" s="107">
        <f t="shared" si="102"/>
        <v>0</v>
      </c>
      <c r="BA179" s="161" t="e">
        <f t="shared" si="103"/>
        <v>#DIV/0!</v>
      </c>
      <c r="BB179" s="161" t="e">
        <f t="shared" si="104"/>
        <v>#DIV/0!</v>
      </c>
      <c r="BC179" s="161" t="e">
        <f t="shared" si="105"/>
        <v>#DIV/0!</v>
      </c>
      <c r="BD179" s="161" t="e">
        <f t="shared" si="106"/>
        <v>#DIV/0!</v>
      </c>
      <c r="BE179" s="161" t="e">
        <f t="shared" si="107"/>
        <v>#DIV/0!</v>
      </c>
      <c r="BF179" s="107">
        <f t="shared" si="108"/>
        <v>0</v>
      </c>
      <c r="BG179" s="161" t="e">
        <f t="shared" si="109"/>
        <v>#DIV/0!</v>
      </c>
      <c r="BH179" s="161" t="e">
        <f t="shared" si="110"/>
        <v>#DIV/0!</v>
      </c>
      <c r="BI179" s="161" t="e">
        <f t="shared" si="111"/>
        <v>#DIV/0!</v>
      </c>
      <c r="BJ179" s="161" t="e">
        <f t="shared" si="112"/>
        <v>#DIV/0!</v>
      </c>
      <c r="BK179" s="161" t="e">
        <f t="shared" si="113"/>
        <v>#DIV/0!</v>
      </c>
      <c r="BL179" s="107">
        <f t="shared" si="114"/>
        <v>0</v>
      </c>
      <c r="BM179" s="161" t="e">
        <f t="shared" si="115"/>
        <v>#DIV/0!</v>
      </c>
      <c r="BN179" s="161" t="e">
        <f t="shared" si="116"/>
        <v>#DIV/0!</v>
      </c>
      <c r="BO179" s="161" t="e">
        <f t="shared" si="117"/>
        <v>#DIV/0!</v>
      </c>
      <c r="BP179" s="161" t="e">
        <f t="shared" si="118"/>
        <v>#DIV/0!</v>
      </c>
      <c r="BQ179" s="161" t="e">
        <f t="shared" si="119"/>
        <v>#DIV/0!</v>
      </c>
      <c r="BR179" s="107">
        <f t="shared" si="120"/>
        <v>0</v>
      </c>
      <c r="BS179" s="161" t="e">
        <f t="shared" si="121"/>
        <v>#DIV/0!</v>
      </c>
      <c r="BT179" s="161" t="e">
        <f t="shared" si="122"/>
        <v>#DIV/0!</v>
      </c>
      <c r="BU179" s="161" t="e">
        <f t="shared" si="123"/>
        <v>#DIV/0!</v>
      </c>
      <c r="BV179" s="161" t="e">
        <f t="shared" si="124"/>
        <v>#DIV/0!</v>
      </c>
      <c r="BW179" s="161" t="e">
        <f t="shared" si="125"/>
        <v>#DIV/0!</v>
      </c>
      <c r="BX179" s="107">
        <f t="shared" si="126"/>
        <v>0</v>
      </c>
      <c r="BZ179" s="40" t="e">
        <f>VLOOKUP(I179,Lists!$D$2:$D$19,1,FALSE)</f>
        <v>#N/A</v>
      </c>
      <c r="CA179" s="40" t="e">
        <f>VLOOKUP($I179,Blends!$B$2:$B$115,1,FALSE)</f>
        <v>#N/A</v>
      </c>
      <c r="CC179" s="218">
        <f>ROUND(IF($I179="Other HFC Blend",(Z179*$L179*SUMIF(Lists!$E$2:$E$133,'Quarterly Information'!$K179,Exchange_Value)+Z179*$N179*SUMIF(Lists!$E$2:$E$133,'Quarterly Information'!$M179,Exchange_Value)+Z179*$P179*SUMIF(Lists!$E$2:$E$133,'Quarterly Information'!$O179,Exchange_Value)+Z179*$R179*SUMIF(Lists!$E$2:$E$133,'Quarterly Information'!$Q179,Exchange_Value)+Z179*$T179*SUMIF(Lists!$E$2:$E$133,'Quarterly Information'!$S179,Exchange_Value))/1000,Z179*SUMIF(Lists!$E$2:$E$133,$I179,Exchange_Value)/1000),1)</f>
        <v>0</v>
      </c>
      <c r="CD179" s="218">
        <f>ROUND(IF($I179="Other HFC Blend",(AA179*$L179*SUMIF(Lists!$E$2:$E$133,'Quarterly Information'!$K179,Exchange_Value)+AA179*$N179*SUMIF(Lists!$E$2:$E$133,'Quarterly Information'!$M179,Exchange_Value)+AA179*$P179*SUMIF(Lists!$E$2:$E$133,'Quarterly Information'!$O179,Exchange_Value)+AA179*$R179*SUMIF(Lists!$E$2:$E$133,'Quarterly Information'!$Q179,Exchange_Value)+AA179*$T179*SUMIF(Lists!$E$2:$E$133,'Quarterly Information'!$S179,Exchange_Value))/1000,AA179*SUMIF(Lists!$E$2:$E$133,$I179,Exchange_Value)/1000),1)</f>
        <v>0</v>
      </c>
      <c r="CE179" s="218">
        <f>ROUND(IF($I179="Other HFC Blend",(AB179*$L179*SUMIF(Lists!$E$2:$E$133,'Quarterly Information'!$K179,Exchange_Value)+AB179*$N179*SUMIF(Lists!$E$2:$E$133,'Quarterly Information'!$M179,Exchange_Value)+AB179*$P179*SUMIF(Lists!$E$2:$E$133,'Quarterly Information'!$O179,Exchange_Value)+AB179*$R179*SUMIF(Lists!$E$2:$E$133,'Quarterly Information'!$Q179,Exchange_Value)+AB179*$T179*SUMIF(Lists!$E$2:$E$133,'Quarterly Information'!$S179,Exchange_Value))/1000,AB179*SUMIF(Lists!$E$2:$E$133,$I179,Exchange_Value)/1000),1)</f>
        <v>0</v>
      </c>
      <c r="CF179" s="218">
        <f>ROUND(IF($I179="Other HFC Blend",(AC179*$L179*SUMIF(Lists!$E$2:$E$133,'Quarterly Information'!$K179,Exchange_Value)+AC179*$N179*SUMIF(Lists!$E$2:$E$133,'Quarterly Information'!$M179,Exchange_Value)+AC179*$P179*SUMIF(Lists!$E$2:$E$133,'Quarterly Information'!$O179,Exchange_Value)+AC179*$R179*SUMIF(Lists!$E$2:$E$133,'Quarterly Information'!$Q179,Exchange_Value)+AC179*$T179*SUMIF(Lists!$E$2:$E$133,'Quarterly Information'!$S179,Exchange_Value))/1000,AC179*SUMIF(Lists!$E$2:$E$133,$I179,Exchange_Value)/1000),1)</f>
        <v>0</v>
      </c>
      <c r="CG179" s="218">
        <f>ROUND(IF($I179="Other HFC Blend",(AD179*$L179*SUMIF(Lists!$E$2:$E$133,'Quarterly Information'!$K179,Exchange_Value)+AD179*$N179*SUMIF(Lists!$E$2:$E$133,'Quarterly Information'!$M179,Exchange_Value)+AD179*$P179*SUMIF(Lists!$E$2:$E$133,'Quarterly Information'!$O179,Exchange_Value)+AD179*$R179*SUMIF(Lists!$E$2:$E$133,'Quarterly Information'!$Q179,Exchange_Value)+AD179*$T179*SUMIF(Lists!$E$2:$E$133,'Quarterly Information'!$S179,Exchange_Value))/1000,AD179*SUMIF(Lists!$E$2:$E$133,$I179,Exchange_Value)/1000),1)</f>
        <v>0</v>
      </c>
      <c r="CH179" s="218">
        <f>ROUND(IF($I179="Other HFC Blend",(AE179*$L179*SUMIF(Lists!$E$2:$E$133,'Quarterly Information'!$K179,Exchange_Value)+AE179*$N179*SUMIF(Lists!$E$2:$E$133,'Quarterly Information'!$M179,Exchange_Value)+AE179*$P179*SUMIF(Lists!$E$2:$E$133,'Quarterly Information'!$O179,Exchange_Value)+AE179*$R179*SUMIF(Lists!$E$2:$E$133,'Quarterly Information'!$Q179,Exchange_Value)+AE179*$T179*SUMIF(Lists!$E$2:$E$133,'Quarterly Information'!$S179,Exchange_Value))/1000,AE179*SUMIF(Lists!$E$2:$E$133,$I179,Exchange_Value)/1000),1)</f>
        <v>0</v>
      </c>
      <c r="CI179" s="218">
        <f>ROUND(IF($I179="Other HFC Blend",(AF179*$L179*SUMIF(Lists!$E$2:$E$133,'Quarterly Information'!$K179,Exchange_Value)+AF179*$N179*SUMIF(Lists!$E$2:$E$133,'Quarterly Information'!$M179,Exchange_Value)+AF179*$P179*SUMIF(Lists!$E$2:$E$133,'Quarterly Information'!$O179,Exchange_Value)+AF179*$R179*SUMIF(Lists!$E$2:$E$133,'Quarterly Information'!$Q179,Exchange_Value)+AF179*$T179*SUMIF(Lists!$E$2:$E$133,'Quarterly Information'!$S179,Exchange_Value))/1000,AF179*SUMIF(Lists!$E$2:$E$133,$I179,Exchange_Value)/1000),1)</f>
        <v>0</v>
      </c>
    </row>
    <row r="180" spans="1:87" ht="14" x14ac:dyDescent="0.25">
      <c r="A180" s="39">
        <v>138</v>
      </c>
      <c r="B180" s="90" t="str">
        <f t="shared" si="127"/>
        <v/>
      </c>
      <c r="C180" s="159"/>
      <c r="D180" s="91"/>
      <c r="E180" s="174"/>
      <c r="F180" s="92"/>
      <c r="G180" s="93"/>
      <c r="H180" s="94"/>
      <c r="I180" s="185"/>
      <c r="J180" s="200"/>
      <c r="K180" s="210"/>
      <c r="L180" s="95"/>
      <c r="M180" s="92"/>
      <c r="N180" s="95"/>
      <c r="O180" s="92"/>
      <c r="P180" s="95"/>
      <c r="Q180" s="128"/>
      <c r="R180" s="95"/>
      <c r="S180" s="128"/>
      <c r="T180" s="211"/>
      <c r="U180" s="203"/>
      <c r="V180" s="92"/>
      <c r="W180" s="96"/>
      <c r="X180" s="92"/>
      <c r="Y180" s="220"/>
      <c r="Z180" s="226"/>
      <c r="AA180" s="165"/>
      <c r="AB180" s="165"/>
      <c r="AC180" s="165"/>
      <c r="AD180" s="165"/>
      <c r="AE180" s="165"/>
      <c r="AF180" s="168"/>
      <c r="AG180"/>
      <c r="AH180" s="107">
        <f t="shared" si="86"/>
        <v>0</v>
      </c>
      <c r="AI180" s="107">
        <f t="shared" si="87"/>
        <v>0</v>
      </c>
      <c r="AJ180" s="107">
        <f t="shared" si="88"/>
        <v>0</v>
      </c>
      <c r="AK180" s="107">
        <f t="shared" si="89"/>
        <v>0</v>
      </c>
      <c r="AL180" s="107">
        <f t="shared" si="90"/>
        <v>0</v>
      </c>
      <c r="AM180" s="107">
        <f t="shared" si="128"/>
        <v>0</v>
      </c>
      <c r="AO180" s="161" t="e">
        <f t="shared" si="91"/>
        <v>#DIV/0!</v>
      </c>
      <c r="AP180" s="161" t="e">
        <f t="shared" si="92"/>
        <v>#DIV/0!</v>
      </c>
      <c r="AQ180" s="161" t="e">
        <f t="shared" si="93"/>
        <v>#DIV/0!</v>
      </c>
      <c r="AR180" s="161" t="e">
        <f t="shared" si="94"/>
        <v>#DIV/0!</v>
      </c>
      <c r="AS180" s="161" t="e">
        <f t="shared" si="95"/>
        <v>#DIV/0!</v>
      </c>
      <c r="AT180" s="107">
        <f t="shared" si="96"/>
        <v>0</v>
      </c>
      <c r="AU180" s="161" t="e">
        <f t="shared" si="97"/>
        <v>#DIV/0!</v>
      </c>
      <c r="AV180" s="161" t="e">
        <f t="shared" si="98"/>
        <v>#DIV/0!</v>
      </c>
      <c r="AW180" s="161" t="e">
        <f t="shared" si="99"/>
        <v>#DIV/0!</v>
      </c>
      <c r="AX180" s="161" t="e">
        <f t="shared" si="100"/>
        <v>#DIV/0!</v>
      </c>
      <c r="AY180" s="161" t="e">
        <f t="shared" si="101"/>
        <v>#DIV/0!</v>
      </c>
      <c r="AZ180" s="107">
        <f t="shared" si="102"/>
        <v>0</v>
      </c>
      <c r="BA180" s="161" t="e">
        <f t="shared" si="103"/>
        <v>#DIV/0!</v>
      </c>
      <c r="BB180" s="161" t="e">
        <f t="shared" si="104"/>
        <v>#DIV/0!</v>
      </c>
      <c r="BC180" s="161" t="e">
        <f t="shared" si="105"/>
        <v>#DIV/0!</v>
      </c>
      <c r="BD180" s="161" t="e">
        <f t="shared" si="106"/>
        <v>#DIV/0!</v>
      </c>
      <c r="BE180" s="161" t="e">
        <f t="shared" si="107"/>
        <v>#DIV/0!</v>
      </c>
      <c r="BF180" s="107">
        <f t="shared" si="108"/>
        <v>0</v>
      </c>
      <c r="BG180" s="161" t="e">
        <f t="shared" si="109"/>
        <v>#DIV/0!</v>
      </c>
      <c r="BH180" s="161" t="e">
        <f t="shared" si="110"/>
        <v>#DIV/0!</v>
      </c>
      <c r="BI180" s="161" t="e">
        <f t="shared" si="111"/>
        <v>#DIV/0!</v>
      </c>
      <c r="BJ180" s="161" t="e">
        <f t="shared" si="112"/>
        <v>#DIV/0!</v>
      </c>
      <c r="BK180" s="161" t="e">
        <f t="shared" si="113"/>
        <v>#DIV/0!</v>
      </c>
      <c r="BL180" s="107">
        <f t="shared" si="114"/>
        <v>0</v>
      </c>
      <c r="BM180" s="161" t="e">
        <f t="shared" si="115"/>
        <v>#DIV/0!</v>
      </c>
      <c r="BN180" s="161" t="e">
        <f t="shared" si="116"/>
        <v>#DIV/0!</v>
      </c>
      <c r="BO180" s="161" t="e">
        <f t="shared" si="117"/>
        <v>#DIV/0!</v>
      </c>
      <c r="BP180" s="161" t="e">
        <f t="shared" si="118"/>
        <v>#DIV/0!</v>
      </c>
      <c r="BQ180" s="161" t="e">
        <f t="shared" si="119"/>
        <v>#DIV/0!</v>
      </c>
      <c r="BR180" s="107">
        <f t="shared" si="120"/>
        <v>0</v>
      </c>
      <c r="BS180" s="161" t="e">
        <f t="shared" si="121"/>
        <v>#DIV/0!</v>
      </c>
      <c r="BT180" s="161" t="e">
        <f t="shared" si="122"/>
        <v>#DIV/0!</v>
      </c>
      <c r="BU180" s="161" t="e">
        <f t="shared" si="123"/>
        <v>#DIV/0!</v>
      </c>
      <c r="BV180" s="161" t="e">
        <f t="shared" si="124"/>
        <v>#DIV/0!</v>
      </c>
      <c r="BW180" s="161" t="e">
        <f t="shared" si="125"/>
        <v>#DIV/0!</v>
      </c>
      <c r="BX180" s="107">
        <f t="shared" si="126"/>
        <v>0</v>
      </c>
      <c r="BZ180" s="40" t="e">
        <f>VLOOKUP(I180,Lists!$D$2:$D$19,1,FALSE)</f>
        <v>#N/A</v>
      </c>
      <c r="CA180" s="40" t="e">
        <f>VLOOKUP($I180,Blends!$B$2:$B$115,1,FALSE)</f>
        <v>#N/A</v>
      </c>
      <c r="CC180" s="218">
        <f>ROUND(IF($I180="Other HFC Blend",(Z180*$L180*SUMIF(Lists!$E$2:$E$133,'Quarterly Information'!$K180,Exchange_Value)+Z180*$N180*SUMIF(Lists!$E$2:$E$133,'Quarterly Information'!$M180,Exchange_Value)+Z180*$P180*SUMIF(Lists!$E$2:$E$133,'Quarterly Information'!$O180,Exchange_Value)+Z180*$R180*SUMIF(Lists!$E$2:$E$133,'Quarterly Information'!$Q180,Exchange_Value)+Z180*$T180*SUMIF(Lists!$E$2:$E$133,'Quarterly Information'!$S180,Exchange_Value))/1000,Z180*SUMIF(Lists!$E$2:$E$133,$I180,Exchange_Value)/1000),1)</f>
        <v>0</v>
      </c>
      <c r="CD180" s="218">
        <f>ROUND(IF($I180="Other HFC Blend",(AA180*$L180*SUMIF(Lists!$E$2:$E$133,'Quarterly Information'!$K180,Exchange_Value)+AA180*$N180*SUMIF(Lists!$E$2:$E$133,'Quarterly Information'!$M180,Exchange_Value)+AA180*$P180*SUMIF(Lists!$E$2:$E$133,'Quarterly Information'!$O180,Exchange_Value)+AA180*$R180*SUMIF(Lists!$E$2:$E$133,'Quarterly Information'!$Q180,Exchange_Value)+AA180*$T180*SUMIF(Lists!$E$2:$E$133,'Quarterly Information'!$S180,Exchange_Value))/1000,AA180*SUMIF(Lists!$E$2:$E$133,$I180,Exchange_Value)/1000),1)</f>
        <v>0</v>
      </c>
      <c r="CE180" s="218">
        <f>ROUND(IF($I180="Other HFC Blend",(AB180*$L180*SUMIF(Lists!$E$2:$E$133,'Quarterly Information'!$K180,Exchange_Value)+AB180*$N180*SUMIF(Lists!$E$2:$E$133,'Quarterly Information'!$M180,Exchange_Value)+AB180*$P180*SUMIF(Lists!$E$2:$E$133,'Quarterly Information'!$O180,Exchange_Value)+AB180*$R180*SUMIF(Lists!$E$2:$E$133,'Quarterly Information'!$Q180,Exchange_Value)+AB180*$T180*SUMIF(Lists!$E$2:$E$133,'Quarterly Information'!$S180,Exchange_Value))/1000,AB180*SUMIF(Lists!$E$2:$E$133,$I180,Exchange_Value)/1000),1)</f>
        <v>0</v>
      </c>
      <c r="CF180" s="218">
        <f>ROUND(IF($I180="Other HFC Blend",(AC180*$L180*SUMIF(Lists!$E$2:$E$133,'Quarterly Information'!$K180,Exchange_Value)+AC180*$N180*SUMIF(Lists!$E$2:$E$133,'Quarterly Information'!$M180,Exchange_Value)+AC180*$P180*SUMIF(Lists!$E$2:$E$133,'Quarterly Information'!$O180,Exchange_Value)+AC180*$R180*SUMIF(Lists!$E$2:$E$133,'Quarterly Information'!$Q180,Exchange_Value)+AC180*$T180*SUMIF(Lists!$E$2:$E$133,'Quarterly Information'!$S180,Exchange_Value))/1000,AC180*SUMIF(Lists!$E$2:$E$133,$I180,Exchange_Value)/1000),1)</f>
        <v>0</v>
      </c>
      <c r="CG180" s="218">
        <f>ROUND(IF($I180="Other HFC Blend",(AD180*$L180*SUMIF(Lists!$E$2:$E$133,'Quarterly Information'!$K180,Exchange_Value)+AD180*$N180*SUMIF(Lists!$E$2:$E$133,'Quarterly Information'!$M180,Exchange_Value)+AD180*$P180*SUMIF(Lists!$E$2:$E$133,'Quarterly Information'!$O180,Exchange_Value)+AD180*$R180*SUMIF(Lists!$E$2:$E$133,'Quarterly Information'!$Q180,Exchange_Value)+AD180*$T180*SUMIF(Lists!$E$2:$E$133,'Quarterly Information'!$S180,Exchange_Value))/1000,AD180*SUMIF(Lists!$E$2:$E$133,$I180,Exchange_Value)/1000),1)</f>
        <v>0</v>
      </c>
      <c r="CH180" s="218">
        <f>ROUND(IF($I180="Other HFC Blend",(AE180*$L180*SUMIF(Lists!$E$2:$E$133,'Quarterly Information'!$K180,Exchange_Value)+AE180*$N180*SUMIF(Lists!$E$2:$E$133,'Quarterly Information'!$M180,Exchange_Value)+AE180*$P180*SUMIF(Lists!$E$2:$E$133,'Quarterly Information'!$O180,Exchange_Value)+AE180*$R180*SUMIF(Lists!$E$2:$E$133,'Quarterly Information'!$Q180,Exchange_Value)+AE180*$T180*SUMIF(Lists!$E$2:$E$133,'Quarterly Information'!$S180,Exchange_Value))/1000,AE180*SUMIF(Lists!$E$2:$E$133,$I180,Exchange_Value)/1000),1)</f>
        <v>0</v>
      </c>
      <c r="CI180" s="218">
        <f>ROUND(IF($I180="Other HFC Blend",(AF180*$L180*SUMIF(Lists!$E$2:$E$133,'Quarterly Information'!$K180,Exchange_Value)+AF180*$N180*SUMIF(Lists!$E$2:$E$133,'Quarterly Information'!$M180,Exchange_Value)+AF180*$P180*SUMIF(Lists!$E$2:$E$133,'Quarterly Information'!$O180,Exchange_Value)+AF180*$R180*SUMIF(Lists!$E$2:$E$133,'Quarterly Information'!$Q180,Exchange_Value)+AF180*$T180*SUMIF(Lists!$E$2:$E$133,'Quarterly Information'!$S180,Exchange_Value))/1000,AF180*SUMIF(Lists!$E$2:$E$133,$I180,Exchange_Value)/1000),1)</f>
        <v>0</v>
      </c>
    </row>
    <row r="181" spans="1:87" ht="14" x14ac:dyDescent="0.25">
      <c r="A181" s="39">
        <v>139</v>
      </c>
      <c r="B181" s="90" t="str">
        <f t="shared" si="127"/>
        <v/>
      </c>
      <c r="C181" s="159"/>
      <c r="D181" s="91"/>
      <c r="E181" s="174"/>
      <c r="F181" s="92"/>
      <c r="G181" s="93"/>
      <c r="H181" s="94"/>
      <c r="I181" s="185"/>
      <c r="J181" s="200"/>
      <c r="K181" s="210"/>
      <c r="L181" s="95"/>
      <c r="M181" s="92"/>
      <c r="N181" s="95"/>
      <c r="O181" s="92"/>
      <c r="P181" s="95"/>
      <c r="Q181" s="128"/>
      <c r="R181" s="95"/>
      <c r="S181" s="128"/>
      <c r="T181" s="211"/>
      <c r="U181" s="203"/>
      <c r="V181" s="92"/>
      <c r="W181" s="96"/>
      <c r="X181" s="92"/>
      <c r="Y181" s="220"/>
      <c r="Z181" s="226"/>
      <c r="AA181" s="165"/>
      <c r="AB181" s="165"/>
      <c r="AC181" s="165"/>
      <c r="AD181" s="165"/>
      <c r="AE181" s="165"/>
      <c r="AF181" s="168"/>
      <c r="AG181"/>
      <c r="AH181" s="107">
        <f t="shared" si="86"/>
        <v>0</v>
      </c>
      <c r="AI181" s="107">
        <f t="shared" si="87"/>
        <v>0</v>
      </c>
      <c r="AJ181" s="107">
        <f t="shared" si="88"/>
        <v>0</v>
      </c>
      <c r="AK181" s="107">
        <f t="shared" si="89"/>
        <v>0</v>
      </c>
      <c r="AL181" s="107">
        <f t="shared" si="90"/>
        <v>0</v>
      </c>
      <c r="AM181" s="107">
        <f t="shared" si="128"/>
        <v>0</v>
      </c>
      <c r="AO181" s="161" t="e">
        <f t="shared" si="91"/>
        <v>#DIV/0!</v>
      </c>
      <c r="AP181" s="161" t="e">
        <f t="shared" si="92"/>
        <v>#DIV/0!</v>
      </c>
      <c r="AQ181" s="161" t="e">
        <f t="shared" si="93"/>
        <v>#DIV/0!</v>
      </c>
      <c r="AR181" s="161" t="e">
        <f t="shared" si="94"/>
        <v>#DIV/0!</v>
      </c>
      <c r="AS181" s="161" t="e">
        <f t="shared" si="95"/>
        <v>#DIV/0!</v>
      </c>
      <c r="AT181" s="107">
        <f t="shared" si="96"/>
        <v>0</v>
      </c>
      <c r="AU181" s="161" t="e">
        <f t="shared" si="97"/>
        <v>#DIV/0!</v>
      </c>
      <c r="AV181" s="161" t="e">
        <f t="shared" si="98"/>
        <v>#DIV/0!</v>
      </c>
      <c r="AW181" s="161" t="e">
        <f t="shared" si="99"/>
        <v>#DIV/0!</v>
      </c>
      <c r="AX181" s="161" t="e">
        <f t="shared" si="100"/>
        <v>#DIV/0!</v>
      </c>
      <c r="AY181" s="161" t="e">
        <f t="shared" si="101"/>
        <v>#DIV/0!</v>
      </c>
      <c r="AZ181" s="107">
        <f t="shared" si="102"/>
        <v>0</v>
      </c>
      <c r="BA181" s="161" t="e">
        <f t="shared" si="103"/>
        <v>#DIV/0!</v>
      </c>
      <c r="BB181" s="161" t="e">
        <f t="shared" si="104"/>
        <v>#DIV/0!</v>
      </c>
      <c r="BC181" s="161" t="e">
        <f t="shared" si="105"/>
        <v>#DIV/0!</v>
      </c>
      <c r="BD181" s="161" t="e">
        <f t="shared" si="106"/>
        <v>#DIV/0!</v>
      </c>
      <c r="BE181" s="161" t="e">
        <f t="shared" si="107"/>
        <v>#DIV/0!</v>
      </c>
      <c r="BF181" s="107">
        <f t="shared" si="108"/>
        <v>0</v>
      </c>
      <c r="BG181" s="161" t="e">
        <f t="shared" si="109"/>
        <v>#DIV/0!</v>
      </c>
      <c r="BH181" s="161" t="e">
        <f t="shared" si="110"/>
        <v>#DIV/0!</v>
      </c>
      <c r="BI181" s="161" t="e">
        <f t="shared" si="111"/>
        <v>#DIV/0!</v>
      </c>
      <c r="BJ181" s="161" t="e">
        <f t="shared" si="112"/>
        <v>#DIV/0!</v>
      </c>
      <c r="BK181" s="161" t="e">
        <f t="shared" si="113"/>
        <v>#DIV/0!</v>
      </c>
      <c r="BL181" s="107">
        <f t="shared" si="114"/>
        <v>0</v>
      </c>
      <c r="BM181" s="161" t="e">
        <f t="shared" si="115"/>
        <v>#DIV/0!</v>
      </c>
      <c r="BN181" s="161" t="e">
        <f t="shared" si="116"/>
        <v>#DIV/0!</v>
      </c>
      <c r="BO181" s="161" t="e">
        <f t="shared" si="117"/>
        <v>#DIV/0!</v>
      </c>
      <c r="BP181" s="161" t="e">
        <f t="shared" si="118"/>
        <v>#DIV/0!</v>
      </c>
      <c r="BQ181" s="161" t="e">
        <f t="shared" si="119"/>
        <v>#DIV/0!</v>
      </c>
      <c r="BR181" s="107">
        <f t="shared" si="120"/>
        <v>0</v>
      </c>
      <c r="BS181" s="161" t="e">
        <f t="shared" si="121"/>
        <v>#DIV/0!</v>
      </c>
      <c r="BT181" s="161" t="e">
        <f t="shared" si="122"/>
        <v>#DIV/0!</v>
      </c>
      <c r="BU181" s="161" t="e">
        <f t="shared" si="123"/>
        <v>#DIV/0!</v>
      </c>
      <c r="BV181" s="161" t="e">
        <f t="shared" si="124"/>
        <v>#DIV/0!</v>
      </c>
      <c r="BW181" s="161" t="e">
        <f t="shared" si="125"/>
        <v>#DIV/0!</v>
      </c>
      <c r="BX181" s="107">
        <f t="shared" si="126"/>
        <v>0</v>
      </c>
      <c r="BZ181" s="40" t="e">
        <f>VLOOKUP(I181,Lists!$D$2:$D$19,1,FALSE)</f>
        <v>#N/A</v>
      </c>
      <c r="CA181" s="40" t="e">
        <f>VLOOKUP($I181,Blends!$B$2:$B$115,1,FALSE)</f>
        <v>#N/A</v>
      </c>
      <c r="CC181" s="218">
        <f>ROUND(IF($I181="Other HFC Blend",(Z181*$L181*SUMIF(Lists!$E$2:$E$133,'Quarterly Information'!$K181,Exchange_Value)+Z181*$N181*SUMIF(Lists!$E$2:$E$133,'Quarterly Information'!$M181,Exchange_Value)+Z181*$P181*SUMIF(Lists!$E$2:$E$133,'Quarterly Information'!$O181,Exchange_Value)+Z181*$R181*SUMIF(Lists!$E$2:$E$133,'Quarterly Information'!$Q181,Exchange_Value)+Z181*$T181*SUMIF(Lists!$E$2:$E$133,'Quarterly Information'!$S181,Exchange_Value))/1000,Z181*SUMIF(Lists!$E$2:$E$133,$I181,Exchange_Value)/1000),1)</f>
        <v>0</v>
      </c>
      <c r="CD181" s="218">
        <f>ROUND(IF($I181="Other HFC Blend",(AA181*$L181*SUMIF(Lists!$E$2:$E$133,'Quarterly Information'!$K181,Exchange_Value)+AA181*$N181*SUMIF(Lists!$E$2:$E$133,'Quarterly Information'!$M181,Exchange_Value)+AA181*$P181*SUMIF(Lists!$E$2:$E$133,'Quarterly Information'!$O181,Exchange_Value)+AA181*$R181*SUMIF(Lists!$E$2:$E$133,'Quarterly Information'!$Q181,Exchange_Value)+AA181*$T181*SUMIF(Lists!$E$2:$E$133,'Quarterly Information'!$S181,Exchange_Value))/1000,AA181*SUMIF(Lists!$E$2:$E$133,$I181,Exchange_Value)/1000),1)</f>
        <v>0</v>
      </c>
      <c r="CE181" s="218">
        <f>ROUND(IF($I181="Other HFC Blend",(AB181*$L181*SUMIF(Lists!$E$2:$E$133,'Quarterly Information'!$K181,Exchange_Value)+AB181*$N181*SUMIF(Lists!$E$2:$E$133,'Quarterly Information'!$M181,Exchange_Value)+AB181*$P181*SUMIF(Lists!$E$2:$E$133,'Quarterly Information'!$O181,Exchange_Value)+AB181*$R181*SUMIF(Lists!$E$2:$E$133,'Quarterly Information'!$Q181,Exchange_Value)+AB181*$T181*SUMIF(Lists!$E$2:$E$133,'Quarterly Information'!$S181,Exchange_Value))/1000,AB181*SUMIF(Lists!$E$2:$E$133,$I181,Exchange_Value)/1000),1)</f>
        <v>0</v>
      </c>
      <c r="CF181" s="218">
        <f>ROUND(IF($I181="Other HFC Blend",(AC181*$L181*SUMIF(Lists!$E$2:$E$133,'Quarterly Information'!$K181,Exchange_Value)+AC181*$N181*SUMIF(Lists!$E$2:$E$133,'Quarterly Information'!$M181,Exchange_Value)+AC181*$P181*SUMIF(Lists!$E$2:$E$133,'Quarterly Information'!$O181,Exchange_Value)+AC181*$R181*SUMIF(Lists!$E$2:$E$133,'Quarterly Information'!$Q181,Exchange_Value)+AC181*$T181*SUMIF(Lists!$E$2:$E$133,'Quarterly Information'!$S181,Exchange_Value))/1000,AC181*SUMIF(Lists!$E$2:$E$133,$I181,Exchange_Value)/1000),1)</f>
        <v>0</v>
      </c>
      <c r="CG181" s="218">
        <f>ROUND(IF($I181="Other HFC Blend",(AD181*$L181*SUMIF(Lists!$E$2:$E$133,'Quarterly Information'!$K181,Exchange_Value)+AD181*$N181*SUMIF(Lists!$E$2:$E$133,'Quarterly Information'!$M181,Exchange_Value)+AD181*$P181*SUMIF(Lists!$E$2:$E$133,'Quarterly Information'!$O181,Exchange_Value)+AD181*$R181*SUMIF(Lists!$E$2:$E$133,'Quarterly Information'!$Q181,Exchange_Value)+AD181*$T181*SUMIF(Lists!$E$2:$E$133,'Quarterly Information'!$S181,Exchange_Value))/1000,AD181*SUMIF(Lists!$E$2:$E$133,$I181,Exchange_Value)/1000),1)</f>
        <v>0</v>
      </c>
      <c r="CH181" s="218">
        <f>ROUND(IF($I181="Other HFC Blend",(AE181*$L181*SUMIF(Lists!$E$2:$E$133,'Quarterly Information'!$K181,Exchange_Value)+AE181*$N181*SUMIF(Lists!$E$2:$E$133,'Quarterly Information'!$M181,Exchange_Value)+AE181*$P181*SUMIF(Lists!$E$2:$E$133,'Quarterly Information'!$O181,Exchange_Value)+AE181*$R181*SUMIF(Lists!$E$2:$E$133,'Quarterly Information'!$Q181,Exchange_Value)+AE181*$T181*SUMIF(Lists!$E$2:$E$133,'Quarterly Information'!$S181,Exchange_Value))/1000,AE181*SUMIF(Lists!$E$2:$E$133,$I181,Exchange_Value)/1000),1)</f>
        <v>0</v>
      </c>
      <c r="CI181" s="218">
        <f>ROUND(IF($I181="Other HFC Blend",(AF181*$L181*SUMIF(Lists!$E$2:$E$133,'Quarterly Information'!$K181,Exchange_Value)+AF181*$N181*SUMIF(Lists!$E$2:$E$133,'Quarterly Information'!$M181,Exchange_Value)+AF181*$P181*SUMIF(Lists!$E$2:$E$133,'Quarterly Information'!$O181,Exchange_Value)+AF181*$R181*SUMIF(Lists!$E$2:$E$133,'Quarterly Information'!$Q181,Exchange_Value)+AF181*$T181*SUMIF(Lists!$E$2:$E$133,'Quarterly Information'!$S181,Exchange_Value))/1000,AF181*SUMIF(Lists!$E$2:$E$133,$I181,Exchange_Value)/1000),1)</f>
        <v>0</v>
      </c>
    </row>
    <row r="182" spans="1:87" ht="14" x14ac:dyDescent="0.25">
      <c r="A182" s="39">
        <v>140</v>
      </c>
      <c r="B182" s="90" t="str">
        <f t="shared" si="127"/>
        <v/>
      </c>
      <c r="C182" s="159"/>
      <c r="D182" s="91"/>
      <c r="E182" s="174"/>
      <c r="F182" s="92"/>
      <c r="G182" s="93"/>
      <c r="H182" s="94"/>
      <c r="I182" s="185"/>
      <c r="J182" s="200"/>
      <c r="K182" s="210"/>
      <c r="L182" s="95"/>
      <c r="M182" s="92"/>
      <c r="N182" s="95"/>
      <c r="O182" s="92"/>
      <c r="P182" s="95"/>
      <c r="Q182" s="128"/>
      <c r="R182" s="95"/>
      <c r="S182" s="128"/>
      <c r="T182" s="211"/>
      <c r="U182" s="203"/>
      <c r="V182" s="92"/>
      <c r="W182" s="96"/>
      <c r="X182" s="92"/>
      <c r="Y182" s="220"/>
      <c r="Z182" s="226"/>
      <c r="AA182" s="165"/>
      <c r="AB182" s="165"/>
      <c r="AC182" s="165"/>
      <c r="AD182" s="165"/>
      <c r="AE182" s="165"/>
      <c r="AF182" s="168"/>
      <c r="AG182"/>
      <c r="AH182" s="107">
        <f t="shared" si="86"/>
        <v>0</v>
      </c>
      <c r="AI182" s="107">
        <f t="shared" si="87"/>
        <v>0</v>
      </c>
      <c r="AJ182" s="107">
        <f t="shared" si="88"/>
        <v>0</v>
      </c>
      <c r="AK182" s="107">
        <f t="shared" si="89"/>
        <v>0</v>
      </c>
      <c r="AL182" s="107">
        <f t="shared" si="90"/>
        <v>0</v>
      </c>
      <c r="AM182" s="107">
        <f t="shared" si="128"/>
        <v>0</v>
      </c>
      <c r="AO182" s="161" t="e">
        <f t="shared" si="91"/>
        <v>#DIV/0!</v>
      </c>
      <c r="AP182" s="161" t="e">
        <f t="shared" si="92"/>
        <v>#DIV/0!</v>
      </c>
      <c r="AQ182" s="161" t="e">
        <f t="shared" si="93"/>
        <v>#DIV/0!</v>
      </c>
      <c r="AR182" s="161" t="e">
        <f t="shared" si="94"/>
        <v>#DIV/0!</v>
      </c>
      <c r="AS182" s="161" t="e">
        <f t="shared" si="95"/>
        <v>#DIV/0!</v>
      </c>
      <c r="AT182" s="107">
        <f t="shared" si="96"/>
        <v>0</v>
      </c>
      <c r="AU182" s="161" t="e">
        <f t="shared" si="97"/>
        <v>#DIV/0!</v>
      </c>
      <c r="AV182" s="161" t="e">
        <f t="shared" si="98"/>
        <v>#DIV/0!</v>
      </c>
      <c r="AW182" s="161" t="e">
        <f t="shared" si="99"/>
        <v>#DIV/0!</v>
      </c>
      <c r="AX182" s="161" t="e">
        <f t="shared" si="100"/>
        <v>#DIV/0!</v>
      </c>
      <c r="AY182" s="161" t="e">
        <f t="shared" si="101"/>
        <v>#DIV/0!</v>
      </c>
      <c r="AZ182" s="107">
        <f t="shared" si="102"/>
        <v>0</v>
      </c>
      <c r="BA182" s="161" t="e">
        <f t="shared" si="103"/>
        <v>#DIV/0!</v>
      </c>
      <c r="BB182" s="161" t="e">
        <f t="shared" si="104"/>
        <v>#DIV/0!</v>
      </c>
      <c r="BC182" s="161" t="e">
        <f t="shared" si="105"/>
        <v>#DIV/0!</v>
      </c>
      <c r="BD182" s="161" t="e">
        <f t="shared" si="106"/>
        <v>#DIV/0!</v>
      </c>
      <c r="BE182" s="161" t="e">
        <f t="shared" si="107"/>
        <v>#DIV/0!</v>
      </c>
      <c r="BF182" s="107">
        <f t="shared" si="108"/>
        <v>0</v>
      </c>
      <c r="BG182" s="161" t="e">
        <f t="shared" si="109"/>
        <v>#DIV/0!</v>
      </c>
      <c r="BH182" s="161" t="e">
        <f t="shared" si="110"/>
        <v>#DIV/0!</v>
      </c>
      <c r="BI182" s="161" t="e">
        <f t="shared" si="111"/>
        <v>#DIV/0!</v>
      </c>
      <c r="BJ182" s="161" t="e">
        <f t="shared" si="112"/>
        <v>#DIV/0!</v>
      </c>
      <c r="BK182" s="161" t="e">
        <f t="shared" si="113"/>
        <v>#DIV/0!</v>
      </c>
      <c r="BL182" s="107">
        <f t="shared" si="114"/>
        <v>0</v>
      </c>
      <c r="BM182" s="161" t="e">
        <f t="shared" si="115"/>
        <v>#DIV/0!</v>
      </c>
      <c r="BN182" s="161" t="e">
        <f t="shared" si="116"/>
        <v>#DIV/0!</v>
      </c>
      <c r="BO182" s="161" t="e">
        <f t="shared" si="117"/>
        <v>#DIV/0!</v>
      </c>
      <c r="BP182" s="161" t="e">
        <f t="shared" si="118"/>
        <v>#DIV/0!</v>
      </c>
      <c r="BQ182" s="161" t="e">
        <f t="shared" si="119"/>
        <v>#DIV/0!</v>
      </c>
      <c r="BR182" s="107">
        <f t="shared" si="120"/>
        <v>0</v>
      </c>
      <c r="BS182" s="161" t="e">
        <f t="shared" si="121"/>
        <v>#DIV/0!</v>
      </c>
      <c r="BT182" s="161" t="e">
        <f t="shared" si="122"/>
        <v>#DIV/0!</v>
      </c>
      <c r="BU182" s="161" t="e">
        <f t="shared" si="123"/>
        <v>#DIV/0!</v>
      </c>
      <c r="BV182" s="161" t="e">
        <f t="shared" si="124"/>
        <v>#DIV/0!</v>
      </c>
      <c r="BW182" s="161" t="e">
        <f t="shared" si="125"/>
        <v>#DIV/0!</v>
      </c>
      <c r="BX182" s="107">
        <f t="shared" si="126"/>
        <v>0</v>
      </c>
      <c r="BZ182" s="40" t="e">
        <f>VLOOKUP(I182,Lists!$D$2:$D$19,1,FALSE)</f>
        <v>#N/A</v>
      </c>
      <c r="CA182" s="40" t="e">
        <f>VLOOKUP($I182,Blends!$B$2:$B$115,1,FALSE)</f>
        <v>#N/A</v>
      </c>
      <c r="CC182" s="218">
        <f>ROUND(IF($I182="Other HFC Blend",(Z182*$L182*SUMIF(Lists!$E$2:$E$133,'Quarterly Information'!$K182,Exchange_Value)+Z182*$N182*SUMIF(Lists!$E$2:$E$133,'Quarterly Information'!$M182,Exchange_Value)+Z182*$P182*SUMIF(Lists!$E$2:$E$133,'Quarterly Information'!$O182,Exchange_Value)+Z182*$R182*SUMIF(Lists!$E$2:$E$133,'Quarterly Information'!$Q182,Exchange_Value)+Z182*$T182*SUMIF(Lists!$E$2:$E$133,'Quarterly Information'!$S182,Exchange_Value))/1000,Z182*SUMIF(Lists!$E$2:$E$133,$I182,Exchange_Value)/1000),1)</f>
        <v>0</v>
      </c>
      <c r="CD182" s="218">
        <f>ROUND(IF($I182="Other HFC Blend",(AA182*$L182*SUMIF(Lists!$E$2:$E$133,'Quarterly Information'!$K182,Exchange_Value)+AA182*$N182*SUMIF(Lists!$E$2:$E$133,'Quarterly Information'!$M182,Exchange_Value)+AA182*$P182*SUMIF(Lists!$E$2:$E$133,'Quarterly Information'!$O182,Exchange_Value)+AA182*$R182*SUMIF(Lists!$E$2:$E$133,'Quarterly Information'!$Q182,Exchange_Value)+AA182*$T182*SUMIF(Lists!$E$2:$E$133,'Quarterly Information'!$S182,Exchange_Value))/1000,AA182*SUMIF(Lists!$E$2:$E$133,$I182,Exchange_Value)/1000),1)</f>
        <v>0</v>
      </c>
      <c r="CE182" s="218">
        <f>ROUND(IF($I182="Other HFC Blend",(AB182*$L182*SUMIF(Lists!$E$2:$E$133,'Quarterly Information'!$K182,Exchange_Value)+AB182*$N182*SUMIF(Lists!$E$2:$E$133,'Quarterly Information'!$M182,Exchange_Value)+AB182*$P182*SUMIF(Lists!$E$2:$E$133,'Quarterly Information'!$O182,Exchange_Value)+AB182*$R182*SUMIF(Lists!$E$2:$E$133,'Quarterly Information'!$Q182,Exchange_Value)+AB182*$T182*SUMIF(Lists!$E$2:$E$133,'Quarterly Information'!$S182,Exchange_Value))/1000,AB182*SUMIF(Lists!$E$2:$E$133,$I182,Exchange_Value)/1000),1)</f>
        <v>0</v>
      </c>
      <c r="CF182" s="218">
        <f>ROUND(IF($I182="Other HFC Blend",(AC182*$L182*SUMIF(Lists!$E$2:$E$133,'Quarterly Information'!$K182,Exchange_Value)+AC182*$N182*SUMIF(Lists!$E$2:$E$133,'Quarterly Information'!$M182,Exchange_Value)+AC182*$P182*SUMIF(Lists!$E$2:$E$133,'Quarterly Information'!$O182,Exchange_Value)+AC182*$R182*SUMIF(Lists!$E$2:$E$133,'Quarterly Information'!$Q182,Exchange_Value)+AC182*$T182*SUMIF(Lists!$E$2:$E$133,'Quarterly Information'!$S182,Exchange_Value))/1000,AC182*SUMIF(Lists!$E$2:$E$133,$I182,Exchange_Value)/1000),1)</f>
        <v>0</v>
      </c>
      <c r="CG182" s="218">
        <f>ROUND(IF($I182="Other HFC Blend",(AD182*$L182*SUMIF(Lists!$E$2:$E$133,'Quarterly Information'!$K182,Exchange_Value)+AD182*$N182*SUMIF(Lists!$E$2:$E$133,'Quarterly Information'!$M182,Exchange_Value)+AD182*$P182*SUMIF(Lists!$E$2:$E$133,'Quarterly Information'!$O182,Exchange_Value)+AD182*$R182*SUMIF(Lists!$E$2:$E$133,'Quarterly Information'!$Q182,Exchange_Value)+AD182*$T182*SUMIF(Lists!$E$2:$E$133,'Quarterly Information'!$S182,Exchange_Value))/1000,AD182*SUMIF(Lists!$E$2:$E$133,$I182,Exchange_Value)/1000),1)</f>
        <v>0</v>
      </c>
      <c r="CH182" s="218">
        <f>ROUND(IF($I182="Other HFC Blend",(AE182*$L182*SUMIF(Lists!$E$2:$E$133,'Quarterly Information'!$K182,Exchange_Value)+AE182*$N182*SUMIF(Lists!$E$2:$E$133,'Quarterly Information'!$M182,Exchange_Value)+AE182*$P182*SUMIF(Lists!$E$2:$E$133,'Quarterly Information'!$O182,Exchange_Value)+AE182*$R182*SUMIF(Lists!$E$2:$E$133,'Quarterly Information'!$Q182,Exchange_Value)+AE182*$T182*SUMIF(Lists!$E$2:$E$133,'Quarterly Information'!$S182,Exchange_Value))/1000,AE182*SUMIF(Lists!$E$2:$E$133,$I182,Exchange_Value)/1000),1)</f>
        <v>0</v>
      </c>
      <c r="CI182" s="218">
        <f>ROUND(IF($I182="Other HFC Blend",(AF182*$L182*SUMIF(Lists!$E$2:$E$133,'Quarterly Information'!$K182,Exchange_Value)+AF182*$N182*SUMIF(Lists!$E$2:$E$133,'Quarterly Information'!$M182,Exchange_Value)+AF182*$P182*SUMIF(Lists!$E$2:$E$133,'Quarterly Information'!$O182,Exchange_Value)+AF182*$R182*SUMIF(Lists!$E$2:$E$133,'Quarterly Information'!$Q182,Exchange_Value)+AF182*$T182*SUMIF(Lists!$E$2:$E$133,'Quarterly Information'!$S182,Exchange_Value))/1000,AF182*SUMIF(Lists!$E$2:$E$133,$I182,Exchange_Value)/1000),1)</f>
        <v>0</v>
      </c>
    </row>
    <row r="183" spans="1:87" ht="14" x14ac:dyDescent="0.25">
      <c r="A183" s="39">
        <v>141</v>
      </c>
      <c r="B183" s="90" t="str">
        <f t="shared" si="127"/>
        <v/>
      </c>
      <c r="C183" s="159"/>
      <c r="D183" s="91"/>
      <c r="E183" s="174"/>
      <c r="F183" s="92"/>
      <c r="G183" s="93"/>
      <c r="H183" s="94"/>
      <c r="I183" s="185"/>
      <c r="J183" s="200"/>
      <c r="K183" s="210"/>
      <c r="L183" s="95"/>
      <c r="M183" s="92"/>
      <c r="N183" s="95"/>
      <c r="O183" s="92"/>
      <c r="P183" s="95"/>
      <c r="Q183" s="128"/>
      <c r="R183" s="95"/>
      <c r="S183" s="128"/>
      <c r="T183" s="211"/>
      <c r="U183" s="203"/>
      <c r="V183" s="92"/>
      <c r="W183" s="96"/>
      <c r="X183" s="92"/>
      <c r="Y183" s="220"/>
      <c r="Z183" s="226"/>
      <c r="AA183" s="165"/>
      <c r="AB183" s="165"/>
      <c r="AC183" s="165"/>
      <c r="AD183" s="165"/>
      <c r="AE183" s="165"/>
      <c r="AF183" s="168"/>
      <c r="AG183"/>
      <c r="AH183" s="107">
        <f t="shared" si="86"/>
        <v>0</v>
      </c>
      <c r="AI183" s="107">
        <f t="shared" si="87"/>
        <v>0</v>
      </c>
      <c r="AJ183" s="107">
        <f t="shared" si="88"/>
        <v>0</v>
      </c>
      <c r="AK183" s="107">
        <f t="shared" si="89"/>
        <v>0</v>
      </c>
      <c r="AL183" s="107">
        <f t="shared" si="90"/>
        <v>0</v>
      </c>
      <c r="AM183" s="107">
        <f t="shared" si="128"/>
        <v>0</v>
      </c>
      <c r="AO183" s="161" t="e">
        <f t="shared" si="91"/>
        <v>#DIV/0!</v>
      </c>
      <c r="AP183" s="161" t="e">
        <f t="shared" si="92"/>
        <v>#DIV/0!</v>
      </c>
      <c r="AQ183" s="161" t="e">
        <f t="shared" si="93"/>
        <v>#DIV/0!</v>
      </c>
      <c r="AR183" s="161" t="e">
        <f t="shared" si="94"/>
        <v>#DIV/0!</v>
      </c>
      <c r="AS183" s="161" t="e">
        <f t="shared" si="95"/>
        <v>#DIV/0!</v>
      </c>
      <c r="AT183" s="107">
        <f t="shared" si="96"/>
        <v>0</v>
      </c>
      <c r="AU183" s="161" t="e">
        <f t="shared" si="97"/>
        <v>#DIV/0!</v>
      </c>
      <c r="AV183" s="161" t="e">
        <f t="shared" si="98"/>
        <v>#DIV/0!</v>
      </c>
      <c r="AW183" s="161" t="e">
        <f t="shared" si="99"/>
        <v>#DIV/0!</v>
      </c>
      <c r="AX183" s="161" t="e">
        <f t="shared" si="100"/>
        <v>#DIV/0!</v>
      </c>
      <c r="AY183" s="161" t="e">
        <f t="shared" si="101"/>
        <v>#DIV/0!</v>
      </c>
      <c r="AZ183" s="107">
        <f t="shared" si="102"/>
        <v>0</v>
      </c>
      <c r="BA183" s="161" t="e">
        <f t="shared" si="103"/>
        <v>#DIV/0!</v>
      </c>
      <c r="BB183" s="161" t="e">
        <f t="shared" si="104"/>
        <v>#DIV/0!</v>
      </c>
      <c r="BC183" s="161" t="e">
        <f t="shared" si="105"/>
        <v>#DIV/0!</v>
      </c>
      <c r="BD183" s="161" t="e">
        <f t="shared" si="106"/>
        <v>#DIV/0!</v>
      </c>
      <c r="BE183" s="161" t="e">
        <f t="shared" si="107"/>
        <v>#DIV/0!</v>
      </c>
      <c r="BF183" s="107">
        <f t="shared" si="108"/>
        <v>0</v>
      </c>
      <c r="BG183" s="161" t="e">
        <f t="shared" si="109"/>
        <v>#DIV/0!</v>
      </c>
      <c r="BH183" s="161" t="e">
        <f t="shared" si="110"/>
        <v>#DIV/0!</v>
      </c>
      <c r="BI183" s="161" t="e">
        <f t="shared" si="111"/>
        <v>#DIV/0!</v>
      </c>
      <c r="BJ183" s="161" t="e">
        <f t="shared" si="112"/>
        <v>#DIV/0!</v>
      </c>
      <c r="BK183" s="161" t="e">
        <f t="shared" si="113"/>
        <v>#DIV/0!</v>
      </c>
      <c r="BL183" s="107">
        <f t="shared" si="114"/>
        <v>0</v>
      </c>
      <c r="BM183" s="161" t="e">
        <f t="shared" si="115"/>
        <v>#DIV/0!</v>
      </c>
      <c r="BN183" s="161" t="e">
        <f t="shared" si="116"/>
        <v>#DIV/0!</v>
      </c>
      <c r="BO183" s="161" t="e">
        <f t="shared" si="117"/>
        <v>#DIV/0!</v>
      </c>
      <c r="BP183" s="161" t="e">
        <f t="shared" si="118"/>
        <v>#DIV/0!</v>
      </c>
      <c r="BQ183" s="161" t="e">
        <f t="shared" si="119"/>
        <v>#DIV/0!</v>
      </c>
      <c r="BR183" s="107">
        <f t="shared" si="120"/>
        <v>0</v>
      </c>
      <c r="BS183" s="161" t="e">
        <f t="shared" si="121"/>
        <v>#DIV/0!</v>
      </c>
      <c r="BT183" s="161" t="e">
        <f t="shared" si="122"/>
        <v>#DIV/0!</v>
      </c>
      <c r="BU183" s="161" t="e">
        <f t="shared" si="123"/>
        <v>#DIV/0!</v>
      </c>
      <c r="BV183" s="161" t="e">
        <f t="shared" si="124"/>
        <v>#DIV/0!</v>
      </c>
      <c r="BW183" s="161" t="e">
        <f t="shared" si="125"/>
        <v>#DIV/0!</v>
      </c>
      <c r="BX183" s="107">
        <f t="shared" si="126"/>
        <v>0</v>
      </c>
      <c r="BZ183" s="40" t="e">
        <f>VLOOKUP(I183,Lists!$D$2:$D$19,1,FALSE)</f>
        <v>#N/A</v>
      </c>
      <c r="CA183" s="40" t="e">
        <f>VLOOKUP($I183,Blends!$B$2:$B$115,1,FALSE)</f>
        <v>#N/A</v>
      </c>
      <c r="CC183" s="218">
        <f>ROUND(IF($I183="Other HFC Blend",(Z183*$L183*SUMIF(Lists!$E$2:$E$133,'Quarterly Information'!$K183,Exchange_Value)+Z183*$N183*SUMIF(Lists!$E$2:$E$133,'Quarterly Information'!$M183,Exchange_Value)+Z183*$P183*SUMIF(Lists!$E$2:$E$133,'Quarterly Information'!$O183,Exchange_Value)+Z183*$R183*SUMIF(Lists!$E$2:$E$133,'Quarterly Information'!$Q183,Exchange_Value)+Z183*$T183*SUMIF(Lists!$E$2:$E$133,'Quarterly Information'!$S183,Exchange_Value))/1000,Z183*SUMIF(Lists!$E$2:$E$133,$I183,Exchange_Value)/1000),1)</f>
        <v>0</v>
      </c>
      <c r="CD183" s="218">
        <f>ROUND(IF($I183="Other HFC Blend",(AA183*$L183*SUMIF(Lists!$E$2:$E$133,'Quarterly Information'!$K183,Exchange_Value)+AA183*$N183*SUMIF(Lists!$E$2:$E$133,'Quarterly Information'!$M183,Exchange_Value)+AA183*$P183*SUMIF(Lists!$E$2:$E$133,'Quarterly Information'!$O183,Exchange_Value)+AA183*$R183*SUMIF(Lists!$E$2:$E$133,'Quarterly Information'!$Q183,Exchange_Value)+AA183*$T183*SUMIF(Lists!$E$2:$E$133,'Quarterly Information'!$S183,Exchange_Value))/1000,AA183*SUMIF(Lists!$E$2:$E$133,$I183,Exchange_Value)/1000),1)</f>
        <v>0</v>
      </c>
      <c r="CE183" s="218">
        <f>ROUND(IF($I183="Other HFC Blend",(AB183*$L183*SUMIF(Lists!$E$2:$E$133,'Quarterly Information'!$K183,Exchange_Value)+AB183*$N183*SUMIF(Lists!$E$2:$E$133,'Quarterly Information'!$M183,Exchange_Value)+AB183*$P183*SUMIF(Lists!$E$2:$E$133,'Quarterly Information'!$O183,Exchange_Value)+AB183*$R183*SUMIF(Lists!$E$2:$E$133,'Quarterly Information'!$Q183,Exchange_Value)+AB183*$T183*SUMIF(Lists!$E$2:$E$133,'Quarterly Information'!$S183,Exchange_Value))/1000,AB183*SUMIF(Lists!$E$2:$E$133,$I183,Exchange_Value)/1000),1)</f>
        <v>0</v>
      </c>
      <c r="CF183" s="218">
        <f>ROUND(IF($I183="Other HFC Blend",(AC183*$L183*SUMIF(Lists!$E$2:$E$133,'Quarterly Information'!$K183,Exchange_Value)+AC183*$N183*SUMIF(Lists!$E$2:$E$133,'Quarterly Information'!$M183,Exchange_Value)+AC183*$P183*SUMIF(Lists!$E$2:$E$133,'Quarterly Information'!$O183,Exchange_Value)+AC183*$R183*SUMIF(Lists!$E$2:$E$133,'Quarterly Information'!$Q183,Exchange_Value)+AC183*$T183*SUMIF(Lists!$E$2:$E$133,'Quarterly Information'!$S183,Exchange_Value))/1000,AC183*SUMIF(Lists!$E$2:$E$133,$I183,Exchange_Value)/1000),1)</f>
        <v>0</v>
      </c>
      <c r="CG183" s="218">
        <f>ROUND(IF($I183="Other HFC Blend",(AD183*$L183*SUMIF(Lists!$E$2:$E$133,'Quarterly Information'!$K183,Exchange_Value)+AD183*$N183*SUMIF(Lists!$E$2:$E$133,'Quarterly Information'!$M183,Exchange_Value)+AD183*$P183*SUMIF(Lists!$E$2:$E$133,'Quarterly Information'!$O183,Exchange_Value)+AD183*$R183*SUMIF(Lists!$E$2:$E$133,'Quarterly Information'!$Q183,Exchange_Value)+AD183*$T183*SUMIF(Lists!$E$2:$E$133,'Quarterly Information'!$S183,Exchange_Value))/1000,AD183*SUMIF(Lists!$E$2:$E$133,$I183,Exchange_Value)/1000),1)</f>
        <v>0</v>
      </c>
      <c r="CH183" s="218">
        <f>ROUND(IF($I183="Other HFC Blend",(AE183*$L183*SUMIF(Lists!$E$2:$E$133,'Quarterly Information'!$K183,Exchange_Value)+AE183*$N183*SUMIF(Lists!$E$2:$E$133,'Quarterly Information'!$M183,Exchange_Value)+AE183*$P183*SUMIF(Lists!$E$2:$E$133,'Quarterly Information'!$O183,Exchange_Value)+AE183*$R183*SUMIF(Lists!$E$2:$E$133,'Quarterly Information'!$Q183,Exchange_Value)+AE183*$T183*SUMIF(Lists!$E$2:$E$133,'Quarterly Information'!$S183,Exchange_Value))/1000,AE183*SUMIF(Lists!$E$2:$E$133,$I183,Exchange_Value)/1000),1)</f>
        <v>0</v>
      </c>
      <c r="CI183" s="218">
        <f>ROUND(IF($I183="Other HFC Blend",(AF183*$L183*SUMIF(Lists!$E$2:$E$133,'Quarterly Information'!$K183,Exchange_Value)+AF183*$N183*SUMIF(Lists!$E$2:$E$133,'Quarterly Information'!$M183,Exchange_Value)+AF183*$P183*SUMIF(Lists!$E$2:$E$133,'Quarterly Information'!$O183,Exchange_Value)+AF183*$R183*SUMIF(Lists!$E$2:$E$133,'Quarterly Information'!$Q183,Exchange_Value)+AF183*$T183*SUMIF(Lists!$E$2:$E$133,'Quarterly Information'!$S183,Exchange_Value))/1000,AF183*SUMIF(Lists!$E$2:$E$133,$I183,Exchange_Value)/1000),1)</f>
        <v>0</v>
      </c>
    </row>
    <row r="184" spans="1:87" ht="14" x14ac:dyDescent="0.25">
      <c r="A184" s="39">
        <v>142</v>
      </c>
      <c r="B184" s="90" t="str">
        <f t="shared" si="127"/>
        <v/>
      </c>
      <c r="C184" s="159"/>
      <c r="D184" s="91"/>
      <c r="E184" s="174"/>
      <c r="F184" s="92"/>
      <c r="G184" s="93"/>
      <c r="H184" s="94"/>
      <c r="I184" s="185"/>
      <c r="J184" s="200"/>
      <c r="K184" s="210"/>
      <c r="L184" s="95"/>
      <c r="M184" s="92"/>
      <c r="N184" s="95"/>
      <c r="O184" s="92"/>
      <c r="P184" s="95"/>
      <c r="Q184" s="128"/>
      <c r="R184" s="95"/>
      <c r="S184" s="128"/>
      <c r="T184" s="211"/>
      <c r="U184" s="203"/>
      <c r="V184" s="92"/>
      <c r="W184" s="96"/>
      <c r="X184" s="92"/>
      <c r="Y184" s="220"/>
      <c r="Z184" s="226"/>
      <c r="AA184" s="165"/>
      <c r="AB184" s="165"/>
      <c r="AC184" s="165"/>
      <c r="AD184" s="165"/>
      <c r="AE184" s="165"/>
      <c r="AF184" s="168"/>
      <c r="AG184"/>
      <c r="AH184" s="107">
        <f t="shared" si="86"/>
        <v>0</v>
      </c>
      <c r="AI184" s="107">
        <f t="shared" si="87"/>
        <v>0</v>
      </c>
      <c r="AJ184" s="107">
        <f t="shared" si="88"/>
        <v>0</v>
      </c>
      <c r="AK184" s="107">
        <f t="shared" si="89"/>
        <v>0</v>
      </c>
      <c r="AL184" s="107">
        <f t="shared" si="90"/>
        <v>0</v>
      </c>
      <c r="AM184" s="107">
        <f t="shared" si="128"/>
        <v>0</v>
      </c>
      <c r="AO184" s="161" t="e">
        <f t="shared" si="91"/>
        <v>#DIV/0!</v>
      </c>
      <c r="AP184" s="161" t="e">
        <f t="shared" si="92"/>
        <v>#DIV/0!</v>
      </c>
      <c r="AQ184" s="161" t="e">
        <f t="shared" si="93"/>
        <v>#DIV/0!</v>
      </c>
      <c r="AR184" s="161" t="e">
        <f t="shared" si="94"/>
        <v>#DIV/0!</v>
      </c>
      <c r="AS184" s="161" t="e">
        <f t="shared" si="95"/>
        <v>#DIV/0!</v>
      </c>
      <c r="AT184" s="107">
        <f t="shared" si="96"/>
        <v>0</v>
      </c>
      <c r="AU184" s="161" t="e">
        <f t="shared" si="97"/>
        <v>#DIV/0!</v>
      </c>
      <c r="AV184" s="161" t="e">
        <f t="shared" si="98"/>
        <v>#DIV/0!</v>
      </c>
      <c r="AW184" s="161" t="e">
        <f t="shared" si="99"/>
        <v>#DIV/0!</v>
      </c>
      <c r="AX184" s="161" t="e">
        <f t="shared" si="100"/>
        <v>#DIV/0!</v>
      </c>
      <c r="AY184" s="161" t="e">
        <f t="shared" si="101"/>
        <v>#DIV/0!</v>
      </c>
      <c r="AZ184" s="107">
        <f t="shared" si="102"/>
        <v>0</v>
      </c>
      <c r="BA184" s="161" t="e">
        <f t="shared" si="103"/>
        <v>#DIV/0!</v>
      </c>
      <c r="BB184" s="161" t="e">
        <f t="shared" si="104"/>
        <v>#DIV/0!</v>
      </c>
      <c r="BC184" s="161" t="e">
        <f t="shared" si="105"/>
        <v>#DIV/0!</v>
      </c>
      <c r="BD184" s="161" t="e">
        <f t="shared" si="106"/>
        <v>#DIV/0!</v>
      </c>
      <c r="BE184" s="161" t="e">
        <f t="shared" si="107"/>
        <v>#DIV/0!</v>
      </c>
      <c r="BF184" s="107">
        <f t="shared" si="108"/>
        <v>0</v>
      </c>
      <c r="BG184" s="161" t="e">
        <f t="shared" si="109"/>
        <v>#DIV/0!</v>
      </c>
      <c r="BH184" s="161" t="e">
        <f t="shared" si="110"/>
        <v>#DIV/0!</v>
      </c>
      <c r="BI184" s="161" t="e">
        <f t="shared" si="111"/>
        <v>#DIV/0!</v>
      </c>
      <c r="BJ184" s="161" t="e">
        <f t="shared" si="112"/>
        <v>#DIV/0!</v>
      </c>
      <c r="BK184" s="161" t="e">
        <f t="shared" si="113"/>
        <v>#DIV/0!</v>
      </c>
      <c r="BL184" s="107">
        <f t="shared" si="114"/>
        <v>0</v>
      </c>
      <c r="BM184" s="161" t="e">
        <f t="shared" si="115"/>
        <v>#DIV/0!</v>
      </c>
      <c r="BN184" s="161" t="e">
        <f t="shared" si="116"/>
        <v>#DIV/0!</v>
      </c>
      <c r="BO184" s="161" t="e">
        <f t="shared" si="117"/>
        <v>#DIV/0!</v>
      </c>
      <c r="BP184" s="161" t="e">
        <f t="shared" si="118"/>
        <v>#DIV/0!</v>
      </c>
      <c r="BQ184" s="161" t="e">
        <f t="shared" si="119"/>
        <v>#DIV/0!</v>
      </c>
      <c r="BR184" s="107">
        <f t="shared" si="120"/>
        <v>0</v>
      </c>
      <c r="BS184" s="161" t="e">
        <f t="shared" si="121"/>
        <v>#DIV/0!</v>
      </c>
      <c r="BT184" s="161" t="e">
        <f t="shared" si="122"/>
        <v>#DIV/0!</v>
      </c>
      <c r="BU184" s="161" t="e">
        <f t="shared" si="123"/>
        <v>#DIV/0!</v>
      </c>
      <c r="BV184" s="161" t="e">
        <f t="shared" si="124"/>
        <v>#DIV/0!</v>
      </c>
      <c r="BW184" s="161" t="e">
        <f t="shared" si="125"/>
        <v>#DIV/0!</v>
      </c>
      <c r="BX184" s="107">
        <f t="shared" si="126"/>
        <v>0</v>
      </c>
      <c r="BZ184" s="40" t="e">
        <f>VLOOKUP(I184,Lists!$D$2:$D$19,1,FALSE)</f>
        <v>#N/A</v>
      </c>
      <c r="CA184" s="40" t="e">
        <f>VLOOKUP($I184,Blends!$B$2:$B$115,1,FALSE)</f>
        <v>#N/A</v>
      </c>
      <c r="CC184" s="218">
        <f>ROUND(IF($I184="Other HFC Blend",(Z184*$L184*SUMIF(Lists!$E$2:$E$133,'Quarterly Information'!$K184,Exchange_Value)+Z184*$N184*SUMIF(Lists!$E$2:$E$133,'Quarterly Information'!$M184,Exchange_Value)+Z184*$P184*SUMIF(Lists!$E$2:$E$133,'Quarterly Information'!$O184,Exchange_Value)+Z184*$R184*SUMIF(Lists!$E$2:$E$133,'Quarterly Information'!$Q184,Exchange_Value)+Z184*$T184*SUMIF(Lists!$E$2:$E$133,'Quarterly Information'!$S184,Exchange_Value))/1000,Z184*SUMIF(Lists!$E$2:$E$133,$I184,Exchange_Value)/1000),1)</f>
        <v>0</v>
      </c>
      <c r="CD184" s="218">
        <f>ROUND(IF($I184="Other HFC Blend",(AA184*$L184*SUMIF(Lists!$E$2:$E$133,'Quarterly Information'!$K184,Exchange_Value)+AA184*$N184*SUMIF(Lists!$E$2:$E$133,'Quarterly Information'!$M184,Exchange_Value)+AA184*$P184*SUMIF(Lists!$E$2:$E$133,'Quarterly Information'!$O184,Exchange_Value)+AA184*$R184*SUMIF(Lists!$E$2:$E$133,'Quarterly Information'!$Q184,Exchange_Value)+AA184*$T184*SUMIF(Lists!$E$2:$E$133,'Quarterly Information'!$S184,Exchange_Value))/1000,AA184*SUMIF(Lists!$E$2:$E$133,$I184,Exchange_Value)/1000),1)</f>
        <v>0</v>
      </c>
      <c r="CE184" s="218">
        <f>ROUND(IF($I184="Other HFC Blend",(AB184*$L184*SUMIF(Lists!$E$2:$E$133,'Quarterly Information'!$K184,Exchange_Value)+AB184*$N184*SUMIF(Lists!$E$2:$E$133,'Quarterly Information'!$M184,Exchange_Value)+AB184*$P184*SUMIF(Lists!$E$2:$E$133,'Quarterly Information'!$O184,Exchange_Value)+AB184*$R184*SUMIF(Lists!$E$2:$E$133,'Quarterly Information'!$Q184,Exchange_Value)+AB184*$T184*SUMIF(Lists!$E$2:$E$133,'Quarterly Information'!$S184,Exchange_Value))/1000,AB184*SUMIF(Lists!$E$2:$E$133,$I184,Exchange_Value)/1000),1)</f>
        <v>0</v>
      </c>
      <c r="CF184" s="218">
        <f>ROUND(IF($I184="Other HFC Blend",(AC184*$L184*SUMIF(Lists!$E$2:$E$133,'Quarterly Information'!$K184,Exchange_Value)+AC184*$N184*SUMIF(Lists!$E$2:$E$133,'Quarterly Information'!$M184,Exchange_Value)+AC184*$P184*SUMIF(Lists!$E$2:$E$133,'Quarterly Information'!$O184,Exchange_Value)+AC184*$R184*SUMIF(Lists!$E$2:$E$133,'Quarterly Information'!$Q184,Exchange_Value)+AC184*$T184*SUMIF(Lists!$E$2:$E$133,'Quarterly Information'!$S184,Exchange_Value))/1000,AC184*SUMIF(Lists!$E$2:$E$133,$I184,Exchange_Value)/1000),1)</f>
        <v>0</v>
      </c>
      <c r="CG184" s="218">
        <f>ROUND(IF($I184="Other HFC Blend",(AD184*$L184*SUMIF(Lists!$E$2:$E$133,'Quarterly Information'!$K184,Exchange_Value)+AD184*$N184*SUMIF(Lists!$E$2:$E$133,'Quarterly Information'!$M184,Exchange_Value)+AD184*$P184*SUMIF(Lists!$E$2:$E$133,'Quarterly Information'!$O184,Exchange_Value)+AD184*$R184*SUMIF(Lists!$E$2:$E$133,'Quarterly Information'!$Q184,Exchange_Value)+AD184*$T184*SUMIF(Lists!$E$2:$E$133,'Quarterly Information'!$S184,Exchange_Value))/1000,AD184*SUMIF(Lists!$E$2:$E$133,$I184,Exchange_Value)/1000),1)</f>
        <v>0</v>
      </c>
      <c r="CH184" s="218">
        <f>ROUND(IF($I184="Other HFC Blend",(AE184*$L184*SUMIF(Lists!$E$2:$E$133,'Quarterly Information'!$K184,Exchange_Value)+AE184*$N184*SUMIF(Lists!$E$2:$E$133,'Quarterly Information'!$M184,Exchange_Value)+AE184*$P184*SUMIF(Lists!$E$2:$E$133,'Quarterly Information'!$O184,Exchange_Value)+AE184*$R184*SUMIF(Lists!$E$2:$E$133,'Quarterly Information'!$Q184,Exchange_Value)+AE184*$T184*SUMIF(Lists!$E$2:$E$133,'Quarterly Information'!$S184,Exchange_Value))/1000,AE184*SUMIF(Lists!$E$2:$E$133,$I184,Exchange_Value)/1000),1)</f>
        <v>0</v>
      </c>
      <c r="CI184" s="218">
        <f>ROUND(IF($I184="Other HFC Blend",(AF184*$L184*SUMIF(Lists!$E$2:$E$133,'Quarterly Information'!$K184,Exchange_Value)+AF184*$N184*SUMIF(Lists!$E$2:$E$133,'Quarterly Information'!$M184,Exchange_Value)+AF184*$P184*SUMIF(Lists!$E$2:$E$133,'Quarterly Information'!$O184,Exchange_Value)+AF184*$R184*SUMIF(Lists!$E$2:$E$133,'Quarterly Information'!$Q184,Exchange_Value)+AF184*$T184*SUMIF(Lists!$E$2:$E$133,'Quarterly Information'!$S184,Exchange_Value))/1000,AF184*SUMIF(Lists!$E$2:$E$133,$I184,Exchange_Value)/1000),1)</f>
        <v>0</v>
      </c>
    </row>
    <row r="185" spans="1:87" ht="14" x14ac:dyDescent="0.25">
      <c r="A185" s="39">
        <v>143</v>
      </c>
      <c r="B185" s="90" t="str">
        <f t="shared" si="127"/>
        <v/>
      </c>
      <c r="C185" s="159"/>
      <c r="D185" s="91"/>
      <c r="E185" s="174"/>
      <c r="F185" s="92"/>
      <c r="G185" s="93"/>
      <c r="H185" s="94"/>
      <c r="I185" s="185"/>
      <c r="J185" s="200"/>
      <c r="K185" s="210"/>
      <c r="L185" s="95"/>
      <c r="M185" s="92"/>
      <c r="N185" s="95"/>
      <c r="O185" s="92"/>
      <c r="P185" s="95"/>
      <c r="Q185" s="128"/>
      <c r="R185" s="95"/>
      <c r="S185" s="128"/>
      <c r="T185" s="211"/>
      <c r="U185" s="203"/>
      <c r="V185" s="92"/>
      <c r="W185" s="96"/>
      <c r="X185" s="92"/>
      <c r="Y185" s="220"/>
      <c r="Z185" s="226"/>
      <c r="AA185" s="165"/>
      <c r="AB185" s="165"/>
      <c r="AC185" s="165"/>
      <c r="AD185" s="165"/>
      <c r="AE185" s="165"/>
      <c r="AF185" s="168"/>
      <c r="AG185"/>
      <c r="AH185" s="107">
        <f t="shared" si="86"/>
        <v>0</v>
      </c>
      <c r="AI185" s="107">
        <f t="shared" si="87"/>
        <v>0</v>
      </c>
      <c r="AJ185" s="107">
        <f t="shared" si="88"/>
        <v>0</v>
      </c>
      <c r="AK185" s="107">
        <f t="shared" si="89"/>
        <v>0</v>
      </c>
      <c r="AL185" s="107">
        <f t="shared" si="90"/>
        <v>0</v>
      </c>
      <c r="AM185" s="107">
        <f t="shared" si="128"/>
        <v>0</v>
      </c>
      <c r="AO185" s="161" t="e">
        <f t="shared" si="91"/>
        <v>#DIV/0!</v>
      </c>
      <c r="AP185" s="161" t="e">
        <f t="shared" si="92"/>
        <v>#DIV/0!</v>
      </c>
      <c r="AQ185" s="161" t="e">
        <f t="shared" si="93"/>
        <v>#DIV/0!</v>
      </c>
      <c r="AR185" s="161" t="e">
        <f t="shared" si="94"/>
        <v>#DIV/0!</v>
      </c>
      <c r="AS185" s="161" t="e">
        <f t="shared" si="95"/>
        <v>#DIV/0!</v>
      </c>
      <c r="AT185" s="107">
        <f t="shared" si="96"/>
        <v>0</v>
      </c>
      <c r="AU185" s="161" t="e">
        <f t="shared" si="97"/>
        <v>#DIV/0!</v>
      </c>
      <c r="AV185" s="161" t="e">
        <f t="shared" si="98"/>
        <v>#DIV/0!</v>
      </c>
      <c r="AW185" s="161" t="e">
        <f t="shared" si="99"/>
        <v>#DIV/0!</v>
      </c>
      <c r="AX185" s="161" t="e">
        <f t="shared" si="100"/>
        <v>#DIV/0!</v>
      </c>
      <c r="AY185" s="161" t="e">
        <f t="shared" si="101"/>
        <v>#DIV/0!</v>
      </c>
      <c r="AZ185" s="107">
        <f t="shared" si="102"/>
        <v>0</v>
      </c>
      <c r="BA185" s="161" t="e">
        <f t="shared" si="103"/>
        <v>#DIV/0!</v>
      </c>
      <c r="BB185" s="161" t="e">
        <f t="shared" si="104"/>
        <v>#DIV/0!</v>
      </c>
      <c r="BC185" s="161" t="e">
        <f t="shared" si="105"/>
        <v>#DIV/0!</v>
      </c>
      <c r="BD185" s="161" t="e">
        <f t="shared" si="106"/>
        <v>#DIV/0!</v>
      </c>
      <c r="BE185" s="161" t="e">
        <f t="shared" si="107"/>
        <v>#DIV/0!</v>
      </c>
      <c r="BF185" s="107">
        <f t="shared" si="108"/>
        <v>0</v>
      </c>
      <c r="BG185" s="161" t="e">
        <f t="shared" si="109"/>
        <v>#DIV/0!</v>
      </c>
      <c r="BH185" s="161" t="e">
        <f t="shared" si="110"/>
        <v>#DIV/0!</v>
      </c>
      <c r="BI185" s="161" t="e">
        <f t="shared" si="111"/>
        <v>#DIV/0!</v>
      </c>
      <c r="BJ185" s="161" t="e">
        <f t="shared" si="112"/>
        <v>#DIV/0!</v>
      </c>
      <c r="BK185" s="161" t="e">
        <f t="shared" si="113"/>
        <v>#DIV/0!</v>
      </c>
      <c r="BL185" s="107">
        <f t="shared" si="114"/>
        <v>0</v>
      </c>
      <c r="BM185" s="161" t="e">
        <f t="shared" si="115"/>
        <v>#DIV/0!</v>
      </c>
      <c r="BN185" s="161" t="e">
        <f t="shared" si="116"/>
        <v>#DIV/0!</v>
      </c>
      <c r="BO185" s="161" t="e">
        <f t="shared" si="117"/>
        <v>#DIV/0!</v>
      </c>
      <c r="BP185" s="161" t="e">
        <f t="shared" si="118"/>
        <v>#DIV/0!</v>
      </c>
      <c r="BQ185" s="161" t="e">
        <f t="shared" si="119"/>
        <v>#DIV/0!</v>
      </c>
      <c r="BR185" s="107">
        <f t="shared" si="120"/>
        <v>0</v>
      </c>
      <c r="BS185" s="161" t="e">
        <f t="shared" si="121"/>
        <v>#DIV/0!</v>
      </c>
      <c r="BT185" s="161" t="e">
        <f t="shared" si="122"/>
        <v>#DIV/0!</v>
      </c>
      <c r="BU185" s="161" t="e">
        <f t="shared" si="123"/>
        <v>#DIV/0!</v>
      </c>
      <c r="BV185" s="161" t="e">
        <f t="shared" si="124"/>
        <v>#DIV/0!</v>
      </c>
      <c r="BW185" s="161" t="e">
        <f t="shared" si="125"/>
        <v>#DIV/0!</v>
      </c>
      <c r="BX185" s="107">
        <f t="shared" si="126"/>
        <v>0</v>
      </c>
      <c r="BZ185" s="40" t="e">
        <f>VLOOKUP(I185,Lists!$D$2:$D$19,1,FALSE)</f>
        <v>#N/A</v>
      </c>
      <c r="CA185" s="40" t="e">
        <f>VLOOKUP($I185,Blends!$B$2:$B$115,1,FALSE)</f>
        <v>#N/A</v>
      </c>
      <c r="CC185" s="218">
        <f>ROUND(IF($I185="Other HFC Blend",(Z185*$L185*SUMIF(Lists!$E$2:$E$133,'Quarterly Information'!$K185,Exchange_Value)+Z185*$N185*SUMIF(Lists!$E$2:$E$133,'Quarterly Information'!$M185,Exchange_Value)+Z185*$P185*SUMIF(Lists!$E$2:$E$133,'Quarterly Information'!$O185,Exchange_Value)+Z185*$R185*SUMIF(Lists!$E$2:$E$133,'Quarterly Information'!$Q185,Exchange_Value)+Z185*$T185*SUMIF(Lists!$E$2:$E$133,'Quarterly Information'!$S185,Exchange_Value))/1000,Z185*SUMIF(Lists!$E$2:$E$133,$I185,Exchange_Value)/1000),1)</f>
        <v>0</v>
      </c>
      <c r="CD185" s="218">
        <f>ROUND(IF($I185="Other HFC Blend",(AA185*$L185*SUMIF(Lists!$E$2:$E$133,'Quarterly Information'!$K185,Exchange_Value)+AA185*$N185*SUMIF(Lists!$E$2:$E$133,'Quarterly Information'!$M185,Exchange_Value)+AA185*$P185*SUMIF(Lists!$E$2:$E$133,'Quarterly Information'!$O185,Exchange_Value)+AA185*$R185*SUMIF(Lists!$E$2:$E$133,'Quarterly Information'!$Q185,Exchange_Value)+AA185*$T185*SUMIF(Lists!$E$2:$E$133,'Quarterly Information'!$S185,Exchange_Value))/1000,AA185*SUMIF(Lists!$E$2:$E$133,$I185,Exchange_Value)/1000),1)</f>
        <v>0</v>
      </c>
      <c r="CE185" s="218">
        <f>ROUND(IF($I185="Other HFC Blend",(AB185*$L185*SUMIF(Lists!$E$2:$E$133,'Quarterly Information'!$K185,Exchange_Value)+AB185*$N185*SUMIF(Lists!$E$2:$E$133,'Quarterly Information'!$M185,Exchange_Value)+AB185*$P185*SUMIF(Lists!$E$2:$E$133,'Quarterly Information'!$O185,Exchange_Value)+AB185*$R185*SUMIF(Lists!$E$2:$E$133,'Quarterly Information'!$Q185,Exchange_Value)+AB185*$T185*SUMIF(Lists!$E$2:$E$133,'Quarterly Information'!$S185,Exchange_Value))/1000,AB185*SUMIF(Lists!$E$2:$E$133,$I185,Exchange_Value)/1000),1)</f>
        <v>0</v>
      </c>
      <c r="CF185" s="218">
        <f>ROUND(IF($I185="Other HFC Blend",(AC185*$L185*SUMIF(Lists!$E$2:$E$133,'Quarterly Information'!$K185,Exchange_Value)+AC185*$N185*SUMIF(Lists!$E$2:$E$133,'Quarterly Information'!$M185,Exchange_Value)+AC185*$P185*SUMIF(Lists!$E$2:$E$133,'Quarterly Information'!$O185,Exchange_Value)+AC185*$R185*SUMIF(Lists!$E$2:$E$133,'Quarterly Information'!$Q185,Exchange_Value)+AC185*$T185*SUMIF(Lists!$E$2:$E$133,'Quarterly Information'!$S185,Exchange_Value))/1000,AC185*SUMIF(Lists!$E$2:$E$133,$I185,Exchange_Value)/1000),1)</f>
        <v>0</v>
      </c>
      <c r="CG185" s="218">
        <f>ROUND(IF($I185="Other HFC Blend",(AD185*$L185*SUMIF(Lists!$E$2:$E$133,'Quarterly Information'!$K185,Exchange_Value)+AD185*$N185*SUMIF(Lists!$E$2:$E$133,'Quarterly Information'!$M185,Exchange_Value)+AD185*$P185*SUMIF(Lists!$E$2:$E$133,'Quarterly Information'!$O185,Exchange_Value)+AD185*$R185*SUMIF(Lists!$E$2:$E$133,'Quarterly Information'!$Q185,Exchange_Value)+AD185*$T185*SUMIF(Lists!$E$2:$E$133,'Quarterly Information'!$S185,Exchange_Value))/1000,AD185*SUMIF(Lists!$E$2:$E$133,$I185,Exchange_Value)/1000),1)</f>
        <v>0</v>
      </c>
      <c r="CH185" s="218">
        <f>ROUND(IF($I185="Other HFC Blend",(AE185*$L185*SUMIF(Lists!$E$2:$E$133,'Quarterly Information'!$K185,Exchange_Value)+AE185*$N185*SUMIF(Lists!$E$2:$E$133,'Quarterly Information'!$M185,Exchange_Value)+AE185*$P185*SUMIF(Lists!$E$2:$E$133,'Quarterly Information'!$O185,Exchange_Value)+AE185*$R185*SUMIF(Lists!$E$2:$E$133,'Quarterly Information'!$Q185,Exchange_Value)+AE185*$T185*SUMIF(Lists!$E$2:$E$133,'Quarterly Information'!$S185,Exchange_Value))/1000,AE185*SUMIF(Lists!$E$2:$E$133,$I185,Exchange_Value)/1000),1)</f>
        <v>0</v>
      </c>
      <c r="CI185" s="218">
        <f>ROUND(IF($I185="Other HFC Blend",(AF185*$L185*SUMIF(Lists!$E$2:$E$133,'Quarterly Information'!$K185,Exchange_Value)+AF185*$N185*SUMIF(Lists!$E$2:$E$133,'Quarterly Information'!$M185,Exchange_Value)+AF185*$P185*SUMIF(Lists!$E$2:$E$133,'Quarterly Information'!$O185,Exchange_Value)+AF185*$R185*SUMIF(Lists!$E$2:$E$133,'Quarterly Information'!$Q185,Exchange_Value)+AF185*$T185*SUMIF(Lists!$E$2:$E$133,'Quarterly Information'!$S185,Exchange_Value))/1000,AF185*SUMIF(Lists!$E$2:$E$133,$I185,Exchange_Value)/1000),1)</f>
        <v>0</v>
      </c>
    </row>
    <row r="186" spans="1:87" ht="14" x14ac:dyDescent="0.25">
      <c r="A186" s="39">
        <v>144</v>
      </c>
      <c r="B186" s="90" t="str">
        <f t="shared" si="127"/>
        <v/>
      </c>
      <c r="C186" s="159"/>
      <c r="D186" s="91"/>
      <c r="E186" s="174"/>
      <c r="F186" s="92"/>
      <c r="G186" s="93"/>
      <c r="H186" s="94"/>
      <c r="I186" s="185"/>
      <c r="J186" s="200"/>
      <c r="K186" s="210"/>
      <c r="L186" s="95"/>
      <c r="M186" s="92"/>
      <c r="N186" s="95"/>
      <c r="O186" s="92"/>
      <c r="P186" s="95"/>
      <c r="Q186" s="128"/>
      <c r="R186" s="95"/>
      <c r="S186" s="128"/>
      <c r="T186" s="211"/>
      <c r="U186" s="203"/>
      <c r="V186" s="92"/>
      <c r="W186" s="96"/>
      <c r="X186" s="92"/>
      <c r="Y186" s="220"/>
      <c r="Z186" s="226"/>
      <c r="AA186" s="165"/>
      <c r="AB186" s="165"/>
      <c r="AC186" s="165"/>
      <c r="AD186" s="165"/>
      <c r="AE186" s="165"/>
      <c r="AF186" s="168"/>
      <c r="AG186"/>
      <c r="AH186" s="107">
        <f t="shared" si="86"/>
        <v>0</v>
      </c>
      <c r="AI186" s="107">
        <f t="shared" si="87"/>
        <v>0</v>
      </c>
      <c r="AJ186" s="107">
        <f t="shared" si="88"/>
        <v>0</v>
      </c>
      <c r="AK186" s="107">
        <f t="shared" si="89"/>
        <v>0</v>
      </c>
      <c r="AL186" s="107">
        <f t="shared" si="90"/>
        <v>0</v>
      </c>
      <c r="AM186" s="107">
        <f t="shared" si="128"/>
        <v>0</v>
      </c>
      <c r="AO186" s="161" t="e">
        <f t="shared" si="91"/>
        <v>#DIV/0!</v>
      </c>
      <c r="AP186" s="161" t="e">
        <f t="shared" si="92"/>
        <v>#DIV/0!</v>
      </c>
      <c r="AQ186" s="161" t="e">
        <f t="shared" si="93"/>
        <v>#DIV/0!</v>
      </c>
      <c r="AR186" s="161" t="e">
        <f t="shared" si="94"/>
        <v>#DIV/0!</v>
      </c>
      <c r="AS186" s="161" t="e">
        <f t="shared" si="95"/>
        <v>#DIV/0!</v>
      </c>
      <c r="AT186" s="107">
        <f t="shared" si="96"/>
        <v>0</v>
      </c>
      <c r="AU186" s="161" t="e">
        <f t="shared" si="97"/>
        <v>#DIV/0!</v>
      </c>
      <c r="AV186" s="161" t="e">
        <f t="shared" si="98"/>
        <v>#DIV/0!</v>
      </c>
      <c r="AW186" s="161" t="e">
        <f t="shared" si="99"/>
        <v>#DIV/0!</v>
      </c>
      <c r="AX186" s="161" t="e">
        <f t="shared" si="100"/>
        <v>#DIV/0!</v>
      </c>
      <c r="AY186" s="161" t="e">
        <f t="shared" si="101"/>
        <v>#DIV/0!</v>
      </c>
      <c r="AZ186" s="107">
        <f t="shared" si="102"/>
        <v>0</v>
      </c>
      <c r="BA186" s="161" t="e">
        <f t="shared" si="103"/>
        <v>#DIV/0!</v>
      </c>
      <c r="BB186" s="161" t="e">
        <f t="shared" si="104"/>
        <v>#DIV/0!</v>
      </c>
      <c r="BC186" s="161" t="e">
        <f t="shared" si="105"/>
        <v>#DIV/0!</v>
      </c>
      <c r="BD186" s="161" t="e">
        <f t="shared" si="106"/>
        <v>#DIV/0!</v>
      </c>
      <c r="BE186" s="161" t="e">
        <f t="shared" si="107"/>
        <v>#DIV/0!</v>
      </c>
      <c r="BF186" s="107">
        <f t="shared" si="108"/>
        <v>0</v>
      </c>
      <c r="BG186" s="161" t="e">
        <f t="shared" si="109"/>
        <v>#DIV/0!</v>
      </c>
      <c r="BH186" s="161" t="e">
        <f t="shared" si="110"/>
        <v>#DIV/0!</v>
      </c>
      <c r="BI186" s="161" t="e">
        <f t="shared" si="111"/>
        <v>#DIV/0!</v>
      </c>
      <c r="BJ186" s="161" t="e">
        <f t="shared" si="112"/>
        <v>#DIV/0!</v>
      </c>
      <c r="BK186" s="161" t="e">
        <f t="shared" si="113"/>
        <v>#DIV/0!</v>
      </c>
      <c r="BL186" s="107">
        <f t="shared" si="114"/>
        <v>0</v>
      </c>
      <c r="BM186" s="161" t="e">
        <f t="shared" si="115"/>
        <v>#DIV/0!</v>
      </c>
      <c r="BN186" s="161" t="e">
        <f t="shared" si="116"/>
        <v>#DIV/0!</v>
      </c>
      <c r="BO186" s="161" t="e">
        <f t="shared" si="117"/>
        <v>#DIV/0!</v>
      </c>
      <c r="BP186" s="161" t="e">
        <f t="shared" si="118"/>
        <v>#DIV/0!</v>
      </c>
      <c r="BQ186" s="161" t="e">
        <f t="shared" si="119"/>
        <v>#DIV/0!</v>
      </c>
      <c r="BR186" s="107">
        <f t="shared" si="120"/>
        <v>0</v>
      </c>
      <c r="BS186" s="161" t="e">
        <f t="shared" si="121"/>
        <v>#DIV/0!</v>
      </c>
      <c r="BT186" s="161" t="e">
        <f t="shared" si="122"/>
        <v>#DIV/0!</v>
      </c>
      <c r="BU186" s="161" t="e">
        <f t="shared" si="123"/>
        <v>#DIV/0!</v>
      </c>
      <c r="BV186" s="161" t="e">
        <f t="shared" si="124"/>
        <v>#DIV/0!</v>
      </c>
      <c r="BW186" s="161" t="e">
        <f t="shared" si="125"/>
        <v>#DIV/0!</v>
      </c>
      <c r="BX186" s="107">
        <f t="shared" si="126"/>
        <v>0</v>
      </c>
      <c r="BZ186" s="40" t="e">
        <f>VLOOKUP(I186,Lists!$D$2:$D$19,1,FALSE)</f>
        <v>#N/A</v>
      </c>
      <c r="CA186" s="40" t="e">
        <f>VLOOKUP($I186,Blends!$B$2:$B$115,1,FALSE)</f>
        <v>#N/A</v>
      </c>
      <c r="CC186" s="218">
        <f>ROUND(IF($I186="Other HFC Blend",(Z186*$L186*SUMIF(Lists!$E$2:$E$133,'Quarterly Information'!$K186,Exchange_Value)+Z186*$N186*SUMIF(Lists!$E$2:$E$133,'Quarterly Information'!$M186,Exchange_Value)+Z186*$P186*SUMIF(Lists!$E$2:$E$133,'Quarterly Information'!$O186,Exchange_Value)+Z186*$R186*SUMIF(Lists!$E$2:$E$133,'Quarterly Information'!$Q186,Exchange_Value)+Z186*$T186*SUMIF(Lists!$E$2:$E$133,'Quarterly Information'!$S186,Exchange_Value))/1000,Z186*SUMIF(Lists!$E$2:$E$133,$I186,Exchange_Value)/1000),1)</f>
        <v>0</v>
      </c>
      <c r="CD186" s="218">
        <f>ROUND(IF($I186="Other HFC Blend",(AA186*$L186*SUMIF(Lists!$E$2:$E$133,'Quarterly Information'!$K186,Exchange_Value)+AA186*$N186*SUMIF(Lists!$E$2:$E$133,'Quarterly Information'!$M186,Exchange_Value)+AA186*$P186*SUMIF(Lists!$E$2:$E$133,'Quarterly Information'!$O186,Exchange_Value)+AA186*$R186*SUMIF(Lists!$E$2:$E$133,'Quarterly Information'!$Q186,Exchange_Value)+AA186*$T186*SUMIF(Lists!$E$2:$E$133,'Quarterly Information'!$S186,Exchange_Value))/1000,AA186*SUMIF(Lists!$E$2:$E$133,$I186,Exchange_Value)/1000),1)</f>
        <v>0</v>
      </c>
      <c r="CE186" s="218">
        <f>ROUND(IF($I186="Other HFC Blend",(AB186*$L186*SUMIF(Lists!$E$2:$E$133,'Quarterly Information'!$K186,Exchange_Value)+AB186*$N186*SUMIF(Lists!$E$2:$E$133,'Quarterly Information'!$M186,Exchange_Value)+AB186*$P186*SUMIF(Lists!$E$2:$E$133,'Quarterly Information'!$O186,Exchange_Value)+AB186*$R186*SUMIF(Lists!$E$2:$E$133,'Quarterly Information'!$Q186,Exchange_Value)+AB186*$T186*SUMIF(Lists!$E$2:$E$133,'Quarterly Information'!$S186,Exchange_Value))/1000,AB186*SUMIF(Lists!$E$2:$E$133,$I186,Exchange_Value)/1000),1)</f>
        <v>0</v>
      </c>
      <c r="CF186" s="218">
        <f>ROUND(IF($I186="Other HFC Blend",(AC186*$L186*SUMIF(Lists!$E$2:$E$133,'Quarterly Information'!$K186,Exchange_Value)+AC186*$N186*SUMIF(Lists!$E$2:$E$133,'Quarterly Information'!$M186,Exchange_Value)+AC186*$P186*SUMIF(Lists!$E$2:$E$133,'Quarterly Information'!$O186,Exchange_Value)+AC186*$R186*SUMIF(Lists!$E$2:$E$133,'Quarterly Information'!$Q186,Exchange_Value)+AC186*$T186*SUMIF(Lists!$E$2:$E$133,'Quarterly Information'!$S186,Exchange_Value))/1000,AC186*SUMIF(Lists!$E$2:$E$133,$I186,Exchange_Value)/1000),1)</f>
        <v>0</v>
      </c>
      <c r="CG186" s="218">
        <f>ROUND(IF($I186="Other HFC Blend",(AD186*$L186*SUMIF(Lists!$E$2:$E$133,'Quarterly Information'!$K186,Exchange_Value)+AD186*$N186*SUMIF(Lists!$E$2:$E$133,'Quarterly Information'!$M186,Exchange_Value)+AD186*$P186*SUMIF(Lists!$E$2:$E$133,'Quarterly Information'!$O186,Exchange_Value)+AD186*$R186*SUMIF(Lists!$E$2:$E$133,'Quarterly Information'!$Q186,Exchange_Value)+AD186*$T186*SUMIF(Lists!$E$2:$E$133,'Quarterly Information'!$S186,Exchange_Value))/1000,AD186*SUMIF(Lists!$E$2:$E$133,$I186,Exchange_Value)/1000),1)</f>
        <v>0</v>
      </c>
      <c r="CH186" s="218">
        <f>ROUND(IF($I186="Other HFC Blend",(AE186*$L186*SUMIF(Lists!$E$2:$E$133,'Quarterly Information'!$K186,Exchange_Value)+AE186*$N186*SUMIF(Lists!$E$2:$E$133,'Quarterly Information'!$M186,Exchange_Value)+AE186*$P186*SUMIF(Lists!$E$2:$E$133,'Quarterly Information'!$O186,Exchange_Value)+AE186*$R186*SUMIF(Lists!$E$2:$E$133,'Quarterly Information'!$Q186,Exchange_Value)+AE186*$T186*SUMIF(Lists!$E$2:$E$133,'Quarterly Information'!$S186,Exchange_Value))/1000,AE186*SUMIF(Lists!$E$2:$E$133,$I186,Exchange_Value)/1000),1)</f>
        <v>0</v>
      </c>
      <c r="CI186" s="218">
        <f>ROUND(IF($I186="Other HFC Blend",(AF186*$L186*SUMIF(Lists!$E$2:$E$133,'Quarterly Information'!$K186,Exchange_Value)+AF186*$N186*SUMIF(Lists!$E$2:$E$133,'Quarterly Information'!$M186,Exchange_Value)+AF186*$P186*SUMIF(Lists!$E$2:$E$133,'Quarterly Information'!$O186,Exchange_Value)+AF186*$R186*SUMIF(Lists!$E$2:$E$133,'Quarterly Information'!$Q186,Exchange_Value)+AF186*$T186*SUMIF(Lists!$E$2:$E$133,'Quarterly Information'!$S186,Exchange_Value))/1000,AF186*SUMIF(Lists!$E$2:$E$133,$I186,Exchange_Value)/1000),1)</f>
        <v>0</v>
      </c>
    </row>
    <row r="187" spans="1:87" ht="14" x14ac:dyDescent="0.25">
      <c r="A187" s="39">
        <v>145</v>
      </c>
      <c r="B187" s="90" t="str">
        <f t="shared" si="127"/>
        <v/>
      </c>
      <c r="C187" s="159"/>
      <c r="D187" s="91"/>
      <c r="E187" s="174"/>
      <c r="F187" s="92"/>
      <c r="G187" s="93"/>
      <c r="H187" s="94"/>
      <c r="I187" s="185"/>
      <c r="J187" s="200"/>
      <c r="K187" s="210"/>
      <c r="L187" s="95"/>
      <c r="M187" s="92"/>
      <c r="N187" s="95"/>
      <c r="O187" s="92"/>
      <c r="P187" s="95"/>
      <c r="Q187" s="128"/>
      <c r="R187" s="95"/>
      <c r="S187" s="128"/>
      <c r="T187" s="211"/>
      <c r="U187" s="203"/>
      <c r="V187" s="92"/>
      <c r="W187" s="96"/>
      <c r="X187" s="92"/>
      <c r="Y187" s="220"/>
      <c r="Z187" s="226"/>
      <c r="AA187" s="165"/>
      <c r="AB187" s="165"/>
      <c r="AC187" s="165"/>
      <c r="AD187" s="165"/>
      <c r="AE187" s="165"/>
      <c r="AF187" s="168"/>
      <c r="AG187"/>
      <c r="AH187" s="107">
        <f t="shared" ref="AH187:AH250" si="129">L187*J187</f>
        <v>0</v>
      </c>
      <c r="AI187" s="107">
        <f t="shared" ref="AI187:AI250" si="130">N187*J187</f>
        <v>0</v>
      </c>
      <c r="AJ187" s="107">
        <f t="shared" ref="AJ187:AJ250" si="131">P187*J187</f>
        <v>0</v>
      </c>
      <c r="AK187" s="107">
        <f t="shared" ref="AK187:AK250" si="132">R187*J187</f>
        <v>0</v>
      </c>
      <c r="AL187" s="107">
        <f t="shared" ref="AL187:AL250" si="133">T187*J187</f>
        <v>0</v>
      </c>
      <c r="AM187" s="107">
        <f t="shared" si="128"/>
        <v>0</v>
      </c>
      <c r="AO187" s="161" t="e">
        <f t="shared" ref="AO187:AO250" si="134">(J187*L187)*(Z187/J187)</f>
        <v>#DIV/0!</v>
      </c>
      <c r="AP187" s="161" t="e">
        <f t="shared" ref="AP187:AP250" si="135">(J187*N187)*(Z187/J187)</f>
        <v>#DIV/0!</v>
      </c>
      <c r="AQ187" s="161" t="e">
        <f t="shared" ref="AQ187:AQ250" si="136">(J187*P187)*(Z187/J187)</f>
        <v>#DIV/0!</v>
      </c>
      <c r="AR187" s="161" t="e">
        <f t="shared" ref="AR187:AR250" si="137">(J187*R187)*(Z187/J187)</f>
        <v>#DIV/0!</v>
      </c>
      <c r="AS187" s="161" t="e">
        <f t="shared" ref="AS187:AS250" si="138">(J187*T187)*(Z187/J187)</f>
        <v>#DIV/0!</v>
      </c>
      <c r="AT187" s="107">
        <f t="shared" ref="AT187:AT250" si="139">IF(F187="No",Z187,0)</f>
        <v>0</v>
      </c>
      <c r="AU187" s="161" t="e">
        <f t="shared" ref="AU187:AU250" si="140">(J187*L187)*(AA187/J187)</f>
        <v>#DIV/0!</v>
      </c>
      <c r="AV187" s="161" t="e">
        <f t="shared" ref="AV187:AV250" si="141">(J187*N187)*(AA187/J187)</f>
        <v>#DIV/0!</v>
      </c>
      <c r="AW187" s="161" t="e">
        <f t="shared" ref="AW187:AW250" si="142">(J187*P187)*(AA187/J187)</f>
        <v>#DIV/0!</v>
      </c>
      <c r="AX187" s="161" t="e">
        <f t="shared" ref="AX187:AX250" si="143">(J187*R187)*(AA187/J187)</f>
        <v>#DIV/0!</v>
      </c>
      <c r="AY187" s="161" t="e">
        <f t="shared" ref="AY187:AY250" si="144">(J187*T187)*(AA187/J187)</f>
        <v>#DIV/0!</v>
      </c>
      <c r="AZ187" s="107">
        <f t="shared" ref="AZ187:AZ250" si="145">IF(F187="No",AA187,0)</f>
        <v>0</v>
      </c>
      <c r="BA187" s="161" t="e">
        <f t="shared" ref="BA187:BA250" si="146">(J187*L187)*(AB187/J187)</f>
        <v>#DIV/0!</v>
      </c>
      <c r="BB187" s="161" t="e">
        <f t="shared" ref="BB187:BB250" si="147">(J187*N187)*(AB187/J187)</f>
        <v>#DIV/0!</v>
      </c>
      <c r="BC187" s="161" t="e">
        <f t="shared" ref="BC187:BC250" si="148">(J187*P187)*(AB187/J187)</f>
        <v>#DIV/0!</v>
      </c>
      <c r="BD187" s="161" t="e">
        <f t="shared" ref="BD187:BD250" si="149">(J187*R187)*(AB187/J187)</f>
        <v>#DIV/0!</v>
      </c>
      <c r="BE187" s="161" t="e">
        <f t="shared" ref="BE187:BE250" si="150">(J187*T187)*(AB187/J187)</f>
        <v>#DIV/0!</v>
      </c>
      <c r="BF187" s="107">
        <f t="shared" ref="BF187:BF250" si="151">IF(F187="No",AB187,0)</f>
        <v>0</v>
      </c>
      <c r="BG187" s="161" t="e">
        <f t="shared" ref="BG187:BG250" si="152">(J187*L187)*(AC187/J187)</f>
        <v>#DIV/0!</v>
      </c>
      <c r="BH187" s="161" t="e">
        <f t="shared" ref="BH187:BH250" si="153">(J187*N187)*(AC187/J187)</f>
        <v>#DIV/0!</v>
      </c>
      <c r="BI187" s="161" t="e">
        <f t="shared" ref="BI187:BI250" si="154">(J187*P187)*(AC187/J187)</f>
        <v>#DIV/0!</v>
      </c>
      <c r="BJ187" s="161" t="e">
        <f t="shared" ref="BJ187:BJ250" si="155">(J187*R187)*(AC187/J187)</f>
        <v>#DIV/0!</v>
      </c>
      <c r="BK187" s="161" t="e">
        <f t="shared" ref="BK187:BK250" si="156">(J187*T187)*(AC187/J187)</f>
        <v>#DIV/0!</v>
      </c>
      <c r="BL187" s="107">
        <f t="shared" ref="BL187:BL250" si="157">IF(F187="No",AC187,0)</f>
        <v>0</v>
      </c>
      <c r="BM187" s="161" t="e">
        <f t="shared" ref="BM187:BM250" si="158">(J187*L187)*(AD187/J187)</f>
        <v>#DIV/0!</v>
      </c>
      <c r="BN187" s="161" t="e">
        <f t="shared" ref="BN187:BN250" si="159">(J187*N187)*(AD187/J187)</f>
        <v>#DIV/0!</v>
      </c>
      <c r="BO187" s="161" t="e">
        <f t="shared" ref="BO187:BO250" si="160">(J187*P187)*(AD187/J187)</f>
        <v>#DIV/0!</v>
      </c>
      <c r="BP187" s="161" t="e">
        <f t="shared" ref="BP187:BP250" si="161">(J187*R187)*(AD187/J187)</f>
        <v>#DIV/0!</v>
      </c>
      <c r="BQ187" s="161" t="e">
        <f t="shared" ref="BQ187:BQ250" si="162">(J187*T187)*(AD187/J187)</f>
        <v>#DIV/0!</v>
      </c>
      <c r="BR187" s="107">
        <f t="shared" ref="BR187:BR250" si="163">IF(F187="No",AD187,0)</f>
        <v>0</v>
      </c>
      <c r="BS187" s="161" t="e">
        <f t="shared" ref="BS187:BS250" si="164">(J187*L187)*(AE187/J187)</f>
        <v>#DIV/0!</v>
      </c>
      <c r="BT187" s="161" t="e">
        <f t="shared" ref="BT187:BT250" si="165">(J187*N187)*(AE187/J187)</f>
        <v>#DIV/0!</v>
      </c>
      <c r="BU187" s="161" t="e">
        <f t="shared" ref="BU187:BU250" si="166">(J187*P187)*(AE187/J187)</f>
        <v>#DIV/0!</v>
      </c>
      <c r="BV187" s="161" t="e">
        <f t="shared" ref="BV187:BV250" si="167">(J187*R187)*(AE187/J187)</f>
        <v>#DIV/0!</v>
      </c>
      <c r="BW187" s="161" t="e">
        <f t="shared" ref="BW187:BW250" si="168">(J187*T187)*(AE187/J187)</f>
        <v>#DIV/0!</v>
      </c>
      <c r="BX187" s="107">
        <f t="shared" ref="BX187:BX250" si="169">IF(F187="No",AE187,0)</f>
        <v>0</v>
      </c>
      <c r="BZ187" s="40" t="e">
        <f>VLOOKUP(I187,Lists!$D$2:$D$19,1,FALSE)</f>
        <v>#N/A</v>
      </c>
      <c r="CA187" s="40" t="e">
        <f>VLOOKUP($I187,Blends!$B$2:$B$115,1,FALSE)</f>
        <v>#N/A</v>
      </c>
      <c r="CC187" s="218">
        <f>ROUND(IF($I187="Other HFC Blend",(Z187*$L187*SUMIF(Lists!$E$2:$E$133,'Quarterly Information'!$K187,Exchange_Value)+Z187*$N187*SUMIF(Lists!$E$2:$E$133,'Quarterly Information'!$M187,Exchange_Value)+Z187*$P187*SUMIF(Lists!$E$2:$E$133,'Quarterly Information'!$O187,Exchange_Value)+Z187*$R187*SUMIF(Lists!$E$2:$E$133,'Quarterly Information'!$Q187,Exchange_Value)+Z187*$T187*SUMIF(Lists!$E$2:$E$133,'Quarterly Information'!$S187,Exchange_Value))/1000,Z187*SUMIF(Lists!$E$2:$E$133,$I187,Exchange_Value)/1000),1)</f>
        <v>0</v>
      </c>
      <c r="CD187" s="218">
        <f>ROUND(IF($I187="Other HFC Blend",(AA187*$L187*SUMIF(Lists!$E$2:$E$133,'Quarterly Information'!$K187,Exchange_Value)+AA187*$N187*SUMIF(Lists!$E$2:$E$133,'Quarterly Information'!$M187,Exchange_Value)+AA187*$P187*SUMIF(Lists!$E$2:$E$133,'Quarterly Information'!$O187,Exchange_Value)+AA187*$R187*SUMIF(Lists!$E$2:$E$133,'Quarterly Information'!$Q187,Exchange_Value)+AA187*$T187*SUMIF(Lists!$E$2:$E$133,'Quarterly Information'!$S187,Exchange_Value))/1000,AA187*SUMIF(Lists!$E$2:$E$133,$I187,Exchange_Value)/1000),1)</f>
        <v>0</v>
      </c>
      <c r="CE187" s="218">
        <f>ROUND(IF($I187="Other HFC Blend",(AB187*$L187*SUMIF(Lists!$E$2:$E$133,'Quarterly Information'!$K187,Exchange_Value)+AB187*$N187*SUMIF(Lists!$E$2:$E$133,'Quarterly Information'!$M187,Exchange_Value)+AB187*$P187*SUMIF(Lists!$E$2:$E$133,'Quarterly Information'!$O187,Exchange_Value)+AB187*$R187*SUMIF(Lists!$E$2:$E$133,'Quarterly Information'!$Q187,Exchange_Value)+AB187*$T187*SUMIF(Lists!$E$2:$E$133,'Quarterly Information'!$S187,Exchange_Value))/1000,AB187*SUMIF(Lists!$E$2:$E$133,$I187,Exchange_Value)/1000),1)</f>
        <v>0</v>
      </c>
      <c r="CF187" s="218">
        <f>ROUND(IF($I187="Other HFC Blend",(AC187*$L187*SUMIF(Lists!$E$2:$E$133,'Quarterly Information'!$K187,Exchange_Value)+AC187*$N187*SUMIF(Lists!$E$2:$E$133,'Quarterly Information'!$M187,Exchange_Value)+AC187*$P187*SUMIF(Lists!$E$2:$E$133,'Quarterly Information'!$O187,Exchange_Value)+AC187*$R187*SUMIF(Lists!$E$2:$E$133,'Quarterly Information'!$Q187,Exchange_Value)+AC187*$T187*SUMIF(Lists!$E$2:$E$133,'Quarterly Information'!$S187,Exchange_Value))/1000,AC187*SUMIF(Lists!$E$2:$E$133,$I187,Exchange_Value)/1000),1)</f>
        <v>0</v>
      </c>
      <c r="CG187" s="218">
        <f>ROUND(IF($I187="Other HFC Blend",(AD187*$L187*SUMIF(Lists!$E$2:$E$133,'Quarterly Information'!$K187,Exchange_Value)+AD187*$N187*SUMIF(Lists!$E$2:$E$133,'Quarterly Information'!$M187,Exchange_Value)+AD187*$P187*SUMIF(Lists!$E$2:$E$133,'Quarterly Information'!$O187,Exchange_Value)+AD187*$R187*SUMIF(Lists!$E$2:$E$133,'Quarterly Information'!$Q187,Exchange_Value)+AD187*$T187*SUMIF(Lists!$E$2:$E$133,'Quarterly Information'!$S187,Exchange_Value))/1000,AD187*SUMIF(Lists!$E$2:$E$133,$I187,Exchange_Value)/1000),1)</f>
        <v>0</v>
      </c>
      <c r="CH187" s="218">
        <f>ROUND(IF($I187="Other HFC Blend",(AE187*$L187*SUMIF(Lists!$E$2:$E$133,'Quarterly Information'!$K187,Exchange_Value)+AE187*$N187*SUMIF(Lists!$E$2:$E$133,'Quarterly Information'!$M187,Exchange_Value)+AE187*$P187*SUMIF(Lists!$E$2:$E$133,'Quarterly Information'!$O187,Exchange_Value)+AE187*$R187*SUMIF(Lists!$E$2:$E$133,'Quarterly Information'!$Q187,Exchange_Value)+AE187*$T187*SUMIF(Lists!$E$2:$E$133,'Quarterly Information'!$S187,Exchange_Value))/1000,AE187*SUMIF(Lists!$E$2:$E$133,$I187,Exchange_Value)/1000),1)</f>
        <v>0</v>
      </c>
      <c r="CI187" s="218">
        <f>ROUND(IF($I187="Other HFC Blend",(AF187*$L187*SUMIF(Lists!$E$2:$E$133,'Quarterly Information'!$K187,Exchange_Value)+AF187*$N187*SUMIF(Lists!$E$2:$E$133,'Quarterly Information'!$M187,Exchange_Value)+AF187*$P187*SUMIF(Lists!$E$2:$E$133,'Quarterly Information'!$O187,Exchange_Value)+AF187*$R187*SUMIF(Lists!$E$2:$E$133,'Quarterly Information'!$Q187,Exchange_Value)+AF187*$T187*SUMIF(Lists!$E$2:$E$133,'Quarterly Information'!$S187,Exchange_Value))/1000,AF187*SUMIF(Lists!$E$2:$E$133,$I187,Exchange_Value)/1000),1)</f>
        <v>0</v>
      </c>
    </row>
    <row r="188" spans="1:87" ht="14" x14ac:dyDescent="0.25">
      <c r="A188" s="39">
        <v>146</v>
      </c>
      <c r="B188" s="90" t="str">
        <f t="shared" si="127"/>
        <v/>
      </c>
      <c r="C188" s="159"/>
      <c r="D188" s="91"/>
      <c r="E188" s="174"/>
      <c r="F188" s="92"/>
      <c r="G188" s="93"/>
      <c r="H188" s="94"/>
      <c r="I188" s="185"/>
      <c r="J188" s="200"/>
      <c r="K188" s="210"/>
      <c r="L188" s="95"/>
      <c r="M188" s="92"/>
      <c r="N188" s="95"/>
      <c r="O188" s="92"/>
      <c r="P188" s="95"/>
      <c r="Q188" s="128"/>
      <c r="R188" s="95"/>
      <c r="S188" s="128"/>
      <c r="T188" s="211"/>
      <c r="U188" s="203"/>
      <c r="V188" s="92"/>
      <c r="W188" s="96"/>
      <c r="X188" s="92"/>
      <c r="Y188" s="220"/>
      <c r="Z188" s="226"/>
      <c r="AA188" s="165"/>
      <c r="AB188" s="165"/>
      <c r="AC188" s="165"/>
      <c r="AD188" s="165"/>
      <c r="AE188" s="165"/>
      <c r="AF188" s="168"/>
      <c r="AG188"/>
      <c r="AH188" s="107">
        <f t="shared" si="129"/>
        <v>0</v>
      </c>
      <c r="AI188" s="107">
        <f t="shared" si="130"/>
        <v>0</v>
      </c>
      <c r="AJ188" s="107">
        <f t="shared" si="131"/>
        <v>0</v>
      </c>
      <c r="AK188" s="107">
        <f t="shared" si="132"/>
        <v>0</v>
      </c>
      <c r="AL188" s="107">
        <f t="shared" si="133"/>
        <v>0</v>
      </c>
      <c r="AM188" s="107">
        <f t="shared" si="128"/>
        <v>0</v>
      </c>
      <c r="AO188" s="161" t="e">
        <f t="shared" si="134"/>
        <v>#DIV/0!</v>
      </c>
      <c r="AP188" s="161" t="e">
        <f t="shared" si="135"/>
        <v>#DIV/0!</v>
      </c>
      <c r="AQ188" s="161" t="e">
        <f t="shared" si="136"/>
        <v>#DIV/0!</v>
      </c>
      <c r="AR188" s="161" t="e">
        <f t="shared" si="137"/>
        <v>#DIV/0!</v>
      </c>
      <c r="AS188" s="161" t="e">
        <f t="shared" si="138"/>
        <v>#DIV/0!</v>
      </c>
      <c r="AT188" s="107">
        <f t="shared" si="139"/>
        <v>0</v>
      </c>
      <c r="AU188" s="161" t="e">
        <f t="shared" si="140"/>
        <v>#DIV/0!</v>
      </c>
      <c r="AV188" s="161" t="e">
        <f t="shared" si="141"/>
        <v>#DIV/0!</v>
      </c>
      <c r="AW188" s="161" t="e">
        <f t="shared" si="142"/>
        <v>#DIV/0!</v>
      </c>
      <c r="AX188" s="161" t="e">
        <f t="shared" si="143"/>
        <v>#DIV/0!</v>
      </c>
      <c r="AY188" s="161" t="e">
        <f t="shared" si="144"/>
        <v>#DIV/0!</v>
      </c>
      <c r="AZ188" s="107">
        <f t="shared" si="145"/>
        <v>0</v>
      </c>
      <c r="BA188" s="161" t="e">
        <f t="shared" si="146"/>
        <v>#DIV/0!</v>
      </c>
      <c r="BB188" s="161" t="e">
        <f t="shared" si="147"/>
        <v>#DIV/0!</v>
      </c>
      <c r="BC188" s="161" t="e">
        <f t="shared" si="148"/>
        <v>#DIV/0!</v>
      </c>
      <c r="BD188" s="161" t="e">
        <f t="shared" si="149"/>
        <v>#DIV/0!</v>
      </c>
      <c r="BE188" s="161" t="e">
        <f t="shared" si="150"/>
        <v>#DIV/0!</v>
      </c>
      <c r="BF188" s="107">
        <f t="shared" si="151"/>
        <v>0</v>
      </c>
      <c r="BG188" s="161" t="e">
        <f t="shared" si="152"/>
        <v>#DIV/0!</v>
      </c>
      <c r="BH188" s="161" t="e">
        <f t="shared" si="153"/>
        <v>#DIV/0!</v>
      </c>
      <c r="BI188" s="161" t="e">
        <f t="shared" si="154"/>
        <v>#DIV/0!</v>
      </c>
      <c r="BJ188" s="161" t="e">
        <f t="shared" si="155"/>
        <v>#DIV/0!</v>
      </c>
      <c r="BK188" s="161" t="e">
        <f t="shared" si="156"/>
        <v>#DIV/0!</v>
      </c>
      <c r="BL188" s="107">
        <f t="shared" si="157"/>
        <v>0</v>
      </c>
      <c r="BM188" s="161" t="e">
        <f t="shared" si="158"/>
        <v>#DIV/0!</v>
      </c>
      <c r="BN188" s="161" t="e">
        <f t="shared" si="159"/>
        <v>#DIV/0!</v>
      </c>
      <c r="BO188" s="161" t="e">
        <f t="shared" si="160"/>
        <v>#DIV/0!</v>
      </c>
      <c r="BP188" s="161" t="e">
        <f t="shared" si="161"/>
        <v>#DIV/0!</v>
      </c>
      <c r="BQ188" s="161" t="e">
        <f t="shared" si="162"/>
        <v>#DIV/0!</v>
      </c>
      <c r="BR188" s="107">
        <f t="shared" si="163"/>
        <v>0</v>
      </c>
      <c r="BS188" s="161" t="e">
        <f t="shared" si="164"/>
        <v>#DIV/0!</v>
      </c>
      <c r="BT188" s="161" t="e">
        <f t="shared" si="165"/>
        <v>#DIV/0!</v>
      </c>
      <c r="BU188" s="161" t="e">
        <f t="shared" si="166"/>
        <v>#DIV/0!</v>
      </c>
      <c r="BV188" s="161" t="e">
        <f t="shared" si="167"/>
        <v>#DIV/0!</v>
      </c>
      <c r="BW188" s="161" t="e">
        <f t="shared" si="168"/>
        <v>#DIV/0!</v>
      </c>
      <c r="BX188" s="107">
        <f t="shared" si="169"/>
        <v>0</v>
      </c>
      <c r="BZ188" s="40" t="e">
        <f>VLOOKUP(I188,Lists!$D$2:$D$19,1,FALSE)</f>
        <v>#N/A</v>
      </c>
      <c r="CA188" s="40" t="e">
        <f>VLOOKUP($I188,Blends!$B$2:$B$115,1,FALSE)</f>
        <v>#N/A</v>
      </c>
      <c r="CC188" s="218">
        <f>ROUND(IF($I188="Other HFC Blend",(Z188*$L188*SUMIF(Lists!$E$2:$E$133,'Quarterly Information'!$K188,Exchange_Value)+Z188*$N188*SUMIF(Lists!$E$2:$E$133,'Quarterly Information'!$M188,Exchange_Value)+Z188*$P188*SUMIF(Lists!$E$2:$E$133,'Quarterly Information'!$O188,Exchange_Value)+Z188*$R188*SUMIF(Lists!$E$2:$E$133,'Quarterly Information'!$Q188,Exchange_Value)+Z188*$T188*SUMIF(Lists!$E$2:$E$133,'Quarterly Information'!$S188,Exchange_Value))/1000,Z188*SUMIF(Lists!$E$2:$E$133,$I188,Exchange_Value)/1000),1)</f>
        <v>0</v>
      </c>
      <c r="CD188" s="218">
        <f>ROUND(IF($I188="Other HFC Blend",(AA188*$L188*SUMIF(Lists!$E$2:$E$133,'Quarterly Information'!$K188,Exchange_Value)+AA188*$N188*SUMIF(Lists!$E$2:$E$133,'Quarterly Information'!$M188,Exchange_Value)+AA188*$P188*SUMIF(Lists!$E$2:$E$133,'Quarterly Information'!$O188,Exchange_Value)+AA188*$R188*SUMIF(Lists!$E$2:$E$133,'Quarterly Information'!$Q188,Exchange_Value)+AA188*$T188*SUMIF(Lists!$E$2:$E$133,'Quarterly Information'!$S188,Exchange_Value))/1000,AA188*SUMIF(Lists!$E$2:$E$133,$I188,Exchange_Value)/1000),1)</f>
        <v>0</v>
      </c>
      <c r="CE188" s="218">
        <f>ROUND(IF($I188="Other HFC Blend",(AB188*$L188*SUMIF(Lists!$E$2:$E$133,'Quarterly Information'!$K188,Exchange_Value)+AB188*$N188*SUMIF(Lists!$E$2:$E$133,'Quarterly Information'!$M188,Exchange_Value)+AB188*$P188*SUMIF(Lists!$E$2:$E$133,'Quarterly Information'!$O188,Exchange_Value)+AB188*$R188*SUMIF(Lists!$E$2:$E$133,'Quarterly Information'!$Q188,Exchange_Value)+AB188*$T188*SUMIF(Lists!$E$2:$E$133,'Quarterly Information'!$S188,Exchange_Value))/1000,AB188*SUMIF(Lists!$E$2:$E$133,$I188,Exchange_Value)/1000),1)</f>
        <v>0</v>
      </c>
      <c r="CF188" s="218">
        <f>ROUND(IF($I188="Other HFC Blend",(AC188*$L188*SUMIF(Lists!$E$2:$E$133,'Quarterly Information'!$K188,Exchange_Value)+AC188*$N188*SUMIF(Lists!$E$2:$E$133,'Quarterly Information'!$M188,Exchange_Value)+AC188*$P188*SUMIF(Lists!$E$2:$E$133,'Quarterly Information'!$O188,Exchange_Value)+AC188*$R188*SUMIF(Lists!$E$2:$E$133,'Quarterly Information'!$Q188,Exchange_Value)+AC188*$T188*SUMIF(Lists!$E$2:$E$133,'Quarterly Information'!$S188,Exchange_Value))/1000,AC188*SUMIF(Lists!$E$2:$E$133,$I188,Exchange_Value)/1000),1)</f>
        <v>0</v>
      </c>
      <c r="CG188" s="218">
        <f>ROUND(IF($I188="Other HFC Blend",(AD188*$L188*SUMIF(Lists!$E$2:$E$133,'Quarterly Information'!$K188,Exchange_Value)+AD188*$N188*SUMIF(Lists!$E$2:$E$133,'Quarterly Information'!$M188,Exchange_Value)+AD188*$P188*SUMIF(Lists!$E$2:$E$133,'Quarterly Information'!$O188,Exchange_Value)+AD188*$R188*SUMIF(Lists!$E$2:$E$133,'Quarterly Information'!$Q188,Exchange_Value)+AD188*$T188*SUMIF(Lists!$E$2:$E$133,'Quarterly Information'!$S188,Exchange_Value))/1000,AD188*SUMIF(Lists!$E$2:$E$133,$I188,Exchange_Value)/1000),1)</f>
        <v>0</v>
      </c>
      <c r="CH188" s="218">
        <f>ROUND(IF($I188="Other HFC Blend",(AE188*$L188*SUMIF(Lists!$E$2:$E$133,'Quarterly Information'!$K188,Exchange_Value)+AE188*$N188*SUMIF(Lists!$E$2:$E$133,'Quarterly Information'!$M188,Exchange_Value)+AE188*$P188*SUMIF(Lists!$E$2:$E$133,'Quarterly Information'!$O188,Exchange_Value)+AE188*$R188*SUMIF(Lists!$E$2:$E$133,'Quarterly Information'!$Q188,Exchange_Value)+AE188*$T188*SUMIF(Lists!$E$2:$E$133,'Quarterly Information'!$S188,Exchange_Value))/1000,AE188*SUMIF(Lists!$E$2:$E$133,$I188,Exchange_Value)/1000),1)</f>
        <v>0</v>
      </c>
      <c r="CI188" s="218">
        <f>ROUND(IF($I188="Other HFC Blend",(AF188*$L188*SUMIF(Lists!$E$2:$E$133,'Quarterly Information'!$K188,Exchange_Value)+AF188*$N188*SUMIF(Lists!$E$2:$E$133,'Quarterly Information'!$M188,Exchange_Value)+AF188*$P188*SUMIF(Lists!$E$2:$E$133,'Quarterly Information'!$O188,Exchange_Value)+AF188*$R188*SUMIF(Lists!$E$2:$E$133,'Quarterly Information'!$Q188,Exchange_Value)+AF188*$T188*SUMIF(Lists!$E$2:$E$133,'Quarterly Information'!$S188,Exchange_Value))/1000,AF188*SUMIF(Lists!$E$2:$E$133,$I188,Exchange_Value)/1000),1)</f>
        <v>0</v>
      </c>
    </row>
    <row r="189" spans="1:87" ht="14" x14ac:dyDescent="0.25">
      <c r="A189" s="39">
        <v>147</v>
      </c>
      <c r="B189" s="90" t="str">
        <f t="shared" si="127"/>
        <v/>
      </c>
      <c r="C189" s="159"/>
      <c r="D189" s="91"/>
      <c r="E189" s="174"/>
      <c r="F189" s="92"/>
      <c r="G189" s="93"/>
      <c r="H189" s="94"/>
      <c r="I189" s="185"/>
      <c r="J189" s="200"/>
      <c r="K189" s="210"/>
      <c r="L189" s="95"/>
      <c r="M189" s="92"/>
      <c r="N189" s="95"/>
      <c r="O189" s="92"/>
      <c r="P189" s="95"/>
      <c r="Q189" s="128"/>
      <c r="R189" s="95"/>
      <c r="S189" s="128"/>
      <c r="T189" s="211"/>
      <c r="U189" s="203"/>
      <c r="V189" s="92"/>
      <c r="W189" s="96"/>
      <c r="X189" s="92"/>
      <c r="Y189" s="220"/>
      <c r="Z189" s="226"/>
      <c r="AA189" s="165"/>
      <c r="AB189" s="165"/>
      <c r="AC189" s="165"/>
      <c r="AD189" s="165"/>
      <c r="AE189" s="165"/>
      <c r="AF189" s="168"/>
      <c r="AG189"/>
      <c r="AH189" s="107">
        <f t="shared" si="129"/>
        <v>0</v>
      </c>
      <c r="AI189" s="107">
        <f t="shared" si="130"/>
        <v>0</v>
      </c>
      <c r="AJ189" s="107">
        <f t="shared" si="131"/>
        <v>0</v>
      </c>
      <c r="AK189" s="107">
        <f t="shared" si="132"/>
        <v>0</v>
      </c>
      <c r="AL189" s="107">
        <f t="shared" si="133"/>
        <v>0</v>
      </c>
      <c r="AM189" s="107">
        <f t="shared" si="128"/>
        <v>0</v>
      </c>
      <c r="AO189" s="161" t="e">
        <f t="shared" si="134"/>
        <v>#DIV/0!</v>
      </c>
      <c r="AP189" s="161" t="e">
        <f t="shared" si="135"/>
        <v>#DIV/0!</v>
      </c>
      <c r="AQ189" s="161" t="e">
        <f t="shared" si="136"/>
        <v>#DIV/0!</v>
      </c>
      <c r="AR189" s="161" t="e">
        <f t="shared" si="137"/>
        <v>#DIV/0!</v>
      </c>
      <c r="AS189" s="161" t="e">
        <f t="shared" si="138"/>
        <v>#DIV/0!</v>
      </c>
      <c r="AT189" s="107">
        <f t="shared" si="139"/>
        <v>0</v>
      </c>
      <c r="AU189" s="161" t="e">
        <f t="shared" si="140"/>
        <v>#DIV/0!</v>
      </c>
      <c r="AV189" s="161" t="e">
        <f t="shared" si="141"/>
        <v>#DIV/0!</v>
      </c>
      <c r="AW189" s="161" t="e">
        <f t="shared" si="142"/>
        <v>#DIV/0!</v>
      </c>
      <c r="AX189" s="161" t="e">
        <f t="shared" si="143"/>
        <v>#DIV/0!</v>
      </c>
      <c r="AY189" s="161" t="e">
        <f t="shared" si="144"/>
        <v>#DIV/0!</v>
      </c>
      <c r="AZ189" s="107">
        <f t="shared" si="145"/>
        <v>0</v>
      </c>
      <c r="BA189" s="161" t="e">
        <f t="shared" si="146"/>
        <v>#DIV/0!</v>
      </c>
      <c r="BB189" s="161" t="e">
        <f t="shared" si="147"/>
        <v>#DIV/0!</v>
      </c>
      <c r="BC189" s="161" t="e">
        <f t="shared" si="148"/>
        <v>#DIV/0!</v>
      </c>
      <c r="BD189" s="161" t="e">
        <f t="shared" si="149"/>
        <v>#DIV/0!</v>
      </c>
      <c r="BE189" s="161" t="e">
        <f t="shared" si="150"/>
        <v>#DIV/0!</v>
      </c>
      <c r="BF189" s="107">
        <f t="shared" si="151"/>
        <v>0</v>
      </c>
      <c r="BG189" s="161" t="e">
        <f t="shared" si="152"/>
        <v>#DIV/0!</v>
      </c>
      <c r="BH189" s="161" t="e">
        <f t="shared" si="153"/>
        <v>#DIV/0!</v>
      </c>
      <c r="BI189" s="161" t="e">
        <f t="shared" si="154"/>
        <v>#DIV/0!</v>
      </c>
      <c r="BJ189" s="161" t="e">
        <f t="shared" si="155"/>
        <v>#DIV/0!</v>
      </c>
      <c r="BK189" s="161" t="e">
        <f t="shared" si="156"/>
        <v>#DIV/0!</v>
      </c>
      <c r="BL189" s="107">
        <f t="shared" si="157"/>
        <v>0</v>
      </c>
      <c r="BM189" s="161" t="e">
        <f t="shared" si="158"/>
        <v>#DIV/0!</v>
      </c>
      <c r="BN189" s="161" t="e">
        <f t="shared" si="159"/>
        <v>#DIV/0!</v>
      </c>
      <c r="BO189" s="161" t="e">
        <f t="shared" si="160"/>
        <v>#DIV/0!</v>
      </c>
      <c r="BP189" s="161" t="e">
        <f t="shared" si="161"/>
        <v>#DIV/0!</v>
      </c>
      <c r="BQ189" s="161" t="e">
        <f t="shared" si="162"/>
        <v>#DIV/0!</v>
      </c>
      <c r="BR189" s="107">
        <f t="shared" si="163"/>
        <v>0</v>
      </c>
      <c r="BS189" s="161" t="e">
        <f t="shared" si="164"/>
        <v>#DIV/0!</v>
      </c>
      <c r="BT189" s="161" t="e">
        <f t="shared" si="165"/>
        <v>#DIV/0!</v>
      </c>
      <c r="BU189" s="161" t="e">
        <f t="shared" si="166"/>
        <v>#DIV/0!</v>
      </c>
      <c r="BV189" s="161" t="e">
        <f t="shared" si="167"/>
        <v>#DIV/0!</v>
      </c>
      <c r="BW189" s="161" t="e">
        <f t="shared" si="168"/>
        <v>#DIV/0!</v>
      </c>
      <c r="BX189" s="107">
        <f t="shared" si="169"/>
        <v>0</v>
      </c>
      <c r="BZ189" s="40" t="e">
        <f>VLOOKUP(I189,Lists!$D$2:$D$19,1,FALSE)</f>
        <v>#N/A</v>
      </c>
      <c r="CA189" s="40" t="e">
        <f>VLOOKUP($I189,Blends!$B$2:$B$115,1,FALSE)</f>
        <v>#N/A</v>
      </c>
      <c r="CC189" s="218">
        <f>ROUND(IF($I189="Other HFC Blend",(Z189*$L189*SUMIF(Lists!$E$2:$E$133,'Quarterly Information'!$K189,Exchange_Value)+Z189*$N189*SUMIF(Lists!$E$2:$E$133,'Quarterly Information'!$M189,Exchange_Value)+Z189*$P189*SUMIF(Lists!$E$2:$E$133,'Quarterly Information'!$O189,Exchange_Value)+Z189*$R189*SUMIF(Lists!$E$2:$E$133,'Quarterly Information'!$Q189,Exchange_Value)+Z189*$T189*SUMIF(Lists!$E$2:$E$133,'Quarterly Information'!$S189,Exchange_Value))/1000,Z189*SUMIF(Lists!$E$2:$E$133,$I189,Exchange_Value)/1000),1)</f>
        <v>0</v>
      </c>
      <c r="CD189" s="218">
        <f>ROUND(IF($I189="Other HFC Blend",(AA189*$L189*SUMIF(Lists!$E$2:$E$133,'Quarterly Information'!$K189,Exchange_Value)+AA189*$N189*SUMIF(Lists!$E$2:$E$133,'Quarterly Information'!$M189,Exchange_Value)+AA189*$P189*SUMIF(Lists!$E$2:$E$133,'Quarterly Information'!$O189,Exchange_Value)+AA189*$R189*SUMIF(Lists!$E$2:$E$133,'Quarterly Information'!$Q189,Exchange_Value)+AA189*$T189*SUMIF(Lists!$E$2:$E$133,'Quarterly Information'!$S189,Exchange_Value))/1000,AA189*SUMIF(Lists!$E$2:$E$133,$I189,Exchange_Value)/1000),1)</f>
        <v>0</v>
      </c>
      <c r="CE189" s="218">
        <f>ROUND(IF($I189="Other HFC Blend",(AB189*$L189*SUMIF(Lists!$E$2:$E$133,'Quarterly Information'!$K189,Exchange_Value)+AB189*$N189*SUMIF(Lists!$E$2:$E$133,'Quarterly Information'!$M189,Exchange_Value)+AB189*$P189*SUMIF(Lists!$E$2:$E$133,'Quarterly Information'!$O189,Exchange_Value)+AB189*$R189*SUMIF(Lists!$E$2:$E$133,'Quarterly Information'!$Q189,Exchange_Value)+AB189*$T189*SUMIF(Lists!$E$2:$E$133,'Quarterly Information'!$S189,Exchange_Value))/1000,AB189*SUMIF(Lists!$E$2:$E$133,$I189,Exchange_Value)/1000),1)</f>
        <v>0</v>
      </c>
      <c r="CF189" s="218">
        <f>ROUND(IF($I189="Other HFC Blend",(AC189*$L189*SUMIF(Lists!$E$2:$E$133,'Quarterly Information'!$K189,Exchange_Value)+AC189*$N189*SUMIF(Lists!$E$2:$E$133,'Quarterly Information'!$M189,Exchange_Value)+AC189*$P189*SUMIF(Lists!$E$2:$E$133,'Quarterly Information'!$O189,Exchange_Value)+AC189*$R189*SUMIF(Lists!$E$2:$E$133,'Quarterly Information'!$Q189,Exchange_Value)+AC189*$T189*SUMIF(Lists!$E$2:$E$133,'Quarterly Information'!$S189,Exchange_Value))/1000,AC189*SUMIF(Lists!$E$2:$E$133,$I189,Exchange_Value)/1000),1)</f>
        <v>0</v>
      </c>
      <c r="CG189" s="218">
        <f>ROUND(IF($I189="Other HFC Blend",(AD189*$L189*SUMIF(Lists!$E$2:$E$133,'Quarterly Information'!$K189,Exchange_Value)+AD189*$N189*SUMIF(Lists!$E$2:$E$133,'Quarterly Information'!$M189,Exchange_Value)+AD189*$P189*SUMIF(Lists!$E$2:$E$133,'Quarterly Information'!$O189,Exchange_Value)+AD189*$R189*SUMIF(Lists!$E$2:$E$133,'Quarterly Information'!$Q189,Exchange_Value)+AD189*$T189*SUMIF(Lists!$E$2:$E$133,'Quarterly Information'!$S189,Exchange_Value))/1000,AD189*SUMIF(Lists!$E$2:$E$133,$I189,Exchange_Value)/1000),1)</f>
        <v>0</v>
      </c>
      <c r="CH189" s="218">
        <f>ROUND(IF($I189="Other HFC Blend",(AE189*$L189*SUMIF(Lists!$E$2:$E$133,'Quarterly Information'!$K189,Exchange_Value)+AE189*$N189*SUMIF(Lists!$E$2:$E$133,'Quarterly Information'!$M189,Exchange_Value)+AE189*$P189*SUMIF(Lists!$E$2:$E$133,'Quarterly Information'!$O189,Exchange_Value)+AE189*$R189*SUMIF(Lists!$E$2:$E$133,'Quarterly Information'!$Q189,Exchange_Value)+AE189*$T189*SUMIF(Lists!$E$2:$E$133,'Quarterly Information'!$S189,Exchange_Value))/1000,AE189*SUMIF(Lists!$E$2:$E$133,$I189,Exchange_Value)/1000),1)</f>
        <v>0</v>
      </c>
      <c r="CI189" s="218">
        <f>ROUND(IF($I189="Other HFC Blend",(AF189*$L189*SUMIF(Lists!$E$2:$E$133,'Quarterly Information'!$K189,Exchange_Value)+AF189*$N189*SUMIF(Lists!$E$2:$E$133,'Quarterly Information'!$M189,Exchange_Value)+AF189*$P189*SUMIF(Lists!$E$2:$E$133,'Quarterly Information'!$O189,Exchange_Value)+AF189*$R189*SUMIF(Lists!$E$2:$E$133,'Quarterly Information'!$Q189,Exchange_Value)+AF189*$T189*SUMIF(Lists!$E$2:$E$133,'Quarterly Information'!$S189,Exchange_Value))/1000,AF189*SUMIF(Lists!$E$2:$E$133,$I189,Exchange_Value)/1000),1)</f>
        <v>0</v>
      </c>
    </row>
    <row r="190" spans="1:87" ht="14" x14ac:dyDescent="0.25">
      <c r="A190" s="39">
        <v>148</v>
      </c>
      <c r="B190" s="90" t="str">
        <f t="shared" si="127"/>
        <v/>
      </c>
      <c r="C190" s="159"/>
      <c r="D190" s="91"/>
      <c r="E190" s="174"/>
      <c r="F190" s="92"/>
      <c r="G190" s="93"/>
      <c r="H190" s="94"/>
      <c r="I190" s="185"/>
      <c r="J190" s="200"/>
      <c r="K190" s="210"/>
      <c r="L190" s="95"/>
      <c r="M190" s="92"/>
      <c r="N190" s="95"/>
      <c r="O190" s="92"/>
      <c r="P190" s="95"/>
      <c r="Q190" s="128"/>
      <c r="R190" s="95"/>
      <c r="S190" s="128"/>
      <c r="T190" s="211"/>
      <c r="U190" s="203"/>
      <c r="V190" s="92"/>
      <c r="W190" s="96"/>
      <c r="X190" s="92"/>
      <c r="Y190" s="220"/>
      <c r="Z190" s="226"/>
      <c r="AA190" s="165"/>
      <c r="AB190" s="165"/>
      <c r="AC190" s="165"/>
      <c r="AD190" s="165"/>
      <c r="AE190" s="165"/>
      <c r="AF190" s="168"/>
      <c r="AG190"/>
      <c r="AH190" s="107">
        <f t="shared" si="129"/>
        <v>0</v>
      </c>
      <c r="AI190" s="107">
        <f t="shared" si="130"/>
        <v>0</v>
      </c>
      <c r="AJ190" s="107">
        <f t="shared" si="131"/>
        <v>0</v>
      </c>
      <c r="AK190" s="107">
        <f t="shared" si="132"/>
        <v>0</v>
      </c>
      <c r="AL190" s="107">
        <f t="shared" si="133"/>
        <v>0</v>
      </c>
      <c r="AM190" s="107">
        <f t="shared" si="128"/>
        <v>0</v>
      </c>
      <c r="AO190" s="161" t="e">
        <f t="shared" si="134"/>
        <v>#DIV/0!</v>
      </c>
      <c r="AP190" s="161" t="e">
        <f t="shared" si="135"/>
        <v>#DIV/0!</v>
      </c>
      <c r="AQ190" s="161" t="e">
        <f t="shared" si="136"/>
        <v>#DIV/0!</v>
      </c>
      <c r="AR190" s="161" t="e">
        <f t="shared" si="137"/>
        <v>#DIV/0!</v>
      </c>
      <c r="AS190" s="161" t="e">
        <f t="shared" si="138"/>
        <v>#DIV/0!</v>
      </c>
      <c r="AT190" s="107">
        <f t="shared" si="139"/>
        <v>0</v>
      </c>
      <c r="AU190" s="161" t="e">
        <f t="shared" si="140"/>
        <v>#DIV/0!</v>
      </c>
      <c r="AV190" s="161" t="e">
        <f t="shared" si="141"/>
        <v>#DIV/0!</v>
      </c>
      <c r="AW190" s="161" t="e">
        <f t="shared" si="142"/>
        <v>#DIV/0!</v>
      </c>
      <c r="AX190" s="161" t="e">
        <f t="shared" si="143"/>
        <v>#DIV/0!</v>
      </c>
      <c r="AY190" s="161" t="e">
        <f t="shared" si="144"/>
        <v>#DIV/0!</v>
      </c>
      <c r="AZ190" s="107">
        <f t="shared" si="145"/>
        <v>0</v>
      </c>
      <c r="BA190" s="161" t="e">
        <f t="shared" si="146"/>
        <v>#DIV/0!</v>
      </c>
      <c r="BB190" s="161" t="e">
        <f t="shared" si="147"/>
        <v>#DIV/0!</v>
      </c>
      <c r="BC190" s="161" t="e">
        <f t="shared" si="148"/>
        <v>#DIV/0!</v>
      </c>
      <c r="BD190" s="161" t="e">
        <f t="shared" si="149"/>
        <v>#DIV/0!</v>
      </c>
      <c r="BE190" s="161" t="e">
        <f t="shared" si="150"/>
        <v>#DIV/0!</v>
      </c>
      <c r="BF190" s="107">
        <f t="shared" si="151"/>
        <v>0</v>
      </c>
      <c r="BG190" s="161" t="e">
        <f t="shared" si="152"/>
        <v>#DIV/0!</v>
      </c>
      <c r="BH190" s="161" t="e">
        <f t="shared" si="153"/>
        <v>#DIV/0!</v>
      </c>
      <c r="BI190" s="161" t="e">
        <f t="shared" si="154"/>
        <v>#DIV/0!</v>
      </c>
      <c r="BJ190" s="161" t="e">
        <f t="shared" si="155"/>
        <v>#DIV/0!</v>
      </c>
      <c r="BK190" s="161" t="e">
        <f t="shared" si="156"/>
        <v>#DIV/0!</v>
      </c>
      <c r="BL190" s="107">
        <f t="shared" si="157"/>
        <v>0</v>
      </c>
      <c r="BM190" s="161" t="e">
        <f t="shared" si="158"/>
        <v>#DIV/0!</v>
      </c>
      <c r="BN190" s="161" t="e">
        <f t="shared" si="159"/>
        <v>#DIV/0!</v>
      </c>
      <c r="BO190" s="161" t="e">
        <f t="shared" si="160"/>
        <v>#DIV/0!</v>
      </c>
      <c r="BP190" s="161" t="e">
        <f t="shared" si="161"/>
        <v>#DIV/0!</v>
      </c>
      <c r="BQ190" s="161" t="e">
        <f t="shared" si="162"/>
        <v>#DIV/0!</v>
      </c>
      <c r="BR190" s="107">
        <f t="shared" si="163"/>
        <v>0</v>
      </c>
      <c r="BS190" s="161" t="e">
        <f t="shared" si="164"/>
        <v>#DIV/0!</v>
      </c>
      <c r="BT190" s="161" t="e">
        <f t="shared" si="165"/>
        <v>#DIV/0!</v>
      </c>
      <c r="BU190" s="161" t="e">
        <f t="shared" si="166"/>
        <v>#DIV/0!</v>
      </c>
      <c r="BV190" s="161" t="e">
        <f t="shared" si="167"/>
        <v>#DIV/0!</v>
      </c>
      <c r="BW190" s="161" t="e">
        <f t="shared" si="168"/>
        <v>#DIV/0!</v>
      </c>
      <c r="BX190" s="107">
        <f t="shared" si="169"/>
        <v>0</v>
      </c>
      <c r="BZ190" s="40" t="e">
        <f>VLOOKUP(I190,Lists!$D$2:$D$19,1,FALSE)</f>
        <v>#N/A</v>
      </c>
      <c r="CA190" s="40" t="e">
        <f>VLOOKUP($I190,Blends!$B$2:$B$115,1,FALSE)</f>
        <v>#N/A</v>
      </c>
      <c r="CC190" s="218">
        <f>ROUND(IF($I190="Other HFC Blend",(Z190*$L190*SUMIF(Lists!$E$2:$E$133,'Quarterly Information'!$K190,Exchange_Value)+Z190*$N190*SUMIF(Lists!$E$2:$E$133,'Quarterly Information'!$M190,Exchange_Value)+Z190*$P190*SUMIF(Lists!$E$2:$E$133,'Quarterly Information'!$O190,Exchange_Value)+Z190*$R190*SUMIF(Lists!$E$2:$E$133,'Quarterly Information'!$Q190,Exchange_Value)+Z190*$T190*SUMIF(Lists!$E$2:$E$133,'Quarterly Information'!$S190,Exchange_Value))/1000,Z190*SUMIF(Lists!$E$2:$E$133,$I190,Exchange_Value)/1000),1)</f>
        <v>0</v>
      </c>
      <c r="CD190" s="218">
        <f>ROUND(IF($I190="Other HFC Blend",(AA190*$L190*SUMIF(Lists!$E$2:$E$133,'Quarterly Information'!$K190,Exchange_Value)+AA190*$N190*SUMIF(Lists!$E$2:$E$133,'Quarterly Information'!$M190,Exchange_Value)+AA190*$P190*SUMIF(Lists!$E$2:$E$133,'Quarterly Information'!$O190,Exchange_Value)+AA190*$R190*SUMIF(Lists!$E$2:$E$133,'Quarterly Information'!$Q190,Exchange_Value)+AA190*$T190*SUMIF(Lists!$E$2:$E$133,'Quarterly Information'!$S190,Exchange_Value))/1000,AA190*SUMIF(Lists!$E$2:$E$133,$I190,Exchange_Value)/1000),1)</f>
        <v>0</v>
      </c>
      <c r="CE190" s="218">
        <f>ROUND(IF($I190="Other HFC Blend",(AB190*$L190*SUMIF(Lists!$E$2:$E$133,'Quarterly Information'!$K190,Exchange_Value)+AB190*$N190*SUMIF(Lists!$E$2:$E$133,'Quarterly Information'!$M190,Exchange_Value)+AB190*$P190*SUMIF(Lists!$E$2:$E$133,'Quarterly Information'!$O190,Exchange_Value)+AB190*$R190*SUMIF(Lists!$E$2:$E$133,'Quarterly Information'!$Q190,Exchange_Value)+AB190*$T190*SUMIF(Lists!$E$2:$E$133,'Quarterly Information'!$S190,Exchange_Value))/1000,AB190*SUMIF(Lists!$E$2:$E$133,$I190,Exchange_Value)/1000),1)</f>
        <v>0</v>
      </c>
      <c r="CF190" s="218">
        <f>ROUND(IF($I190="Other HFC Blend",(AC190*$L190*SUMIF(Lists!$E$2:$E$133,'Quarterly Information'!$K190,Exchange_Value)+AC190*$N190*SUMIF(Lists!$E$2:$E$133,'Quarterly Information'!$M190,Exchange_Value)+AC190*$P190*SUMIF(Lists!$E$2:$E$133,'Quarterly Information'!$O190,Exchange_Value)+AC190*$R190*SUMIF(Lists!$E$2:$E$133,'Quarterly Information'!$Q190,Exchange_Value)+AC190*$T190*SUMIF(Lists!$E$2:$E$133,'Quarterly Information'!$S190,Exchange_Value))/1000,AC190*SUMIF(Lists!$E$2:$E$133,$I190,Exchange_Value)/1000),1)</f>
        <v>0</v>
      </c>
      <c r="CG190" s="218">
        <f>ROUND(IF($I190="Other HFC Blend",(AD190*$L190*SUMIF(Lists!$E$2:$E$133,'Quarterly Information'!$K190,Exchange_Value)+AD190*$N190*SUMIF(Lists!$E$2:$E$133,'Quarterly Information'!$M190,Exchange_Value)+AD190*$P190*SUMIF(Lists!$E$2:$E$133,'Quarterly Information'!$O190,Exchange_Value)+AD190*$R190*SUMIF(Lists!$E$2:$E$133,'Quarterly Information'!$Q190,Exchange_Value)+AD190*$T190*SUMIF(Lists!$E$2:$E$133,'Quarterly Information'!$S190,Exchange_Value))/1000,AD190*SUMIF(Lists!$E$2:$E$133,$I190,Exchange_Value)/1000),1)</f>
        <v>0</v>
      </c>
      <c r="CH190" s="218">
        <f>ROUND(IF($I190="Other HFC Blend",(AE190*$L190*SUMIF(Lists!$E$2:$E$133,'Quarterly Information'!$K190,Exchange_Value)+AE190*$N190*SUMIF(Lists!$E$2:$E$133,'Quarterly Information'!$M190,Exchange_Value)+AE190*$P190*SUMIF(Lists!$E$2:$E$133,'Quarterly Information'!$O190,Exchange_Value)+AE190*$R190*SUMIF(Lists!$E$2:$E$133,'Quarterly Information'!$Q190,Exchange_Value)+AE190*$T190*SUMIF(Lists!$E$2:$E$133,'Quarterly Information'!$S190,Exchange_Value))/1000,AE190*SUMIF(Lists!$E$2:$E$133,$I190,Exchange_Value)/1000),1)</f>
        <v>0</v>
      </c>
      <c r="CI190" s="218">
        <f>ROUND(IF($I190="Other HFC Blend",(AF190*$L190*SUMIF(Lists!$E$2:$E$133,'Quarterly Information'!$K190,Exchange_Value)+AF190*$N190*SUMIF(Lists!$E$2:$E$133,'Quarterly Information'!$M190,Exchange_Value)+AF190*$P190*SUMIF(Lists!$E$2:$E$133,'Quarterly Information'!$O190,Exchange_Value)+AF190*$R190*SUMIF(Lists!$E$2:$E$133,'Quarterly Information'!$Q190,Exchange_Value)+AF190*$T190*SUMIF(Lists!$E$2:$E$133,'Quarterly Information'!$S190,Exchange_Value))/1000,AF190*SUMIF(Lists!$E$2:$E$133,$I190,Exchange_Value)/1000),1)</f>
        <v>0</v>
      </c>
    </row>
    <row r="191" spans="1:87" ht="14" x14ac:dyDescent="0.25">
      <c r="A191" s="39">
        <v>149</v>
      </c>
      <c r="B191" s="90" t="str">
        <f t="shared" si="127"/>
        <v/>
      </c>
      <c r="C191" s="159"/>
      <c r="D191" s="91"/>
      <c r="E191" s="174"/>
      <c r="F191" s="92"/>
      <c r="G191" s="93"/>
      <c r="H191" s="94"/>
      <c r="I191" s="185"/>
      <c r="J191" s="200"/>
      <c r="K191" s="210"/>
      <c r="L191" s="95"/>
      <c r="M191" s="92"/>
      <c r="N191" s="95"/>
      <c r="O191" s="92"/>
      <c r="P191" s="95"/>
      <c r="Q191" s="128"/>
      <c r="R191" s="95"/>
      <c r="S191" s="128"/>
      <c r="T191" s="211"/>
      <c r="U191" s="203"/>
      <c r="V191" s="92"/>
      <c r="W191" s="96"/>
      <c r="X191" s="92"/>
      <c r="Y191" s="220"/>
      <c r="Z191" s="226"/>
      <c r="AA191" s="165"/>
      <c r="AB191" s="165"/>
      <c r="AC191" s="165"/>
      <c r="AD191" s="165"/>
      <c r="AE191" s="165"/>
      <c r="AF191" s="168"/>
      <c r="AG191"/>
      <c r="AH191" s="107">
        <f t="shared" si="129"/>
        <v>0</v>
      </c>
      <c r="AI191" s="107">
        <f t="shared" si="130"/>
        <v>0</v>
      </c>
      <c r="AJ191" s="107">
        <f t="shared" si="131"/>
        <v>0</v>
      </c>
      <c r="AK191" s="107">
        <f t="shared" si="132"/>
        <v>0</v>
      </c>
      <c r="AL191" s="107">
        <f t="shared" si="133"/>
        <v>0</v>
      </c>
      <c r="AM191" s="107">
        <f t="shared" si="128"/>
        <v>0</v>
      </c>
      <c r="AO191" s="161" t="e">
        <f t="shared" si="134"/>
        <v>#DIV/0!</v>
      </c>
      <c r="AP191" s="161" t="e">
        <f t="shared" si="135"/>
        <v>#DIV/0!</v>
      </c>
      <c r="AQ191" s="161" t="e">
        <f t="shared" si="136"/>
        <v>#DIV/0!</v>
      </c>
      <c r="AR191" s="161" t="e">
        <f t="shared" si="137"/>
        <v>#DIV/0!</v>
      </c>
      <c r="AS191" s="161" t="e">
        <f t="shared" si="138"/>
        <v>#DIV/0!</v>
      </c>
      <c r="AT191" s="107">
        <f t="shared" si="139"/>
        <v>0</v>
      </c>
      <c r="AU191" s="161" t="e">
        <f t="shared" si="140"/>
        <v>#DIV/0!</v>
      </c>
      <c r="AV191" s="161" t="e">
        <f t="shared" si="141"/>
        <v>#DIV/0!</v>
      </c>
      <c r="AW191" s="161" t="e">
        <f t="shared" si="142"/>
        <v>#DIV/0!</v>
      </c>
      <c r="AX191" s="161" t="e">
        <f t="shared" si="143"/>
        <v>#DIV/0!</v>
      </c>
      <c r="AY191" s="161" t="e">
        <f t="shared" si="144"/>
        <v>#DIV/0!</v>
      </c>
      <c r="AZ191" s="107">
        <f t="shared" si="145"/>
        <v>0</v>
      </c>
      <c r="BA191" s="161" t="e">
        <f t="shared" si="146"/>
        <v>#DIV/0!</v>
      </c>
      <c r="BB191" s="161" t="e">
        <f t="shared" si="147"/>
        <v>#DIV/0!</v>
      </c>
      <c r="BC191" s="161" t="e">
        <f t="shared" si="148"/>
        <v>#DIV/0!</v>
      </c>
      <c r="BD191" s="161" t="e">
        <f t="shared" si="149"/>
        <v>#DIV/0!</v>
      </c>
      <c r="BE191" s="161" t="e">
        <f t="shared" si="150"/>
        <v>#DIV/0!</v>
      </c>
      <c r="BF191" s="107">
        <f t="shared" si="151"/>
        <v>0</v>
      </c>
      <c r="BG191" s="161" t="e">
        <f t="shared" si="152"/>
        <v>#DIV/0!</v>
      </c>
      <c r="BH191" s="161" t="e">
        <f t="shared" si="153"/>
        <v>#DIV/0!</v>
      </c>
      <c r="BI191" s="161" t="e">
        <f t="shared" si="154"/>
        <v>#DIV/0!</v>
      </c>
      <c r="BJ191" s="161" t="e">
        <f t="shared" si="155"/>
        <v>#DIV/0!</v>
      </c>
      <c r="BK191" s="161" t="e">
        <f t="shared" si="156"/>
        <v>#DIV/0!</v>
      </c>
      <c r="BL191" s="107">
        <f t="shared" si="157"/>
        <v>0</v>
      </c>
      <c r="BM191" s="161" t="e">
        <f t="shared" si="158"/>
        <v>#DIV/0!</v>
      </c>
      <c r="BN191" s="161" t="e">
        <f t="shared" si="159"/>
        <v>#DIV/0!</v>
      </c>
      <c r="BO191" s="161" t="e">
        <f t="shared" si="160"/>
        <v>#DIV/0!</v>
      </c>
      <c r="BP191" s="161" t="e">
        <f t="shared" si="161"/>
        <v>#DIV/0!</v>
      </c>
      <c r="BQ191" s="161" t="e">
        <f t="shared" si="162"/>
        <v>#DIV/0!</v>
      </c>
      <c r="BR191" s="107">
        <f t="shared" si="163"/>
        <v>0</v>
      </c>
      <c r="BS191" s="161" t="e">
        <f t="shared" si="164"/>
        <v>#DIV/0!</v>
      </c>
      <c r="BT191" s="161" t="e">
        <f t="shared" si="165"/>
        <v>#DIV/0!</v>
      </c>
      <c r="BU191" s="161" t="e">
        <f t="shared" si="166"/>
        <v>#DIV/0!</v>
      </c>
      <c r="BV191" s="161" t="e">
        <f t="shared" si="167"/>
        <v>#DIV/0!</v>
      </c>
      <c r="BW191" s="161" t="e">
        <f t="shared" si="168"/>
        <v>#DIV/0!</v>
      </c>
      <c r="BX191" s="107">
        <f t="shared" si="169"/>
        <v>0</v>
      </c>
      <c r="BZ191" s="40" t="e">
        <f>VLOOKUP(I191,Lists!$D$2:$D$19,1,FALSE)</f>
        <v>#N/A</v>
      </c>
      <c r="CA191" s="40" t="e">
        <f>VLOOKUP($I191,Blends!$B$2:$B$115,1,FALSE)</f>
        <v>#N/A</v>
      </c>
      <c r="CC191" s="218">
        <f>ROUND(IF($I191="Other HFC Blend",(Z191*$L191*SUMIF(Lists!$E$2:$E$133,'Quarterly Information'!$K191,Exchange_Value)+Z191*$N191*SUMIF(Lists!$E$2:$E$133,'Quarterly Information'!$M191,Exchange_Value)+Z191*$P191*SUMIF(Lists!$E$2:$E$133,'Quarterly Information'!$O191,Exchange_Value)+Z191*$R191*SUMIF(Lists!$E$2:$E$133,'Quarterly Information'!$Q191,Exchange_Value)+Z191*$T191*SUMIF(Lists!$E$2:$E$133,'Quarterly Information'!$S191,Exchange_Value))/1000,Z191*SUMIF(Lists!$E$2:$E$133,$I191,Exchange_Value)/1000),1)</f>
        <v>0</v>
      </c>
      <c r="CD191" s="218">
        <f>ROUND(IF($I191="Other HFC Blend",(AA191*$L191*SUMIF(Lists!$E$2:$E$133,'Quarterly Information'!$K191,Exchange_Value)+AA191*$N191*SUMIF(Lists!$E$2:$E$133,'Quarterly Information'!$M191,Exchange_Value)+AA191*$P191*SUMIF(Lists!$E$2:$E$133,'Quarterly Information'!$O191,Exchange_Value)+AA191*$R191*SUMIF(Lists!$E$2:$E$133,'Quarterly Information'!$Q191,Exchange_Value)+AA191*$T191*SUMIF(Lists!$E$2:$E$133,'Quarterly Information'!$S191,Exchange_Value))/1000,AA191*SUMIF(Lists!$E$2:$E$133,$I191,Exchange_Value)/1000),1)</f>
        <v>0</v>
      </c>
      <c r="CE191" s="218">
        <f>ROUND(IF($I191="Other HFC Blend",(AB191*$L191*SUMIF(Lists!$E$2:$E$133,'Quarterly Information'!$K191,Exchange_Value)+AB191*$N191*SUMIF(Lists!$E$2:$E$133,'Quarterly Information'!$M191,Exchange_Value)+AB191*$P191*SUMIF(Lists!$E$2:$E$133,'Quarterly Information'!$O191,Exchange_Value)+AB191*$R191*SUMIF(Lists!$E$2:$E$133,'Quarterly Information'!$Q191,Exchange_Value)+AB191*$T191*SUMIF(Lists!$E$2:$E$133,'Quarterly Information'!$S191,Exchange_Value))/1000,AB191*SUMIF(Lists!$E$2:$E$133,$I191,Exchange_Value)/1000),1)</f>
        <v>0</v>
      </c>
      <c r="CF191" s="218">
        <f>ROUND(IF($I191="Other HFC Blend",(AC191*$L191*SUMIF(Lists!$E$2:$E$133,'Quarterly Information'!$K191,Exchange_Value)+AC191*$N191*SUMIF(Lists!$E$2:$E$133,'Quarterly Information'!$M191,Exchange_Value)+AC191*$P191*SUMIF(Lists!$E$2:$E$133,'Quarterly Information'!$O191,Exchange_Value)+AC191*$R191*SUMIF(Lists!$E$2:$E$133,'Quarterly Information'!$Q191,Exchange_Value)+AC191*$T191*SUMIF(Lists!$E$2:$E$133,'Quarterly Information'!$S191,Exchange_Value))/1000,AC191*SUMIF(Lists!$E$2:$E$133,$I191,Exchange_Value)/1000),1)</f>
        <v>0</v>
      </c>
      <c r="CG191" s="218">
        <f>ROUND(IF($I191="Other HFC Blend",(AD191*$L191*SUMIF(Lists!$E$2:$E$133,'Quarterly Information'!$K191,Exchange_Value)+AD191*$N191*SUMIF(Lists!$E$2:$E$133,'Quarterly Information'!$M191,Exchange_Value)+AD191*$P191*SUMIF(Lists!$E$2:$E$133,'Quarterly Information'!$O191,Exchange_Value)+AD191*$R191*SUMIF(Lists!$E$2:$E$133,'Quarterly Information'!$Q191,Exchange_Value)+AD191*$T191*SUMIF(Lists!$E$2:$E$133,'Quarterly Information'!$S191,Exchange_Value))/1000,AD191*SUMIF(Lists!$E$2:$E$133,$I191,Exchange_Value)/1000),1)</f>
        <v>0</v>
      </c>
      <c r="CH191" s="218">
        <f>ROUND(IF($I191="Other HFC Blend",(AE191*$L191*SUMIF(Lists!$E$2:$E$133,'Quarterly Information'!$K191,Exchange_Value)+AE191*$N191*SUMIF(Lists!$E$2:$E$133,'Quarterly Information'!$M191,Exchange_Value)+AE191*$P191*SUMIF(Lists!$E$2:$E$133,'Quarterly Information'!$O191,Exchange_Value)+AE191*$R191*SUMIF(Lists!$E$2:$E$133,'Quarterly Information'!$Q191,Exchange_Value)+AE191*$T191*SUMIF(Lists!$E$2:$E$133,'Quarterly Information'!$S191,Exchange_Value))/1000,AE191*SUMIF(Lists!$E$2:$E$133,$I191,Exchange_Value)/1000),1)</f>
        <v>0</v>
      </c>
      <c r="CI191" s="218">
        <f>ROUND(IF($I191="Other HFC Blend",(AF191*$L191*SUMIF(Lists!$E$2:$E$133,'Quarterly Information'!$K191,Exchange_Value)+AF191*$N191*SUMIF(Lists!$E$2:$E$133,'Quarterly Information'!$M191,Exchange_Value)+AF191*$P191*SUMIF(Lists!$E$2:$E$133,'Quarterly Information'!$O191,Exchange_Value)+AF191*$R191*SUMIF(Lists!$E$2:$E$133,'Quarterly Information'!$Q191,Exchange_Value)+AF191*$T191*SUMIF(Lists!$E$2:$E$133,'Quarterly Information'!$S191,Exchange_Value))/1000,AF191*SUMIF(Lists!$E$2:$E$133,$I191,Exchange_Value)/1000),1)</f>
        <v>0</v>
      </c>
    </row>
    <row r="192" spans="1:87" ht="14" x14ac:dyDescent="0.25">
      <c r="A192" s="39">
        <v>150</v>
      </c>
      <c r="B192" s="90" t="str">
        <f t="shared" si="127"/>
        <v/>
      </c>
      <c r="C192" s="159"/>
      <c r="D192" s="91"/>
      <c r="E192" s="174"/>
      <c r="F192" s="92"/>
      <c r="G192" s="93"/>
      <c r="H192" s="94"/>
      <c r="I192" s="185"/>
      <c r="J192" s="200"/>
      <c r="K192" s="210"/>
      <c r="L192" s="95"/>
      <c r="M192" s="92"/>
      <c r="N192" s="95"/>
      <c r="O192" s="92"/>
      <c r="P192" s="95"/>
      <c r="Q192" s="128"/>
      <c r="R192" s="95"/>
      <c r="S192" s="128"/>
      <c r="T192" s="211"/>
      <c r="U192" s="203"/>
      <c r="V192" s="92"/>
      <c r="W192" s="96"/>
      <c r="X192" s="92"/>
      <c r="Y192" s="220"/>
      <c r="Z192" s="226"/>
      <c r="AA192" s="165"/>
      <c r="AB192" s="165"/>
      <c r="AC192" s="165"/>
      <c r="AD192" s="165"/>
      <c r="AE192" s="165"/>
      <c r="AF192" s="168"/>
      <c r="AG192"/>
      <c r="AH192" s="107">
        <f t="shared" si="129"/>
        <v>0</v>
      </c>
      <c r="AI192" s="107">
        <f t="shared" si="130"/>
        <v>0</v>
      </c>
      <c r="AJ192" s="107">
        <f t="shared" si="131"/>
        <v>0</v>
      </c>
      <c r="AK192" s="107">
        <f t="shared" si="132"/>
        <v>0</v>
      </c>
      <c r="AL192" s="107">
        <f t="shared" si="133"/>
        <v>0</v>
      </c>
      <c r="AM192" s="107">
        <f t="shared" si="128"/>
        <v>0</v>
      </c>
      <c r="AO192" s="161" t="e">
        <f t="shared" si="134"/>
        <v>#DIV/0!</v>
      </c>
      <c r="AP192" s="161" t="e">
        <f t="shared" si="135"/>
        <v>#DIV/0!</v>
      </c>
      <c r="AQ192" s="161" t="e">
        <f t="shared" si="136"/>
        <v>#DIV/0!</v>
      </c>
      <c r="AR192" s="161" t="e">
        <f t="shared" si="137"/>
        <v>#DIV/0!</v>
      </c>
      <c r="AS192" s="161" t="e">
        <f t="shared" si="138"/>
        <v>#DIV/0!</v>
      </c>
      <c r="AT192" s="107">
        <f t="shared" si="139"/>
        <v>0</v>
      </c>
      <c r="AU192" s="161" t="e">
        <f t="shared" si="140"/>
        <v>#DIV/0!</v>
      </c>
      <c r="AV192" s="161" t="e">
        <f t="shared" si="141"/>
        <v>#DIV/0!</v>
      </c>
      <c r="AW192" s="161" t="e">
        <f t="shared" si="142"/>
        <v>#DIV/0!</v>
      </c>
      <c r="AX192" s="161" t="e">
        <f t="shared" si="143"/>
        <v>#DIV/0!</v>
      </c>
      <c r="AY192" s="161" t="e">
        <f t="shared" si="144"/>
        <v>#DIV/0!</v>
      </c>
      <c r="AZ192" s="107">
        <f t="shared" si="145"/>
        <v>0</v>
      </c>
      <c r="BA192" s="161" t="e">
        <f t="shared" si="146"/>
        <v>#DIV/0!</v>
      </c>
      <c r="BB192" s="161" t="e">
        <f t="shared" si="147"/>
        <v>#DIV/0!</v>
      </c>
      <c r="BC192" s="161" t="e">
        <f t="shared" si="148"/>
        <v>#DIV/0!</v>
      </c>
      <c r="BD192" s="161" t="e">
        <f t="shared" si="149"/>
        <v>#DIV/0!</v>
      </c>
      <c r="BE192" s="161" t="e">
        <f t="shared" si="150"/>
        <v>#DIV/0!</v>
      </c>
      <c r="BF192" s="107">
        <f t="shared" si="151"/>
        <v>0</v>
      </c>
      <c r="BG192" s="161" t="e">
        <f t="shared" si="152"/>
        <v>#DIV/0!</v>
      </c>
      <c r="BH192" s="161" t="e">
        <f t="shared" si="153"/>
        <v>#DIV/0!</v>
      </c>
      <c r="BI192" s="161" t="e">
        <f t="shared" si="154"/>
        <v>#DIV/0!</v>
      </c>
      <c r="BJ192" s="161" t="e">
        <f t="shared" si="155"/>
        <v>#DIV/0!</v>
      </c>
      <c r="BK192" s="161" t="e">
        <f t="shared" si="156"/>
        <v>#DIV/0!</v>
      </c>
      <c r="BL192" s="107">
        <f t="shared" si="157"/>
        <v>0</v>
      </c>
      <c r="BM192" s="161" t="e">
        <f t="shared" si="158"/>
        <v>#DIV/0!</v>
      </c>
      <c r="BN192" s="161" t="e">
        <f t="shared" si="159"/>
        <v>#DIV/0!</v>
      </c>
      <c r="BO192" s="161" t="e">
        <f t="shared" si="160"/>
        <v>#DIV/0!</v>
      </c>
      <c r="BP192" s="161" t="e">
        <f t="shared" si="161"/>
        <v>#DIV/0!</v>
      </c>
      <c r="BQ192" s="161" t="e">
        <f t="shared" si="162"/>
        <v>#DIV/0!</v>
      </c>
      <c r="BR192" s="107">
        <f t="shared" si="163"/>
        <v>0</v>
      </c>
      <c r="BS192" s="161" t="e">
        <f t="shared" si="164"/>
        <v>#DIV/0!</v>
      </c>
      <c r="BT192" s="161" t="e">
        <f t="shared" si="165"/>
        <v>#DIV/0!</v>
      </c>
      <c r="BU192" s="161" t="e">
        <f t="shared" si="166"/>
        <v>#DIV/0!</v>
      </c>
      <c r="BV192" s="161" t="e">
        <f t="shared" si="167"/>
        <v>#DIV/0!</v>
      </c>
      <c r="BW192" s="161" t="e">
        <f t="shared" si="168"/>
        <v>#DIV/0!</v>
      </c>
      <c r="BX192" s="107">
        <f t="shared" si="169"/>
        <v>0</v>
      </c>
      <c r="BZ192" s="40" t="e">
        <f>VLOOKUP(I192,Lists!$D$2:$D$19,1,FALSE)</f>
        <v>#N/A</v>
      </c>
      <c r="CA192" s="40" t="e">
        <f>VLOOKUP($I192,Blends!$B$2:$B$115,1,FALSE)</f>
        <v>#N/A</v>
      </c>
      <c r="CC192" s="218">
        <f>ROUND(IF($I192="Other HFC Blend",(Z192*$L192*SUMIF(Lists!$E$2:$E$133,'Quarterly Information'!$K192,Exchange_Value)+Z192*$N192*SUMIF(Lists!$E$2:$E$133,'Quarterly Information'!$M192,Exchange_Value)+Z192*$P192*SUMIF(Lists!$E$2:$E$133,'Quarterly Information'!$O192,Exchange_Value)+Z192*$R192*SUMIF(Lists!$E$2:$E$133,'Quarterly Information'!$Q192,Exchange_Value)+Z192*$T192*SUMIF(Lists!$E$2:$E$133,'Quarterly Information'!$S192,Exchange_Value))/1000,Z192*SUMIF(Lists!$E$2:$E$133,$I192,Exchange_Value)/1000),1)</f>
        <v>0</v>
      </c>
      <c r="CD192" s="218">
        <f>ROUND(IF($I192="Other HFC Blend",(AA192*$L192*SUMIF(Lists!$E$2:$E$133,'Quarterly Information'!$K192,Exchange_Value)+AA192*$N192*SUMIF(Lists!$E$2:$E$133,'Quarterly Information'!$M192,Exchange_Value)+AA192*$P192*SUMIF(Lists!$E$2:$E$133,'Quarterly Information'!$O192,Exchange_Value)+AA192*$R192*SUMIF(Lists!$E$2:$E$133,'Quarterly Information'!$Q192,Exchange_Value)+AA192*$T192*SUMIF(Lists!$E$2:$E$133,'Quarterly Information'!$S192,Exchange_Value))/1000,AA192*SUMIF(Lists!$E$2:$E$133,$I192,Exchange_Value)/1000),1)</f>
        <v>0</v>
      </c>
      <c r="CE192" s="218">
        <f>ROUND(IF($I192="Other HFC Blend",(AB192*$L192*SUMIF(Lists!$E$2:$E$133,'Quarterly Information'!$K192,Exchange_Value)+AB192*$N192*SUMIF(Lists!$E$2:$E$133,'Quarterly Information'!$M192,Exchange_Value)+AB192*$P192*SUMIF(Lists!$E$2:$E$133,'Quarterly Information'!$O192,Exchange_Value)+AB192*$R192*SUMIF(Lists!$E$2:$E$133,'Quarterly Information'!$Q192,Exchange_Value)+AB192*$T192*SUMIF(Lists!$E$2:$E$133,'Quarterly Information'!$S192,Exchange_Value))/1000,AB192*SUMIF(Lists!$E$2:$E$133,$I192,Exchange_Value)/1000),1)</f>
        <v>0</v>
      </c>
      <c r="CF192" s="218">
        <f>ROUND(IF($I192="Other HFC Blend",(AC192*$L192*SUMIF(Lists!$E$2:$E$133,'Quarterly Information'!$K192,Exchange_Value)+AC192*$N192*SUMIF(Lists!$E$2:$E$133,'Quarterly Information'!$M192,Exchange_Value)+AC192*$P192*SUMIF(Lists!$E$2:$E$133,'Quarterly Information'!$O192,Exchange_Value)+AC192*$R192*SUMIF(Lists!$E$2:$E$133,'Quarterly Information'!$Q192,Exchange_Value)+AC192*$T192*SUMIF(Lists!$E$2:$E$133,'Quarterly Information'!$S192,Exchange_Value))/1000,AC192*SUMIF(Lists!$E$2:$E$133,$I192,Exchange_Value)/1000),1)</f>
        <v>0</v>
      </c>
      <c r="CG192" s="218">
        <f>ROUND(IF($I192="Other HFC Blend",(AD192*$L192*SUMIF(Lists!$E$2:$E$133,'Quarterly Information'!$K192,Exchange_Value)+AD192*$N192*SUMIF(Lists!$E$2:$E$133,'Quarterly Information'!$M192,Exchange_Value)+AD192*$P192*SUMIF(Lists!$E$2:$E$133,'Quarterly Information'!$O192,Exchange_Value)+AD192*$R192*SUMIF(Lists!$E$2:$E$133,'Quarterly Information'!$Q192,Exchange_Value)+AD192*$T192*SUMIF(Lists!$E$2:$E$133,'Quarterly Information'!$S192,Exchange_Value))/1000,AD192*SUMIF(Lists!$E$2:$E$133,$I192,Exchange_Value)/1000),1)</f>
        <v>0</v>
      </c>
      <c r="CH192" s="218">
        <f>ROUND(IF($I192="Other HFC Blend",(AE192*$L192*SUMIF(Lists!$E$2:$E$133,'Quarterly Information'!$K192,Exchange_Value)+AE192*$N192*SUMIF(Lists!$E$2:$E$133,'Quarterly Information'!$M192,Exchange_Value)+AE192*$P192*SUMIF(Lists!$E$2:$E$133,'Quarterly Information'!$O192,Exchange_Value)+AE192*$R192*SUMIF(Lists!$E$2:$E$133,'Quarterly Information'!$Q192,Exchange_Value)+AE192*$T192*SUMIF(Lists!$E$2:$E$133,'Quarterly Information'!$S192,Exchange_Value))/1000,AE192*SUMIF(Lists!$E$2:$E$133,$I192,Exchange_Value)/1000),1)</f>
        <v>0</v>
      </c>
      <c r="CI192" s="218">
        <f>ROUND(IF($I192="Other HFC Blend",(AF192*$L192*SUMIF(Lists!$E$2:$E$133,'Quarterly Information'!$K192,Exchange_Value)+AF192*$N192*SUMIF(Lists!$E$2:$E$133,'Quarterly Information'!$M192,Exchange_Value)+AF192*$P192*SUMIF(Lists!$E$2:$E$133,'Quarterly Information'!$O192,Exchange_Value)+AF192*$R192*SUMIF(Lists!$E$2:$E$133,'Quarterly Information'!$Q192,Exchange_Value)+AF192*$T192*SUMIF(Lists!$E$2:$E$133,'Quarterly Information'!$S192,Exchange_Value))/1000,AF192*SUMIF(Lists!$E$2:$E$133,$I192,Exchange_Value)/1000),1)</f>
        <v>0</v>
      </c>
    </row>
    <row r="193" spans="1:87" ht="14" x14ac:dyDescent="0.25">
      <c r="A193" s="39">
        <v>151</v>
      </c>
      <c r="B193" s="90" t="str">
        <f t="shared" si="127"/>
        <v/>
      </c>
      <c r="C193" s="159"/>
      <c r="D193" s="91"/>
      <c r="E193" s="174"/>
      <c r="F193" s="92"/>
      <c r="G193" s="93"/>
      <c r="H193" s="94"/>
      <c r="I193" s="185"/>
      <c r="J193" s="200"/>
      <c r="K193" s="210"/>
      <c r="L193" s="95"/>
      <c r="M193" s="92"/>
      <c r="N193" s="95"/>
      <c r="O193" s="92"/>
      <c r="P193" s="95"/>
      <c r="Q193" s="128"/>
      <c r="R193" s="95"/>
      <c r="S193" s="128"/>
      <c r="T193" s="211"/>
      <c r="U193" s="203"/>
      <c r="V193" s="92"/>
      <c r="W193" s="96"/>
      <c r="X193" s="92"/>
      <c r="Y193" s="220"/>
      <c r="Z193" s="226"/>
      <c r="AA193" s="165"/>
      <c r="AB193" s="165"/>
      <c r="AC193" s="165"/>
      <c r="AD193" s="165"/>
      <c r="AE193" s="165"/>
      <c r="AF193" s="168"/>
      <c r="AG193"/>
      <c r="AH193" s="107">
        <f t="shared" si="129"/>
        <v>0</v>
      </c>
      <c r="AI193" s="107">
        <f t="shared" si="130"/>
        <v>0</v>
      </c>
      <c r="AJ193" s="107">
        <f t="shared" si="131"/>
        <v>0</v>
      </c>
      <c r="AK193" s="107">
        <f t="shared" si="132"/>
        <v>0</v>
      </c>
      <c r="AL193" s="107">
        <f t="shared" si="133"/>
        <v>0</v>
      </c>
      <c r="AM193" s="107">
        <f t="shared" si="128"/>
        <v>0</v>
      </c>
      <c r="AO193" s="161" t="e">
        <f t="shared" si="134"/>
        <v>#DIV/0!</v>
      </c>
      <c r="AP193" s="161" t="e">
        <f t="shared" si="135"/>
        <v>#DIV/0!</v>
      </c>
      <c r="AQ193" s="161" t="e">
        <f t="shared" si="136"/>
        <v>#DIV/0!</v>
      </c>
      <c r="AR193" s="161" t="e">
        <f t="shared" si="137"/>
        <v>#DIV/0!</v>
      </c>
      <c r="AS193" s="161" t="e">
        <f t="shared" si="138"/>
        <v>#DIV/0!</v>
      </c>
      <c r="AT193" s="107">
        <f t="shared" si="139"/>
        <v>0</v>
      </c>
      <c r="AU193" s="161" t="e">
        <f t="shared" si="140"/>
        <v>#DIV/0!</v>
      </c>
      <c r="AV193" s="161" t="e">
        <f t="shared" si="141"/>
        <v>#DIV/0!</v>
      </c>
      <c r="AW193" s="161" t="e">
        <f t="shared" si="142"/>
        <v>#DIV/0!</v>
      </c>
      <c r="AX193" s="161" t="e">
        <f t="shared" si="143"/>
        <v>#DIV/0!</v>
      </c>
      <c r="AY193" s="161" t="e">
        <f t="shared" si="144"/>
        <v>#DIV/0!</v>
      </c>
      <c r="AZ193" s="107">
        <f t="shared" si="145"/>
        <v>0</v>
      </c>
      <c r="BA193" s="161" t="e">
        <f t="shared" si="146"/>
        <v>#DIV/0!</v>
      </c>
      <c r="BB193" s="161" t="e">
        <f t="shared" si="147"/>
        <v>#DIV/0!</v>
      </c>
      <c r="BC193" s="161" t="e">
        <f t="shared" si="148"/>
        <v>#DIV/0!</v>
      </c>
      <c r="BD193" s="161" t="e">
        <f t="shared" si="149"/>
        <v>#DIV/0!</v>
      </c>
      <c r="BE193" s="161" t="e">
        <f t="shared" si="150"/>
        <v>#DIV/0!</v>
      </c>
      <c r="BF193" s="107">
        <f t="shared" si="151"/>
        <v>0</v>
      </c>
      <c r="BG193" s="161" t="e">
        <f t="shared" si="152"/>
        <v>#DIV/0!</v>
      </c>
      <c r="BH193" s="161" t="e">
        <f t="shared" si="153"/>
        <v>#DIV/0!</v>
      </c>
      <c r="BI193" s="161" t="e">
        <f t="shared" si="154"/>
        <v>#DIV/0!</v>
      </c>
      <c r="BJ193" s="161" t="e">
        <f t="shared" si="155"/>
        <v>#DIV/0!</v>
      </c>
      <c r="BK193" s="161" t="e">
        <f t="shared" si="156"/>
        <v>#DIV/0!</v>
      </c>
      <c r="BL193" s="107">
        <f t="shared" si="157"/>
        <v>0</v>
      </c>
      <c r="BM193" s="161" t="e">
        <f t="shared" si="158"/>
        <v>#DIV/0!</v>
      </c>
      <c r="BN193" s="161" t="e">
        <f t="shared" si="159"/>
        <v>#DIV/0!</v>
      </c>
      <c r="BO193" s="161" t="e">
        <f t="shared" si="160"/>
        <v>#DIV/0!</v>
      </c>
      <c r="BP193" s="161" t="e">
        <f t="shared" si="161"/>
        <v>#DIV/0!</v>
      </c>
      <c r="BQ193" s="161" t="e">
        <f t="shared" si="162"/>
        <v>#DIV/0!</v>
      </c>
      <c r="BR193" s="107">
        <f t="shared" si="163"/>
        <v>0</v>
      </c>
      <c r="BS193" s="161" t="e">
        <f t="shared" si="164"/>
        <v>#DIV/0!</v>
      </c>
      <c r="BT193" s="161" t="e">
        <f t="shared" si="165"/>
        <v>#DIV/0!</v>
      </c>
      <c r="BU193" s="161" t="e">
        <f t="shared" si="166"/>
        <v>#DIV/0!</v>
      </c>
      <c r="BV193" s="161" t="e">
        <f t="shared" si="167"/>
        <v>#DIV/0!</v>
      </c>
      <c r="BW193" s="161" t="e">
        <f t="shared" si="168"/>
        <v>#DIV/0!</v>
      </c>
      <c r="BX193" s="107">
        <f t="shared" si="169"/>
        <v>0</v>
      </c>
      <c r="BZ193" s="40" t="e">
        <f>VLOOKUP(I193,Lists!$D$2:$D$19,1,FALSE)</f>
        <v>#N/A</v>
      </c>
      <c r="CA193" s="40" t="e">
        <f>VLOOKUP($I193,Blends!$B$2:$B$115,1,FALSE)</f>
        <v>#N/A</v>
      </c>
      <c r="CC193" s="218">
        <f>ROUND(IF($I193="Other HFC Blend",(Z193*$L193*SUMIF(Lists!$E$2:$E$133,'Quarterly Information'!$K193,Exchange_Value)+Z193*$N193*SUMIF(Lists!$E$2:$E$133,'Quarterly Information'!$M193,Exchange_Value)+Z193*$P193*SUMIF(Lists!$E$2:$E$133,'Quarterly Information'!$O193,Exchange_Value)+Z193*$R193*SUMIF(Lists!$E$2:$E$133,'Quarterly Information'!$Q193,Exchange_Value)+Z193*$T193*SUMIF(Lists!$E$2:$E$133,'Quarterly Information'!$S193,Exchange_Value))/1000,Z193*SUMIF(Lists!$E$2:$E$133,$I193,Exchange_Value)/1000),1)</f>
        <v>0</v>
      </c>
      <c r="CD193" s="218">
        <f>ROUND(IF($I193="Other HFC Blend",(AA193*$L193*SUMIF(Lists!$E$2:$E$133,'Quarterly Information'!$K193,Exchange_Value)+AA193*$N193*SUMIF(Lists!$E$2:$E$133,'Quarterly Information'!$M193,Exchange_Value)+AA193*$P193*SUMIF(Lists!$E$2:$E$133,'Quarterly Information'!$O193,Exchange_Value)+AA193*$R193*SUMIF(Lists!$E$2:$E$133,'Quarterly Information'!$Q193,Exchange_Value)+AA193*$T193*SUMIF(Lists!$E$2:$E$133,'Quarterly Information'!$S193,Exchange_Value))/1000,AA193*SUMIF(Lists!$E$2:$E$133,$I193,Exchange_Value)/1000),1)</f>
        <v>0</v>
      </c>
      <c r="CE193" s="218">
        <f>ROUND(IF($I193="Other HFC Blend",(AB193*$L193*SUMIF(Lists!$E$2:$E$133,'Quarterly Information'!$K193,Exchange_Value)+AB193*$N193*SUMIF(Lists!$E$2:$E$133,'Quarterly Information'!$M193,Exchange_Value)+AB193*$P193*SUMIF(Lists!$E$2:$E$133,'Quarterly Information'!$O193,Exchange_Value)+AB193*$R193*SUMIF(Lists!$E$2:$E$133,'Quarterly Information'!$Q193,Exchange_Value)+AB193*$T193*SUMIF(Lists!$E$2:$E$133,'Quarterly Information'!$S193,Exchange_Value))/1000,AB193*SUMIF(Lists!$E$2:$E$133,$I193,Exchange_Value)/1000),1)</f>
        <v>0</v>
      </c>
      <c r="CF193" s="218">
        <f>ROUND(IF($I193="Other HFC Blend",(AC193*$L193*SUMIF(Lists!$E$2:$E$133,'Quarterly Information'!$K193,Exchange_Value)+AC193*$N193*SUMIF(Lists!$E$2:$E$133,'Quarterly Information'!$M193,Exchange_Value)+AC193*$P193*SUMIF(Lists!$E$2:$E$133,'Quarterly Information'!$O193,Exchange_Value)+AC193*$R193*SUMIF(Lists!$E$2:$E$133,'Quarterly Information'!$Q193,Exchange_Value)+AC193*$T193*SUMIF(Lists!$E$2:$E$133,'Quarterly Information'!$S193,Exchange_Value))/1000,AC193*SUMIF(Lists!$E$2:$E$133,$I193,Exchange_Value)/1000),1)</f>
        <v>0</v>
      </c>
      <c r="CG193" s="218">
        <f>ROUND(IF($I193="Other HFC Blend",(AD193*$L193*SUMIF(Lists!$E$2:$E$133,'Quarterly Information'!$K193,Exchange_Value)+AD193*$N193*SUMIF(Lists!$E$2:$E$133,'Quarterly Information'!$M193,Exchange_Value)+AD193*$P193*SUMIF(Lists!$E$2:$E$133,'Quarterly Information'!$O193,Exchange_Value)+AD193*$R193*SUMIF(Lists!$E$2:$E$133,'Quarterly Information'!$Q193,Exchange_Value)+AD193*$T193*SUMIF(Lists!$E$2:$E$133,'Quarterly Information'!$S193,Exchange_Value))/1000,AD193*SUMIF(Lists!$E$2:$E$133,$I193,Exchange_Value)/1000),1)</f>
        <v>0</v>
      </c>
      <c r="CH193" s="218">
        <f>ROUND(IF($I193="Other HFC Blend",(AE193*$L193*SUMIF(Lists!$E$2:$E$133,'Quarterly Information'!$K193,Exchange_Value)+AE193*$N193*SUMIF(Lists!$E$2:$E$133,'Quarterly Information'!$M193,Exchange_Value)+AE193*$P193*SUMIF(Lists!$E$2:$E$133,'Quarterly Information'!$O193,Exchange_Value)+AE193*$R193*SUMIF(Lists!$E$2:$E$133,'Quarterly Information'!$Q193,Exchange_Value)+AE193*$T193*SUMIF(Lists!$E$2:$E$133,'Quarterly Information'!$S193,Exchange_Value))/1000,AE193*SUMIF(Lists!$E$2:$E$133,$I193,Exchange_Value)/1000),1)</f>
        <v>0</v>
      </c>
      <c r="CI193" s="218">
        <f>ROUND(IF($I193="Other HFC Blend",(AF193*$L193*SUMIF(Lists!$E$2:$E$133,'Quarterly Information'!$K193,Exchange_Value)+AF193*$N193*SUMIF(Lists!$E$2:$E$133,'Quarterly Information'!$M193,Exchange_Value)+AF193*$P193*SUMIF(Lists!$E$2:$E$133,'Quarterly Information'!$O193,Exchange_Value)+AF193*$R193*SUMIF(Lists!$E$2:$E$133,'Quarterly Information'!$Q193,Exchange_Value)+AF193*$T193*SUMIF(Lists!$E$2:$E$133,'Quarterly Information'!$S193,Exchange_Value))/1000,AF193*SUMIF(Lists!$E$2:$E$133,$I193,Exchange_Value)/1000),1)</f>
        <v>0</v>
      </c>
    </row>
    <row r="194" spans="1:87" ht="14" x14ac:dyDescent="0.25">
      <c r="A194" s="39">
        <v>152</v>
      </c>
      <c r="B194" s="90" t="str">
        <f t="shared" si="127"/>
        <v/>
      </c>
      <c r="C194" s="159"/>
      <c r="D194" s="91"/>
      <c r="E194" s="174"/>
      <c r="F194" s="92"/>
      <c r="G194" s="93"/>
      <c r="H194" s="94"/>
      <c r="I194" s="185"/>
      <c r="J194" s="200"/>
      <c r="K194" s="210"/>
      <c r="L194" s="95"/>
      <c r="M194" s="92"/>
      <c r="N194" s="95"/>
      <c r="O194" s="92"/>
      <c r="P194" s="95"/>
      <c r="Q194" s="128"/>
      <c r="R194" s="95"/>
      <c r="S194" s="128"/>
      <c r="T194" s="211"/>
      <c r="U194" s="203"/>
      <c r="V194" s="92"/>
      <c r="W194" s="96"/>
      <c r="X194" s="92"/>
      <c r="Y194" s="220"/>
      <c r="Z194" s="226"/>
      <c r="AA194" s="165"/>
      <c r="AB194" s="165"/>
      <c r="AC194" s="165"/>
      <c r="AD194" s="165"/>
      <c r="AE194" s="165"/>
      <c r="AF194" s="168"/>
      <c r="AG194"/>
      <c r="AH194" s="107">
        <f t="shared" si="129"/>
        <v>0</v>
      </c>
      <c r="AI194" s="107">
        <f t="shared" si="130"/>
        <v>0</v>
      </c>
      <c r="AJ194" s="107">
        <f t="shared" si="131"/>
        <v>0</v>
      </c>
      <c r="AK194" s="107">
        <f t="shared" si="132"/>
        <v>0</v>
      </c>
      <c r="AL194" s="107">
        <f t="shared" si="133"/>
        <v>0</v>
      </c>
      <c r="AM194" s="107">
        <f t="shared" si="128"/>
        <v>0</v>
      </c>
      <c r="AO194" s="161" t="e">
        <f t="shared" si="134"/>
        <v>#DIV/0!</v>
      </c>
      <c r="AP194" s="161" t="e">
        <f t="shared" si="135"/>
        <v>#DIV/0!</v>
      </c>
      <c r="AQ194" s="161" t="e">
        <f t="shared" si="136"/>
        <v>#DIV/0!</v>
      </c>
      <c r="AR194" s="161" t="e">
        <f t="shared" si="137"/>
        <v>#DIV/0!</v>
      </c>
      <c r="AS194" s="161" t="e">
        <f t="shared" si="138"/>
        <v>#DIV/0!</v>
      </c>
      <c r="AT194" s="107">
        <f t="shared" si="139"/>
        <v>0</v>
      </c>
      <c r="AU194" s="161" t="e">
        <f t="shared" si="140"/>
        <v>#DIV/0!</v>
      </c>
      <c r="AV194" s="161" t="e">
        <f t="shared" si="141"/>
        <v>#DIV/0!</v>
      </c>
      <c r="AW194" s="161" t="e">
        <f t="shared" si="142"/>
        <v>#DIV/0!</v>
      </c>
      <c r="AX194" s="161" t="e">
        <f t="shared" si="143"/>
        <v>#DIV/0!</v>
      </c>
      <c r="AY194" s="161" t="e">
        <f t="shared" si="144"/>
        <v>#DIV/0!</v>
      </c>
      <c r="AZ194" s="107">
        <f t="shared" si="145"/>
        <v>0</v>
      </c>
      <c r="BA194" s="161" t="e">
        <f t="shared" si="146"/>
        <v>#DIV/0!</v>
      </c>
      <c r="BB194" s="161" t="e">
        <f t="shared" si="147"/>
        <v>#DIV/0!</v>
      </c>
      <c r="BC194" s="161" t="e">
        <f t="shared" si="148"/>
        <v>#DIV/0!</v>
      </c>
      <c r="BD194" s="161" t="e">
        <f t="shared" si="149"/>
        <v>#DIV/0!</v>
      </c>
      <c r="BE194" s="161" t="e">
        <f t="shared" si="150"/>
        <v>#DIV/0!</v>
      </c>
      <c r="BF194" s="107">
        <f t="shared" si="151"/>
        <v>0</v>
      </c>
      <c r="BG194" s="161" t="e">
        <f t="shared" si="152"/>
        <v>#DIV/0!</v>
      </c>
      <c r="BH194" s="161" t="e">
        <f t="shared" si="153"/>
        <v>#DIV/0!</v>
      </c>
      <c r="BI194" s="161" t="e">
        <f t="shared" si="154"/>
        <v>#DIV/0!</v>
      </c>
      <c r="BJ194" s="161" t="e">
        <f t="shared" si="155"/>
        <v>#DIV/0!</v>
      </c>
      <c r="BK194" s="161" t="e">
        <f t="shared" si="156"/>
        <v>#DIV/0!</v>
      </c>
      <c r="BL194" s="107">
        <f t="shared" si="157"/>
        <v>0</v>
      </c>
      <c r="BM194" s="161" t="e">
        <f t="shared" si="158"/>
        <v>#DIV/0!</v>
      </c>
      <c r="BN194" s="161" t="e">
        <f t="shared" si="159"/>
        <v>#DIV/0!</v>
      </c>
      <c r="BO194" s="161" t="e">
        <f t="shared" si="160"/>
        <v>#DIV/0!</v>
      </c>
      <c r="BP194" s="161" t="e">
        <f t="shared" si="161"/>
        <v>#DIV/0!</v>
      </c>
      <c r="BQ194" s="161" t="e">
        <f t="shared" si="162"/>
        <v>#DIV/0!</v>
      </c>
      <c r="BR194" s="107">
        <f t="shared" si="163"/>
        <v>0</v>
      </c>
      <c r="BS194" s="161" t="e">
        <f t="shared" si="164"/>
        <v>#DIV/0!</v>
      </c>
      <c r="BT194" s="161" t="e">
        <f t="shared" si="165"/>
        <v>#DIV/0!</v>
      </c>
      <c r="BU194" s="161" t="e">
        <f t="shared" si="166"/>
        <v>#DIV/0!</v>
      </c>
      <c r="BV194" s="161" t="e">
        <f t="shared" si="167"/>
        <v>#DIV/0!</v>
      </c>
      <c r="BW194" s="161" t="e">
        <f t="shared" si="168"/>
        <v>#DIV/0!</v>
      </c>
      <c r="BX194" s="107">
        <f t="shared" si="169"/>
        <v>0</v>
      </c>
      <c r="BZ194" s="40" t="e">
        <f>VLOOKUP(I194,Lists!$D$2:$D$19,1,FALSE)</f>
        <v>#N/A</v>
      </c>
      <c r="CA194" s="40" t="e">
        <f>VLOOKUP($I194,Blends!$B$2:$B$115,1,FALSE)</f>
        <v>#N/A</v>
      </c>
      <c r="CC194" s="218">
        <f>ROUND(IF($I194="Other HFC Blend",(Z194*$L194*SUMIF(Lists!$E$2:$E$133,'Quarterly Information'!$K194,Exchange_Value)+Z194*$N194*SUMIF(Lists!$E$2:$E$133,'Quarterly Information'!$M194,Exchange_Value)+Z194*$P194*SUMIF(Lists!$E$2:$E$133,'Quarterly Information'!$O194,Exchange_Value)+Z194*$R194*SUMIF(Lists!$E$2:$E$133,'Quarterly Information'!$Q194,Exchange_Value)+Z194*$T194*SUMIF(Lists!$E$2:$E$133,'Quarterly Information'!$S194,Exchange_Value))/1000,Z194*SUMIF(Lists!$E$2:$E$133,$I194,Exchange_Value)/1000),1)</f>
        <v>0</v>
      </c>
      <c r="CD194" s="218">
        <f>ROUND(IF($I194="Other HFC Blend",(AA194*$L194*SUMIF(Lists!$E$2:$E$133,'Quarterly Information'!$K194,Exchange_Value)+AA194*$N194*SUMIF(Lists!$E$2:$E$133,'Quarterly Information'!$M194,Exchange_Value)+AA194*$P194*SUMIF(Lists!$E$2:$E$133,'Quarterly Information'!$O194,Exchange_Value)+AA194*$R194*SUMIF(Lists!$E$2:$E$133,'Quarterly Information'!$Q194,Exchange_Value)+AA194*$T194*SUMIF(Lists!$E$2:$E$133,'Quarterly Information'!$S194,Exchange_Value))/1000,AA194*SUMIF(Lists!$E$2:$E$133,$I194,Exchange_Value)/1000),1)</f>
        <v>0</v>
      </c>
      <c r="CE194" s="218">
        <f>ROUND(IF($I194="Other HFC Blend",(AB194*$L194*SUMIF(Lists!$E$2:$E$133,'Quarterly Information'!$K194,Exchange_Value)+AB194*$N194*SUMIF(Lists!$E$2:$E$133,'Quarterly Information'!$M194,Exchange_Value)+AB194*$P194*SUMIF(Lists!$E$2:$E$133,'Quarterly Information'!$O194,Exchange_Value)+AB194*$R194*SUMIF(Lists!$E$2:$E$133,'Quarterly Information'!$Q194,Exchange_Value)+AB194*$T194*SUMIF(Lists!$E$2:$E$133,'Quarterly Information'!$S194,Exchange_Value))/1000,AB194*SUMIF(Lists!$E$2:$E$133,$I194,Exchange_Value)/1000),1)</f>
        <v>0</v>
      </c>
      <c r="CF194" s="218">
        <f>ROUND(IF($I194="Other HFC Blend",(AC194*$L194*SUMIF(Lists!$E$2:$E$133,'Quarterly Information'!$K194,Exchange_Value)+AC194*$N194*SUMIF(Lists!$E$2:$E$133,'Quarterly Information'!$M194,Exchange_Value)+AC194*$P194*SUMIF(Lists!$E$2:$E$133,'Quarterly Information'!$O194,Exchange_Value)+AC194*$R194*SUMIF(Lists!$E$2:$E$133,'Quarterly Information'!$Q194,Exchange_Value)+AC194*$T194*SUMIF(Lists!$E$2:$E$133,'Quarterly Information'!$S194,Exchange_Value))/1000,AC194*SUMIF(Lists!$E$2:$E$133,$I194,Exchange_Value)/1000),1)</f>
        <v>0</v>
      </c>
      <c r="CG194" s="218">
        <f>ROUND(IF($I194="Other HFC Blend",(AD194*$L194*SUMIF(Lists!$E$2:$E$133,'Quarterly Information'!$K194,Exchange_Value)+AD194*$N194*SUMIF(Lists!$E$2:$E$133,'Quarterly Information'!$M194,Exchange_Value)+AD194*$P194*SUMIF(Lists!$E$2:$E$133,'Quarterly Information'!$O194,Exchange_Value)+AD194*$R194*SUMIF(Lists!$E$2:$E$133,'Quarterly Information'!$Q194,Exchange_Value)+AD194*$T194*SUMIF(Lists!$E$2:$E$133,'Quarterly Information'!$S194,Exchange_Value))/1000,AD194*SUMIF(Lists!$E$2:$E$133,$I194,Exchange_Value)/1000),1)</f>
        <v>0</v>
      </c>
      <c r="CH194" s="218">
        <f>ROUND(IF($I194="Other HFC Blend",(AE194*$L194*SUMIF(Lists!$E$2:$E$133,'Quarterly Information'!$K194,Exchange_Value)+AE194*$N194*SUMIF(Lists!$E$2:$E$133,'Quarterly Information'!$M194,Exchange_Value)+AE194*$P194*SUMIF(Lists!$E$2:$E$133,'Quarterly Information'!$O194,Exchange_Value)+AE194*$R194*SUMIF(Lists!$E$2:$E$133,'Quarterly Information'!$Q194,Exchange_Value)+AE194*$T194*SUMIF(Lists!$E$2:$E$133,'Quarterly Information'!$S194,Exchange_Value))/1000,AE194*SUMIF(Lists!$E$2:$E$133,$I194,Exchange_Value)/1000),1)</f>
        <v>0</v>
      </c>
      <c r="CI194" s="218">
        <f>ROUND(IF($I194="Other HFC Blend",(AF194*$L194*SUMIF(Lists!$E$2:$E$133,'Quarterly Information'!$K194,Exchange_Value)+AF194*$N194*SUMIF(Lists!$E$2:$E$133,'Quarterly Information'!$M194,Exchange_Value)+AF194*$P194*SUMIF(Lists!$E$2:$E$133,'Quarterly Information'!$O194,Exchange_Value)+AF194*$R194*SUMIF(Lists!$E$2:$E$133,'Quarterly Information'!$Q194,Exchange_Value)+AF194*$T194*SUMIF(Lists!$E$2:$E$133,'Quarterly Information'!$S194,Exchange_Value))/1000,AF194*SUMIF(Lists!$E$2:$E$133,$I194,Exchange_Value)/1000),1)</f>
        <v>0</v>
      </c>
    </row>
    <row r="195" spans="1:87" ht="14" x14ac:dyDescent="0.25">
      <c r="A195" s="39">
        <v>153</v>
      </c>
      <c r="B195" s="90" t="str">
        <f t="shared" si="127"/>
        <v/>
      </c>
      <c r="C195" s="159"/>
      <c r="D195" s="91"/>
      <c r="E195" s="174"/>
      <c r="F195" s="92"/>
      <c r="G195" s="93"/>
      <c r="H195" s="94"/>
      <c r="I195" s="185"/>
      <c r="J195" s="200"/>
      <c r="K195" s="210"/>
      <c r="L195" s="95"/>
      <c r="M195" s="92"/>
      <c r="N195" s="95"/>
      <c r="O195" s="92"/>
      <c r="P195" s="95"/>
      <c r="Q195" s="128"/>
      <c r="R195" s="95"/>
      <c r="S195" s="128"/>
      <c r="T195" s="211"/>
      <c r="U195" s="203"/>
      <c r="V195" s="92"/>
      <c r="W195" s="96"/>
      <c r="X195" s="92"/>
      <c r="Y195" s="220"/>
      <c r="Z195" s="226"/>
      <c r="AA195" s="165"/>
      <c r="AB195" s="165"/>
      <c r="AC195" s="165"/>
      <c r="AD195" s="165"/>
      <c r="AE195" s="165"/>
      <c r="AF195" s="168"/>
      <c r="AG195"/>
      <c r="AH195" s="107">
        <f t="shared" si="129"/>
        <v>0</v>
      </c>
      <c r="AI195" s="107">
        <f t="shared" si="130"/>
        <v>0</v>
      </c>
      <c r="AJ195" s="107">
        <f t="shared" si="131"/>
        <v>0</v>
      </c>
      <c r="AK195" s="107">
        <f t="shared" si="132"/>
        <v>0</v>
      </c>
      <c r="AL195" s="107">
        <f t="shared" si="133"/>
        <v>0</v>
      </c>
      <c r="AM195" s="107">
        <f t="shared" si="128"/>
        <v>0</v>
      </c>
      <c r="AO195" s="161" t="e">
        <f t="shared" si="134"/>
        <v>#DIV/0!</v>
      </c>
      <c r="AP195" s="161" t="e">
        <f t="shared" si="135"/>
        <v>#DIV/0!</v>
      </c>
      <c r="AQ195" s="161" t="e">
        <f t="shared" si="136"/>
        <v>#DIV/0!</v>
      </c>
      <c r="AR195" s="161" t="e">
        <f t="shared" si="137"/>
        <v>#DIV/0!</v>
      </c>
      <c r="AS195" s="161" t="e">
        <f t="shared" si="138"/>
        <v>#DIV/0!</v>
      </c>
      <c r="AT195" s="107">
        <f t="shared" si="139"/>
        <v>0</v>
      </c>
      <c r="AU195" s="161" t="e">
        <f t="shared" si="140"/>
        <v>#DIV/0!</v>
      </c>
      <c r="AV195" s="161" t="e">
        <f t="shared" si="141"/>
        <v>#DIV/0!</v>
      </c>
      <c r="AW195" s="161" t="e">
        <f t="shared" si="142"/>
        <v>#DIV/0!</v>
      </c>
      <c r="AX195" s="161" t="e">
        <f t="shared" si="143"/>
        <v>#DIV/0!</v>
      </c>
      <c r="AY195" s="161" t="e">
        <f t="shared" si="144"/>
        <v>#DIV/0!</v>
      </c>
      <c r="AZ195" s="107">
        <f t="shared" si="145"/>
        <v>0</v>
      </c>
      <c r="BA195" s="161" t="e">
        <f t="shared" si="146"/>
        <v>#DIV/0!</v>
      </c>
      <c r="BB195" s="161" t="e">
        <f t="shared" si="147"/>
        <v>#DIV/0!</v>
      </c>
      <c r="BC195" s="161" t="e">
        <f t="shared" si="148"/>
        <v>#DIV/0!</v>
      </c>
      <c r="BD195" s="161" t="e">
        <f t="shared" si="149"/>
        <v>#DIV/0!</v>
      </c>
      <c r="BE195" s="161" t="e">
        <f t="shared" si="150"/>
        <v>#DIV/0!</v>
      </c>
      <c r="BF195" s="107">
        <f t="shared" si="151"/>
        <v>0</v>
      </c>
      <c r="BG195" s="161" t="e">
        <f t="shared" si="152"/>
        <v>#DIV/0!</v>
      </c>
      <c r="BH195" s="161" t="e">
        <f t="shared" si="153"/>
        <v>#DIV/0!</v>
      </c>
      <c r="BI195" s="161" t="e">
        <f t="shared" si="154"/>
        <v>#DIV/0!</v>
      </c>
      <c r="BJ195" s="161" t="e">
        <f t="shared" si="155"/>
        <v>#DIV/0!</v>
      </c>
      <c r="BK195" s="161" t="e">
        <f t="shared" si="156"/>
        <v>#DIV/0!</v>
      </c>
      <c r="BL195" s="107">
        <f t="shared" si="157"/>
        <v>0</v>
      </c>
      <c r="BM195" s="161" t="e">
        <f t="shared" si="158"/>
        <v>#DIV/0!</v>
      </c>
      <c r="BN195" s="161" t="e">
        <f t="shared" si="159"/>
        <v>#DIV/0!</v>
      </c>
      <c r="BO195" s="161" t="e">
        <f t="shared" si="160"/>
        <v>#DIV/0!</v>
      </c>
      <c r="BP195" s="161" t="e">
        <f t="shared" si="161"/>
        <v>#DIV/0!</v>
      </c>
      <c r="BQ195" s="161" t="e">
        <f t="shared" si="162"/>
        <v>#DIV/0!</v>
      </c>
      <c r="BR195" s="107">
        <f t="shared" si="163"/>
        <v>0</v>
      </c>
      <c r="BS195" s="161" t="e">
        <f t="shared" si="164"/>
        <v>#DIV/0!</v>
      </c>
      <c r="BT195" s="161" t="e">
        <f t="shared" si="165"/>
        <v>#DIV/0!</v>
      </c>
      <c r="BU195" s="161" t="e">
        <f t="shared" si="166"/>
        <v>#DIV/0!</v>
      </c>
      <c r="BV195" s="161" t="e">
        <f t="shared" si="167"/>
        <v>#DIV/0!</v>
      </c>
      <c r="BW195" s="161" t="e">
        <f t="shared" si="168"/>
        <v>#DIV/0!</v>
      </c>
      <c r="BX195" s="107">
        <f t="shared" si="169"/>
        <v>0</v>
      </c>
      <c r="BZ195" s="40" t="e">
        <f>VLOOKUP(I195,Lists!$D$2:$D$19,1,FALSE)</f>
        <v>#N/A</v>
      </c>
      <c r="CA195" s="40" t="e">
        <f>VLOOKUP($I195,Blends!$B$2:$B$115,1,FALSE)</f>
        <v>#N/A</v>
      </c>
      <c r="CC195" s="218">
        <f>ROUND(IF($I195="Other HFC Blend",(Z195*$L195*SUMIF(Lists!$E$2:$E$133,'Quarterly Information'!$K195,Exchange_Value)+Z195*$N195*SUMIF(Lists!$E$2:$E$133,'Quarterly Information'!$M195,Exchange_Value)+Z195*$P195*SUMIF(Lists!$E$2:$E$133,'Quarterly Information'!$O195,Exchange_Value)+Z195*$R195*SUMIF(Lists!$E$2:$E$133,'Quarterly Information'!$Q195,Exchange_Value)+Z195*$T195*SUMIF(Lists!$E$2:$E$133,'Quarterly Information'!$S195,Exchange_Value))/1000,Z195*SUMIF(Lists!$E$2:$E$133,$I195,Exchange_Value)/1000),1)</f>
        <v>0</v>
      </c>
      <c r="CD195" s="218">
        <f>ROUND(IF($I195="Other HFC Blend",(AA195*$L195*SUMIF(Lists!$E$2:$E$133,'Quarterly Information'!$K195,Exchange_Value)+AA195*$N195*SUMIF(Lists!$E$2:$E$133,'Quarterly Information'!$M195,Exchange_Value)+AA195*$P195*SUMIF(Lists!$E$2:$E$133,'Quarterly Information'!$O195,Exchange_Value)+AA195*$R195*SUMIF(Lists!$E$2:$E$133,'Quarterly Information'!$Q195,Exchange_Value)+AA195*$T195*SUMIF(Lists!$E$2:$E$133,'Quarterly Information'!$S195,Exchange_Value))/1000,AA195*SUMIF(Lists!$E$2:$E$133,$I195,Exchange_Value)/1000),1)</f>
        <v>0</v>
      </c>
      <c r="CE195" s="218">
        <f>ROUND(IF($I195="Other HFC Blend",(AB195*$L195*SUMIF(Lists!$E$2:$E$133,'Quarterly Information'!$K195,Exchange_Value)+AB195*$N195*SUMIF(Lists!$E$2:$E$133,'Quarterly Information'!$M195,Exchange_Value)+AB195*$P195*SUMIF(Lists!$E$2:$E$133,'Quarterly Information'!$O195,Exchange_Value)+AB195*$R195*SUMIF(Lists!$E$2:$E$133,'Quarterly Information'!$Q195,Exchange_Value)+AB195*$T195*SUMIF(Lists!$E$2:$E$133,'Quarterly Information'!$S195,Exchange_Value))/1000,AB195*SUMIF(Lists!$E$2:$E$133,$I195,Exchange_Value)/1000),1)</f>
        <v>0</v>
      </c>
      <c r="CF195" s="218">
        <f>ROUND(IF($I195="Other HFC Blend",(AC195*$L195*SUMIF(Lists!$E$2:$E$133,'Quarterly Information'!$K195,Exchange_Value)+AC195*$N195*SUMIF(Lists!$E$2:$E$133,'Quarterly Information'!$M195,Exchange_Value)+AC195*$P195*SUMIF(Lists!$E$2:$E$133,'Quarterly Information'!$O195,Exchange_Value)+AC195*$R195*SUMIF(Lists!$E$2:$E$133,'Quarterly Information'!$Q195,Exchange_Value)+AC195*$T195*SUMIF(Lists!$E$2:$E$133,'Quarterly Information'!$S195,Exchange_Value))/1000,AC195*SUMIF(Lists!$E$2:$E$133,$I195,Exchange_Value)/1000),1)</f>
        <v>0</v>
      </c>
      <c r="CG195" s="218">
        <f>ROUND(IF($I195="Other HFC Blend",(AD195*$L195*SUMIF(Lists!$E$2:$E$133,'Quarterly Information'!$K195,Exchange_Value)+AD195*$N195*SUMIF(Lists!$E$2:$E$133,'Quarterly Information'!$M195,Exchange_Value)+AD195*$P195*SUMIF(Lists!$E$2:$E$133,'Quarterly Information'!$O195,Exchange_Value)+AD195*$R195*SUMIF(Lists!$E$2:$E$133,'Quarterly Information'!$Q195,Exchange_Value)+AD195*$T195*SUMIF(Lists!$E$2:$E$133,'Quarterly Information'!$S195,Exchange_Value))/1000,AD195*SUMIF(Lists!$E$2:$E$133,$I195,Exchange_Value)/1000),1)</f>
        <v>0</v>
      </c>
      <c r="CH195" s="218">
        <f>ROUND(IF($I195="Other HFC Blend",(AE195*$L195*SUMIF(Lists!$E$2:$E$133,'Quarterly Information'!$K195,Exchange_Value)+AE195*$N195*SUMIF(Lists!$E$2:$E$133,'Quarterly Information'!$M195,Exchange_Value)+AE195*$P195*SUMIF(Lists!$E$2:$E$133,'Quarterly Information'!$O195,Exchange_Value)+AE195*$R195*SUMIF(Lists!$E$2:$E$133,'Quarterly Information'!$Q195,Exchange_Value)+AE195*$T195*SUMIF(Lists!$E$2:$E$133,'Quarterly Information'!$S195,Exchange_Value))/1000,AE195*SUMIF(Lists!$E$2:$E$133,$I195,Exchange_Value)/1000),1)</f>
        <v>0</v>
      </c>
      <c r="CI195" s="218">
        <f>ROUND(IF($I195="Other HFC Blend",(AF195*$L195*SUMIF(Lists!$E$2:$E$133,'Quarterly Information'!$K195,Exchange_Value)+AF195*$N195*SUMIF(Lists!$E$2:$E$133,'Quarterly Information'!$M195,Exchange_Value)+AF195*$P195*SUMIF(Lists!$E$2:$E$133,'Quarterly Information'!$O195,Exchange_Value)+AF195*$R195*SUMIF(Lists!$E$2:$E$133,'Quarterly Information'!$Q195,Exchange_Value)+AF195*$T195*SUMIF(Lists!$E$2:$E$133,'Quarterly Information'!$S195,Exchange_Value))/1000,AF195*SUMIF(Lists!$E$2:$E$133,$I195,Exchange_Value)/1000),1)</f>
        <v>0</v>
      </c>
    </row>
    <row r="196" spans="1:87" ht="14" x14ac:dyDescent="0.25">
      <c r="A196" s="39">
        <v>154</v>
      </c>
      <c r="B196" s="90" t="str">
        <f t="shared" si="127"/>
        <v/>
      </c>
      <c r="C196" s="159"/>
      <c r="D196" s="91"/>
      <c r="E196" s="174"/>
      <c r="F196" s="92"/>
      <c r="G196" s="93"/>
      <c r="H196" s="94"/>
      <c r="I196" s="185"/>
      <c r="J196" s="200"/>
      <c r="K196" s="210"/>
      <c r="L196" s="95"/>
      <c r="M196" s="92"/>
      <c r="N196" s="95"/>
      <c r="O196" s="92"/>
      <c r="P196" s="95"/>
      <c r="Q196" s="128"/>
      <c r="R196" s="95"/>
      <c r="S196" s="128"/>
      <c r="T196" s="211"/>
      <c r="U196" s="203"/>
      <c r="V196" s="92"/>
      <c r="W196" s="96"/>
      <c r="X196" s="92"/>
      <c r="Y196" s="220"/>
      <c r="Z196" s="226"/>
      <c r="AA196" s="165"/>
      <c r="AB196" s="165"/>
      <c r="AC196" s="165"/>
      <c r="AD196" s="165"/>
      <c r="AE196" s="165"/>
      <c r="AF196" s="168"/>
      <c r="AG196"/>
      <c r="AH196" s="107">
        <f t="shared" si="129"/>
        <v>0</v>
      </c>
      <c r="AI196" s="107">
        <f t="shared" si="130"/>
        <v>0</v>
      </c>
      <c r="AJ196" s="107">
        <f t="shared" si="131"/>
        <v>0</v>
      </c>
      <c r="AK196" s="107">
        <f t="shared" si="132"/>
        <v>0</v>
      </c>
      <c r="AL196" s="107">
        <f t="shared" si="133"/>
        <v>0</v>
      </c>
      <c r="AM196" s="107">
        <f t="shared" si="128"/>
        <v>0</v>
      </c>
      <c r="AO196" s="161" t="e">
        <f t="shared" si="134"/>
        <v>#DIV/0!</v>
      </c>
      <c r="AP196" s="161" t="e">
        <f t="shared" si="135"/>
        <v>#DIV/0!</v>
      </c>
      <c r="AQ196" s="161" t="e">
        <f t="shared" si="136"/>
        <v>#DIV/0!</v>
      </c>
      <c r="AR196" s="161" t="e">
        <f t="shared" si="137"/>
        <v>#DIV/0!</v>
      </c>
      <c r="AS196" s="161" t="e">
        <f t="shared" si="138"/>
        <v>#DIV/0!</v>
      </c>
      <c r="AT196" s="107">
        <f t="shared" si="139"/>
        <v>0</v>
      </c>
      <c r="AU196" s="161" t="e">
        <f t="shared" si="140"/>
        <v>#DIV/0!</v>
      </c>
      <c r="AV196" s="161" t="e">
        <f t="shared" si="141"/>
        <v>#DIV/0!</v>
      </c>
      <c r="AW196" s="161" t="e">
        <f t="shared" si="142"/>
        <v>#DIV/0!</v>
      </c>
      <c r="AX196" s="161" t="e">
        <f t="shared" si="143"/>
        <v>#DIV/0!</v>
      </c>
      <c r="AY196" s="161" t="e">
        <f t="shared" si="144"/>
        <v>#DIV/0!</v>
      </c>
      <c r="AZ196" s="107">
        <f t="shared" si="145"/>
        <v>0</v>
      </c>
      <c r="BA196" s="161" t="e">
        <f t="shared" si="146"/>
        <v>#DIV/0!</v>
      </c>
      <c r="BB196" s="161" t="e">
        <f t="shared" si="147"/>
        <v>#DIV/0!</v>
      </c>
      <c r="BC196" s="161" t="e">
        <f t="shared" si="148"/>
        <v>#DIV/0!</v>
      </c>
      <c r="BD196" s="161" t="e">
        <f t="shared" si="149"/>
        <v>#DIV/0!</v>
      </c>
      <c r="BE196" s="161" t="e">
        <f t="shared" si="150"/>
        <v>#DIV/0!</v>
      </c>
      <c r="BF196" s="107">
        <f t="shared" si="151"/>
        <v>0</v>
      </c>
      <c r="BG196" s="161" t="e">
        <f t="shared" si="152"/>
        <v>#DIV/0!</v>
      </c>
      <c r="BH196" s="161" t="e">
        <f t="shared" si="153"/>
        <v>#DIV/0!</v>
      </c>
      <c r="BI196" s="161" t="e">
        <f t="shared" si="154"/>
        <v>#DIV/0!</v>
      </c>
      <c r="BJ196" s="161" t="e">
        <f t="shared" si="155"/>
        <v>#DIV/0!</v>
      </c>
      <c r="BK196" s="161" t="e">
        <f t="shared" si="156"/>
        <v>#DIV/0!</v>
      </c>
      <c r="BL196" s="107">
        <f t="shared" si="157"/>
        <v>0</v>
      </c>
      <c r="BM196" s="161" t="e">
        <f t="shared" si="158"/>
        <v>#DIV/0!</v>
      </c>
      <c r="BN196" s="161" t="e">
        <f t="shared" si="159"/>
        <v>#DIV/0!</v>
      </c>
      <c r="BO196" s="161" t="e">
        <f t="shared" si="160"/>
        <v>#DIV/0!</v>
      </c>
      <c r="BP196" s="161" t="e">
        <f t="shared" si="161"/>
        <v>#DIV/0!</v>
      </c>
      <c r="BQ196" s="161" t="e">
        <f t="shared" si="162"/>
        <v>#DIV/0!</v>
      </c>
      <c r="BR196" s="107">
        <f t="shared" si="163"/>
        <v>0</v>
      </c>
      <c r="BS196" s="161" t="e">
        <f t="shared" si="164"/>
        <v>#DIV/0!</v>
      </c>
      <c r="BT196" s="161" t="e">
        <f t="shared" si="165"/>
        <v>#DIV/0!</v>
      </c>
      <c r="BU196" s="161" t="e">
        <f t="shared" si="166"/>
        <v>#DIV/0!</v>
      </c>
      <c r="BV196" s="161" t="e">
        <f t="shared" si="167"/>
        <v>#DIV/0!</v>
      </c>
      <c r="BW196" s="161" t="e">
        <f t="shared" si="168"/>
        <v>#DIV/0!</v>
      </c>
      <c r="BX196" s="107">
        <f t="shared" si="169"/>
        <v>0</v>
      </c>
      <c r="BZ196" s="40" t="e">
        <f>VLOOKUP(I196,Lists!$D$2:$D$19,1,FALSE)</f>
        <v>#N/A</v>
      </c>
      <c r="CA196" s="40" t="e">
        <f>VLOOKUP($I196,Blends!$B$2:$B$115,1,FALSE)</f>
        <v>#N/A</v>
      </c>
      <c r="CC196" s="218">
        <f>ROUND(IF($I196="Other HFC Blend",(Z196*$L196*SUMIF(Lists!$E$2:$E$133,'Quarterly Information'!$K196,Exchange_Value)+Z196*$N196*SUMIF(Lists!$E$2:$E$133,'Quarterly Information'!$M196,Exchange_Value)+Z196*$P196*SUMIF(Lists!$E$2:$E$133,'Quarterly Information'!$O196,Exchange_Value)+Z196*$R196*SUMIF(Lists!$E$2:$E$133,'Quarterly Information'!$Q196,Exchange_Value)+Z196*$T196*SUMIF(Lists!$E$2:$E$133,'Quarterly Information'!$S196,Exchange_Value))/1000,Z196*SUMIF(Lists!$E$2:$E$133,$I196,Exchange_Value)/1000),1)</f>
        <v>0</v>
      </c>
      <c r="CD196" s="218">
        <f>ROUND(IF($I196="Other HFC Blend",(AA196*$L196*SUMIF(Lists!$E$2:$E$133,'Quarterly Information'!$K196,Exchange_Value)+AA196*$N196*SUMIF(Lists!$E$2:$E$133,'Quarterly Information'!$M196,Exchange_Value)+AA196*$P196*SUMIF(Lists!$E$2:$E$133,'Quarterly Information'!$O196,Exchange_Value)+AA196*$R196*SUMIF(Lists!$E$2:$E$133,'Quarterly Information'!$Q196,Exchange_Value)+AA196*$T196*SUMIF(Lists!$E$2:$E$133,'Quarterly Information'!$S196,Exchange_Value))/1000,AA196*SUMIF(Lists!$E$2:$E$133,$I196,Exchange_Value)/1000),1)</f>
        <v>0</v>
      </c>
      <c r="CE196" s="218">
        <f>ROUND(IF($I196="Other HFC Blend",(AB196*$L196*SUMIF(Lists!$E$2:$E$133,'Quarterly Information'!$K196,Exchange_Value)+AB196*$N196*SUMIF(Lists!$E$2:$E$133,'Quarterly Information'!$M196,Exchange_Value)+AB196*$P196*SUMIF(Lists!$E$2:$E$133,'Quarterly Information'!$O196,Exchange_Value)+AB196*$R196*SUMIF(Lists!$E$2:$E$133,'Quarterly Information'!$Q196,Exchange_Value)+AB196*$T196*SUMIF(Lists!$E$2:$E$133,'Quarterly Information'!$S196,Exchange_Value))/1000,AB196*SUMIF(Lists!$E$2:$E$133,$I196,Exchange_Value)/1000),1)</f>
        <v>0</v>
      </c>
      <c r="CF196" s="218">
        <f>ROUND(IF($I196="Other HFC Blend",(AC196*$L196*SUMIF(Lists!$E$2:$E$133,'Quarterly Information'!$K196,Exchange_Value)+AC196*$N196*SUMIF(Lists!$E$2:$E$133,'Quarterly Information'!$M196,Exchange_Value)+AC196*$P196*SUMIF(Lists!$E$2:$E$133,'Quarterly Information'!$O196,Exchange_Value)+AC196*$R196*SUMIF(Lists!$E$2:$E$133,'Quarterly Information'!$Q196,Exchange_Value)+AC196*$T196*SUMIF(Lists!$E$2:$E$133,'Quarterly Information'!$S196,Exchange_Value))/1000,AC196*SUMIF(Lists!$E$2:$E$133,$I196,Exchange_Value)/1000),1)</f>
        <v>0</v>
      </c>
      <c r="CG196" s="218">
        <f>ROUND(IF($I196="Other HFC Blend",(AD196*$L196*SUMIF(Lists!$E$2:$E$133,'Quarterly Information'!$K196,Exchange_Value)+AD196*$N196*SUMIF(Lists!$E$2:$E$133,'Quarterly Information'!$M196,Exchange_Value)+AD196*$P196*SUMIF(Lists!$E$2:$E$133,'Quarterly Information'!$O196,Exchange_Value)+AD196*$R196*SUMIF(Lists!$E$2:$E$133,'Quarterly Information'!$Q196,Exchange_Value)+AD196*$T196*SUMIF(Lists!$E$2:$E$133,'Quarterly Information'!$S196,Exchange_Value))/1000,AD196*SUMIF(Lists!$E$2:$E$133,$I196,Exchange_Value)/1000),1)</f>
        <v>0</v>
      </c>
      <c r="CH196" s="218">
        <f>ROUND(IF($I196="Other HFC Blend",(AE196*$L196*SUMIF(Lists!$E$2:$E$133,'Quarterly Information'!$K196,Exchange_Value)+AE196*$N196*SUMIF(Lists!$E$2:$E$133,'Quarterly Information'!$M196,Exchange_Value)+AE196*$P196*SUMIF(Lists!$E$2:$E$133,'Quarterly Information'!$O196,Exchange_Value)+AE196*$R196*SUMIF(Lists!$E$2:$E$133,'Quarterly Information'!$Q196,Exchange_Value)+AE196*$T196*SUMIF(Lists!$E$2:$E$133,'Quarterly Information'!$S196,Exchange_Value))/1000,AE196*SUMIF(Lists!$E$2:$E$133,$I196,Exchange_Value)/1000),1)</f>
        <v>0</v>
      </c>
      <c r="CI196" s="218">
        <f>ROUND(IF($I196="Other HFC Blend",(AF196*$L196*SUMIF(Lists!$E$2:$E$133,'Quarterly Information'!$K196,Exchange_Value)+AF196*$N196*SUMIF(Lists!$E$2:$E$133,'Quarterly Information'!$M196,Exchange_Value)+AF196*$P196*SUMIF(Lists!$E$2:$E$133,'Quarterly Information'!$O196,Exchange_Value)+AF196*$R196*SUMIF(Lists!$E$2:$E$133,'Quarterly Information'!$Q196,Exchange_Value)+AF196*$T196*SUMIF(Lists!$E$2:$E$133,'Quarterly Information'!$S196,Exchange_Value))/1000,AF196*SUMIF(Lists!$E$2:$E$133,$I196,Exchange_Value)/1000),1)</f>
        <v>0</v>
      </c>
    </row>
    <row r="197" spans="1:87" ht="14" x14ac:dyDescent="0.25">
      <c r="A197" s="39">
        <v>155</v>
      </c>
      <c r="B197" s="90" t="str">
        <f t="shared" si="127"/>
        <v/>
      </c>
      <c r="C197" s="159"/>
      <c r="D197" s="91"/>
      <c r="E197" s="174"/>
      <c r="F197" s="92"/>
      <c r="G197" s="93"/>
      <c r="H197" s="94"/>
      <c r="I197" s="185"/>
      <c r="J197" s="200"/>
      <c r="K197" s="210"/>
      <c r="L197" s="95"/>
      <c r="M197" s="92"/>
      <c r="N197" s="95"/>
      <c r="O197" s="92"/>
      <c r="P197" s="95"/>
      <c r="Q197" s="128"/>
      <c r="R197" s="95"/>
      <c r="S197" s="128"/>
      <c r="T197" s="211"/>
      <c r="U197" s="203"/>
      <c r="V197" s="92"/>
      <c r="W197" s="96"/>
      <c r="X197" s="92"/>
      <c r="Y197" s="220"/>
      <c r="Z197" s="226"/>
      <c r="AA197" s="165"/>
      <c r="AB197" s="165"/>
      <c r="AC197" s="165"/>
      <c r="AD197" s="165"/>
      <c r="AE197" s="165"/>
      <c r="AF197" s="168"/>
      <c r="AG197"/>
      <c r="AH197" s="107">
        <f t="shared" si="129"/>
        <v>0</v>
      </c>
      <c r="AI197" s="107">
        <f t="shared" si="130"/>
        <v>0</v>
      </c>
      <c r="AJ197" s="107">
        <f t="shared" si="131"/>
        <v>0</v>
      </c>
      <c r="AK197" s="107">
        <f t="shared" si="132"/>
        <v>0</v>
      </c>
      <c r="AL197" s="107">
        <f t="shared" si="133"/>
        <v>0</v>
      </c>
      <c r="AM197" s="107">
        <f t="shared" si="128"/>
        <v>0</v>
      </c>
      <c r="AO197" s="161" t="e">
        <f t="shared" si="134"/>
        <v>#DIV/0!</v>
      </c>
      <c r="AP197" s="161" t="e">
        <f t="shared" si="135"/>
        <v>#DIV/0!</v>
      </c>
      <c r="AQ197" s="161" t="e">
        <f t="shared" si="136"/>
        <v>#DIV/0!</v>
      </c>
      <c r="AR197" s="161" t="e">
        <f t="shared" si="137"/>
        <v>#DIV/0!</v>
      </c>
      <c r="AS197" s="161" t="e">
        <f t="shared" si="138"/>
        <v>#DIV/0!</v>
      </c>
      <c r="AT197" s="107">
        <f t="shared" si="139"/>
        <v>0</v>
      </c>
      <c r="AU197" s="161" t="e">
        <f t="shared" si="140"/>
        <v>#DIV/0!</v>
      </c>
      <c r="AV197" s="161" t="e">
        <f t="shared" si="141"/>
        <v>#DIV/0!</v>
      </c>
      <c r="AW197" s="161" t="e">
        <f t="shared" si="142"/>
        <v>#DIV/0!</v>
      </c>
      <c r="AX197" s="161" t="e">
        <f t="shared" si="143"/>
        <v>#DIV/0!</v>
      </c>
      <c r="AY197" s="161" t="e">
        <f t="shared" si="144"/>
        <v>#DIV/0!</v>
      </c>
      <c r="AZ197" s="107">
        <f t="shared" si="145"/>
        <v>0</v>
      </c>
      <c r="BA197" s="161" t="e">
        <f t="shared" si="146"/>
        <v>#DIV/0!</v>
      </c>
      <c r="BB197" s="161" t="e">
        <f t="shared" si="147"/>
        <v>#DIV/0!</v>
      </c>
      <c r="BC197" s="161" t="e">
        <f t="shared" si="148"/>
        <v>#DIV/0!</v>
      </c>
      <c r="BD197" s="161" t="e">
        <f t="shared" si="149"/>
        <v>#DIV/0!</v>
      </c>
      <c r="BE197" s="161" t="e">
        <f t="shared" si="150"/>
        <v>#DIV/0!</v>
      </c>
      <c r="BF197" s="107">
        <f t="shared" si="151"/>
        <v>0</v>
      </c>
      <c r="BG197" s="161" t="e">
        <f t="shared" si="152"/>
        <v>#DIV/0!</v>
      </c>
      <c r="BH197" s="161" t="e">
        <f t="shared" si="153"/>
        <v>#DIV/0!</v>
      </c>
      <c r="BI197" s="161" t="e">
        <f t="shared" si="154"/>
        <v>#DIV/0!</v>
      </c>
      <c r="BJ197" s="161" t="e">
        <f t="shared" si="155"/>
        <v>#DIV/0!</v>
      </c>
      <c r="BK197" s="161" t="e">
        <f t="shared" si="156"/>
        <v>#DIV/0!</v>
      </c>
      <c r="BL197" s="107">
        <f t="shared" si="157"/>
        <v>0</v>
      </c>
      <c r="BM197" s="161" t="e">
        <f t="shared" si="158"/>
        <v>#DIV/0!</v>
      </c>
      <c r="BN197" s="161" t="e">
        <f t="shared" si="159"/>
        <v>#DIV/0!</v>
      </c>
      <c r="BO197" s="161" t="e">
        <f t="shared" si="160"/>
        <v>#DIV/0!</v>
      </c>
      <c r="BP197" s="161" t="e">
        <f t="shared" si="161"/>
        <v>#DIV/0!</v>
      </c>
      <c r="BQ197" s="161" t="e">
        <f t="shared" si="162"/>
        <v>#DIV/0!</v>
      </c>
      <c r="BR197" s="107">
        <f t="shared" si="163"/>
        <v>0</v>
      </c>
      <c r="BS197" s="161" t="e">
        <f t="shared" si="164"/>
        <v>#DIV/0!</v>
      </c>
      <c r="BT197" s="161" t="e">
        <f t="shared" si="165"/>
        <v>#DIV/0!</v>
      </c>
      <c r="BU197" s="161" t="e">
        <f t="shared" si="166"/>
        <v>#DIV/0!</v>
      </c>
      <c r="BV197" s="161" t="e">
        <f t="shared" si="167"/>
        <v>#DIV/0!</v>
      </c>
      <c r="BW197" s="161" t="e">
        <f t="shared" si="168"/>
        <v>#DIV/0!</v>
      </c>
      <c r="BX197" s="107">
        <f t="shared" si="169"/>
        <v>0</v>
      </c>
      <c r="BZ197" s="40" t="e">
        <f>VLOOKUP(I197,Lists!$D$2:$D$19,1,FALSE)</f>
        <v>#N/A</v>
      </c>
      <c r="CA197" s="40" t="e">
        <f>VLOOKUP($I197,Blends!$B$2:$B$115,1,FALSE)</f>
        <v>#N/A</v>
      </c>
      <c r="CC197" s="218">
        <f>ROUND(IF($I197="Other HFC Blend",(Z197*$L197*SUMIF(Lists!$E$2:$E$133,'Quarterly Information'!$K197,Exchange_Value)+Z197*$N197*SUMIF(Lists!$E$2:$E$133,'Quarterly Information'!$M197,Exchange_Value)+Z197*$P197*SUMIF(Lists!$E$2:$E$133,'Quarterly Information'!$O197,Exchange_Value)+Z197*$R197*SUMIF(Lists!$E$2:$E$133,'Quarterly Information'!$Q197,Exchange_Value)+Z197*$T197*SUMIF(Lists!$E$2:$E$133,'Quarterly Information'!$S197,Exchange_Value))/1000,Z197*SUMIF(Lists!$E$2:$E$133,$I197,Exchange_Value)/1000),1)</f>
        <v>0</v>
      </c>
      <c r="CD197" s="218">
        <f>ROUND(IF($I197="Other HFC Blend",(AA197*$L197*SUMIF(Lists!$E$2:$E$133,'Quarterly Information'!$K197,Exchange_Value)+AA197*$N197*SUMIF(Lists!$E$2:$E$133,'Quarterly Information'!$M197,Exchange_Value)+AA197*$P197*SUMIF(Lists!$E$2:$E$133,'Quarterly Information'!$O197,Exchange_Value)+AA197*$R197*SUMIF(Lists!$E$2:$E$133,'Quarterly Information'!$Q197,Exchange_Value)+AA197*$T197*SUMIF(Lists!$E$2:$E$133,'Quarterly Information'!$S197,Exchange_Value))/1000,AA197*SUMIF(Lists!$E$2:$E$133,$I197,Exchange_Value)/1000),1)</f>
        <v>0</v>
      </c>
      <c r="CE197" s="218">
        <f>ROUND(IF($I197="Other HFC Blend",(AB197*$L197*SUMIF(Lists!$E$2:$E$133,'Quarterly Information'!$K197,Exchange_Value)+AB197*$N197*SUMIF(Lists!$E$2:$E$133,'Quarterly Information'!$M197,Exchange_Value)+AB197*$P197*SUMIF(Lists!$E$2:$E$133,'Quarterly Information'!$O197,Exchange_Value)+AB197*$R197*SUMIF(Lists!$E$2:$E$133,'Quarterly Information'!$Q197,Exchange_Value)+AB197*$T197*SUMIF(Lists!$E$2:$E$133,'Quarterly Information'!$S197,Exchange_Value))/1000,AB197*SUMIF(Lists!$E$2:$E$133,$I197,Exchange_Value)/1000),1)</f>
        <v>0</v>
      </c>
      <c r="CF197" s="218">
        <f>ROUND(IF($I197="Other HFC Blend",(AC197*$L197*SUMIF(Lists!$E$2:$E$133,'Quarterly Information'!$K197,Exchange_Value)+AC197*$N197*SUMIF(Lists!$E$2:$E$133,'Quarterly Information'!$M197,Exchange_Value)+AC197*$P197*SUMIF(Lists!$E$2:$E$133,'Quarterly Information'!$O197,Exchange_Value)+AC197*$R197*SUMIF(Lists!$E$2:$E$133,'Quarterly Information'!$Q197,Exchange_Value)+AC197*$T197*SUMIF(Lists!$E$2:$E$133,'Quarterly Information'!$S197,Exchange_Value))/1000,AC197*SUMIF(Lists!$E$2:$E$133,$I197,Exchange_Value)/1000),1)</f>
        <v>0</v>
      </c>
      <c r="CG197" s="218">
        <f>ROUND(IF($I197="Other HFC Blend",(AD197*$L197*SUMIF(Lists!$E$2:$E$133,'Quarterly Information'!$K197,Exchange_Value)+AD197*$N197*SUMIF(Lists!$E$2:$E$133,'Quarterly Information'!$M197,Exchange_Value)+AD197*$P197*SUMIF(Lists!$E$2:$E$133,'Quarterly Information'!$O197,Exchange_Value)+AD197*$R197*SUMIF(Lists!$E$2:$E$133,'Quarterly Information'!$Q197,Exchange_Value)+AD197*$T197*SUMIF(Lists!$E$2:$E$133,'Quarterly Information'!$S197,Exchange_Value))/1000,AD197*SUMIF(Lists!$E$2:$E$133,$I197,Exchange_Value)/1000),1)</f>
        <v>0</v>
      </c>
      <c r="CH197" s="218">
        <f>ROUND(IF($I197="Other HFC Blend",(AE197*$L197*SUMIF(Lists!$E$2:$E$133,'Quarterly Information'!$K197,Exchange_Value)+AE197*$N197*SUMIF(Lists!$E$2:$E$133,'Quarterly Information'!$M197,Exchange_Value)+AE197*$P197*SUMIF(Lists!$E$2:$E$133,'Quarterly Information'!$O197,Exchange_Value)+AE197*$R197*SUMIF(Lists!$E$2:$E$133,'Quarterly Information'!$Q197,Exchange_Value)+AE197*$T197*SUMIF(Lists!$E$2:$E$133,'Quarterly Information'!$S197,Exchange_Value))/1000,AE197*SUMIF(Lists!$E$2:$E$133,$I197,Exchange_Value)/1000),1)</f>
        <v>0</v>
      </c>
      <c r="CI197" s="218">
        <f>ROUND(IF($I197="Other HFC Blend",(AF197*$L197*SUMIF(Lists!$E$2:$E$133,'Quarterly Information'!$K197,Exchange_Value)+AF197*$N197*SUMIF(Lists!$E$2:$E$133,'Quarterly Information'!$M197,Exchange_Value)+AF197*$P197*SUMIF(Lists!$E$2:$E$133,'Quarterly Information'!$O197,Exchange_Value)+AF197*$R197*SUMIF(Lists!$E$2:$E$133,'Quarterly Information'!$Q197,Exchange_Value)+AF197*$T197*SUMIF(Lists!$E$2:$E$133,'Quarterly Information'!$S197,Exchange_Value))/1000,AF197*SUMIF(Lists!$E$2:$E$133,$I197,Exchange_Value)/1000),1)</f>
        <v>0</v>
      </c>
    </row>
    <row r="198" spans="1:87" ht="14" x14ac:dyDescent="0.25">
      <c r="A198" s="39">
        <v>156</v>
      </c>
      <c r="B198" s="90" t="str">
        <f t="shared" si="127"/>
        <v/>
      </c>
      <c r="C198" s="159"/>
      <c r="D198" s="91"/>
      <c r="E198" s="174"/>
      <c r="F198" s="92"/>
      <c r="G198" s="93"/>
      <c r="H198" s="94"/>
      <c r="I198" s="185"/>
      <c r="J198" s="200"/>
      <c r="K198" s="210"/>
      <c r="L198" s="95"/>
      <c r="M198" s="92"/>
      <c r="N198" s="95"/>
      <c r="O198" s="92"/>
      <c r="P198" s="95"/>
      <c r="Q198" s="128"/>
      <c r="R198" s="95"/>
      <c r="S198" s="128"/>
      <c r="T198" s="211"/>
      <c r="U198" s="203"/>
      <c r="V198" s="92"/>
      <c r="W198" s="96"/>
      <c r="X198" s="92"/>
      <c r="Y198" s="220"/>
      <c r="Z198" s="226"/>
      <c r="AA198" s="165"/>
      <c r="AB198" s="165"/>
      <c r="AC198" s="165"/>
      <c r="AD198" s="165"/>
      <c r="AE198" s="165"/>
      <c r="AF198" s="168"/>
      <c r="AG198"/>
      <c r="AH198" s="107">
        <f t="shared" si="129"/>
        <v>0</v>
      </c>
      <c r="AI198" s="107">
        <f t="shared" si="130"/>
        <v>0</v>
      </c>
      <c r="AJ198" s="107">
        <f t="shared" si="131"/>
        <v>0</v>
      </c>
      <c r="AK198" s="107">
        <f t="shared" si="132"/>
        <v>0</v>
      </c>
      <c r="AL198" s="107">
        <f t="shared" si="133"/>
        <v>0</v>
      </c>
      <c r="AM198" s="107">
        <f t="shared" si="128"/>
        <v>0</v>
      </c>
      <c r="AO198" s="161" t="e">
        <f t="shared" si="134"/>
        <v>#DIV/0!</v>
      </c>
      <c r="AP198" s="161" t="e">
        <f t="shared" si="135"/>
        <v>#DIV/0!</v>
      </c>
      <c r="AQ198" s="161" t="e">
        <f t="shared" si="136"/>
        <v>#DIV/0!</v>
      </c>
      <c r="AR198" s="161" t="e">
        <f t="shared" si="137"/>
        <v>#DIV/0!</v>
      </c>
      <c r="AS198" s="161" t="e">
        <f t="shared" si="138"/>
        <v>#DIV/0!</v>
      </c>
      <c r="AT198" s="107">
        <f t="shared" si="139"/>
        <v>0</v>
      </c>
      <c r="AU198" s="161" t="e">
        <f t="shared" si="140"/>
        <v>#DIV/0!</v>
      </c>
      <c r="AV198" s="161" t="e">
        <f t="shared" si="141"/>
        <v>#DIV/0!</v>
      </c>
      <c r="AW198" s="161" t="e">
        <f t="shared" si="142"/>
        <v>#DIV/0!</v>
      </c>
      <c r="AX198" s="161" t="e">
        <f t="shared" si="143"/>
        <v>#DIV/0!</v>
      </c>
      <c r="AY198" s="161" t="e">
        <f t="shared" si="144"/>
        <v>#DIV/0!</v>
      </c>
      <c r="AZ198" s="107">
        <f t="shared" si="145"/>
        <v>0</v>
      </c>
      <c r="BA198" s="161" t="e">
        <f t="shared" si="146"/>
        <v>#DIV/0!</v>
      </c>
      <c r="BB198" s="161" t="e">
        <f t="shared" si="147"/>
        <v>#DIV/0!</v>
      </c>
      <c r="BC198" s="161" t="e">
        <f t="shared" si="148"/>
        <v>#DIV/0!</v>
      </c>
      <c r="BD198" s="161" t="e">
        <f t="shared" si="149"/>
        <v>#DIV/0!</v>
      </c>
      <c r="BE198" s="161" t="e">
        <f t="shared" si="150"/>
        <v>#DIV/0!</v>
      </c>
      <c r="BF198" s="107">
        <f t="shared" si="151"/>
        <v>0</v>
      </c>
      <c r="BG198" s="161" t="e">
        <f t="shared" si="152"/>
        <v>#DIV/0!</v>
      </c>
      <c r="BH198" s="161" t="e">
        <f t="shared" si="153"/>
        <v>#DIV/0!</v>
      </c>
      <c r="BI198" s="161" t="e">
        <f t="shared" si="154"/>
        <v>#DIV/0!</v>
      </c>
      <c r="BJ198" s="161" t="e">
        <f t="shared" si="155"/>
        <v>#DIV/0!</v>
      </c>
      <c r="BK198" s="161" t="e">
        <f t="shared" si="156"/>
        <v>#DIV/0!</v>
      </c>
      <c r="BL198" s="107">
        <f t="shared" si="157"/>
        <v>0</v>
      </c>
      <c r="BM198" s="161" t="e">
        <f t="shared" si="158"/>
        <v>#DIV/0!</v>
      </c>
      <c r="BN198" s="161" t="e">
        <f t="shared" si="159"/>
        <v>#DIV/0!</v>
      </c>
      <c r="BO198" s="161" t="e">
        <f t="shared" si="160"/>
        <v>#DIV/0!</v>
      </c>
      <c r="BP198" s="161" t="e">
        <f t="shared" si="161"/>
        <v>#DIV/0!</v>
      </c>
      <c r="BQ198" s="161" t="e">
        <f t="shared" si="162"/>
        <v>#DIV/0!</v>
      </c>
      <c r="BR198" s="107">
        <f t="shared" si="163"/>
        <v>0</v>
      </c>
      <c r="BS198" s="161" t="e">
        <f t="shared" si="164"/>
        <v>#DIV/0!</v>
      </c>
      <c r="BT198" s="161" t="e">
        <f t="shared" si="165"/>
        <v>#DIV/0!</v>
      </c>
      <c r="BU198" s="161" t="e">
        <f t="shared" si="166"/>
        <v>#DIV/0!</v>
      </c>
      <c r="BV198" s="161" t="e">
        <f t="shared" si="167"/>
        <v>#DIV/0!</v>
      </c>
      <c r="BW198" s="161" t="e">
        <f t="shared" si="168"/>
        <v>#DIV/0!</v>
      </c>
      <c r="BX198" s="107">
        <f t="shared" si="169"/>
        <v>0</v>
      </c>
      <c r="BZ198" s="40" t="e">
        <f>VLOOKUP(I198,Lists!$D$2:$D$19,1,FALSE)</f>
        <v>#N/A</v>
      </c>
      <c r="CA198" s="40" t="e">
        <f>VLOOKUP($I198,Blends!$B$2:$B$115,1,FALSE)</f>
        <v>#N/A</v>
      </c>
      <c r="CC198" s="218">
        <f>ROUND(IF($I198="Other HFC Blend",(Z198*$L198*SUMIF(Lists!$E$2:$E$133,'Quarterly Information'!$K198,Exchange_Value)+Z198*$N198*SUMIF(Lists!$E$2:$E$133,'Quarterly Information'!$M198,Exchange_Value)+Z198*$P198*SUMIF(Lists!$E$2:$E$133,'Quarterly Information'!$O198,Exchange_Value)+Z198*$R198*SUMIF(Lists!$E$2:$E$133,'Quarterly Information'!$Q198,Exchange_Value)+Z198*$T198*SUMIF(Lists!$E$2:$E$133,'Quarterly Information'!$S198,Exchange_Value))/1000,Z198*SUMIF(Lists!$E$2:$E$133,$I198,Exchange_Value)/1000),1)</f>
        <v>0</v>
      </c>
      <c r="CD198" s="218">
        <f>ROUND(IF($I198="Other HFC Blend",(AA198*$L198*SUMIF(Lists!$E$2:$E$133,'Quarterly Information'!$K198,Exchange_Value)+AA198*$N198*SUMIF(Lists!$E$2:$E$133,'Quarterly Information'!$M198,Exchange_Value)+AA198*$P198*SUMIF(Lists!$E$2:$E$133,'Quarterly Information'!$O198,Exchange_Value)+AA198*$R198*SUMIF(Lists!$E$2:$E$133,'Quarterly Information'!$Q198,Exchange_Value)+AA198*$T198*SUMIF(Lists!$E$2:$E$133,'Quarterly Information'!$S198,Exchange_Value))/1000,AA198*SUMIF(Lists!$E$2:$E$133,$I198,Exchange_Value)/1000),1)</f>
        <v>0</v>
      </c>
      <c r="CE198" s="218">
        <f>ROUND(IF($I198="Other HFC Blend",(AB198*$L198*SUMIF(Lists!$E$2:$E$133,'Quarterly Information'!$K198,Exchange_Value)+AB198*$N198*SUMIF(Lists!$E$2:$E$133,'Quarterly Information'!$M198,Exchange_Value)+AB198*$P198*SUMIF(Lists!$E$2:$E$133,'Quarterly Information'!$O198,Exchange_Value)+AB198*$R198*SUMIF(Lists!$E$2:$E$133,'Quarterly Information'!$Q198,Exchange_Value)+AB198*$T198*SUMIF(Lists!$E$2:$E$133,'Quarterly Information'!$S198,Exchange_Value))/1000,AB198*SUMIF(Lists!$E$2:$E$133,$I198,Exchange_Value)/1000),1)</f>
        <v>0</v>
      </c>
      <c r="CF198" s="218">
        <f>ROUND(IF($I198="Other HFC Blend",(AC198*$L198*SUMIF(Lists!$E$2:$E$133,'Quarterly Information'!$K198,Exchange_Value)+AC198*$N198*SUMIF(Lists!$E$2:$E$133,'Quarterly Information'!$M198,Exchange_Value)+AC198*$P198*SUMIF(Lists!$E$2:$E$133,'Quarterly Information'!$O198,Exchange_Value)+AC198*$R198*SUMIF(Lists!$E$2:$E$133,'Quarterly Information'!$Q198,Exchange_Value)+AC198*$T198*SUMIF(Lists!$E$2:$E$133,'Quarterly Information'!$S198,Exchange_Value))/1000,AC198*SUMIF(Lists!$E$2:$E$133,$I198,Exchange_Value)/1000),1)</f>
        <v>0</v>
      </c>
      <c r="CG198" s="218">
        <f>ROUND(IF($I198="Other HFC Blend",(AD198*$L198*SUMIF(Lists!$E$2:$E$133,'Quarterly Information'!$K198,Exchange_Value)+AD198*$N198*SUMIF(Lists!$E$2:$E$133,'Quarterly Information'!$M198,Exchange_Value)+AD198*$P198*SUMIF(Lists!$E$2:$E$133,'Quarterly Information'!$O198,Exchange_Value)+AD198*$R198*SUMIF(Lists!$E$2:$E$133,'Quarterly Information'!$Q198,Exchange_Value)+AD198*$T198*SUMIF(Lists!$E$2:$E$133,'Quarterly Information'!$S198,Exchange_Value))/1000,AD198*SUMIF(Lists!$E$2:$E$133,$I198,Exchange_Value)/1000),1)</f>
        <v>0</v>
      </c>
      <c r="CH198" s="218">
        <f>ROUND(IF($I198="Other HFC Blend",(AE198*$L198*SUMIF(Lists!$E$2:$E$133,'Quarterly Information'!$K198,Exchange_Value)+AE198*$N198*SUMIF(Lists!$E$2:$E$133,'Quarterly Information'!$M198,Exchange_Value)+AE198*$P198*SUMIF(Lists!$E$2:$E$133,'Quarterly Information'!$O198,Exchange_Value)+AE198*$R198*SUMIF(Lists!$E$2:$E$133,'Quarterly Information'!$Q198,Exchange_Value)+AE198*$T198*SUMIF(Lists!$E$2:$E$133,'Quarterly Information'!$S198,Exchange_Value))/1000,AE198*SUMIF(Lists!$E$2:$E$133,$I198,Exchange_Value)/1000),1)</f>
        <v>0</v>
      </c>
      <c r="CI198" s="218">
        <f>ROUND(IF($I198="Other HFC Blend",(AF198*$L198*SUMIF(Lists!$E$2:$E$133,'Quarterly Information'!$K198,Exchange_Value)+AF198*$N198*SUMIF(Lists!$E$2:$E$133,'Quarterly Information'!$M198,Exchange_Value)+AF198*$P198*SUMIF(Lists!$E$2:$E$133,'Quarterly Information'!$O198,Exchange_Value)+AF198*$R198*SUMIF(Lists!$E$2:$E$133,'Quarterly Information'!$Q198,Exchange_Value)+AF198*$T198*SUMIF(Lists!$E$2:$E$133,'Quarterly Information'!$S198,Exchange_Value))/1000,AF198*SUMIF(Lists!$E$2:$E$133,$I198,Exchange_Value)/1000),1)</f>
        <v>0</v>
      </c>
    </row>
    <row r="199" spans="1:87" ht="14" x14ac:dyDescent="0.25">
      <c r="A199" s="39">
        <v>157</v>
      </c>
      <c r="B199" s="90" t="str">
        <f t="shared" si="127"/>
        <v/>
      </c>
      <c r="C199" s="159"/>
      <c r="D199" s="91"/>
      <c r="E199" s="174"/>
      <c r="F199" s="92"/>
      <c r="G199" s="93"/>
      <c r="H199" s="94"/>
      <c r="I199" s="185"/>
      <c r="J199" s="200"/>
      <c r="K199" s="210"/>
      <c r="L199" s="95"/>
      <c r="M199" s="92"/>
      <c r="N199" s="95"/>
      <c r="O199" s="92"/>
      <c r="P199" s="95"/>
      <c r="Q199" s="128"/>
      <c r="R199" s="95"/>
      <c r="S199" s="128"/>
      <c r="T199" s="211"/>
      <c r="U199" s="203"/>
      <c r="V199" s="92"/>
      <c r="W199" s="96"/>
      <c r="X199" s="92"/>
      <c r="Y199" s="220"/>
      <c r="Z199" s="226"/>
      <c r="AA199" s="165"/>
      <c r="AB199" s="165"/>
      <c r="AC199" s="165"/>
      <c r="AD199" s="165"/>
      <c r="AE199" s="165"/>
      <c r="AF199" s="168"/>
      <c r="AG199"/>
      <c r="AH199" s="107">
        <f t="shared" si="129"/>
        <v>0</v>
      </c>
      <c r="AI199" s="107">
        <f t="shared" si="130"/>
        <v>0</v>
      </c>
      <c r="AJ199" s="107">
        <f t="shared" si="131"/>
        <v>0</v>
      </c>
      <c r="AK199" s="107">
        <f t="shared" si="132"/>
        <v>0</v>
      </c>
      <c r="AL199" s="107">
        <f t="shared" si="133"/>
        <v>0</v>
      </c>
      <c r="AM199" s="107">
        <f t="shared" si="128"/>
        <v>0</v>
      </c>
      <c r="AO199" s="161" t="e">
        <f t="shared" si="134"/>
        <v>#DIV/0!</v>
      </c>
      <c r="AP199" s="161" t="e">
        <f t="shared" si="135"/>
        <v>#DIV/0!</v>
      </c>
      <c r="AQ199" s="161" t="e">
        <f t="shared" si="136"/>
        <v>#DIV/0!</v>
      </c>
      <c r="AR199" s="161" t="e">
        <f t="shared" si="137"/>
        <v>#DIV/0!</v>
      </c>
      <c r="AS199" s="161" t="e">
        <f t="shared" si="138"/>
        <v>#DIV/0!</v>
      </c>
      <c r="AT199" s="107">
        <f t="shared" si="139"/>
        <v>0</v>
      </c>
      <c r="AU199" s="161" t="e">
        <f t="shared" si="140"/>
        <v>#DIV/0!</v>
      </c>
      <c r="AV199" s="161" t="e">
        <f t="shared" si="141"/>
        <v>#DIV/0!</v>
      </c>
      <c r="AW199" s="161" t="e">
        <f t="shared" si="142"/>
        <v>#DIV/0!</v>
      </c>
      <c r="AX199" s="161" t="e">
        <f t="shared" si="143"/>
        <v>#DIV/0!</v>
      </c>
      <c r="AY199" s="161" t="e">
        <f t="shared" si="144"/>
        <v>#DIV/0!</v>
      </c>
      <c r="AZ199" s="107">
        <f t="shared" si="145"/>
        <v>0</v>
      </c>
      <c r="BA199" s="161" t="e">
        <f t="shared" si="146"/>
        <v>#DIV/0!</v>
      </c>
      <c r="BB199" s="161" t="e">
        <f t="shared" si="147"/>
        <v>#DIV/0!</v>
      </c>
      <c r="BC199" s="161" t="e">
        <f t="shared" si="148"/>
        <v>#DIV/0!</v>
      </c>
      <c r="BD199" s="161" t="e">
        <f t="shared" si="149"/>
        <v>#DIV/0!</v>
      </c>
      <c r="BE199" s="161" t="e">
        <f t="shared" si="150"/>
        <v>#DIV/0!</v>
      </c>
      <c r="BF199" s="107">
        <f t="shared" si="151"/>
        <v>0</v>
      </c>
      <c r="BG199" s="161" t="e">
        <f t="shared" si="152"/>
        <v>#DIV/0!</v>
      </c>
      <c r="BH199" s="161" t="e">
        <f t="shared" si="153"/>
        <v>#DIV/0!</v>
      </c>
      <c r="BI199" s="161" t="e">
        <f t="shared" si="154"/>
        <v>#DIV/0!</v>
      </c>
      <c r="BJ199" s="161" t="e">
        <f t="shared" si="155"/>
        <v>#DIV/0!</v>
      </c>
      <c r="BK199" s="161" t="e">
        <f t="shared" si="156"/>
        <v>#DIV/0!</v>
      </c>
      <c r="BL199" s="107">
        <f t="shared" si="157"/>
        <v>0</v>
      </c>
      <c r="BM199" s="161" t="e">
        <f t="shared" si="158"/>
        <v>#DIV/0!</v>
      </c>
      <c r="BN199" s="161" t="e">
        <f t="shared" si="159"/>
        <v>#DIV/0!</v>
      </c>
      <c r="BO199" s="161" t="e">
        <f t="shared" si="160"/>
        <v>#DIV/0!</v>
      </c>
      <c r="BP199" s="161" t="e">
        <f t="shared" si="161"/>
        <v>#DIV/0!</v>
      </c>
      <c r="BQ199" s="161" t="e">
        <f t="shared" si="162"/>
        <v>#DIV/0!</v>
      </c>
      <c r="BR199" s="107">
        <f t="shared" si="163"/>
        <v>0</v>
      </c>
      <c r="BS199" s="161" t="e">
        <f t="shared" si="164"/>
        <v>#DIV/0!</v>
      </c>
      <c r="BT199" s="161" t="e">
        <f t="shared" si="165"/>
        <v>#DIV/0!</v>
      </c>
      <c r="BU199" s="161" t="e">
        <f t="shared" si="166"/>
        <v>#DIV/0!</v>
      </c>
      <c r="BV199" s="161" t="e">
        <f t="shared" si="167"/>
        <v>#DIV/0!</v>
      </c>
      <c r="BW199" s="161" t="e">
        <f t="shared" si="168"/>
        <v>#DIV/0!</v>
      </c>
      <c r="BX199" s="107">
        <f t="shared" si="169"/>
        <v>0</v>
      </c>
      <c r="BZ199" s="40" t="e">
        <f>VLOOKUP(I199,Lists!$D$2:$D$19,1,FALSE)</f>
        <v>#N/A</v>
      </c>
      <c r="CA199" s="40" t="e">
        <f>VLOOKUP($I199,Blends!$B$2:$B$115,1,FALSE)</f>
        <v>#N/A</v>
      </c>
      <c r="CC199" s="218">
        <f>ROUND(IF($I199="Other HFC Blend",(Z199*$L199*SUMIF(Lists!$E$2:$E$133,'Quarterly Information'!$K199,Exchange_Value)+Z199*$N199*SUMIF(Lists!$E$2:$E$133,'Quarterly Information'!$M199,Exchange_Value)+Z199*$P199*SUMIF(Lists!$E$2:$E$133,'Quarterly Information'!$O199,Exchange_Value)+Z199*$R199*SUMIF(Lists!$E$2:$E$133,'Quarterly Information'!$Q199,Exchange_Value)+Z199*$T199*SUMIF(Lists!$E$2:$E$133,'Quarterly Information'!$S199,Exchange_Value))/1000,Z199*SUMIF(Lists!$E$2:$E$133,$I199,Exchange_Value)/1000),1)</f>
        <v>0</v>
      </c>
      <c r="CD199" s="218">
        <f>ROUND(IF($I199="Other HFC Blend",(AA199*$L199*SUMIF(Lists!$E$2:$E$133,'Quarterly Information'!$K199,Exchange_Value)+AA199*$N199*SUMIF(Lists!$E$2:$E$133,'Quarterly Information'!$M199,Exchange_Value)+AA199*$P199*SUMIF(Lists!$E$2:$E$133,'Quarterly Information'!$O199,Exchange_Value)+AA199*$R199*SUMIF(Lists!$E$2:$E$133,'Quarterly Information'!$Q199,Exchange_Value)+AA199*$T199*SUMIF(Lists!$E$2:$E$133,'Quarterly Information'!$S199,Exchange_Value))/1000,AA199*SUMIF(Lists!$E$2:$E$133,$I199,Exchange_Value)/1000),1)</f>
        <v>0</v>
      </c>
      <c r="CE199" s="218">
        <f>ROUND(IF($I199="Other HFC Blend",(AB199*$L199*SUMIF(Lists!$E$2:$E$133,'Quarterly Information'!$K199,Exchange_Value)+AB199*$N199*SUMIF(Lists!$E$2:$E$133,'Quarterly Information'!$M199,Exchange_Value)+AB199*$P199*SUMIF(Lists!$E$2:$E$133,'Quarterly Information'!$O199,Exchange_Value)+AB199*$R199*SUMIF(Lists!$E$2:$E$133,'Quarterly Information'!$Q199,Exchange_Value)+AB199*$T199*SUMIF(Lists!$E$2:$E$133,'Quarterly Information'!$S199,Exchange_Value))/1000,AB199*SUMIF(Lists!$E$2:$E$133,$I199,Exchange_Value)/1000),1)</f>
        <v>0</v>
      </c>
      <c r="CF199" s="218">
        <f>ROUND(IF($I199="Other HFC Blend",(AC199*$L199*SUMIF(Lists!$E$2:$E$133,'Quarterly Information'!$K199,Exchange_Value)+AC199*$N199*SUMIF(Lists!$E$2:$E$133,'Quarterly Information'!$M199,Exchange_Value)+AC199*$P199*SUMIF(Lists!$E$2:$E$133,'Quarterly Information'!$O199,Exchange_Value)+AC199*$R199*SUMIF(Lists!$E$2:$E$133,'Quarterly Information'!$Q199,Exchange_Value)+AC199*$T199*SUMIF(Lists!$E$2:$E$133,'Quarterly Information'!$S199,Exchange_Value))/1000,AC199*SUMIF(Lists!$E$2:$E$133,$I199,Exchange_Value)/1000),1)</f>
        <v>0</v>
      </c>
      <c r="CG199" s="218">
        <f>ROUND(IF($I199="Other HFC Blend",(AD199*$L199*SUMIF(Lists!$E$2:$E$133,'Quarterly Information'!$K199,Exchange_Value)+AD199*$N199*SUMIF(Lists!$E$2:$E$133,'Quarterly Information'!$M199,Exchange_Value)+AD199*$P199*SUMIF(Lists!$E$2:$E$133,'Quarterly Information'!$O199,Exchange_Value)+AD199*$R199*SUMIF(Lists!$E$2:$E$133,'Quarterly Information'!$Q199,Exchange_Value)+AD199*$T199*SUMIF(Lists!$E$2:$E$133,'Quarterly Information'!$S199,Exchange_Value))/1000,AD199*SUMIF(Lists!$E$2:$E$133,$I199,Exchange_Value)/1000),1)</f>
        <v>0</v>
      </c>
      <c r="CH199" s="218">
        <f>ROUND(IF($I199="Other HFC Blend",(AE199*$L199*SUMIF(Lists!$E$2:$E$133,'Quarterly Information'!$K199,Exchange_Value)+AE199*$N199*SUMIF(Lists!$E$2:$E$133,'Quarterly Information'!$M199,Exchange_Value)+AE199*$P199*SUMIF(Lists!$E$2:$E$133,'Quarterly Information'!$O199,Exchange_Value)+AE199*$R199*SUMIF(Lists!$E$2:$E$133,'Quarterly Information'!$Q199,Exchange_Value)+AE199*$T199*SUMIF(Lists!$E$2:$E$133,'Quarterly Information'!$S199,Exchange_Value))/1000,AE199*SUMIF(Lists!$E$2:$E$133,$I199,Exchange_Value)/1000),1)</f>
        <v>0</v>
      </c>
      <c r="CI199" s="218">
        <f>ROUND(IF($I199="Other HFC Blend",(AF199*$L199*SUMIF(Lists!$E$2:$E$133,'Quarterly Information'!$K199,Exchange_Value)+AF199*$N199*SUMIF(Lists!$E$2:$E$133,'Quarterly Information'!$M199,Exchange_Value)+AF199*$P199*SUMIF(Lists!$E$2:$E$133,'Quarterly Information'!$O199,Exchange_Value)+AF199*$R199*SUMIF(Lists!$E$2:$E$133,'Quarterly Information'!$Q199,Exchange_Value)+AF199*$T199*SUMIF(Lists!$E$2:$E$133,'Quarterly Information'!$S199,Exchange_Value))/1000,AF199*SUMIF(Lists!$E$2:$E$133,$I199,Exchange_Value)/1000),1)</f>
        <v>0</v>
      </c>
    </row>
    <row r="200" spans="1:87" ht="14" x14ac:dyDescent="0.25">
      <c r="A200" s="39">
        <v>158</v>
      </c>
      <c r="B200" s="90" t="str">
        <f t="shared" si="127"/>
        <v/>
      </c>
      <c r="C200" s="159"/>
      <c r="D200" s="91"/>
      <c r="E200" s="174"/>
      <c r="F200" s="92"/>
      <c r="G200" s="93"/>
      <c r="H200" s="94"/>
      <c r="I200" s="185"/>
      <c r="J200" s="200"/>
      <c r="K200" s="210"/>
      <c r="L200" s="95"/>
      <c r="M200" s="92"/>
      <c r="N200" s="95"/>
      <c r="O200" s="92"/>
      <c r="P200" s="95"/>
      <c r="Q200" s="128"/>
      <c r="R200" s="95"/>
      <c r="S200" s="128"/>
      <c r="T200" s="211"/>
      <c r="U200" s="203"/>
      <c r="V200" s="92"/>
      <c r="W200" s="96"/>
      <c r="X200" s="92"/>
      <c r="Y200" s="220"/>
      <c r="Z200" s="226"/>
      <c r="AA200" s="165"/>
      <c r="AB200" s="165"/>
      <c r="AC200" s="165"/>
      <c r="AD200" s="165"/>
      <c r="AE200" s="165"/>
      <c r="AF200" s="168"/>
      <c r="AG200"/>
      <c r="AH200" s="107">
        <f t="shared" si="129"/>
        <v>0</v>
      </c>
      <c r="AI200" s="107">
        <f t="shared" si="130"/>
        <v>0</v>
      </c>
      <c r="AJ200" s="107">
        <f t="shared" si="131"/>
        <v>0</v>
      </c>
      <c r="AK200" s="107">
        <f t="shared" si="132"/>
        <v>0</v>
      </c>
      <c r="AL200" s="107">
        <f t="shared" si="133"/>
        <v>0</v>
      </c>
      <c r="AM200" s="107">
        <f t="shared" si="128"/>
        <v>0</v>
      </c>
      <c r="AO200" s="161" t="e">
        <f t="shared" si="134"/>
        <v>#DIV/0!</v>
      </c>
      <c r="AP200" s="161" t="e">
        <f t="shared" si="135"/>
        <v>#DIV/0!</v>
      </c>
      <c r="AQ200" s="161" t="e">
        <f t="shared" si="136"/>
        <v>#DIV/0!</v>
      </c>
      <c r="AR200" s="161" t="e">
        <f t="shared" si="137"/>
        <v>#DIV/0!</v>
      </c>
      <c r="AS200" s="161" t="e">
        <f t="shared" si="138"/>
        <v>#DIV/0!</v>
      </c>
      <c r="AT200" s="107">
        <f t="shared" si="139"/>
        <v>0</v>
      </c>
      <c r="AU200" s="161" t="e">
        <f t="shared" si="140"/>
        <v>#DIV/0!</v>
      </c>
      <c r="AV200" s="161" t="e">
        <f t="shared" si="141"/>
        <v>#DIV/0!</v>
      </c>
      <c r="AW200" s="161" t="e">
        <f t="shared" si="142"/>
        <v>#DIV/0!</v>
      </c>
      <c r="AX200" s="161" t="e">
        <f t="shared" si="143"/>
        <v>#DIV/0!</v>
      </c>
      <c r="AY200" s="161" t="e">
        <f t="shared" si="144"/>
        <v>#DIV/0!</v>
      </c>
      <c r="AZ200" s="107">
        <f t="shared" si="145"/>
        <v>0</v>
      </c>
      <c r="BA200" s="161" t="e">
        <f t="shared" si="146"/>
        <v>#DIV/0!</v>
      </c>
      <c r="BB200" s="161" t="e">
        <f t="shared" si="147"/>
        <v>#DIV/0!</v>
      </c>
      <c r="BC200" s="161" t="e">
        <f t="shared" si="148"/>
        <v>#DIV/0!</v>
      </c>
      <c r="BD200" s="161" t="e">
        <f t="shared" si="149"/>
        <v>#DIV/0!</v>
      </c>
      <c r="BE200" s="161" t="e">
        <f t="shared" si="150"/>
        <v>#DIV/0!</v>
      </c>
      <c r="BF200" s="107">
        <f t="shared" si="151"/>
        <v>0</v>
      </c>
      <c r="BG200" s="161" t="e">
        <f t="shared" si="152"/>
        <v>#DIV/0!</v>
      </c>
      <c r="BH200" s="161" t="e">
        <f t="shared" si="153"/>
        <v>#DIV/0!</v>
      </c>
      <c r="BI200" s="161" t="e">
        <f t="shared" si="154"/>
        <v>#DIV/0!</v>
      </c>
      <c r="BJ200" s="161" t="e">
        <f t="shared" si="155"/>
        <v>#DIV/0!</v>
      </c>
      <c r="BK200" s="161" t="e">
        <f t="shared" si="156"/>
        <v>#DIV/0!</v>
      </c>
      <c r="BL200" s="107">
        <f t="shared" si="157"/>
        <v>0</v>
      </c>
      <c r="BM200" s="161" t="e">
        <f t="shared" si="158"/>
        <v>#DIV/0!</v>
      </c>
      <c r="BN200" s="161" t="e">
        <f t="shared" si="159"/>
        <v>#DIV/0!</v>
      </c>
      <c r="BO200" s="161" t="e">
        <f t="shared" si="160"/>
        <v>#DIV/0!</v>
      </c>
      <c r="BP200" s="161" t="e">
        <f t="shared" si="161"/>
        <v>#DIV/0!</v>
      </c>
      <c r="BQ200" s="161" t="e">
        <f t="shared" si="162"/>
        <v>#DIV/0!</v>
      </c>
      <c r="BR200" s="107">
        <f t="shared" si="163"/>
        <v>0</v>
      </c>
      <c r="BS200" s="161" t="e">
        <f t="shared" si="164"/>
        <v>#DIV/0!</v>
      </c>
      <c r="BT200" s="161" t="e">
        <f t="shared" si="165"/>
        <v>#DIV/0!</v>
      </c>
      <c r="BU200" s="161" t="e">
        <f t="shared" si="166"/>
        <v>#DIV/0!</v>
      </c>
      <c r="BV200" s="161" t="e">
        <f t="shared" si="167"/>
        <v>#DIV/0!</v>
      </c>
      <c r="BW200" s="161" t="e">
        <f t="shared" si="168"/>
        <v>#DIV/0!</v>
      </c>
      <c r="BX200" s="107">
        <f t="shared" si="169"/>
        <v>0</v>
      </c>
      <c r="BZ200" s="40" t="e">
        <f>VLOOKUP(I200,Lists!$D$2:$D$19,1,FALSE)</f>
        <v>#N/A</v>
      </c>
      <c r="CA200" s="40" t="e">
        <f>VLOOKUP($I200,Blends!$B$2:$B$115,1,FALSE)</f>
        <v>#N/A</v>
      </c>
      <c r="CC200" s="218">
        <f>ROUND(IF($I200="Other HFC Blend",(Z200*$L200*SUMIF(Lists!$E$2:$E$133,'Quarterly Information'!$K200,Exchange_Value)+Z200*$N200*SUMIF(Lists!$E$2:$E$133,'Quarterly Information'!$M200,Exchange_Value)+Z200*$P200*SUMIF(Lists!$E$2:$E$133,'Quarterly Information'!$O200,Exchange_Value)+Z200*$R200*SUMIF(Lists!$E$2:$E$133,'Quarterly Information'!$Q200,Exchange_Value)+Z200*$T200*SUMIF(Lists!$E$2:$E$133,'Quarterly Information'!$S200,Exchange_Value))/1000,Z200*SUMIF(Lists!$E$2:$E$133,$I200,Exchange_Value)/1000),1)</f>
        <v>0</v>
      </c>
      <c r="CD200" s="218">
        <f>ROUND(IF($I200="Other HFC Blend",(AA200*$L200*SUMIF(Lists!$E$2:$E$133,'Quarterly Information'!$K200,Exchange_Value)+AA200*$N200*SUMIF(Lists!$E$2:$E$133,'Quarterly Information'!$M200,Exchange_Value)+AA200*$P200*SUMIF(Lists!$E$2:$E$133,'Quarterly Information'!$O200,Exchange_Value)+AA200*$R200*SUMIF(Lists!$E$2:$E$133,'Quarterly Information'!$Q200,Exchange_Value)+AA200*$T200*SUMIF(Lists!$E$2:$E$133,'Quarterly Information'!$S200,Exchange_Value))/1000,AA200*SUMIF(Lists!$E$2:$E$133,$I200,Exchange_Value)/1000),1)</f>
        <v>0</v>
      </c>
      <c r="CE200" s="218">
        <f>ROUND(IF($I200="Other HFC Blend",(AB200*$L200*SUMIF(Lists!$E$2:$E$133,'Quarterly Information'!$K200,Exchange_Value)+AB200*$N200*SUMIF(Lists!$E$2:$E$133,'Quarterly Information'!$M200,Exchange_Value)+AB200*$P200*SUMIF(Lists!$E$2:$E$133,'Quarterly Information'!$O200,Exchange_Value)+AB200*$R200*SUMIF(Lists!$E$2:$E$133,'Quarterly Information'!$Q200,Exchange_Value)+AB200*$T200*SUMIF(Lists!$E$2:$E$133,'Quarterly Information'!$S200,Exchange_Value))/1000,AB200*SUMIF(Lists!$E$2:$E$133,$I200,Exchange_Value)/1000),1)</f>
        <v>0</v>
      </c>
      <c r="CF200" s="218">
        <f>ROUND(IF($I200="Other HFC Blend",(AC200*$L200*SUMIF(Lists!$E$2:$E$133,'Quarterly Information'!$K200,Exchange_Value)+AC200*$N200*SUMIF(Lists!$E$2:$E$133,'Quarterly Information'!$M200,Exchange_Value)+AC200*$P200*SUMIF(Lists!$E$2:$E$133,'Quarterly Information'!$O200,Exchange_Value)+AC200*$R200*SUMIF(Lists!$E$2:$E$133,'Quarterly Information'!$Q200,Exchange_Value)+AC200*$T200*SUMIF(Lists!$E$2:$E$133,'Quarterly Information'!$S200,Exchange_Value))/1000,AC200*SUMIF(Lists!$E$2:$E$133,$I200,Exchange_Value)/1000),1)</f>
        <v>0</v>
      </c>
      <c r="CG200" s="218">
        <f>ROUND(IF($I200="Other HFC Blend",(AD200*$L200*SUMIF(Lists!$E$2:$E$133,'Quarterly Information'!$K200,Exchange_Value)+AD200*$N200*SUMIF(Lists!$E$2:$E$133,'Quarterly Information'!$M200,Exchange_Value)+AD200*$P200*SUMIF(Lists!$E$2:$E$133,'Quarterly Information'!$O200,Exchange_Value)+AD200*$R200*SUMIF(Lists!$E$2:$E$133,'Quarterly Information'!$Q200,Exchange_Value)+AD200*$T200*SUMIF(Lists!$E$2:$E$133,'Quarterly Information'!$S200,Exchange_Value))/1000,AD200*SUMIF(Lists!$E$2:$E$133,$I200,Exchange_Value)/1000),1)</f>
        <v>0</v>
      </c>
      <c r="CH200" s="218">
        <f>ROUND(IF($I200="Other HFC Blend",(AE200*$L200*SUMIF(Lists!$E$2:$E$133,'Quarterly Information'!$K200,Exchange_Value)+AE200*$N200*SUMIF(Lists!$E$2:$E$133,'Quarterly Information'!$M200,Exchange_Value)+AE200*$P200*SUMIF(Lists!$E$2:$E$133,'Quarterly Information'!$O200,Exchange_Value)+AE200*$R200*SUMIF(Lists!$E$2:$E$133,'Quarterly Information'!$Q200,Exchange_Value)+AE200*$T200*SUMIF(Lists!$E$2:$E$133,'Quarterly Information'!$S200,Exchange_Value))/1000,AE200*SUMIF(Lists!$E$2:$E$133,$I200,Exchange_Value)/1000),1)</f>
        <v>0</v>
      </c>
      <c r="CI200" s="218">
        <f>ROUND(IF($I200="Other HFC Blend",(AF200*$L200*SUMIF(Lists!$E$2:$E$133,'Quarterly Information'!$K200,Exchange_Value)+AF200*$N200*SUMIF(Lists!$E$2:$E$133,'Quarterly Information'!$M200,Exchange_Value)+AF200*$P200*SUMIF(Lists!$E$2:$E$133,'Quarterly Information'!$O200,Exchange_Value)+AF200*$R200*SUMIF(Lists!$E$2:$E$133,'Quarterly Information'!$Q200,Exchange_Value)+AF200*$T200*SUMIF(Lists!$E$2:$E$133,'Quarterly Information'!$S200,Exchange_Value))/1000,AF200*SUMIF(Lists!$E$2:$E$133,$I200,Exchange_Value)/1000),1)</f>
        <v>0</v>
      </c>
    </row>
    <row r="201" spans="1:87" ht="14" x14ac:dyDescent="0.25">
      <c r="A201" s="39">
        <v>159</v>
      </c>
      <c r="B201" s="90" t="str">
        <f t="shared" si="127"/>
        <v/>
      </c>
      <c r="C201" s="159"/>
      <c r="D201" s="91"/>
      <c r="E201" s="174"/>
      <c r="F201" s="92"/>
      <c r="G201" s="93"/>
      <c r="H201" s="94"/>
      <c r="I201" s="185"/>
      <c r="J201" s="200"/>
      <c r="K201" s="210"/>
      <c r="L201" s="95"/>
      <c r="M201" s="92"/>
      <c r="N201" s="95"/>
      <c r="O201" s="92"/>
      <c r="P201" s="95"/>
      <c r="Q201" s="128"/>
      <c r="R201" s="95"/>
      <c r="S201" s="128"/>
      <c r="T201" s="211"/>
      <c r="U201" s="203"/>
      <c r="V201" s="92"/>
      <c r="W201" s="96"/>
      <c r="X201" s="92"/>
      <c r="Y201" s="220"/>
      <c r="Z201" s="226"/>
      <c r="AA201" s="165"/>
      <c r="AB201" s="165"/>
      <c r="AC201" s="165"/>
      <c r="AD201" s="165"/>
      <c r="AE201" s="165"/>
      <c r="AF201" s="168"/>
      <c r="AG201"/>
      <c r="AH201" s="107">
        <f t="shared" si="129"/>
        <v>0</v>
      </c>
      <c r="AI201" s="107">
        <f t="shared" si="130"/>
        <v>0</v>
      </c>
      <c r="AJ201" s="107">
        <f t="shared" si="131"/>
        <v>0</v>
      </c>
      <c r="AK201" s="107">
        <f t="shared" si="132"/>
        <v>0</v>
      </c>
      <c r="AL201" s="107">
        <f t="shared" si="133"/>
        <v>0</v>
      </c>
      <c r="AM201" s="107">
        <f t="shared" si="128"/>
        <v>0</v>
      </c>
      <c r="AO201" s="161" t="e">
        <f t="shared" si="134"/>
        <v>#DIV/0!</v>
      </c>
      <c r="AP201" s="161" t="e">
        <f t="shared" si="135"/>
        <v>#DIV/0!</v>
      </c>
      <c r="AQ201" s="161" t="e">
        <f t="shared" si="136"/>
        <v>#DIV/0!</v>
      </c>
      <c r="AR201" s="161" t="e">
        <f t="shared" si="137"/>
        <v>#DIV/0!</v>
      </c>
      <c r="AS201" s="161" t="e">
        <f t="shared" si="138"/>
        <v>#DIV/0!</v>
      </c>
      <c r="AT201" s="107">
        <f t="shared" si="139"/>
        <v>0</v>
      </c>
      <c r="AU201" s="161" t="e">
        <f t="shared" si="140"/>
        <v>#DIV/0!</v>
      </c>
      <c r="AV201" s="161" t="e">
        <f t="shared" si="141"/>
        <v>#DIV/0!</v>
      </c>
      <c r="AW201" s="161" t="e">
        <f t="shared" si="142"/>
        <v>#DIV/0!</v>
      </c>
      <c r="AX201" s="161" t="e">
        <f t="shared" si="143"/>
        <v>#DIV/0!</v>
      </c>
      <c r="AY201" s="161" t="e">
        <f t="shared" si="144"/>
        <v>#DIV/0!</v>
      </c>
      <c r="AZ201" s="107">
        <f t="shared" si="145"/>
        <v>0</v>
      </c>
      <c r="BA201" s="161" t="e">
        <f t="shared" si="146"/>
        <v>#DIV/0!</v>
      </c>
      <c r="BB201" s="161" t="e">
        <f t="shared" si="147"/>
        <v>#DIV/0!</v>
      </c>
      <c r="BC201" s="161" t="e">
        <f t="shared" si="148"/>
        <v>#DIV/0!</v>
      </c>
      <c r="BD201" s="161" t="e">
        <f t="shared" si="149"/>
        <v>#DIV/0!</v>
      </c>
      <c r="BE201" s="161" t="e">
        <f t="shared" si="150"/>
        <v>#DIV/0!</v>
      </c>
      <c r="BF201" s="107">
        <f t="shared" si="151"/>
        <v>0</v>
      </c>
      <c r="BG201" s="161" t="e">
        <f t="shared" si="152"/>
        <v>#DIV/0!</v>
      </c>
      <c r="BH201" s="161" t="e">
        <f t="shared" si="153"/>
        <v>#DIV/0!</v>
      </c>
      <c r="BI201" s="161" t="e">
        <f t="shared" si="154"/>
        <v>#DIV/0!</v>
      </c>
      <c r="BJ201" s="161" t="e">
        <f t="shared" si="155"/>
        <v>#DIV/0!</v>
      </c>
      <c r="BK201" s="161" t="e">
        <f t="shared" si="156"/>
        <v>#DIV/0!</v>
      </c>
      <c r="BL201" s="107">
        <f t="shared" si="157"/>
        <v>0</v>
      </c>
      <c r="BM201" s="161" t="e">
        <f t="shared" si="158"/>
        <v>#DIV/0!</v>
      </c>
      <c r="BN201" s="161" t="e">
        <f t="shared" si="159"/>
        <v>#DIV/0!</v>
      </c>
      <c r="BO201" s="161" t="e">
        <f t="shared" si="160"/>
        <v>#DIV/0!</v>
      </c>
      <c r="BP201" s="161" t="e">
        <f t="shared" si="161"/>
        <v>#DIV/0!</v>
      </c>
      <c r="BQ201" s="161" t="e">
        <f t="shared" si="162"/>
        <v>#DIV/0!</v>
      </c>
      <c r="BR201" s="107">
        <f t="shared" si="163"/>
        <v>0</v>
      </c>
      <c r="BS201" s="161" t="e">
        <f t="shared" si="164"/>
        <v>#DIV/0!</v>
      </c>
      <c r="BT201" s="161" t="e">
        <f t="shared" si="165"/>
        <v>#DIV/0!</v>
      </c>
      <c r="BU201" s="161" t="e">
        <f t="shared" si="166"/>
        <v>#DIV/0!</v>
      </c>
      <c r="BV201" s="161" t="e">
        <f t="shared" si="167"/>
        <v>#DIV/0!</v>
      </c>
      <c r="BW201" s="161" t="e">
        <f t="shared" si="168"/>
        <v>#DIV/0!</v>
      </c>
      <c r="BX201" s="107">
        <f t="shared" si="169"/>
        <v>0</v>
      </c>
      <c r="BZ201" s="40" t="e">
        <f>VLOOKUP(I201,Lists!$D$2:$D$19,1,FALSE)</f>
        <v>#N/A</v>
      </c>
      <c r="CA201" s="40" t="e">
        <f>VLOOKUP($I201,Blends!$B$2:$B$115,1,FALSE)</f>
        <v>#N/A</v>
      </c>
      <c r="CC201" s="218">
        <f>ROUND(IF($I201="Other HFC Blend",(Z201*$L201*SUMIF(Lists!$E$2:$E$133,'Quarterly Information'!$K201,Exchange_Value)+Z201*$N201*SUMIF(Lists!$E$2:$E$133,'Quarterly Information'!$M201,Exchange_Value)+Z201*$P201*SUMIF(Lists!$E$2:$E$133,'Quarterly Information'!$O201,Exchange_Value)+Z201*$R201*SUMIF(Lists!$E$2:$E$133,'Quarterly Information'!$Q201,Exchange_Value)+Z201*$T201*SUMIF(Lists!$E$2:$E$133,'Quarterly Information'!$S201,Exchange_Value))/1000,Z201*SUMIF(Lists!$E$2:$E$133,$I201,Exchange_Value)/1000),1)</f>
        <v>0</v>
      </c>
      <c r="CD201" s="218">
        <f>ROUND(IF($I201="Other HFC Blend",(AA201*$L201*SUMIF(Lists!$E$2:$E$133,'Quarterly Information'!$K201,Exchange_Value)+AA201*$N201*SUMIF(Lists!$E$2:$E$133,'Quarterly Information'!$M201,Exchange_Value)+AA201*$P201*SUMIF(Lists!$E$2:$E$133,'Quarterly Information'!$O201,Exchange_Value)+AA201*$R201*SUMIF(Lists!$E$2:$E$133,'Quarterly Information'!$Q201,Exchange_Value)+AA201*$T201*SUMIF(Lists!$E$2:$E$133,'Quarterly Information'!$S201,Exchange_Value))/1000,AA201*SUMIF(Lists!$E$2:$E$133,$I201,Exchange_Value)/1000),1)</f>
        <v>0</v>
      </c>
      <c r="CE201" s="218">
        <f>ROUND(IF($I201="Other HFC Blend",(AB201*$L201*SUMIF(Lists!$E$2:$E$133,'Quarterly Information'!$K201,Exchange_Value)+AB201*$N201*SUMIF(Lists!$E$2:$E$133,'Quarterly Information'!$M201,Exchange_Value)+AB201*$P201*SUMIF(Lists!$E$2:$E$133,'Quarterly Information'!$O201,Exchange_Value)+AB201*$R201*SUMIF(Lists!$E$2:$E$133,'Quarterly Information'!$Q201,Exchange_Value)+AB201*$T201*SUMIF(Lists!$E$2:$E$133,'Quarterly Information'!$S201,Exchange_Value))/1000,AB201*SUMIF(Lists!$E$2:$E$133,$I201,Exchange_Value)/1000),1)</f>
        <v>0</v>
      </c>
      <c r="CF201" s="218">
        <f>ROUND(IF($I201="Other HFC Blend",(AC201*$L201*SUMIF(Lists!$E$2:$E$133,'Quarterly Information'!$K201,Exchange_Value)+AC201*$N201*SUMIF(Lists!$E$2:$E$133,'Quarterly Information'!$M201,Exchange_Value)+AC201*$P201*SUMIF(Lists!$E$2:$E$133,'Quarterly Information'!$O201,Exchange_Value)+AC201*$R201*SUMIF(Lists!$E$2:$E$133,'Quarterly Information'!$Q201,Exchange_Value)+AC201*$T201*SUMIF(Lists!$E$2:$E$133,'Quarterly Information'!$S201,Exchange_Value))/1000,AC201*SUMIF(Lists!$E$2:$E$133,$I201,Exchange_Value)/1000),1)</f>
        <v>0</v>
      </c>
      <c r="CG201" s="218">
        <f>ROUND(IF($I201="Other HFC Blend",(AD201*$L201*SUMIF(Lists!$E$2:$E$133,'Quarterly Information'!$K201,Exchange_Value)+AD201*$N201*SUMIF(Lists!$E$2:$E$133,'Quarterly Information'!$M201,Exchange_Value)+AD201*$P201*SUMIF(Lists!$E$2:$E$133,'Quarterly Information'!$O201,Exchange_Value)+AD201*$R201*SUMIF(Lists!$E$2:$E$133,'Quarterly Information'!$Q201,Exchange_Value)+AD201*$T201*SUMIF(Lists!$E$2:$E$133,'Quarterly Information'!$S201,Exchange_Value))/1000,AD201*SUMIF(Lists!$E$2:$E$133,$I201,Exchange_Value)/1000),1)</f>
        <v>0</v>
      </c>
      <c r="CH201" s="218">
        <f>ROUND(IF($I201="Other HFC Blend",(AE201*$L201*SUMIF(Lists!$E$2:$E$133,'Quarterly Information'!$K201,Exchange_Value)+AE201*$N201*SUMIF(Lists!$E$2:$E$133,'Quarterly Information'!$M201,Exchange_Value)+AE201*$P201*SUMIF(Lists!$E$2:$E$133,'Quarterly Information'!$O201,Exchange_Value)+AE201*$R201*SUMIF(Lists!$E$2:$E$133,'Quarterly Information'!$Q201,Exchange_Value)+AE201*$T201*SUMIF(Lists!$E$2:$E$133,'Quarterly Information'!$S201,Exchange_Value))/1000,AE201*SUMIF(Lists!$E$2:$E$133,$I201,Exchange_Value)/1000),1)</f>
        <v>0</v>
      </c>
      <c r="CI201" s="218">
        <f>ROUND(IF($I201="Other HFC Blend",(AF201*$L201*SUMIF(Lists!$E$2:$E$133,'Quarterly Information'!$K201,Exchange_Value)+AF201*$N201*SUMIF(Lists!$E$2:$E$133,'Quarterly Information'!$M201,Exchange_Value)+AF201*$P201*SUMIF(Lists!$E$2:$E$133,'Quarterly Information'!$O201,Exchange_Value)+AF201*$R201*SUMIF(Lists!$E$2:$E$133,'Quarterly Information'!$Q201,Exchange_Value)+AF201*$T201*SUMIF(Lists!$E$2:$E$133,'Quarterly Information'!$S201,Exchange_Value))/1000,AF201*SUMIF(Lists!$E$2:$E$133,$I201,Exchange_Value)/1000),1)</f>
        <v>0</v>
      </c>
    </row>
    <row r="202" spans="1:87" ht="14" x14ac:dyDescent="0.25">
      <c r="A202" s="39">
        <v>160</v>
      </c>
      <c r="B202" s="90" t="str">
        <f t="shared" si="127"/>
        <v/>
      </c>
      <c r="C202" s="159"/>
      <c r="D202" s="91"/>
      <c r="E202" s="174"/>
      <c r="F202" s="92"/>
      <c r="G202" s="93"/>
      <c r="H202" s="94"/>
      <c r="I202" s="185"/>
      <c r="J202" s="200"/>
      <c r="K202" s="210"/>
      <c r="L202" s="95"/>
      <c r="M202" s="92"/>
      <c r="N202" s="95"/>
      <c r="O202" s="92"/>
      <c r="P202" s="95"/>
      <c r="Q202" s="128"/>
      <c r="R202" s="95"/>
      <c r="S202" s="128"/>
      <c r="T202" s="211"/>
      <c r="U202" s="203"/>
      <c r="V202" s="92"/>
      <c r="W202" s="96"/>
      <c r="X202" s="92"/>
      <c r="Y202" s="220"/>
      <c r="Z202" s="226"/>
      <c r="AA202" s="165"/>
      <c r="AB202" s="165"/>
      <c r="AC202" s="165"/>
      <c r="AD202" s="165"/>
      <c r="AE202" s="165"/>
      <c r="AF202" s="168"/>
      <c r="AG202"/>
      <c r="AH202" s="107">
        <f t="shared" si="129"/>
        <v>0</v>
      </c>
      <c r="AI202" s="107">
        <f t="shared" si="130"/>
        <v>0</v>
      </c>
      <c r="AJ202" s="107">
        <f t="shared" si="131"/>
        <v>0</v>
      </c>
      <c r="AK202" s="107">
        <f t="shared" si="132"/>
        <v>0</v>
      </c>
      <c r="AL202" s="107">
        <f t="shared" si="133"/>
        <v>0</v>
      </c>
      <c r="AM202" s="107">
        <f t="shared" si="128"/>
        <v>0</v>
      </c>
      <c r="AO202" s="161" t="e">
        <f t="shared" si="134"/>
        <v>#DIV/0!</v>
      </c>
      <c r="AP202" s="161" t="e">
        <f t="shared" si="135"/>
        <v>#DIV/0!</v>
      </c>
      <c r="AQ202" s="161" t="e">
        <f t="shared" si="136"/>
        <v>#DIV/0!</v>
      </c>
      <c r="AR202" s="161" t="e">
        <f t="shared" si="137"/>
        <v>#DIV/0!</v>
      </c>
      <c r="AS202" s="161" t="e">
        <f t="shared" si="138"/>
        <v>#DIV/0!</v>
      </c>
      <c r="AT202" s="107">
        <f t="shared" si="139"/>
        <v>0</v>
      </c>
      <c r="AU202" s="161" t="e">
        <f t="shared" si="140"/>
        <v>#DIV/0!</v>
      </c>
      <c r="AV202" s="161" t="e">
        <f t="shared" si="141"/>
        <v>#DIV/0!</v>
      </c>
      <c r="AW202" s="161" t="e">
        <f t="shared" si="142"/>
        <v>#DIV/0!</v>
      </c>
      <c r="AX202" s="161" t="e">
        <f t="shared" si="143"/>
        <v>#DIV/0!</v>
      </c>
      <c r="AY202" s="161" t="e">
        <f t="shared" si="144"/>
        <v>#DIV/0!</v>
      </c>
      <c r="AZ202" s="107">
        <f t="shared" si="145"/>
        <v>0</v>
      </c>
      <c r="BA202" s="161" t="e">
        <f t="shared" si="146"/>
        <v>#DIV/0!</v>
      </c>
      <c r="BB202" s="161" t="e">
        <f t="shared" si="147"/>
        <v>#DIV/0!</v>
      </c>
      <c r="BC202" s="161" t="e">
        <f t="shared" si="148"/>
        <v>#DIV/0!</v>
      </c>
      <c r="BD202" s="161" t="e">
        <f t="shared" si="149"/>
        <v>#DIV/0!</v>
      </c>
      <c r="BE202" s="161" t="e">
        <f t="shared" si="150"/>
        <v>#DIV/0!</v>
      </c>
      <c r="BF202" s="107">
        <f t="shared" si="151"/>
        <v>0</v>
      </c>
      <c r="BG202" s="161" t="e">
        <f t="shared" si="152"/>
        <v>#DIV/0!</v>
      </c>
      <c r="BH202" s="161" t="e">
        <f t="shared" si="153"/>
        <v>#DIV/0!</v>
      </c>
      <c r="BI202" s="161" t="e">
        <f t="shared" si="154"/>
        <v>#DIV/0!</v>
      </c>
      <c r="BJ202" s="161" t="e">
        <f t="shared" si="155"/>
        <v>#DIV/0!</v>
      </c>
      <c r="BK202" s="161" t="e">
        <f t="shared" si="156"/>
        <v>#DIV/0!</v>
      </c>
      <c r="BL202" s="107">
        <f t="shared" si="157"/>
        <v>0</v>
      </c>
      <c r="BM202" s="161" t="e">
        <f t="shared" si="158"/>
        <v>#DIV/0!</v>
      </c>
      <c r="BN202" s="161" t="e">
        <f t="shared" si="159"/>
        <v>#DIV/0!</v>
      </c>
      <c r="BO202" s="161" t="e">
        <f t="shared" si="160"/>
        <v>#DIV/0!</v>
      </c>
      <c r="BP202" s="161" t="e">
        <f t="shared" si="161"/>
        <v>#DIV/0!</v>
      </c>
      <c r="BQ202" s="161" t="e">
        <f t="shared" si="162"/>
        <v>#DIV/0!</v>
      </c>
      <c r="BR202" s="107">
        <f t="shared" si="163"/>
        <v>0</v>
      </c>
      <c r="BS202" s="161" t="e">
        <f t="shared" si="164"/>
        <v>#DIV/0!</v>
      </c>
      <c r="BT202" s="161" t="e">
        <f t="shared" si="165"/>
        <v>#DIV/0!</v>
      </c>
      <c r="BU202" s="161" t="e">
        <f t="shared" si="166"/>
        <v>#DIV/0!</v>
      </c>
      <c r="BV202" s="161" t="e">
        <f t="shared" si="167"/>
        <v>#DIV/0!</v>
      </c>
      <c r="BW202" s="161" t="e">
        <f t="shared" si="168"/>
        <v>#DIV/0!</v>
      </c>
      <c r="BX202" s="107">
        <f t="shared" si="169"/>
        <v>0</v>
      </c>
      <c r="BZ202" s="40" t="e">
        <f>VLOOKUP(I202,Lists!$D$2:$D$19,1,FALSE)</f>
        <v>#N/A</v>
      </c>
      <c r="CA202" s="40" t="e">
        <f>VLOOKUP($I202,Blends!$B$2:$B$115,1,FALSE)</f>
        <v>#N/A</v>
      </c>
      <c r="CC202" s="218">
        <f>ROUND(IF($I202="Other HFC Blend",(Z202*$L202*SUMIF(Lists!$E$2:$E$133,'Quarterly Information'!$K202,Exchange_Value)+Z202*$N202*SUMIF(Lists!$E$2:$E$133,'Quarterly Information'!$M202,Exchange_Value)+Z202*$P202*SUMIF(Lists!$E$2:$E$133,'Quarterly Information'!$O202,Exchange_Value)+Z202*$R202*SUMIF(Lists!$E$2:$E$133,'Quarterly Information'!$Q202,Exchange_Value)+Z202*$T202*SUMIF(Lists!$E$2:$E$133,'Quarterly Information'!$S202,Exchange_Value))/1000,Z202*SUMIF(Lists!$E$2:$E$133,$I202,Exchange_Value)/1000),1)</f>
        <v>0</v>
      </c>
      <c r="CD202" s="218">
        <f>ROUND(IF($I202="Other HFC Blend",(AA202*$L202*SUMIF(Lists!$E$2:$E$133,'Quarterly Information'!$K202,Exchange_Value)+AA202*$N202*SUMIF(Lists!$E$2:$E$133,'Quarterly Information'!$M202,Exchange_Value)+AA202*$P202*SUMIF(Lists!$E$2:$E$133,'Quarterly Information'!$O202,Exchange_Value)+AA202*$R202*SUMIF(Lists!$E$2:$E$133,'Quarterly Information'!$Q202,Exchange_Value)+AA202*$T202*SUMIF(Lists!$E$2:$E$133,'Quarterly Information'!$S202,Exchange_Value))/1000,AA202*SUMIF(Lists!$E$2:$E$133,$I202,Exchange_Value)/1000),1)</f>
        <v>0</v>
      </c>
      <c r="CE202" s="218">
        <f>ROUND(IF($I202="Other HFC Blend",(AB202*$L202*SUMIF(Lists!$E$2:$E$133,'Quarterly Information'!$K202,Exchange_Value)+AB202*$N202*SUMIF(Lists!$E$2:$E$133,'Quarterly Information'!$M202,Exchange_Value)+AB202*$P202*SUMIF(Lists!$E$2:$E$133,'Quarterly Information'!$O202,Exchange_Value)+AB202*$R202*SUMIF(Lists!$E$2:$E$133,'Quarterly Information'!$Q202,Exchange_Value)+AB202*$T202*SUMIF(Lists!$E$2:$E$133,'Quarterly Information'!$S202,Exchange_Value))/1000,AB202*SUMIF(Lists!$E$2:$E$133,$I202,Exchange_Value)/1000),1)</f>
        <v>0</v>
      </c>
      <c r="CF202" s="218">
        <f>ROUND(IF($I202="Other HFC Blend",(AC202*$L202*SUMIF(Lists!$E$2:$E$133,'Quarterly Information'!$K202,Exchange_Value)+AC202*$N202*SUMIF(Lists!$E$2:$E$133,'Quarterly Information'!$M202,Exchange_Value)+AC202*$P202*SUMIF(Lists!$E$2:$E$133,'Quarterly Information'!$O202,Exchange_Value)+AC202*$R202*SUMIF(Lists!$E$2:$E$133,'Quarterly Information'!$Q202,Exchange_Value)+AC202*$T202*SUMIF(Lists!$E$2:$E$133,'Quarterly Information'!$S202,Exchange_Value))/1000,AC202*SUMIF(Lists!$E$2:$E$133,$I202,Exchange_Value)/1000),1)</f>
        <v>0</v>
      </c>
      <c r="CG202" s="218">
        <f>ROUND(IF($I202="Other HFC Blend",(AD202*$L202*SUMIF(Lists!$E$2:$E$133,'Quarterly Information'!$K202,Exchange_Value)+AD202*$N202*SUMIF(Lists!$E$2:$E$133,'Quarterly Information'!$M202,Exchange_Value)+AD202*$P202*SUMIF(Lists!$E$2:$E$133,'Quarterly Information'!$O202,Exchange_Value)+AD202*$R202*SUMIF(Lists!$E$2:$E$133,'Quarterly Information'!$Q202,Exchange_Value)+AD202*$T202*SUMIF(Lists!$E$2:$E$133,'Quarterly Information'!$S202,Exchange_Value))/1000,AD202*SUMIF(Lists!$E$2:$E$133,$I202,Exchange_Value)/1000),1)</f>
        <v>0</v>
      </c>
      <c r="CH202" s="218">
        <f>ROUND(IF($I202="Other HFC Blend",(AE202*$L202*SUMIF(Lists!$E$2:$E$133,'Quarterly Information'!$K202,Exchange_Value)+AE202*$N202*SUMIF(Lists!$E$2:$E$133,'Quarterly Information'!$M202,Exchange_Value)+AE202*$P202*SUMIF(Lists!$E$2:$E$133,'Quarterly Information'!$O202,Exchange_Value)+AE202*$R202*SUMIF(Lists!$E$2:$E$133,'Quarterly Information'!$Q202,Exchange_Value)+AE202*$T202*SUMIF(Lists!$E$2:$E$133,'Quarterly Information'!$S202,Exchange_Value))/1000,AE202*SUMIF(Lists!$E$2:$E$133,$I202,Exchange_Value)/1000),1)</f>
        <v>0</v>
      </c>
      <c r="CI202" s="218">
        <f>ROUND(IF($I202="Other HFC Blend",(AF202*$L202*SUMIF(Lists!$E$2:$E$133,'Quarterly Information'!$K202,Exchange_Value)+AF202*$N202*SUMIF(Lists!$E$2:$E$133,'Quarterly Information'!$M202,Exchange_Value)+AF202*$P202*SUMIF(Lists!$E$2:$E$133,'Quarterly Information'!$O202,Exchange_Value)+AF202*$R202*SUMIF(Lists!$E$2:$E$133,'Quarterly Information'!$Q202,Exchange_Value)+AF202*$T202*SUMIF(Lists!$E$2:$E$133,'Quarterly Information'!$S202,Exchange_Value))/1000,AF202*SUMIF(Lists!$E$2:$E$133,$I202,Exchange_Value)/1000),1)</f>
        <v>0</v>
      </c>
    </row>
    <row r="203" spans="1:87" ht="14" x14ac:dyDescent="0.25">
      <c r="A203" s="39">
        <v>161</v>
      </c>
      <c r="B203" s="90" t="str">
        <f t="shared" si="127"/>
        <v/>
      </c>
      <c r="C203" s="159"/>
      <c r="D203" s="91"/>
      <c r="E203" s="174"/>
      <c r="F203" s="92"/>
      <c r="G203" s="93"/>
      <c r="H203" s="94"/>
      <c r="I203" s="185"/>
      <c r="J203" s="200"/>
      <c r="K203" s="210"/>
      <c r="L203" s="95"/>
      <c r="M203" s="92"/>
      <c r="N203" s="95"/>
      <c r="O203" s="92"/>
      <c r="P203" s="95"/>
      <c r="Q203" s="128"/>
      <c r="R203" s="95"/>
      <c r="S203" s="128"/>
      <c r="T203" s="211"/>
      <c r="U203" s="203"/>
      <c r="V203" s="92"/>
      <c r="W203" s="96"/>
      <c r="X203" s="92"/>
      <c r="Y203" s="220"/>
      <c r="Z203" s="226"/>
      <c r="AA203" s="165"/>
      <c r="AB203" s="165"/>
      <c r="AC203" s="165"/>
      <c r="AD203" s="165"/>
      <c r="AE203" s="165"/>
      <c r="AF203" s="168"/>
      <c r="AG203"/>
      <c r="AH203" s="107">
        <f t="shared" si="129"/>
        <v>0</v>
      </c>
      <c r="AI203" s="107">
        <f t="shared" si="130"/>
        <v>0</v>
      </c>
      <c r="AJ203" s="107">
        <f t="shared" si="131"/>
        <v>0</v>
      </c>
      <c r="AK203" s="107">
        <f t="shared" si="132"/>
        <v>0</v>
      </c>
      <c r="AL203" s="107">
        <f t="shared" si="133"/>
        <v>0</v>
      </c>
      <c r="AM203" s="107">
        <f t="shared" si="128"/>
        <v>0</v>
      </c>
      <c r="AO203" s="161" t="e">
        <f t="shared" si="134"/>
        <v>#DIV/0!</v>
      </c>
      <c r="AP203" s="161" t="e">
        <f t="shared" si="135"/>
        <v>#DIV/0!</v>
      </c>
      <c r="AQ203" s="161" t="e">
        <f t="shared" si="136"/>
        <v>#DIV/0!</v>
      </c>
      <c r="AR203" s="161" t="e">
        <f t="shared" si="137"/>
        <v>#DIV/0!</v>
      </c>
      <c r="AS203" s="161" t="e">
        <f t="shared" si="138"/>
        <v>#DIV/0!</v>
      </c>
      <c r="AT203" s="107">
        <f t="shared" si="139"/>
        <v>0</v>
      </c>
      <c r="AU203" s="161" t="e">
        <f t="shared" si="140"/>
        <v>#DIV/0!</v>
      </c>
      <c r="AV203" s="161" t="e">
        <f t="shared" si="141"/>
        <v>#DIV/0!</v>
      </c>
      <c r="AW203" s="161" t="e">
        <f t="shared" si="142"/>
        <v>#DIV/0!</v>
      </c>
      <c r="AX203" s="161" t="e">
        <f t="shared" si="143"/>
        <v>#DIV/0!</v>
      </c>
      <c r="AY203" s="161" t="e">
        <f t="shared" si="144"/>
        <v>#DIV/0!</v>
      </c>
      <c r="AZ203" s="107">
        <f t="shared" si="145"/>
        <v>0</v>
      </c>
      <c r="BA203" s="161" t="e">
        <f t="shared" si="146"/>
        <v>#DIV/0!</v>
      </c>
      <c r="BB203" s="161" t="e">
        <f t="shared" si="147"/>
        <v>#DIV/0!</v>
      </c>
      <c r="BC203" s="161" t="e">
        <f t="shared" si="148"/>
        <v>#DIV/0!</v>
      </c>
      <c r="BD203" s="161" t="e">
        <f t="shared" si="149"/>
        <v>#DIV/0!</v>
      </c>
      <c r="BE203" s="161" t="e">
        <f t="shared" si="150"/>
        <v>#DIV/0!</v>
      </c>
      <c r="BF203" s="107">
        <f t="shared" si="151"/>
        <v>0</v>
      </c>
      <c r="BG203" s="161" t="e">
        <f t="shared" si="152"/>
        <v>#DIV/0!</v>
      </c>
      <c r="BH203" s="161" t="e">
        <f t="shared" si="153"/>
        <v>#DIV/0!</v>
      </c>
      <c r="BI203" s="161" t="e">
        <f t="shared" si="154"/>
        <v>#DIV/0!</v>
      </c>
      <c r="BJ203" s="161" t="e">
        <f t="shared" si="155"/>
        <v>#DIV/0!</v>
      </c>
      <c r="BK203" s="161" t="e">
        <f t="shared" si="156"/>
        <v>#DIV/0!</v>
      </c>
      <c r="BL203" s="107">
        <f t="shared" si="157"/>
        <v>0</v>
      </c>
      <c r="BM203" s="161" t="e">
        <f t="shared" si="158"/>
        <v>#DIV/0!</v>
      </c>
      <c r="BN203" s="161" t="e">
        <f t="shared" si="159"/>
        <v>#DIV/0!</v>
      </c>
      <c r="BO203" s="161" t="e">
        <f t="shared" si="160"/>
        <v>#DIV/0!</v>
      </c>
      <c r="BP203" s="161" t="e">
        <f t="shared" si="161"/>
        <v>#DIV/0!</v>
      </c>
      <c r="BQ203" s="161" t="e">
        <f t="shared" si="162"/>
        <v>#DIV/0!</v>
      </c>
      <c r="BR203" s="107">
        <f t="shared" si="163"/>
        <v>0</v>
      </c>
      <c r="BS203" s="161" t="e">
        <f t="shared" si="164"/>
        <v>#DIV/0!</v>
      </c>
      <c r="BT203" s="161" t="e">
        <f t="shared" si="165"/>
        <v>#DIV/0!</v>
      </c>
      <c r="BU203" s="161" t="e">
        <f t="shared" si="166"/>
        <v>#DIV/0!</v>
      </c>
      <c r="BV203" s="161" t="e">
        <f t="shared" si="167"/>
        <v>#DIV/0!</v>
      </c>
      <c r="BW203" s="161" t="e">
        <f t="shared" si="168"/>
        <v>#DIV/0!</v>
      </c>
      <c r="BX203" s="107">
        <f t="shared" si="169"/>
        <v>0</v>
      </c>
      <c r="BZ203" s="40" t="e">
        <f>VLOOKUP(I203,Lists!$D$2:$D$19,1,FALSE)</f>
        <v>#N/A</v>
      </c>
      <c r="CA203" s="40" t="e">
        <f>VLOOKUP($I203,Blends!$B$2:$B$115,1,FALSE)</f>
        <v>#N/A</v>
      </c>
      <c r="CC203" s="218">
        <f>ROUND(IF($I203="Other HFC Blend",(Z203*$L203*SUMIF(Lists!$E$2:$E$133,'Quarterly Information'!$K203,Exchange_Value)+Z203*$N203*SUMIF(Lists!$E$2:$E$133,'Quarterly Information'!$M203,Exchange_Value)+Z203*$P203*SUMIF(Lists!$E$2:$E$133,'Quarterly Information'!$O203,Exchange_Value)+Z203*$R203*SUMIF(Lists!$E$2:$E$133,'Quarterly Information'!$Q203,Exchange_Value)+Z203*$T203*SUMIF(Lists!$E$2:$E$133,'Quarterly Information'!$S203,Exchange_Value))/1000,Z203*SUMIF(Lists!$E$2:$E$133,$I203,Exchange_Value)/1000),1)</f>
        <v>0</v>
      </c>
      <c r="CD203" s="218">
        <f>ROUND(IF($I203="Other HFC Blend",(AA203*$L203*SUMIF(Lists!$E$2:$E$133,'Quarterly Information'!$K203,Exchange_Value)+AA203*$N203*SUMIF(Lists!$E$2:$E$133,'Quarterly Information'!$M203,Exchange_Value)+AA203*$P203*SUMIF(Lists!$E$2:$E$133,'Quarterly Information'!$O203,Exchange_Value)+AA203*$R203*SUMIF(Lists!$E$2:$E$133,'Quarterly Information'!$Q203,Exchange_Value)+AA203*$T203*SUMIF(Lists!$E$2:$E$133,'Quarterly Information'!$S203,Exchange_Value))/1000,AA203*SUMIF(Lists!$E$2:$E$133,$I203,Exchange_Value)/1000),1)</f>
        <v>0</v>
      </c>
      <c r="CE203" s="218">
        <f>ROUND(IF($I203="Other HFC Blend",(AB203*$L203*SUMIF(Lists!$E$2:$E$133,'Quarterly Information'!$K203,Exchange_Value)+AB203*$N203*SUMIF(Lists!$E$2:$E$133,'Quarterly Information'!$M203,Exchange_Value)+AB203*$P203*SUMIF(Lists!$E$2:$E$133,'Quarterly Information'!$O203,Exchange_Value)+AB203*$R203*SUMIF(Lists!$E$2:$E$133,'Quarterly Information'!$Q203,Exchange_Value)+AB203*$T203*SUMIF(Lists!$E$2:$E$133,'Quarterly Information'!$S203,Exchange_Value))/1000,AB203*SUMIF(Lists!$E$2:$E$133,$I203,Exchange_Value)/1000),1)</f>
        <v>0</v>
      </c>
      <c r="CF203" s="218">
        <f>ROUND(IF($I203="Other HFC Blend",(AC203*$L203*SUMIF(Lists!$E$2:$E$133,'Quarterly Information'!$K203,Exchange_Value)+AC203*$N203*SUMIF(Lists!$E$2:$E$133,'Quarterly Information'!$M203,Exchange_Value)+AC203*$P203*SUMIF(Lists!$E$2:$E$133,'Quarterly Information'!$O203,Exchange_Value)+AC203*$R203*SUMIF(Lists!$E$2:$E$133,'Quarterly Information'!$Q203,Exchange_Value)+AC203*$T203*SUMIF(Lists!$E$2:$E$133,'Quarterly Information'!$S203,Exchange_Value))/1000,AC203*SUMIF(Lists!$E$2:$E$133,$I203,Exchange_Value)/1000),1)</f>
        <v>0</v>
      </c>
      <c r="CG203" s="218">
        <f>ROUND(IF($I203="Other HFC Blend",(AD203*$L203*SUMIF(Lists!$E$2:$E$133,'Quarterly Information'!$K203,Exchange_Value)+AD203*$N203*SUMIF(Lists!$E$2:$E$133,'Quarterly Information'!$M203,Exchange_Value)+AD203*$P203*SUMIF(Lists!$E$2:$E$133,'Quarterly Information'!$O203,Exchange_Value)+AD203*$R203*SUMIF(Lists!$E$2:$E$133,'Quarterly Information'!$Q203,Exchange_Value)+AD203*$T203*SUMIF(Lists!$E$2:$E$133,'Quarterly Information'!$S203,Exchange_Value))/1000,AD203*SUMIF(Lists!$E$2:$E$133,$I203,Exchange_Value)/1000),1)</f>
        <v>0</v>
      </c>
      <c r="CH203" s="218">
        <f>ROUND(IF($I203="Other HFC Blend",(AE203*$L203*SUMIF(Lists!$E$2:$E$133,'Quarterly Information'!$K203,Exchange_Value)+AE203*$N203*SUMIF(Lists!$E$2:$E$133,'Quarterly Information'!$M203,Exchange_Value)+AE203*$P203*SUMIF(Lists!$E$2:$E$133,'Quarterly Information'!$O203,Exchange_Value)+AE203*$R203*SUMIF(Lists!$E$2:$E$133,'Quarterly Information'!$Q203,Exchange_Value)+AE203*$T203*SUMIF(Lists!$E$2:$E$133,'Quarterly Information'!$S203,Exchange_Value))/1000,AE203*SUMIF(Lists!$E$2:$E$133,$I203,Exchange_Value)/1000),1)</f>
        <v>0</v>
      </c>
      <c r="CI203" s="218">
        <f>ROUND(IF($I203="Other HFC Blend",(AF203*$L203*SUMIF(Lists!$E$2:$E$133,'Quarterly Information'!$K203,Exchange_Value)+AF203*$N203*SUMIF(Lists!$E$2:$E$133,'Quarterly Information'!$M203,Exchange_Value)+AF203*$P203*SUMIF(Lists!$E$2:$E$133,'Quarterly Information'!$O203,Exchange_Value)+AF203*$R203*SUMIF(Lists!$E$2:$E$133,'Quarterly Information'!$Q203,Exchange_Value)+AF203*$T203*SUMIF(Lists!$E$2:$E$133,'Quarterly Information'!$S203,Exchange_Value))/1000,AF203*SUMIF(Lists!$E$2:$E$133,$I203,Exchange_Value)/1000),1)</f>
        <v>0</v>
      </c>
    </row>
    <row r="204" spans="1:87" ht="14" x14ac:dyDescent="0.25">
      <c r="A204" s="39">
        <v>162</v>
      </c>
      <c r="B204" s="90" t="str">
        <f t="shared" si="127"/>
        <v/>
      </c>
      <c r="C204" s="159"/>
      <c r="D204" s="91"/>
      <c r="E204" s="174"/>
      <c r="F204" s="92"/>
      <c r="G204" s="93"/>
      <c r="H204" s="94"/>
      <c r="I204" s="185"/>
      <c r="J204" s="200"/>
      <c r="K204" s="210"/>
      <c r="L204" s="95"/>
      <c r="M204" s="92"/>
      <c r="N204" s="95"/>
      <c r="O204" s="92"/>
      <c r="P204" s="95"/>
      <c r="Q204" s="128"/>
      <c r="R204" s="95"/>
      <c r="S204" s="128"/>
      <c r="T204" s="211"/>
      <c r="U204" s="203"/>
      <c r="V204" s="92"/>
      <c r="W204" s="96"/>
      <c r="X204" s="92"/>
      <c r="Y204" s="220"/>
      <c r="Z204" s="226"/>
      <c r="AA204" s="165"/>
      <c r="AB204" s="165"/>
      <c r="AC204" s="165"/>
      <c r="AD204" s="165"/>
      <c r="AE204" s="165"/>
      <c r="AF204" s="168"/>
      <c r="AG204"/>
      <c r="AH204" s="107">
        <f t="shared" si="129"/>
        <v>0</v>
      </c>
      <c r="AI204" s="107">
        <f t="shared" si="130"/>
        <v>0</v>
      </c>
      <c r="AJ204" s="107">
        <f t="shared" si="131"/>
        <v>0</v>
      </c>
      <c r="AK204" s="107">
        <f t="shared" si="132"/>
        <v>0</v>
      </c>
      <c r="AL204" s="107">
        <f t="shared" si="133"/>
        <v>0</v>
      </c>
      <c r="AM204" s="107">
        <f t="shared" si="128"/>
        <v>0</v>
      </c>
      <c r="AO204" s="161" t="e">
        <f t="shared" si="134"/>
        <v>#DIV/0!</v>
      </c>
      <c r="AP204" s="161" t="e">
        <f t="shared" si="135"/>
        <v>#DIV/0!</v>
      </c>
      <c r="AQ204" s="161" t="e">
        <f t="shared" si="136"/>
        <v>#DIV/0!</v>
      </c>
      <c r="AR204" s="161" t="e">
        <f t="shared" si="137"/>
        <v>#DIV/0!</v>
      </c>
      <c r="AS204" s="161" t="e">
        <f t="shared" si="138"/>
        <v>#DIV/0!</v>
      </c>
      <c r="AT204" s="107">
        <f t="shared" si="139"/>
        <v>0</v>
      </c>
      <c r="AU204" s="161" t="e">
        <f t="shared" si="140"/>
        <v>#DIV/0!</v>
      </c>
      <c r="AV204" s="161" t="e">
        <f t="shared" si="141"/>
        <v>#DIV/0!</v>
      </c>
      <c r="AW204" s="161" t="e">
        <f t="shared" si="142"/>
        <v>#DIV/0!</v>
      </c>
      <c r="AX204" s="161" t="e">
        <f t="shared" si="143"/>
        <v>#DIV/0!</v>
      </c>
      <c r="AY204" s="161" t="e">
        <f t="shared" si="144"/>
        <v>#DIV/0!</v>
      </c>
      <c r="AZ204" s="107">
        <f t="shared" si="145"/>
        <v>0</v>
      </c>
      <c r="BA204" s="161" t="e">
        <f t="shared" si="146"/>
        <v>#DIV/0!</v>
      </c>
      <c r="BB204" s="161" t="e">
        <f t="shared" si="147"/>
        <v>#DIV/0!</v>
      </c>
      <c r="BC204" s="161" t="e">
        <f t="shared" si="148"/>
        <v>#DIV/0!</v>
      </c>
      <c r="BD204" s="161" t="e">
        <f t="shared" si="149"/>
        <v>#DIV/0!</v>
      </c>
      <c r="BE204" s="161" t="e">
        <f t="shared" si="150"/>
        <v>#DIV/0!</v>
      </c>
      <c r="BF204" s="107">
        <f t="shared" si="151"/>
        <v>0</v>
      </c>
      <c r="BG204" s="161" t="e">
        <f t="shared" si="152"/>
        <v>#DIV/0!</v>
      </c>
      <c r="BH204" s="161" t="e">
        <f t="shared" si="153"/>
        <v>#DIV/0!</v>
      </c>
      <c r="BI204" s="161" t="e">
        <f t="shared" si="154"/>
        <v>#DIV/0!</v>
      </c>
      <c r="BJ204" s="161" t="e">
        <f t="shared" si="155"/>
        <v>#DIV/0!</v>
      </c>
      <c r="BK204" s="161" t="e">
        <f t="shared" si="156"/>
        <v>#DIV/0!</v>
      </c>
      <c r="BL204" s="107">
        <f t="shared" si="157"/>
        <v>0</v>
      </c>
      <c r="BM204" s="161" t="e">
        <f t="shared" si="158"/>
        <v>#DIV/0!</v>
      </c>
      <c r="BN204" s="161" t="e">
        <f t="shared" si="159"/>
        <v>#DIV/0!</v>
      </c>
      <c r="BO204" s="161" t="e">
        <f t="shared" si="160"/>
        <v>#DIV/0!</v>
      </c>
      <c r="BP204" s="161" t="e">
        <f t="shared" si="161"/>
        <v>#DIV/0!</v>
      </c>
      <c r="BQ204" s="161" t="e">
        <f t="shared" si="162"/>
        <v>#DIV/0!</v>
      </c>
      <c r="BR204" s="107">
        <f t="shared" si="163"/>
        <v>0</v>
      </c>
      <c r="BS204" s="161" t="e">
        <f t="shared" si="164"/>
        <v>#DIV/0!</v>
      </c>
      <c r="BT204" s="161" t="e">
        <f t="shared" si="165"/>
        <v>#DIV/0!</v>
      </c>
      <c r="BU204" s="161" t="e">
        <f t="shared" si="166"/>
        <v>#DIV/0!</v>
      </c>
      <c r="BV204" s="161" t="e">
        <f t="shared" si="167"/>
        <v>#DIV/0!</v>
      </c>
      <c r="BW204" s="161" t="e">
        <f t="shared" si="168"/>
        <v>#DIV/0!</v>
      </c>
      <c r="BX204" s="107">
        <f t="shared" si="169"/>
        <v>0</v>
      </c>
      <c r="BZ204" s="40" t="e">
        <f>VLOOKUP(I204,Lists!$D$2:$D$19,1,FALSE)</f>
        <v>#N/A</v>
      </c>
      <c r="CA204" s="40" t="e">
        <f>VLOOKUP($I204,Blends!$B$2:$B$115,1,FALSE)</f>
        <v>#N/A</v>
      </c>
      <c r="CC204" s="218">
        <f>ROUND(IF($I204="Other HFC Blend",(Z204*$L204*SUMIF(Lists!$E$2:$E$133,'Quarterly Information'!$K204,Exchange_Value)+Z204*$N204*SUMIF(Lists!$E$2:$E$133,'Quarterly Information'!$M204,Exchange_Value)+Z204*$P204*SUMIF(Lists!$E$2:$E$133,'Quarterly Information'!$O204,Exchange_Value)+Z204*$R204*SUMIF(Lists!$E$2:$E$133,'Quarterly Information'!$Q204,Exchange_Value)+Z204*$T204*SUMIF(Lists!$E$2:$E$133,'Quarterly Information'!$S204,Exchange_Value))/1000,Z204*SUMIF(Lists!$E$2:$E$133,$I204,Exchange_Value)/1000),1)</f>
        <v>0</v>
      </c>
      <c r="CD204" s="218">
        <f>ROUND(IF($I204="Other HFC Blend",(AA204*$L204*SUMIF(Lists!$E$2:$E$133,'Quarterly Information'!$K204,Exchange_Value)+AA204*$N204*SUMIF(Lists!$E$2:$E$133,'Quarterly Information'!$M204,Exchange_Value)+AA204*$P204*SUMIF(Lists!$E$2:$E$133,'Quarterly Information'!$O204,Exchange_Value)+AA204*$R204*SUMIF(Lists!$E$2:$E$133,'Quarterly Information'!$Q204,Exchange_Value)+AA204*$T204*SUMIF(Lists!$E$2:$E$133,'Quarterly Information'!$S204,Exchange_Value))/1000,AA204*SUMIF(Lists!$E$2:$E$133,$I204,Exchange_Value)/1000),1)</f>
        <v>0</v>
      </c>
      <c r="CE204" s="218">
        <f>ROUND(IF($I204="Other HFC Blend",(AB204*$L204*SUMIF(Lists!$E$2:$E$133,'Quarterly Information'!$K204,Exchange_Value)+AB204*$N204*SUMIF(Lists!$E$2:$E$133,'Quarterly Information'!$M204,Exchange_Value)+AB204*$P204*SUMIF(Lists!$E$2:$E$133,'Quarterly Information'!$O204,Exchange_Value)+AB204*$R204*SUMIF(Lists!$E$2:$E$133,'Quarterly Information'!$Q204,Exchange_Value)+AB204*$T204*SUMIF(Lists!$E$2:$E$133,'Quarterly Information'!$S204,Exchange_Value))/1000,AB204*SUMIF(Lists!$E$2:$E$133,$I204,Exchange_Value)/1000),1)</f>
        <v>0</v>
      </c>
      <c r="CF204" s="218">
        <f>ROUND(IF($I204="Other HFC Blend",(AC204*$L204*SUMIF(Lists!$E$2:$E$133,'Quarterly Information'!$K204,Exchange_Value)+AC204*$N204*SUMIF(Lists!$E$2:$E$133,'Quarterly Information'!$M204,Exchange_Value)+AC204*$P204*SUMIF(Lists!$E$2:$E$133,'Quarterly Information'!$O204,Exchange_Value)+AC204*$R204*SUMIF(Lists!$E$2:$E$133,'Quarterly Information'!$Q204,Exchange_Value)+AC204*$T204*SUMIF(Lists!$E$2:$E$133,'Quarterly Information'!$S204,Exchange_Value))/1000,AC204*SUMIF(Lists!$E$2:$E$133,$I204,Exchange_Value)/1000),1)</f>
        <v>0</v>
      </c>
      <c r="CG204" s="218">
        <f>ROUND(IF($I204="Other HFC Blend",(AD204*$L204*SUMIF(Lists!$E$2:$E$133,'Quarterly Information'!$K204,Exchange_Value)+AD204*$N204*SUMIF(Lists!$E$2:$E$133,'Quarterly Information'!$M204,Exchange_Value)+AD204*$P204*SUMIF(Lists!$E$2:$E$133,'Quarterly Information'!$O204,Exchange_Value)+AD204*$R204*SUMIF(Lists!$E$2:$E$133,'Quarterly Information'!$Q204,Exchange_Value)+AD204*$T204*SUMIF(Lists!$E$2:$E$133,'Quarterly Information'!$S204,Exchange_Value))/1000,AD204*SUMIF(Lists!$E$2:$E$133,$I204,Exchange_Value)/1000),1)</f>
        <v>0</v>
      </c>
      <c r="CH204" s="218">
        <f>ROUND(IF($I204="Other HFC Blend",(AE204*$L204*SUMIF(Lists!$E$2:$E$133,'Quarterly Information'!$K204,Exchange_Value)+AE204*$N204*SUMIF(Lists!$E$2:$E$133,'Quarterly Information'!$M204,Exchange_Value)+AE204*$P204*SUMIF(Lists!$E$2:$E$133,'Quarterly Information'!$O204,Exchange_Value)+AE204*$R204*SUMIF(Lists!$E$2:$E$133,'Quarterly Information'!$Q204,Exchange_Value)+AE204*$T204*SUMIF(Lists!$E$2:$E$133,'Quarterly Information'!$S204,Exchange_Value))/1000,AE204*SUMIF(Lists!$E$2:$E$133,$I204,Exchange_Value)/1000),1)</f>
        <v>0</v>
      </c>
      <c r="CI204" s="218">
        <f>ROUND(IF($I204="Other HFC Blend",(AF204*$L204*SUMIF(Lists!$E$2:$E$133,'Quarterly Information'!$K204,Exchange_Value)+AF204*$N204*SUMIF(Lists!$E$2:$E$133,'Quarterly Information'!$M204,Exchange_Value)+AF204*$P204*SUMIF(Lists!$E$2:$E$133,'Quarterly Information'!$O204,Exchange_Value)+AF204*$R204*SUMIF(Lists!$E$2:$E$133,'Quarterly Information'!$Q204,Exchange_Value)+AF204*$T204*SUMIF(Lists!$E$2:$E$133,'Quarterly Information'!$S204,Exchange_Value))/1000,AF204*SUMIF(Lists!$E$2:$E$133,$I204,Exchange_Value)/1000),1)</f>
        <v>0</v>
      </c>
    </row>
    <row r="205" spans="1:87" ht="14" x14ac:dyDescent="0.25">
      <c r="A205" s="39">
        <v>163</v>
      </c>
      <c r="B205" s="90" t="str">
        <f t="shared" si="127"/>
        <v/>
      </c>
      <c r="C205" s="159"/>
      <c r="D205" s="91"/>
      <c r="E205" s="174"/>
      <c r="F205" s="92"/>
      <c r="G205" s="93"/>
      <c r="H205" s="94"/>
      <c r="I205" s="185"/>
      <c r="J205" s="200"/>
      <c r="K205" s="210"/>
      <c r="L205" s="95"/>
      <c r="M205" s="92"/>
      <c r="N205" s="95"/>
      <c r="O205" s="92"/>
      <c r="P205" s="95"/>
      <c r="Q205" s="128"/>
      <c r="R205" s="95"/>
      <c r="S205" s="128"/>
      <c r="T205" s="211"/>
      <c r="U205" s="203"/>
      <c r="V205" s="92"/>
      <c r="W205" s="96"/>
      <c r="X205" s="92"/>
      <c r="Y205" s="220"/>
      <c r="Z205" s="226"/>
      <c r="AA205" s="165"/>
      <c r="AB205" s="165"/>
      <c r="AC205" s="165"/>
      <c r="AD205" s="165"/>
      <c r="AE205" s="165"/>
      <c r="AF205" s="168"/>
      <c r="AG205"/>
      <c r="AH205" s="107">
        <f t="shared" si="129"/>
        <v>0</v>
      </c>
      <c r="AI205" s="107">
        <f t="shared" si="130"/>
        <v>0</v>
      </c>
      <c r="AJ205" s="107">
        <f t="shared" si="131"/>
        <v>0</v>
      </c>
      <c r="AK205" s="107">
        <f t="shared" si="132"/>
        <v>0</v>
      </c>
      <c r="AL205" s="107">
        <f t="shared" si="133"/>
        <v>0</v>
      </c>
      <c r="AM205" s="107">
        <f t="shared" si="128"/>
        <v>0</v>
      </c>
      <c r="AO205" s="161" t="e">
        <f t="shared" si="134"/>
        <v>#DIV/0!</v>
      </c>
      <c r="AP205" s="161" t="e">
        <f t="shared" si="135"/>
        <v>#DIV/0!</v>
      </c>
      <c r="AQ205" s="161" t="e">
        <f t="shared" si="136"/>
        <v>#DIV/0!</v>
      </c>
      <c r="AR205" s="161" t="e">
        <f t="shared" si="137"/>
        <v>#DIV/0!</v>
      </c>
      <c r="AS205" s="161" t="e">
        <f t="shared" si="138"/>
        <v>#DIV/0!</v>
      </c>
      <c r="AT205" s="107">
        <f t="shared" si="139"/>
        <v>0</v>
      </c>
      <c r="AU205" s="161" t="e">
        <f t="shared" si="140"/>
        <v>#DIV/0!</v>
      </c>
      <c r="AV205" s="161" t="e">
        <f t="shared" si="141"/>
        <v>#DIV/0!</v>
      </c>
      <c r="AW205" s="161" t="e">
        <f t="shared" si="142"/>
        <v>#DIV/0!</v>
      </c>
      <c r="AX205" s="161" t="e">
        <f t="shared" si="143"/>
        <v>#DIV/0!</v>
      </c>
      <c r="AY205" s="161" t="e">
        <f t="shared" si="144"/>
        <v>#DIV/0!</v>
      </c>
      <c r="AZ205" s="107">
        <f t="shared" si="145"/>
        <v>0</v>
      </c>
      <c r="BA205" s="161" t="e">
        <f t="shared" si="146"/>
        <v>#DIV/0!</v>
      </c>
      <c r="BB205" s="161" t="e">
        <f t="shared" si="147"/>
        <v>#DIV/0!</v>
      </c>
      <c r="BC205" s="161" t="e">
        <f t="shared" si="148"/>
        <v>#DIV/0!</v>
      </c>
      <c r="BD205" s="161" t="e">
        <f t="shared" si="149"/>
        <v>#DIV/0!</v>
      </c>
      <c r="BE205" s="161" t="e">
        <f t="shared" si="150"/>
        <v>#DIV/0!</v>
      </c>
      <c r="BF205" s="107">
        <f t="shared" si="151"/>
        <v>0</v>
      </c>
      <c r="BG205" s="161" t="e">
        <f t="shared" si="152"/>
        <v>#DIV/0!</v>
      </c>
      <c r="BH205" s="161" t="e">
        <f t="shared" si="153"/>
        <v>#DIV/0!</v>
      </c>
      <c r="BI205" s="161" t="e">
        <f t="shared" si="154"/>
        <v>#DIV/0!</v>
      </c>
      <c r="BJ205" s="161" t="e">
        <f t="shared" si="155"/>
        <v>#DIV/0!</v>
      </c>
      <c r="BK205" s="161" t="e">
        <f t="shared" si="156"/>
        <v>#DIV/0!</v>
      </c>
      <c r="BL205" s="107">
        <f t="shared" si="157"/>
        <v>0</v>
      </c>
      <c r="BM205" s="161" t="e">
        <f t="shared" si="158"/>
        <v>#DIV/0!</v>
      </c>
      <c r="BN205" s="161" t="e">
        <f t="shared" si="159"/>
        <v>#DIV/0!</v>
      </c>
      <c r="BO205" s="161" t="e">
        <f t="shared" si="160"/>
        <v>#DIV/0!</v>
      </c>
      <c r="BP205" s="161" t="e">
        <f t="shared" si="161"/>
        <v>#DIV/0!</v>
      </c>
      <c r="BQ205" s="161" t="e">
        <f t="shared" si="162"/>
        <v>#DIV/0!</v>
      </c>
      <c r="BR205" s="107">
        <f t="shared" si="163"/>
        <v>0</v>
      </c>
      <c r="BS205" s="161" t="e">
        <f t="shared" si="164"/>
        <v>#DIV/0!</v>
      </c>
      <c r="BT205" s="161" t="e">
        <f t="shared" si="165"/>
        <v>#DIV/0!</v>
      </c>
      <c r="BU205" s="161" t="e">
        <f t="shared" si="166"/>
        <v>#DIV/0!</v>
      </c>
      <c r="BV205" s="161" t="e">
        <f t="shared" si="167"/>
        <v>#DIV/0!</v>
      </c>
      <c r="BW205" s="161" t="e">
        <f t="shared" si="168"/>
        <v>#DIV/0!</v>
      </c>
      <c r="BX205" s="107">
        <f t="shared" si="169"/>
        <v>0</v>
      </c>
      <c r="BZ205" s="40" t="e">
        <f>VLOOKUP(I205,Lists!$D$2:$D$19,1,FALSE)</f>
        <v>#N/A</v>
      </c>
      <c r="CA205" s="40" t="e">
        <f>VLOOKUP($I205,Blends!$B$2:$B$115,1,FALSE)</f>
        <v>#N/A</v>
      </c>
      <c r="CC205" s="218">
        <f>ROUND(IF($I205="Other HFC Blend",(Z205*$L205*SUMIF(Lists!$E$2:$E$133,'Quarterly Information'!$K205,Exchange_Value)+Z205*$N205*SUMIF(Lists!$E$2:$E$133,'Quarterly Information'!$M205,Exchange_Value)+Z205*$P205*SUMIF(Lists!$E$2:$E$133,'Quarterly Information'!$O205,Exchange_Value)+Z205*$R205*SUMIF(Lists!$E$2:$E$133,'Quarterly Information'!$Q205,Exchange_Value)+Z205*$T205*SUMIF(Lists!$E$2:$E$133,'Quarterly Information'!$S205,Exchange_Value))/1000,Z205*SUMIF(Lists!$E$2:$E$133,$I205,Exchange_Value)/1000),1)</f>
        <v>0</v>
      </c>
      <c r="CD205" s="218">
        <f>ROUND(IF($I205="Other HFC Blend",(AA205*$L205*SUMIF(Lists!$E$2:$E$133,'Quarterly Information'!$K205,Exchange_Value)+AA205*$N205*SUMIF(Lists!$E$2:$E$133,'Quarterly Information'!$M205,Exchange_Value)+AA205*$P205*SUMIF(Lists!$E$2:$E$133,'Quarterly Information'!$O205,Exchange_Value)+AA205*$R205*SUMIF(Lists!$E$2:$E$133,'Quarterly Information'!$Q205,Exchange_Value)+AA205*$T205*SUMIF(Lists!$E$2:$E$133,'Quarterly Information'!$S205,Exchange_Value))/1000,AA205*SUMIF(Lists!$E$2:$E$133,$I205,Exchange_Value)/1000),1)</f>
        <v>0</v>
      </c>
      <c r="CE205" s="218">
        <f>ROUND(IF($I205="Other HFC Blend",(AB205*$L205*SUMIF(Lists!$E$2:$E$133,'Quarterly Information'!$K205,Exchange_Value)+AB205*$N205*SUMIF(Lists!$E$2:$E$133,'Quarterly Information'!$M205,Exchange_Value)+AB205*$P205*SUMIF(Lists!$E$2:$E$133,'Quarterly Information'!$O205,Exchange_Value)+AB205*$R205*SUMIF(Lists!$E$2:$E$133,'Quarterly Information'!$Q205,Exchange_Value)+AB205*$T205*SUMIF(Lists!$E$2:$E$133,'Quarterly Information'!$S205,Exchange_Value))/1000,AB205*SUMIF(Lists!$E$2:$E$133,$I205,Exchange_Value)/1000),1)</f>
        <v>0</v>
      </c>
      <c r="CF205" s="218">
        <f>ROUND(IF($I205="Other HFC Blend",(AC205*$L205*SUMIF(Lists!$E$2:$E$133,'Quarterly Information'!$K205,Exchange_Value)+AC205*$N205*SUMIF(Lists!$E$2:$E$133,'Quarterly Information'!$M205,Exchange_Value)+AC205*$P205*SUMIF(Lists!$E$2:$E$133,'Quarterly Information'!$O205,Exchange_Value)+AC205*$R205*SUMIF(Lists!$E$2:$E$133,'Quarterly Information'!$Q205,Exchange_Value)+AC205*$T205*SUMIF(Lists!$E$2:$E$133,'Quarterly Information'!$S205,Exchange_Value))/1000,AC205*SUMIF(Lists!$E$2:$E$133,$I205,Exchange_Value)/1000),1)</f>
        <v>0</v>
      </c>
      <c r="CG205" s="218">
        <f>ROUND(IF($I205="Other HFC Blend",(AD205*$L205*SUMIF(Lists!$E$2:$E$133,'Quarterly Information'!$K205,Exchange_Value)+AD205*$N205*SUMIF(Lists!$E$2:$E$133,'Quarterly Information'!$M205,Exchange_Value)+AD205*$P205*SUMIF(Lists!$E$2:$E$133,'Quarterly Information'!$O205,Exchange_Value)+AD205*$R205*SUMIF(Lists!$E$2:$E$133,'Quarterly Information'!$Q205,Exchange_Value)+AD205*$T205*SUMIF(Lists!$E$2:$E$133,'Quarterly Information'!$S205,Exchange_Value))/1000,AD205*SUMIF(Lists!$E$2:$E$133,$I205,Exchange_Value)/1000),1)</f>
        <v>0</v>
      </c>
      <c r="CH205" s="218">
        <f>ROUND(IF($I205="Other HFC Blend",(AE205*$L205*SUMIF(Lists!$E$2:$E$133,'Quarterly Information'!$K205,Exchange_Value)+AE205*$N205*SUMIF(Lists!$E$2:$E$133,'Quarterly Information'!$M205,Exchange_Value)+AE205*$P205*SUMIF(Lists!$E$2:$E$133,'Quarterly Information'!$O205,Exchange_Value)+AE205*$R205*SUMIF(Lists!$E$2:$E$133,'Quarterly Information'!$Q205,Exchange_Value)+AE205*$T205*SUMIF(Lists!$E$2:$E$133,'Quarterly Information'!$S205,Exchange_Value))/1000,AE205*SUMIF(Lists!$E$2:$E$133,$I205,Exchange_Value)/1000),1)</f>
        <v>0</v>
      </c>
      <c r="CI205" s="218">
        <f>ROUND(IF($I205="Other HFC Blend",(AF205*$L205*SUMIF(Lists!$E$2:$E$133,'Quarterly Information'!$K205,Exchange_Value)+AF205*$N205*SUMIF(Lists!$E$2:$E$133,'Quarterly Information'!$M205,Exchange_Value)+AF205*$P205*SUMIF(Lists!$E$2:$E$133,'Quarterly Information'!$O205,Exchange_Value)+AF205*$R205*SUMIF(Lists!$E$2:$E$133,'Quarterly Information'!$Q205,Exchange_Value)+AF205*$T205*SUMIF(Lists!$E$2:$E$133,'Quarterly Information'!$S205,Exchange_Value))/1000,AF205*SUMIF(Lists!$E$2:$E$133,$I205,Exchange_Value)/1000),1)</f>
        <v>0</v>
      </c>
    </row>
    <row r="206" spans="1:87" ht="14" x14ac:dyDescent="0.25">
      <c r="A206" s="39">
        <v>164</v>
      </c>
      <c r="B206" s="90" t="str">
        <f t="shared" si="127"/>
        <v/>
      </c>
      <c r="C206" s="159"/>
      <c r="D206" s="91"/>
      <c r="E206" s="174"/>
      <c r="F206" s="92"/>
      <c r="G206" s="93"/>
      <c r="H206" s="94"/>
      <c r="I206" s="185"/>
      <c r="J206" s="200"/>
      <c r="K206" s="210"/>
      <c r="L206" s="95"/>
      <c r="M206" s="92"/>
      <c r="N206" s="95"/>
      <c r="O206" s="92"/>
      <c r="P206" s="95"/>
      <c r="Q206" s="128"/>
      <c r="R206" s="95"/>
      <c r="S206" s="128"/>
      <c r="T206" s="211"/>
      <c r="U206" s="203"/>
      <c r="V206" s="92"/>
      <c r="W206" s="96"/>
      <c r="X206" s="92"/>
      <c r="Y206" s="220"/>
      <c r="Z206" s="226"/>
      <c r="AA206" s="165"/>
      <c r="AB206" s="165"/>
      <c r="AC206" s="165"/>
      <c r="AD206" s="165"/>
      <c r="AE206" s="165"/>
      <c r="AF206" s="168"/>
      <c r="AG206"/>
      <c r="AH206" s="107">
        <f t="shared" si="129"/>
        <v>0</v>
      </c>
      <c r="AI206" s="107">
        <f t="shared" si="130"/>
        <v>0</v>
      </c>
      <c r="AJ206" s="107">
        <f t="shared" si="131"/>
        <v>0</v>
      </c>
      <c r="AK206" s="107">
        <f t="shared" si="132"/>
        <v>0</v>
      </c>
      <c r="AL206" s="107">
        <f t="shared" si="133"/>
        <v>0</v>
      </c>
      <c r="AM206" s="107">
        <f t="shared" si="128"/>
        <v>0</v>
      </c>
      <c r="AO206" s="161" t="e">
        <f t="shared" si="134"/>
        <v>#DIV/0!</v>
      </c>
      <c r="AP206" s="161" t="e">
        <f t="shared" si="135"/>
        <v>#DIV/0!</v>
      </c>
      <c r="AQ206" s="161" t="e">
        <f t="shared" si="136"/>
        <v>#DIV/0!</v>
      </c>
      <c r="AR206" s="161" t="e">
        <f t="shared" si="137"/>
        <v>#DIV/0!</v>
      </c>
      <c r="AS206" s="161" t="e">
        <f t="shared" si="138"/>
        <v>#DIV/0!</v>
      </c>
      <c r="AT206" s="107">
        <f t="shared" si="139"/>
        <v>0</v>
      </c>
      <c r="AU206" s="161" t="e">
        <f t="shared" si="140"/>
        <v>#DIV/0!</v>
      </c>
      <c r="AV206" s="161" t="e">
        <f t="shared" si="141"/>
        <v>#DIV/0!</v>
      </c>
      <c r="AW206" s="161" t="e">
        <f t="shared" si="142"/>
        <v>#DIV/0!</v>
      </c>
      <c r="AX206" s="161" t="e">
        <f t="shared" si="143"/>
        <v>#DIV/0!</v>
      </c>
      <c r="AY206" s="161" t="e">
        <f t="shared" si="144"/>
        <v>#DIV/0!</v>
      </c>
      <c r="AZ206" s="107">
        <f t="shared" si="145"/>
        <v>0</v>
      </c>
      <c r="BA206" s="161" t="e">
        <f t="shared" si="146"/>
        <v>#DIV/0!</v>
      </c>
      <c r="BB206" s="161" t="e">
        <f t="shared" si="147"/>
        <v>#DIV/0!</v>
      </c>
      <c r="BC206" s="161" t="e">
        <f t="shared" si="148"/>
        <v>#DIV/0!</v>
      </c>
      <c r="BD206" s="161" t="e">
        <f t="shared" si="149"/>
        <v>#DIV/0!</v>
      </c>
      <c r="BE206" s="161" t="e">
        <f t="shared" si="150"/>
        <v>#DIV/0!</v>
      </c>
      <c r="BF206" s="107">
        <f t="shared" si="151"/>
        <v>0</v>
      </c>
      <c r="BG206" s="161" t="e">
        <f t="shared" si="152"/>
        <v>#DIV/0!</v>
      </c>
      <c r="BH206" s="161" t="e">
        <f t="shared" si="153"/>
        <v>#DIV/0!</v>
      </c>
      <c r="BI206" s="161" t="e">
        <f t="shared" si="154"/>
        <v>#DIV/0!</v>
      </c>
      <c r="BJ206" s="161" t="e">
        <f t="shared" si="155"/>
        <v>#DIV/0!</v>
      </c>
      <c r="BK206" s="161" t="e">
        <f t="shared" si="156"/>
        <v>#DIV/0!</v>
      </c>
      <c r="BL206" s="107">
        <f t="shared" si="157"/>
        <v>0</v>
      </c>
      <c r="BM206" s="161" t="e">
        <f t="shared" si="158"/>
        <v>#DIV/0!</v>
      </c>
      <c r="BN206" s="161" t="e">
        <f t="shared" si="159"/>
        <v>#DIV/0!</v>
      </c>
      <c r="BO206" s="161" t="e">
        <f t="shared" si="160"/>
        <v>#DIV/0!</v>
      </c>
      <c r="BP206" s="161" t="e">
        <f t="shared" si="161"/>
        <v>#DIV/0!</v>
      </c>
      <c r="BQ206" s="161" t="e">
        <f t="shared" si="162"/>
        <v>#DIV/0!</v>
      </c>
      <c r="BR206" s="107">
        <f t="shared" si="163"/>
        <v>0</v>
      </c>
      <c r="BS206" s="161" t="e">
        <f t="shared" si="164"/>
        <v>#DIV/0!</v>
      </c>
      <c r="BT206" s="161" t="e">
        <f t="shared" si="165"/>
        <v>#DIV/0!</v>
      </c>
      <c r="BU206" s="161" t="e">
        <f t="shared" si="166"/>
        <v>#DIV/0!</v>
      </c>
      <c r="BV206" s="161" t="e">
        <f t="shared" si="167"/>
        <v>#DIV/0!</v>
      </c>
      <c r="BW206" s="161" t="e">
        <f t="shared" si="168"/>
        <v>#DIV/0!</v>
      </c>
      <c r="BX206" s="107">
        <f t="shared" si="169"/>
        <v>0</v>
      </c>
      <c r="BZ206" s="40" t="e">
        <f>VLOOKUP(I206,Lists!$D$2:$D$19,1,FALSE)</f>
        <v>#N/A</v>
      </c>
      <c r="CA206" s="40" t="e">
        <f>VLOOKUP($I206,Blends!$B$2:$B$115,1,FALSE)</f>
        <v>#N/A</v>
      </c>
      <c r="CC206" s="218">
        <f>ROUND(IF($I206="Other HFC Blend",(Z206*$L206*SUMIF(Lists!$E$2:$E$133,'Quarterly Information'!$K206,Exchange_Value)+Z206*$N206*SUMIF(Lists!$E$2:$E$133,'Quarterly Information'!$M206,Exchange_Value)+Z206*$P206*SUMIF(Lists!$E$2:$E$133,'Quarterly Information'!$O206,Exchange_Value)+Z206*$R206*SUMIF(Lists!$E$2:$E$133,'Quarterly Information'!$Q206,Exchange_Value)+Z206*$T206*SUMIF(Lists!$E$2:$E$133,'Quarterly Information'!$S206,Exchange_Value))/1000,Z206*SUMIF(Lists!$E$2:$E$133,$I206,Exchange_Value)/1000),1)</f>
        <v>0</v>
      </c>
      <c r="CD206" s="218">
        <f>ROUND(IF($I206="Other HFC Blend",(AA206*$L206*SUMIF(Lists!$E$2:$E$133,'Quarterly Information'!$K206,Exchange_Value)+AA206*$N206*SUMIF(Lists!$E$2:$E$133,'Quarterly Information'!$M206,Exchange_Value)+AA206*$P206*SUMIF(Lists!$E$2:$E$133,'Quarterly Information'!$O206,Exchange_Value)+AA206*$R206*SUMIF(Lists!$E$2:$E$133,'Quarterly Information'!$Q206,Exchange_Value)+AA206*$T206*SUMIF(Lists!$E$2:$E$133,'Quarterly Information'!$S206,Exchange_Value))/1000,AA206*SUMIF(Lists!$E$2:$E$133,$I206,Exchange_Value)/1000),1)</f>
        <v>0</v>
      </c>
      <c r="CE206" s="218">
        <f>ROUND(IF($I206="Other HFC Blend",(AB206*$L206*SUMIF(Lists!$E$2:$E$133,'Quarterly Information'!$K206,Exchange_Value)+AB206*$N206*SUMIF(Lists!$E$2:$E$133,'Quarterly Information'!$M206,Exchange_Value)+AB206*$P206*SUMIF(Lists!$E$2:$E$133,'Quarterly Information'!$O206,Exchange_Value)+AB206*$R206*SUMIF(Lists!$E$2:$E$133,'Quarterly Information'!$Q206,Exchange_Value)+AB206*$T206*SUMIF(Lists!$E$2:$E$133,'Quarterly Information'!$S206,Exchange_Value))/1000,AB206*SUMIF(Lists!$E$2:$E$133,$I206,Exchange_Value)/1000),1)</f>
        <v>0</v>
      </c>
      <c r="CF206" s="218">
        <f>ROUND(IF($I206="Other HFC Blend",(AC206*$L206*SUMIF(Lists!$E$2:$E$133,'Quarterly Information'!$K206,Exchange_Value)+AC206*$N206*SUMIF(Lists!$E$2:$E$133,'Quarterly Information'!$M206,Exchange_Value)+AC206*$P206*SUMIF(Lists!$E$2:$E$133,'Quarterly Information'!$O206,Exchange_Value)+AC206*$R206*SUMIF(Lists!$E$2:$E$133,'Quarterly Information'!$Q206,Exchange_Value)+AC206*$T206*SUMIF(Lists!$E$2:$E$133,'Quarterly Information'!$S206,Exchange_Value))/1000,AC206*SUMIF(Lists!$E$2:$E$133,$I206,Exchange_Value)/1000),1)</f>
        <v>0</v>
      </c>
      <c r="CG206" s="218">
        <f>ROUND(IF($I206="Other HFC Blend",(AD206*$L206*SUMIF(Lists!$E$2:$E$133,'Quarterly Information'!$K206,Exchange_Value)+AD206*$N206*SUMIF(Lists!$E$2:$E$133,'Quarterly Information'!$M206,Exchange_Value)+AD206*$P206*SUMIF(Lists!$E$2:$E$133,'Quarterly Information'!$O206,Exchange_Value)+AD206*$R206*SUMIF(Lists!$E$2:$E$133,'Quarterly Information'!$Q206,Exchange_Value)+AD206*$T206*SUMIF(Lists!$E$2:$E$133,'Quarterly Information'!$S206,Exchange_Value))/1000,AD206*SUMIF(Lists!$E$2:$E$133,$I206,Exchange_Value)/1000),1)</f>
        <v>0</v>
      </c>
      <c r="CH206" s="218">
        <f>ROUND(IF($I206="Other HFC Blend",(AE206*$L206*SUMIF(Lists!$E$2:$E$133,'Quarterly Information'!$K206,Exchange_Value)+AE206*$N206*SUMIF(Lists!$E$2:$E$133,'Quarterly Information'!$M206,Exchange_Value)+AE206*$P206*SUMIF(Lists!$E$2:$E$133,'Quarterly Information'!$O206,Exchange_Value)+AE206*$R206*SUMIF(Lists!$E$2:$E$133,'Quarterly Information'!$Q206,Exchange_Value)+AE206*$T206*SUMIF(Lists!$E$2:$E$133,'Quarterly Information'!$S206,Exchange_Value))/1000,AE206*SUMIF(Lists!$E$2:$E$133,$I206,Exchange_Value)/1000),1)</f>
        <v>0</v>
      </c>
      <c r="CI206" s="218">
        <f>ROUND(IF($I206="Other HFC Blend",(AF206*$L206*SUMIF(Lists!$E$2:$E$133,'Quarterly Information'!$K206,Exchange_Value)+AF206*$N206*SUMIF(Lists!$E$2:$E$133,'Quarterly Information'!$M206,Exchange_Value)+AF206*$P206*SUMIF(Lists!$E$2:$E$133,'Quarterly Information'!$O206,Exchange_Value)+AF206*$R206*SUMIF(Lists!$E$2:$E$133,'Quarterly Information'!$Q206,Exchange_Value)+AF206*$T206*SUMIF(Lists!$E$2:$E$133,'Quarterly Information'!$S206,Exchange_Value))/1000,AF206*SUMIF(Lists!$E$2:$E$133,$I206,Exchange_Value)/1000),1)</f>
        <v>0</v>
      </c>
    </row>
    <row r="207" spans="1:87" ht="14" x14ac:dyDescent="0.25">
      <c r="A207" s="39">
        <v>165</v>
      </c>
      <c r="B207" s="90" t="str">
        <f t="shared" si="127"/>
        <v/>
      </c>
      <c r="C207" s="159"/>
      <c r="D207" s="91"/>
      <c r="E207" s="174"/>
      <c r="F207" s="92"/>
      <c r="G207" s="93"/>
      <c r="H207" s="94"/>
      <c r="I207" s="185"/>
      <c r="J207" s="200"/>
      <c r="K207" s="210"/>
      <c r="L207" s="95"/>
      <c r="M207" s="92"/>
      <c r="N207" s="95"/>
      <c r="O207" s="92"/>
      <c r="P207" s="95"/>
      <c r="Q207" s="128"/>
      <c r="R207" s="95"/>
      <c r="S207" s="128"/>
      <c r="T207" s="211"/>
      <c r="U207" s="203"/>
      <c r="V207" s="92"/>
      <c r="W207" s="96"/>
      <c r="X207" s="92"/>
      <c r="Y207" s="220"/>
      <c r="Z207" s="226"/>
      <c r="AA207" s="165"/>
      <c r="AB207" s="165"/>
      <c r="AC207" s="165"/>
      <c r="AD207" s="165"/>
      <c r="AE207" s="165"/>
      <c r="AF207" s="168"/>
      <c r="AG207"/>
      <c r="AH207" s="107">
        <f t="shared" si="129"/>
        <v>0</v>
      </c>
      <c r="AI207" s="107">
        <f t="shared" si="130"/>
        <v>0</v>
      </c>
      <c r="AJ207" s="107">
        <f t="shared" si="131"/>
        <v>0</v>
      </c>
      <c r="AK207" s="107">
        <f t="shared" si="132"/>
        <v>0</v>
      </c>
      <c r="AL207" s="107">
        <f t="shared" si="133"/>
        <v>0</v>
      </c>
      <c r="AM207" s="107">
        <f t="shared" si="128"/>
        <v>0</v>
      </c>
      <c r="AO207" s="161" t="e">
        <f t="shared" si="134"/>
        <v>#DIV/0!</v>
      </c>
      <c r="AP207" s="161" t="e">
        <f t="shared" si="135"/>
        <v>#DIV/0!</v>
      </c>
      <c r="AQ207" s="161" t="e">
        <f t="shared" si="136"/>
        <v>#DIV/0!</v>
      </c>
      <c r="AR207" s="161" t="e">
        <f t="shared" si="137"/>
        <v>#DIV/0!</v>
      </c>
      <c r="AS207" s="161" t="e">
        <f t="shared" si="138"/>
        <v>#DIV/0!</v>
      </c>
      <c r="AT207" s="107">
        <f t="shared" si="139"/>
        <v>0</v>
      </c>
      <c r="AU207" s="161" t="e">
        <f t="shared" si="140"/>
        <v>#DIV/0!</v>
      </c>
      <c r="AV207" s="161" t="e">
        <f t="shared" si="141"/>
        <v>#DIV/0!</v>
      </c>
      <c r="AW207" s="161" t="e">
        <f t="shared" si="142"/>
        <v>#DIV/0!</v>
      </c>
      <c r="AX207" s="161" t="e">
        <f t="shared" si="143"/>
        <v>#DIV/0!</v>
      </c>
      <c r="AY207" s="161" t="e">
        <f t="shared" si="144"/>
        <v>#DIV/0!</v>
      </c>
      <c r="AZ207" s="107">
        <f t="shared" si="145"/>
        <v>0</v>
      </c>
      <c r="BA207" s="161" t="e">
        <f t="shared" si="146"/>
        <v>#DIV/0!</v>
      </c>
      <c r="BB207" s="161" t="e">
        <f t="shared" si="147"/>
        <v>#DIV/0!</v>
      </c>
      <c r="BC207" s="161" t="e">
        <f t="shared" si="148"/>
        <v>#DIV/0!</v>
      </c>
      <c r="BD207" s="161" t="e">
        <f t="shared" si="149"/>
        <v>#DIV/0!</v>
      </c>
      <c r="BE207" s="161" t="e">
        <f t="shared" si="150"/>
        <v>#DIV/0!</v>
      </c>
      <c r="BF207" s="107">
        <f t="shared" si="151"/>
        <v>0</v>
      </c>
      <c r="BG207" s="161" t="e">
        <f t="shared" si="152"/>
        <v>#DIV/0!</v>
      </c>
      <c r="BH207" s="161" t="e">
        <f t="shared" si="153"/>
        <v>#DIV/0!</v>
      </c>
      <c r="BI207" s="161" t="e">
        <f t="shared" si="154"/>
        <v>#DIV/0!</v>
      </c>
      <c r="BJ207" s="161" t="e">
        <f t="shared" si="155"/>
        <v>#DIV/0!</v>
      </c>
      <c r="BK207" s="161" t="e">
        <f t="shared" si="156"/>
        <v>#DIV/0!</v>
      </c>
      <c r="BL207" s="107">
        <f t="shared" si="157"/>
        <v>0</v>
      </c>
      <c r="BM207" s="161" t="e">
        <f t="shared" si="158"/>
        <v>#DIV/0!</v>
      </c>
      <c r="BN207" s="161" t="e">
        <f t="shared" si="159"/>
        <v>#DIV/0!</v>
      </c>
      <c r="BO207" s="161" t="e">
        <f t="shared" si="160"/>
        <v>#DIV/0!</v>
      </c>
      <c r="BP207" s="161" t="e">
        <f t="shared" si="161"/>
        <v>#DIV/0!</v>
      </c>
      <c r="BQ207" s="161" t="e">
        <f t="shared" si="162"/>
        <v>#DIV/0!</v>
      </c>
      <c r="BR207" s="107">
        <f t="shared" si="163"/>
        <v>0</v>
      </c>
      <c r="BS207" s="161" t="e">
        <f t="shared" si="164"/>
        <v>#DIV/0!</v>
      </c>
      <c r="BT207" s="161" t="e">
        <f t="shared" si="165"/>
        <v>#DIV/0!</v>
      </c>
      <c r="BU207" s="161" t="e">
        <f t="shared" si="166"/>
        <v>#DIV/0!</v>
      </c>
      <c r="BV207" s="161" t="e">
        <f t="shared" si="167"/>
        <v>#DIV/0!</v>
      </c>
      <c r="BW207" s="161" t="e">
        <f t="shared" si="168"/>
        <v>#DIV/0!</v>
      </c>
      <c r="BX207" s="107">
        <f t="shared" si="169"/>
        <v>0</v>
      </c>
      <c r="BZ207" s="40" t="e">
        <f>VLOOKUP(I207,Lists!$D$2:$D$19,1,FALSE)</f>
        <v>#N/A</v>
      </c>
      <c r="CA207" s="40" t="e">
        <f>VLOOKUP($I207,Blends!$B$2:$B$115,1,FALSE)</f>
        <v>#N/A</v>
      </c>
      <c r="CC207" s="218">
        <f>ROUND(IF($I207="Other HFC Blend",(Z207*$L207*SUMIF(Lists!$E$2:$E$133,'Quarterly Information'!$K207,Exchange_Value)+Z207*$N207*SUMIF(Lists!$E$2:$E$133,'Quarterly Information'!$M207,Exchange_Value)+Z207*$P207*SUMIF(Lists!$E$2:$E$133,'Quarterly Information'!$O207,Exchange_Value)+Z207*$R207*SUMIF(Lists!$E$2:$E$133,'Quarterly Information'!$Q207,Exchange_Value)+Z207*$T207*SUMIF(Lists!$E$2:$E$133,'Quarterly Information'!$S207,Exchange_Value))/1000,Z207*SUMIF(Lists!$E$2:$E$133,$I207,Exchange_Value)/1000),1)</f>
        <v>0</v>
      </c>
      <c r="CD207" s="218">
        <f>ROUND(IF($I207="Other HFC Blend",(AA207*$L207*SUMIF(Lists!$E$2:$E$133,'Quarterly Information'!$K207,Exchange_Value)+AA207*$N207*SUMIF(Lists!$E$2:$E$133,'Quarterly Information'!$M207,Exchange_Value)+AA207*$P207*SUMIF(Lists!$E$2:$E$133,'Quarterly Information'!$O207,Exchange_Value)+AA207*$R207*SUMIF(Lists!$E$2:$E$133,'Quarterly Information'!$Q207,Exchange_Value)+AA207*$T207*SUMIF(Lists!$E$2:$E$133,'Quarterly Information'!$S207,Exchange_Value))/1000,AA207*SUMIF(Lists!$E$2:$E$133,$I207,Exchange_Value)/1000),1)</f>
        <v>0</v>
      </c>
      <c r="CE207" s="218">
        <f>ROUND(IF($I207="Other HFC Blend",(AB207*$L207*SUMIF(Lists!$E$2:$E$133,'Quarterly Information'!$K207,Exchange_Value)+AB207*$N207*SUMIF(Lists!$E$2:$E$133,'Quarterly Information'!$M207,Exchange_Value)+AB207*$P207*SUMIF(Lists!$E$2:$E$133,'Quarterly Information'!$O207,Exchange_Value)+AB207*$R207*SUMIF(Lists!$E$2:$E$133,'Quarterly Information'!$Q207,Exchange_Value)+AB207*$T207*SUMIF(Lists!$E$2:$E$133,'Quarterly Information'!$S207,Exchange_Value))/1000,AB207*SUMIF(Lists!$E$2:$E$133,$I207,Exchange_Value)/1000),1)</f>
        <v>0</v>
      </c>
      <c r="CF207" s="218">
        <f>ROUND(IF($I207="Other HFC Blend",(AC207*$L207*SUMIF(Lists!$E$2:$E$133,'Quarterly Information'!$K207,Exchange_Value)+AC207*$N207*SUMIF(Lists!$E$2:$E$133,'Quarterly Information'!$M207,Exchange_Value)+AC207*$P207*SUMIF(Lists!$E$2:$E$133,'Quarterly Information'!$O207,Exchange_Value)+AC207*$R207*SUMIF(Lists!$E$2:$E$133,'Quarterly Information'!$Q207,Exchange_Value)+AC207*$T207*SUMIF(Lists!$E$2:$E$133,'Quarterly Information'!$S207,Exchange_Value))/1000,AC207*SUMIF(Lists!$E$2:$E$133,$I207,Exchange_Value)/1000),1)</f>
        <v>0</v>
      </c>
      <c r="CG207" s="218">
        <f>ROUND(IF($I207="Other HFC Blend",(AD207*$L207*SUMIF(Lists!$E$2:$E$133,'Quarterly Information'!$K207,Exchange_Value)+AD207*$N207*SUMIF(Lists!$E$2:$E$133,'Quarterly Information'!$M207,Exchange_Value)+AD207*$P207*SUMIF(Lists!$E$2:$E$133,'Quarterly Information'!$O207,Exchange_Value)+AD207*$R207*SUMIF(Lists!$E$2:$E$133,'Quarterly Information'!$Q207,Exchange_Value)+AD207*$T207*SUMIF(Lists!$E$2:$E$133,'Quarterly Information'!$S207,Exchange_Value))/1000,AD207*SUMIF(Lists!$E$2:$E$133,$I207,Exchange_Value)/1000),1)</f>
        <v>0</v>
      </c>
      <c r="CH207" s="218">
        <f>ROUND(IF($I207="Other HFC Blend",(AE207*$L207*SUMIF(Lists!$E$2:$E$133,'Quarterly Information'!$K207,Exchange_Value)+AE207*$N207*SUMIF(Lists!$E$2:$E$133,'Quarterly Information'!$M207,Exchange_Value)+AE207*$P207*SUMIF(Lists!$E$2:$E$133,'Quarterly Information'!$O207,Exchange_Value)+AE207*$R207*SUMIF(Lists!$E$2:$E$133,'Quarterly Information'!$Q207,Exchange_Value)+AE207*$T207*SUMIF(Lists!$E$2:$E$133,'Quarterly Information'!$S207,Exchange_Value))/1000,AE207*SUMIF(Lists!$E$2:$E$133,$I207,Exchange_Value)/1000),1)</f>
        <v>0</v>
      </c>
      <c r="CI207" s="218">
        <f>ROUND(IF($I207="Other HFC Blend",(AF207*$L207*SUMIF(Lists!$E$2:$E$133,'Quarterly Information'!$K207,Exchange_Value)+AF207*$N207*SUMIF(Lists!$E$2:$E$133,'Quarterly Information'!$M207,Exchange_Value)+AF207*$P207*SUMIF(Lists!$E$2:$E$133,'Quarterly Information'!$O207,Exchange_Value)+AF207*$R207*SUMIF(Lists!$E$2:$E$133,'Quarterly Information'!$Q207,Exchange_Value)+AF207*$T207*SUMIF(Lists!$E$2:$E$133,'Quarterly Information'!$S207,Exchange_Value))/1000,AF207*SUMIF(Lists!$E$2:$E$133,$I207,Exchange_Value)/1000),1)</f>
        <v>0</v>
      </c>
    </row>
    <row r="208" spans="1:87" ht="14" x14ac:dyDescent="0.25">
      <c r="A208" s="39">
        <v>166</v>
      </c>
      <c r="B208" s="90" t="str">
        <f t="shared" si="127"/>
        <v/>
      </c>
      <c r="C208" s="159"/>
      <c r="D208" s="91"/>
      <c r="E208" s="174"/>
      <c r="F208" s="92"/>
      <c r="G208" s="93"/>
      <c r="H208" s="94"/>
      <c r="I208" s="185"/>
      <c r="J208" s="200"/>
      <c r="K208" s="210"/>
      <c r="L208" s="95"/>
      <c r="M208" s="92"/>
      <c r="N208" s="95"/>
      <c r="O208" s="92"/>
      <c r="P208" s="95"/>
      <c r="Q208" s="128"/>
      <c r="R208" s="95"/>
      <c r="S208" s="128"/>
      <c r="T208" s="211"/>
      <c r="U208" s="203"/>
      <c r="V208" s="92"/>
      <c r="W208" s="96"/>
      <c r="X208" s="92"/>
      <c r="Y208" s="220"/>
      <c r="Z208" s="226"/>
      <c r="AA208" s="165"/>
      <c r="AB208" s="165"/>
      <c r="AC208" s="165"/>
      <c r="AD208" s="165"/>
      <c r="AE208" s="165"/>
      <c r="AF208" s="168"/>
      <c r="AG208"/>
      <c r="AH208" s="107">
        <f t="shared" si="129"/>
        <v>0</v>
      </c>
      <c r="AI208" s="107">
        <f t="shared" si="130"/>
        <v>0</v>
      </c>
      <c r="AJ208" s="107">
        <f t="shared" si="131"/>
        <v>0</v>
      </c>
      <c r="AK208" s="107">
        <f t="shared" si="132"/>
        <v>0</v>
      </c>
      <c r="AL208" s="107">
        <f t="shared" si="133"/>
        <v>0</v>
      </c>
      <c r="AM208" s="107">
        <f t="shared" si="128"/>
        <v>0</v>
      </c>
      <c r="AO208" s="161" t="e">
        <f t="shared" si="134"/>
        <v>#DIV/0!</v>
      </c>
      <c r="AP208" s="161" t="e">
        <f t="shared" si="135"/>
        <v>#DIV/0!</v>
      </c>
      <c r="AQ208" s="161" t="e">
        <f t="shared" si="136"/>
        <v>#DIV/0!</v>
      </c>
      <c r="AR208" s="161" t="e">
        <f t="shared" si="137"/>
        <v>#DIV/0!</v>
      </c>
      <c r="AS208" s="161" t="e">
        <f t="shared" si="138"/>
        <v>#DIV/0!</v>
      </c>
      <c r="AT208" s="107">
        <f t="shared" si="139"/>
        <v>0</v>
      </c>
      <c r="AU208" s="161" t="e">
        <f t="shared" si="140"/>
        <v>#DIV/0!</v>
      </c>
      <c r="AV208" s="161" t="e">
        <f t="shared" si="141"/>
        <v>#DIV/0!</v>
      </c>
      <c r="AW208" s="161" t="e">
        <f t="shared" si="142"/>
        <v>#DIV/0!</v>
      </c>
      <c r="AX208" s="161" t="e">
        <f t="shared" si="143"/>
        <v>#DIV/0!</v>
      </c>
      <c r="AY208" s="161" t="e">
        <f t="shared" si="144"/>
        <v>#DIV/0!</v>
      </c>
      <c r="AZ208" s="107">
        <f t="shared" si="145"/>
        <v>0</v>
      </c>
      <c r="BA208" s="161" t="e">
        <f t="shared" si="146"/>
        <v>#DIV/0!</v>
      </c>
      <c r="BB208" s="161" t="e">
        <f t="shared" si="147"/>
        <v>#DIV/0!</v>
      </c>
      <c r="BC208" s="161" t="e">
        <f t="shared" si="148"/>
        <v>#DIV/0!</v>
      </c>
      <c r="BD208" s="161" t="e">
        <f t="shared" si="149"/>
        <v>#DIV/0!</v>
      </c>
      <c r="BE208" s="161" t="e">
        <f t="shared" si="150"/>
        <v>#DIV/0!</v>
      </c>
      <c r="BF208" s="107">
        <f t="shared" si="151"/>
        <v>0</v>
      </c>
      <c r="BG208" s="161" t="e">
        <f t="shared" si="152"/>
        <v>#DIV/0!</v>
      </c>
      <c r="BH208" s="161" t="e">
        <f t="shared" si="153"/>
        <v>#DIV/0!</v>
      </c>
      <c r="BI208" s="161" t="e">
        <f t="shared" si="154"/>
        <v>#DIV/0!</v>
      </c>
      <c r="BJ208" s="161" t="e">
        <f t="shared" si="155"/>
        <v>#DIV/0!</v>
      </c>
      <c r="BK208" s="161" t="e">
        <f t="shared" si="156"/>
        <v>#DIV/0!</v>
      </c>
      <c r="BL208" s="107">
        <f t="shared" si="157"/>
        <v>0</v>
      </c>
      <c r="BM208" s="161" t="e">
        <f t="shared" si="158"/>
        <v>#DIV/0!</v>
      </c>
      <c r="BN208" s="161" t="e">
        <f t="shared" si="159"/>
        <v>#DIV/0!</v>
      </c>
      <c r="BO208" s="161" t="e">
        <f t="shared" si="160"/>
        <v>#DIV/0!</v>
      </c>
      <c r="BP208" s="161" t="e">
        <f t="shared" si="161"/>
        <v>#DIV/0!</v>
      </c>
      <c r="BQ208" s="161" t="e">
        <f t="shared" si="162"/>
        <v>#DIV/0!</v>
      </c>
      <c r="BR208" s="107">
        <f t="shared" si="163"/>
        <v>0</v>
      </c>
      <c r="BS208" s="161" t="e">
        <f t="shared" si="164"/>
        <v>#DIV/0!</v>
      </c>
      <c r="BT208" s="161" t="e">
        <f t="shared" si="165"/>
        <v>#DIV/0!</v>
      </c>
      <c r="BU208" s="161" t="e">
        <f t="shared" si="166"/>
        <v>#DIV/0!</v>
      </c>
      <c r="BV208" s="161" t="e">
        <f t="shared" si="167"/>
        <v>#DIV/0!</v>
      </c>
      <c r="BW208" s="161" t="e">
        <f t="shared" si="168"/>
        <v>#DIV/0!</v>
      </c>
      <c r="BX208" s="107">
        <f t="shared" si="169"/>
        <v>0</v>
      </c>
      <c r="BZ208" s="40" t="e">
        <f>VLOOKUP(I208,Lists!$D$2:$D$19,1,FALSE)</f>
        <v>#N/A</v>
      </c>
      <c r="CA208" s="40" t="e">
        <f>VLOOKUP($I208,Blends!$B$2:$B$115,1,FALSE)</f>
        <v>#N/A</v>
      </c>
      <c r="CC208" s="218">
        <f>ROUND(IF($I208="Other HFC Blend",(Z208*$L208*SUMIF(Lists!$E$2:$E$133,'Quarterly Information'!$K208,Exchange_Value)+Z208*$N208*SUMIF(Lists!$E$2:$E$133,'Quarterly Information'!$M208,Exchange_Value)+Z208*$P208*SUMIF(Lists!$E$2:$E$133,'Quarterly Information'!$O208,Exchange_Value)+Z208*$R208*SUMIF(Lists!$E$2:$E$133,'Quarterly Information'!$Q208,Exchange_Value)+Z208*$T208*SUMIF(Lists!$E$2:$E$133,'Quarterly Information'!$S208,Exchange_Value))/1000,Z208*SUMIF(Lists!$E$2:$E$133,$I208,Exchange_Value)/1000),1)</f>
        <v>0</v>
      </c>
      <c r="CD208" s="218">
        <f>ROUND(IF($I208="Other HFC Blend",(AA208*$L208*SUMIF(Lists!$E$2:$E$133,'Quarterly Information'!$K208,Exchange_Value)+AA208*$N208*SUMIF(Lists!$E$2:$E$133,'Quarterly Information'!$M208,Exchange_Value)+AA208*$P208*SUMIF(Lists!$E$2:$E$133,'Quarterly Information'!$O208,Exchange_Value)+AA208*$R208*SUMIF(Lists!$E$2:$E$133,'Quarterly Information'!$Q208,Exchange_Value)+AA208*$T208*SUMIF(Lists!$E$2:$E$133,'Quarterly Information'!$S208,Exchange_Value))/1000,AA208*SUMIF(Lists!$E$2:$E$133,$I208,Exchange_Value)/1000),1)</f>
        <v>0</v>
      </c>
      <c r="CE208" s="218">
        <f>ROUND(IF($I208="Other HFC Blend",(AB208*$L208*SUMIF(Lists!$E$2:$E$133,'Quarterly Information'!$K208,Exchange_Value)+AB208*$N208*SUMIF(Lists!$E$2:$E$133,'Quarterly Information'!$M208,Exchange_Value)+AB208*$P208*SUMIF(Lists!$E$2:$E$133,'Quarterly Information'!$O208,Exchange_Value)+AB208*$R208*SUMIF(Lists!$E$2:$E$133,'Quarterly Information'!$Q208,Exchange_Value)+AB208*$T208*SUMIF(Lists!$E$2:$E$133,'Quarterly Information'!$S208,Exchange_Value))/1000,AB208*SUMIF(Lists!$E$2:$E$133,$I208,Exchange_Value)/1000),1)</f>
        <v>0</v>
      </c>
      <c r="CF208" s="218">
        <f>ROUND(IF($I208="Other HFC Blend",(AC208*$L208*SUMIF(Lists!$E$2:$E$133,'Quarterly Information'!$K208,Exchange_Value)+AC208*$N208*SUMIF(Lists!$E$2:$E$133,'Quarterly Information'!$M208,Exchange_Value)+AC208*$P208*SUMIF(Lists!$E$2:$E$133,'Quarterly Information'!$O208,Exchange_Value)+AC208*$R208*SUMIF(Lists!$E$2:$E$133,'Quarterly Information'!$Q208,Exchange_Value)+AC208*$T208*SUMIF(Lists!$E$2:$E$133,'Quarterly Information'!$S208,Exchange_Value))/1000,AC208*SUMIF(Lists!$E$2:$E$133,$I208,Exchange_Value)/1000),1)</f>
        <v>0</v>
      </c>
      <c r="CG208" s="218">
        <f>ROUND(IF($I208="Other HFC Blend",(AD208*$L208*SUMIF(Lists!$E$2:$E$133,'Quarterly Information'!$K208,Exchange_Value)+AD208*$N208*SUMIF(Lists!$E$2:$E$133,'Quarterly Information'!$M208,Exchange_Value)+AD208*$P208*SUMIF(Lists!$E$2:$E$133,'Quarterly Information'!$O208,Exchange_Value)+AD208*$R208*SUMIF(Lists!$E$2:$E$133,'Quarterly Information'!$Q208,Exchange_Value)+AD208*$T208*SUMIF(Lists!$E$2:$E$133,'Quarterly Information'!$S208,Exchange_Value))/1000,AD208*SUMIF(Lists!$E$2:$E$133,$I208,Exchange_Value)/1000),1)</f>
        <v>0</v>
      </c>
      <c r="CH208" s="218">
        <f>ROUND(IF($I208="Other HFC Blend",(AE208*$L208*SUMIF(Lists!$E$2:$E$133,'Quarterly Information'!$K208,Exchange_Value)+AE208*$N208*SUMIF(Lists!$E$2:$E$133,'Quarterly Information'!$M208,Exchange_Value)+AE208*$P208*SUMIF(Lists!$E$2:$E$133,'Quarterly Information'!$O208,Exchange_Value)+AE208*$R208*SUMIF(Lists!$E$2:$E$133,'Quarterly Information'!$Q208,Exchange_Value)+AE208*$T208*SUMIF(Lists!$E$2:$E$133,'Quarterly Information'!$S208,Exchange_Value))/1000,AE208*SUMIF(Lists!$E$2:$E$133,$I208,Exchange_Value)/1000),1)</f>
        <v>0</v>
      </c>
      <c r="CI208" s="218">
        <f>ROUND(IF($I208="Other HFC Blend",(AF208*$L208*SUMIF(Lists!$E$2:$E$133,'Quarterly Information'!$K208,Exchange_Value)+AF208*$N208*SUMIF(Lists!$E$2:$E$133,'Quarterly Information'!$M208,Exchange_Value)+AF208*$P208*SUMIF(Lists!$E$2:$E$133,'Quarterly Information'!$O208,Exchange_Value)+AF208*$R208*SUMIF(Lists!$E$2:$E$133,'Quarterly Information'!$Q208,Exchange_Value)+AF208*$T208*SUMIF(Lists!$E$2:$E$133,'Quarterly Information'!$S208,Exchange_Value))/1000,AF208*SUMIF(Lists!$E$2:$E$133,$I208,Exchange_Value)/1000),1)</f>
        <v>0</v>
      </c>
    </row>
    <row r="209" spans="1:87" ht="14" x14ac:dyDescent="0.25">
      <c r="A209" s="39">
        <v>167</v>
      </c>
      <c r="B209" s="90" t="str">
        <f t="shared" si="127"/>
        <v/>
      </c>
      <c r="C209" s="159"/>
      <c r="D209" s="91"/>
      <c r="E209" s="174"/>
      <c r="F209" s="92"/>
      <c r="G209" s="93"/>
      <c r="H209" s="94"/>
      <c r="I209" s="185"/>
      <c r="J209" s="200"/>
      <c r="K209" s="210"/>
      <c r="L209" s="95"/>
      <c r="M209" s="92"/>
      <c r="N209" s="95"/>
      <c r="O209" s="92"/>
      <c r="P209" s="95"/>
      <c r="Q209" s="128"/>
      <c r="R209" s="95"/>
      <c r="S209" s="128"/>
      <c r="T209" s="211"/>
      <c r="U209" s="203"/>
      <c r="V209" s="92"/>
      <c r="W209" s="96"/>
      <c r="X209" s="92"/>
      <c r="Y209" s="220"/>
      <c r="Z209" s="226"/>
      <c r="AA209" s="165"/>
      <c r="AB209" s="165"/>
      <c r="AC209" s="165"/>
      <c r="AD209" s="165"/>
      <c r="AE209" s="165"/>
      <c r="AF209" s="168"/>
      <c r="AG209"/>
      <c r="AH209" s="107">
        <f t="shared" si="129"/>
        <v>0</v>
      </c>
      <c r="AI209" s="107">
        <f t="shared" si="130"/>
        <v>0</v>
      </c>
      <c r="AJ209" s="107">
        <f t="shared" si="131"/>
        <v>0</v>
      </c>
      <c r="AK209" s="107">
        <f t="shared" si="132"/>
        <v>0</v>
      </c>
      <c r="AL209" s="107">
        <f t="shared" si="133"/>
        <v>0</v>
      </c>
      <c r="AM209" s="107">
        <f t="shared" si="128"/>
        <v>0</v>
      </c>
      <c r="AO209" s="161" t="e">
        <f t="shared" si="134"/>
        <v>#DIV/0!</v>
      </c>
      <c r="AP209" s="161" t="e">
        <f t="shared" si="135"/>
        <v>#DIV/0!</v>
      </c>
      <c r="AQ209" s="161" t="e">
        <f t="shared" si="136"/>
        <v>#DIV/0!</v>
      </c>
      <c r="AR209" s="161" t="e">
        <f t="shared" si="137"/>
        <v>#DIV/0!</v>
      </c>
      <c r="AS209" s="161" t="e">
        <f t="shared" si="138"/>
        <v>#DIV/0!</v>
      </c>
      <c r="AT209" s="107">
        <f t="shared" si="139"/>
        <v>0</v>
      </c>
      <c r="AU209" s="161" t="e">
        <f t="shared" si="140"/>
        <v>#DIV/0!</v>
      </c>
      <c r="AV209" s="161" t="e">
        <f t="shared" si="141"/>
        <v>#DIV/0!</v>
      </c>
      <c r="AW209" s="161" t="e">
        <f t="shared" si="142"/>
        <v>#DIV/0!</v>
      </c>
      <c r="AX209" s="161" t="e">
        <f t="shared" si="143"/>
        <v>#DIV/0!</v>
      </c>
      <c r="AY209" s="161" t="e">
        <f t="shared" si="144"/>
        <v>#DIV/0!</v>
      </c>
      <c r="AZ209" s="107">
        <f t="shared" si="145"/>
        <v>0</v>
      </c>
      <c r="BA209" s="161" t="e">
        <f t="shared" si="146"/>
        <v>#DIV/0!</v>
      </c>
      <c r="BB209" s="161" t="e">
        <f t="shared" si="147"/>
        <v>#DIV/0!</v>
      </c>
      <c r="BC209" s="161" t="e">
        <f t="shared" si="148"/>
        <v>#DIV/0!</v>
      </c>
      <c r="BD209" s="161" t="e">
        <f t="shared" si="149"/>
        <v>#DIV/0!</v>
      </c>
      <c r="BE209" s="161" t="e">
        <f t="shared" si="150"/>
        <v>#DIV/0!</v>
      </c>
      <c r="BF209" s="107">
        <f t="shared" si="151"/>
        <v>0</v>
      </c>
      <c r="BG209" s="161" t="e">
        <f t="shared" si="152"/>
        <v>#DIV/0!</v>
      </c>
      <c r="BH209" s="161" t="e">
        <f t="shared" si="153"/>
        <v>#DIV/0!</v>
      </c>
      <c r="BI209" s="161" t="e">
        <f t="shared" si="154"/>
        <v>#DIV/0!</v>
      </c>
      <c r="BJ209" s="161" t="e">
        <f t="shared" si="155"/>
        <v>#DIV/0!</v>
      </c>
      <c r="BK209" s="161" t="e">
        <f t="shared" si="156"/>
        <v>#DIV/0!</v>
      </c>
      <c r="BL209" s="107">
        <f t="shared" si="157"/>
        <v>0</v>
      </c>
      <c r="BM209" s="161" t="e">
        <f t="shared" si="158"/>
        <v>#DIV/0!</v>
      </c>
      <c r="BN209" s="161" t="e">
        <f t="shared" si="159"/>
        <v>#DIV/0!</v>
      </c>
      <c r="BO209" s="161" t="e">
        <f t="shared" si="160"/>
        <v>#DIV/0!</v>
      </c>
      <c r="BP209" s="161" t="e">
        <f t="shared" si="161"/>
        <v>#DIV/0!</v>
      </c>
      <c r="BQ209" s="161" t="e">
        <f t="shared" si="162"/>
        <v>#DIV/0!</v>
      </c>
      <c r="BR209" s="107">
        <f t="shared" si="163"/>
        <v>0</v>
      </c>
      <c r="BS209" s="161" t="e">
        <f t="shared" si="164"/>
        <v>#DIV/0!</v>
      </c>
      <c r="BT209" s="161" t="e">
        <f t="shared" si="165"/>
        <v>#DIV/0!</v>
      </c>
      <c r="BU209" s="161" t="e">
        <f t="shared" si="166"/>
        <v>#DIV/0!</v>
      </c>
      <c r="BV209" s="161" t="e">
        <f t="shared" si="167"/>
        <v>#DIV/0!</v>
      </c>
      <c r="BW209" s="161" t="e">
        <f t="shared" si="168"/>
        <v>#DIV/0!</v>
      </c>
      <c r="BX209" s="107">
        <f t="shared" si="169"/>
        <v>0</v>
      </c>
      <c r="BZ209" s="40" t="e">
        <f>VLOOKUP(I209,Lists!$D$2:$D$19,1,FALSE)</f>
        <v>#N/A</v>
      </c>
      <c r="CA209" s="40" t="e">
        <f>VLOOKUP($I209,Blends!$B$2:$B$115,1,FALSE)</f>
        <v>#N/A</v>
      </c>
      <c r="CC209" s="218">
        <f>ROUND(IF($I209="Other HFC Blend",(Z209*$L209*SUMIF(Lists!$E$2:$E$133,'Quarterly Information'!$K209,Exchange_Value)+Z209*$N209*SUMIF(Lists!$E$2:$E$133,'Quarterly Information'!$M209,Exchange_Value)+Z209*$P209*SUMIF(Lists!$E$2:$E$133,'Quarterly Information'!$O209,Exchange_Value)+Z209*$R209*SUMIF(Lists!$E$2:$E$133,'Quarterly Information'!$Q209,Exchange_Value)+Z209*$T209*SUMIF(Lists!$E$2:$E$133,'Quarterly Information'!$S209,Exchange_Value))/1000,Z209*SUMIF(Lists!$E$2:$E$133,$I209,Exchange_Value)/1000),1)</f>
        <v>0</v>
      </c>
      <c r="CD209" s="218">
        <f>ROUND(IF($I209="Other HFC Blend",(AA209*$L209*SUMIF(Lists!$E$2:$E$133,'Quarterly Information'!$K209,Exchange_Value)+AA209*$N209*SUMIF(Lists!$E$2:$E$133,'Quarterly Information'!$M209,Exchange_Value)+AA209*$P209*SUMIF(Lists!$E$2:$E$133,'Quarterly Information'!$O209,Exchange_Value)+AA209*$R209*SUMIF(Lists!$E$2:$E$133,'Quarterly Information'!$Q209,Exchange_Value)+AA209*$T209*SUMIF(Lists!$E$2:$E$133,'Quarterly Information'!$S209,Exchange_Value))/1000,AA209*SUMIF(Lists!$E$2:$E$133,$I209,Exchange_Value)/1000),1)</f>
        <v>0</v>
      </c>
      <c r="CE209" s="218">
        <f>ROUND(IF($I209="Other HFC Blend",(AB209*$L209*SUMIF(Lists!$E$2:$E$133,'Quarterly Information'!$K209,Exchange_Value)+AB209*$N209*SUMIF(Lists!$E$2:$E$133,'Quarterly Information'!$M209,Exchange_Value)+AB209*$P209*SUMIF(Lists!$E$2:$E$133,'Quarterly Information'!$O209,Exchange_Value)+AB209*$R209*SUMIF(Lists!$E$2:$E$133,'Quarterly Information'!$Q209,Exchange_Value)+AB209*$T209*SUMIF(Lists!$E$2:$E$133,'Quarterly Information'!$S209,Exchange_Value))/1000,AB209*SUMIF(Lists!$E$2:$E$133,$I209,Exchange_Value)/1000),1)</f>
        <v>0</v>
      </c>
      <c r="CF209" s="218">
        <f>ROUND(IF($I209="Other HFC Blend",(AC209*$L209*SUMIF(Lists!$E$2:$E$133,'Quarterly Information'!$K209,Exchange_Value)+AC209*$N209*SUMIF(Lists!$E$2:$E$133,'Quarterly Information'!$M209,Exchange_Value)+AC209*$P209*SUMIF(Lists!$E$2:$E$133,'Quarterly Information'!$O209,Exchange_Value)+AC209*$R209*SUMIF(Lists!$E$2:$E$133,'Quarterly Information'!$Q209,Exchange_Value)+AC209*$T209*SUMIF(Lists!$E$2:$E$133,'Quarterly Information'!$S209,Exchange_Value))/1000,AC209*SUMIF(Lists!$E$2:$E$133,$I209,Exchange_Value)/1000),1)</f>
        <v>0</v>
      </c>
      <c r="CG209" s="218">
        <f>ROUND(IF($I209="Other HFC Blend",(AD209*$L209*SUMIF(Lists!$E$2:$E$133,'Quarterly Information'!$K209,Exchange_Value)+AD209*$N209*SUMIF(Lists!$E$2:$E$133,'Quarterly Information'!$M209,Exchange_Value)+AD209*$P209*SUMIF(Lists!$E$2:$E$133,'Quarterly Information'!$O209,Exchange_Value)+AD209*$R209*SUMIF(Lists!$E$2:$E$133,'Quarterly Information'!$Q209,Exchange_Value)+AD209*$T209*SUMIF(Lists!$E$2:$E$133,'Quarterly Information'!$S209,Exchange_Value))/1000,AD209*SUMIF(Lists!$E$2:$E$133,$I209,Exchange_Value)/1000),1)</f>
        <v>0</v>
      </c>
      <c r="CH209" s="218">
        <f>ROUND(IF($I209="Other HFC Blend",(AE209*$L209*SUMIF(Lists!$E$2:$E$133,'Quarterly Information'!$K209,Exchange_Value)+AE209*$N209*SUMIF(Lists!$E$2:$E$133,'Quarterly Information'!$M209,Exchange_Value)+AE209*$P209*SUMIF(Lists!$E$2:$E$133,'Quarterly Information'!$O209,Exchange_Value)+AE209*$R209*SUMIF(Lists!$E$2:$E$133,'Quarterly Information'!$Q209,Exchange_Value)+AE209*$T209*SUMIF(Lists!$E$2:$E$133,'Quarterly Information'!$S209,Exchange_Value))/1000,AE209*SUMIF(Lists!$E$2:$E$133,$I209,Exchange_Value)/1000),1)</f>
        <v>0</v>
      </c>
      <c r="CI209" s="218">
        <f>ROUND(IF($I209="Other HFC Blend",(AF209*$L209*SUMIF(Lists!$E$2:$E$133,'Quarterly Information'!$K209,Exchange_Value)+AF209*$N209*SUMIF(Lists!$E$2:$E$133,'Quarterly Information'!$M209,Exchange_Value)+AF209*$P209*SUMIF(Lists!$E$2:$E$133,'Quarterly Information'!$O209,Exchange_Value)+AF209*$R209*SUMIF(Lists!$E$2:$E$133,'Quarterly Information'!$Q209,Exchange_Value)+AF209*$T209*SUMIF(Lists!$E$2:$E$133,'Quarterly Information'!$S209,Exchange_Value))/1000,AF209*SUMIF(Lists!$E$2:$E$133,$I209,Exchange_Value)/1000),1)</f>
        <v>0</v>
      </c>
    </row>
    <row r="210" spans="1:87" ht="14" x14ac:dyDescent="0.25">
      <c r="A210" s="39">
        <v>168</v>
      </c>
      <c r="B210" s="90" t="str">
        <f t="shared" si="127"/>
        <v/>
      </c>
      <c r="C210" s="159"/>
      <c r="D210" s="91"/>
      <c r="E210" s="174"/>
      <c r="F210" s="92"/>
      <c r="G210" s="93"/>
      <c r="H210" s="94"/>
      <c r="I210" s="185"/>
      <c r="J210" s="200"/>
      <c r="K210" s="210"/>
      <c r="L210" s="95"/>
      <c r="M210" s="92"/>
      <c r="N210" s="95"/>
      <c r="O210" s="92"/>
      <c r="P210" s="95"/>
      <c r="Q210" s="128"/>
      <c r="R210" s="95"/>
      <c r="S210" s="128"/>
      <c r="T210" s="211"/>
      <c r="U210" s="203"/>
      <c r="V210" s="92"/>
      <c r="W210" s="96"/>
      <c r="X210" s="92"/>
      <c r="Y210" s="220"/>
      <c r="Z210" s="226"/>
      <c r="AA210" s="165"/>
      <c r="AB210" s="165"/>
      <c r="AC210" s="165"/>
      <c r="AD210" s="165"/>
      <c r="AE210" s="165"/>
      <c r="AF210" s="168"/>
      <c r="AG210"/>
      <c r="AH210" s="107">
        <f t="shared" si="129"/>
        <v>0</v>
      </c>
      <c r="AI210" s="107">
        <f t="shared" si="130"/>
        <v>0</v>
      </c>
      <c r="AJ210" s="107">
        <f t="shared" si="131"/>
        <v>0</v>
      </c>
      <c r="AK210" s="107">
        <f t="shared" si="132"/>
        <v>0</v>
      </c>
      <c r="AL210" s="107">
        <f t="shared" si="133"/>
        <v>0</v>
      </c>
      <c r="AM210" s="107">
        <f t="shared" si="128"/>
        <v>0</v>
      </c>
      <c r="AO210" s="161" t="e">
        <f t="shared" si="134"/>
        <v>#DIV/0!</v>
      </c>
      <c r="AP210" s="161" t="e">
        <f t="shared" si="135"/>
        <v>#DIV/0!</v>
      </c>
      <c r="AQ210" s="161" t="e">
        <f t="shared" si="136"/>
        <v>#DIV/0!</v>
      </c>
      <c r="AR210" s="161" t="e">
        <f t="shared" si="137"/>
        <v>#DIV/0!</v>
      </c>
      <c r="AS210" s="161" t="e">
        <f t="shared" si="138"/>
        <v>#DIV/0!</v>
      </c>
      <c r="AT210" s="107">
        <f t="shared" si="139"/>
        <v>0</v>
      </c>
      <c r="AU210" s="161" t="e">
        <f t="shared" si="140"/>
        <v>#DIV/0!</v>
      </c>
      <c r="AV210" s="161" t="e">
        <f t="shared" si="141"/>
        <v>#DIV/0!</v>
      </c>
      <c r="AW210" s="161" t="e">
        <f t="shared" si="142"/>
        <v>#DIV/0!</v>
      </c>
      <c r="AX210" s="161" t="e">
        <f t="shared" si="143"/>
        <v>#DIV/0!</v>
      </c>
      <c r="AY210" s="161" t="e">
        <f t="shared" si="144"/>
        <v>#DIV/0!</v>
      </c>
      <c r="AZ210" s="107">
        <f t="shared" si="145"/>
        <v>0</v>
      </c>
      <c r="BA210" s="161" t="e">
        <f t="shared" si="146"/>
        <v>#DIV/0!</v>
      </c>
      <c r="BB210" s="161" t="e">
        <f t="shared" si="147"/>
        <v>#DIV/0!</v>
      </c>
      <c r="BC210" s="161" t="e">
        <f t="shared" si="148"/>
        <v>#DIV/0!</v>
      </c>
      <c r="BD210" s="161" t="e">
        <f t="shared" si="149"/>
        <v>#DIV/0!</v>
      </c>
      <c r="BE210" s="161" t="e">
        <f t="shared" si="150"/>
        <v>#DIV/0!</v>
      </c>
      <c r="BF210" s="107">
        <f t="shared" si="151"/>
        <v>0</v>
      </c>
      <c r="BG210" s="161" t="e">
        <f t="shared" si="152"/>
        <v>#DIV/0!</v>
      </c>
      <c r="BH210" s="161" t="e">
        <f t="shared" si="153"/>
        <v>#DIV/0!</v>
      </c>
      <c r="BI210" s="161" t="e">
        <f t="shared" si="154"/>
        <v>#DIV/0!</v>
      </c>
      <c r="BJ210" s="161" t="e">
        <f t="shared" si="155"/>
        <v>#DIV/0!</v>
      </c>
      <c r="BK210" s="161" t="e">
        <f t="shared" si="156"/>
        <v>#DIV/0!</v>
      </c>
      <c r="BL210" s="107">
        <f t="shared" si="157"/>
        <v>0</v>
      </c>
      <c r="BM210" s="161" t="e">
        <f t="shared" si="158"/>
        <v>#DIV/0!</v>
      </c>
      <c r="BN210" s="161" t="e">
        <f t="shared" si="159"/>
        <v>#DIV/0!</v>
      </c>
      <c r="BO210" s="161" t="e">
        <f t="shared" si="160"/>
        <v>#DIV/0!</v>
      </c>
      <c r="BP210" s="161" t="e">
        <f t="shared" si="161"/>
        <v>#DIV/0!</v>
      </c>
      <c r="BQ210" s="161" t="e">
        <f t="shared" si="162"/>
        <v>#DIV/0!</v>
      </c>
      <c r="BR210" s="107">
        <f t="shared" si="163"/>
        <v>0</v>
      </c>
      <c r="BS210" s="161" t="e">
        <f t="shared" si="164"/>
        <v>#DIV/0!</v>
      </c>
      <c r="BT210" s="161" t="e">
        <f t="shared" si="165"/>
        <v>#DIV/0!</v>
      </c>
      <c r="BU210" s="161" t="e">
        <f t="shared" si="166"/>
        <v>#DIV/0!</v>
      </c>
      <c r="BV210" s="161" t="e">
        <f t="shared" si="167"/>
        <v>#DIV/0!</v>
      </c>
      <c r="BW210" s="161" t="e">
        <f t="shared" si="168"/>
        <v>#DIV/0!</v>
      </c>
      <c r="BX210" s="107">
        <f t="shared" si="169"/>
        <v>0</v>
      </c>
      <c r="BZ210" s="40" t="e">
        <f>VLOOKUP(I210,Lists!$D$2:$D$19,1,FALSE)</f>
        <v>#N/A</v>
      </c>
      <c r="CA210" s="40" t="e">
        <f>VLOOKUP($I210,Blends!$B$2:$B$115,1,FALSE)</f>
        <v>#N/A</v>
      </c>
      <c r="CC210" s="218">
        <f>ROUND(IF($I210="Other HFC Blend",(Z210*$L210*SUMIF(Lists!$E$2:$E$133,'Quarterly Information'!$K210,Exchange_Value)+Z210*$N210*SUMIF(Lists!$E$2:$E$133,'Quarterly Information'!$M210,Exchange_Value)+Z210*$P210*SUMIF(Lists!$E$2:$E$133,'Quarterly Information'!$O210,Exchange_Value)+Z210*$R210*SUMIF(Lists!$E$2:$E$133,'Quarterly Information'!$Q210,Exchange_Value)+Z210*$T210*SUMIF(Lists!$E$2:$E$133,'Quarterly Information'!$S210,Exchange_Value))/1000,Z210*SUMIF(Lists!$E$2:$E$133,$I210,Exchange_Value)/1000),1)</f>
        <v>0</v>
      </c>
      <c r="CD210" s="218">
        <f>ROUND(IF($I210="Other HFC Blend",(AA210*$L210*SUMIF(Lists!$E$2:$E$133,'Quarterly Information'!$K210,Exchange_Value)+AA210*$N210*SUMIF(Lists!$E$2:$E$133,'Quarterly Information'!$M210,Exchange_Value)+AA210*$P210*SUMIF(Lists!$E$2:$E$133,'Quarterly Information'!$O210,Exchange_Value)+AA210*$R210*SUMIF(Lists!$E$2:$E$133,'Quarterly Information'!$Q210,Exchange_Value)+AA210*$T210*SUMIF(Lists!$E$2:$E$133,'Quarterly Information'!$S210,Exchange_Value))/1000,AA210*SUMIF(Lists!$E$2:$E$133,$I210,Exchange_Value)/1000),1)</f>
        <v>0</v>
      </c>
      <c r="CE210" s="218">
        <f>ROUND(IF($I210="Other HFC Blend",(AB210*$L210*SUMIF(Lists!$E$2:$E$133,'Quarterly Information'!$K210,Exchange_Value)+AB210*$N210*SUMIF(Lists!$E$2:$E$133,'Quarterly Information'!$M210,Exchange_Value)+AB210*$P210*SUMIF(Lists!$E$2:$E$133,'Quarterly Information'!$O210,Exchange_Value)+AB210*$R210*SUMIF(Lists!$E$2:$E$133,'Quarterly Information'!$Q210,Exchange_Value)+AB210*$T210*SUMIF(Lists!$E$2:$E$133,'Quarterly Information'!$S210,Exchange_Value))/1000,AB210*SUMIF(Lists!$E$2:$E$133,$I210,Exchange_Value)/1000),1)</f>
        <v>0</v>
      </c>
      <c r="CF210" s="218">
        <f>ROUND(IF($I210="Other HFC Blend",(AC210*$L210*SUMIF(Lists!$E$2:$E$133,'Quarterly Information'!$K210,Exchange_Value)+AC210*$N210*SUMIF(Lists!$E$2:$E$133,'Quarterly Information'!$M210,Exchange_Value)+AC210*$P210*SUMIF(Lists!$E$2:$E$133,'Quarterly Information'!$O210,Exchange_Value)+AC210*$R210*SUMIF(Lists!$E$2:$E$133,'Quarterly Information'!$Q210,Exchange_Value)+AC210*$T210*SUMIF(Lists!$E$2:$E$133,'Quarterly Information'!$S210,Exchange_Value))/1000,AC210*SUMIF(Lists!$E$2:$E$133,$I210,Exchange_Value)/1000),1)</f>
        <v>0</v>
      </c>
      <c r="CG210" s="218">
        <f>ROUND(IF($I210="Other HFC Blend",(AD210*$L210*SUMIF(Lists!$E$2:$E$133,'Quarterly Information'!$K210,Exchange_Value)+AD210*$N210*SUMIF(Lists!$E$2:$E$133,'Quarterly Information'!$M210,Exchange_Value)+AD210*$P210*SUMIF(Lists!$E$2:$E$133,'Quarterly Information'!$O210,Exchange_Value)+AD210*$R210*SUMIF(Lists!$E$2:$E$133,'Quarterly Information'!$Q210,Exchange_Value)+AD210*$T210*SUMIF(Lists!$E$2:$E$133,'Quarterly Information'!$S210,Exchange_Value))/1000,AD210*SUMIF(Lists!$E$2:$E$133,$I210,Exchange_Value)/1000),1)</f>
        <v>0</v>
      </c>
      <c r="CH210" s="218">
        <f>ROUND(IF($I210="Other HFC Blend",(AE210*$L210*SUMIF(Lists!$E$2:$E$133,'Quarterly Information'!$K210,Exchange_Value)+AE210*$N210*SUMIF(Lists!$E$2:$E$133,'Quarterly Information'!$M210,Exchange_Value)+AE210*$P210*SUMIF(Lists!$E$2:$E$133,'Quarterly Information'!$O210,Exchange_Value)+AE210*$R210*SUMIF(Lists!$E$2:$E$133,'Quarterly Information'!$Q210,Exchange_Value)+AE210*$T210*SUMIF(Lists!$E$2:$E$133,'Quarterly Information'!$S210,Exchange_Value))/1000,AE210*SUMIF(Lists!$E$2:$E$133,$I210,Exchange_Value)/1000),1)</f>
        <v>0</v>
      </c>
      <c r="CI210" s="218">
        <f>ROUND(IF($I210="Other HFC Blend",(AF210*$L210*SUMIF(Lists!$E$2:$E$133,'Quarterly Information'!$K210,Exchange_Value)+AF210*$N210*SUMIF(Lists!$E$2:$E$133,'Quarterly Information'!$M210,Exchange_Value)+AF210*$P210*SUMIF(Lists!$E$2:$E$133,'Quarterly Information'!$O210,Exchange_Value)+AF210*$R210*SUMIF(Lists!$E$2:$E$133,'Quarterly Information'!$Q210,Exchange_Value)+AF210*$T210*SUMIF(Lists!$E$2:$E$133,'Quarterly Information'!$S210,Exchange_Value))/1000,AF210*SUMIF(Lists!$E$2:$E$133,$I210,Exchange_Value)/1000),1)</f>
        <v>0</v>
      </c>
    </row>
    <row r="211" spans="1:87" ht="14" x14ac:dyDescent="0.25">
      <c r="A211" s="39">
        <v>169</v>
      </c>
      <c r="B211" s="90" t="str">
        <f t="shared" si="127"/>
        <v/>
      </c>
      <c r="C211" s="159"/>
      <c r="D211" s="91"/>
      <c r="E211" s="174"/>
      <c r="F211" s="92"/>
      <c r="G211" s="93"/>
      <c r="H211" s="94"/>
      <c r="I211" s="185"/>
      <c r="J211" s="200"/>
      <c r="K211" s="210"/>
      <c r="L211" s="95"/>
      <c r="M211" s="92"/>
      <c r="N211" s="95"/>
      <c r="O211" s="92"/>
      <c r="P211" s="95"/>
      <c r="Q211" s="128"/>
      <c r="R211" s="95"/>
      <c r="S211" s="128"/>
      <c r="T211" s="211"/>
      <c r="U211" s="203"/>
      <c r="V211" s="92"/>
      <c r="W211" s="96"/>
      <c r="X211" s="92"/>
      <c r="Y211" s="220"/>
      <c r="Z211" s="226"/>
      <c r="AA211" s="165"/>
      <c r="AB211" s="165"/>
      <c r="AC211" s="165"/>
      <c r="AD211" s="165"/>
      <c r="AE211" s="165"/>
      <c r="AF211" s="168"/>
      <c r="AG211"/>
      <c r="AH211" s="107">
        <f t="shared" si="129"/>
        <v>0</v>
      </c>
      <c r="AI211" s="107">
        <f t="shared" si="130"/>
        <v>0</v>
      </c>
      <c r="AJ211" s="107">
        <f t="shared" si="131"/>
        <v>0</v>
      </c>
      <c r="AK211" s="107">
        <f t="shared" si="132"/>
        <v>0</v>
      </c>
      <c r="AL211" s="107">
        <f t="shared" si="133"/>
        <v>0</v>
      </c>
      <c r="AM211" s="107">
        <f t="shared" si="128"/>
        <v>0</v>
      </c>
      <c r="AO211" s="161" t="e">
        <f t="shared" si="134"/>
        <v>#DIV/0!</v>
      </c>
      <c r="AP211" s="161" t="e">
        <f t="shared" si="135"/>
        <v>#DIV/0!</v>
      </c>
      <c r="AQ211" s="161" t="e">
        <f t="shared" si="136"/>
        <v>#DIV/0!</v>
      </c>
      <c r="AR211" s="161" t="e">
        <f t="shared" si="137"/>
        <v>#DIV/0!</v>
      </c>
      <c r="AS211" s="161" t="e">
        <f t="shared" si="138"/>
        <v>#DIV/0!</v>
      </c>
      <c r="AT211" s="107">
        <f t="shared" si="139"/>
        <v>0</v>
      </c>
      <c r="AU211" s="161" t="e">
        <f t="shared" si="140"/>
        <v>#DIV/0!</v>
      </c>
      <c r="AV211" s="161" t="e">
        <f t="shared" si="141"/>
        <v>#DIV/0!</v>
      </c>
      <c r="AW211" s="161" t="e">
        <f t="shared" si="142"/>
        <v>#DIV/0!</v>
      </c>
      <c r="AX211" s="161" t="e">
        <f t="shared" si="143"/>
        <v>#DIV/0!</v>
      </c>
      <c r="AY211" s="161" t="e">
        <f t="shared" si="144"/>
        <v>#DIV/0!</v>
      </c>
      <c r="AZ211" s="107">
        <f t="shared" si="145"/>
        <v>0</v>
      </c>
      <c r="BA211" s="161" t="e">
        <f t="shared" si="146"/>
        <v>#DIV/0!</v>
      </c>
      <c r="BB211" s="161" t="e">
        <f t="shared" si="147"/>
        <v>#DIV/0!</v>
      </c>
      <c r="BC211" s="161" t="e">
        <f t="shared" si="148"/>
        <v>#DIV/0!</v>
      </c>
      <c r="BD211" s="161" t="e">
        <f t="shared" si="149"/>
        <v>#DIV/0!</v>
      </c>
      <c r="BE211" s="161" t="e">
        <f t="shared" si="150"/>
        <v>#DIV/0!</v>
      </c>
      <c r="BF211" s="107">
        <f t="shared" si="151"/>
        <v>0</v>
      </c>
      <c r="BG211" s="161" t="e">
        <f t="shared" si="152"/>
        <v>#DIV/0!</v>
      </c>
      <c r="BH211" s="161" t="e">
        <f t="shared" si="153"/>
        <v>#DIV/0!</v>
      </c>
      <c r="BI211" s="161" t="e">
        <f t="shared" si="154"/>
        <v>#DIV/0!</v>
      </c>
      <c r="BJ211" s="161" t="e">
        <f t="shared" si="155"/>
        <v>#DIV/0!</v>
      </c>
      <c r="BK211" s="161" t="e">
        <f t="shared" si="156"/>
        <v>#DIV/0!</v>
      </c>
      <c r="BL211" s="107">
        <f t="shared" si="157"/>
        <v>0</v>
      </c>
      <c r="BM211" s="161" t="e">
        <f t="shared" si="158"/>
        <v>#DIV/0!</v>
      </c>
      <c r="BN211" s="161" t="e">
        <f t="shared" si="159"/>
        <v>#DIV/0!</v>
      </c>
      <c r="BO211" s="161" t="e">
        <f t="shared" si="160"/>
        <v>#DIV/0!</v>
      </c>
      <c r="BP211" s="161" t="e">
        <f t="shared" si="161"/>
        <v>#DIV/0!</v>
      </c>
      <c r="BQ211" s="161" t="e">
        <f t="shared" si="162"/>
        <v>#DIV/0!</v>
      </c>
      <c r="BR211" s="107">
        <f t="shared" si="163"/>
        <v>0</v>
      </c>
      <c r="BS211" s="161" t="e">
        <f t="shared" si="164"/>
        <v>#DIV/0!</v>
      </c>
      <c r="BT211" s="161" t="e">
        <f t="shared" si="165"/>
        <v>#DIV/0!</v>
      </c>
      <c r="BU211" s="161" t="e">
        <f t="shared" si="166"/>
        <v>#DIV/0!</v>
      </c>
      <c r="BV211" s="161" t="e">
        <f t="shared" si="167"/>
        <v>#DIV/0!</v>
      </c>
      <c r="BW211" s="161" t="e">
        <f t="shared" si="168"/>
        <v>#DIV/0!</v>
      </c>
      <c r="BX211" s="107">
        <f t="shared" si="169"/>
        <v>0</v>
      </c>
      <c r="BZ211" s="40" t="e">
        <f>VLOOKUP(I211,Lists!$D$2:$D$19,1,FALSE)</f>
        <v>#N/A</v>
      </c>
      <c r="CA211" s="40" t="e">
        <f>VLOOKUP($I211,Blends!$B$2:$B$115,1,FALSE)</f>
        <v>#N/A</v>
      </c>
      <c r="CC211" s="218">
        <f>ROUND(IF($I211="Other HFC Blend",(Z211*$L211*SUMIF(Lists!$E$2:$E$133,'Quarterly Information'!$K211,Exchange_Value)+Z211*$N211*SUMIF(Lists!$E$2:$E$133,'Quarterly Information'!$M211,Exchange_Value)+Z211*$P211*SUMIF(Lists!$E$2:$E$133,'Quarterly Information'!$O211,Exchange_Value)+Z211*$R211*SUMIF(Lists!$E$2:$E$133,'Quarterly Information'!$Q211,Exchange_Value)+Z211*$T211*SUMIF(Lists!$E$2:$E$133,'Quarterly Information'!$S211,Exchange_Value))/1000,Z211*SUMIF(Lists!$E$2:$E$133,$I211,Exchange_Value)/1000),1)</f>
        <v>0</v>
      </c>
      <c r="CD211" s="218">
        <f>ROUND(IF($I211="Other HFC Blend",(AA211*$L211*SUMIF(Lists!$E$2:$E$133,'Quarterly Information'!$K211,Exchange_Value)+AA211*$N211*SUMIF(Lists!$E$2:$E$133,'Quarterly Information'!$M211,Exchange_Value)+AA211*$P211*SUMIF(Lists!$E$2:$E$133,'Quarterly Information'!$O211,Exchange_Value)+AA211*$R211*SUMIF(Lists!$E$2:$E$133,'Quarterly Information'!$Q211,Exchange_Value)+AA211*$T211*SUMIF(Lists!$E$2:$E$133,'Quarterly Information'!$S211,Exchange_Value))/1000,AA211*SUMIF(Lists!$E$2:$E$133,$I211,Exchange_Value)/1000),1)</f>
        <v>0</v>
      </c>
      <c r="CE211" s="218">
        <f>ROUND(IF($I211="Other HFC Blend",(AB211*$L211*SUMIF(Lists!$E$2:$E$133,'Quarterly Information'!$K211,Exchange_Value)+AB211*$N211*SUMIF(Lists!$E$2:$E$133,'Quarterly Information'!$M211,Exchange_Value)+AB211*$P211*SUMIF(Lists!$E$2:$E$133,'Quarterly Information'!$O211,Exchange_Value)+AB211*$R211*SUMIF(Lists!$E$2:$E$133,'Quarterly Information'!$Q211,Exchange_Value)+AB211*$T211*SUMIF(Lists!$E$2:$E$133,'Quarterly Information'!$S211,Exchange_Value))/1000,AB211*SUMIF(Lists!$E$2:$E$133,$I211,Exchange_Value)/1000),1)</f>
        <v>0</v>
      </c>
      <c r="CF211" s="218">
        <f>ROUND(IF($I211="Other HFC Blend",(AC211*$L211*SUMIF(Lists!$E$2:$E$133,'Quarterly Information'!$K211,Exchange_Value)+AC211*$N211*SUMIF(Lists!$E$2:$E$133,'Quarterly Information'!$M211,Exchange_Value)+AC211*$P211*SUMIF(Lists!$E$2:$E$133,'Quarterly Information'!$O211,Exchange_Value)+AC211*$R211*SUMIF(Lists!$E$2:$E$133,'Quarterly Information'!$Q211,Exchange_Value)+AC211*$T211*SUMIF(Lists!$E$2:$E$133,'Quarterly Information'!$S211,Exchange_Value))/1000,AC211*SUMIF(Lists!$E$2:$E$133,$I211,Exchange_Value)/1000),1)</f>
        <v>0</v>
      </c>
      <c r="CG211" s="218">
        <f>ROUND(IF($I211="Other HFC Blend",(AD211*$L211*SUMIF(Lists!$E$2:$E$133,'Quarterly Information'!$K211,Exchange_Value)+AD211*$N211*SUMIF(Lists!$E$2:$E$133,'Quarterly Information'!$M211,Exchange_Value)+AD211*$P211*SUMIF(Lists!$E$2:$E$133,'Quarterly Information'!$O211,Exchange_Value)+AD211*$R211*SUMIF(Lists!$E$2:$E$133,'Quarterly Information'!$Q211,Exchange_Value)+AD211*$T211*SUMIF(Lists!$E$2:$E$133,'Quarterly Information'!$S211,Exchange_Value))/1000,AD211*SUMIF(Lists!$E$2:$E$133,$I211,Exchange_Value)/1000),1)</f>
        <v>0</v>
      </c>
      <c r="CH211" s="218">
        <f>ROUND(IF($I211="Other HFC Blend",(AE211*$L211*SUMIF(Lists!$E$2:$E$133,'Quarterly Information'!$K211,Exchange_Value)+AE211*$N211*SUMIF(Lists!$E$2:$E$133,'Quarterly Information'!$M211,Exchange_Value)+AE211*$P211*SUMIF(Lists!$E$2:$E$133,'Quarterly Information'!$O211,Exchange_Value)+AE211*$R211*SUMIF(Lists!$E$2:$E$133,'Quarterly Information'!$Q211,Exchange_Value)+AE211*$T211*SUMIF(Lists!$E$2:$E$133,'Quarterly Information'!$S211,Exchange_Value))/1000,AE211*SUMIF(Lists!$E$2:$E$133,$I211,Exchange_Value)/1000),1)</f>
        <v>0</v>
      </c>
      <c r="CI211" s="218">
        <f>ROUND(IF($I211="Other HFC Blend",(AF211*$L211*SUMIF(Lists!$E$2:$E$133,'Quarterly Information'!$K211,Exchange_Value)+AF211*$N211*SUMIF(Lists!$E$2:$E$133,'Quarterly Information'!$M211,Exchange_Value)+AF211*$P211*SUMIF(Lists!$E$2:$E$133,'Quarterly Information'!$O211,Exchange_Value)+AF211*$R211*SUMIF(Lists!$E$2:$E$133,'Quarterly Information'!$Q211,Exchange_Value)+AF211*$T211*SUMIF(Lists!$E$2:$E$133,'Quarterly Information'!$S211,Exchange_Value))/1000,AF211*SUMIF(Lists!$E$2:$E$133,$I211,Exchange_Value)/1000),1)</f>
        <v>0</v>
      </c>
    </row>
    <row r="212" spans="1:87" ht="14" x14ac:dyDescent="0.25">
      <c r="A212" s="39">
        <v>170</v>
      </c>
      <c r="B212" s="90" t="str">
        <f t="shared" si="127"/>
        <v/>
      </c>
      <c r="C212" s="159"/>
      <c r="D212" s="91"/>
      <c r="E212" s="174"/>
      <c r="F212" s="92"/>
      <c r="G212" s="93"/>
      <c r="H212" s="94"/>
      <c r="I212" s="185"/>
      <c r="J212" s="200"/>
      <c r="K212" s="210"/>
      <c r="L212" s="95"/>
      <c r="M212" s="92"/>
      <c r="N212" s="95"/>
      <c r="O212" s="92"/>
      <c r="P212" s="95"/>
      <c r="Q212" s="128"/>
      <c r="R212" s="95"/>
      <c r="S212" s="128"/>
      <c r="T212" s="211"/>
      <c r="U212" s="203"/>
      <c r="V212" s="92"/>
      <c r="W212" s="96"/>
      <c r="X212" s="92"/>
      <c r="Y212" s="220"/>
      <c r="Z212" s="226"/>
      <c r="AA212" s="165"/>
      <c r="AB212" s="165"/>
      <c r="AC212" s="165"/>
      <c r="AD212" s="165"/>
      <c r="AE212" s="165"/>
      <c r="AF212" s="168"/>
      <c r="AG212"/>
      <c r="AH212" s="107">
        <f t="shared" si="129"/>
        <v>0</v>
      </c>
      <c r="AI212" s="107">
        <f t="shared" si="130"/>
        <v>0</v>
      </c>
      <c r="AJ212" s="107">
        <f t="shared" si="131"/>
        <v>0</v>
      </c>
      <c r="AK212" s="107">
        <f t="shared" si="132"/>
        <v>0</v>
      </c>
      <c r="AL212" s="107">
        <f t="shared" si="133"/>
        <v>0</v>
      </c>
      <c r="AM212" s="107">
        <f t="shared" si="128"/>
        <v>0</v>
      </c>
      <c r="AO212" s="161" t="e">
        <f t="shared" si="134"/>
        <v>#DIV/0!</v>
      </c>
      <c r="AP212" s="161" t="e">
        <f t="shared" si="135"/>
        <v>#DIV/0!</v>
      </c>
      <c r="AQ212" s="161" t="e">
        <f t="shared" si="136"/>
        <v>#DIV/0!</v>
      </c>
      <c r="AR212" s="161" t="e">
        <f t="shared" si="137"/>
        <v>#DIV/0!</v>
      </c>
      <c r="AS212" s="161" t="e">
        <f t="shared" si="138"/>
        <v>#DIV/0!</v>
      </c>
      <c r="AT212" s="107">
        <f t="shared" si="139"/>
        <v>0</v>
      </c>
      <c r="AU212" s="161" t="e">
        <f t="shared" si="140"/>
        <v>#DIV/0!</v>
      </c>
      <c r="AV212" s="161" t="e">
        <f t="shared" si="141"/>
        <v>#DIV/0!</v>
      </c>
      <c r="AW212" s="161" t="e">
        <f t="shared" si="142"/>
        <v>#DIV/0!</v>
      </c>
      <c r="AX212" s="161" t="e">
        <f t="shared" si="143"/>
        <v>#DIV/0!</v>
      </c>
      <c r="AY212" s="161" t="e">
        <f t="shared" si="144"/>
        <v>#DIV/0!</v>
      </c>
      <c r="AZ212" s="107">
        <f t="shared" si="145"/>
        <v>0</v>
      </c>
      <c r="BA212" s="161" t="e">
        <f t="shared" si="146"/>
        <v>#DIV/0!</v>
      </c>
      <c r="BB212" s="161" t="e">
        <f t="shared" si="147"/>
        <v>#DIV/0!</v>
      </c>
      <c r="BC212" s="161" t="e">
        <f t="shared" si="148"/>
        <v>#DIV/0!</v>
      </c>
      <c r="BD212" s="161" t="e">
        <f t="shared" si="149"/>
        <v>#DIV/0!</v>
      </c>
      <c r="BE212" s="161" t="e">
        <f t="shared" si="150"/>
        <v>#DIV/0!</v>
      </c>
      <c r="BF212" s="107">
        <f t="shared" si="151"/>
        <v>0</v>
      </c>
      <c r="BG212" s="161" t="e">
        <f t="shared" si="152"/>
        <v>#DIV/0!</v>
      </c>
      <c r="BH212" s="161" t="e">
        <f t="shared" si="153"/>
        <v>#DIV/0!</v>
      </c>
      <c r="BI212" s="161" t="e">
        <f t="shared" si="154"/>
        <v>#DIV/0!</v>
      </c>
      <c r="BJ212" s="161" t="e">
        <f t="shared" si="155"/>
        <v>#DIV/0!</v>
      </c>
      <c r="BK212" s="161" t="e">
        <f t="shared" si="156"/>
        <v>#DIV/0!</v>
      </c>
      <c r="BL212" s="107">
        <f t="shared" si="157"/>
        <v>0</v>
      </c>
      <c r="BM212" s="161" t="e">
        <f t="shared" si="158"/>
        <v>#DIV/0!</v>
      </c>
      <c r="BN212" s="161" t="e">
        <f t="shared" si="159"/>
        <v>#DIV/0!</v>
      </c>
      <c r="BO212" s="161" t="e">
        <f t="shared" si="160"/>
        <v>#DIV/0!</v>
      </c>
      <c r="BP212" s="161" t="e">
        <f t="shared" si="161"/>
        <v>#DIV/0!</v>
      </c>
      <c r="BQ212" s="161" t="e">
        <f t="shared" si="162"/>
        <v>#DIV/0!</v>
      </c>
      <c r="BR212" s="107">
        <f t="shared" si="163"/>
        <v>0</v>
      </c>
      <c r="BS212" s="161" t="e">
        <f t="shared" si="164"/>
        <v>#DIV/0!</v>
      </c>
      <c r="BT212" s="161" t="e">
        <f t="shared" si="165"/>
        <v>#DIV/0!</v>
      </c>
      <c r="BU212" s="161" t="e">
        <f t="shared" si="166"/>
        <v>#DIV/0!</v>
      </c>
      <c r="BV212" s="161" t="e">
        <f t="shared" si="167"/>
        <v>#DIV/0!</v>
      </c>
      <c r="BW212" s="161" t="e">
        <f t="shared" si="168"/>
        <v>#DIV/0!</v>
      </c>
      <c r="BX212" s="107">
        <f t="shared" si="169"/>
        <v>0</v>
      </c>
      <c r="BZ212" s="40" t="e">
        <f>VLOOKUP(I212,Lists!$D$2:$D$19,1,FALSE)</f>
        <v>#N/A</v>
      </c>
      <c r="CA212" s="40" t="e">
        <f>VLOOKUP($I212,Blends!$B$2:$B$115,1,FALSE)</f>
        <v>#N/A</v>
      </c>
      <c r="CC212" s="218">
        <f>ROUND(IF($I212="Other HFC Blend",(Z212*$L212*SUMIF(Lists!$E$2:$E$133,'Quarterly Information'!$K212,Exchange_Value)+Z212*$N212*SUMIF(Lists!$E$2:$E$133,'Quarterly Information'!$M212,Exchange_Value)+Z212*$P212*SUMIF(Lists!$E$2:$E$133,'Quarterly Information'!$O212,Exchange_Value)+Z212*$R212*SUMIF(Lists!$E$2:$E$133,'Quarterly Information'!$Q212,Exchange_Value)+Z212*$T212*SUMIF(Lists!$E$2:$E$133,'Quarterly Information'!$S212,Exchange_Value))/1000,Z212*SUMIF(Lists!$E$2:$E$133,$I212,Exchange_Value)/1000),1)</f>
        <v>0</v>
      </c>
      <c r="CD212" s="218">
        <f>ROUND(IF($I212="Other HFC Blend",(AA212*$L212*SUMIF(Lists!$E$2:$E$133,'Quarterly Information'!$K212,Exchange_Value)+AA212*$N212*SUMIF(Lists!$E$2:$E$133,'Quarterly Information'!$M212,Exchange_Value)+AA212*$P212*SUMIF(Lists!$E$2:$E$133,'Quarterly Information'!$O212,Exchange_Value)+AA212*$R212*SUMIF(Lists!$E$2:$E$133,'Quarterly Information'!$Q212,Exchange_Value)+AA212*$T212*SUMIF(Lists!$E$2:$E$133,'Quarterly Information'!$S212,Exchange_Value))/1000,AA212*SUMIF(Lists!$E$2:$E$133,$I212,Exchange_Value)/1000),1)</f>
        <v>0</v>
      </c>
      <c r="CE212" s="218">
        <f>ROUND(IF($I212="Other HFC Blend",(AB212*$L212*SUMIF(Lists!$E$2:$E$133,'Quarterly Information'!$K212,Exchange_Value)+AB212*$N212*SUMIF(Lists!$E$2:$E$133,'Quarterly Information'!$M212,Exchange_Value)+AB212*$P212*SUMIF(Lists!$E$2:$E$133,'Quarterly Information'!$O212,Exchange_Value)+AB212*$R212*SUMIF(Lists!$E$2:$E$133,'Quarterly Information'!$Q212,Exchange_Value)+AB212*$T212*SUMIF(Lists!$E$2:$E$133,'Quarterly Information'!$S212,Exchange_Value))/1000,AB212*SUMIF(Lists!$E$2:$E$133,$I212,Exchange_Value)/1000),1)</f>
        <v>0</v>
      </c>
      <c r="CF212" s="218">
        <f>ROUND(IF($I212="Other HFC Blend",(AC212*$L212*SUMIF(Lists!$E$2:$E$133,'Quarterly Information'!$K212,Exchange_Value)+AC212*$N212*SUMIF(Lists!$E$2:$E$133,'Quarterly Information'!$M212,Exchange_Value)+AC212*$P212*SUMIF(Lists!$E$2:$E$133,'Quarterly Information'!$O212,Exchange_Value)+AC212*$R212*SUMIF(Lists!$E$2:$E$133,'Quarterly Information'!$Q212,Exchange_Value)+AC212*$T212*SUMIF(Lists!$E$2:$E$133,'Quarterly Information'!$S212,Exchange_Value))/1000,AC212*SUMIF(Lists!$E$2:$E$133,$I212,Exchange_Value)/1000),1)</f>
        <v>0</v>
      </c>
      <c r="CG212" s="218">
        <f>ROUND(IF($I212="Other HFC Blend",(AD212*$L212*SUMIF(Lists!$E$2:$E$133,'Quarterly Information'!$K212,Exchange_Value)+AD212*$N212*SUMIF(Lists!$E$2:$E$133,'Quarterly Information'!$M212,Exchange_Value)+AD212*$P212*SUMIF(Lists!$E$2:$E$133,'Quarterly Information'!$O212,Exchange_Value)+AD212*$R212*SUMIF(Lists!$E$2:$E$133,'Quarterly Information'!$Q212,Exchange_Value)+AD212*$T212*SUMIF(Lists!$E$2:$E$133,'Quarterly Information'!$S212,Exchange_Value))/1000,AD212*SUMIF(Lists!$E$2:$E$133,$I212,Exchange_Value)/1000),1)</f>
        <v>0</v>
      </c>
      <c r="CH212" s="218">
        <f>ROUND(IF($I212="Other HFC Blend",(AE212*$L212*SUMIF(Lists!$E$2:$E$133,'Quarterly Information'!$K212,Exchange_Value)+AE212*$N212*SUMIF(Lists!$E$2:$E$133,'Quarterly Information'!$M212,Exchange_Value)+AE212*$P212*SUMIF(Lists!$E$2:$E$133,'Quarterly Information'!$O212,Exchange_Value)+AE212*$R212*SUMIF(Lists!$E$2:$E$133,'Quarterly Information'!$Q212,Exchange_Value)+AE212*$T212*SUMIF(Lists!$E$2:$E$133,'Quarterly Information'!$S212,Exchange_Value))/1000,AE212*SUMIF(Lists!$E$2:$E$133,$I212,Exchange_Value)/1000),1)</f>
        <v>0</v>
      </c>
      <c r="CI212" s="218">
        <f>ROUND(IF($I212="Other HFC Blend",(AF212*$L212*SUMIF(Lists!$E$2:$E$133,'Quarterly Information'!$K212,Exchange_Value)+AF212*$N212*SUMIF(Lists!$E$2:$E$133,'Quarterly Information'!$M212,Exchange_Value)+AF212*$P212*SUMIF(Lists!$E$2:$E$133,'Quarterly Information'!$O212,Exchange_Value)+AF212*$R212*SUMIF(Lists!$E$2:$E$133,'Quarterly Information'!$Q212,Exchange_Value)+AF212*$T212*SUMIF(Lists!$E$2:$E$133,'Quarterly Information'!$S212,Exchange_Value))/1000,AF212*SUMIF(Lists!$E$2:$E$133,$I212,Exchange_Value)/1000),1)</f>
        <v>0</v>
      </c>
    </row>
    <row r="213" spans="1:87" ht="14" x14ac:dyDescent="0.25">
      <c r="A213" s="39">
        <v>171</v>
      </c>
      <c r="B213" s="90" t="str">
        <f t="shared" si="127"/>
        <v/>
      </c>
      <c r="C213" s="159"/>
      <c r="D213" s="91"/>
      <c r="E213" s="174"/>
      <c r="F213" s="92"/>
      <c r="G213" s="93"/>
      <c r="H213" s="94"/>
      <c r="I213" s="185"/>
      <c r="J213" s="200"/>
      <c r="K213" s="210"/>
      <c r="L213" s="95"/>
      <c r="M213" s="92"/>
      <c r="N213" s="95"/>
      <c r="O213" s="92"/>
      <c r="P213" s="95"/>
      <c r="Q213" s="128"/>
      <c r="R213" s="95"/>
      <c r="S213" s="128"/>
      <c r="T213" s="211"/>
      <c r="U213" s="203"/>
      <c r="V213" s="92"/>
      <c r="W213" s="96"/>
      <c r="X213" s="92"/>
      <c r="Y213" s="220"/>
      <c r="Z213" s="226"/>
      <c r="AA213" s="165"/>
      <c r="AB213" s="165"/>
      <c r="AC213" s="165"/>
      <c r="AD213" s="165"/>
      <c r="AE213" s="165"/>
      <c r="AF213" s="168"/>
      <c r="AG213"/>
      <c r="AH213" s="107">
        <f t="shared" si="129"/>
        <v>0</v>
      </c>
      <c r="AI213" s="107">
        <f t="shared" si="130"/>
        <v>0</v>
      </c>
      <c r="AJ213" s="107">
        <f t="shared" si="131"/>
        <v>0</v>
      </c>
      <c r="AK213" s="107">
        <f t="shared" si="132"/>
        <v>0</v>
      </c>
      <c r="AL213" s="107">
        <f t="shared" si="133"/>
        <v>0</v>
      </c>
      <c r="AM213" s="107">
        <f t="shared" si="128"/>
        <v>0</v>
      </c>
      <c r="AO213" s="161" t="e">
        <f t="shared" si="134"/>
        <v>#DIV/0!</v>
      </c>
      <c r="AP213" s="161" t="e">
        <f t="shared" si="135"/>
        <v>#DIV/0!</v>
      </c>
      <c r="AQ213" s="161" t="e">
        <f t="shared" si="136"/>
        <v>#DIV/0!</v>
      </c>
      <c r="AR213" s="161" t="e">
        <f t="shared" si="137"/>
        <v>#DIV/0!</v>
      </c>
      <c r="AS213" s="161" t="e">
        <f t="shared" si="138"/>
        <v>#DIV/0!</v>
      </c>
      <c r="AT213" s="107">
        <f t="shared" si="139"/>
        <v>0</v>
      </c>
      <c r="AU213" s="161" t="e">
        <f t="shared" si="140"/>
        <v>#DIV/0!</v>
      </c>
      <c r="AV213" s="161" t="e">
        <f t="shared" si="141"/>
        <v>#DIV/0!</v>
      </c>
      <c r="AW213" s="161" t="e">
        <f t="shared" si="142"/>
        <v>#DIV/0!</v>
      </c>
      <c r="AX213" s="161" t="e">
        <f t="shared" si="143"/>
        <v>#DIV/0!</v>
      </c>
      <c r="AY213" s="161" t="e">
        <f t="shared" si="144"/>
        <v>#DIV/0!</v>
      </c>
      <c r="AZ213" s="107">
        <f t="shared" si="145"/>
        <v>0</v>
      </c>
      <c r="BA213" s="161" t="e">
        <f t="shared" si="146"/>
        <v>#DIV/0!</v>
      </c>
      <c r="BB213" s="161" t="e">
        <f t="shared" si="147"/>
        <v>#DIV/0!</v>
      </c>
      <c r="BC213" s="161" t="e">
        <f t="shared" si="148"/>
        <v>#DIV/0!</v>
      </c>
      <c r="BD213" s="161" t="e">
        <f t="shared" si="149"/>
        <v>#DIV/0!</v>
      </c>
      <c r="BE213" s="161" t="e">
        <f t="shared" si="150"/>
        <v>#DIV/0!</v>
      </c>
      <c r="BF213" s="107">
        <f t="shared" si="151"/>
        <v>0</v>
      </c>
      <c r="BG213" s="161" t="e">
        <f t="shared" si="152"/>
        <v>#DIV/0!</v>
      </c>
      <c r="BH213" s="161" t="e">
        <f t="shared" si="153"/>
        <v>#DIV/0!</v>
      </c>
      <c r="BI213" s="161" t="e">
        <f t="shared" si="154"/>
        <v>#DIV/0!</v>
      </c>
      <c r="BJ213" s="161" t="e">
        <f t="shared" si="155"/>
        <v>#DIV/0!</v>
      </c>
      <c r="BK213" s="161" t="e">
        <f t="shared" si="156"/>
        <v>#DIV/0!</v>
      </c>
      <c r="BL213" s="107">
        <f t="shared" si="157"/>
        <v>0</v>
      </c>
      <c r="BM213" s="161" t="e">
        <f t="shared" si="158"/>
        <v>#DIV/0!</v>
      </c>
      <c r="BN213" s="161" t="e">
        <f t="shared" si="159"/>
        <v>#DIV/0!</v>
      </c>
      <c r="BO213" s="161" t="e">
        <f t="shared" si="160"/>
        <v>#DIV/0!</v>
      </c>
      <c r="BP213" s="161" t="e">
        <f t="shared" si="161"/>
        <v>#DIV/0!</v>
      </c>
      <c r="BQ213" s="161" t="e">
        <f t="shared" si="162"/>
        <v>#DIV/0!</v>
      </c>
      <c r="BR213" s="107">
        <f t="shared" si="163"/>
        <v>0</v>
      </c>
      <c r="BS213" s="161" t="e">
        <f t="shared" si="164"/>
        <v>#DIV/0!</v>
      </c>
      <c r="BT213" s="161" t="e">
        <f t="shared" si="165"/>
        <v>#DIV/0!</v>
      </c>
      <c r="BU213" s="161" t="e">
        <f t="shared" si="166"/>
        <v>#DIV/0!</v>
      </c>
      <c r="BV213" s="161" t="e">
        <f t="shared" si="167"/>
        <v>#DIV/0!</v>
      </c>
      <c r="BW213" s="161" t="e">
        <f t="shared" si="168"/>
        <v>#DIV/0!</v>
      </c>
      <c r="BX213" s="107">
        <f t="shared" si="169"/>
        <v>0</v>
      </c>
      <c r="BZ213" s="40" t="e">
        <f>VLOOKUP(I213,Lists!$D$2:$D$19,1,FALSE)</f>
        <v>#N/A</v>
      </c>
      <c r="CA213" s="40" t="e">
        <f>VLOOKUP($I213,Blends!$B$2:$B$115,1,FALSE)</f>
        <v>#N/A</v>
      </c>
      <c r="CC213" s="218">
        <f>ROUND(IF($I213="Other HFC Blend",(Z213*$L213*SUMIF(Lists!$E$2:$E$133,'Quarterly Information'!$K213,Exchange_Value)+Z213*$N213*SUMIF(Lists!$E$2:$E$133,'Quarterly Information'!$M213,Exchange_Value)+Z213*$P213*SUMIF(Lists!$E$2:$E$133,'Quarterly Information'!$O213,Exchange_Value)+Z213*$R213*SUMIF(Lists!$E$2:$E$133,'Quarterly Information'!$Q213,Exchange_Value)+Z213*$T213*SUMIF(Lists!$E$2:$E$133,'Quarterly Information'!$S213,Exchange_Value))/1000,Z213*SUMIF(Lists!$E$2:$E$133,$I213,Exchange_Value)/1000),1)</f>
        <v>0</v>
      </c>
      <c r="CD213" s="218">
        <f>ROUND(IF($I213="Other HFC Blend",(AA213*$L213*SUMIF(Lists!$E$2:$E$133,'Quarterly Information'!$K213,Exchange_Value)+AA213*$N213*SUMIF(Lists!$E$2:$E$133,'Quarterly Information'!$M213,Exchange_Value)+AA213*$P213*SUMIF(Lists!$E$2:$E$133,'Quarterly Information'!$O213,Exchange_Value)+AA213*$R213*SUMIF(Lists!$E$2:$E$133,'Quarterly Information'!$Q213,Exchange_Value)+AA213*$T213*SUMIF(Lists!$E$2:$E$133,'Quarterly Information'!$S213,Exchange_Value))/1000,AA213*SUMIF(Lists!$E$2:$E$133,$I213,Exchange_Value)/1000),1)</f>
        <v>0</v>
      </c>
      <c r="CE213" s="218">
        <f>ROUND(IF($I213="Other HFC Blend",(AB213*$L213*SUMIF(Lists!$E$2:$E$133,'Quarterly Information'!$K213,Exchange_Value)+AB213*$N213*SUMIF(Lists!$E$2:$E$133,'Quarterly Information'!$M213,Exchange_Value)+AB213*$P213*SUMIF(Lists!$E$2:$E$133,'Quarterly Information'!$O213,Exchange_Value)+AB213*$R213*SUMIF(Lists!$E$2:$E$133,'Quarterly Information'!$Q213,Exchange_Value)+AB213*$T213*SUMIF(Lists!$E$2:$E$133,'Quarterly Information'!$S213,Exchange_Value))/1000,AB213*SUMIF(Lists!$E$2:$E$133,$I213,Exchange_Value)/1000),1)</f>
        <v>0</v>
      </c>
      <c r="CF213" s="218">
        <f>ROUND(IF($I213="Other HFC Blend",(AC213*$L213*SUMIF(Lists!$E$2:$E$133,'Quarterly Information'!$K213,Exchange_Value)+AC213*$N213*SUMIF(Lists!$E$2:$E$133,'Quarterly Information'!$M213,Exchange_Value)+AC213*$P213*SUMIF(Lists!$E$2:$E$133,'Quarterly Information'!$O213,Exchange_Value)+AC213*$R213*SUMIF(Lists!$E$2:$E$133,'Quarterly Information'!$Q213,Exchange_Value)+AC213*$T213*SUMIF(Lists!$E$2:$E$133,'Quarterly Information'!$S213,Exchange_Value))/1000,AC213*SUMIF(Lists!$E$2:$E$133,$I213,Exchange_Value)/1000),1)</f>
        <v>0</v>
      </c>
      <c r="CG213" s="218">
        <f>ROUND(IF($I213="Other HFC Blend",(AD213*$L213*SUMIF(Lists!$E$2:$E$133,'Quarterly Information'!$K213,Exchange_Value)+AD213*$N213*SUMIF(Lists!$E$2:$E$133,'Quarterly Information'!$M213,Exchange_Value)+AD213*$P213*SUMIF(Lists!$E$2:$E$133,'Quarterly Information'!$O213,Exchange_Value)+AD213*$R213*SUMIF(Lists!$E$2:$E$133,'Quarterly Information'!$Q213,Exchange_Value)+AD213*$T213*SUMIF(Lists!$E$2:$E$133,'Quarterly Information'!$S213,Exchange_Value))/1000,AD213*SUMIF(Lists!$E$2:$E$133,$I213,Exchange_Value)/1000),1)</f>
        <v>0</v>
      </c>
      <c r="CH213" s="218">
        <f>ROUND(IF($I213="Other HFC Blend",(AE213*$L213*SUMIF(Lists!$E$2:$E$133,'Quarterly Information'!$K213,Exchange_Value)+AE213*$N213*SUMIF(Lists!$E$2:$E$133,'Quarterly Information'!$M213,Exchange_Value)+AE213*$P213*SUMIF(Lists!$E$2:$E$133,'Quarterly Information'!$O213,Exchange_Value)+AE213*$R213*SUMIF(Lists!$E$2:$E$133,'Quarterly Information'!$Q213,Exchange_Value)+AE213*$T213*SUMIF(Lists!$E$2:$E$133,'Quarterly Information'!$S213,Exchange_Value))/1000,AE213*SUMIF(Lists!$E$2:$E$133,$I213,Exchange_Value)/1000),1)</f>
        <v>0</v>
      </c>
      <c r="CI213" s="218">
        <f>ROUND(IF($I213="Other HFC Blend",(AF213*$L213*SUMIF(Lists!$E$2:$E$133,'Quarterly Information'!$K213,Exchange_Value)+AF213*$N213*SUMIF(Lists!$E$2:$E$133,'Quarterly Information'!$M213,Exchange_Value)+AF213*$P213*SUMIF(Lists!$E$2:$E$133,'Quarterly Information'!$O213,Exchange_Value)+AF213*$R213*SUMIF(Lists!$E$2:$E$133,'Quarterly Information'!$Q213,Exchange_Value)+AF213*$T213*SUMIF(Lists!$E$2:$E$133,'Quarterly Information'!$S213,Exchange_Value))/1000,AF213*SUMIF(Lists!$E$2:$E$133,$I213,Exchange_Value)/1000),1)</f>
        <v>0</v>
      </c>
    </row>
    <row r="214" spans="1:87" ht="14" x14ac:dyDescent="0.25">
      <c r="A214" s="39">
        <v>172</v>
      </c>
      <c r="B214" s="90" t="str">
        <f t="shared" si="127"/>
        <v/>
      </c>
      <c r="C214" s="159"/>
      <c r="D214" s="91"/>
      <c r="E214" s="174"/>
      <c r="F214" s="92"/>
      <c r="G214" s="93"/>
      <c r="H214" s="94"/>
      <c r="I214" s="185"/>
      <c r="J214" s="200"/>
      <c r="K214" s="210"/>
      <c r="L214" s="95"/>
      <c r="M214" s="92"/>
      <c r="N214" s="95"/>
      <c r="O214" s="92"/>
      <c r="P214" s="95"/>
      <c r="Q214" s="128"/>
      <c r="R214" s="95"/>
      <c r="S214" s="128"/>
      <c r="T214" s="211"/>
      <c r="U214" s="203"/>
      <c r="V214" s="92"/>
      <c r="W214" s="96"/>
      <c r="X214" s="92"/>
      <c r="Y214" s="220"/>
      <c r="Z214" s="226"/>
      <c r="AA214" s="165"/>
      <c r="AB214" s="165"/>
      <c r="AC214" s="165"/>
      <c r="AD214" s="165"/>
      <c r="AE214" s="165"/>
      <c r="AF214" s="168"/>
      <c r="AG214"/>
      <c r="AH214" s="107">
        <f t="shared" si="129"/>
        <v>0</v>
      </c>
      <c r="AI214" s="107">
        <f t="shared" si="130"/>
        <v>0</v>
      </c>
      <c r="AJ214" s="107">
        <f t="shared" si="131"/>
        <v>0</v>
      </c>
      <c r="AK214" s="107">
        <f t="shared" si="132"/>
        <v>0</v>
      </c>
      <c r="AL214" s="107">
        <f t="shared" si="133"/>
        <v>0</v>
      </c>
      <c r="AM214" s="107">
        <f t="shared" si="128"/>
        <v>0</v>
      </c>
      <c r="AO214" s="161" t="e">
        <f t="shared" si="134"/>
        <v>#DIV/0!</v>
      </c>
      <c r="AP214" s="161" t="e">
        <f t="shared" si="135"/>
        <v>#DIV/0!</v>
      </c>
      <c r="AQ214" s="161" t="e">
        <f t="shared" si="136"/>
        <v>#DIV/0!</v>
      </c>
      <c r="AR214" s="161" t="e">
        <f t="shared" si="137"/>
        <v>#DIV/0!</v>
      </c>
      <c r="AS214" s="161" t="e">
        <f t="shared" si="138"/>
        <v>#DIV/0!</v>
      </c>
      <c r="AT214" s="107">
        <f t="shared" si="139"/>
        <v>0</v>
      </c>
      <c r="AU214" s="161" t="e">
        <f t="shared" si="140"/>
        <v>#DIV/0!</v>
      </c>
      <c r="AV214" s="161" t="e">
        <f t="shared" si="141"/>
        <v>#DIV/0!</v>
      </c>
      <c r="AW214" s="161" t="e">
        <f t="shared" si="142"/>
        <v>#DIV/0!</v>
      </c>
      <c r="AX214" s="161" t="e">
        <f t="shared" si="143"/>
        <v>#DIV/0!</v>
      </c>
      <c r="AY214" s="161" t="e">
        <f t="shared" si="144"/>
        <v>#DIV/0!</v>
      </c>
      <c r="AZ214" s="107">
        <f t="shared" si="145"/>
        <v>0</v>
      </c>
      <c r="BA214" s="161" t="e">
        <f t="shared" si="146"/>
        <v>#DIV/0!</v>
      </c>
      <c r="BB214" s="161" t="e">
        <f t="shared" si="147"/>
        <v>#DIV/0!</v>
      </c>
      <c r="BC214" s="161" t="e">
        <f t="shared" si="148"/>
        <v>#DIV/0!</v>
      </c>
      <c r="BD214" s="161" t="e">
        <f t="shared" si="149"/>
        <v>#DIV/0!</v>
      </c>
      <c r="BE214" s="161" t="e">
        <f t="shared" si="150"/>
        <v>#DIV/0!</v>
      </c>
      <c r="BF214" s="107">
        <f t="shared" si="151"/>
        <v>0</v>
      </c>
      <c r="BG214" s="161" t="e">
        <f t="shared" si="152"/>
        <v>#DIV/0!</v>
      </c>
      <c r="BH214" s="161" t="e">
        <f t="shared" si="153"/>
        <v>#DIV/0!</v>
      </c>
      <c r="BI214" s="161" t="e">
        <f t="shared" si="154"/>
        <v>#DIV/0!</v>
      </c>
      <c r="BJ214" s="161" t="e">
        <f t="shared" si="155"/>
        <v>#DIV/0!</v>
      </c>
      <c r="BK214" s="161" t="e">
        <f t="shared" si="156"/>
        <v>#DIV/0!</v>
      </c>
      <c r="BL214" s="107">
        <f t="shared" si="157"/>
        <v>0</v>
      </c>
      <c r="BM214" s="161" t="e">
        <f t="shared" si="158"/>
        <v>#DIV/0!</v>
      </c>
      <c r="BN214" s="161" t="e">
        <f t="shared" si="159"/>
        <v>#DIV/0!</v>
      </c>
      <c r="BO214" s="161" t="e">
        <f t="shared" si="160"/>
        <v>#DIV/0!</v>
      </c>
      <c r="BP214" s="161" t="e">
        <f t="shared" si="161"/>
        <v>#DIV/0!</v>
      </c>
      <c r="BQ214" s="161" t="e">
        <f t="shared" si="162"/>
        <v>#DIV/0!</v>
      </c>
      <c r="BR214" s="107">
        <f t="shared" si="163"/>
        <v>0</v>
      </c>
      <c r="BS214" s="161" t="e">
        <f t="shared" si="164"/>
        <v>#DIV/0!</v>
      </c>
      <c r="BT214" s="161" t="e">
        <f t="shared" si="165"/>
        <v>#DIV/0!</v>
      </c>
      <c r="BU214" s="161" t="e">
        <f t="shared" si="166"/>
        <v>#DIV/0!</v>
      </c>
      <c r="BV214" s="161" t="e">
        <f t="shared" si="167"/>
        <v>#DIV/0!</v>
      </c>
      <c r="BW214" s="161" t="e">
        <f t="shared" si="168"/>
        <v>#DIV/0!</v>
      </c>
      <c r="BX214" s="107">
        <f t="shared" si="169"/>
        <v>0</v>
      </c>
      <c r="BZ214" s="40" t="e">
        <f>VLOOKUP(I214,Lists!$D$2:$D$19,1,FALSE)</f>
        <v>#N/A</v>
      </c>
      <c r="CA214" s="40" t="e">
        <f>VLOOKUP($I214,Blends!$B$2:$B$115,1,FALSE)</f>
        <v>#N/A</v>
      </c>
      <c r="CC214" s="218">
        <f>ROUND(IF($I214="Other HFC Blend",(Z214*$L214*SUMIF(Lists!$E$2:$E$133,'Quarterly Information'!$K214,Exchange_Value)+Z214*$N214*SUMIF(Lists!$E$2:$E$133,'Quarterly Information'!$M214,Exchange_Value)+Z214*$P214*SUMIF(Lists!$E$2:$E$133,'Quarterly Information'!$O214,Exchange_Value)+Z214*$R214*SUMIF(Lists!$E$2:$E$133,'Quarterly Information'!$Q214,Exchange_Value)+Z214*$T214*SUMIF(Lists!$E$2:$E$133,'Quarterly Information'!$S214,Exchange_Value))/1000,Z214*SUMIF(Lists!$E$2:$E$133,$I214,Exchange_Value)/1000),1)</f>
        <v>0</v>
      </c>
      <c r="CD214" s="218">
        <f>ROUND(IF($I214="Other HFC Blend",(AA214*$L214*SUMIF(Lists!$E$2:$E$133,'Quarterly Information'!$K214,Exchange_Value)+AA214*$N214*SUMIF(Lists!$E$2:$E$133,'Quarterly Information'!$M214,Exchange_Value)+AA214*$P214*SUMIF(Lists!$E$2:$E$133,'Quarterly Information'!$O214,Exchange_Value)+AA214*$R214*SUMIF(Lists!$E$2:$E$133,'Quarterly Information'!$Q214,Exchange_Value)+AA214*$T214*SUMIF(Lists!$E$2:$E$133,'Quarterly Information'!$S214,Exchange_Value))/1000,AA214*SUMIF(Lists!$E$2:$E$133,$I214,Exchange_Value)/1000),1)</f>
        <v>0</v>
      </c>
      <c r="CE214" s="218">
        <f>ROUND(IF($I214="Other HFC Blend",(AB214*$L214*SUMIF(Lists!$E$2:$E$133,'Quarterly Information'!$K214,Exchange_Value)+AB214*$N214*SUMIF(Lists!$E$2:$E$133,'Quarterly Information'!$M214,Exchange_Value)+AB214*$P214*SUMIF(Lists!$E$2:$E$133,'Quarterly Information'!$O214,Exchange_Value)+AB214*$R214*SUMIF(Lists!$E$2:$E$133,'Quarterly Information'!$Q214,Exchange_Value)+AB214*$T214*SUMIF(Lists!$E$2:$E$133,'Quarterly Information'!$S214,Exchange_Value))/1000,AB214*SUMIF(Lists!$E$2:$E$133,$I214,Exchange_Value)/1000),1)</f>
        <v>0</v>
      </c>
      <c r="CF214" s="218">
        <f>ROUND(IF($I214="Other HFC Blend",(AC214*$L214*SUMIF(Lists!$E$2:$E$133,'Quarterly Information'!$K214,Exchange_Value)+AC214*$N214*SUMIF(Lists!$E$2:$E$133,'Quarterly Information'!$M214,Exchange_Value)+AC214*$P214*SUMIF(Lists!$E$2:$E$133,'Quarterly Information'!$O214,Exchange_Value)+AC214*$R214*SUMIF(Lists!$E$2:$E$133,'Quarterly Information'!$Q214,Exchange_Value)+AC214*$T214*SUMIF(Lists!$E$2:$E$133,'Quarterly Information'!$S214,Exchange_Value))/1000,AC214*SUMIF(Lists!$E$2:$E$133,$I214,Exchange_Value)/1000),1)</f>
        <v>0</v>
      </c>
      <c r="CG214" s="218">
        <f>ROUND(IF($I214="Other HFC Blend",(AD214*$L214*SUMIF(Lists!$E$2:$E$133,'Quarterly Information'!$K214,Exchange_Value)+AD214*$N214*SUMIF(Lists!$E$2:$E$133,'Quarterly Information'!$M214,Exchange_Value)+AD214*$P214*SUMIF(Lists!$E$2:$E$133,'Quarterly Information'!$O214,Exchange_Value)+AD214*$R214*SUMIF(Lists!$E$2:$E$133,'Quarterly Information'!$Q214,Exchange_Value)+AD214*$T214*SUMIF(Lists!$E$2:$E$133,'Quarterly Information'!$S214,Exchange_Value))/1000,AD214*SUMIF(Lists!$E$2:$E$133,$I214,Exchange_Value)/1000),1)</f>
        <v>0</v>
      </c>
      <c r="CH214" s="218">
        <f>ROUND(IF($I214="Other HFC Blend",(AE214*$L214*SUMIF(Lists!$E$2:$E$133,'Quarterly Information'!$K214,Exchange_Value)+AE214*$N214*SUMIF(Lists!$E$2:$E$133,'Quarterly Information'!$M214,Exchange_Value)+AE214*$P214*SUMIF(Lists!$E$2:$E$133,'Quarterly Information'!$O214,Exchange_Value)+AE214*$R214*SUMIF(Lists!$E$2:$E$133,'Quarterly Information'!$Q214,Exchange_Value)+AE214*$T214*SUMIF(Lists!$E$2:$E$133,'Quarterly Information'!$S214,Exchange_Value))/1000,AE214*SUMIF(Lists!$E$2:$E$133,$I214,Exchange_Value)/1000),1)</f>
        <v>0</v>
      </c>
      <c r="CI214" s="218">
        <f>ROUND(IF($I214="Other HFC Blend",(AF214*$L214*SUMIF(Lists!$E$2:$E$133,'Quarterly Information'!$K214,Exchange_Value)+AF214*$N214*SUMIF(Lists!$E$2:$E$133,'Quarterly Information'!$M214,Exchange_Value)+AF214*$P214*SUMIF(Lists!$E$2:$E$133,'Quarterly Information'!$O214,Exchange_Value)+AF214*$R214*SUMIF(Lists!$E$2:$E$133,'Quarterly Information'!$Q214,Exchange_Value)+AF214*$T214*SUMIF(Lists!$E$2:$E$133,'Quarterly Information'!$S214,Exchange_Value))/1000,AF214*SUMIF(Lists!$E$2:$E$133,$I214,Exchange_Value)/1000),1)</f>
        <v>0</v>
      </c>
    </row>
    <row r="215" spans="1:87" ht="14" x14ac:dyDescent="0.25">
      <c r="A215" s="39">
        <v>173</v>
      </c>
      <c r="B215" s="90" t="str">
        <f t="shared" si="127"/>
        <v/>
      </c>
      <c r="C215" s="159"/>
      <c r="D215" s="91"/>
      <c r="E215" s="174"/>
      <c r="F215" s="92"/>
      <c r="G215" s="93"/>
      <c r="H215" s="94"/>
      <c r="I215" s="185"/>
      <c r="J215" s="200"/>
      <c r="K215" s="210"/>
      <c r="L215" s="95"/>
      <c r="M215" s="92"/>
      <c r="N215" s="95"/>
      <c r="O215" s="92"/>
      <c r="P215" s="95"/>
      <c r="Q215" s="128"/>
      <c r="R215" s="95"/>
      <c r="S215" s="128"/>
      <c r="T215" s="211"/>
      <c r="U215" s="203"/>
      <c r="V215" s="92"/>
      <c r="W215" s="96"/>
      <c r="X215" s="92"/>
      <c r="Y215" s="220"/>
      <c r="Z215" s="226"/>
      <c r="AA215" s="165"/>
      <c r="AB215" s="165"/>
      <c r="AC215" s="165"/>
      <c r="AD215" s="165"/>
      <c r="AE215" s="165"/>
      <c r="AF215" s="168"/>
      <c r="AG215"/>
      <c r="AH215" s="107">
        <f t="shared" si="129"/>
        <v>0</v>
      </c>
      <c r="AI215" s="107">
        <f t="shared" si="130"/>
        <v>0</v>
      </c>
      <c r="AJ215" s="107">
        <f t="shared" si="131"/>
        <v>0</v>
      </c>
      <c r="AK215" s="107">
        <f t="shared" si="132"/>
        <v>0</v>
      </c>
      <c r="AL215" s="107">
        <f t="shared" si="133"/>
        <v>0</v>
      </c>
      <c r="AM215" s="107">
        <f t="shared" si="128"/>
        <v>0</v>
      </c>
      <c r="AO215" s="161" t="e">
        <f t="shared" si="134"/>
        <v>#DIV/0!</v>
      </c>
      <c r="AP215" s="161" t="e">
        <f t="shared" si="135"/>
        <v>#DIV/0!</v>
      </c>
      <c r="AQ215" s="161" t="e">
        <f t="shared" si="136"/>
        <v>#DIV/0!</v>
      </c>
      <c r="AR215" s="161" t="e">
        <f t="shared" si="137"/>
        <v>#DIV/0!</v>
      </c>
      <c r="AS215" s="161" t="e">
        <f t="shared" si="138"/>
        <v>#DIV/0!</v>
      </c>
      <c r="AT215" s="107">
        <f t="shared" si="139"/>
        <v>0</v>
      </c>
      <c r="AU215" s="161" t="e">
        <f t="shared" si="140"/>
        <v>#DIV/0!</v>
      </c>
      <c r="AV215" s="161" t="e">
        <f t="shared" si="141"/>
        <v>#DIV/0!</v>
      </c>
      <c r="AW215" s="161" t="e">
        <f t="shared" si="142"/>
        <v>#DIV/0!</v>
      </c>
      <c r="AX215" s="161" t="e">
        <f t="shared" si="143"/>
        <v>#DIV/0!</v>
      </c>
      <c r="AY215" s="161" t="e">
        <f t="shared" si="144"/>
        <v>#DIV/0!</v>
      </c>
      <c r="AZ215" s="107">
        <f t="shared" si="145"/>
        <v>0</v>
      </c>
      <c r="BA215" s="161" t="e">
        <f t="shared" si="146"/>
        <v>#DIV/0!</v>
      </c>
      <c r="BB215" s="161" t="e">
        <f t="shared" si="147"/>
        <v>#DIV/0!</v>
      </c>
      <c r="BC215" s="161" t="e">
        <f t="shared" si="148"/>
        <v>#DIV/0!</v>
      </c>
      <c r="BD215" s="161" t="e">
        <f t="shared" si="149"/>
        <v>#DIV/0!</v>
      </c>
      <c r="BE215" s="161" t="e">
        <f t="shared" si="150"/>
        <v>#DIV/0!</v>
      </c>
      <c r="BF215" s="107">
        <f t="shared" si="151"/>
        <v>0</v>
      </c>
      <c r="BG215" s="161" t="e">
        <f t="shared" si="152"/>
        <v>#DIV/0!</v>
      </c>
      <c r="BH215" s="161" t="e">
        <f t="shared" si="153"/>
        <v>#DIV/0!</v>
      </c>
      <c r="BI215" s="161" t="e">
        <f t="shared" si="154"/>
        <v>#DIV/0!</v>
      </c>
      <c r="BJ215" s="161" t="e">
        <f t="shared" si="155"/>
        <v>#DIV/0!</v>
      </c>
      <c r="BK215" s="161" t="e">
        <f t="shared" si="156"/>
        <v>#DIV/0!</v>
      </c>
      <c r="BL215" s="107">
        <f t="shared" si="157"/>
        <v>0</v>
      </c>
      <c r="BM215" s="161" t="e">
        <f t="shared" si="158"/>
        <v>#DIV/0!</v>
      </c>
      <c r="BN215" s="161" t="e">
        <f t="shared" si="159"/>
        <v>#DIV/0!</v>
      </c>
      <c r="BO215" s="161" t="e">
        <f t="shared" si="160"/>
        <v>#DIV/0!</v>
      </c>
      <c r="BP215" s="161" t="e">
        <f t="shared" si="161"/>
        <v>#DIV/0!</v>
      </c>
      <c r="BQ215" s="161" t="e">
        <f t="shared" si="162"/>
        <v>#DIV/0!</v>
      </c>
      <c r="BR215" s="107">
        <f t="shared" si="163"/>
        <v>0</v>
      </c>
      <c r="BS215" s="161" t="e">
        <f t="shared" si="164"/>
        <v>#DIV/0!</v>
      </c>
      <c r="BT215" s="161" t="e">
        <f t="shared" si="165"/>
        <v>#DIV/0!</v>
      </c>
      <c r="BU215" s="161" t="e">
        <f t="shared" si="166"/>
        <v>#DIV/0!</v>
      </c>
      <c r="BV215" s="161" t="e">
        <f t="shared" si="167"/>
        <v>#DIV/0!</v>
      </c>
      <c r="BW215" s="161" t="e">
        <f t="shared" si="168"/>
        <v>#DIV/0!</v>
      </c>
      <c r="BX215" s="107">
        <f t="shared" si="169"/>
        <v>0</v>
      </c>
      <c r="BZ215" s="40" t="e">
        <f>VLOOKUP(I215,Lists!$D$2:$D$19,1,FALSE)</f>
        <v>#N/A</v>
      </c>
      <c r="CA215" s="40" t="e">
        <f>VLOOKUP($I215,Blends!$B$2:$B$115,1,FALSE)</f>
        <v>#N/A</v>
      </c>
      <c r="CC215" s="218">
        <f>ROUND(IF($I215="Other HFC Blend",(Z215*$L215*SUMIF(Lists!$E$2:$E$133,'Quarterly Information'!$K215,Exchange_Value)+Z215*$N215*SUMIF(Lists!$E$2:$E$133,'Quarterly Information'!$M215,Exchange_Value)+Z215*$P215*SUMIF(Lists!$E$2:$E$133,'Quarterly Information'!$O215,Exchange_Value)+Z215*$R215*SUMIF(Lists!$E$2:$E$133,'Quarterly Information'!$Q215,Exchange_Value)+Z215*$T215*SUMIF(Lists!$E$2:$E$133,'Quarterly Information'!$S215,Exchange_Value))/1000,Z215*SUMIF(Lists!$E$2:$E$133,$I215,Exchange_Value)/1000),1)</f>
        <v>0</v>
      </c>
      <c r="CD215" s="218">
        <f>ROUND(IF($I215="Other HFC Blend",(AA215*$L215*SUMIF(Lists!$E$2:$E$133,'Quarterly Information'!$K215,Exchange_Value)+AA215*$N215*SUMIF(Lists!$E$2:$E$133,'Quarterly Information'!$M215,Exchange_Value)+AA215*$P215*SUMIF(Lists!$E$2:$E$133,'Quarterly Information'!$O215,Exchange_Value)+AA215*$R215*SUMIF(Lists!$E$2:$E$133,'Quarterly Information'!$Q215,Exchange_Value)+AA215*$T215*SUMIF(Lists!$E$2:$E$133,'Quarterly Information'!$S215,Exchange_Value))/1000,AA215*SUMIF(Lists!$E$2:$E$133,$I215,Exchange_Value)/1000),1)</f>
        <v>0</v>
      </c>
      <c r="CE215" s="218">
        <f>ROUND(IF($I215="Other HFC Blend",(AB215*$L215*SUMIF(Lists!$E$2:$E$133,'Quarterly Information'!$K215,Exchange_Value)+AB215*$N215*SUMIF(Lists!$E$2:$E$133,'Quarterly Information'!$M215,Exchange_Value)+AB215*$P215*SUMIF(Lists!$E$2:$E$133,'Quarterly Information'!$O215,Exchange_Value)+AB215*$R215*SUMIF(Lists!$E$2:$E$133,'Quarterly Information'!$Q215,Exchange_Value)+AB215*$T215*SUMIF(Lists!$E$2:$E$133,'Quarterly Information'!$S215,Exchange_Value))/1000,AB215*SUMIF(Lists!$E$2:$E$133,$I215,Exchange_Value)/1000),1)</f>
        <v>0</v>
      </c>
      <c r="CF215" s="218">
        <f>ROUND(IF($I215="Other HFC Blend",(AC215*$L215*SUMIF(Lists!$E$2:$E$133,'Quarterly Information'!$K215,Exchange_Value)+AC215*$N215*SUMIF(Lists!$E$2:$E$133,'Quarterly Information'!$M215,Exchange_Value)+AC215*$P215*SUMIF(Lists!$E$2:$E$133,'Quarterly Information'!$O215,Exchange_Value)+AC215*$R215*SUMIF(Lists!$E$2:$E$133,'Quarterly Information'!$Q215,Exchange_Value)+AC215*$T215*SUMIF(Lists!$E$2:$E$133,'Quarterly Information'!$S215,Exchange_Value))/1000,AC215*SUMIF(Lists!$E$2:$E$133,$I215,Exchange_Value)/1000),1)</f>
        <v>0</v>
      </c>
      <c r="CG215" s="218">
        <f>ROUND(IF($I215="Other HFC Blend",(AD215*$L215*SUMIF(Lists!$E$2:$E$133,'Quarterly Information'!$K215,Exchange_Value)+AD215*$N215*SUMIF(Lists!$E$2:$E$133,'Quarterly Information'!$M215,Exchange_Value)+AD215*$P215*SUMIF(Lists!$E$2:$E$133,'Quarterly Information'!$O215,Exchange_Value)+AD215*$R215*SUMIF(Lists!$E$2:$E$133,'Quarterly Information'!$Q215,Exchange_Value)+AD215*$T215*SUMIF(Lists!$E$2:$E$133,'Quarterly Information'!$S215,Exchange_Value))/1000,AD215*SUMIF(Lists!$E$2:$E$133,$I215,Exchange_Value)/1000),1)</f>
        <v>0</v>
      </c>
      <c r="CH215" s="218">
        <f>ROUND(IF($I215="Other HFC Blend",(AE215*$L215*SUMIF(Lists!$E$2:$E$133,'Quarterly Information'!$K215,Exchange_Value)+AE215*$N215*SUMIF(Lists!$E$2:$E$133,'Quarterly Information'!$M215,Exchange_Value)+AE215*$P215*SUMIF(Lists!$E$2:$E$133,'Quarterly Information'!$O215,Exchange_Value)+AE215*$R215*SUMIF(Lists!$E$2:$E$133,'Quarterly Information'!$Q215,Exchange_Value)+AE215*$T215*SUMIF(Lists!$E$2:$E$133,'Quarterly Information'!$S215,Exchange_Value))/1000,AE215*SUMIF(Lists!$E$2:$E$133,$I215,Exchange_Value)/1000),1)</f>
        <v>0</v>
      </c>
      <c r="CI215" s="218">
        <f>ROUND(IF($I215="Other HFC Blend",(AF215*$L215*SUMIF(Lists!$E$2:$E$133,'Quarterly Information'!$K215,Exchange_Value)+AF215*$N215*SUMIF(Lists!$E$2:$E$133,'Quarterly Information'!$M215,Exchange_Value)+AF215*$P215*SUMIF(Lists!$E$2:$E$133,'Quarterly Information'!$O215,Exchange_Value)+AF215*$R215*SUMIF(Lists!$E$2:$E$133,'Quarterly Information'!$Q215,Exchange_Value)+AF215*$T215*SUMIF(Lists!$E$2:$E$133,'Quarterly Information'!$S215,Exchange_Value))/1000,AF215*SUMIF(Lists!$E$2:$E$133,$I215,Exchange_Value)/1000),1)</f>
        <v>0</v>
      </c>
    </row>
    <row r="216" spans="1:87" ht="14" x14ac:dyDescent="0.25">
      <c r="A216" s="39">
        <v>174</v>
      </c>
      <c r="B216" s="90" t="str">
        <f t="shared" si="127"/>
        <v/>
      </c>
      <c r="C216" s="159"/>
      <c r="D216" s="91"/>
      <c r="E216" s="174"/>
      <c r="F216" s="92"/>
      <c r="G216" s="93"/>
      <c r="H216" s="94"/>
      <c r="I216" s="185"/>
      <c r="J216" s="200"/>
      <c r="K216" s="210"/>
      <c r="L216" s="95"/>
      <c r="M216" s="92"/>
      <c r="N216" s="95"/>
      <c r="O216" s="92"/>
      <c r="P216" s="95"/>
      <c r="Q216" s="128"/>
      <c r="R216" s="95"/>
      <c r="S216" s="128"/>
      <c r="T216" s="211"/>
      <c r="U216" s="203"/>
      <c r="V216" s="92"/>
      <c r="W216" s="96"/>
      <c r="X216" s="92"/>
      <c r="Y216" s="220"/>
      <c r="Z216" s="226"/>
      <c r="AA216" s="165"/>
      <c r="AB216" s="165"/>
      <c r="AC216" s="165"/>
      <c r="AD216" s="165"/>
      <c r="AE216" s="165"/>
      <c r="AF216" s="168"/>
      <c r="AG216"/>
      <c r="AH216" s="107">
        <f t="shared" si="129"/>
        <v>0</v>
      </c>
      <c r="AI216" s="107">
        <f t="shared" si="130"/>
        <v>0</v>
      </c>
      <c r="AJ216" s="107">
        <f t="shared" si="131"/>
        <v>0</v>
      </c>
      <c r="AK216" s="107">
        <f t="shared" si="132"/>
        <v>0</v>
      </c>
      <c r="AL216" s="107">
        <f t="shared" si="133"/>
        <v>0</v>
      </c>
      <c r="AM216" s="107">
        <f t="shared" si="128"/>
        <v>0</v>
      </c>
      <c r="AO216" s="161" t="e">
        <f t="shared" si="134"/>
        <v>#DIV/0!</v>
      </c>
      <c r="AP216" s="161" t="e">
        <f t="shared" si="135"/>
        <v>#DIV/0!</v>
      </c>
      <c r="AQ216" s="161" t="e">
        <f t="shared" si="136"/>
        <v>#DIV/0!</v>
      </c>
      <c r="AR216" s="161" t="e">
        <f t="shared" si="137"/>
        <v>#DIV/0!</v>
      </c>
      <c r="AS216" s="161" t="e">
        <f t="shared" si="138"/>
        <v>#DIV/0!</v>
      </c>
      <c r="AT216" s="107">
        <f t="shared" si="139"/>
        <v>0</v>
      </c>
      <c r="AU216" s="161" t="e">
        <f t="shared" si="140"/>
        <v>#DIV/0!</v>
      </c>
      <c r="AV216" s="161" t="e">
        <f t="shared" si="141"/>
        <v>#DIV/0!</v>
      </c>
      <c r="AW216" s="161" t="e">
        <f t="shared" si="142"/>
        <v>#DIV/0!</v>
      </c>
      <c r="AX216" s="161" t="e">
        <f t="shared" si="143"/>
        <v>#DIV/0!</v>
      </c>
      <c r="AY216" s="161" t="e">
        <f t="shared" si="144"/>
        <v>#DIV/0!</v>
      </c>
      <c r="AZ216" s="107">
        <f t="shared" si="145"/>
        <v>0</v>
      </c>
      <c r="BA216" s="161" t="e">
        <f t="shared" si="146"/>
        <v>#DIV/0!</v>
      </c>
      <c r="BB216" s="161" t="e">
        <f t="shared" si="147"/>
        <v>#DIV/0!</v>
      </c>
      <c r="BC216" s="161" t="e">
        <f t="shared" si="148"/>
        <v>#DIV/0!</v>
      </c>
      <c r="BD216" s="161" t="e">
        <f t="shared" si="149"/>
        <v>#DIV/0!</v>
      </c>
      <c r="BE216" s="161" t="e">
        <f t="shared" si="150"/>
        <v>#DIV/0!</v>
      </c>
      <c r="BF216" s="107">
        <f t="shared" si="151"/>
        <v>0</v>
      </c>
      <c r="BG216" s="161" t="e">
        <f t="shared" si="152"/>
        <v>#DIV/0!</v>
      </c>
      <c r="BH216" s="161" t="e">
        <f t="shared" si="153"/>
        <v>#DIV/0!</v>
      </c>
      <c r="BI216" s="161" t="e">
        <f t="shared" si="154"/>
        <v>#DIV/0!</v>
      </c>
      <c r="BJ216" s="161" t="e">
        <f t="shared" si="155"/>
        <v>#DIV/0!</v>
      </c>
      <c r="BK216" s="161" t="e">
        <f t="shared" si="156"/>
        <v>#DIV/0!</v>
      </c>
      <c r="BL216" s="107">
        <f t="shared" si="157"/>
        <v>0</v>
      </c>
      <c r="BM216" s="161" t="e">
        <f t="shared" si="158"/>
        <v>#DIV/0!</v>
      </c>
      <c r="BN216" s="161" t="e">
        <f t="shared" si="159"/>
        <v>#DIV/0!</v>
      </c>
      <c r="BO216" s="161" t="e">
        <f t="shared" si="160"/>
        <v>#DIV/0!</v>
      </c>
      <c r="BP216" s="161" t="e">
        <f t="shared" si="161"/>
        <v>#DIV/0!</v>
      </c>
      <c r="BQ216" s="161" t="e">
        <f t="shared" si="162"/>
        <v>#DIV/0!</v>
      </c>
      <c r="BR216" s="107">
        <f t="shared" si="163"/>
        <v>0</v>
      </c>
      <c r="BS216" s="161" t="e">
        <f t="shared" si="164"/>
        <v>#DIV/0!</v>
      </c>
      <c r="BT216" s="161" t="e">
        <f t="shared" si="165"/>
        <v>#DIV/0!</v>
      </c>
      <c r="BU216" s="161" t="e">
        <f t="shared" si="166"/>
        <v>#DIV/0!</v>
      </c>
      <c r="BV216" s="161" t="e">
        <f t="shared" si="167"/>
        <v>#DIV/0!</v>
      </c>
      <c r="BW216" s="161" t="e">
        <f t="shared" si="168"/>
        <v>#DIV/0!</v>
      </c>
      <c r="BX216" s="107">
        <f t="shared" si="169"/>
        <v>0</v>
      </c>
      <c r="BZ216" s="40" t="e">
        <f>VLOOKUP(I216,Lists!$D$2:$D$19,1,FALSE)</f>
        <v>#N/A</v>
      </c>
      <c r="CA216" s="40" t="e">
        <f>VLOOKUP($I216,Blends!$B$2:$B$115,1,FALSE)</f>
        <v>#N/A</v>
      </c>
      <c r="CC216" s="218">
        <f>ROUND(IF($I216="Other HFC Blend",(Z216*$L216*SUMIF(Lists!$E$2:$E$133,'Quarterly Information'!$K216,Exchange_Value)+Z216*$N216*SUMIF(Lists!$E$2:$E$133,'Quarterly Information'!$M216,Exchange_Value)+Z216*$P216*SUMIF(Lists!$E$2:$E$133,'Quarterly Information'!$O216,Exchange_Value)+Z216*$R216*SUMIF(Lists!$E$2:$E$133,'Quarterly Information'!$Q216,Exchange_Value)+Z216*$T216*SUMIF(Lists!$E$2:$E$133,'Quarterly Information'!$S216,Exchange_Value))/1000,Z216*SUMIF(Lists!$E$2:$E$133,$I216,Exchange_Value)/1000),1)</f>
        <v>0</v>
      </c>
      <c r="CD216" s="218">
        <f>ROUND(IF($I216="Other HFC Blend",(AA216*$L216*SUMIF(Lists!$E$2:$E$133,'Quarterly Information'!$K216,Exchange_Value)+AA216*$N216*SUMIF(Lists!$E$2:$E$133,'Quarterly Information'!$M216,Exchange_Value)+AA216*$P216*SUMIF(Lists!$E$2:$E$133,'Quarterly Information'!$O216,Exchange_Value)+AA216*$R216*SUMIF(Lists!$E$2:$E$133,'Quarterly Information'!$Q216,Exchange_Value)+AA216*$T216*SUMIF(Lists!$E$2:$E$133,'Quarterly Information'!$S216,Exchange_Value))/1000,AA216*SUMIF(Lists!$E$2:$E$133,$I216,Exchange_Value)/1000),1)</f>
        <v>0</v>
      </c>
      <c r="CE216" s="218">
        <f>ROUND(IF($I216="Other HFC Blend",(AB216*$L216*SUMIF(Lists!$E$2:$E$133,'Quarterly Information'!$K216,Exchange_Value)+AB216*$N216*SUMIF(Lists!$E$2:$E$133,'Quarterly Information'!$M216,Exchange_Value)+AB216*$P216*SUMIF(Lists!$E$2:$E$133,'Quarterly Information'!$O216,Exchange_Value)+AB216*$R216*SUMIF(Lists!$E$2:$E$133,'Quarterly Information'!$Q216,Exchange_Value)+AB216*$T216*SUMIF(Lists!$E$2:$E$133,'Quarterly Information'!$S216,Exchange_Value))/1000,AB216*SUMIF(Lists!$E$2:$E$133,$I216,Exchange_Value)/1000),1)</f>
        <v>0</v>
      </c>
      <c r="CF216" s="218">
        <f>ROUND(IF($I216="Other HFC Blend",(AC216*$L216*SUMIF(Lists!$E$2:$E$133,'Quarterly Information'!$K216,Exchange_Value)+AC216*$N216*SUMIF(Lists!$E$2:$E$133,'Quarterly Information'!$M216,Exchange_Value)+AC216*$P216*SUMIF(Lists!$E$2:$E$133,'Quarterly Information'!$O216,Exchange_Value)+AC216*$R216*SUMIF(Lists!$E$2:$E$133,'Quarterly Information'!$Q216,Exchange_Value)+AC216*$T216*SUMIF(Lists!$E$2:$E$133,'Quarterly Information'!$S216,Exchange_Value))/1000,AC216*SUMIF(Lists!$E$2:$E$133,$I216,Exchange_Value)/1000),1)</f>
        <v>0</v>
      </c>
      <c r="CG216" s="218">
        <f>ROUND(IF($I216="Other HFC Blend",(AD216*$L216*SUMIF(Lists!$E$2:$E$133,'Quarterly Information'!$K216,Exchange_Value)+AD216*$N216*SUMIF(Lists!$E$2:$E$133,'Quarterly Information'!$M216,Exchange_Value)+AD216*$P216*SUMIF(Lists!$E$2:$E$133,'Quarterly Information'!$O216,Exchange_Value)+AD216*$R216*SUMIF(Lists!$E$2:$E$133,'Quarterly Information'!$Q216,Exchange_Value)+AD216*$T216*SUMIF(Lists!$E$2:$E$133,'Quarterly Information'!$S216,Exchange_Value))/1000,AD216*SUMIF(Lists!$E$2:$E$133,$I216,Exchange_Value)/1000),1)</f>
        <v>0</v>
      </c>
      <c r="CH216" s="218">
        <f>ROUND(IF($I216="Other HFC Blend",(AE216*$L216*SUMIF(Lists!$E$2:$E$133,'Quarterly Information'!$K216,Exchange_Value)+AE216*$N216*SUMIF(Lists!$E$2:$E$133,'Quarterly Information'!$M216,Exchange_Value)+AE216*$P216*SUMIF(Lists!$E$2:$E$133,'Quarterly Information'!$O216,Exchange_Value)+AE216*$R216*SUMIF(Lists!$E$2:$E$133,'Quarterly Information'!$Q216,Exchange_Value)+AE216*$T216*SUMIF(Lists!$E$2:$E$133,'Quarterly Information'!$S216,Exchange_Value))/1000,AE216*SUMIF(Lists!$E$2:$E$133,$I216,Exchange_Value)/1000),1)</f>
        <v>0</v>
      </c>
      <c r="CI216" s="218">
        <f>ROUND(IF($I216="Other HFC Blend",(AF216*$L216*SUMIF(Lists!$E$2:$E$133,'Quarterly Information'!$K216,Exchange_Value)+AF216*$N216*SUMIF(Lists!$E$2:$E$133,'Quarterly Information'!$M216,Exchange_Value)+AF216*$P216*SUMIF(Lists!$E$2:$E$133,'Quarterly Information'!$O216,Exchange_Value)+AF216*$R216*SUMIF(Lists!$E$2:$E$133,'Quarterly Information'!$Q216,Exchange_Value)+AF216*$T216*SUMIF(Lists!$E$2:$E$133,'Quarterly Information'!$S216,Exchange_Value))/1000,AF216*SUMIF(Lists!$E$2:$E$133,$I216,Exchange_Value)/1000),1)</f>
        <v>0</v>
      </c>
    </row>
    <row r="217" spans="1:87" ht="14" x14ac:dyDescent="0.25">
      <c r="A217" s="39">
        <v>175</v>
      </c>
      <c r="B217" s="90" t="str">
        <f t="shared" si="127"/>
        <v/>
      </c>
      <c r="C217" s="159"/>
      <c r="D217" s="91"/>
      <c r="E217" s="174"/>
      <c r="F217" s="92"/>
      <c r="G217" s="93"/>
      <c r="H217" s="94"/>
      <c r="I217" s="185"/>
      <c r="J217" s="200"/>
      <c r="K217" s="210"/>
      <c r="L217" s="95"/>
      <c r="M217" s="92"/>
      <c r="N217" s="95"/>
      <c r="O217" s="92"/>
      <c r="P217" s="95"/>
      <c r="Q217" s="128"/>
      <c r="R217" s="95"/>
      <c r="S217" s="128"/>
      <c r="T217" s="211"/>
      <c r="U217" s="203"/>
      <c r="V217" s="92"/>
      <c r="W217" s="96"/>
      <c r="X217" s="92"/>
      <c r="Y217" s="220"/>
      <c r="Z217" s="226"/>
      <c r="AA217" s="165"/>
      <c r="AB217" s="165"/>
      <c r="AC217" s="165"/>
      <c r="AD217" s="165"/>
      <c r="AE217" s="165"/>
      <c r="AF217" s="168"/>
      <c r="AG217"/>
      <c r="AH217" s="107">
        <f t="shared" si="129"/>
        <v>0</v>
      </c>
      <c r="AI217" s="107">
        <f t="shared" si="130"/>
        <v>0</v>
      </c>
      <c r="AJ217" s="107">
        <f t="shared" si="131"/>
        <v>0</v>
      </c>
      <c r="AK217" s="107">
        <f t="shared" si="132"/>
        <v>0</v>
      </c>
      <c r="AL217" s="107">
        <f t="shared" si="133"/>
        <v>0</v>
      </c>
      <c r="AM217" s="107">
        <f t="shared" si="128"/>
        <v>0</v>
      </c>
      <c r="AO217" s="161" t="e">
        <f t="shared" si="134"/>
        <v>#DIV/0!</v>
      </c>
      <c r="AP217" s="161" t="e">
        <f t="shared" si="135"/>
        <v>#DIV/0!</v>
      </c>
      <c r="AQ217" s="161" t="e">
        <f t="shared" si="136"/>
        <v>#DIV/0!</v>
      </c>
      <c r="AR217" s="161" t="e">
        <f t="shared" si="137"/>
        <v>#DIV/0!</v>
      </c>
      <c r="AS217" s="161" t="e">
        <f t="shared" si="138"/>
        <v>#DIV/0!</v>
      </c>
      <c r="AT217" s="107">
        <f t="shared" si="139"/>
        <v>0</v>
      </c>
      <c r="AU217" s="161" t="e">
        <f t="shared" si="140"/>
        <v>#DIV/0!</v>
      </c>
      <c r="AV217" s="161" t="e">
        <f t="shared" si="141"/>
        <v>#DIV/0!</v>
      </c>
      <c r="AW217" s="161" t="e">
        <f t="shared" si="142"/>
        <v>#DIV/0!</v>
      </c>
      <c r="AX217" s="161" t="e">
        <f t="shared" si="143"/>
        <v>#DIV/0!</v>
      </c>
      <c r="AY217" s="161" t="e">
        <f t="shared" si="144"/>
        <v>#DIV/0!</v>
      </c>
      <c r="AZ217" s="107">
        <f t="shared" si="145"/>
        <v>0</v>
      </c>
      <c r="BA217" s="161" t="e">
        <f t="shared" si="146"/>
        <v>#DIV/0!</v>
      </c>
      <c r="BB217" s="161" t="e">
        <f t="shared" si="147"/>
        <v>#DIV/0!</v>
      </c>
      <c r="BC217" s="161" t="e">
        <f t="shared" si="148"/>
        <v>#DIV/0!</v>
      </c>
      <c r="BD217" s="161" t="e">
        <f t="shared" si="149"/>
        <v>#DIV/0!</v>
      </c>
      <c r="BE217" s="161" t="e">
        <f t="shared" si="150"/>
        <v>#DIV/0!</v>
      </c>
      <c r="BF217" s="107">
        <f t="shared" si="151"/>
        <v>0</v>
      </c>
      <c r="BG217" s="161" t="e">
        <f t="shared" si="152"/>
        <v>#DIV/0!</v>
      </c>
      <c r="BH217" s="161" t="e">
        <f t="shared" si="153"/>
        <v>#DIV/0!</v>
      </c>
      <c r="BI217" s="161" t="e">
        <f t="shared" si="154"/>
        <v>#DIV/0!</v>
      </c>
      <c r="BJ217" s="161" t="e">
        <f t="shared" si="155"/>
        <v>#DIV/0!</v>
      </c>
      <c r="BK217" s="161" t="e">
        <f t="shared" si="156"/>
        <v>#DIV/0!</v>
      </c>
      <c r="BL217" s="107">
        <f t="shared" si="157"/>
        <v>0</v>
      </c>
      <c r="BM217" s="161" t="e">
        <f t="shared" si="158"/>
        <v>#DIV/0!</v>
      </c>
      <c r="BN217" s="161" t="e">
        <f t="shared" si="159"/>
        <v>#DIV/0!</v>
      </c>
      <c r="BO217" s="161" t="e">
        <f t="shared" si="160"/>
        <v>#DIV/0!</v>
      </c>
      <c r="BP217" s="161" t="e">
        <f t="shared" si="161"/>
        <v>#DIV/0!</v>
      </c>
      <c r="BQ217" s="161" t="e">
        <f t="shared" si="162"/>
        <v>#DIV/0!</v>
      </c>
      <c r="BR217" s="107">
        <f t="shared" si="163"/>
        <v>0</v>
      </c>
      <c r="BS217" s="161" t="e">
        <f t="shared" si="164"/>
        <v>#DIV/0!</v>
      </c>
      <c r="BT217" s="161" t="e">
        <f t="shared" si="165"/>
        <v>#DIV/0!</v>
      </c>
      <c r="BU217" s="161" t="e">
        <f t="shared" si="166"/>
        <v>#DIV/0!</v>
      </c>
      <c r="BV217" s="161" t="e">
        <f t="shared" si="167"/>
        <v>#DIV/0!</v>
      </c>
      <c r="BW217" s="161" t="e">
        <f t="shared" si="168"/>
        <v>#DIV/0!</v>
      </c>
      <c r="BX217" s="107">
        <f t="shared" si="169"/>
        <v>0</v>
      </c>
      <c r="BZ217" s="40" t="e">
        <f>VLOOKUP(I217,Lists!$D$2:$D$19,1,FALSE)</f>
        <v>#N/A</v>
      </c>
      <c r="CA217" s="40" t="e">
        <f>VLOOKUP($I217,Blends!$B$2:$B$115,1,FALSE)</f>
        <v>#N/A</v>
      </c>
      <c r="CC217" s="218">
        <f>ROUND(IF($I217="Other HFC Blend",(Z217*$L217*SUMIF(Lists!$E$2:$E$133,'Quarterly Information'!$K217,Exchange_Value)+Z217*$N217*SUMIF(Lists!$E$2:$E$133,'Quarterly Information'!$M217,Exchange_Value)+Z217*$P217*SUMIF(Lists!$E$2:$E$133,'Quarterly Information'!$O217,Exchange_Value)+Z217*$R217*SUMIF(Lists!$E$2:$E$133,'Quarterly Information'!$Q217,Exchange_Value)+Z217*$T217*SUMIF(Lists!$E$2:$E$133,'Quarterly Information'!$S217,Exchange_Value))/1000,Z217*SUMIF(Lists!$E$2:$E$133,$I217,Exchange_Value)/1000),1)</f>
        <v>0</v>
      </c>
      <c r="CD217" s="218">
        <f>ROUND(IF($I217="Other HFC Blend",(AA217*$L217*SUMIF(Lists!$E$2:$E$133,'Quarterly Information'!$K217,Exchange_Value)+AA217*$N217*SUMIF(Lists!$E$2:$E$133,'Quarterly Information'!$M217,Exchange_Value)+AA217*$P217*SUMIF(Lists!$E$2:$E$133,'Quarterly Information'!$O217,Exchange_Value)+AA217*$R217*SUMIF(Lists!$E$2:$E$133,'Quarterly Information'!$Q217,Exchange_Value)+AA217*$T217*SUMIF(Lists!$E$2:$E$133,'Quarterly Information'!$S217,Exchange_Value))/1000,AA217*SUMIF(Lists!$E$2:$E$133,$I217,Exchange_Value)/1000),1)</f>
        <v>0</v>
      </c>
      <c r="CE217" s="218">
        <f>ROUND(IF($I217="Other HFC Blend",(AB217*$L217*SUMIF(Lists!$E$2:$E$133,'Quarterly Information'!$K217,Exchange_Value)+AB217*$N217*SUMIF(Lists!$E$2:$E$133,'Quarterly Information'!$M217,Exchange_Value)+AB217*$P217*SUMIF(Lists!$E$2:$E$133,'Quarterly Information'!$O217,Exchange_Value)+AB217*$R217*SUMIF(Lists!$E$2:$E$133,'Quarterly Information'!$Q217,Exchange_Value)+AB217*$T217*SUMIF(Lists!$E$2:$E$133,'Quarterly Information'!$S217,Exchange_Value))/1000,AB217*SUMIF(Lists!$E$2:$E$133,$I217,Exchange_Value)/1000),1)</f>
        <v>0</v>
      </c>
      <c r="CF217" s="218">
        <f>ROUND(IF($I217="Other HFC Blend",(AC217*$L217*SUMIF(Lists!$E$2:$E$133,'Quarterly Information'!$K217,Exchange_Value)+AC217*$N217*SUMIF(Lists!$E$2:$E$133,'Quarterly Information'!$M217,Exchange_Value)+AC217*$P217*SUMIF(Lists!$E$2:$E$133,'Quarterly Information'!$O217,Exchange_Value)+AC217*$R217*SUMIF(Lists!$E$2:$E$133,'Quarterly Information'!$Q217,Exchange_Value)+AC217*$T217*SUMIF(Lists!$E$2:$E$133,'Quarterly Information'!$S217,Exchange_Value))/1000,AC217*SUMIF(Lists!$E$2:$E$133,$I217,Exchange_Value)/1000),1)</f>
        <v>0</v>
      </c>
      <c r="CG217" s="218">
        <f>ROUND(IF($I217="Other HFC Blend",(AD217*$L217*SUMIF(Lists!$E$2:$E$133,'Quarterly Information'!$K217,Exchange_Value)+AD217*$N217*SUMIF(Lists!$E$2:$E$133,'Quarterly Information'!$M217,Exchange_Value)+AD217*$P217*SUMIF(Lists!$E$2:$E$133,'Quarterly Information'!$O217,Exchange_Value)+AD217*$R217*SUMIF(Lists!$E$2:$E$133,'Quarterly Information'!$Q217,Exchange_Value)+AD217*$T217*SUMIF(Lists!$E$2:$E$133,'Quarterly Information'!$S217,Exchange_Value))/1000,AD217*SUMIF(Lists!$E$2:$E$133,$I217,Exchange_Value)/1000),1)</f>
        <v>0</v>
      </c>
      <c r="CH217" s="218">
        <f>ROUND(IF($I217="Other HFC Blend",(AE217*$L217*SUMIF(Lists!$E$2:$E$133,'Quarterly Information'!$K217,Exchange_Value)+AE217*$N217*SUMIF(Lists!$E$2:$E$133,'Quarterly Information'!$M217,Exchange_Value)+AE217*$P217*SUMIF(Lists!$E$2:$E$133,'Quarterly Information'!$O217,Exchange_Value)+AE217*$R217*SUMIF(Lists!$E$2:$E$133,'Quarterly Information'!$Q217,Exchange_Value)+AE217*$T217*SUMIF(Lists!$E$2:$E$133,'Quarterly Information'!$S217,Exchange_Value))/1000,AE217*SUMIF(Lists!$E$2:$E$133,$I217,Exchange_Value)/1000),1)</f>
        <v>0</v>
      </c>
      <c r="CI217" s="218">
        <f>ROUND(IF($I217="Other HFC Blend",(AF217*$L217*SUMIF(Lists!$E$2:$E$133,'Quarterly Information'!$K217,Exchange_Value)+AF217*$N217*SUMIF(Lists!$E$2:$E$133,'Quarterly Information'!$M217,Exchange_Value)+AF217*$P217*SUMIF(Lists!$E$2:$E$133,'Quarterly Information'!$O217,Exchange_Value)+AF217*$R217*SUMIF(Lists!$E$2:$E$133,'Quarterly Information'!$Q217,Exchange_Value)+AF217*$T217*SUMIF(Lists!$E$2:$E$133,'Quarterly Information'!$S217,Exchange_Value))/1000,AF217*SUMIF(Lists!$E$2:$E$133,$I217,Exchange_Value)/1000),1)</f>
        <v>0</v>
      </c>
    </row>
    <row r="218" spans="1:87" ht="14" x14ac:dyDescent="0.25">
      <c r="A218" s="39">
        <v>176</v>
      </c>
      <c r="B218" s="90" t="str">
        <f t="shared" si="127"/>
        <v/>
      </c>
      <c r="C218" s="159"/>
      <c r="D218" s="91"/>
      <c r="E218" s="174"/>
      <c r="F218" s="92"/>
      <c r="G218" s="93"/>
      <c r="H218" s="94"/>
      <c r="I218" s="185"/>
      <c r="J218" s="200"/>
      <c r="K218" s="210"/>
      <c r="L218" s="95"/>
      <c r="M218" s="92"/>
      <c r="N218" s="95"/>
      <c r="O218" s="92"/>
      <c r="P218" s="95"/>
      <c r="Q218" s="128"/>
      <c r="R218" s="95"/>
      <c r="S218" s="128"/>
      <c r="T218" s="211"/>
      <c r="U218" s="203"/>
      <c r="V218" s="92"/>
      <c r="W218" s="96"/>
      <c r="X218" s="92"/>
      <c r="Y218" s="220"/>
      <c r="Z218" s="226"/>
      <c r="AA218" s="165"/>
      <c r="AB218" s="165"/>
      <c r="AC218" s="165"/>
      <c r="AD218" s="165"/>
      <c r="AE218" s="165"/>
      <c r="AF218" s="168"/>
      <c r="AG218"/>
      <c r="AH218" s="107">
        <f t="shared" si="129"/>
        <v>0</v>
      </c>
      <c r="AI218" s="107">
        <f t="shared" si="130"/>
        <v>0</v>
      </c>
      <c r="AJ218" s="107">
        <f t="shared" si="131"/>
        <v>0</v>
      </c>
      <c r="AK218" s="107">
        <f t="shared" si="132"/>
        <v>0</v>
      </c>
      <c r="AL218" s="107">
        <f t="shared" si="133"/>
        <v>0</v>
      </c>
      <c r="AM218" s="107">
        <f t="shared" si="128"/>
        <v>0</v>
      </c>
      <c r="AO218" s="161" t="e">
        <f t="shared" si="134"/>
        <v>#DIV/0!</v>
      </c>
      <c r="AP218" s="161" t="e">
        <f t="shared" si="135"/>
        <v>#DIV/0!</v>
      </c>
      <c r="AQ218" s="161" t="e">
        <f t="shared" si="136"/>
        <v>#DIV/0!</v>
      </c>
      <c r="AR218" s="161" t="e">
        <f t="shared" si="137"/>
        <v>#DIV/0!</v>
      </c>
      <c r="AS218" s="161" t="e">
        <f t="shared" si="138"/>
        <v>#DIV/0!</v>
      </c>
      <c r="AT218" s="107">
        <f t="shared" si="139"/>
        <v>0</v>
      </c>
      <c r="AU218" s="161" t="e">
        <f t="shared" si="140"/>
        <v>#DIV/0!</v>
      </c>
      <c r="AV218" s="161" t="e">
        <f t="shared" si="141"/>
        <v>#DIV/0!</v>
      </c>
      <c r="AW218" s="161" t="e">
        <f t="shared" si="142"/>
        <v>#DIV/0!</v>
      </c>
      <c r="AX218" s="161" t="e">
        <f t="shared" si="143"/>
        <v>#DIV/0!</v>
      </c>
      <c r="AY218" s="161" t="e">
        <f t="shared" si="144"/>
        <v>#DIV/0!</v>
      </c>
      <c r="AZ218" s="107">
        <f t="shared" si="145"/>
        <v>0</v>
      </c>
      <c r="BA218" s="161" t="e">
        <f t="shared" si="146"/>
        <v>#DIV/0!</v>
      </c>
      <c r="BB218" s="161" t="e">
        <f t="shared" si="147"/>
        <v>#DIV/0!</v>
      </c>
      <c r="BC218" s="161" t="e">
        <f t="shared" si="148"/>
        <v>#DIV/0!</v>
      </c>
      <c r="BD218" s="161" t="e">
        <f t="shared" si="149"/>
        <v>#DIV/0!</v>
      </c>
      <c r="BE218" s="161" t="e">
        <f t="shared" si="150"/>
        <v>#DIV/0!</v>
      </c>
      <c r="BF218" s="107">
        <f t="shared" si="151"/>
        <v>0</v>
      </c>
      <c r="BG218" s="161" t="e">
        <f t="shared" si="152"/>
        <v>#DIV/0!</v>
      </c>
      <c r="BH218" s="161" t="e">
        <f t="shared" si="153"/>
        <v>#DIV/0!</v>
      </c>
      <c r="BI218" s="161" t="e">
        <f t="shared" si="154"/>
        <v>#DIV/0!</v>
      </c>
      <c r="BJ218" s="161" t="e">
        <f t="shared" si="155"/>
        <v>#DIV/0!</v>
      </c>
      <c r="BK218" s="161" t="e">
        <f t="shared" si="156"/>
        <v>#DIV/0!</v>
      </c>
      <c r="BL218" s="107">
        <f t="shared" si="157"/>
        <v>0</v>
      </c>
      <c r="BM218" s="161" t="e">
        <f t="shared" si="158"/>
        <v>#DIV/0!</v>
      </c>
      <c r="BN218" s="161" t="e">
        <f t="shared" si="159"/>
        <v>#DIV/0!</v>
      </c>
      <c r="BO218" s="161" t="e">
        <f t="shared" si="160"/>
        <v>#DIV/0!</v>
      </c>
      <c r="BP218" s="161" t="e">
        <f t="shared" si="161"/>
        <v>#DIV/0!</v>
      </c>
      <c r="BQ218" s="161" t="e">
        <f t="shared" si="162"/>
        <v>#DIV/0!</v>
      </c>
      <c r="BR218" s="107">
        <f t="shared" si="163"/>
        <v>0</v>
      </c>
      <c r="BS218" s="161" t="e">
        <f t="shared" si="164"/>
        <v>#DIV/0!</v>
      </c>
      <c r="BT218" s="161" t="e">
        <f t="shared" si="165"/>
        <v>#DIV/0!</v>
      </c>
      <c r="BU218" s="161" t="e">
        <f t="shared" si="166"/>
        <v>#DIV/0!</v>
      </c>
      <c r="BV218" s="161" t="e">
        <f t="shared" si="167"/>
        <v>#DIV/0!</v>
      </c>
      <c r="BW218" s="161" t="e">
        <f t="shared" si="168"/>
        <v>#DIV/0!</v>
      </c>
      <c r="BX218" s="107">
        <f t="shared" si="169"/>
        <v>0</v>
      </c>
      <c r="BZ218" s="40" t="e">
        <f>VLOOKUP(I218,Lists!$D$2:$D$19,1,FALSE)</f>
        <v>#N/A</v>
      </c>
      <c r="CA218" s="40" t="e">
        <f>VLOOKUP($I218,Blends!$B$2:$B$115,1,FALSE)</f>
        <v>#N/A</v>
      </c>
      <c r="CC218" s="218">
        <f>ROUND(IF($I218="Other HFC Blend",(Z218*$L218*SUMIF(Lists!$E$2:$E$133,'Quarterly Information'!$K218,Exchange_Value)+Z218*$N218*SUMIF(Lists!$E$2:$E$133,'Quarterly Information'!$M218,Exchange_Value)+Z218*$P218*SUMIF(Lists!$E$2:$E$133,'Quarterly Information'!$O218,Exchange_Value)+Z218*$R218*SUMIF(Lists!$E$2:$E$133,'Quarterly Information'!$Q218,Exchange_Value)+Z218*$T218*SUMIF(Lists!$E$2:$E$133,'Quarterly Information'!$S218,Exchange_Value))/1000,Z218*SUMIF(Lists!$E$2:$E$133,$I218,Exchange_Value)/1000),1)</f>
        <v>0</v>
      </c>
      <c r="CD218" s="218">
        <f>ROUND(IF($I218="Other HFC Blend",(AA218*$L218*SUMIF(Lists!$E$2:$E$133,'Quarterly Information'!$K218,Exchange_Value)+AA218*$N218*SUMIF(Lists!$E$2:$E$133,'Quarterly Information'!$M218,Exchange_Value)+AA218*$P218*SUMIF(Lists!$E$2:$E$133,'Quarterly Information'!$O218,Exchange_Value)+AA218*$R218*SUMIF(Lists!$E$2:$E$133,'Quarterly Information'!$Q218,Exchange_Value)+AA218*$T218*SUMIF(Lists!$E$2:$E$133,'Quarterly Information'!$S218,Exchange_Value))/1000,AA218*SUMIF(Lists!$E$2:$E$133,$I218,Exchange_Value)/1000),1)</f>
        <v>0</v>
      </c>
      <c r="CE218" s="218">
        <f>ROUND(IF($I218="Other HFC Blend",(AB218*$L218*SUMIF(Lists!$E$2:$E$133,'Quarterly Information'!$K218,Exchange_Value)+AB218*$N218*SUMIF(Lists!$E$2:$E$133,'Quarterly Information'!$M218,Exchange_Value)+AB218*$P218*SUMIF(Lists!$E$2:$E$133,'Quarterly Information'!$O218,Exchange_Value)+AB218*$R218*SUMIF(Lists!$E$2:$E$133,'Quarterly Information'!$Q218,Exchange_Value)+AB218*$T218*SUMIF(Lists!$E$2:$E$133,'Quarterly Information'!$S218,Exchange_Value))/1000,AB218*SUMIF(Lists!$E$2:$E$133,$I218,Exchange_Value)/1000),1)</f>
        <v>0</v>
      </c>
      <c r="CF218" s="218">
        <f>ROUND(IF($I218="Other HFC Blend",(AC218*$L218*SUMIF(Lists!$E$2:$E$133,'Quarterly Information'!$K218,Exchange_Value)+AC218*$N218*SUMIF(Lists!$E$2:$E$133,'Quarterly Information'!$M218,Exchange_Value)+AC218*$P218*SUMIF(Lists!$E$2:$E$133,'Quarterly Information'!$O218,Exchange_Value)+AC218*$R218*SUMIF(Lists!$E$2:$E$133,'Quarterly Information'!$Q218,Exchange_Value)+AC218*$T218*SUMIF(Lists!$E$2:$E$133,'Quarterly Information'!$S218,Exchange_Value))/1000,AC218*SUMIF(Lists!$E$2:$E$133,$I218,Exchange_Value)/1000),1)</f>
        <v>0</v>
      </c>
      <c r="CG218" s="218">
        <f>ROUND(IF($I218="Other HFC Blend",(AD218*$L218*SUMIF(Lists!$E$2:$E$133,'Quarterly Information'!$K218,Exchange_Value)+AD218*$N218*SUMIF(Lists!$E$2:$E$133,'Quarterly Information'!$M218,Exchange_Value)+AD218*$P218*SUMIF(Lists!$E$2:$E$133,'Quarterly Information'!$O218,Exchange_Value)+AD218*$R218*SUMIF(Lists!$E$2:$E$133,'Quarterly Information'!$Q218,Exchange_Value)+AD218*$T218*SUMIF(Lists!$E$2:$E$133,'Quarterly Information'!$S218,Exchange_Value))/1000,AD218*SUMIF(Lists!$E$2:$E$133,$I218,Exchange_Value)/1000),1)</f>
        <v>0</v>
      </c>
      <c r="CH218" s="218">
        <f>ROUND(IF($I218="Other HFC Blend",(AE218*$L218*SUMIF(Lists!$E$2:$E$133,'Quarterly Information'!$K218,Exchange_Value)+AE218*$N218*SUMIF(Lists!$E$2:$E$133,'Quarterly Information'!$M218,Exchange_Value)+AE218*$P218*SUMIF(Lists!$E$2:$E$133,'Quarterly Information'!$O218,Exchange_Value)+AE218*$R218*SUMIF(Lists!$E$2:$E$133,'Quarterly Information'!$Q218,Exchange_Value)+AE218*$T218*SUMIF(Lists!$E$2:$E$133,'Quarterly Information'!$S218,Exchange_Value))/1000,AE218*SUMIF(Lists!$E$2:$E$133,$I218,Exchange_Value)/1000),1)</f>
        <v>0</v>
      </c>
      <c r="CI218" s="218">
        <f>ROUND(IF($I218="Other HFC Blend",(AF218*$L218*SUMIF(Lists!$E$2:$E$133,'Quarterly Information'!$K218,Exchange_Value)+AF218*$N218*SUMIF(Lists!$E$2:$E$133,'Quarterly Information'!$M218,Exchange_Value)+AF218*$P218*SUMIF(Lists!$E$2:$E$133,'Quarterly Information'!$O218,Exchange_Value)+AF218*$R218*SUMIF(Lists!$E$2:$E$133,'Quarterly Information'!$Q218,Exchange_Value)+AF218*$T218*SUMIF(Lists!$E$2:$E$133,'Quarterly Information'!$S218,Exchange_Value))/1000,AF218*SUMIF(Lists!$E$2:$E$133,$I218,Exchange_Value)/1000),1)</f>
        <v>0</v>
      </c>
    </row>
    <row r="219" spans="1:87" ht="14" x14ac:dyDescent="0.25">
      <c r="A219" s="39">
        <v>177</v>
      </c>
      <c r="B219" s="90" t="str">
        <f t="shared" si="127"/>
        <v/>
      </c>
      <c r="C219" s="159"/>
      <c r="D219" s="91"/>
      <c r="E219" s="174"/>
      <c r="F219" s="92"/>
      <c r="G219" s="93"/>
      <c r="H219" s="94"/>
      <c r="I219" s="185"/>
      <c r="J219" s="200"/>
      <c r="K219" s="210"/>
      <c r="L219" s="95"/>
      <c r="M219" s="92"/>
      <c r="N219" s="95"/>
      <c r="O219" s="92"/>
      <c r="P219" s="95"/>
      <c r="Q219" s="128"/>
      <c r="R219" s="95"/>
      <c r="S219" s="128"/>
      <c r="T219" s="211"/>
      <c r="U219" s="203"/>
      <c r="V219" s="92"/>
      <c r="W219" s="96"/>
      <c r="X219" s="92"/>
      <c r="Y219" s="220"/>
      <c r="Z219" s="226"/>
      <c r="AA219" s="165"/>
      <c r="AB219" s="165"/>
      <c r="AC219" s="165"/>
      <c r="AD219" s="165"/>
      <c r="AE219" s="165"/>
      <c r="AF219" s="168"/>
      <c r="AG219"/>
      <c r="AH219" s="107">
        <f t="shared" si="129"/>
        <v>0</v>
      </c>
      <c r="AI219" s="107">
        <f t="shared" si="130"/>
        <v>0</v>
      </c>
      <c r="AJ219" s="107">
        <f t="shared" si="131"/>
        <v>0</v>
      </c>
      <c r="AK219" s="107">
        <f t="shared" si="132"/>
        <v>0</v>
      </c>
      <c r="AL219" s="107">
        <f t="shared" si="133"/>
        <v>0</v>
      </c>
      <c r="AM219" s="107">
        <f t="shared" si="128"/>
        <v>0</v>
      </c>
      <c r="AO219" s="161" t="e">
        <f t="shared" si="134"/>
        <v>#DIV/0!</v>
      </c>
      <c r="AP219" s="161" t="e">
        <f t="shared" si="135"/>
        <v>#DIV/0!</v>
      </c>
      <c r="AQ219" s="161" t="e">
        <f t="shared" si="136"/>
        <v>#DIV/0!</v>
      </c>
      <c r="AR219" s="161" t="e">
        <f t="shared" si="137"/>
        <v>#DIV/0!</v>
      </c>
      <c r="AS219" s="161" t="e">
        <f t="shared" si="138"/>
        <v>#DIV/0!</v>
      </c>
      <c r="AT219" s="107">
        <f t="shared" si="139"/>
        <v>0</v>
      </c>
      <c r="AU219" s="161" t="e">
        <f t="shared" si="140"/>
        <v>#DIV/0!</v>
      </c>
      <c r="AV219" s="161" t="e">
        <f t="shared" si="141"/>
        <v>#DIV/0!</v>
      </c>
      <c r="AW219" s="161" t="e">
        <f t="shared" si="142"/>
        <v>#DIV/0!</v>
      </c>
      <c r="AX219" s="161" t="e">
        <f t="shared" si="143"/>
        <v>#DIV/0!</v>
      </c>
      <c r="AY219" s="161" t="e">
        <f t="shared" si="144"/>
        <v>#DIV/0!</v>
      </c>
      <c r="AZ219" s="107">
        <f t="shared" si="145"/>
        <v>0</v>
      </c>
      <c r="BA219" s="161" t="e">
        <f t="shared" si="146"/>
        <v>#DIV/0!</v>
      </c>
      <c r="BB219" s="161" t="e">
        <f t="shared" si="147"/>
        <v>#DIV/0!</v>
      </c>
      <c r="BC219" s="161" t="e">
        <f t="shared" si="148"/>
        <v>#DIV/0!</v>
      </c>
      <c r="BD219" s="161" t="e">
        <f t="shared" si="149"/>
        <v>#DIV/0!</v>
      </c>
      <c r="BE219" s="161" t="e">
        <f t="shared" si="150"/>
        <v>#DIV/0!</v>
      </c>
      <c r="BF219" s="107">
        <f t="shared" si="151"/>
        <v>0</v>
      </c>
      <c r="BG219" s="161" t="e">
        <f t="shared" si="152"/>
        <v>#DIV/0!</v>
      </c>
      <c r="BH219" s="161" t="e">
        <f t="shared" si="153"/>
        <v>#DIV/0!</v>
      </c>
      <c r="BI219" s="161" t="e">
        <f t="shared" si="154"/>
        <v>#DIV/0!</v>
      </c>
      <c r="BJ219" s="161" t="e">
        <f t="shared" si="155"/>
        <v>#DIV/0!</v>
      </c>
      <c r="BK219" s="161" t="e">
        <f t="shared" si="156"/>
        <v>#DIV/0!</v>
      </c>
      <c r="BL219" s="107">
        <f t="shared" si="157"/>
        <v>0</v>
      </c>
      <c r="BM219" s="161" t="e">
        <f t="shared" si="158"/>
        <v>#DIV/0!</v>
      </c>
      <c r="BN219" s="161" t="e">
        <f t="shared" si="159"/>
        <v>#DIV/0!</v>
      </c>
      <c r="BO219" s="161" t="e">
        <f t="shared" si="160"/>
        <v>#DIV/0!</v>
      </c>
      <c r="BP219" s="161" t="e">
        <f t="shared" si="161"/>
        <v>#DIV/0!</v>
      </c>
      <c r="BQ219" s="161" t="e">
        <f t="shared" si="162"/>
        <v>#DIV/0!</v>
      </c>
      <c r="BR219" s="107">
        <f t="shared" si="163"/>
        <v>0</v>
      </c>
      <c r="BS219" s="161" t="e">
        <f t="shared" si="164"/>
        <v>#DIV/0!</v>
      </c>
      <c r="BT219" s="161" t="e">
        <f t="shared" si="165"/>
        <v>#DIV/0!</v>
      </c>
      <c r="BU219" s="161" t="e">
        <f t="shared" si="166"/>
        <v>#DIV/0!</v>
      </c>
      <c r="BV219" s="161" t="e">
        <f t="shared" si="167"/>
        <v>#DIV/0!</v>
      </c>
      <c r="BW219" s="161" t="e">
        <f t="shared" si="168"/>
        <v>#DIV/0!</v>
      </c>
      <c r="BX219" s="107">
        <f t="shared" si="169"/>
        <v>0</v>
      </c>
      <c r="BZ219" s="40" t="e">
        <f>VLOOKUP(I219,Lists!$D$2:$D$19,1,FALSE)</f>
        <v>#N/A</v>
      </c>
      <c r="CA219" s="40" t="e">
        <f>VLOOKUP($I219,Blends!$B$2:$B$115,1,FALSE)</f>
        <v>#N/A</v>
      </c>
      <c r="CC219" s="218">
        <f>ROUND(IF($I219="Other HFC Blend",(Z219*$L219*SUMIF(Lists!$E$2:$E$133,'Quarterly Information'!$K219,Exchange_Value)+Z219*$N219*SUMIF(Lists!$E$2:$E$133,'Quarterly Information'!$M219,Exchange_Value)+Z219*$P219*SUMIF(Lists!$E$2:$E$133,'Quarterly Information'!$O219,Exchange_Value)+Z219*$R219*SUMIF(Lists!$E$2:$E$133,'Quarterly Information'!$Q219,Exchange_Value)+Z219*$T219*SUMIF(Lists!$E$2:$E$133,'Quarterly Information'!$S219,Exchange_Value))/1000,Z219*SUMIF(Lists!$E$2:$E$133,$I219,Exchange_Value)/1000),1)</f>
        <v>0</v>
      </c>
      <c r="CD219" s="218">
        <f>ROUND(IF($I219="Other HFC Blend",(AA219*$L219*SUMIF(Lists!$E$2:$E$133,'Quarterly Information'!$K219,Exchange_Value)+AA219*$N219*SUMIF(Lists!$E$2:$E$133,'Quarterly Information'!$M219,Exchange_Value)+AA219*$P219*SUMIF(Lists!$E$2:$E$133,'Quarterly Information'!$O219,Exchange_Value)+AA219*$R219*SUMIF(Lists!$E$2:$E$133,'Quarterly Information'!$Q219,Exchange_Value)+AA219*$T219*SUMIF(Lists!$E$2:$E$133,'Quarterly Information'!$S219,Exchange_Value))/1000,AA219*SUMIF(Lists!$E$2:$E$133,$I219,Exchange_Value)/1000),1)</f>
        <v>0</v>
      </c>
      <c r="CE219" s="218">
        <f>ROUND(IF($I219="Other HFC Blend",(AB219*$L219*SUMIF(Lists!$E$2:$E$133,'Quarterly Information'!$K219,Exchange_Value)+AB219*$N219*SUMIF(Lists!$E$2:$E$133,'Quarterly Information'!$M219,Exchange_Value)+AB219*$P219*SUMIF(Lists!$E$2:$E$133,'Quarterly Information'!$O219,Exchange_Value)+AB219*$R219*SUMIF(Lists!$E$2:$E$133,'Quarterly Information'!$Q219,Exchange_Value)+AB219*$T219*SUMIF(Lists!$E$2:$E$133,'Quarterly Information'!$S219,Exchange_Value))/1000,AB219*SUMIF(Lists!$E$2:$E$133,$I219,Exchange_Value)/1000),1)</f>
        <v>0</v>
      </c>
      <c r="CF219" s="218">
        <f>ROUND(IF($I219="Other HFC Blend",(AC219*$L219*SUMIF(Lists!$E$2:$E$133,'Quarterly Information'!$K219,Exchange_Value)+AC219*$N219*SUMIF(Lists!$E$2:$E$133,'Quarterly Information'!$M219,Exchange_Value)+AC219*$P219*SUMIF(Lists!$E$2:$E$133,'Quarterly Information'!$O219,Exchange_Value)+AC219*$R219*SUMIF(Lists!$E$2:$E$133,'Quarterly Information'!$Q219,Exchange_Value)+AC219*$T219*SUMIF(Lists!$E$2:$E$133,'Quarterly Information'!$S219,Exchange_Value))/1000,AC219*SUMIF(Lists!$E$2:$E$133,$I219,Exchange_Value)/1000),1)</f>
        <v>0</v>
      </c>
      <c r="CG219" s="218">
        <f>ROUND(IF($I219="Other HFC Blend",(AD219*$L219*SUMIF(Lists!$E$2:$E$133,'Quarterly Information'!$K219,Exchange_Value)+AD219*$N219*SUMIF(Lists!$E$2:$E$133,'Quarterly Information'!$M219,Exchange_Value)+AD219*$P219*SUMIF(Lists!$E$2:$E$133,'Quarterly Information'!$O219,Exchange_Value)+AD219*$R219*SUMIF(Lists!$E$2:$E$133,'Quarterly Information'!$Q219,Exchange_Value)+AD219*$T219*SUMIF(Lists!$E$2:$E$133,'Quarterly Information'!$S219,Exchange_Value))/1000,AD219*SUMIF(Lists!$E$2:$E$133,$I219,Exchange_Value)/1000),1)</f>
        <v>0</v>
      </c>
      <c r="CH219" s="218">
        <f>ROUND(IF($I219="Other HFC Blend",(AE219*$L219*SUMIF(Lists!$E$2:$E$133,'Quarterly Information'!$K219,Exchange_Value)+AE219*$N219*SUMIF(Lists!$E$2:$E$133,'Quarterly Information'!$M219,Exchange_Value)+AE219*$P219*SUMIF(Lists!$E$2:$E$133,'Quarterly Information'!$O219,Exchange_Value)+AE219*$R219*SUMIF(Lists!$E$2:$E$133,'Quarterly Information'!$Q219,Exchange_Value)+AE219*$T219*SUMIF(Lists!$E$2:$E$133,'Quarterly Information'!$S219,Exchange_Value))/1000,AE219*SUMIF(Lists!$E$2:$E$133,$I219,Exchange_Value)/1000),1)</f>
        <v>0</v>
      </c>
      <c r="CI219" s="218">
        <f>ROUND(IF($I219="Other HFC Blend",(AF219*$L219*SUMIF(Lists!$E$2:$E$133,'Quarterly Information'!$K219,Exchange_Value)+AF219*$N219*SUMIF(Lists!$E$2:$E$133,'Quarterly Information'!$M219,Exchange_Value)+AF219*$P219*SUMIF(Lists!$E$2:$E$133,'Quarterly Information'!$O219,Exchange_Value)+AF219*$R219*SUMIF(Lists!$E$2:$E$133,'Quarterly Information'!$Q219,Exchange_Value)+AF219*$T219*SUMIF(Lists!$E$2:$E$133,'Quarterly Information'!$S219,Exchange_Value))/1000,AF219*SUMIF(Lists!$E$2:$E$133,$I219,Exchange_Value)/1000),1)</f>
        <v>0</v>
      </c>
    </row>
    <row r="220" spans="1:87" ht="14" x14ac:dyDescent="0.25">
      <c r="A220" s="39">
        <v>178</v>
      </c>
      <c r="B220" s="90" t="str">
        <f t="shared" si="127"/>
        <v/>
      </c>
      <c r="C220" s="159"/>
      <c r="D220" s="91"/>
      <c r="E220" s="174"/>
      <c r="F220" s="92"/>
      <c r="G220" s="93"/>
      <c r="H220" s="94"/>
      <c r="I220" s="185"/>
      <c r="J220" s="200"/>
      <c r="K220" s="210"/>
      <c r="L220" s="95"/>
      <c r="M220" s="92"/>
      <c r="N220" s="95"/>
      <c r="O220" s="92"/>
      <c r="P220" s="95"/>
      <c r="Q220" s="128"/>
      <c r="R220" s="95"/>
      <c r="S220" s="128"/>
      <c r="T220" s="211"/>
      <c r="U220" s="203"/>
      <c r="V220" s="92"/>
      <c r="W220" s="96"/>
      <c r="X220" s="92"/>
      <c r="Y220" s="220"/>
      <c r="Z220" s="226"/>
      <c r="AA220" s="165"/>
      <c r="AB220" s="165"/>
      <c r="AC220" s="165"/>
      <c r="AD220" s="165"/>
      <c r="AE220" s="165"/>
      <c r="AF220" s="168"/>
      <c r="AG220"/>
      <c r="AH220" s="107">
        <f t="shared" si="129"/>
        <v>0</v>
      </c>
      <c r="AI220" s="107">
        <f t="shared" si="130"/>
        <v>0</v>
      </c>
      <c r="AJ220" s="107">
        <f t="shared" si="131"/>
        <v>0</v>
      </c>
      <c r="AK220" s="107">
        <f t="shared" si="132"/>
        <v>0</v>
      </c>
      <c r="AL220" s="107">
        <f t="shared" si="133"/>
        <v>0</v>
      </c>
      <c r="AM220" s="107">
        <f t="shared" si="128"/>
        <v>0</v>
      </c>
      <c r="AO220" s="161" t="e">
        <f t="shared" si="134"/>
        <v>#DIV/0!</v>
      </c>
      <c r="AP220" s="161" t="e">
        <f t="shared" si="135"/>
        <v>#DIV/0!</v>
      </c>
      <c r="AQ220" s="161" t="e">
        <f t="shared" si="136"/>
        <v>#DIV/0!</v>
      </c>
      <c r="AR220" s="161" t="e">
        <f t="shared" si="137"/>
        <v>#DIV/0!</v>
      </c>
      <c r="AS220" s="161" t="e">
        <f t="shared" si="138"/>
        <v>#DIV/0!</v>
      </c>
      <c r="AT220" s="107">
        <f t="shared" si="139"/>
        <v>0</v>
      </c>
      <c r="AU220" s="161" t="e">
        <f t="shared" si="140"/>
        <v>#DIV/0!</v>
      </c>
      <c r="AV220" s="161" t="e">
        <f t="shared" si="141"/>
        <v>#DIV/0!</v>
      </c>
      <c r="AW220" s="161" t="e">
        <f t="shared" si="142"/>
        <v>#DIV/0!</v>
      </c>
      <c r="AX220" s="161" t="e">
        <f t="shared" si="143"/>
        <v>#DIV/0!</v>
      </c>
      <c r="AY220" s="161" t="e">
        <f t="shared" si="144"/>
        <v>#DIV/0!</v>
      </c>
      <c r="AZ220" s="107">
        <f t="shared" si="145"/>
        <v>0</v>
      </c>
      <c r="BA220" s="161" t="e">
        <f t="shared" si="146"/>
        <v>#DIV/0!</v>
      </c>
      <c r="BB220" s="161" t="e">
        <f t="shared" si="147"/>
        <v>#DIV/0!</v>
      </c>
      <c r="BC220" s="161" t="e">
        <f t="shared" si="148"/>
        <v>#DIV/0!</v>
      </c>
      <c r="BD220" s="161" t="e">
        <f t="shared" si="149"/>
        <v>#DIV/0!</v>
      </c>
      <c r="BE220" s="161" t="e">
        <f t="shared" si="150"/>
        <v>#DIV/0!</v>
      </c>
      <c r="BF220" s="107">
        <f t="shared" si="151"/>
        <v>0</v>
      </c>
      <c r="BG220" s="161" t="e">
        <f t="shared" si="152"/>
        <v>#DIV/0!</v>
      </c>
      <c r="BH220" s="161" t="e">
        <f t="shared" si="153"/>
        <v>#DIV/0!</v>
      </c>
      <c r="BI220" s="161" t="e">
        <f t="shared" si="154"/>
        <v>#DIV/0!</v>
      </c>
      <c r="BJ220" s="161" t="e">
        <f t="shared" si="155"/>
        <v>#DIV/0!</v>
      </c>
      <c r="BK220" s="161" t="e">
        <f t="shared" si="156"/>
        <v>#DIV/0!</v>
      </c>
      <c r="BL220" s="107">
        <f t="shared" si="157"/>
        <v>0</v>
      </c>
      <c r="BM220" s="161" t="e">
        <f t="shared" si="158"/>
        <v>#DIV/0!</v>
      </c>
      <c r="BN220" s="161" t="e">
        <f t="shared" si="159"/>
        <v>#DIV/0!</v>
      </c>
      <c r="BO220" s="161" t="e">
        <f t="shared" si="160"/>
        <v>#DIV/0!</v>
      </c>
      <c r="BP220" s="161" t="e">
        <f t="shared" si="161"/>
        <v>#DIV/0!</v>
      </c>
      <c r="BQ220" s="161" t="e">
        <f t="shared" si="162"/>
        <v>#DIV/0!</v>
      </c>
      <c r="BR220" s="107">
        <f t="shared" si="163"/>
        <v>0</v>
      </c>
      <c r="BS220" s="161" t="e">
        <f t="shared" si="164"/>
        <v>#DIV/0!</v>
      </c>
      <c r="BT220" s="161" t="e">
        <f t="shared" si="165"/>
        <v>#DIV/0!</v>
      </c>
      <c r="BU220" s="161" t="e">
        <f t="shared" si="166"/>
        <v>#DIV/0!</v>
      </c>
      <c r="BV220" s="161" t="e">
        <f t="shared" si="167"/>
        <v>#DIV/0!</v>
      </c>
      <c r="BW220" s="161" t="e">
        <f t="shared" si="168"/>
        <v>#DIV/0!</v>
      </c>
      <c r="BX220" s="107">
        <f t="shared" si="169"/>
        <v>0</v>
      </c>
      <c r="BZ220" s="40" t="e">
        <f>VLOOKUP(I220,Lists!$D$2:$D$19,1,FALSE)</f>
        <v>#N/A</v>
      </c>
      <c r="CA220" s="40" t="e">
        <f>VLOOKUP($I220,Blends!$B$2:$B$115,1,FALSE)</f>
        <v>#N/A</v>
      </c>
      <c r="CC220" s="218">
        <f>ROUND(IF($I220="Other HFC Blend",(Z220*$L220*SUMIF(Lists!$E$2:$E$133,'Quarterly Information'!$K220,Exchange_Value)+Z220*$N220*SUMIF(Lists!$E$2:$E$133,'Quarterly Information'!$M220,Exchange_Value)+Z220*$P220*SUMIF(Lists!$E$2:$E$133,'Quarterly Information'!$O220,Exchange_Value)+Z220*$R220*SUMIF(Lists!$E$2:$E$133,'Quarterly Information'!$Q220,Exchange_Value)+Z220*$T220*SUMIF(Lists!$E$2:$E$133,'Quarterly Information'!$S220,Exchange_Value))/1000,Z220*SUMIF(Lists!$E$2:$E$133,$I220,Exchange_Value)/1000),1)</f>
        <v>0</v>
      </c>
      <c r="CD220" s="218">
        <f>ROUND(IF($I220="Other HFC Blend",(AA220*$L220*SUMIF(Lists!$E$2:$E$133,'Quarterly Information'!$K220,Exchange_Value)+AA220*$N220*SUMIF(Lists!$E$2:$E$133,'Quarterly Information'!$M220,Exchange_Value)+AA220*$P220*SUMIF(Lists!$E$2:$E$133,'Quarterly Information'!$O220,Exchange_Value)+AA220*$R220*SUMIF(Lists!$E$2:$E$133,'Quarterly Information'!$Q220,Exchange_Value)+AA220*$T220*SUMIF(Lists!$E$2:$E$133,'Quarterly Information'!$S220,Exchange_Value))/1000,AA220*SUMIF(Lists!$E$2:$E$133,$I220,Exchange_Value)/1000),1)</f>
        <v>0</v>
      </c>
      <c r="CE220" s="218">
        <f>ROUND(IF($I220="Other HFC Blend",(AB220*$L220*SUMIF(Lists!$E$2:$E$133,'Quarterly Information'!$K220,Exchange_Value)+AB220*$N220*SUMIF(Lists!$E$2:$E$133,'Quarterly Information'!$M220,Exchange_Value)+AB220*$P220*SUMIF(Lists!$E$2:$E$133,'Quarterly Information'!$O220,Exchange_Value)+AB220*$R220*SUMIF(Lists!$E$2:$E$133,'Quarterly Information'!$Q220,Exchange_Value)+AB220*$T220*SUMIF(Lists!$E$2:$E$133,'Quarterly Information'!$S220,Exchange_Value))/1000,AB220*SUMIF(Lists!$E$2:$E$133,$I220,Exchange_Value)/1000),1)</f>
        <v>0</v>
      </c>
      <c r="CF220" s="218">
        <f>ROUND(IF($I220="Other HFC Blend",(AC220*$L220*SUMIF(Lists!$E$2:$E$133,'Quarterly Information'!$K220,Exchange_Value)+AC220*$N220*SUMIF(Lists!$E$2:$E$133,'Quarterly Information'!$M220,Exchange_Value)+AC220*$P220*SUMIF(Lists!$E$2:$E$133,'Quarterly Information'!$O220,Exchange_Value)+AC220*$R220*SUMIF(Lists!$E$2:$E$133,'Quarterly Information'!$Q220,Exchange_Value)+AC220*$T220*SUMIF(Lists!$E$2:$E$133,'Quarterly Information'!$S220,Exchange_Value))/1000,AC220*SUMIF(Lists!$E$2:$E$133,$I220,Exchange_Value)/1000),1)</f>
        <v>0</v>
      </c>
      <c r="CG220" s="218">
        <f>ROUND(IF($I220="Other HFC Blend",(AD220*$L220*SUMIF(Lists!$E$2:$E$133,'Quarterly Information'!$K220,Exchange_Value)+AD220*$N220*SUMIF(Lists!$E$2:$E$133,'Quarterly Information'!$M220,Exchange_Value)+AD220*$P220*SUMIF(Lists!$E$2:$E$133,'Quarterly Information'!$O220,Exchange_Value)+AD220*$R220*SUMIF(Lists!$E$2:$E$133,'Quarterly Information'!$Q220,Exchange_Value)+AD220*$T220*SUMIF(Lists!$E$2:$E$133,'Quarterly Information'!$S220,Exchange_Value))/1000,AD220*SUMIF(Lists!$E$2:$E$133,$I220,Exchange_Value)/1000),1)</f>
        <v>0</v>
      </c>
      <c r="CH220" s="218">
        <f>ROUND(IF($I220="Other HFC Blend",(AE220*$L220*SUMIF(Lists!$E$2:$E$133,'Quarterly Information'!$K220,Exchange_Value)+AE220*$N220*SUMIF(Lists!$E$2:$E$133,'Quarterly Information'!$M220,Exchange_Value)+AE220*$P220*SUMIF(Lists!$E$2:$E$133,'Quarterly Information'!$O220,Exchange_Value)+AE220*$R220*SUMIF(Lists!$E$2:$E$133,'Quarterly Information'!$Q220,Exchange_Value)+AE220*$T220*SUMIF(Lists!$E$2:$E$133,'Quarterly Information'!$S220,Exchange_Value))/1000,AE220*SUMIF(Lists!$E$2:$E$133,$I220,Exchange_Value)/1000),1)</f>
        <v>0</v>
      </c>
      <c r="CI220" s="218">
        <f>ROUND(IF($I220="Other HFC Blend",(AF220*$L220*SUMIF(Lists!$E$2:$E$133,'Quarterly Information'!$K220,Exchange_Value)+AF220*$N220*SUMIF(Lists!$E$2:$E$133,'Quarterly Information'!$M220,Exchange_Value)+AF220*$P220*SUMIF(Lists!$E$2:$E$133,'Quarterly Information'!$O220,Exchange_Value)+AF220*$R220*SUMIF(Lists!$E$2:$E$133,'Quarterly Information'!$Q220,Exchange_Value)+AF220*$T220*SUMIF(Lists!$E$2:$E$133,'Quarterly Information'!$S220,Exchange_Value))/1000,AF220*SUMIF(Lists!$E$2:$E$133,$I220,Exchange_Value)/1000),1)</f>
        <v>0</v>
      </c>
    </row>
    <row r="221" spans="1:87" ht="14" x14ac:dyDescent="0.25">
      <c r="A221" s="39">
        <v>179</v>
      </c>
      <c r="B221" s="90" t="str">
        <f t="shared" si="127"/>
        <v/>
      </c>
      <c r="C221" s="159"/>
      <c r="D221" s="91"/>
      <c r="E221" s="174"/>
      <c r="F221" s="92"/>
      <c r="G221" s="93"/>
      <c r="H221" s="94"/>
      <c r="I221" s="185"/>
      <c r="J221" s="200"/>
      <c r="K221" s="210"/>
      <c r="L221" s="95"/>
      <c r="M221" s="92"/>
      <c r="N221" s="95"/>
      <c r="O221" s="92"/>
      <c r="P221" s="95"/>
      <c r="Q221" s="128"/>
      <c r="R221" s="95"/>
      <c r="S221" s="128"/>
      <c r="T221" s="211"/>
      <c r="U221" s="203"/>
      <c r="V221" s="92"/>
      <c r="W221" s="96"/>
      <c r="X221" s="92"/>
      <c r="Y221" s="220"/>
      <c r="Z221" s="226"/>
      <c r="AA221" s="165"/>
      <c r="AB221" s="165"/>
      <c r="AC221" s="165"/>
      <c r="AD221" s="165"/>
      <c r="AE221" s="165"/>
      <c r="AF221" s="168"/>
      <c r="AG221"/>
      <c r="AH221" s="107">
        <f t="shared" si="129"/>
        <v>0</v>
      </c>
      <c r="AI221" s="107">
        <f t="shared" si="130"/>
        <v>0</v>
      </c>
      <c r="AJ221" s="107">
        <f t="shared" si="131"/>
        <v>0</v>
      </c>
      <c r="AK221" s="107">
        <f t="shared" si="132"/>
        <v>0</v>
      </c>
      <c r="AL221" s="107">
        <f t="shared" si="133"/>
        <v>0</v>
      </c>
      <c r="AM221" s="107">
        <f t="shared" si="128"/>
        <v>0</v>
      </c>
      <c r="AO221" s="161" t="e">
        <f t="shared" si="134"/>
        <v>#DIV/0!</v>
      </c>
      <c r="AP221" s="161" t="e">
        <f t="shared" si="135"/>
        <v>#DIV/0!</v>
      </c>
      <c r="AQ221" s="161" t="e">
        <f t="shared" si="136"/>
        <v>#DIV/0!</v>
      </c>
      <c r="AR221" s="161" t="e">
        <f t="shared" si="137"/>
        <v>#DIV/0!</v>
      </c>
      <c r="AS221" s="161" t="e">
        <f t="shared" si="138"/>
        <v>#DIV/0!</v>
      </c>
      <c r="AT221" s="107">
        <f t="shared" si="139"/>
        <v>0</v>
      </c>
      <c r="AU221" s="161" t="e">
        <f t="shared" si="140"/>
        <v>#DIV/0!</v>
      </c>
      <c r="AV221" s="161" t="e">
        <f t="shared" si="141"/>
        <v>#DIV/0!</v>
      </c>
      <c r="AW221" s="161" t="e">
        <f t="shared" si="142"/>
        <v>#DIV/0!</v>
      </c>
      <c r="AX221" s="161" t="e">
        <f t="shared" si="143"/>
        <v>#DIV/0!</v>
      </c>
      <c r="AY221" s="161" t="e">
        <f t="shared" si="144"/>
        <v>#DIV/0!</v>
      </c>
      <c r="AZ221" s="107">
        <f t="shared" si="145"/>
        <v>0</v>
      </c>
      <c r="BA221" s="161" t="e">
        <f t="shared" si="146"/>
        <v>#DIV/0!</v>
      </c>
      <c r="BB221" s="161" t="e">
        <f t="shared" si="147"/>
        <v>#DIV/0!</v>
      </c>
      <c r="BC221" s="161" t="e">
        <f t="shared" si="148"/>
        <v>#DIV/0!</v>
      </c>
      <c r="BD221" s="161" t="e">
        <f t="shared" si="149"/>
        <v>#DIV/0!</v>
      </c>
      <c r="BE221" s="161" t="e">
        <f t="shared" si="150"/>
        <v>#DIV/0!</v>
      </c>
      <c r="BF221" s="107">
        <f t="shared" si="151"/>
        <v>0</v>
      </c>
      <c r="BG221" s="161" t="e">
        <f t="shared" si="152"/>
        <v>#DIV/0!</v>
      </c>
      <c r="BH221" s="161" t="e">
        <f t="shared" si="153"/>
        <v>#DIV/0!</v>
      </c>
      <c r="BI221" s="161" t="e">
        <f t="shared" si="154"/>
        <v>#DIV/0!</v>
      </c>
      <c r="BJ221" s="161" t="e">
        <f t="shared" si="155"/>
        <v>#DIV/0!</v>
      </c>
      <c r="BK221" s="161" t="e">
        <f t="shared" si="156"/>
        <v>#DIV/0!</v>
      </c>
      <c r="BL221" s="107">
        <f t="shared" si="157"/>
        <v>0</v>
      </c>
      <c r="BM221" s="161" t="e">
        <f t="shared" si="158"/>
        <v>#DIV/0!</v>
      </c>
      <c r="BN221" s="161" t="e">
        <f t="shared" si="159"/>
        <v>#DIV/0!</v>
      </c>
      <c r="BO221" s="161" t="e">
        <f t="shared" si="160"/>
        <v>#DIV/0!</v>
      </c>
      <c r="BP221" s="161" t="e">
        <f t="shared" si="161"/>
        <v>#DIV/0!</v>
      </c>
      <c r="BQ221" s="161" t="e">
        <f t="shared" si="162"/>
        <v>#DIV/0!</v>
      </c>
      <c r="BR221" s="107">
        <f t="shared" si="163"/>
        <v>0</v>
      </c>
      <c r="BS221" s="161" t="e">
        <f t="shared" si="164"/>
        <v>#DIV/0!</v>
      </c>
      <c r="BT221" s="161" t="e">
        <f t="shared" si="165"/>
        <v>#DIV/0!</v>
      </c>
      <c r="BU221" s="161" t="e">
        <f t="shared" si="166"/>
        <v>#DIV/0!</v>
      </c>
      <c r="BV221" s="161" t="e">
        <f t="shared" si="167"/>
        <v>#DIV/0!</v>
      </c>
      <c r="BW221" s="161" t="e">
        <f t="shared" si="168"/>
        <v>#DIV/0!</v>
      </c>
      <c r="BX221" s="107">
        <f t="shared" si="169"/>
        <v>0</v>
      </c>
      <c r="BZ221" s="40" t="e">
        <f>VLOOKUP(I221,Lists!$D$2:$D$19,1,FALSE)</f>
        <v>#N/A</v>
      </c>
      <c r="CA221" s="40" t="e">
        <f>VLOOKUP($I221,Blends!$B$2:$B$115,1,FALSE)</f>
        <v>#N/A</v>
      </c>
      <c r="CC221" s="218">
        <f>ROUND(IF($I221="Other HFC Blend",(Z221*$L221*SUMIF(Lists!$E$2:$E$133,'Quarterly Information'!$K221,Exchange_Value)+Z221*$N221*SUMIF(Lists!$E$2:$E$133,'Quarterly Information'!$M221,Exchange_Value)+Z221*$P221*SUMIF(Lists!$E$2:$E$133,'Quarterly Information'!$O221,Exchange_Value)+Z221*$R221*SUMIF(Lists!$E$2:$E$133,'Quarterly Information'!$Q221,Exchange_Value)+Z221*$T221*SUMIF(Lists!$E$2:$E$133,'Quarterly Information'!$S221,Exchange_Value))/1000,Z221*SUMIF(Lists!$E$2:$E$133,$I221,Exchange_Value)/1000),1)</f>
        <v>0</v>
      </c>
      <c r="CD221" s="218">
        <f>ROUND(IF($I221="Other HFC Blend",(AA221*$L221*SUMIF(Lists!$E$2:$E$133,'Quarterly Information'!$K221,Exchange_Value)+AA221*$N221*SUMIF(Lists!$E$2:$E$133,'Quarterly Information'!$M221,Exchange_Value)+AA221*$P221*SUMIF(Lists!$E$2:$E$133,'Quarterly Information'!$O221,Exchange_Value)+AA221*$R221*SUMIF(Lists!$E$2:$E$133,'Quarterly Information'!$Q221,Exchange_Value)+AA221*$T221*SUMIF(Lists!$E$2:$E$133,'Quarterly Information'!$S221,Exchange_Value))/1000,AA221*SUMIF(Lists!$E$2:$E$133,$I221,Exchange_Value)/1000),1)</f>
        <v>0</v>
      </c>
      <c r="CE221" s="218">
        <f>ROUND(IF($I221="Other HFC Blend",(AB221*$L221*SUMIF(Lists!$E$2:$E$133,'Quarterly Information'!$K221,Exchange_Value)+AB221*$N221*SUMIF(Lists!$E$2:$E$133,'Quarterly Information'!$M221,Exchange_Value)+AB221*$P221*SUMIF(Lists!$E$2:$E$133,'Quarterly Information'!$O221,Exchange_Value)+AB221*$R221*SUMIF(Lists!$E$2:$E$133,'Quarterly Information'!$Q221,Exchange_Value)+AB221*$T221*SUMIF(Lists!$E$2:$E$133,'Quarterly Information'!$S221,Exchange_Value))/1000,AB221*SUMIF(Lists!$E$2:$E$133,$I221,Exchange_Value)/1000),1)</f>
        <v>0</v>
      </c>
      <c r="CF221" s="218">
        <f>ROUND(IF($I221="Other HFC Blend",(AC221*$L221*SUMIF(Lists!$E$2:$E$133,'Quarterly Information'!$K221,Exchange_Value)+AC221*$N221*SUMIF(Lists!$E$2:$E$133,'Quarterly Information'!$M221,Exchange_Value)+AC221*$P221*SUMIF(Lists!$E$2:$E$133,'Quarterly Information'!$O221,Exchange_Value)+AC221*$R221*SUMIF(Lists!$E$2:$E$133,'Quarterly Information'!$Q221,Exchange_Value)+AC221*$T221*SUMIF(Lists!$E$2:$E$133,'Quarterly Information'!$S221,Exchange_Value))/1000,AC221*SUMIF(Lists!$E$2:$E$133,$I221,Exchange_Value)/1000),1)</f>
        <v>0</v>
      </c>
      <c r="CG221" s="218">
        <f>ROUND(IF($I221="Other HFC Blend",(AD221*$L221*SUMIF(Lists!$E$2:$E$133,'Quarterly Information'!$K221,Exchange_Value)+AD221*$N221*SUMIF(Lists!$E$2:$E$133,'Quarterly Information'!$M221,Exchange_Value)+AD221*$P221*SUMIF(Lists!$E$2:$E$133,'Quarterly Information'!$O221,Exchange_Value)+AD221*$R221*SUMIF(Lists!$E$2:$E$133,'Quarterly Information'!$Q221,Exchange_Value)+AD221*$T221*SUMIF(Lists!$E$2:$E$133,'Quarterly Information'!$S221,Exchange_Value))/1000,AD221*SUMIF(Lists!$E$2:$E$133,$I221,Exchange_Value)/1000),1)</f>
        <v>0</v>
      </c>
      <c r="CH221" s="218">
        <f>ROUND(IF($I221="Other HFC Blend",(AE221*$L221*SUMIF(Lists!$E$2:$E$133,'Quarterly Information'!$K221,Exchange_Value)+AE221*$N221*SUMIF(Lists!$E$2:$E$133,'Quarterly Information'!$M221,Exchange_Value)+AE221*$P221*SUMIF(Lists!$E$2:$E$133,'Quarterly Information'!$O221,Exchange_Value)+AE221*$R221*SUMIF(Lists!$E$2:$E$133,'Quarterly Information'!$Q221,Exchange_Value)+AE221*$T221*SUMIF(Lists!$E$2:$E$133,'Quarterly Information'!$S221,Exchange_Value))/1000,AE221*SUMIF(Lists!$E$2:$E$133,$I221,Exchange_Value)/1000),1)</f>
        <v>0</v>
      </c>
      <c r="CI221" s="218">
        <f>ROUND(IF($I221="Other HFC Blend",(AF221*$L221*SUMIF(Lists!$E$2:$E$133,'Quarterly Information'!$K221,Exchange_Value)+AF221*$N221*SUMIF(Lists!$E$2:$E$133,'Quarterly Information'!$M221,Exchange_Value)+AF221*$P221*SUMIF(Lists!$E$2:$E$133,'Quarterly Information'!$O221,Exchange_Value)+AF221*$R221*SUMIF(Lists!$E$2:$E$133,'Quarterly Information'!$Q221,Exchange_Value)+AF221*$T221*SUMIF(Lists!$E$2:$E$133,'Quarterly Information'!$S221,Exchange_Value))/1000,AF221*SUMIF(Lists!$E$2:$E$133,$I221,Exchange_Value)/1000),1)</f>
        <v>0</v>
      </c>
    </row>
    <row r="222" spans="1:87" ht="14" x14ac:dyDescent="0.25">
      <c r="A222" s="39">
        <v>180</v>
      </c>
      <c r="B222" s="90" t="str">
        <f t="shared" si="127"/>
        <v/>
      </c>
      <c r="C222" s="159"/>
      <c r="D222" s="91"/>
      <c r="E222" s="174"/>
      <c r="F222" s="92"/>
      <c r="G222" s="93"/>
      <c r="H222" s="94"/>
      <c r="I222" s="185"/>
      <c r="J222" s="200"/>
      <c r="K222" s="210"/>
      <c r="L222" s="95"/>
      <c r="M222" s="92"/>
      <c r="N222" s="95"/>
      <c r="O222" s="92"/>
      <c r="P222" s="95"/>
      <c r="Q222" s="128"/>
      <c r="R222" s="95"/>
      <c r="S222" s="128"/>
      <c r="T222" s="211"/>
      <c r="U222" s="203"/>
      <c r="V222" s="92"/>
      <c r="W222" s="96"/>
      <c r="X222" s="92"/>
      <c r="Y222" s="220"/>
      <c r="Z222" s="226"/>
      <c r="AA222" s="165"/>
      <c r="AB222" s="165"/>
      <c r="AC222" s="165"/>
      <c r="AD222" s="165"/>
      <c r="AE222" s="165"/>
      <c r="AF222" s="168"/>
      <c r="AG222"/>
      <c r="AH222" s="107">
        <f t="shared" si="129"/>
        <v>0</v>
      </c>
      <c r="AI222" s="107">
        <f t="shared" si="130"/>
        <v>0</v>
      </c>
      <c r="AJ222" s="107">
        <f t="shared" si="131"/>
        <v>0</v>
      </c>
      <c r="AK222" s="107">
        <f t="shared" si="132"/>
        <v>0</v>
      </c>
      <c r="AL222" s="107">
        <f t="shared" si="133"/>
        <v>0</v>
      </c>
      <c r="AM222" s="107">
        <f t="shared" si="128"/>
        <v>0</v>
      </c>
      <c r="AO222" s="161" t="e">
        <f t="shared" si="134"/>
        <v>#DIV/0!</v>
      </c>
      <c r="AP222" s="161" t="e">
        <f t="shared" si="135"/>
        <v>#DIV/0!</v>
      </c>
      <c r="AQ222" s="161" t="e">
        <f t="shared" si="136"/>
        <v>#DIV/0!</v>
      </c>
      <c r="AR222" s="161" t="e">
        <f t="shared" si="137"/>
        <v>#DIV/0!</v>
      </c>
      <c r="AS222" s="161" t="e">
        <f t="shared" si="138"/>
        <v>#DIV/0!</v>
      </c>
      <c r="AT222" s="107">
        <f t="shared" si="139"/>
        <v>0</v>
      </c>
      <c r="AU222" s="161" t="e">
        <f t="shared" si="140"/>
        <v>#DIV/0!</v>
      </c>
      <c r="AV222" s="161" t="e">
        <f t="shared" si="141"/>
        <v>#DIV/0!</v>
      </c>
      <c r="AW222" s="161" t="e">
        <f t="shared" si="142"/>
        <v>#DIV/0!</v>
      </c>
      <c r="AX222" s="161" t="e">
        <f t="shared" si="143"/>
        <v>#DIV/0!</v>
      </c>
      <c r="AY222" s="161" t="e">
        <f t="shared" si="144"/>
        <v>#DIV/0!</v>
      </c>
      <c r="AZ222" s="107">
        <f t="shared" si="145"/>
        <v>0</v>
      </c>
      <c r="BA222" s="161" t="e">
        <f t="shared" si="146"/>
        <v>#DIV/0!</v>
      </c>
      <c r="BB222" s="161" t="e">
        <f t="shared" si="147"/>
        <v>#DIV/0!</v>
      </c>
      <c r="BC222" s="161" t="e">
        <f t="shared" si="148"/>
        <v>#DIV/0!</v>
      </c>
      <c r="BD222" s="161" t="e">
        <f t="shared" si="149"/>
        <v>#DIV/0!</v>
      </c>
      <c r="BE222" s="161" t="e">
        <f t="shared" si="150"/>
        <v>#DIV/0!</v>
      </c>
      <c r="BF222" s="107">
        <f t="shared" si="151"/>
        <v>0</v>
      </c>
      <c r="BG222" s="161" t="e">
        <f t="shared" si="152"/>
        <v>#DIV/0!</v>
      </c>
      <c r="BH222" s="161" t="e">
        <f t="shared" si="153"/>
        <v>#DIV/0!</v>
      </c>
      <c r="BI222" s="161" t="e">
        <f t="shared" si="154"/>
        <v>#DIV/0!</v>
      </c>
      <c r="BJ222" s="161" t="e">
        <f t="shared" si="155"/>
        <v>#DIV/0!</v>
      </c>
      <c r="BK222" s="161" t="e">
        <f t="shared" si="156"/>
        <v>#DIV/0!</v>
      </c>
      <c r="BL222" s="107">
        <f t="shared" si="157"/>
        <v>0</v>
      </c>
      <c r="BM222" s="161" t="e">
        <f t="shared" si="158"/>
        <v>#DIV/0!</v>
      </c>
      <c r="BN222" s="161" t="e">
        <f t="shared" si="159"/>
        <v>#DIV/0!</v>
      </c>
      <c r="BO222" s="161" t="e">
        <f t="shared" si="160"/>
        <v>#DIV/0!</v>
      </c>
      <c r="BP222" s="161" t="e">
        <f t="shared" si="161"/>
        <v>#DIV/0!</v>
      </c>
      <c r="BQ222" s="161" t="e">
        <f t="shared" si="162"/>
        <v>#DIV/0!</v>
      </c>
      <c r="BR222" s="107">
        <f t="shared" si="163"/>
        <v>0</v>
      </c>
      <c r="BS222" s="161" t="e">
        <f t="shared" si="164"/>
        <v>#DIV/0!</v>
      </c>
      <c r="BT222" s="161" t="e">
        <f t="shared" si="165"/>
        <v>#DIV/0!</v>
      </c>
      <c r="BU222" s="161" t="e">
        <f t="shared" si="166"/>
        <v>#DIV/0!</v>
      </c>
      <c r="BV222" s="161" t="e">
        <f t="shared" si="167"/>
        <v>#DIV/0!</v>
      </c>
      <c r="BW222" s="161" t="e">
        <f t="shared" si="168"/>
        <v>#DIV/0!</v>
      </c>
      <c r="BX222" s="107">
        <f t="shared" si="169"/>
        <v>0</v>
      </c>
      <c r="BZ222" s="40" t="e">
        <f>VLOOKUP(I222,Lists!$D$2:$D$19,1,FALSE)</f>
        <v>#N/A</v>
      </c>
      <c r="CA222" s="40" t="e">
        <f>VLOOKUP($I222,Blends!$B$2:$B$115,1,FALSE)</f>
        <v>#N/A</v>
      </c>
      <c r="CC222" s="218">
        <f>ROUND(IF($I222="Other HFC Blend",(Z222*$L222*SUMIF(Lists!$E$2:$E$133,'Quarterly Information'!$K222,Exchange_Value)+Z222*$N222*SUMIF(Lists!$E$2:$E$133,'Quarterly Information'!$M222,Exchange_Value)+Z222*$P222*SUMIF(Lists!$E$2:$E$133,'Quarterly Information'!$O222,Exchange_Value)+Z222*$R222*SUMIF(Lists!$E$2:$E$133,'Quarterly Information'!$Q222,Exchange_Value)+Z222*$T222*SUMIF(Lists!$E$2:$E$133,'Quarterly Information'!$S222,Exchange_Value))/1000,Z222*SUMIF(Lists!$E$2:$E$133,$I222,Exchange_Value)/1000),1)</f>
        <v>0</v>
      </c>
      <c r="CD222" s="218">
        <f>ROUND(IF($I222="Other HFC Blend",(AA222*$L222*SUMIF(Lists!$E$2:$E$133,'Quarterly Information'!$K222,Exchange_Value)+AA222*$N222*SUMIF(Lists!$E$2:$E$133,'Quarterly Information'!$M222,Exchange_Value)+AA222*$P222*SUMIF(Lists!$E$2:$E$133,'Quarterly Information'!$O222,Exchange_Value)+AA222*$R222*SUMIF(Lists!$E$2:$E$133,'Quarterly Information'!$Q222,Exchange_Value)+AA222*$T222*SUMIF(Lists!$E$2:$E$133,'Quarterly Information'!$S222,Exchange_Value))/1000,AA222*SUMIF(Lists!$E$2:$E$133,$I222,Exchange_Value)/1000),1)</f>
        <v>0</v>
      </c>
      <c r="CE222" s="218">
        <f>ROUND(IF($I222="Other HFC Blend",(AB222*$L222*SUMIF(Lists!$E$2:$E$133,'Quarterly Information'!$K222,Exchange_Value)+AB222*$N222*SUMIF(Lists!$E$2:$E$133,'Quarterly Information'!$M222,Exchange_Value)+AB222*$P222*SUMIF(Lists!$E$2:$E$133,'Quarterly Information'!$O222,Exchange_Value)+AB222*$R222*SUMIF(Lists!$E$2:$E$133,'Quarterly Information'!$Q222,Exchange_Value)+AB222*$T222*SUMIF(Lists!$E$2:$E$133,'Quarterly Information'!$S222,Exchange_Value))/1000,AB222*SUMIF(Lists!$E$2:$E$133,$I222,Exchange_Value)/1000),1)</f>
        <v>0</v>
      </c>
      <c r="CF222" s="218">
        <f>ROUND(IF($I222="Other HFC Blend",(AC222*$L222*SUMIF(Lists!$E$2:$E$133,'Quarterly Information'!$K222,Exchange_Value)+AC222*$N222*SUMIF(Lists!$E$2:$E$133,'Quarterly Information'!$M222,Exchange_Value)+AC222*$P222*SUMIF(Lists!$E$2:$E$133,'Quarterly Information'!$O222,Exchange_Value)+AC222*$R222*SUMIF(Lists!$E$2:$E$133,'Quarterly Information'!$Q222,Exchange_Value)+AC222*$T222*SUMIF(Lists!$E$2:$E$133,'Quarterly Information'!$S222,Exchange_Value))/1000,AC222*SUMIF(Lists!$E$2:$E$133,$I222,Exchange_Value)/1000),1)</f>
        <v>0</v>
      </c>
      <c r="CG222" s="218">
        <f>ROUND(IF($I222="Other HFC Blend",(AD222*$L222*SUMIF(Lists!$E$2:$E$133,'Quarterly Information'!$K222,Exchange_Value)+AD222*$N222*SUMIF(Lists!$E$2:$E$133,'Quarterly Information'!$M222,Exchange_Value)+AD222*$P222*SUMIF(Lists!$E$2:$E$133,'Quarterly Information'!$O222,Exchange_Value)+AD222*$R222*SUMIF(Lists!$E$2:$E$133,'Quarterly Information'!$Q222,Exchange_Value)+AD222*$T222*SUMIF(Lists!$E$2:$E$133,'Quarterly Information'!$S222,Exchange_Value))/1000,AD222*SUMIF(Lists!$E$2:$E$133,$I222,Exchange_Value)/1000),1)</f>
        <v>0</v>
      </c>
      <c r="CH222" s="218">
        <f>ROUND(IF($I222="Other HFC Blend",(AE222*$L222*SUMIF(Lists!$E$2:$E$133,'Quarterly Information'!$K222,Exchange_Value)+AE222*$N222*SUMIF(Lists!$E$2:$E$133,'Quarterly Information'!$M222,Exchange_Value)+AE222*$P222*SUMIF(Lists!$E$2:$E$133,'Quarterly Information'!$O222,Exchange_Value)+AE222*$R222*SUMIF(Lists!$E$2:$E$133,'Quarterly Information'!$Q222,Exchange_Value)+AE222*$T222*SUMIF(Lists!$E$2:$E$133,'Quarterly Information'!$S222,Exchange_Value))/1000,AE222*SUMIF(Lists!$E$2:$E$133,$I222,Exchange_Value)/1000),1)</f>
        <v>0</v>
      </c>
      <c r="CI222" s="218">
        <f>ROUND(IF($I222="Other HFC Blend",(AF222*$L222*SUMIF(Lists!$E$2:$E$133,'Quarterly Information'!$K222,Exchange_Value)+AF222*$N222*SUMIF(Lists!$E$2:$E$133,'Quarterly Information'!$M222,Exchange_Value)+AF222*$P222*SUMIF(Lists!$E$2:$E$133,'Quarterly Information'!$O222,Exchange_Value)+AF222*$R222*SUMIF(Lists!$E$2:$E$133,'Quarterly Information'!$Q222,Exchange_Value)+AF222*$T222*SUMIF(Lists!$E$2:$E$133,'Quarterly Information'!$S222,Exchange_Value))/1000,AF222*SUMIF(Lists!$E$2:$E$133,$I222,Exchange_Value)/1000),1)</f>
        <v>0</v>
      </c>
    </row>
    <row r="223" spans="1:87" ht="14" x14ac:dyDescent="0.25">
      <c r="A223" s="39">
        <v>181</v>
      </c>
      <c r="B223" s="90" t="str">
        <f t="shared" si="127"/>
        <v/>
      </c>
      <c r="C223" s="159"/>
      <c r="D223" s="91"/>
      <c r="E223" s="174"/>
      <c r="F223" s="92"/>
      <c r="G223" s="93"/>
      <c r="H223" s="94"/>
      <c r="I223" s="185"/>
      <c r="J223" s="200"/>
      <c r="K223" s="210"/>
      <c r="L223" s="95"/>
      <c r="M223" s="92"/>
      <c r="N223" s="95"/>
      <c r="O223" s="92"/>
      <c r="P223" s="95"/>
      <c r="Q223" s="128"/>
      <c r="R223" s="95"/>
      <c r="S223" s="128"/>
      <c r="T223" s="211"/>
      <c r="U223" s="203"/>
      <c r="V223" s="92"/>
      <c r="W223" s="96"/>
      <c r="X223" s="92"/>
      <c r="Y223" s="220"/>
      <c r="Z223" s="226"/>
      <c r="AA223" s="165"/>
      <c r="AB223" s="165"/>
      <c r="AC223" s="165"/>
      <c r="AD223" s="165"/>
      <c r="AE223" s="165"/>
      <c r="AF223" s="168"/>
      <c r="AG223"/>
      <c r="AH223" s="107">
        <f t="shared" si="129"/>
        <v>0</v>
      </c>
      <c r="AI223" s="107">
        <f t="shared" si="130"/>
        <v>0</v>
      </c>
      <c r="AJ223" s="107">
        <f t="shared" si="131"/>
        <v>0</v>
      </c>
      <c r="AK223" s="107">
        <f t="shared" si="132"/>
        <v>0</v>
      </c>
      <c r="AL223" s="107">
        <f t="shared" si="133"/>
        <v>0</v>
      </c>
      <c r="AM223" s="107">
        <f t="shared" si="128"/>
        <v>0</v>
      </c>
      <c r="AO223" s="161" t="e">
        <f t="shared" si="134"/>
        <v>#DIV/0!</v>
      </c>
      <c r="AP223" s="161" t="e">
        <f t="shared" si="135"/>
        <v>#DIV/0!</v>
      </c>
      <c r="AQ223" s="161" t="e">
        <f t="shared" si="136"/>
        <v>#DIV/0!</v>
      </c>
      <c r="AR223" s="161" t="e">
        <f t="shared" si="137"/>
        <v>#DIV/0!</v>
      </c>
      <c r="AS223" s="161" t="e">
        <f t="shared" si="138"/>
        <v>#DIV/0!</v>
      </c>
      <c r="AT223" s="107">
        <f t="shared" si="139"/>
        <v>0</v>
      </c>
      <c r="AU223" s="161" t="e">
        <f t="shared" si="140"/>
        <v>#DIV/0!</v>
      </c>
      <c r="AV223" s="161" t="e">
        <f t="shared" si="141"/>
        <v>#DIV/0!</v>
      </c>
      <c r="AW223" s="161" t="e">
        <f t="shared" si="142"/>
        <v>#DIV/0!</v>
      </c>
      <c r="AX223" s="161" t="e">
        <f t="shared" si="143"/>
        <v>#DIV/0!</v>
      </c>
      <c r="AY223" s="161" t="e">
        <f t="shared" si="144"/>
        <v>#DIV/0!</v>
      </c>
      <c r="AZ223" s="107">
        <f t="shared" si="145"/>
        <v>0</v>
      </c>
      <c r="BA223" s="161" t="e">
        <f t="shared" si="146"/>
        <v>#DIV/0!</v>
      </c>
      <c r="BB223" s="161" t="e">
        <f t="shared" si="147"/>
        <v>#DIV/0!</v>
      </c>
      <c r="BC223" s="161" t="e">
        <f t="shared" si="148"/>
        <v>#DIV/0!</v>
      </c>
      <c r="BD223" s="161" t="e">
        <f t="shared" si="149"/>
        <v>#DIV/0!</v>
      </c>
      <c r="BE223" s="161" t="e">
        <f t="shared" si="150"/>
        <v>#DIV/0!</v>
      </c>
      <c r="BF223" s="107">
        <f t="shared" si="151"/>
        <v>0</v>
      </c>
      <c r="BG223" s="161" t="e">
        <f t="shared" si="152"/>
        <v>#DIV/0!</v>
      </c>
      <c r="BH223" s="161" t="e">
        <f t="shared" si="153"/>
        <v>#DIV/0!</v>
      </c>
      <c r="BI223" s="161" t="e">
        <f t="shared" si="154"/>
        <v>#DIV/0!</v>
      </c>
      <c r="BJ223" s="161" t="e">
        <f t="shared" si="155"/>
        <v>#DIV/0!</v>
      </c>
      <c r="BK223" s="161" t="e">
        <f t="shared" si="156"/>
        <v>#DIV/0!</v>
      </c>
      <c r="BL223" s="107">
        <f t="shared" si="157"/>
        <v>0</v>
      </c>
      <c r="BM223" s="161" t="e">
        <f t="shared" si="158"/>
        <v>#DIV/0!</v>
      </c>
      <c r="BN223" s="161" t="e">
        <f t="shared" si="159"/>
        <v>#DIV/0!</v>
      </c>
      <c r="BO223" s="161" t="e">
        <f t="shared" si="160"/>
        <v>#DIV/0!</v>
      </c>
      <c r="BP223" s="161" t="e">
        <f t="shared" si="161"/>
        <v>#DIV/0!</v>
      </c>
      <c r="BQ223" s="161" t="e">
        <f t="shared" si="162"/>
        <v>#DIV/0!</v>
      </c>
      <c r="BR223" s="107">
        <f t="shared" si="163"/>
        <v>0</v>
      </c>
      <c r="BS223" s="161" t="e">
        <f t="shared" si="164"/>
        <v>#DIV/0!</v>
      </c>
      <c r="BT223" s="161" t="e">
        <f t="shared" si="165"/>
        <v>#DIV/0!</v>
      </c>
      <c r="BU223" s="161" t="e">
        <f t="shared" si="166"/>
        <v>#DIV/0!</v>
      </c>
      <c r="BV223" s="161" t="e">
        <f t="shared" si="167"/>
        <v>#DIV/0!</v>
      </c>
      <c r="BW223" s="161" t="e">
        <f t="shared" si="168"/>
        <v>#DIV/0!</v>
      </c>
      <c r="BX223" s="107">
        <f t="shared" si="169"/>
        <v>0</v>
      </c>
      <c r="BZ223" s="40" t="e">
        <f>VLOOKUP(I223,Lists!$D$2:$D$19,1,FALSE)</f>
        <v>#N/A</v>
      </c>
      <c r="CA223" s="40" t="e">
        <f>VLOOKUP($I223,Blends!$B$2:$B$115,1,FALSE)</f>
        <v>#N/A</v>
      </c>
      <c r="CC223" s="218">
        <f>ROUND(IF($I223="Other HFC Blend",(Z223*$L223*SUMIF(Lists!$E$2:$E$133,'Quarterly Information'!$K223,Exchange_Value)+Z223*$N223*SUMIF(Lists!$E$2:$E$133,'Quarterly Information'!$M223,Exchange_Value)+Z223*$P223*SUMIF(Lists!$E$2:$E$133,'Quarterly Information'!$O223,Exchange_Value)+Z223*$R223*SUMIF(Lists!$E$2:$E$133,'Quarterly Information'!$Q223,Exchange_Value)+Z223*$T223*SUMIF(Lists!$E$2:$E$133,'Quarterly Information'!$S223,Exchange_Value))/1000,Z223*SUMIF(Lists!$E$2:$E$133,$I223,Exchange_Value)/1000),1)</f>
        <v>0</v>
      </c>
      <c r="CD223" s="218">
        <f>ROUND(IF($I223="Other HFC Blend",(AA223*$L223*SUMIF(Lists!$E$2:$E$133,'Quarterly Information'!$K223,Exchange_Value)+AA223*$N223*SUMIF(Lists!$E$2:$E$133,'Quarterly Information'!$M223,Exchange_Value)+AA223*$P223*SUMIF(Lists!$E$2:$E$133,'Quarterly Information'!$O223,Exchange_Value)+AA223*$R223*SUMIF(Lists!$E$2:$E$133,'Quarterly Information'!$Q223,Exchange_Value)+AA223*$T223*SUMIF(Lists!$E$2:$E$133,'Quarterly Information'!$S223,Exchange_Value))/1000,AA223*SUMIF(Lists!$E$2:$E$133,$I223,Exchange_Value)/1000),1)</f>
        <v>0</v>
      </c>
      <c r="CE223" s="218">
        <f>ROUND(IF($I223="Other HFC Blend",(AB223*$L223*SUMIF(Lists!$E$2:$E$133,'Quarterly Information'!$K223,Exchange_Value)+AB223*$N223*SUMIF(Lists!$E$2:$E$133,'Quarterly Information'!$M223,Exchange_Value)+AB223*$P223*SUMIF(Lists!$E$2:$E$133,'Quarterly Information'!$O223,Exchange_Value)+AB223*$R223*SUMIF(Lists!$E$2:$E$133,'Quarterly Information'!$Q223,Exchange_Value)+AB223*$T223*SUMIF(Lists!$E$2:$E$133,'Quarterly Information'!$S223,Exchange_Value))/1000,AB223*SUMIF(Lists!$E$2:$E$133,$I223,Exchange_Value)/1000),1)</f>
        <v>0</v>
      </c>
      <c r="CF223" s="218">
        <f>ROUND(IF($I223="Other HFC Blend",(AC223*$L223*SUMIF(Lists!$E$2:$E$133,'Quarterly Information'!$K223,Exchange_Value)+AC223*$N223*SUMIF(Lists!$E$2:$E$133,'Quarterly Information'!$M223,Exchange_Value)+AC223*$P223*SUMIF(Lists!$E$2:$E$133,'Quarterly Information'!$O223,Exchange_Value)+AC223*$R223*SUMIF(Lists!$E$2:$E$133,'Quarterly Information'!$Q223,Exchange_Value)+AC223*$T223*SUMIF(Lists!$E$2:$E$133,'Quarterly Information'!$S223,Exchange_Value))/1000,AC223*SUMIF(Lists!$E$2:$E$133,$I223,Exchange_Value)/1000),1)</f>
        <v>0</v>
      </c>
      <c r="CG223" s="218">
        <f>ROUND(IF($I223="Other HFC Blend",(AD223*$L223*SUMIF(Lists!$E$2:$E$133,'Quarterly Information'!$K223,Exchange_Value)+AD223*$N223*SUMIF(Lists!$E$2:$E$133,'Quarterly Information'!$M223,Exchange_Value)+AD223*$P223*SUMIF(Lists!$E$2:$E$133,'Quarterly Information'!$O223,Exchange_Value)+AD223*$R223*SUMIF(Lists!$E$2:$E$133,'Quarterly Information'!$Q223,Exchange_Value)+AD223*$T223*SUMIF(Lists!$E$2:$E$133,'Quarterly Information'!$S223,Exchange_Value))/1000,AD223*SUMIF(Lists!$E$2:$E$133,$I223,Exchange_Value)/1000),1)</f>
        <v>0</v>
      </c>
      <c r="CH223" s="218">
        <f>ROUND(IF($I223="Other HFC Blend",(AE223*$L223*SUMIF(Lists!$E$2:$E$133,'Quarterly Information'!$K223,Exchange_Value)+AE223*$N223*SUMIF(Lists!$E$2:$E$133,'Quarterly Information'!$M223,Exchange_Value)+AE223*$P223*SUMIF(Lists!$E$2:$E$133,'Quarterly Information'!$O223,Exchange_Value)+AE223*$R223*SUMIF(Lists!$E$2:$E$133,'Quarterly Information'!$Q223,Exchange_Value)+AE223*$T223*SUMIF(Lists!$E$2:$E$133,'Quarterly Information'!$S223,Exchange_Value))/1000,AE223*SUMIF(Lists!$E$2:$E$133,$I223,Exchange_Value)/1000),1)</f>
        <v>0</v>
      </c>
      <c r="CI223" s="218">
        <f>ROUND(IF($I223="Other HFC Blend",(AF223*$L223*SUMIF(Lists!$E$2:$E$133,'Quarterly Information'!$K223,Exchange_Value)+AF223*$N223*SUMIF(Lists!$E$2:$E$133,'Quarterly Information'!$M223,Exchange_Value)+AF223*$P223*SUMIF(Lists!$E$2:$E$133,'Quarterly Information'!$O223,Exchange_Value)+AF223*$R223*SUMIF(Lists!$E$2:$E$133,'Quarterly Information'!$Q223,Exchange_Value)+AF223*$T223*SUMIF(Lists!$E$2:$E$133,'Quarterly Information'!$S223,Exchange_Value))/1000,AF223*SUMIF(Lists!$E$2:$E$133,$I223,Exchange_Value)/1000),1)</f>
        <v>0</v>
      </c>
    </row>
    <row r="224" spans="1:87" ht="14" x14ac:dyDescent="0.25">
      <c r="A224" s="39">
        <v>182</v>
      </c>
      <c r="B224" s="90" t="str">
        <f t="shared" si="127"/>
        <v/>
      </c>
      <c r="C224" s="159"/>
      <c r="D224" s="91"/>
      <c r="E224" s="174"/>
      <c r="F224" s="92"/>
      <c r="G224" s="93"/>
      <c r="H224" s="94"/>
      <c r="I224" s="185"/>
      <c r="J224" s="200"/>
      <c r="K224" s="210"/>
      <c r="L224" s="95"/>
      <c r="M224" s="92"/>
      <c r="N224" s="95"/>
      <c r="O224" s="92"/>
      <c r="P224" s="95"/>
      <c r="Q224" s="128"/>
      <c r="R224" s="95"/>
      <c r="S224" s="128"/>
      <c r="T224" s="211"/>
      <c r="U224" s="203"/>
      <c r="V224" s="92"/>
      <c r="W224" s="96"/>
      <c r="X224" s="92"/>
      <c r="Y224" s="220"/>
      <c r="Z224" s="226"/>
      <c r="AA224" s="165"/>
      <c r="AB224" s="165"/>
      <c r="AC224" s="165"/>
      <c r="AD224" s="165"/>
      <c r="AE224" s="165"/>
      <c r="AF224" s="168"/>
      <c r="AG224"/>
      <c r="AH224" s="107">
        <f t="shared" si="129"/>
        <v>0</v>
      </c>
      <c r="AI224" s="107">
        <f t="shared" si="130"/>
        <v>0</v>
      </c>
      <c r="AJ224" s="107">
        <f t="shared" si="131"/>
        <v>0</v>
      </c>
      <c r="AK224" s="107">
        <f t="shared" si="132"/>
        <v>0</v>
      </c>
      <c r="AL224" s="107">
        <f t="shared" si="133"/>
        <v>0</v>
      </c>
      <c r="AM224" s="107">
        <f t="shared" si="128"/>
        <v>0</v>
      </c>
      <c r="AO224" s="161" t="e">
        <f t="shared" si="134"/>
        <v>#DIV/0!</v>
      </c>
      <c r="AP224" s="161" t="e">
        <f t="shared" si="135"/>
        <v>#DIV/0!</v>
      </c>
      <c r="AQ224" s="161" t="e">
        <f t="shared" si="136"/>
        <v>#DIV/0!</v>
      </c>
      <c r="AR224" s="161" t="e">
        <f t="shared" si="137"/>
        <v>#DIV/0!</v>
      </c>
      <c r="AS224" s="161" t="e">
        <f t="shared" si="138"/>
        <v>#DIV/0!</v>
      </c>
      <c r="AT224" s="107">
        <f t="shared" si="139"/>
        <v>0</v>
      </c>
      <c r="AU224" s="161" t="e">
        <f t="shared" si="140"/>
        <v>#DIV/0!</v>
      </c>
      <c r="AV224" s="161" t="e">
        <f t="shared" si="141"/>
        <v>#DIV/0!</v>
      </c>
      <c r="AW224" s="161" t="e">
        <f t="shared" si="142"/>
        <v>#DIV/0!</v>
      </c>
      <c r="AX224" s="161" t="e">
        <f t="shared" si="143"/>
        <v>#DIV/0!</v>
      </c>
      <c r="AY224" s="161" t="e">
        <f t="shared" si="144"/>
        <v>#DIV/0!</v>
      </c>
      <c r="AZ224" s="107">
        <f t="shared" si="145"/>
        <v>0</v>
      </c>
      <c r="BA224" s="161" t="e">
        <f t="shared" si="146"/>
        <v>#DIV/0!</v>
      </c>
      <c r="BB224" s="161" t="e">
        <f t="shared" si="147"/>
        <v>#DIV/0!</v>
      </c>
      <c r="BC224" s="161" t="e">
        <f t="shared" si="148"/>
        <v>#DIV/0!</v>
      </c>
      <c r="BD224" s="161" t="e">
        <f t="shared" si="149"/>
        <v>#DIV/0!</v>
      </c>
      <c r="BE224" s="161" t="e">
        <f t="shared" si="150"/>
        <v>#DIV/0!</v>
      </c>
      <c r="BF224" s="107">
        <f t="shared" si="151"/>
        <v>0</v>
      </c>
      <c r="BG224" s="161" t="e">
        <f t="shared" si="152"/>
        <v>#DIV/0!</v>
      </c>
      <c r="BH224" s="161" t="e">
        <f t="shared" si="153"/>
        <v>#DIV/0!</v>
      </c>
      <c r="BI224" s="161" t="e">
        <f t="shared" si="154"/>
        <v>#DIV/0!</v>
      </c>
      <c r="BJ224" s="161" t="e">
        <f t="shared" si="155"/>
        <v>#DIV/0!</v>
      </c>
      <c r="BK224" s="161" t="e">
        <f t="shared" si="156"/>
        <v>#DIV/0!</v>
      </c>
      <c r="BL224" s="107">
        <f t="shared" si="157"/>
        <v>0</v>
      </c>
      <c r="BM224" s="161" t="e">
        <f t="shared" si="158"/>
        <v>#DIV/0!</v>
      </c>
      <c r="BN224" s="161" t="e">
        <f t="shared" si="159"/>
        <v>#DIV/0!</v>
      </c>
      <c r="BO224" s="161" t="e">
        <f t="shared" si="160"/>
        <v>#DIV/0!</v>
      </c>
      <c r="BP224" s="161" t="e">
        <f t="shared" si="161"/>
        <v>#DIV/0!</v>
      </c>
      <c r="BQ224" s="161" t="e">
        <f t="shared" si="162"/>
        <v>#DIV/0!</v>
      </c>
      <c r="BR224" s="107">
        <f t="shared" si="163"/>
        <v>0</v>
      </c>
      <c r="BS224" s="161" t="e">
        <f t="shared" si="164"/>
        <v>#DIV/0!</v>
      </c>
      <c r="BT224" s="161" t="e">
        <f t="shared" si="165"/>
        <v>#DIV/0!</v>
      </c>
      <c r="BU224" s="161" t="e">
        <f t="shared" si="166"/>
        <v>#DIV/0!</v>
      </c>
      <c r="BV224" s="161" t="e">
        <f t="shared" si="167"/>
        <v>#DIV/0!</v>
      </c>
      <c r="BW224" s="161" t="e">
        <f t="shared" si="168"/>
        <v>#DIV/0!</v>
      </c>
      <c r="BX224" s="107">
        <f t="shared" si="169"/>
        <v>0</v>
      </c>
      <c r="BZ224" s="40" t="e">
        <f>VLOOKUP(I224,Lists!$D$2:$D$19,1,FALSE)</f>
        <v>#N/A</v>
      </c>
      <c r="CA224" s="40" t="e">
        <f>VLOOKUP($I224,Blends!$B$2:$B$115,1,FALSE)</f>
        <v>#N/A</v>
      </c>
      <c r="CC224" s="218">
        <f>ROUND(IF($I224="Other HFC Blend",(Z224*$L224*SUMIF(Lists!$E$2:$E$133,'Quarterly Information'!$K224,Exchange_Value)+Z224*$N224*SUMIF(Lists!$E$2:$E$133,'Quarterly Information'!$M224,Exchange_Value)+Z224*$P224*SUMIF(Lists!$E$2:$E$133,'Quarterly Information'!$O224,Exchange_Value)+Z224*$R224*SUMIF(Lists!$E$2:$E$133,'Quarterly Information'!$Q224,Exchange_Value)+Z224*$T224*SUMIF(Lists!$E$2:$E$133,'Quarterly Information'!$S224,Exchange_Value))/1000,Z224*SUMIF(Lists!$E$2:$E$133,$I224,Exchange_Value)/1000),1)</f>
        <v>0</v>
      </c>
      <c r="CD224" s="218">
        <f>ROUND(IF($I224="Other HFC Blend",(AA224*$L224*SUMIF(Lists!$E$2:$E$133,'Quarterly Information'!$K224,Exchange_Value)+AA224*$N224*SUMIF(Lists!$E$2:$E$133,'Quarterly Information'!$M224,Exchange_Value)+AA224*$P224*SUMIF(Lists!$E$2:$E$133,'Quarterly Information'!$O224,Exchange_Value)+AA224*$R224*SUMIF(Lists!$E$2:$E$133,'Quarterly Information'!$Q224,Exchange_Value)+AA224*$T224*SUMIF(Lists!$E$2:$E$133,'Quarterly Information'!$S224,Exchange_Value))/1000,AA224*SUMIF(Lists!$E$2:$E$133,$I224,Exchange_Value)/1000),1)</f>
        <v>0</v>
      </c>
      <c r="CE224" s="218">
        <f>ROUND(IF($I224="Other HFC Blend",(AB224*$L224*SUMIF(Lists!$E$2:$E$133,'Quarterly Information'!$K224,Exchange_Value)+AB224*$N224*SUMIF(Lists!$E$2:$E$133,'Quarterly Information'!$M224,Exchange_Value)+AB224*$P224*SUMIF(Lists!$E$2:$E$133,'Quarterly Information'!$O224,Exchange_Value)+AB224*$R224*SUMIF(Lists!$E$2:$E$133,'Quarterly Information'!$Q224,Exchange_Value)+AB224*$T224*SUMIF(Lists!$E$2:$E$133,'Quarterly Information'!$S224,Exchange_Value))/1000,AB224*SUMIF(Lists!$E$2:$E$133,$I224,Exchange_Value)/1000),1)</f>
        <v>0</v>
      </c>
      <c r="CF224" s="218">
        <f>ROUND(IF($I224="Other HFC Blend",(AC224*$L224*SUMIF(Lists!$E$2:$E$133,'Quarterly Information'!$K224,Exchange_Value)+AC224*$N224*SUMIF(Lists!$E$2:$E$133,'Quarterly Information'!$M224,Exchange_Value)+AC224*$P224*SUMIF(Lists!$E$2:$E$133,'Quarterly Information'!$O224,Exchange_Value)+AC224*$R224*SUMIF(Lists!$E$2:$E$133,'Quarterly Information'!$Q224,Exchange_Value)+AC224*$T224*SUMIF(Lists!$E$2:$E$133,'Quarterly Information'!$S224,Exchange_Value))/1000,AC224*SUMIF(Lists!$E$2:$E$133,$I224,Exchange_Value)/1000),1)</f>
        <v>0</v>
      </c>
      <c r="CG224" s="218">
        <f>ROUND(IF($I224="Other HFC Blend",(AD224*$L224*SUMIF(Lists!$E$2:$E$133,'Quarterly Information'!$K224,Exchange_Value)+AD224*$N224*SUMIF(Lists!$E$2:$E$133,'Quarterly Information'!$M224,Exchange_Value)+AD224*$P224*SUMIF(Lists!$E$2:$E$133,'Quarterly Information'!$O224,Exchange_Value)+AD224*$R224*SUMIF(Lists!$E$2:$E$133,'Quarterly Information'!$Q224,Exchange_Value)+AD224*$T224*SUMIF(Lists!$E$2:$E$133,'Quarterly Information'!$S224,Exchange_Value))/1000,AD224*SUMIF(Lists!$E$2:$E$133,$I224,Exchange_Value)/1000),1)</f>
        <v>0</v>
      </c>
      <c r="CH224" s="218">
        <f>ROUND(IF($I224="Other HFC Blend",(AE224*$L224*SUMIF(Lists!$E$2:$E$133,'Quarterly Information'!$K224,Exchange_Value)+AE224*$N224*SUMIF(Lists!$E$2:$E$133,'Quarterly Information'!$M224,Exchange_Value)+AE224*$P224*SUMIF(Lists!$E$2:$E$133,'Quarterly Information'!$O224,Exchange_Value)+AE224*$R224*SUMIF(Lists!$E$2:$E$133,'Quarterly Information'!$Q224,Exchange_Value)+AE224*$T224*SUMIF(Lists!$E$2:$E$133,'Quarterly Information'!$S224,Exchange_Value))/1000,AE224*SUMIF(Lists!$E$2:$E$133,$I224,Exchange_Value)/1000),1)</f>
        <v>0</v>
      </c>
      <c r="CI224" s="218">
        <f>ROUND(IF($I224="Other HFC Blend",(AF224*$L224*SUMIF(Lists!$E$2:$E$133,'Quarterly Information'!$K224,Exchange_Value)+AF224*$N224*SUMIF(Lists!$E$2:$E$133,'Quarterly Information'!$M224,Exchange_Value)+AF224*$P224*SUMIF(Lists!$E$2:$E$133,'Quarterly Information'!$O224,Exchange_Value)+AF224*$R224*SUMIF(Lists!$E$2:$E$133,'Quarterly Information'!$Q224,Exchange_Value)+AF224*$T224*SUMIF(Lists!$E$2:$E$133,'Quarterly Information'!$S224,Exchange_Value))/1000,AF224*SUMIF(Lists!$E$2:$E$133,$I224,Exchange_Value)/1000),1)</f>
        <v>0</v>
      </c>
    </row>
    <row r="225" spans="1:87" ht="14" x14ac:dyDescent="0.25">
      <c r="A225" s="39">
        <v>183</v>
      </c>
      <c r="B225" s="90" t="str">
        <f t="shared" si="127"/>
        <v/>
      </c>
      <c r="C225" s="159"/>
      <c r="D225" s="91"/>
      <c r="E225" s="174"/>
      <c r="F225" s="92"/>
      <c r="G225" s="93"/>
      <c r="H225" s="94"/>
      <c r="I225" s="185"/>
      <c r="J225" s="200"/>
      <c r="K225" s="210"/>
      <c r="L225" s="95"/>
      <c r="M225" s="92"/>
      <c r="N225" s="95"/>
      <c r="O225" s="92"/>
      <c r="P225" s="95"/>
      <c r="Q225" s="128"/>
      <c r="R225" s="95"/>
      <c r="S225" s="128"/>
      <c r="T225" s="211"/>
      <c r="U225" s="203"/>
      <c r="V225" s="92"/>
      <c r="W225" s="96"/>
      <c r="X225" s="92"/>
      <c r="Y225" s="220"/>
      <c r="Z225" s="226"/>
      <c r="AA225" s="165"/>
      <c r="AB225" s="165"/>
      <c r="AC225" s="165"/>
      <c r="AD225" s="165"/>
      <c r="AE225" s="165"/>
      <c r="AF225" s="168"/>
      <c r="AG225"/>
      <c r="AH225" s="107">
        <f t="shared" si="129"/>
        <v>0</v>
      </c>
      <c r="AI225" s="107">
        <f t="shared" si="130"/>
        <v>0</v>
      </c>
      <c r="AJ225" s="107">
        <f t="shared" si="131"/>
        <v>0</v>
      </c>
      <c r="AK225" s="107">
        <f t="shared" si="132"/>
        <v>0</v>
      </c>
      <c r="AL225" s="107">
        <f t="shared" si="133"/>
        <v>0</v>
      </c>
      <c r="AM225" s="107">
        <f t="shared" si="128"/>
        <v>0</v>
      </c>
      <c r="AO225" s="161" t="e">
        <f t="shared" si="134"/>
        <v>#DIV/0!</v>
      </c>
      <c r="AP225" s="161" t="e">
        <f t="shared" si="135"/>
        <v>#DIV/0!</v>
      </c>
      <c r="AQ225" s="161" t="e">
        <f t="shared" si="136"/>
        <v>#DIV/0!</v>
      </c>
      <c r="AR225" s="161" t="e">
        <f t="shared" si="137"/>
        <v>#DIV/0!</v>
      </c>
      <c r="AS225" s="161" t="e">
        <f t="shared" si="138"/>
        <v>#DIV/0!</v>
      </c>
      <c r="AT225" s="107">
        <f t="shared" si="139"/>
        <v>0</v>
      </c>
      <c r="AU225" s="161" t="e">
        <f t="shared" si="140"/>
        <v>#DIV/0!</v>
      </c>
      <c r="AV225" s="161" t="e">
        <f t="shared" si="141"/>
        <v>#DIV/0!</v>
      </c>
      <c r="AW225" s="161" t="e">
        <f t="shared" si="142"/>
        <v>#DIV/0!</v>
      </c>
      <c r="AX225" s="161" t="e">
        <f t="shared" si="143"/>
        <v>#DIV/0!</v>
      </c>
      <c r="AY225" s="161" t="e">
        <f t="shared" si="144"/>
        <v>#DIV/0!</v>
      </c>
      <c r="AZ225" s="107">
        <f t="shared" si="145"/>
        <v>0</v>
      </c>
      <c r="BA225" s="161" t="e">
        <f t="shared" si="146"/>
        <v>#DIV/0!</v>
      </c>
      <c r="BB225" s="161" t="e">
        <f t="shared" si="147"/>
        <v>#DIV/0!</v>
      </c>
      <c r="BC225" s="161" t="e">
        <f t="shared" si="148"/>
        <v>#DIV/0!</v>
      </c>
      <c r="BD225" s="161" t="e">
        <f t="shared" si="149"/>
        <v>#DIV/0!</v>
      </c>
      <c r="BE225" s="161" t="e">
        <f t="shared" si="150"/>
        <v>#DIV/0!</v>
      </c>
      <c r="BF225" s="107">
        <f t="shared" si="151"/>
        <v>0</v>
      </c>
      <c r="BG225" s="161" t="e">
        <f t="shared" si="152"/>
        <v>#DIV/0!</v>
      </c>
      <c r="BH225" s="161" t="e">
        <f t="shared" si="153"/>
        <v>#DIV/0!</v>
      </c>
      <c r="BI225" s="161" t="e">
        <f t="shared" si="154"/>
        <v>#DIV/0!</v>
      </c>
      <c r="BJ225" s="161" t="e">
        <f t="shared" si="155"/>
        <v>#DIV/0!</v>
      </c>
      <c r="BK225" s="161" t="e">
        <f t="shared" si="156"/>
        <v>#DIV/0!</v>
      </c>
      <c r="BL225" s="107">
        <f t="shared" si="157"/>
        <v>0</v>
      </c>
      <c r="BM225" s="161" t="e">
        <f t="shared" si="158"/>
        <v>#DIV/0!</v>
      </c>
      <c r="BN225" s="161" t="e">
        <f t="shared" si="159"/>
        <v>#DIV/0!</v>
      </c>
      <c r="BO225" s="161" t="e">
        <f t="shared" si="160"/>
        <v>#DIV/0!</v>
      </c>
      <c r="BP225" s="161" t="e">
        <f t="shared" si="161"/>
        <v>#DIV/0!</v>
      </c>
      <c r="BQ225" s="161" t="e">
        <f t="shared" si="162"/>
        <v>#DIV/0!</v>
      </c>
      <c r="BR225" s="107">
        <f t="shared" si="163"/>
        <v>0</v>
      </c>
      <c r="BS225" s="161" t="e">
        <f t="shared" si="164"/>
        <v>#DIV/0!</v>
      </c>
      <c r="BT225" s="161" t="e">
        <f t="shared" si="165"/>
        <v>#DIV/0!</v>
      </c>
      <c r="BU225" s="161" t="e">
        <f t="shared" si="166"/>
        <v>#DIV/0!</v>
      </c>
      <c r="BV225" s="161" t="e">
        <f t="shared" si="167"/>
        <v>#DIV/0!</v>
      </c>
      <c r="BW225" s="161" t="e">
        <f t="shared" si="168"/>
        <v>#DIV/0!</v>
      </c>
      <c r="BX225" s="107">
        <f t="shared" si="169"/>
        <v>0</v>
      </c>
      <c r="BZ225" s="40" t="e">
        <f>VLOOKUP(I225,Lists!$D$2:$D$19,1,FALSE)</f>
        <v>#N/A</v>
      </c>
      <c r="CA225" s="40" t="e">
        <f>VLOOKUP($I225,Blends!$B$2:$B$115,1,FALSE)</f>
        <v>#N/A</v>
      </c>
      <c r="CC225" s="218">
        <f>ROUND(IF($I225="Other HFC Blend",(Z225*$L225*SUMIF(Lists!$E$2:$E$133,'Quarterly Information'!$K225,Exchange_Value)+Z225*$N225*SUMIF(Lists!$E$2:$E$133,'Quarterly Information'!$M225,Exchange_Value)+Z225*$P225*SUMIF(Lists!$E$2:$E$133,'Quarterly Information'!$O225,Exchange_Value)+Z225*$R225*SUMIF(Lists!$E$2:$E$133,'Quarterly Information'!$Q225,Exchange_Value)+Z225*$T225*SUMIF(Lists!$E$2:$E$133,'Quarterly Information'!$S225,Exchange_Value))/1000,Z225*SUMIF(Lists!$E$2:$E$133,$I225,Exchange_Value)/1000),1)</f>
        <v>0</v>
      </c>
      <c r="CD225" s="218">
        <f>ROUND(IF($I225="Other HFC Blend",(AA225*$L225*SUMIF(Lists!$E$2:$E$133,'Quarterly Information'!$K225,Exchange_Value)+AA225*$N225*SUMIF(Lists!$E$2:$E$133,'Quarterly Information'!$M225,Exchange_Value)+AA225*$P225*SUMIF(Lists!$E$2:$E$133,'Quarterly Information'!$O225,Exchange_Value)+AA225*$R225*SUMIF(Lists!$E$2:$E$133,'Quarterly Information'!$Q225,Exchange_Value)+AA225*$T225*SUMIF(Lists!$E$2:$E$133,'Quarterly Information'!$S225,Exchange_Value))/1000,AA225*SUMIF(Lists!$E$2:$E$133,$I225,Exchange_Value)/1000),1)</f>
        <v>0</v>
      </c>
      <c r="CE225" s="218">
        <f>ROUND(IF($I225="Other HFC Blend",(AB225*$L225*SUMIF(Lists!$E$2:$E$133,'Quarterly Information'!$K225,Exchange_Value)+AB225*$N225*SUMIF(Lists!$E$2:$E$133,'Quarterly Information'!$M225,Exchange_Value)+AB225*$P225*SUMIF(Lists!$E$2:$E$133,'Quarterly Information'!$O225,Exchange_Value)+AB225*$R225*SUMIF(Lists!$E$2:$E$133,'Quarterly Information'!$Q225,Exchange_Value)+AB225*$T225*SUMIF(Lists!$E$2:$E$133,'Quarterly Information'!$S225,Exchange_Value))/1000,AB225*SUMIF(Lists!$E$2:$E$133,$I225,Exchange_Value)/1000),1)</f>
        <v>0</v>
      </c>
      <c r="CF225" s="218">
        <f>ROUND(IF($I225="Other HFC Blend",(AC225*$L225*SUMIF(Lists!$E$2:$E$133,'Quarterly Information'!$K225,Exchange_Value)+AC225*$N225*SUMIF(Lists!$E$2:$E$133,'Quarterly Information'!$M225,Exchange_Value)+AC225*$P225*SUMIF(Lists!$E$2:$E$133,'Quarterly Information'!$O225,Exchange_Value)+AC225*$R225*SUMIF(Lists!$E$2:$E$133,'Quarterly Information'!$Q225,Exchange_Value)+AC225*$T225*SUMIF(Lists!$E$2:$E$133,'Quarterly Information'!$S225,Exchange_Value))/1000,AC225*SUMIF(Lists!$E$2:$E$133,$I225,Exchange_Value)/1000),1)</f>
        <v>0</v>
      </c>
      <c r="CG225" s="218">
        <f>ROUND(IF($I225="Other HFC Blend",(AD225*$L225*SUMIF(Lists!$E$2:$E$133,'Quarterly Information'!$K225,Exchange_Value)+AD225*$N225*SUMIF(Lists!$E$2:$E$133,'Quarterly Information'!$M225,Exchange_Value)+AD225*$P225*SUMIF(Lists!$E$2:$E$133,'Quarterly Information'!$O225,Exchange_Value)+AD225*$R225*SUMIF(Lists!$E$2:$E$133,'Quarterly Information'!$Q225,Exchange_Value)+AD225*$T225*SUMIF(Lists!$E$2:$E$133,'Quarterly Information'!$S225,Exchange_Value))/1000,AD225*SUMIF(Lists!$E$2:$E$133,$I225,Exchange_Value)/1000),1)</f>
        <v>0</v>
      </c>
      <c r="CH225" s="218">
        <f>ROUND(IF($I225="Other HFC Blend",(AE225*$L225*SUMIF(Lists!$E$2:$E$133,'Quarterly Information'!$K225,Exchange_Value)+AE225*$N225*SUMIF(Lists!$E$2:$E$133,'Quarterly Information'!$M225,Exchange_Value)+AE225*$P225*SUMIF(Lists!$E$2:$E$133,'Quarterly Information'!$O225,Exchange_Value)+AE225*$R225*SUMIF(Lists!$E$2:$E$133,'Quarterly Information'!$Q225,Exchange_Value)+AE225*$T225*SUMIF(Lists!$E$2:$E$133,'Quarterly Information'!$S225,Exchange_Value))/1000,AE225*SUMIF(Lists!$E$2:$E$133,$I225,Exchange_Value)/1000),1)</f>
        <v>0</v>
      </c>
      <c r="CI225" s="218">
        <f>ROUND(IF($I225="Other HFC Blend",(AF225*$L225*SUMIF(Lists!$E$2:$E$133,'Quarterly Information'!$K225,Exchange_Value)+AF225*$N225*SUMIF(Lists!$E$2:$E$133,'Quarterly Information'!$M225,Exchange_Value)+AF225*$P225*SUMIF(Lists!$E$2:$E$133,'Quarterly Information'!$O225,Exchange_Value)+AF225*$R225*SUMIF(Lists!$E$2:$E$133,'Quarterly Information'!$Q225,Exchange_Value)+AF225*$T225*SUMIF(Lists!$E$2:$E$133,'Quarterly Information'!$S225,Exchange_Value))/1000,AF225*SUMIF(Lists!$E$2:$E$133,$I225,Exchange_Value)/1000),1)</f>
        <v>0</v>
      </c>
    </row>
    <row r="226" spans="1:87" ht="14" x14ac:dyDescent="0.25">
      <c r="A226" s="39">
        <v>184</v>
      </c>
      <c r="B226" s="90" t="str">
        <f t="shared" si="127"/>
        <v/>
      </c>
      <c r="C226" s="159"/>
      <c r="D226" s="91"/>
      <c r="E226" s="174"/>
      <c r="F226" s="92"/>
      <c r="G226" s="93"/>
      <c r="H226" s="94"/>
      <c r="I226" s="185"/>
      <c r="J226" s="200"/>
      <c r="K226" s="210"/>
      <c r="L226" s="95"/>
      <c r="M226" s="92"/>
      <c r="N226" s="95"/>
      <c r="O226" s="92"/>
      <c r="P226" s="95"/>
      <c r="Q226" s="128"/>
      <c r="R226" s="95"/>
      <c r="S226" s="128"/>
      <c r="T226" s="211"/>
      <c r="U226" s="203"/>
      <c r="V226" s="92"/>
      <c r="W226" s="96"/>
      <c r="X226" s="92"/>
      <c r="Y226" s="220"/>
      <c r="Z226" s="226"/>
      <c r="AA226" s="165"/>
      <c r="AB226" s="165"/>
      <c r="AC226" s="165"/>
      <c r="AD226" s="165"/>
      <c r="AE226" s="165"/>
      <c r="AF226" s="168"/>
      <c r="AG226"/>
      <c r="AH226" s="107">
        <f t="shared" si="129"/>
        <v>0</v>
      </c>
      <c r="AI226" s="107">
        <f t="shared" si="130"/>
        <v>0</v>
      </c>
      <c r="AJ226" s="107">
        <f t="shared" si="131"/>
        <v>0</v>
      </c>
      <c r="AK226" s="107">
        <f t="shared" si="132"/>
        <v>0</v>
      </c>
      <c r="AL226" s="107">
        <f t="shared" si="133"/>
        <v>0</v>
      </c>
      <c r="AM226" s="107">
        <f t="shared" si="128"/>
        <v>0</v>
      </c>
      <c r="AO226" s="161" t="e">
        <f t="shared" si="134"/>
        <v>#DIV/0!</v>
      </c>
      <c r="AP226" s="161" t="e">
        <f t="shared" si="135"/>
        <v>#DIV/0!</v>
      </c>
      <c r="AQ226" s="161" t="e">
        <f t="shared" si="136"/>
        <v>#DIV/0!</v>
      </c>
      <c r="AR226" s="161" t="e">
        <f t="shared" si="137"/>
        <v>#DIV/0!</v>
      </c>
      <c r="AS226" s="161" t="e">
        <f t="shared" si="138"/>
        <v>#DIV/0!</v>
      </c>
      <c r="AT226" s="107">
        <f t="shared" si="139"/>
        <v>0</v>
      </c>
      <c r="AU226" s="161" t="e">
        <f t="shared" si="140"/>
        <v>#DIV/0!</v>
      </c>
      <c r="AV226" s="161" t="e">
        <f t="shared" si="141"/>
        <v>#DIV/0!</v>
      </c>
      <c r="AW226" s="161" t="e">
        <f t="shared" si="142"/>
        <v>#DIV/0!</v>
      </c>
      <c r="AX226" s="161" t="e">
        <f t="shared" si="143"/>
        <v>#DIV/0!</v>
      </c>
      <c r="AY226" s="161" t="e">
        <f t="shared" si="144"/>
        <v>#DIV/0!</v>
      </c>
      <c r="AZ226" s="107">
        <f t="shared" si="145"/>
        <v>0</v>
      </c>
      <c r="BA226" s="161" t="e">
        <f t="shared" si="146"/>
        <v>#DIV/0!</v>
      </c>
      <c r="BB226" s="161" t="e">
        <f t="shared" si="147"/>
        <v>#DIV/0!</v>
      </c>
      <c r="BC226" s="161" t="e">
        <f t="shared" si="148"/>
        <v>#DIV/0!</v>
      </c>
      <c r="BD226" s="161" t="e">
        <f t="shared" si="149"/>
        <v>#DIV/0!</v>
      </c>
      <c r="BE226" s="161" t="e">
        <f t="shared" si="150"/>
        <v>#DIV/0!</v>
      </c>
      <c r="BF226" s="107">
        <f t="shared" si="151"/>
        <v>0</v>
      </c>
      <c r="BG226" s="161" t="e">
        <f t="shared" si="152"/>
        <v>#DIV/0!</v>
      </c>
      <c r="BH226" s="161" t="e">
        <f t="shared" si="153"/>
        <v>#DIV/0!</v>
      </c>
      <c r="BI226" s="161" t="e">
        <f t="shared" si="154"/>
        <v>#DIV/0!</v>
      </c>
      <c r="BJ226" s="161" t="e">
        <f t="shared" si="155"/>
        <v>#DIV/0!</v>
      </c>
      <c r="BK226" s="161" t="e">
        <f t="shared" si="156"/>
        <v>#DIV/0!</v>
      </c>
      <c r="BL226" s="107">
        <f t="shared" si="157"/>
        <v>0</v>
      </c>
      <c r="BM226" s="161" t="e">
        <f t="shared" si="158"/>
        <v>#DIV/0!</v>
      </c>
      <c r="BN226" s="161" t="e">
        <f t="shared" si="159"/>
        <v>#DIV/0!</v>
      </c>
      <c r="BO226" s="161" t="e">
        <f t="shared" si="160"/>
        <v>#DIV/0!</v>
      </c>
      <c r="BP226" s="161" t="e">
        <f t="shared" si="161"/>
        <v>#DIV/0!</v>
      </c>
      <c r="BQ226" s="161" t="e">
        <f t="shared" si="162"/>
        <v>#DIV/0!</v>
      </c>
      <c r="BR226" s="107">
        <f t="shared" si="163"/>
        <v>0</v>
      </c>
      <c r="BS226" s="161" t="e">
        <f t="shared" si="164"/>
        <v>#DIV/0!</v>
      </c>
      <c r="BT226" s="161" t="e">
        <f t="shared" si="165"/>
        <v>#DIV/0!</v>
      </c>
      <c r="BU226" s="161" t="e">
        <f t="shared" si="166"/>
        <v>#DIV/0!</v>
      </c>
      <c r="BV226" s="161" t="e">
        <f t="shared" si="167"/>
        <v>#DIV/0!</v>
      </c>
      <c r="BW226" s="161" t="e">
        <f t="shared" si="168"/>
        <v>#DIV/0!</v>
      </c>
      <c r="BX226" s="107">
        <f t="shared" si="169"/>
        <v>0</v>
      </c>
      <c r="BZ226" s="40" t="e">
        <f>VLOOKUP(I226,Lists!$D$2:$D$19,1,FALSE)</f>
        <v>#N/A</v>
      </c>
      <c r="CA226" s="40" t="e">
        <f>VLOOKUP($I226,Blends!$B$2:$B$115,1,FALSE)</f>
        <v>#N/A</v>
      </c>
      <c r="CC226" s="218">
        <f>ROUND(IF($I226="Other HFC Blend",(Z226*$L226*SUMIF(Lists!$E$2:$E$133,'Quarterly Information'!$K226,Exchange_Value)+Z226*$N226*SUMIF(Lists!$E$2:$E$133,'Quarterly Information'!$M226,Exchange_Value)+Z226*$P226*SUMIF(Lists!$E$2:$E$133,'Quarterly Information'!$O226,Exchange_Value)+Z226*$R226*SUMIF(Lists!$E$2:$E$133,'Quarterly Information'!$Q226,Exchange_Value)+Z226*$T226*SUMIF(Lists!$E$2:$E$133,'Quarterly Information'!$S226,Exchange_Value))/1000,Z226*SUMIF(Lists!$E$2:$E$133,$I226,Exchange_Value)/1000),1)</f>
        <v>0</v>
      </c>
      <c r="CD226" s="218">
        <f>ROUND(IF($I226="Other HFC Blend",(AA226*$L226*SUMIF(Lists!$E$2:$E$133,'Quarterly Information'!$K226,Exchange_Value)+AA226*$N226*SUMIF(Lists!$E$2:$E$133,'Quarterly Information'!$M226,Exchange_Value)+AA226*$P226*SUMIF(Lists!$E$2:$E$133,'Quarterly Information'!$O226,Exchange_Value)+AA226*$R226*SUMIF(Lists!$E$2:$E$133,'Quarterly Information'!$Q226,Exchange_Value)+AA226*$T226*SUMIF(Lists!$E$2:$E$133,'Quarterly Information'!$S226,Exchange_Value))/1000,AA226*SUMIF(Lists!$E$2:$E$133,$I226,Exchange_Value)/1000),1)</f>
        <v>0</v>
      </c>
      <c r="CE226" s="218">
        <f>ROUND(IF($I226="Other HFC Blend",(AB226*$L226*SUMIF(Lists!$E$2:$E$133,'Quarterly Information'!$K226,Exchange_Value)+AB226*$N226*SUMIF(Lists!$E$2:$E$133,'Quarterly Information'!$M226,Exchange_Value)+AB226*$P226*SUMIF(Lists!$E$2:$E$133,'Quarterly Information'!$O226,Exchange_Value)+AB226*$R226*SUMIF(Lists!$E$2:$E$133,'Quarterly Information'!$Q226,Exchange_Value)+AB226*$T226*SUMIF(Lists!$E$2:$E$133,'Quarterly Information'!$S226,Exchange_Value))/1000,AB226*SUMIF(Lists!$E$2:$E$133,$I226,Exchange_Value)/1000),1)</f>
        <v>0</v>
      </c>
      <c r="CF226" s="218">
        <f>ROUND(IF($I226="Other HFC Blend",(AC226*$L226*SUMIF(Lists!$E$2:$E$133,'Quarterly Information'!$K226,Exchange_Value)+AC226*$N226*SUMIF(Lists!$E$2:$E$133,'Quarterly Information'!$M226,Exchange_Value)+AC226*$P226*SUMIF(Lists!$E$2:$E$133,'Quarterly Information'!$O226,Exchange_Value)+AC226*$R226*SUMIF(Lists!$E$2:$E$133,'Quarterly Information'!$Q226,Exchange_Value)+AC226*$T226*SUMIF(Lists!$E$2:$E$133,'Quarterly Information'!$S226,Exchange_Value))/1000,AC226*SUMIF(Lists!$E$2:$E$133,$I226,Exchange_Value)/1000),1)</f>
        <v>0</v>
      </c>
      <c r="CG226" s="218">
        <f>ROUND(IF($I226="Other HFC Blend",(AD226*$L226*SUMIF(Lists!$E$2:$E$133,'Quarterly Information'!$K226,Exchange_Value)+AD226*$N226*SUMIF(Lists!$E$2:$E$133,'Quarterly Information'!$M226,Exchange_Value)+AD226*$P226*SUMIF(Lists!$E$2:$E$133,'Quarterly Information'!$O226,Exchange_Value)+AD226*$R226*SUMIF(Lists!$E$2:$E$133,'Quarterly Information'!$Q226,Exchange_Value)+AD226*$T226*SUMIF(Lists!$E$2:$E$133,'Quarterly Information'!$S226,Exchange_Value))/1000,AD226*SUMIF(Lists!$E$2:$E$133,$I226,Exchange_Value)/1000),1)</f>
        <v>0</v>
      </c>
      <c r="CH226" s="218">
        <f>ROUND(IF($I226="Other HFC Blend",(AE226*$L226*SUMIF(Lists!$E$2:$E$133,'Quarterly Information'!$K226,Exchange_Value)+AE226*$N226*SUMIF(Lists!$E$2:$E$133,'Quarterly Information'!$M226,Exchange_Value)+AE226*$P226*SUMIF(Lists!$E$2:$E$133,'Quarterly Information'!$O226,Exchange_Value)+AE226*$R226*SUMIF(Lists!$E$2:$E$133,'Quarterly Information'!$Q226,Exchange_Value)+AE226*$T226*SUMIF(Lists!$E$2:$E$133,'Quarterly Information'!$S226,Exchange_Value))/1000,AE226*SUMIF(Lists!$E$2:$E$133,$I226,Exchange_Value)/1000),1)</f>
        <v>0</v>
      </c>
      <c r="CI226" s="218">
        <f>ROUND(IF($I226="Other HFC Blend",(AF226*$L226*SUMIF(Lists!$E$2:$E$133,'Quarterly Information'!$K226,Exchange_Value)+AF226*$N226*SUMIF(Lists!$E$2:$E$133,'Quarterly Information'!$M226,Exchange_Value)+AF226*$P226*SUMIF(Lists!$E$2:$E$133,'Quarterly Information'!$O226,Exchange_Value)+AF226*$R226*SUMIF(Lists!$E$2:$E$133,'Quarterly Information'!$Q226,Exchange_Value)+AF226*$T226*SUMIF(Lists!$E$2:$E$133,'Quarterly Information'!$S226,Exchange_Value))/1000,AF226*SUMIF(Lists!$E$2:$E$133,$I226,Exchange_Value)/1000),1)</f>
        <v>0</v>
      </c>
    </row>
    <row r="227" spans="1:87" ht="14" x14ac:dyDescent="0.25">
      <c r="A227" s="39">
        <v>185</v>
      </c>
      <c r="B227" s="90" t="str">
        <f t="shared" si="127"/>
        <v/>
      </c>
      <c r="C227" s="159"/>
      <c r="D227" s="91"/>
      <c r="E227" s="174"/>
      <c r="F227" s="92"/>
      <c r="G227" s="93"/>
      <c r="H227" s="94"/>
      <c r="I227" s="185"/>
      <c r="J227" s="200"/>
      <c r="K227" s="210"/>
      <c r="L227" s="95"/>
      <c r="M227" s="92"/>
      <c r="N227" s="95"/>
      <c r="O227" s="92"/>
      <c r="P227" s="95"/>
      <c r="Q227" s="128"/>
      <c r="R227" s="95"/>
      <c r="S227" s="128"/>
      <c r="T227" s="211"/>
      <c r="U227" s="203"/>
      <c r="V227" s="92"/>
      <c r="W227" s="96"/>
      <c r="X227" s="92"/>
      <c r="Y227" s="220"/>
      <c r="Z227" s="226"/>
      <c r="AA227" s="165"/>
      <c r="AB227" s="165"/>
      <c r="AC227" s="165"/>
      <c r="AD227" s="165"/>
      <c r="AE227" s="165"/>
      <c r="AF227" s="168"/>
      <c r="AG227"/>
      <c r="AH227" s="107">
        <f t="shared" si="129"/>
        <v>0</v>
      </c>
      <c r="AI227" s="107">
        <f t="shared" si="130"/>
        <v>0</v>
      </c>
      <c r="AJ227" s="107">
        <f t="shared" si="131"/>
        <v>0</v>
      </c>
      <c r="AK227" s="107">
        <f t="shared" si="132"/>
        <v>0</v>
      </c>
      <c r="AL227" s="107">
        <f t="shared" si="133"/>
        <v>0</v>
      </c>
      <c r="AM227" s="107">
        <f t="shared" si="128"/>
        <v>0</v>
      </c>
      <c r="AO227" s="161" t="e">
        <f t="shared" si="134"/>
        <v>#DIV/0!</v>
      </c>
      <c r="AP227" s="161" t="e">
        <f t="shared" si="135"/>
        <v>#DIV/0!</v>
      </c>
      <c r="AQ227" s="161" t="e">
        <f t="shared" si="136"/>
        <v>#DIV/0!</v>
      </c>
      <c r="AR227" s="161" t="e">
        <f t="shared" si="137"/>
        <v>#DIV/0!</v>
      </c>
      <c r="AS227" s="161" t="e">
        <f t="shared" si="138"/>
        <v>#DIV/0!</v>
      </c>
      <c r="AT227" s="107">
        <f t="shared" si="139"/>
        <v>0</v>
      </c>
      <c r="AU227" s="161" t="e">
        <f t="shared" si="140"/>
        <v>#DIV/0!</v>
      </c>
      <c r="AV227" s="161" t="e">
        <f t="shared" si="141"/>
        <v>#DIV/0!</v>
      </c>
      <c r="AW227" s="161" t="e">
        <f t="shared" si="142"/>
        <v>#DIV/0!</v>
      </c>
      <c r="AX227" s="161" t="e">
        <f t="shared" si="143"/>
        <v>#DIV/0!</v>
      </c>
      <c r="AY227" s="161" t="e">
        <f t="shared" si="144"/>
        <v>#DIV/0!</v>
      </c>
      <c r="AZ227" s="107">
        <f t="shared" si="145"/>
        <v>0</v>
      </c>
      <c r="BA227" s="161" t="e">
        <f t="shared" si="146"/>
        <v>#DIV/0!</v>
      </c>
      <c r="BB227" s="161" t="e">
        <f t="shared" si="147"/>
        <v>#DIV/0!</v>
      </c>
      <c r="BC227" s="161" t="e">
        <f t="shared" si="148"/>
        <v>#DIV/0!</v>
      </c>
      <c r="BD227" s="161" t="e">
        <f t="shared" si="149"/>
        <v>#DIV/0!</v>
      </c>
      <c r="BE227" s="161" t="e">
        <f t="shared" si="150"/>
        <v>#DIV/0!</v>
      </c>
      <c r="BF227" s="107">
        <f t="shared" si="151"/>
        <v>0</v>
      </c>
      <c r="BG227" s="161" t="e">
        <f t="shared" si="152"/>
        <v>#DIV/0!</v>
      </c>
      <c r="BH227" s="161" t="e">
        <f t="shared" si="153"/>
        <v>#DIV/0!</v>
      </c>
      <c r="BI227" s="161" t="e">
        <f t="shared" si="154"/>
        <v>#DIV/0!</v>
      </c>
      <c r="BJ227" s="161" t="e">
        <f t="shared" si="155"/>
        <v>#DIV/0!</v>
      </c>
      <c r="BK227" s="161" t="e">
        <f t="shared" si="156"/>
        <v>#DIV/0!</v>
      </c>
      <c r="BL227" s="107">
        <f t="shared" si="157"/>
        <v>0</v>
      </c>
      <c r="BM227" s="161" t="e">
        <f t="shared" si="158"/>
        <v>#DIV/0!</v>
      </c>
      <c r="BN227" s="161" t="e">
        <f t="shared" si="159"/>
        <v>#DIV/0!</v>
      </c>
      <c r="BO227" s="161" t="e">
        <f t="shared" si="160"/>
        <v>#DIV/0!</v>
      </c>
      <c r="BP227" s="161" t="e">
        <f t="shared" si="161"/>
        <v>#DIV/0!</v>
      </c>
      <c r="BQ227" s="161" t="e">
        <f t="shared" si="162"/>
        <v>#DIV/0!</v>
      </c>
      <c r="BR227" s="107">
        <f t="shared" si="163"/>
        <v>0</v>
      </c>
      <c r="BS227" s="161" t="e">
        <f t="shared" si="164"/>
        <v>#DIV/0!</v>
      </c>
      <c r="BT227" s="161" t="e">
        <f t="shared" si="165"/>
        <v>#DIV/0!</v>
      </c>
      <c r="BU227" s="161" t="e">
        <f t="shared" si="166"/>
        <v>#DIV/0!</v>
      </c>
      <c r="BV227" s="161" t="e">
        <f t="shared" si="167"/>
        <v>#DIV/0!</v>
      </c>
      <c r="BW227" s="161" t="e">
        <f t="shared" si="168"/>
        <v>#DIV/0!</v>
      </c>
      <c r="BX227" s="107">
        <f t="shared" si="169"/>
        <v>0</v>
      </c>
      <c r="BZ227" s="40" t="e">
        <f>VLOOKUP(I227,Lists!$D$2:$D$19,1,FALSE)</f>
        <v>#N/A</v>
      </c>
      <c r="CA227" s="40" t="e">
        <f>VLOOKUP($I227,Blends!$B$2:$B$115,1,FALSE)</f>
        <v>#N/A</v>
      </c>
      <c r="CC227" s="218">
        <f>ROUND(IF($I227="Other HFC Blend",(Z227*$L227*SUMIF(Lists!$E$2:$E$133,'Quarterly Information'!$K227,Exchange_Value)+Z227*$N227*SUMIF(Lists!$E$2:$E$133,'Quarterly Information'!$M227,Exchange_Value)+Z227*$P227*SUMIF(Lists!$E$2:$E$133,'Quarterly Information'!$O227,Exchange_Value)+Z227*$R227*SUMIF(Lists!$E$2:$E$133,'Quarterly Information'!$Q227,Exchange_Value)+Z227*$T227*SUMIF(Lists!$E$2:$E$133,'Quarterly Information'!$S227,Exchange_Value))/1000,Z227*SUMIF(Lists!$E$2:$E$133,$I227,Exchange_Value)/1000),1)</f>
        <v>0</v>
      </c>
      <c r="CD227" s="218">
        <f>ROUND(IF($I227="Other HFC Blend",(AA227*$L227*SUMIF(Lists!$E$2:$E$133,'Quarterly Information'!$K227,Exchange_Value)+AA227*$N227*SUMIF(Lists!$E$2:$E$133,'Quarterly Information'!$M227,Exchange_Value)+AA227*$P227*SUMIF(Lists!$E$2:$E$133,'Quarterly Information'!$O227,Exchange_Value)+AA227*$R227*SUMIF(Lists!$E$2:$E$133,'Quarterly Information'!$Q227,Exchange_Value)+AA227*$T227*SUMIF(Lists!$E$2:$E$133,'Quarterly Information'!$S227,Exchange_Value))/1000,AA227*SUMIF(Lists!$E$2:$E$133,$I227,Exchange_Value)/1000),1)</f>
        <v>0</v>
      </c>
      <c r="CE227" s="218">
        <f>ROUND(IF($I227="Other HFC Blend",(AB227*$L227*SUMIF(Lists!$E$2:$E$133,'Quarterly Information'!$K227,Exchange_Value)+AB227*$N227*SUMIF(Lists!$E$2:$E$133,'Quarterly Information'!$M227,Exchange_Value)+AB227*$P227*SUMIF(Lists!$E$2:$E$133,'Quarterly Information'!$O227,Exchange_Value)+AB227*$R227*SUMIF(Lists!$E$2:$E$133,'Quarterly Information'!$Q227,Exchange_Value)+AB227*$T227*SUMIF(Lists!$E$2:$E$133,'Quarterly Information'!$S227,Exchange_Value))/1000,AB227*SUMIF(Lists!$E$2:$E$133,$I227,Exchange_Value)/1000),1)</f>
        <v>0</v>
      </c>
      <c r="CF227" s="218">
        <f>ROUND(IF($I227="Other HFC Blend",(AC227*$L227*SUMIF(Lists!$E$2:$E$133,'Quarterly Information'!$K227,Exchange_Value)+AC227*$N227*SUMIF(Lists!$E$2:$E$133,'Quarterly Information'!$M227,Exchange_Value)+AC227*$P227*SUMIF(Lists!$E$2:$E$133,'Quarterly Information'!$O227,Exchange_Value)+AC227*$R227*SUMIF(Lists!$E$2:$E$133,'Quarterly Information'!$Q227,Exchange_Value)+AC227*$T227*SUMIF(Lists!$E$2:$E$133,'Quarterly Information'!$S227,Exchange_Value))/1000,AC227*SUMIF(Lists!$E$2:$E$133,$I227,Exchange_Value)/1000),1)</f>
        <v>0</v>
      </c>
      <c r="CG227" s="218">
        <f>ROUND(IF($I227="Other HFC Blend",(AD227*$L227*SUMIF(Lists!$E$2:$E$133,'Quarterly Information'!$K227,Exchange_Value)+AD227*$N227*SUMIF(Lists!$E$2:$E$133,'Quarterly Information'!$M227,Exchange_Value)+AD227*$P227*SUMIF(Lists!$E$2:$E$133,'Quarterly Information'!$O227,Exchange_Value)+AD227*$R227*SUMIF(Lists!$E$2:$E$133,'Quarterly Information'!$Q227,Exchange_Value)+AD227*$T227*SUMIF(Lists!$E$2:$E$133,'Quarterly Information'!$S227,Exchange_Value))/1000,AD227*SUMIF(Lists!$E$2:$E$133,$I227,Exchange_Value)/1000),1)</f>
        <v>0</v>
      </c>
      <c r="CH227" s="218">
        <f>ROUND(IF($I227="Other HFC Blend",(AE227*$L227*SUMIF(Lists!$E$2:$E$133,'Quarterly Information'!$K227,Exchange_Value)+AE227*$N227*SUMIF(Lists!$E$2:$E$133,'Quarterly Information'!$M227,Exchange_Value)+AE227*$P227*SUMIF(Lists!$E$2:$E$133,'Quarterly Information'!$O227,Exchange_Value)+AE227*$R227*SUMIF(Lists!$E$2:$E$133,'Quarterly Information'!$Q227,Exchange_Value)+AE227*$T227*SUMIF(Lists!$E$2:$E$133,'Quarterly Information'!$S227,Exchange_Value))/1000,AE227*SUMIF(Lists!$E$2:$E$133,$I227,Exchange_Value)/1000),1)</f>
        <v>0</v>
      </c>
      <c r="CI227" s="218">
        <f>ROUND(IF($I227="Other HFC Blend",(AF227*$L227*SUMIF(Lists!$E$2:$E$133,'Quarterly Information'!$K227,Exchange_Value)+AF227*$N227*SUMIF(Lists!$E$2:$E$133,'Quarterly Information'!$M227,Exchange_Value)+AF227*$P227*SUMIF(Lists!$E$2:$E$133,'Quarterly Information'!$O227,Exchange_Value)+AF227*$R227*SUMIF(Lists!$E$2:$E$133,'Quarterly Information'!$Q227,Exchange_Value)+AF227*$T227*SUMIF(Lists!$E$2:$E$133,'Quarterly Information'!$S227,Exchange_Value))/1000,AF227*SUMIF(Lists!$E$2:$E$133,$I227,Exchange_Value)/1000),1)</f>
        <v>0</v>
      </c>
    </row>
    <row r="228" spans="1:87" ht="14" x14ac:dyDescent="0.25">
      <c r="A228" s="39">
        <v>186</v>
      </c>
      <c r="B228" s="90" t="str">
        <f t="shared" si="127"/>
        <v/>
      </c>
      <c r="C228" s="159"/>
      <c r="D228" s="91"/>
      <c r="E228" s="174"/>
      <c r="F228" s="92"/>
      <c r="G228" s="93"/>
      <c r="H228" s="94"/>
      <c r="I228" s="185"/>
      <c r="J228" s="200"/>
      <c r="K228" s="210"/>
      <c r="L228" s="95"/>
      <c r="M228" s="92"/>
      <c r="N228" s="95"/>
      <c r="O228" s="92"/>
      <c r="P228" s="95"/>
      <c r="Q228" s="128"/>
      <c r="R228" s="95"/>
      <c r="S228" s="128"/>
      <c r="T228" s="211"/>
      <c r="U228" s="203"/>
      <c r="V228" s="92"/>
      <c r="W228" s="96"/>
      <c r="X228" s="92"/>
      <c r="Y228" s="220"/>
      <c r="Z228" s="226"/>
      <c r="AA228" s="165"/>
      <c r="AB228" s="165"/>
      <c r="AC228" s="165"/>
      <c r="AD228" s="165"/>
      <c r="AE228" s="165"/>
      <c r="AF228" s="168"/>
      <c r="AG228"/>
      <c r="AH228" s="107">
        <f t="shared" si="129"/>
        <v>0</v>
      </c>
      <c r="AI228" s="107">
        <f t="shared" si="130"/>
        <v>0</v>
      </c>
      <c r="AJ228" s="107">
        <f t="shared" si="131"/>
        <v>0</v>
      </c>
      <c r="AK228" s="107">
        <f t="shared" si="132"/>
        <v>0</v>
      </c>
      <c r="AL228" s="107">
        <f t="shared" si="133"/>
        <v>0</v>
      </c>
      <c r="AM228" s="107">
        <f t="shared" si="128"/>
        <v>0</v>
      </c>
      <c r="AO228" s="161" t="e">
        <f t="shared" si="134"/>
        <v>#DIV/0!</v>
      </c>
      <c r="AP228" s="161" t="e">
        <f t="shared" si="135"/>
        <v>#DIV/0!</v>
      </c>
      <c r="AQ228" s="161" t="e">
        <f t="shared" si="136"/>
        <v>#DIV/0!</v>
      </c>
      <c r="AR228" s="161" t="e">
        <f t="shared" si="137"/>
        <v>#DIV/0!</v>
      </c>
      <c r="AS228" s="161" t="e">
        <f t="shared" si="138"/>
        <v>#DIV/0!</v>
      </c>
      <c r="AT228" s="107">
        <f t="shared" si="139"/>
        <v>0</v>
      </c>
      <c r="AU228" s="161" t="e">
        <f t="shared" si="140"/>
        <v>#DIV/0!</v>
      </c>
      <c r="AV228" s="161" t="e">
        <f t="shared" si="141"/>
        <v>#DIV/0!</v>
      </c>
      <c r="AW228" s="161" t="e">
        <f t="shared" si="142"/>
        <v>#DIV/0!</v>
      </c>
      <c r="AX228" s="161" t="e">
        <f t="shared" si="143"/>
        <v>#DIV/0!</v>
      </c>
      <c r="AY228" s="161" t="e">
        <f t="shared" si="144"/>
        <v>#DIV/0!</v>
      </c>
      <c r="AZ228" s="107">
        <f t="shared" si="145"/>
        <v>0</v>
      </c>
      <c r="BA228" s="161" t="e">
        <f t="shared" si="146"/>
        <v>#DIV/0!</v>
      </c>
      <c r="BB228" s="161" t="e">
        <f t="shared" si="147"/>
        <v>#DIV/0!</v>
      </c>
      <c r="BC228" s="161" t="e">
        <f t="shared" si="148"/>
        <v>#DIV/0!</v>
      </c>
      <c r="BD228" s="161" t="e">
        <f t="shared" si="149"/>
        <v>#DIV/0!</v>
      </c>
      <c r="BE228" s="161" t="e">
        <f t="shared" si="150"/>
        <v>#DIV/0!</v>
      </c>
      <c r="BF228" s="107">
        <f t="shared" si="151"/>
        <v>0</v>
      </c>
      <c r="BG228" s="161" t="e">
        <f t="shared" si="152"/>
        <v>#DIV/0!</v>
      </c>
      <c r="BH228" s="161" t="e">
        <f t="shared" si="153"/>
        <v>#DIV/0!</v>
      </c>
      <c r="BI228" s="161" t="e">
        <f t="shared" si="154"/>
        <v>#DIV/0!</v>
      </c>
      <c r="BJ228" s="161" t="e">
        <f t="shared" si="155"/>
        <v>#DIV/0!</v>
      </c>
      <c r="BK228" s="161" t="e">
        <f t="shared" si="156"/>
        <v>#DIV/0!</v>
      </c>
      <c r="BL228" s="107">
        <f t="shared" si="157"/>
        <v>0</v>
      </c>
      <c r="BM228" s="161" t="e">
        <f t="shared" si="158"/>
        <v>#DIV/0!</v>
      </c>
      <c r="BN228" s="161" t="e">
        <f t="shared" si="159"/>
        <v>#DIV/0!</v>
      </c>
      <c r="BO228" s="161" t="e">
        <f t="shared" si="160"/>
        <v>#DIV/0!</v>
      </c>
      <c r="BP228" s="161" t="e">
        <f t="shared" si="161"/>
        <v>#DIV/0!</v>
      </c>
      <c r="BQ228" s="161" t="e">
        <f t="shared" si="162"/>
        <v>#DIV/0!</v>
      </c>
      <c r="BR228" s="107">
        <f t="shared" si="163"/>
        <v>0</v>
      </c>
      <c r="BS228" s="161" t="e">
        <f t="shared" si="164"/>
        <v>#DIV/0!</v>
      </c>
      <c r="BT228" s="161" t="e">
        <f t="shared" si="165"/>
        <v>#DIV/0!</v>
      </c>
      <c r="BU228" s="161" t="e">
        <f t="shared" si="166"/>
        <v>#DIV/0!</v>
      </c>
      <c r="BV228" s="161" t="e">
        <f t="shared" si="167"/>
        <v>#DIV/0!</v>
      </c>
      <c r="BW228" s="161" t="e">
        <f t="shared" si="168"/>
        <v>#DIV/0!</v>
      </c>
      <c r="BX228" s="107">
        <f t="shared" si="169"/>
        <v>0</v>
      </c>
      <c r="BZ228" s="40" t="e">
        <f>VLOOKUP(I228,Lists!$D$2:$D$19,1,FALSE)</f>
        <v>#N/A</v>
      </c>
      <c r="CA228" s="40" t="e">
        <f>VLOOKUP($I228,Blends!$B$2:$B$115,1,FALSE)</f>
        <v>#N/A</v>
      </c>
      <c r="CC228" s="218">
        <f>ROUND(IF($I228="Other HFC Blend",(Z228*$L228*SUMIF(Lists!$E$2:$E$133,'Quarterly Information'!$K228,Exchange_Value)+Z228*$N228*SUMIF(Lists!$E$2:$E$133,'Quarterly Information'!$M228,Exchange_Value)+Z228*$P228*SUMIF(Lists!$E$2:$E$133,'Quarterly Information'!$O228,Exchange_Value)+Z228*$R228*SUMIF(Lists!$E$2:$E$133,'Quarterly Information'!$Q228,Exchange_Value)+Z228*$T228*SUMIF(Lists!$E$2:$E$133,'Quarterly Information'!$S228,Exchange_Value))/1000,Z228*SUMIF(Lists!$E$2:$E$133,$I228,Exchange_Value)/1000),1)</f>
        <v>0</v>
      </c>
      <c r="CD228" s="218">
        <f>ROUND(IF($I228="Other HFC Blend",(AA228*$L228*SUMIF(Lists!$E$2:$E$133,'Quarterly Information'!$K228,Exchange_Value)+AA228*$N228*SUMIF(Lists!$E$2:$E$133,'Quarterly Information'!$M228,Exchange_Value)+AA228*$P228*SUMIF(Lists!$E$2:$E$133,'Quarterly Information'!$O228,Exchange_Value)+AA228*$R228*SUMIF(Lists!$E$2:$E$133,'Quarterly Information'!$Q228,Exchange_Value)+AA228*$T228*SUMIF(Lists!$E$2:$E$133,'Quarterly Information'!$S228,Exchange_Value))/1000,AA228*SUMIF(Lists!$E$2:$E$133,$I228,Exchange_Value)/1000),1)</f>
        <v>0</v>
      </c>
      <c r="CE228" s="218">
        <f>ROUND(IF($I228="Other HFC Blend",(AB228*$L228*SUMIF(Lists!$E$2:$E$133,'Quarterly Information'!$K228,Exchange_Value)+AB228*$N228*SUMIF(Lists!$E$2:$E$133,'Quarterly Information'!$M228,Exchange_Value)+AB228*$P228*SUMIF(Lists!$E$2:$E$133,'Quarterly Information'!$O228,Exchange_Value)+AB228*$R228*SUMIF(Lists!$E$2:$E$133,'Quarterly Information'!$Q228,Exchange_Value)+AB228*$T228*SUMIF(Lists!$E$2:$E$133,'Quarterly Information'!$S228,Exchange_Value))/1000,AB228*SUMIF(Lists!$E$2:$E$133,$I228,Exchange_Value)/1000),1)</f>
        <v>0</v>
      </c>
      <c r="CF228" s="218">
        <f>ROUND(IF($I228="Other HFC Blend",(AC228*$L228*SUMIF(Lists!$E$2:$E$133,'Quarterly Information'!$K228,Exchange_Value)+AC228*$N228*SUMIF(Lists!$E$2:$E$133,'Quarterly Information'!$M228,Exchange_Value)+AC228*$P228*SUMIF(Lists!$E$2:$E$133,'Quarterly Information'!$O228,Exchange_Value)+AC228*$R228*SUMIF(Lists!$E$2:$E$133,'Quarterly Information'!$Q228,Exchange_Value)+AC228*$T228*SUMIF(Lists!$E$2:$E$133,'Quarterly Information'!$S228,Exchange_Value))/1000,AC228*SUMIF(Lists!$E$2:$E$133,$I228,Exchange_Value)/1000),1)</f>
        <v>0</v>
      </c>
      <c r="CG228" s="218">
        <f>ROUND(IF($I228="Other HFC Blend",(AD228*$L228*SUMIF(Lists!$E$2:$E$133,'Quarterly Information'!$K228,Exchange_Value)+AD228*$N228*SUMIF(Lists!$E$2:$E$133,'Quarterly Information'!$M228,Exchange_Value)+AD228*$P228*SUMIF(Lists!$E$2:$E$133,'Quarterly Information'!$O228,Exchange_Value)+AD228*$R228*SUMIF(Lists!$E$2:$E$133,'Quarterly Information'!$Q228,Exchange_Value)+AD228*$T228*SUMIF(Lists!$E$2:$E$133,'Quarterly Information'!$S228,Exchange_Value))/1000,AD228*SUMIF(Lists!$E$2:$E$133,$I228,Exchange_Value)/1000),1)</f>
        <v>0</v>
      </c>
      <c r="CH228" s="218">
        <f>ROUND(IF($I228="Other HFC Blend",(AE228*$L228*SUMIF(Lists!$E$2:$E$133,'Quarterly Information'!$K228,Exchange_Value)+AE228*$N228*SUMIF(Lists!$E$2:$E$133,'Quarterly Information'!$M228,Exchange_Value)+AE228*$P228*SUMIF(Lists!$E$2:$E$133,'Quarterly Information'!$O228,Exchange_Value)+AE228*$R228*SUMIF(Lists!$E$2:$E$133,'Quarterly Information'!$Q228,Exchange_Value)+AE228*$T228*SUMIF(Lists!$E$2:$E$133,'Quarterly Information'!$S228,Exchange_Value))/1000,AE228*SUMIF(Lists!$E$2:$E$133,$I228,Exchange_Value)/1000),1)</f>
        <v>0</v>
      </c>
      <c r="CI228" s="218">
        <f>ROUND(IF($I228="Other HFC Blend",(AF228*$L228*SUMIF(Lists!$E$2:$E$133,'Quarterly Information'!$K228,Exchange_Value)+AF228*$N228*SUMIF(Lists!$E$2:$E$133,'Quarterly Information'!$M228,Exchange_Value)+AF228*$P228*SUMIF(Lists!$E$2:$E$133,'Quarterly Information'!$O228,Exchange_Value)+AF228*$R228*SUMIF(Lists!$E$2:$E$133,'Quarterly Information'!$Q228,Exchange_Value)+AF228*$T228*SUMIF(Lists!$E$2:$E$133,'Quarterly Information'!$S228,Exchange_Value))/1000,AF228*SUMIF(Lists!$E$2:$E$133,$I228,Exchange_Value)/1000),1)</f>
        <v>0</v>
      </c>
    </row>
    <row r="229" spans="1:87" ht="14" x14ac:dyDescent="0.25">
      <c r="A229" s="39">
        <v>187</v>
      </c>
      <c r="B229" s="90" t="str">
        <f t="shared" si="127"/>
        <v/>
      </c>
      <c r="C229" s="159"/>
      <c r="D229" s="91"/>
      <c r="E229" s="174"/>
      <c r="F229" s="92"/>
      <c r="G229" s="93"/>
      <c r="H229" s="94"/>
      <c r="I229" s="185"/>
      <c r="J229" s="200"/>
      <c r="K229" s="210"/>
      <c r="L229" s="95"/>
      <c r="M229" s="92"/>
      <c r="N229" s="95"/>
      <c r="O229" s="92"/>
      <c r="P229" s="95"/>
      <c r="Q229" s="128"/>
      <c r="R229" s="95"/>
      <c r="S229" s="128"/>
      <c r="T229" s="211"/>
      <c r="U229" s="203"/>
      <c r="V229" s="92"/>
      <c r="W229" s="96"/>
      <c r="X229" s="92"/>
      <c r="Y229" s="220"/>
      <c r="Z229" s="226"/>
      <c r="AA229" s="165"/>
      <c r="AB229" s="165"/>
      <c r="AC229" s="165"/>
      <c r="AD229" s="165"/>
      <c r="AE229" s="165"/>
      <c r="AF229" s="168"/>
      <c r="AG229"/>
      <c r="AH229" s="107">
        <f t="shared" si="129"/>
        <v>0</v>
      </c>
      <c r="AI229" s="107">
        <f t="shared" si="130"/>
        <v>0</v>
      </c>
      <c r="AJ229" s="107">
        <f t="shared" si="131"/>
        <v>0</v>
      </c>
      <c r="AK229" s="107">
        <f t="shared" si="132"/>
        <v>0</v>
      </c>
      <c r="AL229" s="107">
        <f t="shared" si="133"/>
        <v>0</v>
      </c>
      <c r="AM229" s="107">
        <f t="shared" si="128"/>
        <v>0</v>
      </c>
      <c r="AO229" s="161" t="e">
        <f t="shared" si="134"/>
        <v>#DIV/0!</v>
      </c>
      <c r="AP229" s="161" t="e">
        <f t="shared" si="135"/>
        <v>#DIV/0!</v>
      </c>
      <c r="AQ229" s="161" t="e">
        <f t="shared" si="136"/>
        <v>#DIV/0!</v>
      </c>
      <c r="AR229" s="161" t="e">
        <f t="shared" si="137"/>
        <v>#DIV/0!</v>
      </c>
      <c r="AS229" s="161" t="e">
        <f t="shared" si="138"/>
        <v>#DIV/0!</v>
      </c>
      <c r="AT229" s="107">
        <f t="shared" si="139"/>
        <v>0</v>
      </c>
      <c r="AU229" s="161" t="e">
        <f t="shared" si="140"/>
        <v>#DIV/0!</v>
      </c>
      <c r="AV229" s="161" t="e">
        <f t="shared" si="141"/>
        <v>#DIV/0!</v>
      </c>
      <c r="AW229" s="161" t="e">
        <f t="shared" si="142"/>
        <v>#DIV/0!</v>
      </c>
      <c r="AX229" s="161" t="e">
        <f t="shared" si="143"/>
        <v>#DIV/0!</v>
      </c>
      <c r="AY229" s="161" t="e">
        <f t="shared" si="144"/>
        <v>#DIV/0!</v>
      </c>
      <c r="AZ229" s="107">
        <f t="shared" si="145"/>
        <v>0</v>
      </c>
      <c r="BA229" s="161" t="e">
        <f t="shared" si="146"/>
        <v>#DIV/0!</v>
      </c>
      <c r="BB229" s="161" t="e">
        <f t="shared" si="147"/>
        <v>#DIV/0!</v>
      </c>
      <c r="BC229" s="161" t="e">
        <f t="shared" si="148"/>
        <v>#DIV/0!</v>
      </c>
      <c r="BD229" s="161" t="e">
        <f t="shared" si="149"/>
        <v>#DIV/0!</v>
      </c>
      <c r="BE229" s="161" t="e">
        <f t="shared" si="150"/>
        <v>#DIV/0!</v>
      </c>
      <c r="BF229" s="107">
        <f t="shared" si="151"/>
        <v>0</v>
      </c>
      <c r="BG229" s="161" t="e">
        <f t="shared" si="152"/>
        <v>#DIV/0!</v>
      </c>
      <c r="BH229" s="161" t="e">
        <f t="shared" si="153"/>
        <v>#DIV/0!</v>
      </c>
      <c r="BI229" s="161" t="e">
        <f t="shared" si="154"/>
        <v>#DIV/0!</v>
      </c>
      <c r="BJ229" s="161" t="e">
        <f t="shared" si="155"/>
        <v>#DIV/0!</v>
      </c>
      <c r="BK229" s="161" t="e">
        <f t="shared" si="156"/>
        <v>#DIV/0!</v>
      </c>
      <c r="BL229" s="107">
        <f t="shared" si="157"/>
        <v>0</v>
      </c>
      <c r="BM229" s="161" t="e">
        <f t="shared" si="158"/>
        <v>#DIV/0!</v>
      </c>
      <c r="BN229" s="161" t="e">
        <f t="shared" si="159"/>
        <v>#DIV/0!</v>
      </c>
      <c r="BO229" s="161" t="e">
        <f t="shared" si="160"/>
        <v>#DIV/0!</v>
      </c>
      <c r="BP229" s="161" t="e">
        <f t="shared" si="161"/>
        <v>#DIV/0!</v>
      </c>
      <c r="BQ229" s="161" t="e">
        <f t="shared" si="162"/>
        <v>#DIV/0!</v>
      </c>
      <c r="BR229" s="107">
        <f t="shared" si="163"/>
        <v>0</v>
      </c>
      <c r="BS229" s="161" t="e">
        <f t="shared" si="164"/>
        <v>#DIV/0!</v>
      </c>
      <c r="BT229" s="161" t="e">
        <f t="shared" si="165"/>
        <v>#DIV/0!</v>
      </c>
      <c r="BU229" s="161" t="e">
        <f t="shared" si="166"/>
        <v>#DIV/0!</v>
      </c>
      <c r="BV229" s="161" t="e">
        <f t="shared" si="167"/>
        <v>#DIV/0!</v>
      </c>
      <c r="BW229" s="161" t="e">
        <f t="shared" si="168"/>
        <v>#DIV/0!</v>
      </c>
      <c r="BX229" s="107">
        <f t="shared" si="169"/>
        <v>0</v>
      </c>
      <c r="BZ229" s="40" t="e">
        <f>VLOOKUP(I229,Lists!$D$2:$D$19,1,FALSE)</f>
        <v>#N/A</v>
      </c>
      <c r="CA229" s="40" t="e">
        <f>VLOOKUP($I229,Blends!$B$2:$B$115,1,FALSE)</f>
        <v>#N/A</v>
      </c>
      <c r="CC229" s="218">
        <f>ROUND(IF($I229="Other HFC Blend",(Z229*$L229*SUMIF(Lists!$E$2:$E$133,'Quarterly Information'!$K229,Exchange_Value)+Z229*$N229*SUMIF(Lists!$E$2:$E$133,'Quarterly Information'!$M229,Exchange_Value)+Z229*$P229*SUMIF(Lists!$E$2:$E$133,'Quarterly Information'!$O229,Exchange_Value)+Z229*$R229*SUMIF(Lists!$E$2:$E$133,'Quarterly Information'!$Q229,Exchange_Value)+Z229*$T229*SUMIF(Lists!$E$2:$E$133,'Quarterly Information'!$S229,Exchange_Value))/1000,Z229*SUMIF(Lists!$E$2:$E$133,$I229,Exchange_Value)/1000),1)</f>
        <v>0</v>
      </c>
      <c r="CD229" s="218">
        <f>ROUND(IF($I229="Other HFC Blend",(AA229*$L229*SUMIF(Lists!$E$2:$E$133,'Quarterly Information'!$K229,Exchange_Value)+AA229*$N229*SUMIF(Lists!$E$2:$E$133,'Quarterly Information'!$M229,Exchange_Value)+AA229*$P229*SUMIF(Lists!$E$2:$E$133,'Quarterly Information'!$O229,Exchange_Value)+AA229*$R229*SUMIF(Lists!$E$2:$E$133,'Quarterly Information'!$Q229,Exchange_Value)+AA229*$T229*SUMIF(Lists!$E$2:$E$133,'Quarterly Information'!$S229,Exchange_Value))/1000,AA229*SUMIF(Lists!$E$2:$E$133,$I229,Exchange_Value)/1000),1)</f>
        <v>0</v>
      </c>
      <c r="CE229" s="218">
        <f>ROUND(IF($I229="Other HFC Blend",(AB229*$L229*SUMIF(Lists!$E$2:$E$133,'Quarterly Information'!$K229,Exchange_Value)+AB229*$N229*SUMIF(Lists!$E$2:$E$133,'Quarterly Information'!$M229,Exchange_Value)+AB229*$P229*SUMIF(Lists!$E$2:$E$133,'Quarterly Information'!$O229,Exchange_Value)+AB229*$R229*SUMIF(Lists!$E$2:$E$133,'Quarterly Information'!$Q229,Exchange_Value)+AB229*$T229*SUMIF(Lists!$E$2:$E$133,'Quarterly Information'!$S229,Exchange_Value))/1000,AB229*SUMIF(Lists!$E$2:$E$133,$I229,Exchange_Value)/1000),1)</f>
        <v>0</v>
      </c>
      <c r="CF229" s="218">
        <f>ROUND(IF($I229="Other HFC Blend",(AC229*$L229*SUMIF(Lists!$E$2:$E$133,'Quarterly Information'!$K229,Exchange_Value)+AC229*$N229*SUMIF(Lists!$E$2:$E$133,'Quarterly Information'!$M229,Exchange_Value)+AC229*$P229*SUMIF(Lists!$E$2:$E$133,'Quarterly Information'!$O229,Exchange_Value)+AC229*$R229*SUMIF(Lists!$E$2:$E$133,'Quarterly Information'!$Q229,Exchange_Value)+AC229*$T229*SUMIF(Lists!$E$2:$E$133,'Quarterly Information'!$S229,Exchange_Value))/1000,AC229*SUMIF(Lists!$E$2:$E$133,$I229,Exchange_Value)/1000),1)</f>
        <v>0</v>
      </c>
      <c r="CG229" s="218">
        <f>ROUND(IF($I229="Other HFC Blend",(AD229*$L229*SUMIF(Lists!$E$2:$E$133,'Quarterly Information'!$K229,Exchange_Value)+AD229*$N229*SUMIF(Lists!$E$2:$E$133,'Quarterly Information'!$M229,Exchange_Value)+AD229*$P229*SUMIF(Lists!$E$2:$E$133,'Quarterly Information'!$O229,Exchange_Value)+AD229*$R229*SUMIF(Lists!$E$2:$E$133,'Quarterly Information'!$Q229,Exchange_Value)+AD229*$T229*SUMIF(Lists!$E$2:$E$133,'Quarterly Information'!$S229,Exchange_Value))/1000,AD229*SUMIF(Lists!$E$2:$E$133,$I229,Exchange_Value)/1000),1)</f>
        <v>0</v>
      </c>
      <c r="CH229" s="218">
        <f>ROUND(IF($I229="Other HFC Blend",(AE229*$L229*SUMIF(Lists!$E$2:$E$133,'Quarterly Information'!$K229,Exchange_Value)+AE229*$N229*SUMIF(Lists!$E$2:$E$133,'Quarterly Information'!$M229,Exchange_Value)+AE229*$P229*SUMIF(Lists!$E$2:$E$133,'Quarterly Information'!$O229,Exchange_Value)+AE229*$R229*SUMIF(Lists!$E$2:$E$133,'Quarterly Information'!$Q229,Exchange_Value)+AE229*$T229*SUMIF(Lists!$E$2:$E$133,'Quarterly Information'!$S229,Exchange_Value))/1000,AE229*SUMIF(Lists!$E$2:$E$133,$I229,Exchange_Value)/1000),1)</f>
        <v>0</v>
      </c>
      <c r="CI229" s="218">
        <f>ROUND(IF($I229="Other HFC Blend",(AF229*$L229*SUMIF(Lists!$E$2:$E$133,'Quarterly Information'!$K229,Exchange_Value)+AF229*$N229*SUMIF(Lists!$E$2:$E$133,'Quarterly Information'!$M229,Exchange_Value)+AF229*$P229*SUMIF(Lists!$E$2:$E$133,'Quarterly Information'!$O229,Exchange_Value)+AF229*$R229*SUMIF(Lists!$E$2:$E$133,'Quarterly Information'!$Q229,Exchange_Value)+AF229*$T229*SUMIF(Lists!$E$2:$E$133,'Quarterly Information'!$S229,Exchange_Value))/1000,AF229*SUMIF(Lists!$E$2:$E$133,$I229,Exchange_Value)/1000),1)</f>
        <v>0</v>
      </c>
    </row>
    <row r="230" spans="1:87" ht="14" x14ac:dyDescent="0.25">
      <c r="A230" s="39">
        <v>188</v>
      </c>
      <c r="B230" s="90" t="str">
        <f t="shared" si="127"/>
        <v/>
      </c>
      <c r="C230" s="159"/>
      <c r="D230" s="91"/>
      <c r="E230" s="174"/>
      <c r="F230" s="92"/>
      <c r="G230" s="93"/>
      <c r="H230" s="94"/>
      <c r="I230" s="185"/>
      <c r="J230" s="200"/>
      <c r="K230" s="210"/>
      <c r="L230" s="95"/>
      <c r="M230" s="92"/>
      <c r="N230" s="95"/>
      <c r="O230" s="92"/>
      <c r="P230" s="95"/>
      <c r="Q230" s="128"/>
      <c r="R230" s="95"/>
      <c r="S230" s="128"/>
      <c r="T230" s="211"/>
      <c r="U230" s="203"/>
      <c r="V230" s="92"/>
      <c r="W230" s="96"/>
      <c r="X230" s="92"/>
      <c r="Y230" s="220"/>
      <c r="Z230" s="226"/>
      <c r="AA230" s="165"/>
      <c r="AB230" s="165"/>
      <c r="AC230" s="165"/>
      <c r="AD230" s="165"/>
      <c r="AE230" s="165"/>
      <c r="AF230" s="168"/>
      <c r="AG230"/>
      <c r="AH230" s="107">
        <f t="shared" si="129"/>
        <v>0</v>
      </c>
      <c r="AI230" s="107">
        <f t="shared" si="130"/>
        <v>0</v>
      </c>
      <c r="AJ230" s="107">
        <f t="shared" si="131"/>
        <v>0</v>
      </c>
      <c r="AK230" s="107">
        <f t="shared" si="132"/>
        <v>0</v>
      </c>
      <c r="AL230" s="107">
        <f t="shared" si="133"/>
        <v>0</v>
      </c>
      <c r="AM230" s="107">
        <f t="shared" si="128"/>
        <v>0</v>
      </c>
      <c r="AO230" s="161" t="e">
        <f t="shared" si="134"/>
        <v>#DIV/0!</v>
      </c>
      <c r="AP230" s="161" t="e">
        <f t="shared" si="135"/>
        <v>#DIV/0!</v>
      </c>
      <c r="AQ230" s="161" t="e">
        <f t="shared" si="136"/>
        <v>#DIV/0!</v>
      </c>
      <c r="AR230" s="161" t="e">
        <f t="shared" si="137"/>
        <v>#DIV/0!</v>
      </c>
      <c r="AS230" s="161" t="e">
        <f t="shared" si="138"/>
        <v>#DIV/0!</v>
      </c>
      <c r="AT230" s="107">
        <f t="shared" si="139"/>
        <v>0</v>
      </c>
      <c r="AU230" s="161" t="e">
        <f t="shared" si="140"/>
        <v>#DIV/0!</v>
      </c>
      <c r="AV230" s="161" t="e">
        <f t="shared" si="141"/>
        <v>#DIV/0!</v>
      </c>
      <c r="AW230" s="161" t="e">
        <f t="shared" si="142"/>
        <v>#DIV/0!</v>
      </c>
      <c r="AX230" s="161" t="e">
        <f t="shared" si="143"/>
        <v>#DIV/0!</v>
      </c>
      <c r="AY230" s="161" t="e">
        <f t="shared" si="144"/>
        <v>#DIV/0!</v>
      </c>
      <c r="AZ230" s="107">
        <f t="shared" si="145"/>
        <v>0</v>
      </c>
      <c r="BA230" s="161" t="e">
        <f t="shared" si="146"/>
        <v>#DIV/0!</v>
      </c>
      <c r="BB230" s="161" t="e">
        <f t="shared" si="147"/>
        <v>#DIV/0!</v>
      </c>
      <c r="BC230" s="161" t="e">
        <f t="shared" si="148"/>
        <v>#DIV/0!</v>
      </c>
      <c r="BD230" s="161" t="e">
        <f t="shared" si="149"/>
        <v>#DIV/0!</v>
      </c>
      <c r="BE230" s="161" t="e">
        <f t="shared" si="150"/>
        <v>#DIV/0!</v>
      </c>
      <c r="BF230" s="107">
        <f t="shared" si="151"/>
        <v>0</v>
      </c>
      <c r="BG230" s="161" t="e">
        <f t="shared" si="152"/>
        <v>#DIV/0!</v>
      </c>
      <c r="BH230" s="161" t="e">
        <f t="shared" si="153"/>
        <v>#DIV/0!</v>
      </c>
      <c r="BI230" s="161" t="e">
        <f t="shared" si="154"/>
        <v>#DIV/0!</v>
      </c>
      <c r="BJ230" s="161" t="e">
        <f t="shared" si="155"/>
        <v>#DIV/0!</v>
      </c>
      <c r="BK230" s="161" t="e">
        <f t="shared" si="156"/>
        <v>#DIV/0!</v>
      </c>
      <c r="BL230" s="107">
        <f t="shared" si="157"/>
        <v>0</v>
      </c>
      <c r="BM230" s="161" t="e">
        <f t="shared" si="158"/>
        <v>#DIV/0!</v>
      </c>
      <c r="BN230" s="161" t="e">
        <f t="shared" si="159"/>
        <v>#DIV/0!</v>
      </c>
      <c r="BO230" s="161" t="e">
        <f t="shared" si="160"/>
        <v>#DIV/0!</v>
      </c>
      <c r="BP230" s="161" t="e">
        <f t="shared" si="161"/>
        <v>#DIV/0!</v>
      </c>
      <c r="BQ230" s="161" t="e">
        <f t="shared" si="162"/>
        <v>#DIV/0!</v>
      </c>
      <c r="BR230" s="107">
        <f t="shared" si="163"/>
        <v>0</v>
      </c>
      <c r="BS230" s="161" t="e">
        <f t="shared" si="164"/>
        <v>#DIV/0!</v>
      </c>
      <c r="BT230" s="161" t="e">
        <f t="shared" si="165"/>
        <v>#DIV/0!</v>
      </c>
      <c r="BU230" s="161" t="e">
        <f t="shared" si="166"/>
        <v>#DIV/0!</v>
      </c>
      <c r="BV230" s="161" t="e">
        <f t="shared" si="167"/>
        <v>#DIV/0!</v>
      </c>
      <c r="BW230" s="161" t="e">
        <f t="shared" si="168"/>
        <v>#DIV/0!</v>
      </c>
      <c r="BX230" s="107">
        <f t="shared" si="169"/>
        <v>0</v>
      </c>
      <c r="BZ230" s="40" t="e">
        <f>VLOOKUP(I230,Lists!$D$2:$D$19,1,FALSE)</f>
        <v>#N/A</v>
      </c>
      <c r="CA230" s="40" t="e">
        <f>VLOOKUP($I230,Blends!$B$2:$B$115,1,FALSE)</f>
        <v>#N/A</v>
      </c>
      <c r="CC230" s="218">
        <f>ROUND(IF($I230="Other HFC Blend",(Z230*$L230*SUMIF(Lists!$E$2:$E$133,'Quarterly Information'!$K230,Exchange_Value)+Z230*$N230*SUMIF(Lists!$E$2:$E$133,'Quarterly Information'!$M230,Exchange_Value)+Z230*$P230*SUMIF(Lists!$E$2:$E$133,'Quarterly Information'!$O230,Exchange_Value)+Z230*$R230*SUMIF(Lists!$E$2:$E$133,'Quarterly Information'!$Q230,Exchange_Value)+Z230*$T230*SUMIF(Lists!$E$2:$E$133,'Quarterly Information'!$S230,Exchange_Value))/1000,Z230*SUMIF(Lists!$E$2:$E$133,$I230,Exchange_Value)/1000),1)</f>
        <v>0</v>
      </c>
      <c r="CD230" s="218">
        <f>ROUND(IF($I230="Other HFC Blend",(AA230*$L230*SUMIF(Lists!$E$2:$E$133,'Quarterly Information'!$K230,Exchange_Value)+AA230*$N230*SUMIF(Lists!$E$2:$E$133,'Quarterly Information'!$M230,Exchange_Value)+AA230*$P230*SUMIF(Lists!$E$2:$E$133,'Quarterly Information'!$O230,Exchange_Value)+AA230*$R230*SUMIF(Lists!$E$2:$E$133,'Quarterly Information'!$Q230,Exchange_Value)+AA230*$T230*SUMIF(Lists!$E$2:$E$133,'Quarterly Information'!$S230,Exchange_Value))/1000,AA230*SUMIF(Lists!$E$2:$E$133,$I230,Exchange_Value)/1000),1)</f>
        <v>0</v>
      </c>
      <c r="CE230" s="218">
        <f>ROUND(IF($I230="Other HFC Blend",(AB230*$L230*SUMIF(Lists!$E$2:$E$133,'Quarterly Information'!$K230,Exchange_Value)+AB230*$N230*SUMIF(Lists!$E$2:$E$133,'Quarterly Information'!$M230,Exchange_Value)+AB230*$P230*SUMIF(Lists!$E$2:$E$133,'Quarterly Information'!$O230,Exchange_Value)+AB230*$R230*SUMIF(Lists!$E$2:$E$133,'Quarterly Information'!$Q230,Exchange_Value)+AB230*$T230*SUMIF(Lists!$E$2:$E$133,'Quarterly Information'!$S230,Exchange_Value))/1000,AB230*SUMIF(Lists!$E$2:$E$133,$I230,Exchange_Value)/1000),1)</f>
        <v>0</v>
      </c>
      <c r="CF230" s="218">
        <f>ROUND(IF($I230="Other HFC Blend",(AC230*$L230*SUMIF(Lists!$E$2:$E$133,'Quarterly Information'!$K230,Exchange_Value)+AC230*$N230*SUMIF(Lists!$E$2:$E$133,'Quarterly Information'!$M230,Exchange_Value)+AC230*$P230*SUMIF(Lists!$E$2:$E$133,'Quarterly Information'!$O230,Exchange_Value)+AC230*$R230*SUMIF(Lists!$E$2:$E$133,'Quarterly Information'!$Q230,Exchange_Value)+AC230*$T230*SUMIF(Lists!$E$2:$E$133,'Quarterly Information'!$S230,Exchange_Value))/1000,AC230*SUMIF(Lists!$E$2:$E$133,$I230,Exchange_Value)/1000),1)</f>
        <v>0</v>
      </c>
      <c r="CG230" s="218">
        <f>ROUND(IF($I230="Other HFC Blend",(AD230*$L230*SUMIF(Lists!$E$2:$E$133,'Quarterly Information'!$K230,Exchange_Value)+AD230*$N230*SUMIF(Lists!$E$2:$E$133,'Quarterly Information'!$M230,Exchange_Value)+AD230*$P230*SUMIF(Lists!$E$2:$E$133,'Quarterly Information'!$O230,Exchange_Value)+AD230*$R230*SUMIF(Lists!$E$2:$E$133,'Quarterly Information'!$Q230,Exchange_Value)+AD230*$T230*SUMIF(Lists!$E$2:$E$133,'Quarterly Information'!$S230,Exchange_Value))/1000,AD230*SUMIF(Lists!$E$2:$E$133,$I230,Exchange_Value)/1000),1)</f>
        <v>0</v>
      </c>
      <c r="CH230" s="218">
        <f>ROUND(IF($I230="Other HFC Blend",(AE230*$L230*SUMIF(Lists!$E$2:$E$133,'Quarterly Information'!$K230,Exchange_Value)+AE230*$N230*SUMIF(Lists!$E$2:$E$133,'Quarterly Information'!$M230,Exchange_Value)+AE230*$P230*SUMIF(Lists!$E$2:$E$133,'Quarterly Information'!$O230,Exchange_Value)+AE230*$R230*SUMIF(Lists!$E$2:$E$133,'Quarterly Information'!$Q230,Exchange_Value)+AE230*$T230*SUMIF(Lists!$E$2:$E$133,'Quarterly Information'!$S230,Exchange_Value))/1000,AE230*SUMIF(Lists!$E$2:$E$133,$I230,Exchange_Value)/1000),1)</f>
        <v>0</v>
      </c>
      <c r="CI230" s="218">
        <f>ROUND(IF($I230="Other HFC Blend",(AF230*$L230*SUMIF(Lists!$E$2:$E$133,'Quarterly Information'!$K230,Exchange_Value)+AF230*$N230*SUMIF(Lists!$E$2:$E$133,'Quarterly Information'!$M230,Exchange_Value)+AF230*$P230*SUMIF(Lists!$E$2:$E$133,'Quarterly Information'!$O230,Exchange_Value)+AF230*$R230*SUMIF(Lists!$E$2:$E$133,'Quarterly Information'!$Q230,Exchange_Value)+AF230*$T230*SUMIF(Lists!$E$2:$E$133,'Quarterly Information'!$S230,Exchange_Value))/1000,AF230*SUMIF(Lists!$E$2:$E$133,$I230,Exchange_Value)/1000),1)</f>
        <v>0</v>
      </c>
    </row>
    <row r="231" spans="1:87" ht="14" x14ac:dyDescent="0.25">
      <c r="A231" s="39">
        <v>189</v>
      </c>
      <c r="B231" s="90" t="str">
        <f t="shared" si="127"/>
        <v/>
      </c>
      <c r="C231" s="159"/>
      <c r="D231" s="91"/>
      <c r="E231" s="174"/>
      <c r="F231" s="92"/>
      <c r="G231" s="93"/>
      <c r="H231" s="94"/>
      <c r="I231" s="185"/>
      <c r="J231" s="200"/>
      <c r="K231" s="210"/>
      <c r="L231" s="95"/>
      <c r="M231" s="92"/>
      <c r="N231" s="95"/>
      <c r="O231" s="92"/>
      <c r="P231" s="95"/>
      <c r="Q231" s="128"/>
      <c r="R231" s="95"/>
      <c r="S231" s="128"/>
      <c r="T231" s="211"/>
      <c r="U231" s="203"/>
      <c r="V231" s="92"/>
      <c r="W231" s="96"/>
      <c r="X231" s="92"/>
      <c r="Y231" s="220"/>
      <c r="Z231" s="226"/>
      <c r="AA231" s="165"/>
      <c r="AB231" s="165"/>
      <c r="AC231" s="165"/>
      <c r="AD231" s="165"/>
      <c r="AE231" s="165"/>
      <c r="AF231" s="168"/>
      <c r="AG231"/>
      <c r="AH231" s="107">
        <f t="shared" si="129"/>
        <v>0</v>
      </c>
      <c r="AI231" s="107">
        <f t="shared" si="130"/>
        <v>0</v>
      </c>
      <c r="AJ231" s="107">
        <f t="shared" si="131"/>
        <v>0</v>
      </c>
      <c r="AK231" s="107">
        <f t="shared" si="132"/>
        <v>0</v>
      </c>
      <c r="AL231" s="107">
        <f t="shared" si="133"/>
        <v>0</v>
      </c>
      <c r="AM231" s="107">
        <f t="shared" si="128"/>
        <v>0</v>
      </c>
      <c r="AO231" s="161" t="e">
        <f t="shared" si="134"/>
        <v>#DIV/0!</v>
      </c>
      <c r="AP231" s="161" t="e">
        <f t="shared" si="135"/>
        <v>#DIV/0!</v>
      </c>
      <c r="AQ231" s="161" t="e">
        <f t="shared" si="136"/>
        <v>#DIV/0!</v>
      </c>
      <c r="AR231" s="161" t="e">
        <f t="shared" si="137"/>
        <v>#DIV/0!</v>
      </c>
      <c r="AS231" s="161" t="e">
        <f t="shared" si="138"/>
        <v>#DIV/0!</v>
      </c>
      <c r="AT231" s="107">
        <f t="shared" si="139"/>
        <v>0</v>
      </c>
      <c r="AU231" s="161" t="e">
        <f t="shared" si="140"/>
        <v>#DIV/0!</v>
      </c>
      <c r="AV231" s="161" t="e">
        <f t="shared" si="141"/>
        <v>#DIV/0!</v>
      </c>
      <c r="AW231" s="161" t="e">
        <f t="shared" si="142"/>
        <v>#DIV/0!</v>
      </c>
      <c r="AX231" s="161" t="e">
        <f t="shared" si="143"/>
        <v>#DIV/0!</v>
      </c>
      <c r="AY231" s="161" t="e">
        <f t="shared" si="144"/>
        <v>#DIV/0!</v>
      </c>
      <c r="AZ231" s="107">
        <f t="shared" si="145"/>
        <v>0</v>
      </c>
      <c r="BA231" s="161" t="e">
        <f t="shared" si="146"/>
        <v>#DIV/0!</v>
      </c>
      <c r="BB231" s="161" t="e">
        <f t="shared" si="147"/>
        <v>#DIV/0!</v>
      </c>
      <c r="BC231" s="161" t="e">
        <f t="shared" si="148"/>
        <v>#DIV/0!</v>
      </c>
      <c r="BD231" s="161" t="e">
        <f t="shared" si="149"/>
        <v>#DIV/0!</v>
      </c>
      <c r="BE231" s="161" t="e">
        <f t="shared" si="150"/>
        <v>#DIV/0!</v>
      </c>
      <c r="BF231" s="107">
        <f t="shared" si="151"/>
        <v>0</v>
      </c>
      <c r="BG231" s="161" t="e">
        <f t="shared" si="152"/>
        <v>#DIV/0!</v>
      </c>
      <c r="BH231" s="161" t="e">
        <f t="shared" si="153"/>
        <v>#DIV/0!</v>
      </c>
      <c r="BI231" s="161" t="e">
        <f t="shared" si="154"/>
        <v>#DIV/0!</v>
      </c>
      <c r="BJ231" s="161" t="e">
        <f t="shared" si="155"/>
        <v>#DIV/0!</v>
      </c>
      <c r="BK231" s="161" t="e">
        <f t="shared" si="156"/>
        <v>#DIV/0!</v>
      </c>
      <c r="BL231" s="107">
        <f t="shared" si="157"/>
        <v>0</v>
      </c>
      <c r="BM231" s="161" t="e">
        <f t="shared" si="158"/>
        <v>#DIV/0!</v>
      </c>
      <c r="BN231" s="161" t="e">
        <f t="shared" si="159"/>
        <v>#DIV/0!</v>
      </c>
      <c r="BO231" s="161" t="e">
        <f t="shared" si="160"/>
        <v>#DIV/0!</v>
      </c>
      <c r="BP231" s="161" t="e">
        <f t="shared" si="161"/>
        <v>#DIV/0!</v>
      </c>
      <c r="BQ231" s="161" t="e">
        <f t="shared" si="162"/>
        <v>#DIV/0!</v>
      </c>
      <c r="BR231" s="107">
        <f t="shared" si="163"/>
        <v>0</v>
      </c>
      <c r="BS231" s="161" t="e">
        <f t="shared" si="164"/>
        <v>#DIV/0!</v>
      </c>
      <c r="BT231" s="161" t="e">
        <f t="shared" si="165"/>
        <v>#DIV/0!</v>
      </c>
      <c r="BU231" s="161" t="e">
        <f t="shared" si="166"/>
        <v>#DIV/0!</v>
      </c>
      <c r="BV231" s="161" t="e">
        <f t="shared" si="167"/>
        <v>#DIV/0!</v>
      </c>
      <c r="BW231" s="161" t="e">
        <f t="shared" si="168"/>
        <v>#DIV/0!</v>
      </c>
      <c r="BX231" s="107">
        <f t="shared" si="169"/>
        <v>0</v>
      </c>
      <c r="BZ231" s="40" t="e">
        <f>VLOOKUP(I231,Lists!$D$2:$D$19,1,FALSE)</f>
        <v>#N/A</v>
      </c>
      <c r="CA231" s="40" t="e">
        <f>VLOOKUP($I231,Blends!$B$2:$B$115,1,FALSE)</f>
        <v>#N/A</v>
      </c>
      <c r="CC231" s="218">
        <f>ROUND(IF($I231="Other HFC Blend",(Z231*$L231*SUMIF(Lists!$E$2:$E$133,'Quarterly Information'!$K231,Exchange_Value)+Z231*$N231*SUMIF(Lists!$E$2:$E$133,'Quarterly Information'!$M231,Exchange_Value)+Z231*$P231*SUMIF(Lists!$E$2:$E$133,'Quarterly Information'!$O231,Exchange_Value)+Z231*$R231*SUMIF(Lists!$E$2:$E$133,'Quarterly Information'!$Q231,Exchange_Value)+Z231*$T231*SUMIF(Lists!$E$2:$E$133,'Quarterly Information'!$S231,Exchange_Value))/1000,Z231*SUMIF(Lists!$E$2:$E$133,$I231,Exchange_Value)/1000),1)</f>
        <v>0</v>
      </c>
      <c r="CD231" s="218">
        <f>ROUND(IF($I231="Other HFC Blend",(AA231*$L231*SUMIF(Lists!$E$2:$E$133,'Quarterly Information'!$K231,Exchange_Value)+AA231*$N231*SUMIF(Lists!$E$2:$E$133,'Quarterly Information'!$M231,Exchange_Value)+AA231*$P231*SUMIF(Lists!$E$2:$E$133,'Quarterly Information'!$O231,Exchange_Value)+AA231*$R231*SUMIF(Lists!$E$2:$E$133,'Quarterly Information'!$Q231,Exchange_Value)+AA231*$T231*SUMIF(Lists!$E$2:$E$133,'Quarterly Information'!$S231,Exchange_Value))/1000,AA231*SUMIF(Lists!$E$2:$E$133,$I231,Exchange_Value)/1000),1)</f>
        <v>0</v>
      </c>
      <c r="CE231" s="218">
        <f>ROUND(IF($I231="Other HFC Blend",(AB231*$L231*SUMIF(Lists!$E$2:$E$133,'Quarterly Information'!$K231,Exchange_Value)+AB231*$N231*SUMIF(Lists!$E$2:$E$133,'Quarterly Information'!$M231,Exchange_Value)+AB231*$P231*SUMIF(Lists!$E$2:$E$133,'Quarterly Information'!$O231,Exchange_Value)+AB231*$R231*SUMIF(Lists!$E$2:$E$133,'Quarterly Information'!$Q231,Exchange_Value)+AB231*$T231*SUMIF(Lists!$E$2:$E$133,'Quarterly Information'!$S231,Exchange_Value))/1000,AB231*SUMIF(Lists!$E$2:$E$133,$I231,Exchange_Value)/1000),1)</f>
        <v>0</v>
      </c>
      <c r="CF231" s="218">
        <f>ROUND(IF($I231="Other HFC Blend",(AC231*$L231*SUMIF(Lists!$E$2:$E$133,'Quarterly Information'!$K231,Exchange_Value)+AC231*$N231*SUMIF(Lists!$E$2:$E$133,'Quarterly Information'!$M231,Exchange_Value)+AC231*$P231*SUMIF(Lists!$E$2:$E$133,'Quarterly Information'!$O231,Exchange_Value)+AC231*$R231*SUMIF(Lists!$E$2:$E$133,'Quarterly Information'!$Q231,Exchange_Value)+AC231*$T231*SUMIF(Lists!$E$2:$E$133,'Quarterly Information'!$S231,Exchange_Value))/1000,AC231*SUMIF(Lists!$E$2:$E$133,$I231,Exchange_Value)/1000),1)</f>
        <v>0</v>
      </c>
      <c r="CG231" s="218">
        <f>ROUND(IF($I231="Other HFC Blend",(AD231*$L231*SUMIF(Lists!$E$2:$E$133,'Quarterly Information'!$K231,Exchange_Value)+AD231*$N231*SUMIF(Lists!$E$2:$E$133,'Quarterly Information'!$M231,Exchange_Value)+AD231*$P231*SUMIF(Lists!$E$2:$E$133,'Quarterly Information'!$O231,Exchange_Value)+AD231*$R231*SUMIF(Lists!$E$2:$E$133,'Quarterly Information'!$Q231,Exchange_Value)+AD231*$T231*SUMIF(Lists!$E$2:$E$133,'Quarterly Information'!$S231,Exchange_Value))/1000,AD231*SUMIF(Lists!$E$2:$E$133,$I231,Exchange_Value)/1000),1)</f>
        <v>0</v>
      </c>
      <c r="CH231" s="218">
        <f>ROUND(IF($I231="Other HFC Blend",(AE231*$L231*SUMIF(Lists!$E$2:$E$133,'Quarterly Information'!$K231,Exchange_Value)+AE231*$N231*SUMIF(Lists!$E$2:$E$133,'Quarterly Information'!$M231,Exchange_Value)+AE231*$P231*SUMIF(Lists!$E$2:$E$133,'Quarterly Information'!$O231,Exchange_Value)+AE231*$R231*SUMIF(Lists!$E$2:$E$133,'Quarterly Information'!$Q231,Exchange_Value)+AE231*$T231*SUMIF(Lists!$E$2:$E$133,'Quarterly Information'!$S231,Exchange_Value))/1000,AE231*SUMIF(Lists!$E$2:$E$133,$I231,Exchange_Value)/1000),1)</f>
        <v>0</v>
      </c>
      <c r="CI231" s="218">
        <f>ROUND(IF($I231="Other HFC Blend",(AF231*$L231*SUMIF(Lists!$E$2:$E$133,'Quarterly Information'!$K231,Exchange_Value)+AF231*$N231*SUMIF(Lists!$E$2:$E$133,'Quarterly Information'!$M231,Exchange_Value)+AF231*$P231*SUMIF(Lists!$E$2:$E$133,'Quarterly Information'!$O231,Exchange_Value)+AF231*$R231*SUMIF(Lists!$E$2:$E$133,'Quarterly Information'!$Q231,Exchange_Value)+AF231*$T231*SUMIF(Lists!$E$2:$E$133,'Quarterly Information'!$S231,Exchange_Value))/1000,AF231*SUMIF(Lists!$E$2:$E$133,$I231,Exchange_Value)/1000),1)</f>
        <v>0</v>
      </c>
    </row>
    <row r="232" spans="1:87" ht="14" x14ac:dyDescent="0.25">
      <c r="A232" s="39">
        <v>190</v>
      </c>
      <c r="B232" s="90" t="str">
        <f t="shared" si="127"/>
        <v/>
      </c>
      <c r="C232" s="159"/>
      <c r="D232" s="91"/>
      <c r="E232" s="174"/>
      <c r="F232" s="92"/>
      <c r="G232" s="93"/>
      <c r="H232" s="94"/>
      <c r="I232" s="185"/>
      <c r="J232" s="200"/>
      <c r="K232" s="210"/>
      <c r="L232" s="95"/>
      <c r="M232" s="92"/>
      <c r="N232" s="95"/>
      <c r="O232" s="92"/>
      <c r="P232" s="95"/>
      <c r="Q232" s="128"/>
      <c r="R232" s="95"/>
      <c r="S232" s="128"/>
      <c r="T232" s="211"/>
      <c r="U232" s="203"/>
      <c r="V232" s="92"/>
      <c r="W232" s="96"/>
      <c r="X232" s="92"/>
      <c r="Y232" s="220"/>
      <c r="Z232" s="226"/>
      <c r="AA232" s="165"/>
      <c r="AB232" s="165"/>
      <c r="AC232" s="165"/>
      <c r="AD232" s="165"/>
      <c r="AE232" s="165"/>
      <c r="AF232" s="168"/>
      <c r="AG232"/>
      <c r="AH232" s="107">
        <f t="shared" si="129"/>
        <v>0</v>
      </c>
      <c r="AI232" s="107">
        <f t="shared" si="130"/>
        <v>0</v>
      </c>
      <c r="AJ232" s="107">
        <f t="shared" si="131"/>
        <v>0</v>
      </c>
      <c r="AK232" s="107">
        <f t="shared" si="132"/>
        <v>0</v>
      </c>
      <c r="AL232" s="107">
        <f t="shared" si="133"/>
        <v>0</v>
      </c>
      <c r="AM232" s="107">
        <f t="shared" si="128"/>
        <v>0</v>
      </c>
      <c r="AO232" s="161" t="e">
        <f t="shared" si="134"/>
        <v>#DIV/0!</v>
      </c>
      <c r="AP232" s="161" t="e">
        <f t="shared" si="135"/>
        <v>#DIV/0!</v>
      </c>
      <c r="AQ232" s="161" t="e">
        <f t="shared" si="136"/>
        <v>#DIV/0!</v>
      </c>
      <c r="AR232" s="161" t="e">
        <f t="shared" si="137"/>
        <v>#DIV/0!</v>
      </c>
      <c r="AS232" s="161" t="e">
        <f t="shared" si="138"/>
        <v>#DIV/0!</v>
      </c>
      <c r="AT232" s="107">
        <f t="shared" si="139"/>
        <v>0</v>
      </c>
      <c r="AU232" s="161" t="e">
        <f t="shared" si="140"/>
        <v>#DIV/0!</v>
      </c>
      <c r="AV232" s="161" t="e">
        <f t="shared" si="141"/>
        <v>#DIV/0!</v>
      </c>
      <c r="AW232" s="161" t="e">
        <f t="shared" si="142"/>
        <v>#DIV/0!</v>
      </c>
      <c r="AX232" s="161" t="e">
        <f t="shared" si="143"/>
        <v>#DIV/0!</v>
      </c>
      <c r="AY232" s="161" t="e">
        <f t="shared" si="144"/>
        <v>#DIV/0!</v>
      </c>
      <c r="AZ232" s="107">
        <f t="shared" si="145"/>
        <v>0</v>
      </c>
      <c r="BA232" s="161" t="e">
        <f t="shared" si="146"/>
        <v>#DIV/0!</v>
      </c>
      <c r="BB232" s="161" t="e">
        <f t="shared" si="147"/>
        <v>#DIV/0!</v>
      </c>
      <c r="BC232" s="161" t="e">
        <f t="shared" si="148"/>
        <v>#DIV/0!</v>
      </c>
      <c r="BD232" s="161" t="e">
        <f t="shared" si="149"/>
        <v>#DIV/0!</v>
      </c>
      <c r="BE232" s="161" t="e">
        <f t="shared" si="150"/>
        <v>#DIV/0!</v>
      </c>
      <c r="BF232" s="107">
        <f t="shared" si="151"/>
        <v>0</v>
      </c>
      <c r="BG232" s="161" t="e">
        <f t="shared" si="152"/>
        <v>#DIV/0!</v>
      </c>
      <c r="BH232" s="161" t="e">
        <f t="shared" si="153"/>
        <v>#DIV/0!</v>
      </c>
      <c r="BI232" s="161" t="e">
        <f t="shared" si="154"/>
        <v>#DIV/0!</v>
      </c>
      <c r="BJ232" s="161" t="e">
        <f t="shared" si="155"/>
        <v>#DIV/0!</v>
      </c>
      <c r="BK232" s="161" t="e">
        <f t="shared" si="156"/>
        <v>#DIV/0!</v>
      </c>
      <c r="BL232" s="107">
        <f t="shared" si="157"/>
        <v>0</v>
      </c>
      <c r="BM232" s="161" t="e">
        <f t="shared" si="158"/>
        <v>#DIV/0!</v>
      </c>
      <c r="BN232" s="161" t="e">
        <f t="shared" si="159"/>
        <v>#DIV/0!</v>
      </c>
      <c r="BO232" s="161" t="e">
        <f t="shared" si="160"/>
        <v>#DIV/0!</v>
      </c>
      <c r="BP232" s="161" t="e">
        <f t="shared" si="161"/>
        <v>#DIV/0!</v>
      </c>
      <c r="BQ232" s="161" t="e">
        <f t="shared" si="162"/>
        <v>#DIV/0!</v>
      </c>
      <c r="BR232" s="107">
        <f t="shared" si="163"/>
        <v>0</v>
      </c>
      <c r="BS232" s="161" t="e">
        <f t="shared" si="164"/>
        <v>#DIV/0!</v>
      </c>
      <c r="BT232" s="161" t="e">
        <f t="shared" si="165"/>
        <v>#DIV/0!</v>
      </c>
      <c r="BU232" s="161" t="e">
        <f t="shared" si="166"/>
        <v>#DIV/0!</v>
      </c>
      <c r="BV232" s="161" t="e">
        <f t="shared" si="167"/>
        <v>#DIV/0!</v>
      </c>
      <c r="BW232" s="161" t="e">
        <f t="shared" si="168"/>
        <v>#DIV/0!</v>
      </c>
      <c r="BX232" s="107">
        <f t="shared" si="169"/>
        <v>0</v>
      </c>
      <c r="BZ232" s="40" t="e">
        <f>VLOOKUP(I232,Lists!$D$2:$D$19,1,FALSE)</f>
        <v>#N/A</v>
      </c>
      <c r="CA232" s="40" t="e">
        <f>VLOOKUP($I232,Blends!$B$2:$B$115,1,FALSE)</f>
        <v>#N/A</v>
      </c>
      <c r="CC232" s="218">
        <f>ROUND(IF($I232="Other HFC Blend",(Z232*$L232*SUMIF(Lists!$E$2:$E$133,'Quarterly Information'!$K232,Exchange_Value)+Z232*$N232*SUMIF(Lists!$E$2:$E$133,'Quarterly Information'!$M232,Exchange_Value)+Z232*$P232*SUMIF(Lists!$E$2:$E$133,'Quarterly Information'!$O232,Exchange_Value)+Z232*$R232*SUMIF(Lists!$E$2:$E$133,'Quarterly Information'!$Q232,Exchange_Value)+Z232*$T232*SUMIF(Lists!$E$2:$E$133,'Quarterly Information'!$S232,Exchange_Value))/1000,Z232*SUMIF(Lists!$E$2:$E$133,$I232,Exchange_Value)/1000),1)</f>
        <v>0</v>
      </c>
      <c r="CD232" s="218">
        <f>ROUND(IF($I232="Other HFC Blend",(AA232*$L232*SUMIF(Lists!$E$2:$E$133,'Quarterly Information'!$K232,Exchange_Value)+AA232*$N232*SUMIF(Lists!$E$2:$E$133,'Quarterly Information'!$M232,Exchange_Value)+AA232*$P232*SUMIF(Lists!$E$2:$E$133,'Quarterly Information'!$O232,Exchange_Value)+AA232*$R232*SUMIF(Lists!$E$2:$E$133,'Quarterly Information'!$Q232,Exchange_Value)+AA232*$T232*SUMIF(Lists!$E$2:$E$133,'Quarterly Information'!$S232,Exchange_Value))/1000,AA232*SUMIF(Lists!$E$2:$E$133,$I232,Exchange_Value)/1000),1)</f>
        <v>0</v>
      </c>
      <c r="CE232" s="218">
        <f>ROUND(IF($I232="Other HFC Blend",(AB232*$L232*SUMIF(Lists!$E$2:$E$133,'Quarterly Information'!$K232,Exchange_Value)+AB232*$N232*SUMIF(Lists!$E$2:$E$133,'Quarterly Information'!$M232,Exchange_Value)+AB232*$P232*SUMIF(Lists!$E$2:$E$133,'Quarterly Information'!$O232,Exchange_Value)+AB232*$R232*SUMIF(Lists!$E$2:$E$133,'Quarterly Information'!$Q232,Exchange_Value)+AB232*$T232*SUMIF(Lists!$E$2:$E$133,'Quarterly Information'!$S232,Exchange_Value))/1000,AB232*SUMIF(Lists!$E$2:$E$133,$I232,Exchange_Value)/1000),1)</f>
        <v>0</v>
      </c>
      <c r="CF232" s="218">
        <f>ROUND(IF($I232="Other HFC Blend",(AC232*$L232*SUMIF(Lists!$E$2:$E$133,'Quarterly Information'!$K232,Exchange_Value)+AC232*$N232*SUMIF(Lists!$E$2:$E$133,'Quarterly Information'!$M232,Exchange_Value)+AC232*$P232*SUMIF(Lists!$E$2:$E$133,'Quarterly Information'!$O232,Exchange_Value)+AC232*$R232*SUMIF(Lists!$E$2:$E$133,'Quarterly Information'!$Q232,Exchange_Value)+AC232*$T232*SUMIF(Lists!$E$2:$E$133,'Quarterly Information'!$S232,Exchange_Value))/1000,AC232*SUMIF(Lists!$E$2:$E$133,$I232,Exchange_Value)/1000),1)</f>
        <v>0</v>
      </c>
      <c r="CG232" s="218">
        <f>ROUND(IF($I232="Other HFC Blend",(AD232*$L232*SUMIF(Lists!$E$2:$E$133,'Quarterly Information'!$K232,Exchange_Value)+AD232*$N232*SUMIF(Lists!$E$2:$E$133,'Quarterly Information'!$M232,Exchange_Value)+AD232*$P232*SUMIF(Lists!$E$2:$E$133,'Quarterly Information'!$O232,Exchange_Value)+AD232*$R232*SUMIF(Lists!$E$2:$E$133,'Quarterly Information'!$Q232,Exchange_Value)+AD232*$T232*SUMIF(Lists!$E$2:$E$133,'Quarterly Information'!$S232,Exchange_Value))/1000,AD232*SUMIF(Lists!$E$2:$E$133,$I232,Exchange_Value)/1000),1)</f>
        <v>0</v>
      </c>
      <c r="CH232" s="218">
        <f>ROUND(IF($I232="Other HFC Blend",(AE232*$L232*SUMIF(Lists!$E$2:$E$133,'Quarterly Information'!$K232,Exchange_Value)+AE232*$N232*SUMIF(Lists!$E$2:$E$133,'Quarterly Information'!$M232,Exchange_Value)+AE232*$P232*SUMIF(Lists!$E$2:$E$133,'Quarterly Information'!$O232,Exchange_Value)+AE232*$R232*SUMIF(Lists!$E$2:$E$133,'Quarterly Information'!$Q232,Exchange_Value)+AE232*$T232*SUMIF(Lists!$E$2:$E$133,'Quarterly Information'!$S232,Exchange_Value))/1000,AE232*SUMIF(Lists!$E$2:$E$133,$I232,Exchange_Value)/1000),1)</f>
        <v>0</v>
      </c>
      <c r="CI232" s="218">
        <f>ROUND(IF($I232="Other HFC Blend",(AF232*$L232*SUMIF(Lists!$E$2:$E$133,'Quarterly Information'!$K232,Exchange_Value)+AF232*$N232*SUMIF(Lists!$E$2:$E$133,'Quarterly Information'!$M232,Exchange_Value)+AF232*$P232*SUMIF(Lists!$E$2:$E$133,'Quarterly Information'!$O232,Exchange_Value)+AF232*$R232*SUMIF(Lists!$E$2:$E$133,'Quarterly Information'!$Q232,Exchange_Value)+AF232*$T232*SUMIF(Lists!$E$2:$E$133,'Quarterly Information'!$S232,Exchange_Value))/1000,AF232*SUMIF(Lists!$E$2:$E$133,$I232,Exchange_Value)/1000),1)</f>
        <v>0</v>
      </c>
    </row>
    <row r="233" spans="1:87" ht="14" x14ac:dyDescent="0.25">
      <c r="A233" s="39">
        <v>191</v>
      </c>
      <c r="B233" s="90" t="str">
        <f t="shared" si="127"/>
        <v/>
      </c>
      <c r="C233" s="159"/>
      <c r="D233" s="91"/>
      <c r="E233" s="174"/>
      <c r="F233" s="92"/>
      <c r="G233" s="93"/>
      <c r="H233" s="94"/>
      <c r="I233" s="185"/>
      <c r="J233" s="200"/>
      <c r="K233" s="210"/>
      <c r="L233" s="95"/>
      <c r="M233" s="92"/>
      <c r="N233" s="95"/>
      <c r="O233" s="92"/>
      <c r="P233" s="95"/>
      <c r="Q233" s="128"/>
      <c r="R233" s="95"/>
      <c r="S233" s="128"/>
      <c r="T233" s="211"/>
      <c r="U233" s="203"/>
      <c r="V233" s="92"/>
      <c r="W233" s="96"/>
      <c r="X233" s="92"/>
      <c r="Y233" s="220"/>
      <c r="Z233" s="226"/>
      <c r="AA233" s="165"/>
      <c r="AB233" s="165"/>
      <c r="AC233" s="165"/>
      <c r="AD233" s="165"/>
      <c r="AE233" s="165"/>
      <c r="AF233" s="168"/>
      <c r="AG233"/>
      <c r="AH233" s="107">
        <f t="shared" si="129"/>
        <v>0</v>
      </c>
      <c r="AI233" s="107">
        <f t="shared" si="130"/>
        <v>0</v>
      </c>
      <c r="AJ233" s="107">
        <f t="shared" si="131"/>
        <v>0</v>
      </c>
      <c r="AK233" s="107">
        <f t="shared" si="132"/>
        <v>0</v>
      </c>
      <c r="AL233" s="107">
        <f t="shared" si="133"/>
        <v>0</v>
      </c>
      <c r="AM233" s="107">
        <f t="shared" si="128"/>
        <v>0</v>
      </c>
      <c r="AO233" s="161" t="e">
        <f t="shared" si="134"/>
        <v>#DIV/0!</v>
      </c>
      <c r="AP233" s="161" t="e">
        <f t="shared" si="135"/>
        <v>#DIV/0!</v>
      </c>
      <c r="AQ233" s="161" t="e">
        <f t="shared" si="136"/>
        <v>#DIV/0!</v>
      </c>
      <c r="AR233" s="161" t="e">
        <f t="shared" si="137"/>
        <v>#DIV/0!</v>
      </c>
      <c r="AS233" s="161" t="e">
        <f t="shared" si="138"/>
        <v>#DIV/0!</v>
      </c>
      <c r="AT233" s="107">
        <f t="shared" si="139"/>
        <v>0</v>
      </c>
      <c r="AU233" s="161" t="e">
        <f t="shared" si="140"/>
        <v>#DIV/0!</v>
      </c>
      <c r="AV233" s="161" t="e">
        <f t="shared" si="141"/>
        <v>#DIV/0!</v>
      </c>
      <c r="AW233" s="161" t="e">
        <f t="shared" si="142"/>
        <v>#DIV/0!</v>
      </c>
      <c r="AX233" s="161" t="e">
        <f t="shared" si="143"/>
        <v>#DIV/0!</v>
      </c>
      <c r="AY233" s="161" t="e">
        <f t="shared" si="144"/>
        <v>#DIV/0!</v>
      </c>
      <c r="AZ233" s="107">
        <f t="shared" si="145"/>
        <v>0</v>
      </c>
      <c r="BA233" s="161" t="e">
        <f t="shared" si="146"/>
        <v>#DIV/0!</v>
      </c>
      <c r="BB233" s="161" t="e">
        <f t="shared" si="147"/>
        <v>#DIV/0!</v>
      </c>
      <c r="BC233" s="161" t="e">
        <f t="shared" si="148"/>
        <v>#DIV/0!</v>
      </c>
      <c r="BD233" s="161" t="e">
        <f t="shared" si="149"/>
        <v>#DIV/0!</v>
      </c>
      <c r="BE233" s="161" t="e">
        <f t="shared" si="150"/>
        <v>#DIV/0!</v>
      </c>
      <c r="BF233" s="107">
        <f t="shared" si="151"/>
        <v>0</v>
      </c>
      <c r="BG233" s="161" t="e">
        <f t="shared" si="152"/>
        <v>#DIV/0!</v>
      </c>
      <c r="BH233" s="161" t="e">
        <f t="shared" si="153"/>
        <v>#DIV/0!</v>
      </c>
      <c r="BI233" s="161" t="e">
        <f t="shared" si="154"/>
        <v>#DIV/0!</v>
      </c>
      <c r="BJ233" s="161" t="e">
        <f t="shared" si="155"/>
        <v>#DIV/0!</v>
      </c>
      <c r="BK233" s="161" t="e">
        <f t="shared" si="156"/>
        <v>#DIV/0!</v>
      </c>
      <c r="BL233" s="107">
        <f t="shared" si="157"/>
        <v>0</v>
      </c>
      <c r="BM233" s="161" t="e">
        <f t="shared" si="158"/>
        <v>#DIV/0!</v>
      </c>
      <c r="BN233" s="161" t="e">
        <f t="shared" si="159"/>
        <v>#DIV/0!</v>
      </c>
      <c r="BO233" s="161" t="e">
        <f t="shared" si="160"/>
        <v>#DIV/0!</v>
      </c>
      <c r="BP233" s="161" t="e">
        <f t="shared" si="161"/>
        <v>#DIV/0!</v>
      </c>
      <c r="BQ233" s="161" t="e">
        <f t="shared" si="162"/>
        <v>#DIV/0!</v>
      </c>
      <c r="BR233" s="107">
        <f t="shared" si="163"/>
        <v>0</v>
      </c>
      <c r="BS233" s="161" t="e">
        <f t="shared" si="164"/>
        <v>#DIV/0!</v>
      </c>
      <c r="BT233" s="161" t="e">
        <f t="shared" si="165"/>
        <v>#DIV/0!</v>
      </c>
      <c r="BU233" s="161" t="e">
        <f t="shared" si="166"/>
        <v>#DIV/0!</v>
      </c>
      <c r="BV233" s="161" t="e">
        <f t="shared" si="167"/>
        <v>#DIV/0!</v>
      </c>
      <c r="BW233" s="161" t="e">
        <f t="shared" si="168"/>
        <v>#DIV/0!</v>
      </c>
      <c r="BX233" s="107">
        <f t="shared" si="169"/>
        <v>0</v>
      </c>
      <c r="BZ233" s="40" t="e">
        <f>VLOOKUP(I233,Lists!$D$2:$D$19,1,FALSE)</f>
        <v>#N/A</v>
      </c>
      <c r="CA233" s="40" t="e">
        <f>VLOOKUP($I233,Blends!$B$2:$B$115,1,FALSE)</f>
        <v>#N/A</v>
      </c>
      <c r="CC233" s="218">
        <f>ROUND(IF($I233="Other HFC Blend",(Z233*$L233*SUMIF(Lists!$E$2:$E$133,'Quarterly Information'!$K233,Exchange_Value)+Z233*$N233*SUMIF(Lists!$E$2:$E$133,'Quarterly Information'!$M233,Exchange_Value)+Z233*$P233*SUMIF(Lists!$E$2:$E$133,'Quarterly Information'!$O233,Exchange_Value)+Z233*$R233*SUMIF(Lists!$E$2:$E$133,'Quarterly Information'!$Q233,Exchange_Value)+Z233*$T233*SUMIF(Lists!$E$2:$E$133,'Quarterly Information'!$S233,Exchange_Value))/1000,Z233*SUMIF(Lists!$E$2:$E$133,$I233,Exchange_Value)/1000),1)</f>
        <v>0</v>
      </c>
      <c r="CD233" s="218">
        <f>ROUND(IF($I233="Other HFC Blend",(AA233*$L233*SUMIF(Lists!$E$2:$E$133,'Quarterly Information'!$K233,Exchange_Value)+AA233*$N233*SUMIF(Lists!$E$2:$E$133,'Quarterly Information'!$M233,Exchange_Value)+AA233*$P233*SUMIF(Lists!$E$2:$E$133,'Quarterly Information'!$O233,Exchange_Value)+AA233*$R233*SUMIF(Lists!$E$2:$E$133,'Quarterly Information'!$Q233,Exchange_Value)+AA233*$T233*SUMIF(Lists!$E$2:$E$133,'Quarterly Information'!$S233,Exchange_Value))/1000,AA233*SUMIF(Lists!$E$2:$E$133,$I233,Exchange_Value)/1000),1)</f>
        <v>0</v>
      </c>
      <c r="CE233" s="218">
        <f>ROUND(IF($I233="Other HFC Blend",(AB233*$L233*SUMIF(Lists!$E$2:$E$133,'Quarterly Information'!$K233,Exchange_Value)+AB233*$N233*SUMIF(Lists!$E$2:$E$133,'Quarterly Information'!$M233,Exchange_Value)+AB233*$P233*SUMIF(Lists!$E$2:$E$133,'Quarterly Information'!$O233,Exchange_Value)+AB233*$R233*SUMIF(Lists!$E$2:$E$133,'Quarterly Information'!$Q233,Exchange_Value)+AB233*$T233*SUMIF(Lists!$E$2:$E$133,'Quarterly Information'!$S233,Exchange_Value))/1000,AB233*SUMIF(Lists!$E$2:$E$133,$I233,Exchange_Value)/1000),1)</f>
        <v>0</v>
      </c>
      <c r="CF233" s="218">
        <f>ROUND(IF($I233="Other HFC Blend",(AC233*$L233*SUMIF(Lists!$E$2:$E$133,'Quarterly Information'!$K233,Exchange_Value)+AC233*$N233*SUMIF(Lists!$E$2:$E$133,'Quarterly Information'!$M233,Exchange_Value)+AC233*$P233*SUMIF(Lists!$E$2:$E$133,'Quarterly Information'!$O233,Exchange_Value)+AC233*$R233*SUMIF(Lists!$E$2:$E$133,'Quarterly Information'!$Q233,Exchange_Value)+AC233*$T233*SUMIF(Lists!$E$2:$E$133,'Quarterly Information'!$S233,Exchange_Value))/1000,AC233*SUMIF(Lists!$E$2:$E$133,$I233,Exchange_Value)/1000),1)</f>
        <v>0</v>
      </c>
      <c r="CG233" s="218">
        <f>ROUND(IF($I233="Other HFC Blend",(AD233*$L233*SUMIF(Lists!$E$2:$E$133,'Quarterly Information'!$K233,Exchange_Value)+AD233*$N233*SUMIF(Lists!$E$2:$E$133,'Quarterly Information'!$M233,Exchange_Value)+AD233*$P233*SUMIF(Lists!$E$2:$E$133,'Quarterly Information'!$O233,Exchange_Value)+AD233*$R233*SUMIF(Lists!$E$2:$E$133,'Quarterly Information'!$Q233,Exchange_Value)+AD233*$T233*SUMIF(Lists!$E$2:$E$133,'Quarterly Information'!$S233,Exchange_Value))/1000,AD233*SUMIF(Lists!$E$2:$E$133,$I233,Exchange_Value)/1000),1)</f>
        <v>0</v>
      </c>
      <c r="CH233" s="218">
        <f>ROUND(IF($I233="Other HFC Blend",(AE233*$L233*SUMIF(Lists!$E$2:$E$133,'Quarterly Information'!$K233,Exchange_Value)+AE233*$N233*SUMIF(Lists!$E$2:$E$133,'Quarterly Information'!$M233,Exchange_Value)+AE233*$P233*SUMIF(Lists!$E$2:$E$133,'Quarterly Information'!$O233,Exchange_Value)+AE233*$R233*SUMIF(Lists!$E$2:$E$133,'Quarterly Information'!$Q233,Exchange_Value)+AE233*$T233*SUMIF(Lists!$E$2:$E$133,'Quarterly Information'!$S233,Exchange_Value))/1000,AE233*SUMIF(Lists!$E$2:$E$133,$I233,Exchange_Value)/1000),1)</f>
        <v>0</v>
      </c>
      <c r="CI233" s="218">
        <f>ROUND(IF($I233="Other HFC Blend",(AF233*$L233*SUMIF(Lists!$E$2:$E$133,'Quarterly Information'!$K233,Exchange_Value)+AF233*$N233*SUMIF(Lists!$E$2:$E$133,'Quarterly Information'!$M233,Exchange_Value)+AF233*$P233*SUMIF(Lists!$E$2:$E$133,'Quarterly Information'!$O233,Exchange_Value)+AF233*$R233*SUMIF(Lists!$E$2:$E$133,'Quarterly Information'!$Q233,Exchange_Value)+AF233*$T233*SUMIF(Lists!$E$2:$E$133,'Quarterly Information'!$S233,Exchange_Value))/1000,AF233*SUMIF(Lists!$E$2:$E$133,$I233,Exchange_Value)/1000),1)</f>
        <v>0</v>
      </c>
    </row>
    <row r="234" spans="1:87" ht="14" x14ac:dyDescent="0.25">
      <c r="A234" s="39">
        <v>192</v>
      </c>
      <c r="B234" s="90" t="str">
        <f t="shared" si="127"/>
        <v/>
      </c>
      <c r="C234" s="159"/>
      <c r="D234" s="91"/>
      <c r="E234" s="174"/>
      <c r="F234" s="92"/>
      <c r="G234" s="93"/>
      <c r="H234" s="94"/>
      <c r="I234" s="185"/>
      <c r="J234" s="200"/>
      <c r="K234" s="210"/>
      <c r="L234" s="95"/>
      <c r="M234" s="92"/>
      <c r="N234" s="95"/>
      <c r="O234" s="92"/>
      <c r="P234" s="95"/>
      <c r="Q234" s="128"/>
      <c r="R234" s="95"/>
      <c r="S234" s="128"/>
      <c r="T234" s="211"/>
      <c r="U234" s="203"/>
      <c r="V234" s="92"/>
      <c r="W234" s="96"/>
      <c r="X234" s="92"/>
      <c r="Y234" s="220"/>
      <c r="Z234" s="226"/>
      <c r="AA234" s="165"/>
      <c r="AB234" s="165"/>
      <c r="AC234" s="165"/>
      <c r="AD234" s="165"/>
      <c r="AE234" s="165"/>
      <c r="AF234" s="168"/>
      <c r="AG234"/>
      <c r="AH234" s="107">
        <f t="shared" si="129"/>
        <v>0</v>
      </c>
      <c r="AI234" s="107">
        <f t="shared" si="130"/>
        <v>0</v>
      </c>
      <c r="AJ234" s="107">
        <f t="shared" si="131"/>
        <v>0</v>
      </c>
      <c r="AK234" s="107">
        <f t="shared" si="132"/>
        <v>0</v>
      </c>
      <c r="AL234" s="107">
        <f t="shared" si="133"/>
        <v>0</v>
      </c>
      <c r="AM234" s="107">
        <f t="shared" si="128"/>
        <v>0</v>
      </c>
      <c r="AO234" s="161" t="e">
        <f t="shared" si="134"/>
        <v>#DIV/0!</v>
      </c>
      <c r="AP234" s="161" t="e">
        <f t="shared" si="135"/>
        <v>#DIV/0!</v>
      </c>
      <c r="AQ234" s="161" t="e">
        <f t="shared" si="136"/>
        <v>#DIV/0!</v>
      </c>
      <c r="AR234" s="161" t="e">
        <f t="shared" si="137"/>
        <v>#DIV/0!</v>
      </c>
      <c r="AS234" s="161" t="e">
        <f t="shared" si="138"/>
        <v>#DIV/0!</v>
      </c>
      <c r="AT234" s="107">
        <f t="shared" si="139"/>
        <v>0</v>
      </c>
      <c r="AU234" s="161" t="e">
        <f t="shared" si="140"/>
        <v>#DIV/0!</v>
      </c>
      <c r="AV234" s="161" t="e">
        <f t="shared" si="141"/>
        <v>#DIV/0!</v>
      </c>
      <c r="AW234" s="161" t="e">
        <f t="shared" si="142"/>
        <v>#DIV/0!</v>
      </c>
      <c r="AX234" s="161" t="e">
        <f t="shared" si="143"/>
        <v>#DIV/0!</v>
      </c>
      <c r="AY234" s="161" t="e">
        <f t="shared" si="144"/>
        <v>#DIV/0!</v>
      </c>
      <c r="AZ234" s="107">
        <f t="shared" si="145"/>
        <v>0</v>
      </c>
      <c r="BA234" s="161" t="e">
        <f t="shared" si="146"/>
        <v>#DIV/0!</v>
      </c>
      <c r="BB234" s="161" t="e">
        <f t="shared" si="147"/>
        <v>#DIV/0!</v>
      </c>
      <c r="BC234" s="161" t="e">
        <f t="shared" si="148"/>
        <v>#DIV/0!</v>
      </c>
      <c r="BD234" s="161" t="e">
        <f t="shared" si="149"/>
        <v>#DIV/0!</v>
      </c>
      <c r="BE234" s="161" t="e">
        <f t="shared" si="150"/>
        <v>#DIV/0!</v>
      </c>
      <c r="BF234" s="107">
        <f t="shared" si="151"/>
        <v>0</v>
      </c>
      <c r="BG234" s="161" t="e">
        <f t="shared" si="152"/>
        <v>#DIV/0!</v>
      </c>
      <c r="BH234" s="161" t="e">
        <f t="shared" si="153"/>
        <v>#DIV/0!</v>
      </c>
      <c r="BI234" s="161" t="e">
        <f t="shared" si="154"/>
        <v>#DIV/0!</v>
      </c>
      <c r="BJ234" s="161" t="e">
        <f t="shared" si="155"/>
        <v>#DIV/0!</v>
      </c>
      <c r="BK234" s="161" t="e">
        <f t="shared" si="156"/>
        <v>#DIV/0!</v>
      </c>
      <c r="BL234" s="107">
        <f t="shared" si="157"/>
        <v>0</v>
      </c>
      <c r="BM234" s="161" t="e">
        <f t="shared" si="158"/>
        <v>#DIV/0!</v>
      </c>
      <c r="BN234" s="161" t="e">
        <f t="shared" si="159"/>
        <v>#DIV/0!</v>
      </c>
      <c r="BO234" s="161" t="e">
        <f t="shared" si="160"/>
        <v>#DIV/0!</v>
      </c>
      <c r="BP234" s="161" t="e">
        <f t="shared" si="161"/>
        <v>#DIV/0!</v>
      </c>
      <c r="BQ234" s="161" t="e">
        <f t="shared" si="162"/>
        <v>#DIV/0!</v>
      </c>
      <c r="BR234" s="107">
        <f t="shared" si="163"/>
        <v>0</v>
      </c>
      <c r="BS234" s="161" t="e">
        <f t="shared" si="164"/>
        <v>#DIV/0!</v>
      </c>
      <c r="BT234" s="161" t="e">
        <f t="shared" si="165"/>
        <v>#DIV/0!</v>
      </c>
      <c r="BU234" s="161" t="e">
        <f t="shared" si="166"/>
        <v>#DIV/0!</v>
      </c>
      <c r="BV234" s="161" t="e">
        <f t="shared" si="167"/>
        <v>#DIV/0!</v>
      </c>
      <c r="BW234" s="161" t="e">
        <f t="shared" si="168"/>
        <v>#DIV/0!</v>
      </c>
      <c r="BX234" s="107">
        <f t="shared" si="169"/>
        <v>0</v>
      </c>
      <c r="BZ234" s="40" t="e">
        <f>VLOOKUP(I234,Lists!$D$2:$D$19,1,FALSE)</f>
        <v>#N/A</v>
      </c>
      <c r="CA234" s="40" t="e">
        <f>VLOOKUP($I234,Blends!$B$2:$B$115,1,FALSE)</f>
        <v>#N/A</v>
      </c>
      <c r="CC234" s="218">
        <f>ROUND(IF($I234="Other HFC Blend",(Z234*$L234*SUMIF(Lists!$E$2:$E$133,'Quarterly Information'!$K234,Exchange_Value)+Z234*$N234*SUMIF(Lists!$E$2:$E$133,'Quarterly Information'!$M234,Exchange_Value)+Z234*$P234*SUMIF(Lists!$E$2:$E$133,'Quarterly Information'!$O234,Exchange_Value)+Z234*$R234*SUMIF(Lists!$E$2:$E$133,'Quarterly Information'!$Q234,Exchange_Value)+Z234*$T234*SUMIF(Lists!$E$2:$E$133,'Quarterly Information'!$S234,Exchange_Value))/1000,Z234*SUMIF(Lists!$E$2:$E$133,$I234,Exchange_Value)/1000),1)</f>
        <v>0</v>
      </c>
      <c r="CD234" s="218">
        <f>ROUND(IF($I234="Other HFC Blend",(AA234*$L234*SUMIF(Lists!$E$2:$E$133,'Quarterly Information'!$K234,Exchange_Value)+AA234*$N234*SUMIF(Lists!$E$2:$E$133,'Quarterly Information'!$M234,Exchange_Value)+AA234*$P234*SUMIF(Lists!$E$2:$E$133,'Quarterly Information'!$O234,Exchange_Value)+AA234*$R234*SUMIF(Lists!$E$2:$E$133,'Quarterly Information'!$Q234,Exchange_Value)+AA234*$T234*SUMIF(Lists!$E$2:$E$133,'Quarterly Information'!$S234,Exchange_Value))/1000,AA234*SUMIF(Lists!$E$2:$E$133,$I234,Exchange_Value)/1000),1)</f>
        <v>0</v>
      </c>
      <c r="CE234" s="218">
        <f>ROUND(IF($I234="Other HFC Blend",(AB234*$L234*SUMIF(Lists!$E$2:$E$133,'Quarterly Information'!$K234,Exchange_Value)+AB234*$N234*SUMIF(Lists!$E$2:$E$133,'Quarterly Information'!$M234,Exchange_Value)+AB234*$P234*SUMIF(Lists!$E$2:$E$133,'Quarterly Information'!$O234,Exchange_Value)+AB234*$R234*SUMIF(Lists!$E$2:$E$133,'Quarterly Information'!$Q234,Exchange_Value)+AB234*$T234*SUMIF(Lists!$E$2:$E$133,'Quarterly Information'!$S234,Exchange_Value))/1000,AB234*SUMIF(Lists!$E$2:$E$133,$I234,Exchange_Value)/1000),1)</f>
        <v>0</v>
      </c>
      <c r="CF234" s="218">
        <f>ROUND(IF($I234="Other HFC Blend",(AC234*$L234*SUMIF(Lists!$E$2:$E$133,'Quarterly Information'!$K234,Exchange_Value)+AC234*$N234*SUMIF(Lists!$E$2:$E$133,'Quarterly Information'!$M234,Exchange_Value)+AC234*$P234*SUMIF(Lists!$E$2:$E$133,'Quarterly Information'!$O234,Exchange_Value)+AC234*$R234*SUMIF(Lists!$E$2:$E$133,'Quarterly Information'!$Q234,Exchange_Value)+AC234*$T234*SUMIF(Lists!$E$2:$E$133,'Quarterly Information'!$S234,Exchange_Value))/1000,AC234*SUMIF(Lists!$E$2:$E$133,$I234,Exchange_Value)/1000),1)</f>
        <v>0</v>
      </c>
      <c r="CG234" s="218">
        <f>ROUND(IF($I234="Other HFC Blend",(AD234*$L234*SUMIF(Lists!$E$2:$E$133,'Quarterly Information'!$K234,Exchange_Value)+AD234*$N234*SUMIF(Lists!$E$2:$E$133,'Quarterly Information'!$M234,Exchange_Value)+AD234*$P234*SUMIF(Lists!$E$2:$E$133,'Quarterly Information'!$O234,Exchange_Value)+AD234*$R234*SUMIF(Lists!$E$2:$E$133,'Quarterly Information'!$Q234,Exchange_Value)+AD234*$T234*SUMIF(Lists!$E$2:$E$133,'Quarterly Information'!$S234,Exchange_Value))/1000,AD234*SUMIF(Lists!$E$2:$E$133,$I234,Exchange_Value)/1000),1)</f>
        <v>0</v>
      </c>
      <c r="CH234" s="218">
        <f>ROUND(IF($I234="Other HFC Blend",(AE234*$L234*SUMIF(Lists!$E$2:$E$133,'Quarterly Information'!$K234,Exchange_Value)+AE234*$N234*SUMIF(Lists!$E$2:$E$133,'Quarterly Information'!$M234,Exchange_Value)+AE234*$P234*SUMIF(Lists!$E$2:$E$133,'Quarterly Information'!$O234,Exchange_Value)+AE234*$R234*SUMIF(Lists!$E$2:$E$133,'Quarterly Information'!$Q234,Exchange_Value)+AE234*$T234*SUMIF(Lists!$E$2:$E$133,'Quarterly Information'!$S234,Exchange_Value))/1000,AE234*SUMIF(Lists!$E$2:$E$133,$I234,Exchange_Value)/1000),1)</f>
        <v>0</v>
      </c>
      <c r="CI234" s="218">
        <f>ROUND(IF($I234="Other HFC Blend",(AF234*$L234*SUMIF(Lists!$E$2:$E$133,'Quarterly Information'!$K234,Exchange_Value)+AF234*$N234*SUMIF(Lists!$E$2:$E$133,'Quarterly Information'!$M234,Exchange_Value)+AF234*$P234*SUMIF(Lists!$E$2:$E$133,'Quarterly Information'!$O234,Exchange_Value)+AF234*$R234*SUMIF(Lists!$E$2:$E$133,'Quarterly Information'!$Q234,Exchange_Value)+AF234*$T234*SUMIF(Lists!$E$2:$E$133,'Quarterly Information'!$S234,Exchange_Value))/1000,AF234*SUMIF(Lists!$E$2:$E$133,$I234,Exchange_Value)/1000),1)</f>
        <v>0</v>
      </c>
    </row>
    <row r="235" spans="1:87" ht="14" x14ac:dyDescent="0.25">
      <c r="A235" s="39">
        <v>193</v>
      </c>
      <c r="B235" s="90" t="str">
        <f t="shared" si="127"/>
        <v/>
      </c>
      <c r="C235" s="159"/>
      <c r="D235" s="91"/>
      <c r="E235" s="174"/>
      <c r="F235" s="92"/>
      <c r="G235" s="93"/>
      <c r="H235" s="94"/>
      <c r="I235" s="185"/>
      <c r="J235" s="200"/>
      <c r="K235" s="210"/>
      <c r="L235" s="95"/>
      <c r="M235" s="92"/>
      <c r="N235" s="95"/>
      <c r="O235" s="92"/>
      <c r="P235" s="95"/>
      <c r="Q235" s="128"/>
      <c r="R235" s="95"/>
      <c r="S235" s="128"/>
      <c r="T235" s="211"/>
      <c r="U235" s="203"/>
      <c r="V235" s="92"/>
      <c r="W235" s="96"/>
      <c r="X235" s="92"/>
      <c r="Y235" s="220"/>
      <c r="Z235" s="226"/>
      <c r="AA235" s="165"/>
      <c r="AB235" s="165"/>
      <c r="AC235" s="165"/>
      <c r="AD235" s="165"/>
      <c r="AE235" s="165"/>
      <c r="AF235" s="168"/>
      <c r="AG235"/>
      <c r="AH235" s="107">
        <f t="shared" si="129"/>
        <v>0</v>
      </c>
      <c r="AI235" s="107">
        <f t="shared" si="130"/>
        <v>0</v>
      </c>
      <c r="AJ235" s="107">
        <f t="shared" si="131"/>
        <v>0</v>
      </c>
      <c r="AK235" s="107">
        <f t="shared" si="132"/>
        <v>0</v>
      </c>
      <c r="AL235" s="107">
        <f t="shared" si="133"/>
        <v>0</v>
      </c>
      <c r="AM235" s="107">
        <f t="shared" si="128"/>
        <v>0</v>
      </c>
      <c r="AO235" s="161" t="e">
        <f t="shared" si="134"/>
        <v>#DIV/0!</v>
      </c>
      <c r="AP235" s="161" t="e">
        <f t="shared" si="135"/>
        <v>#DIV/0!</v>
      </c>
      <c r="AQ235" s="161" t="e">
        <f t="shared" si="136"/>
        <v>#DIV/0!</v>
      </c>
      <c r="AR235" s="161" t="e">
        <f t="shared" si="137"/>
        <v>#DIV/0!</v>
      </c>
      <c r="AS235" s="161" t="e">
        <f t="shared" si="138"/>
        <v>#DIV/0!</v>
      </c>
      <c r="AT235" s="107">
        <f t="shared" si="139"/>
        <v>0</v>
      </c>
      <c r="AU235" s="161" t="e">
        <f t="shared" si="140"/>
        <v>#DIV/0!</v>
      </c>
      <c r="AV235" s="161" t="e">
        <f t="shared" si="141"/>
        <v>#DIV/0!</v>
      </c>
      <c r="AW235" s="161" t="e">
        <f t="shared" si="142"/>
        <v>#DIV/0!</v>
      </c>
      <c r="AX235" s="161" t="e">
        <f t="shared" si="143"/>
        <v>#DIV/0!</v>
      </c>
      <c r="AY235" s="161" t="e">
        <f t="shared" si="144"/>
        <v>#DIV/0!</v>
      </c>
      <c r="AZ235" s="107">
        <f t="shared" si="145"/>
        <v>0</v>
      </c>
      <c r="BA235" s="161" t="e">
        <f t="shared" si="146"/>
        <v>#DIV/0!</v>
      </c>
      <c r="BB235" s="161" t="e">
        <f t="shared" si="147"/>
        <v>#DIV/0!</v>
      </c>
      <c r="BC235" s="161" t="e">
        <f t="shared" si="148"/>
        <v>#DIV/0!</v>
      </c>
      <c r="BD235" s="161" t="e">
        <f t="shared" si="149"/>
        <v>#DIV/0!</v>
      </c>
      <c r="BE235" s="161" t="e">
        <f t="shared" si="150"/>
        <v>#DIV/0!</v>
      </c>
      <c r="BF235" s="107">
        <f t="shared" si="151"/>
        <v>0</v>
      </c>
      <c r="BG235" s="161" t="e">
        <f t="shared" si="152"/>
        <v>#DIV/0!</v>
      </c>
      <c r="BH235" s="161" t="e">
        <f t="shared" si="153"/>
        <v>#DIV/0!</v>
      </c>
      <c r="BI235" s="161" t="e">
        <f t="shared" si="154"/>
        <v>#DIV/0!</v>
      </c>
      <c r="BJ235" s="161" t="e">
        <f t="shared" si="155"/>
        <v>#DIV/0!</v>
      </c>
      <c r="BK235" s="161" t="e">
        <f t="shared" si="156"/>
        <v>#DIV/0!</v>
      </c>
      <c r="BL235" s="107">
        <f t="shared" si="157"/>
        <v>0</v>
      </c>
      <c r="BM235" s="161" t="e">
        <f t="shared" si="158"/>
        <v>#DIV/0!</v>
      </c>
      <c r="BN235" s="161" t="e">
        <f t="shared" si="159"/>
        <v>#DIV/0!</v>
      </c>
      <c r="BO235" s="161" t="e">
        <f t="shared" si="160"/>
        <v>#DIV/0!</v>
      </c>
      <c r="BP235" s="161" t="e">
        <f t="shared" si="161"/>
        <v>#DIV/0!</v>
      </c>
      <c r="BQ235" s="161" t="e">
        <f t="shared" si="162"/>
        <v>#DIV/0!</v>
      </c>
      <c r="BR235" s="107">
        <f t="shared" si="163"/>
        <v>0</v>
      </c>
      <c r="BS235" s="161" t="e">
        <f t="shared" si="164"/>
        <v>#DIV/0!</v>
      </c>
      <c r="BT235" s="161" t="e">
        <f t="shared" si="165"/>
        <v>#DIV/0!</v>
      </c>
      <c r="BU235" s="161" t="e">
        <f t="shared" si="166"/>
        <v>#DIV/0!</v>
      </c>
      <c r="BV235" s="161" t="e">
        <f t="shared" si="167"/>
        <v>#DIV/0!</v>
      </c>
      <c r="BW235" s="161" t="e">
        <f t="shared" si="168"/>
        <v>#DIV/0!</v>
      </c>
      <c r="BX235" s="107">
        <f t="shared" si="169"/>
        <v>0</v>
      </c>
      <c r="BZ235" s="40" t="e">
        <f>VLOOKUP(I235,Lists!$D$2:$D$19,1,FALSE)</f>
        <v>#N/A</v>
      </c>
      <c r="CA235" s="40" t="e">
        <f>VLOOKUP($I235,Blends!$B$2:$B$115,1,FALSE)</f>
        <v>#N/A</v>
      </c>
      <c r="CC235" s="218">
        <f>ROUND(IF($I235="Other HFC Blend",(Z235*$L235*SUMIF(Lists!$E$2:$E$133,'Quarterly Information'!$K235,Exchange_Value)+Z235*$N235*SUMIF(Lists!$E$2:$E$133,'Quarterly Information'!$M235,Exchange_Value)+Z235*$P235*SUMIF(Lists!$E$2:$E$133,'Quarterly Information'!$O235,Exchange_Value)+Z235*$R235*SUMIF(Lists!$E$2:$E$133,'Quarterly Information'!$Q235,Exchange_Value)+Z235*$T235*SUMIF(Lists!$E$2:$E$133,'Quarterly Information'!$S235,Exchange_Value))/1000,Z235*SUMIF(Lists!$E$2:$E$133,$I235,Exchange_Value)/1000),1)</f>
        <v>0</v>
      </c>
      <c r="CD235" s="218">
        <f>ROUND(IF($I235="Other HFC Blend",(AA235*$L235*SUMIF(Lists!$E$2:$E$133,'Quarterly Information'!$K235,Exchange_Value)+AA235*$N235*SUMIF(Lists!$E$2:$E$133,'Quarterly Information'!$M235,Exchange_Value)+AA235*$P235*SUMIF(Lists!$E$2:$E$133,'Quarterly Information'!$O235,Exchange_Value)+AA235*$R235*SUMIF(Lists!$E$2:$E$133,'Quarterly Information'!$Q235,Exchange_Value)+AA235*$T235*SUMIF(Lists!$E$2:$E$133,'Quarterly Information'!$S235,Exchange_Value))/1000,AA235*SUMIF(Lists!$E$2:$E$133,$I235,Exchange_Value)/1000),1)</f>
        <v>0</v>
      </c>
      <c r="CE235" s="218">
        <f>ROUND(IF($I235="Other HFC Blend",(AB235*$L235*SUMIF(Lists!$E$2:$E$133,'Quarterly Information'!$K235,Exchange_Value)+AB235*$N235*SUMIF(Lists!$E$2:$E$133,'Quarterly Information'!$M235,Exchange_Value)+AB235*$P235*SUMIF(Lists!$E$2:$E$133,'Quarterly Information'!$O235,Exchange_Value)+AB235*$R235*SUMIF(Lists!$E$2:$E$133,'Quarterly Information'!$Q235,Exchange_Value)+AB235*$T235*SUMIF(Lists!$E$2:$E$133,'Quarterly Information'!$S235,Exchange_Value))/1000,AB235*SUMIF(Lists!$E$2:$E$133,$I235,Exchange_Value)/1000),1)</f>
        <v>0</v>
      </c>
      <c r="CF235" s="218">
        <f>ROUND(IF($I235="Other HFC Blend",(AC235*$L235*SUMIF(Lists!$E$2:$E$133,'Quarterly Information'!$K235,Exchange_Value)+AC235*$N235*SUMIF(Lists!$E$2:$E$133,'Quarterly Information'!$M235,Exchange_Value)+AC235*$P235*SUMIF(Lists!$E$2:$E$133,'Quarterly Information'!$O235,Exchange_Value)+AC235*$R235*SUMIF(Lists!$E$2:$E$133,'Quarterly Information'!$Q235,Exchange_Value)+AC235*$T235*SUMIF(Lists!$E$2:$E$133,'Quarterly Information'!$S235,Exchange_Value))/1000,AC235*SUMIF(Lists!$E$2:$E$133,$I235,Exchange_Value)/1000),1)</f>
        <v>0</v>
      </c>
      <c r="CG235" s="218">
        <f>ROUND(IF($I235="Other HFC Blend",(AD235*$L235*SUMIF(Lists!$E$2:$E$133,'Quarterly Information'!$K235,Exchange_Value)+AD235*$N235*SUMIF(Lists!$E$2:$E$133,'Quarterly Information'!$M235,Exchange_Value)+AD235*$P235*SUMIF(Lists!$E$2:$E$133,'Quarterly Information'!$O235,Exchange_Value)+AD235*$R235*SUMIF(Lists!$E$2:$E$133,'Quarterly Information'!$Q235,Exchange_Value)+AD235*$T235*SUMIF(Lists!$E$2:$E$133,'Quarterly Information'!$S235,Exchange_Value))/1000,AD235*SUMIF(Lists!$E$2:$E$133,$I235,Exchange_Value)/1000),1)</f>
        <v>0</v>
      </c>
      <c r="CH235" s="218">
        <f>ROUND(IF($I235="Other HFC Blend",(AE235*$L235*SUMIF(Lists!$E$2:$E$133,'Quarterly Information'!$K235,Exchange_Value)+AE235*$N235*SUMIF(Lists!$E$2:$E$133,'Quarterly Information'!$M235,Exchange_Value)+AE235*$P235*SUMIF(Lists!$E$2:$E$133,'Quarterly Information'!$O235,Exchange_Value)+AE235*$R235*SUMIF(Lists!$E$2:$E$133,'Quarterly Information'!$Q235,Exchange_Value)+AE235*$T235*SUMIF(Lists!$E$2:$E$133,'Quarterly Information'!$S235,Exchange_Value))/1000,AE235*SUMIF(Lists!$E$2:$E$133,$I235,Exchange_Value)/1000),1)</f>
        <v>0</v>
      </c>
      <c r="CI235" s="218">
        <f>ROUND(IF($I235="Other HFC Blend",(AF235*$L235*SUMIF(Lists!$E$2:$E$133,'Quarterly Information'!$K235,Exchange_Value)+AF235*$N235*SUMIF(Lists!$E$2:$E$133,'Quarterly Information'!$M235,Exchange_Value)+AF235*$P235*SUMIF(Lists!$E$2:$E$133,'Quarterly Information'!$O235,Exchange_Value)+AF235*$R235*SUMIF(Lists!$E$2:$E$133,'Quarterly Information'!$Q235,Exchange_Value)+AF235*$T235*SUMIF(Lists!$E$2:$E$133,'Quarterly Information'!$S235,Exchange_Value))/1000,AF235*SUMIF(Lists!$E$2:$E$133,$I235,Exchange_Value)/1000),1)</f>
        <v>0</v>
      </c>
    </row>
    <row r="236" spans="1:87" ht="14" x14ac:dyDescent="0.25">
      <c r="A236" s="39">
        <v>194</v>
      </c>
      <c r="B236" s="90" t="str">
        <f t="shared" ref="B236:B299" si="170">IF(C236&gt;0,A236,"")</f>
        <v/>
      </c>
      <c r="C236" s="159"/>
      <c r="D236" s="91"/>
      <c r="E236" s="174"/>
      <c r="F236" s="92"/>
      <c r="G236" s="93"/>
      <c r="H236" s="94"/>
      <c r="I236" s="185"/>
      <c r="J236" s="200"/>
      <c r="K236" s="210"/>
      <c r="L236" s="95"/>
      <c r="M236" s="92"/>
      <c r="N236" s="95"/>
      <c r="O236" s="92"/>
      <c r="P236" s="95"/>
      <c r="Q236" s="128"/>
      <c r="R236" s="95"/>
      <c r="S236" s="128"/>
      <c r="T236" s="211"/>
      <c r="U236" s="203"/>
      <c r="V236" s="92"/>
      <c r="W236" s="96"/>
      <c r="X236" s="92"/>
      <c r="Y236" s="220"/>
      <c r="Z236" s="226"/>
      <c r="AA236" s="165"/>
      <c r="AB236" s="165"/>
      <c r="AC236" s="165"/>
      <c r="AD236" s="165"/>
      <c r="AE236" s="165"/>
      <c r="AF236" s="168"/>
      <c r="AG236"/>
      <c r="AH236" s="107">
        <f t="shared" si="129"/>
        <v>0</v>
      </c>
      <c r="AI236" s="107">
        <f t="shared" si="130"/>
        <v>0</v>
      </c>
      <c r="AJ236" s="107">
        <f t="shared" si="131"/>
        <v>0</v>
      </c>
      <c r="AK236" s="107">
        <f t="shared" si="132"/>
        <v>0</v>
      </c>
      <c r="AL236" s="107">
        <f t="shared" si="133"/>
        <v>0</v>
      </c>
      <c r="AM236" s="107">
        <f t="shared" ref="AM236:AM299" si="171">IF(F236="No",J236,0)</f>
        <v>0</v>
      </c>
      <c r="AO236" s="161" t="e">
        <f t="shared" si="134"/>
        <v>#DIV/0!</v>
      </c>
      <c r="AP236" s="161" t="e">
        <f t="shared" si="135"/>
        <v>#DIV/0!</v>
      </c>
      <c r="AQ236" s="161" t="e">
        <f t="shared" si="136"/>
        <v>#DIV/0!</v>
      </c>
      <c r="AR236" s="161" t="e">
        <f t="shared" si="137"/>
        <v>#DIV/0!</v>
      </c>
      <c r="AS236" s="161" t="e">
        <f t="shared" si="138"/>
        <v>#DIV/0!</v>
      </c>
      <c r="AT236" s="107">
        <f t="shared" si="139"/>
        <v>0</v>
      </c>
      <c r="AU236" s="161" t="e">
        <f t="shared" si="140"/>
        <v>#DIV/0!</v>
      </c>
      <c r="AV236" s="161" t="e">
        <f t="shared" si="141"/>
        <v>#DIV/0!</v>
      </c>
      <c r="AW236" s="161" t="e">
        <f t="shared" si="142"/>
        <v>#DIV/0!</v>
      </c>
      <c r="AX236" s="161" t="e">
        <f t="shared" si="143"/>
        <v>#DIV/0!</v>
      </c>
      <c r="AY236" s="161" t="e">
        <f t="shared" si="144"/>
        <v>#DIV/0!</v>
      </c>
      <c r="AZ236" s="107">
        <f t="shared" si="145"/>
        <v>0</v>
      </c>
      <c r="BA236" s="161" t="e">
        <f t="shared" si="146"/>
        <v>#DIV/0!</v>
      </c>
      <c r="BB236" s="161" t="e">
        <f t="shared" si="147"/>
        <v>#DIV/0!</v>
      </c>
      <c r="BC236" s="161" t="e">
        <f t="shared" si="148"/>
        <v>#DIV/0!</v>
      </c>
      <c r="BD236" s="161" t="e">
        <f t="shared" si="149"/>
        <v>#DIV/0!</v>
      </c>
      <c r="BE236" s="161" t="e">
        <f t="shared" si="150"/>
        <v>#DIV/0!</v>
      </c>
      <c r="BF236" s="107">
        <f t="shared" si="151"/>
        <v>0</v>
      </c>
      <c r="BG236" s="161" t="e">
        <f t="shared" si="152"/>
        <v>#DIV/0!</v>
      </c>
      <c r="BH236" s="161" t="e">
        <f t="shared" si="153"/>
        <v>#DIV/0!</v>
      </c>
      <c r="BI236" s="161" t="e">
        <f t="shared" si="154"/>
        <v>#DIV/0!</v>
      </c>
      <c r="BJ236" s="161" t="e">
        <f t="shared" si="155"/>
        <v>#DIV/0!</v>
      </c>
      <c r="BK236" s="161" t="e">
        <f t="shared" si="156"/>
        <v>#DIV/0!</v>
      </c>
      <c r="BL236" s="107">
        <f t="shared" si="157"/>
        <v>0</v>
      </c>
      <c r="BM236" s="161" t="e">
        <f t="shared" si="158"/>
        <v>#DIV/0!</v>
      </c>
      <c r="BN236" s="161" t="e">
        <f t="shared" si="159"/>
        <v>#DIV/0!</v>
      </c>
      <c r="BO236" s="161" t="e">
        <f t="shared" si="160"/>
        <v>#DIV/0!</v>
      </c>
      <c r="BP236" s="161" t="e">
        <f t="shared" si="161"/>
        <v>#DIV/0!</v>
      </c>
      <c r="BQ236" s="161" t="e">
        <f t="shared" si="162"/>
        <v>#DIV/0!</v>
      </c>
      <c r="BR236" s="107">
        <f t="shared" si="163"/>
        <v>0</v>
      </c>
      <c r="BS236" s="161" t="e">
        <f t="shared" si="164"/>
        <v>#DIV/0!</v>
      </c>
      <c r="BT236" s="161" t="e">
        <f t="shared" si="165"/>
        <v>#DIV/0!</v>
      </c>
      <c r="BU236" s="161" t="e">
        <f t="shared" si="166"/>
        <v>#DIV/0!</v>
      </c>
      <c r="BV236" s="161" t="e">
        <f t="shared" si="167"/>
        <v>#DIV/0!</v>
      </c>
      <c r="BW236" s="161" t="e">
        <f t="shared" si="168"/>
        <v>#DIV/0!</v>
      </c>
      <c r="BX236" s="107">
        <f t="shared" si="169"/>
        <v>0</v>
      </c>
      <c r="BZ236" s="40" t="e">
        <f>VLOOKUP(I236,Lists!$D$2:$D$19,1,FALSE)</f>
        <v>#N/A</v>
      </c>
      <c r="CA236" s="40" t="e">
        <f>VLOOKUP($I236,Blends!$B$2:$B$115,1,FALSE)</f>
        <v>#N/A</v>
      </c>
      <c r="CC236" s="218">
        <f>ROUND(IF($I236="Other HFC Blend",(Z236*$L236*SUMIF(Lists!$E$2:$E$133,'Quarterly Information'!$K236,Exchange_Value)+Z236*$N236*SUMIF(Lists!$E$2:$E$133,'Quarterly Information'!$M236,Exchange_Value)+Z236*$P236*SUMIF(Lists!$E$2:$E$133,'Quarterly Information'!$O236,Exchange_Value)+Z236*$R236*SUMIF(Lists!$E$2:$E$133,'Quarterly Information'!$Q236,Exchange_Value)+Z236*$T236*SUMIF(Lists!$E$2:$E$133,'Quarterly Information'!$S236,Exchange_Value))/1000,Z236*SUMIF(Lists!$E$2:$E$133,$I236,Exchange_Value)/1000),1)</f>
        <v>0</v>
      </c>
      <c r="CD236" s="218">
        <f>ROUND(IF($I236="Other HFC Blend",(AA236*$L236*SUMIF(Lists!$E$2:$E$133,'Quarterly Information'!$K236,Exchange_Value)+AA236*$N236*SUMIF(Lists!$E$2:$E$133,'Quarterly Information'!$M236,Exchange_Value)+AA236*$P236*SUMIF(Lists!$E$2:$E$133,'Quarterly Information'!$O236,Exchange_Value)+AA236*$R236*SUMIF(Lists!$E$2:$E$133,'Quarterly Information'!$Q236,Exchange_Value)+AA236*$T236*SUMIF(Lists!$E$2:$E$133,'Quarterly Information'!$S236,Exchange_Value))/1000,AA236*SUMIF(Lists!$E$2:$E$133,$I236,Exchange_Value)/1000),1)</f>
        <v>0</v>
      </c>
      <c r="CE236" s="218">
        <f>ROUND(IF($I236="Other HFC Blend",(AB236*$L236*SUMIF(Lists!$E$2:$E$133,'Quarterly Information'!$K236,Exchange_Value)+AB236*$N236*SUMIF(Lists!$E$2:$E$133,'Quarterly Information'!$M236,Exchange_Value)+AB236*$P236*SUMIF(Lists!$E$2:$E$133,'Quarterly Information'!$O236,Exchange_Value)+AB236*$R236*SUMIF(Lists!$E$2:$E$133,'Quarterly Information'!$Q236,Exchange_Value)+AB236*$T236*SUMIF(Lists!$E$2:$E$133,'Quarterly Information'!$S236,Exchange_Value))/1000,AB236*SUMIF(Lists!$E$2:$E$133,$I236,Exchange_Value)/1000),1)</f>
        <v>0</v>
      </c>
      <c r="CF236" s="218">
        <f>ROUND(IF($I236="Other HFC Blend",(AC236*$L236*SUMIF(Lists!$E$2:$E$133,'Quarterly Information'!$K236,Exchange_Value)+AC236*$N236*SUMIF(Lists!$E$2:$E$133,'Quarterly Information'!$M236,Exchange_Value)+AC236*$P236*SUMIF(Lists!$E$2:$E$133,'Quarterly Information'!$O236,Exchange_Value)+AC236*$R236*SUMIF(Lists!$E$2:$E$133,'Quarterly Information'!$Q236,Exchange_Value)+AC236*$T236*SUMIF(Lists!$E$2:$E$133,'Quarterly Information'!$S236,Exchange_Value))/1000,AC236*SUMIF(Lists!$E$2:$E$133,$I236,Exchange_Value)/1000),1)</f>
        <v>0</v>
      </c>
      <c r="CG236" s="218">
        <f>ROUND(IF($I236="Other HFC Blend",(AD236*$L236*SUMIF(Lists!$E$2:$E$133,'Quarterly Information'!$K236,Exchange_Value)+AD236*$N236*SUMIF(Lists!$E$2:$E$133,'Quarterly Information'!$M236,Exchange_Value)+AD236*$P236*SUMIF(Lists!$E$2:$E$133,'Quarterly Information'!$O236,Exchange_Value)+AD236*$R236*SUMIF(Lists!$E$2:$E$133,'Quarterly Information'!$Q236,Exchange_Value)+AD236*$T236*SUMIF(Lists!$E$2:$E$133,'Quarterly Information'!$S236,Exchange_Value))/1000,AD236*SUMIF(Lists!$E$2:$E$133,$I236,Exchange_Value)/1000),1)</f>
        <v>0</v>
      </c>
      <c r="CH236" s="218">
        <f>ROUND(IF($I236="Other HFC Blend",(AE236*$L236*SUMIF(Lists!$E$2:$E$133,'Quarterly Information'!$K236,Exchange_Value)+AE236*$N236*SUMIF(Lists!$E$2:$E$133,'Quarterly Information'!$M236,Exchange_Value)+AE236*$P236*SUMIF(Lists!$E$2:$E$133,'Quarterly Information'!$O236,Exchange_Value)+AE236*$R236*SUMIF(Lists!$E$2:$E$133,'Quarterly Information'!$Q236,Exchange_Value)+AE236*$T236*SUMIF(Lists!$E$2:$E$133,'Quarterly Information'!$S236,Exchange_Value))/1000,AE236*SUMIF(Lists!$E$2:$E$133,$I236,Exchange_Value)/1000),1)</f>
        <v>0</v>
      </c>
      <c r="CI236" s="218">
        <f>ROUND(IF($I236="Other HFC Blend",(AF236*$L236*SUMIF(Lists!$E$2:$E$133,'Quarterly Information'!$K236,Exchange_Value)+AF236*$N236*SUMIF(Lists!$E$2:$E$133,'Quarterly Information'!$M236,Exchange_Value)+AF236*$P236*SUMIF(Lists!$E$2:$E$133,'Quarterly Information'!$O236,Exchange_Value)+AF236*$R236*SUMIF(Lists!$E$2:$E$133,'Quarterly Information'!$Q236,Exchange_Value)+AF236*$T236*SUMIF(Lists!$E$2:$E$133,'Quarterly Information'!$S236,Exchange_Value))/1000,AF236*SUMIF(Lists!$E$2:$E$133,$I236,Exchange_Value)/1000),1)</f>
        <v>0</v>
      </c>
    </row>
    <row r="237" spans="1:87" ht="14" x14ac:dyDescent="0.25">
      <c r="A237" s="39">
        <v>195</v>
      </c>
      <c r="B237" s="90" t="str">
        <f t="shared" si="170"/>
        <v/>
      </c>
      <c r="C237" s="159"/>
      <c r="D237" s="91"/>
      <c r="E237" s="174"/>
      <c r="F237" s="92"/>
      <c r="G237" s="93"/>
      <c r="H237" s="94"/>
      <c r="I237" s="185"/>
      <c r="J237" s="200"/>
      <c r="K237" s="210"/>
      <c r="L237" s="95"/>
      <c r="M237" s="92"/>
      <c r="N237" s="95"/>
      <c r="O237" s="92"/>
      <c r="P237" s="95"/>
      <c r="Q237" s="128"/>
      <c r="R237" s="95"/>
      <c r="S237" s="128"/>
      <c r="T237" s="211"/>
      <c r="U237" s="203"/>
      <c r="V237" s="92"/>
      <c r="W237" s="96"/>
      <c r="X237" s="92"/>
      <c r="Y237" s="220"/>
      <c r="Z237" s="226"/>
      <c r="AA237" s="165"/>
      <c r="AB237" s="165"/>
      <c r="AC237" s="165"/>
      <c r="AD237" s="165"/>
      <c r="AE237" s="165"/>
      <c r="AF237" s="168"/>
      <c r="AG237"/>
      <c r="AH237" s="107">
        <f t="shared" si="129"/>
        <v>0</v>
      </c>
      <c r="AI237" s="107">
        <f t="shared" si="130"/>
        <v>0</v>
      </c>
      <c r="AJ237" s="107">
        <f t="shared" si="131"/>
        <v>0</v>
      </c>
      <c r="AK237" s="107">
        <f t="shared" si="132"/>
        <v>0</v>
      </c>
      <c r="AL237" s="107">
        <f t="shared" si="133"/>
        <v>0</v>
      </c>
      <c r="AM237" s="107">
        <f t="shared" si="171"/>
        <v>0</v>
      </c>
      <c r="AO237" s="161" t="e">
        <f t="shared" si="134"/>
        <v>#DIV/0!</v>
      </c>
      <c r="AP237" s="161" t="e">
        <f t="shared" si="135"/>
        <v>#DIV/0!</v>
      </c>
      <c r="AQ237" s="161" t="e">
        <f t="shared" si="136"/>
        <v>#DIV/0!</v>
      </c>
      <c r="AR237" s="161" t="e">
        <f t="shared" si="137"/>
        <v>#DIV/0!</v>
      </c>
      <c r="AS237" s="161" t="e">
        <f t="shared" si="138"/>
        <v>#DIV/0!</v>
      </c>
      <c r="AT237" s="107">
        <f t="shared" si="139"/>
        <v>0</v>
      </c>
      <c r="AU237" s="161" t="e">
        <f t="shared" si="140"/>
        <v>#DIV/0!</v>
      </c>
      <c r="AV237" s="161" t="e">
        <f t="shared" si="141"/>
        <v>#DIV/0!</v>
      </c>
      <c r="AW237" s="161" t="e">
        <f t="shared" si="142"/>
        <v>#DIV/0!</v>
      </c>
      <c r="AX237" s="161" t="e">
        <f t="shared" si="143"/>
        <v>#DIV/0!</v>
      </c>
      <c r="AY237" s="161" t="e">
        <f t="shared" si="144"/>
        <v>#DIV/0!</v>
      </c>
      <c r="AZ237" s="107">
        <f t="shared" si="145"/>
        <v>0</v>
      </c>
      <c r="BA237" s="161" t="e">
        <f t="shared" si="146"/>
        <v>#DIV/0!</v>
      </c>
      <c r="BB237" s="161" t="e">
        <f t="shared" si="147"/>
        <v>#DIV/0!</v>
      </c>
      <c r="BC237" s="161" t="e">
        <f t="shared" si="148"/>
        <v>#DIV/0!</v>
      </c>
      <c r="BD237" s="161" t="e">
        <f t="shared" si="149"/>
        <v>#DIV/0!</v>
      </c>
      <c r="BE237" s="161" t="e">
        <f t="shared" si="150"/>
        <v>#DIV/0!</v>
      </c>
      <c r="BF237" s="107">
        <f t="shared" si="151"/>
        <v>0</v>
      </c>
      <c r="BG237" s="161" t="e">
        <f t="shared" si="152"/>
        <v>#DIV/0!</v>
      </c>
      <c r="BH237" s="161" t="e">
        <f t="shared" si="153"/>
        <v>#DIV/0!</v>
      </c>
      <c r="BI237" s="161" t="e">
        <f t="shared" si="154"/>
        <v>#DIV/0!</v>
      </c>
      <c r="BJ237" s="161" t="e">
        <f t="shared" si="155"/>
        <v>#DIV/0!</v>
      </c>
      <c r="BK237" s="161" t="e">
        <f t="shared" si="156"/>
        <v>#DIV/0!</v>
      </c>
      <c r="BL237" s="107">
        <f t="shared" si="157"/>
        <v>0</v>
      </c>
      <c r="BM237" s="161" t="e">
        <f t="shared" si="158"/>
        <v>#DIV/0!</v>
      </c>
      <c r="BN237" s="161" t="e">
        <f t="shared" si="159"/>
        <v>#DIV/0!</v>
      </c>
      <c r="BO237" s="161" t="e">
        <f t="shared" si="160"/>
        <v>#DIV/0!</v>
      </c>
      <c r="BP237" s="161" t="e">
        <f t="shared" si="161"/>
        <v>#DIV/0!</v>
      </c>
      <c r="BQ237" s="161" t="e">
        <f t="shared" si="162"/>
        <v>#DIV/0!</v>
      </c>
      <c r="BR237" s="107">
        <f t="shared" si="163"/>
        <v>0</v>
      </c>
      <c r="BS237" s="161" t="e">
        <f t="shared" si="164"/>
        <v>#DIV/0!</v>
      </c>
      <c r="BT237" s="161" t="e">
        <f t="shared" si="165"/>
        <v>#DIV/0!</v>
      </c>
      <c r="BU237" s="161" t="e">
        <f t="shared" si="166"/>
        <v>#DIV/0!</v>
      </c>
      <c r="BV237" s="161" t="e">
        <f t="shared" si="167"/>
        <v>#DIV/0!</v>
      </c>
      <c r="BW237" s="161" t="e">
        <f t="shared" si="168"/>
        <v>#DIV/0!</v>
      </c>
      <c r="BX237" s="107">
        <f t="shared" si="169"/>
        <v>0</v>
      </c>
      <c r="BZ237" s="40" t="e">
        <f>VLOOKUP(I237,Lists!$D$2:$D$19,1,FALSE)</f>
        <v>#N/A</v>
      </c>
      <c r="CA237" s="40" t="e">
        <f>VLOOKUP($I237,Blends!$B$2:$B$115,1,FALSE)</f>
        <v>#N/A</v>
      </c>
      <c r="CC237" s="218">
        <f>ROUND(IF($I237="Other HFC Blend",(Z237*$L237*SUMIF(Lists!$E$2:$E$133,'Quarterly Information'!$K237,Exchange_Value)+Z237*$N237*SUMIF(Lists!$E$2:$E$133,'Quarterly Information'!$M237,Exchange_Value)+Z237*$P237*SUMIF(Lists!$E$2:$E$133,'Quarterly Information'!$O237,Exchange_Value)+Z237*$R237*SUMIF(Lists!$E$2:$E$133,'Quarterly Information'!$Q237,Exchange_Value)+Z237*$T237*SUMIF(Lists!$E$2:$E$133,'Quarterly Information'!$S237,Exchange_Value))/1000,Z237*SUMIF(Lists!$E$2:$E$133,$I237,Exchange_Value)/1000),1)</f>
        <v>0</v>
      </c>
      <c r="CD237" s="218">
        <f>ROUND(IF($I237="Other HFC Blend",(AA237*$L237*SUMIF(Lists!$E$2:$E$133,'Quarterly Information'!$K237,Exchange_Value)+AA237*$N237*SUMIF(Lists!$E$2:$E$133,'Quarterly Information'!$M237,Exchange_Value)+AA237*$P237*SUMIF(Lists!$E$2:$E$133,'Quarterly Information'!$O237,Exchange_Value)+AA237*$R237*SUMIF(Lists!$E$2:$E$133,'Quarterly Information'!$Q237,Exchange_Value)+AA237*$T237*SUMIF(Lists!$E$2:$E$133,'Quarterly Information'!$S237,Exchange_Value))/1000,AA237*SUMIF(Lists!$E$2:$E$133,$I237,Exchange_Value)/1000),1)</f>
        <v>0</v>
      </c>
      <c r="CE237" s="218">
        <f>ROUND(IF($I237="Other HFC Blend",(AB237*$L237*SUMIF(Lists!$E$2:$E$133,'Quarterly Information'!$K237,Exchange_Value)+AB237*$N237*SUMIF(Lists!$E$2:$E$133,'Quarterly Information'!$M237,Exchange_Value)+AB237*$P237*SUMIF(Lists!$E$2:$E$133,'Quarterly Information'!$O237,Exchange_Value)+AB237*$R237*SUMIF(Lists!$E$2:$E$133,'Quarterly Information'!$Q237,Exchange_Value)+AB237*$T237*SUMIF(Lists!$E$2:$E$133,'Quarterly Information'!$S237,Exchange_Value))/1000,AB237*SUMIF(Lists!$E$2:$E$133,$I237,Exchange_Value)/1000),1)</f>
        <v>0</v>
      </c>
      <c r="CF237" s="218">
        <f>ROUND(IF($I237="Other HFC Blend",(AC237*$L237*SUMIF(Lists!$E$2:$E$133,'Quarterly Information'!$K237,Exchange_Value)+AC237*$N237*SUMIF(Lists!$E$2:$E$133,'Quarterly Information'!$M237,Exchange_Value)+AC237*$P237*SUMIF(Lists!$E$2:$E$133,'Quarterly Information'!$O237,Exchange_Value)+AC237*$R237*SUMIF(Lists!$E$2:$E$133,'Quarterly Information'!$Q237,Exchange_Value)+AC237*$T237*SUMIF(Lists!$E$2:$E$133,'Quarterly Information'!$S237,Exchange_Value))/1000,AC237*SUMIF(Lists!$E$2:$E$133,$I237,Exchange_Value)/1000),1)</f>
        <v>0</v>
      </c>
      <c r="CG237" s="218">
        <f>ROUND(IF($I237="Other HFC Blend",(AD237*$L237*SUMIF(Lists!$E$2:$E$133,'Quarterly Information'!$K237,Exchange_Value)+AD237*$N237*SUMIF(Lists!$E$2:$E$133,'Quarterly Information'!$M237,Exchange_Value)+AD237*$P237*SUMIF(Lists!$E$2:$E$133,'Quarterly Information'!$O237,Exchange_Value)+AD237*$R237*SUMIF(Lists!$E$2:$E$133,'Quarterly Information'!$Q237,Exchange_Value)+AD237*$T237*SUMIF(Lists!$E$2:$E$133,'Quarterly Information'!$S237,Exchange_Value))/1000,AD237*SUMIF(Lists!$E$2:$E$133,$I237,Exchange_Value)/1000),1)</f>
        <v>0</v>
      </c>
      <c r="CH237" s="218">
        <f>ROUND(IF($I237="Other HFC Blend",(AE237*$L237*SUMIF(Lists!$E$2:$E$133,'Quarterly Information'!$K237,Exchange_Value)+AE237*$N237*SUMIF(Lists!$E$2:$E$133,'Quarterly Information'!$M237,Exchange_Value)+AE237*$P237*SUMIF(Lists!$E$2:$E$133,'Quarterly Information'!$O237,Exchange_Value)+AE237*$R237*SUMIF(Lists!$E$2:$E$133,'Quarterly Information'!$Q237,Exchange_Value)+AE237*$T237*SUMIF(Lists!$E$2:$E$133,'Quarterly Information'!$S237,Exchange_Value))/1000,AE237*SUMIF(Lists!$E$2:$E$133,$I237,Exchange_Value)/1000),1)</f>
        <v>0</v>
      </c>
      <c r="CI237" s="218">
        <f>ROUND(IF($I237="Other HFC Blend",(AF237*$L237*SUMIF(Lists!$E$2:$E$133,'Quarterly Information'!$K237,Exchange_Value)+AF237*$N237*SUMIF(Lists!$E$2:$E$133,'Quarterly Information'!$M237,Exchange_Value)+AF237*$P237*SUMIF(Lists!$E$2:$E$133,'Quarterly Information'!$O237,Exchange_Value)+AF237*$R237*SUMIF(Lists!$E$2:$E$133,'Quarterly Information'!$Q237,Exchange_Value)+AF237*$T237*SUMIF(Lists!$E$2:$E$133,'Quarterly Information'!$S237,Exchange_Value))/1000,AF237*SUMIF(Lists!$E$2:$E$133,$I237,Exchange_Value)/1000),1)</f>
        <v>0</v>
      </c>
    </row>
    <row r="238" spans="1:87" ht="14" x14ac:dyDescent="0.25">
      <c r="A238" s="39">
        <v>196</v>
      </c>
      <c r="B238" s="90" t="str">
        <f t="shared" si="170"/>
        <v/>
      </c>
      <c r="C238" s="159"/>
      <c r="D238" s="91"/>
      <c r="E238" s="174"/>
      <c r="F238" s="92"/>
      <c r="G238" s="93"/>
      <c r="H238" s="94"/>
      <c r="I238" s="185"/>
      <c r="J238" s="200"/>
      <c r="K238" s="210"/>
      <c r="L238" s="95"/>
      <c r="M238" s="92"/>
      <c r="N238" s="95"/>
      <c r="O238" s="92"/>
      <c r="P238" s="95"/>
      <c r="Q238" s="128"/>
      <c r="R238" s="95"/>
      <c r="S238" s="128"/>
      <c r="T238" s="211"/>
      <c r="U238" s="203"/>
      <c r="V238" s="92"/>
      <c r="W238" s="96"/>
      <c r="X238" s="92"/>
      <c r="Y238" s="220"/>
      <c r="Z238" s="226"/>
      <c r="AA238" s="165"/>
      <c r="AB238" s="165"/>
      <c r="AC238" s="165"/>
      <c r="AD238" s="165"/>
      <c r="AE238" s="165"/>
      <c r="AF238" s="168"/>
      <c r="AG238"/>
      <c r="AH238" s="107">
        <f t="shared" si="129"/>
        <v>0</v>
      </c>
      <c r="AI238" s="107">
        <f t="shared" si="130"/>
        <v>0</v>
      </c>
      <c r="AJ238" s="107">
        <f t="shared" si="131"/>
        <v>0</v>
      </c>
      <c r="AK238" s="107">
        <f t="shared" si="132"/>
        <v>0</v>
      </c>
      <c r="AL238" s="107">
        <f t="shared" si="133"/>
        <v>0</v>
      </c>
      <c r="AM238" s="107">
        <f t="shared" si="171"/>
        <v>0</v>
      </c>
      <c r="AO238" s="161" t="e">
        <f t="shared" si="134"/>
        <v>#DIV/0!</v>
      </c>
      <c r="AP238" s="161" t="e">
        <f t="shared" si="135"/>
        <v>#DIV/0!</v>
      </c>
      <c r="AQ238" s="161" t="e">
        <f t="shared" si="136"/>
        <v>#DIV/0!</v>
      </c>
      <c r="AR238" s="161" t="e">
        <f t="shared" si="137"/>
        <v>#DIV/0!</v>
      </c>
      <c r="AS238" s="161" t="e">
        <f t="shared" si="138"/>
        <v>#DIV/0!</v>
      </c>
      <c r="AT238" s="107">
        <f t="shared" si="139"/>
        <v>0</v>
      </c>
      <c r="AU238" s="161" t="e">
        <f t="shared" si="140"/>
        <v>#DIV/0!</v>
      </c>
      <c r="AV238" s="161" t="e">
        <f t="shared" si="141"/>
        <v>#DIV/0!</v>
      </c>
      <c r="AW238" s="161" t="e">
        <f t="shared" si="142"/>
        <v>#DIV/0!</v>
      </c>
      <c r="AX238" s="161" t="e">
        <f t="shared" si="143"/>
        <v>#DIV/0!</v>
      </c>
      <c r="AY238" s="161" t="e">
        <f t="shared" si="144"/>
        <v>#DIV/0!</v>
      </c>
      <c r="AZ238" s="107">
        <f t="shared" si="145"/>
        <v>0</v>
      </c>
      <c r="BA238" s="161" t="e">
        <f t="shared" si="146"/>
        <v>#DIV/0!</v>
      </c>
      <c r="BB238" s="161" t="e">
        <f t="shared" si="147"/>
        <v>#DIV/0!</v>
      </c>
      <c r="BC238" s="161" t="e">
        <f t="shared" si="148"/>
        <v>#DIV/0!</v>
      </c>
      <c r="BD238" s="161" t="e">
        <f t="shared" si="149"/>
        <v>#DIV/0!</v>
      </c>
      <c r="BE238" s="161" t="e">
        <f t="shared" si="150"/>
        <v>#DIV/0!</v>
      </c>
      <c r="BF238" s="107">
        <f t="shared" si="151"/>
        <v>0</v>
      </c>
      <c r="BG238" s="161" t="e">
        <f t="shared" si="152"/>
        <v>#DIV/0!</v>
      </c>
      <c r="BH238" s="161" t="e">
        <f t="shared" si="153"/>
        <v>#DIV/0!</v>
      </c>
      <c r="BI238" s="161" t="e">
        <f t="shared" si="154"/>
        <v>#DIV/0!</v>
      </c>
      <c r="BJ238" s="161" t="e">
        <f t="shared" si="155"/>
        <v>#DIV/0!</v>
      </c>
      <c r="BK238" s="161" t="e">
        <f t="shared" si="156"/>
        <v>#DIV/0!</v>
      </c>
      <c r="BL238" s="107">
        <f t="shared" si="157"/>
        <v>0</v>
      </c>
      <c r="BM238" s="161" t="e">
        <f t="shared" si="158"/>
        <v>#DIV/0!</v>
      </c>
      <c r="BN238" s="161" t="e">
        <f t="shared" si="159"/>
        <v>#DIV/0!</v>
      </c>
      <c r="BO238" s="161" t="e">
        <f t="shared" si="160"/>
        <v>#DIV/0!</v>
      </c>
      <c r="BP238" s="161" t="e">
        <f t="shared" si="161"/>
        <v>#DIV/0!</v>
      </c>
      <c r="BQ238" s="161" t="e">
        <f t="shared" si="162"/>
        <v>#DIV/0!</v>
      </c>
      <c r="BR238" s="107">
        <f t="shared" si="163"/>
        <v>0</v>
      </c>
      <c r="BS238" s="161" t="e">
        <f t="shared" si="164"/>
        <v>#DIV/0!</v>
      </c>
      <c r="BT238" s="161" t="e">
        <f t="shared" si="165"/>
        <v>#DIV/0!</v>
      </c>
      <c r="BU238" s="161" t="e">
        <f t="shared" si="166"/>
        <v>#DIV/0!</v>
      </c>
      <c r="BV238" s="161" t="e">
        <f t="shared" si="167"/>
        <v>#DIV/0!</v>
      </c>
      <c r="BW238" s="161" t="e">
        <f t="shared" si="168"/>
        <v>#DIV/0!</v>
      </c>
      <c r="BX238" s="107">
        <f t="shared" si="169"/>
        <v>0</v>
      </c>
      <c r="BZ238" s="40" t="e">
        <f>VLOOKUP(I238,Lists!$D$2:$D$19,1,FALSE)</f>
        <v>#N/A</v>
      </c>
      <c r="CA238" s="40" t="e">
        <f>VLOOKUP($I238,Blends!$B$2:$B$115,1,FALSE)</f>
        <v>#N/A</v>
      </c>
      <c r="CC238" s="218">
        <f>ROUND(IF($I238="Other HFC Blend",(Z238*$L238*SUMIF(Lists!$E$2:$E$133,'Quarterly Information'!$K238,Exchange_Value)+Z238*$N238*SUMIF(Lists!$E$2:$E$133,'Quarterly Information'!$M238,Exchange_Value)+Z238*$P238*SUMIF(Lists!$E$2:$E$133,'Quarterly Information'!$O238,Exchange_Value)+Z238*$R238*SUMIF(Lists!$E$2:$E$133,'Quarterly Information'!$Q238,Exchange_Value)+Z238*$T238*SUMIF(Lists!$E$2:$E$133,'Quarterly Information'!$S238,Exchange_Value))/1000,Z238*SUMIF(Lists!$E$2:$E$133,$I238,Exchange_Value)/1000),1)</f>
        <v>0</v>
      </c>
      <c r="CD238" s="218">
        <f>ROUND(IF($I238="Other HFC Blend",(AA238*$L238*SUMIF(Lists!$E$2:$E$133,'Quarterly Information'!$K238,Exchange_Value)+AA238*$N238*SUMIF(Lists!$E$2:$E$133,'Quarterly Information'!$M238,Exchange_Value)+AA238*$P238*SUMIF(Lists!$E$2:$E$133,'Quarterly Information'!$O238,Exchange_Value)+AA238*$R238*SUMIF(Lists!$E$2:$E$133,'Quarterly Information'!$Q238,Exchange_Value)+AA238*$T238*SUMIF(Lists!$E$2:$E$133,'Quarterly Information'!$S238,Exchange_Value))/1000,AA238*SUMIF(Lists!$E$2:$E$133,$I238,Exchange_Value)/1000),1)</f>
        <v>0</v>
      </c>
      <c r="CE238" s="218">
        <f>ROUND(IF($I238="Other HFC Blend",(AB238*$L238*SUMIF(Lists!$E$2:$E$133,'Quarterly Information'!$K238,Exchange_Value)+AB238*$N238*SUMIF(Lists!$E$2:$E$133,'Quarterly Information'!$M238,Exchange_Value)+AB238*$P238*SUMIF(Lists!$E$2:$E$133,'Quarterly Information'!$O238,Exchange_Value)+AB238*$R238*SUMIF(Lists!$E$2:$E$133,'Quarterly Information'!$Q238,Exchange_Value)+AB238*$T238*SUMIF(Lists!$E$2:$E$133,'Quarterly Information'!$S238,Exchange_Value))/1000,AB238*SUMIF(Lists!$E$2:$E$133,$I238,Exchange_Value)/1000),1)</f>
        <v>0</v>
      </c>
      <c r="CF238" s="218">
        <f>ROUND(IF($I238="Other HFC Blend",(AC238*$L238*SUMIF(Lists!$E$2:$E$133,'Quarterly Information'!$K238,Exchange_Value)+AC238*$N238*SUMIF(Lists!$E$2:$E$133,'Quarterly Information'!$M238,Exchange_Value)+AC238*$P238*SUMIF(Lists!$E$2:$E$133,'Quarterly Information'!$O238,Exchange_Value)+AC238*$R238*SUMIF(Lists!$E$2:$E$133,'Quarterly Information'!$Q238,Exchange_Value)+AC238*$T238*SUMIF(Lists!$E$2:$E$133,'Quarterly Information'!$S238,Exchange_Value))/1000,AC238*SUMIF(Lists!$E$2:$E$133,$I238,Exchange_Value)/1000),1)</f>
        <v>0</v>
      </c>
      <c r="CG238" s="218">
        <f>ROUND(IF($I238="Other HFC Blend",(AD238*$L238*SUMIF(Lists!$E$2:$E$133,'Quarterly Information'!$K238,Exchange_Value)+AD238*$N238*SUMIF(Lists!$E$2:$E$133,'Quarterly Information'!$M238,Exchange_Value)+AD238*$P238*SUMIF(Lists!$E$2:$E$133,'Quarterly Information'!$O238,Exchange_Value)+AD238*$R238*SUMIF(Lists!$E$2:$E$133,'Quarterly Information'!$Q238,Exchange_Value)+AD238*$T238*SUMIF(Lists!$E$2:$E$133,'Quarterly Information'!$S238,Exchange_Value))/1000,AD238*SUMIF(Lists!$E$2:$E$133,$I238,Exchange_Value)/1000),1)</f>
        <v>0</v>
      </c>
      <c r="CH238" s="218">
        <f>ROUND(IF($I238="Other HFC Blend",(AE238*$L238*SUMIF(Lists!$E$2:$E$133,'Quarterly Information'!$K238,Exchange_Value)+AE238*$N238*SUMIF(Lists!$E$2:$E$133,'Quarterly Information'!$M238,Exchange_Value)+AE238*$P238*SUMIF(Lists!$E$2:$E$133,'Quarterly Information'!$O238,Exchange_Value)+AE238*$R238*SUMIF(Lists!$E$2:$E$133,'Quarterly Information'!$Q238,Exchange_Value)+AE238*$T238*SUMIF(Lists!$E$2:$E$133,'Quarterly Information'!$S238,Exchange_Value))/1000,AE238*SUMIF(Lists!$E$2:$E$133,$I238,Exchange_Value)/1000),1)</f>
        <v>0</v>
      </c>
      <c r="CI238" s="218">
        <f>ROUND(IF($I238="Other HFC Blend",(AF238*$L238*SUMIF(Lists!$E$2:$E$133,'Quarterly Information'!$K238,Exchange_Value)+AF238*$N238*SUMIF(Lists!$E$2:$E$133,'Quarterly Information'!$M238,Exchange_Value)+AF238*$P238*SUMIF(Lists!$E$2:$E$133,'Quarterly Information'!$O238,Exchange_Value)+AF238*$R238*SUMIF(Lists!$E$2:$E$133,'Quarterly Information'!$Q238,Exchange_Value)+AF238*$T238*SUMIF(Lists!$E$2:$E$133,'Quarterly Information'!$S238,Exchange_Value))/1000,AF238*SUMIF(Lists!$E$2:$E$133,$I238,Exchange_Value)/1000),1)</f>
        <v>0</v>
      </c>
    </row>
    <row r="239" spans="1:87" ht="14" x14ac:dyDescent="0.25">
      <c r="A239" s="39">
        <v>197</v>
      </c>
      <c r="B239" s="90" t="str">
        <f t="shared" si="170"/>
        <v/>
      </c>
      <c r="C239" s="159"/>
      <c r="D239" s="91"/>
      <c r="E239" s="174"/>
      <c r="F239" s="92"/>
      <c r="G239" s="93"/>
      <c r="H239" s="94"/>
      <c r="I239" s="185"/>
      <c r="J239" s="200"/>
      <c r="K239" s="210"/>
      <c r="L239" s="95"/>
      <c r="M239" s="92"/>
      <c r="N239" s="95"/>
      <c r="O239" s="92"/>
      <c r="P239" s="95"/>
      <c r="Q239" s="128"/>
      <c r="R239" s="95"/>
      <c r="S239" s="128"/>
      <c r="T239" s="211"/>
      <c r="U239" s="203"/>
      <c r="V239" s="92"/>
      <c r="W239" s="96"/>
      <c r="X239" s="92"/>
      <c r="Y239" s="220"/>
      <c r="Z239" s="226"/>
      <c r="AA239" s="165"/>
      <c r="AB239" s="165"/>
      <c r="AC239" s="165"/>
      <c r="AD239" s="165"/>
      <c r="AE239" s="165"/>
      <c r="AF239" s="168"/>
      <c r="AG239"/>
      <c r="AH239" s="107">
        <f t="shared" si="129"/>
        <v>0</v>
      </c>
      <c r="AI239" s="107">
        <f t="shared" si="130"/>
        <v>0</v>
      </c>
      <c r="AJ239" s="107">
        <f t="shared" si="131"/>
        <v>0</v>
      </c>
      <c r="AK239" s="107">
        <f t="shared" si="132"/>
        <v>0</v>
      </c>
      <c r="AL239" s="107">
        <f t="shared" si="133"/>
        <v>0</v>
      </c>
      <c r="AM239" s="107">
        <f t="shared" si="171"/>
        <v>0</v>
      </c>
      <c r="AO239" s="161" t="e">
        <f t="shared" si="134"/>
        <v>#DIV/0!</v>
      </c>
      <c r="AP239" s="161" t="e">
        <f t="shared" si="135"/>
        <v>#DIV/0!</v>
      </c>
      <c r="AQ239" s="161" t="e">
        <f t="shared" si="136"/>
        <v>#DIV/0!</v>
      </c>
      <c r="AR239" s="161" t="e">
        <f t="shared" si="137"/>
        <v>#DIV/0!</v>
      </c>
      <c r="AS239" s="161" t="e">
        <f t="shared" si="138"/>
        <v>#DIV/0!</v>
      </c>
      <c r="AT239" s="107">
        <f t="shared" si="139"/>
        <v>0</v>
      </c>
      <c r="AU239" s="161" t="e">
        <f t="shared" si="140"/>
        <v>#DIV/0!</v>
      </c>
      <c r="AV239" s="161" t="e">
        <f t="shared" si="141"/>
        <v>#DIV/0!</v>
      </c>
      <c r="AW239" s="161" t="e">
        <f t="shared" si="142"/>
        <v>#DIV/0!</v>
      </c>
      <c r="AX239" s="161" t="e">
        <f t="shared" si="143"/>
        <v>#DIV/0!</v>
      </c>
      <c r="AY239" s="161" t="e">
        <f t="shared" si="144"/>
        <v>#DIV/0!</v>
      </c>
      <c r="AZ239" s="107">
        <f t="shared" si="145"/>
        <v>0</v>
      </c>
      <c r="BA239" s="161" t="e">
        <f t="shared" si="146"/>
        <v>#DIV/0!</v>
      </c>
      <c r="BB239" s="161" t="e">
        <f t="shared" si="147"/>
        <v>#DIV/0!</v>
      </c>
      <c r="BC239" s="161" t="e">
        <f t="shared" si="148"/>
        <v>#DIV/0!</v>
      </c>
      <c r="BD239" s="161" t="e">
        <f t="shared" si="149"/>
        <v>#DIV/0!</v>
      </c>
      <c r="BE239" s="161" t="e">
        <f t="shared" si="150"/>
        <v>#DIV/0!</v>
      </c>
      <c r="BF239" s="107">
        <f t="shared" si="151"/>
        <v>0</v>
      </c>
      <c r="BG239" s="161" t="e">
        <f t="shared" si="152"/>
        <v>#DIV/0!</v>
      </c>
      <c r="BH239" s="161" t="e">
        <f t="shared" si="153"/>
        <v>#DIV/0!</v>
      </c>
      <c r="BI239" s="161" t="e">
        <f t="shared" si="154"/>
        <v>#DIV/0!</v>
      </c>
      <c r="BJ239" s="161" t="e">
        <f t="shared" si="155"/>
        <v>#DIV/0!</v>
      </c>
      <c r="BK239" s="161" t="e">
        <f t="shared" si="156"/>
        <v>#DIV/0!</v>
      </c>
      <c r="BL239" s="107">
        <f t="shared" si="157"/>
        <v>0</v>
      </c>
      <c r="BM239" s="161" t="e">
        <f t="shared" si="158"/>
        <v>#DIV/0!</v>
      </c>
      <c r="BN239" s="161" t="e">
        <f t="shared" si="159"/>
        <v>#DIV/0!</v>
      </c>
      <c r="BO239" s="161" t="e">
        <f t="shared" si="160"/>
        <v>#DIV/0!</v>
      </c>
      <c r="BP239" s="161" t="e">
        <f t="shared" si="161"/>
        <v>#DIV/0!</v>
      </c>
      <c r="BQ239" s="161" t="e">
        <f t="shared" si="162"/>
        <v>#DIV/0!</v>
      </c>
      <c r="BR239" s="107">
        <f t="shared" si="163"/>
        <v>0</v>
      </c>
      <c r="BS239" s="161" t="e">
        <f t="shared" si="164"/>
        <v>#DIV/0!</v>
      </c>
      <c r="BT239" s="161" t="e">
        <f t="shared" si="165"/>
        <v>#DIV/0!</v>
      </c>
      <c r="BU239" s="161" t="e">
        <f t="shared" si="166"/>
        <v>#DIV/0!</v>
      </c>
      <c r="BV239" s="161" t="e">
        <f t="shared" si="167"/>
        <v>#DIV/0!</v>
      </c>
      <c r="BW239" s="161" t="e">
        <f t="shared" si="168"/>
        <v>#DIV/0!</v>
      </c>
      <c r="BX239" s="107">
        <f t="shared" si="169"/>
        <v>0</v>
      </c>
      <c r="BZ239" s="40" t="e">
        <f>VLOOKUP(I239,Lists!$D$2:$D$19,1,FALSE)</f>
        <v>#N/A</v>
      </c>
      <c r="CA239" s="40" t="e">
        <f>VLOOKUP($I239,Blends!$B$2:$B$115,1,FALSE)</f>
        <v>#N/A</v>
      </c>
      <c r="CC239" s="218">
        <f>ROUND(IF($I239="Other HFC Blend",(Z239*$L239*SUMIF(Lists!$E$2:$E$133,'Quarterly Information'!$K239,Exchange_Value)+Z239*$N239*SUMIF(Lists!$E$2:$E$133,'Quarterly Information'!$M239,Exchange_Value)+Z239*$P239*SUMIF(Lists!$E$2:$E$133,'Quarterly Information'!$O239,Exchange_Value)+Z239*$R239*SUMIF(Lists!$E$2:$E$133,'Quarterly Information'!$Q239,Exchange_Value)+Z239*$T239*SUMIF(Lists!$E$2:$E$133,'Quarterly Information'!$S239,Exchange_Value))/1000,Z239*SUMIF(Lists!$E$2:$E$133,$I239,Exchange_Value)/1000),1)</f>
        <v>0</v>
      </c>
      <c r="CD239" s="218">
        <f>ROUND(IF($I239="Other HFC Blend",(AA239*$L239*SUMIF(Lists!$E$2:$E$133,'Quarterly Information'!$K239,Exchange_Value)+AA239*$N239*SUMIF(Lists!$E$2:$E$133,'Quarterly Information'!$M239,Exchange_Value)+AA239*$P239*SUMIF(Lists!$E$2:$E$133,'Quarterly Information'!$O239,Exchange_Value)+AA239*$R239*SUMIF(Lists!$E$2:$E$133,'Quarterly Information'!$Q239,Exchange_Value)+AA239*$T239*SUMIF(Lists!$E$2:$E$133,'Quarterly Information'!$S239,Exchange_Value))/1000,AA239*SUMIF(Lists!$E$2:$E$133,$I239,Exchange_Value)/1000),1)</f>
        <v>0</v>
      </c>
      <c r="CE239" s="218">
        <f>ROUND(IF($I239="Other HFC Blend",(AB239*$L239*SUMIF(Lists!$E$2:$E$133,'Quarterly Information'!$K239,Exchange_Value)+AB239*$N239*SUMIF(Lists!$E$2:$E$133,'Quarterly Information'!$M239,Exchange_Value)+AB239*$P239*SUMIF(Lists!$E$2:$E$133,'Quarterly Information'!$O239,Exchange_Value)+AB239*$R239*SUMIF(Lists!$E$2:$E$133,'Quarterly Information'!$Q239,Exchange_Value)+AB239*$T239*SUMIF(Lists!$E$2:$E$133,'Quarterly Information'!$S239,Exchange_Value))/1000,AB239*SUMIF(Lists!$E$2:$E$133,$I239,Exchange_Value)/1000),1)</f>
        <v>0</v>
      </c>
      <c r="CF239" s="218">
        <f>ROUND(IF($I239="Other HFC Blend",(AC239*$L239*SUMIF(Lists!$E$2:$E$133,'Quarterly Information'!$K239,Exchange_Value)+AC239*$N239*SUMIF(Lists!$E$2:$E$133,'Quarterly Information'!$M239,Exchange_Value)+AC239*$P239*SUMIF(Lists!$E$2:$E$133,'Quarterly Information'!$O239,Exchange_Value)+AC239*$R239*SUMIF(Lists!$E$2:$E$133,'Quarterly Information'!$Q239,Exchange_Value)+AC239*$T239*SUMIF(Lists!$E$2:$E$133,'Quarterly Information'!$S239,Exchange_Value))/1000,AC239*SUMIF(Lists!$E$2:$E$133,$I239,Exchange_Value)/1000),1)</f>
        <v>0</v>
      </c>
      <c r="CG239" s="218">
        <f>ROUND(IF($I239="Other HFC Blend",(AD239*$L239*SUMIF(Lists!$E$2:$E$133,'Quarterly Information'!$K239,Exchange_Value)+AD239*$N239*SUMIF(Lists!$E$2:$E$133,'Quarterly Information'!$M239,Exchange_Value)+AD239*$P239*SUMIF(Lists!$E$2:$E$133,'Quarterly Information'!$O239,Exchange_Value)+AD239*$R239*SUMIF(Lists!$E$2:$E$133,'Quarterly Information'!$Q239,Exchange_Value)+AD239*$T239*SUMIF(Lists!$E$2:$E$133,'Quarterly Information'!$S239,Exchange_Value))/1000,AD239*SUMIF(Lists!$E$2:$E$133,$I239,Exchange_Value)/1000),1)</f>
        <v>0</v>
      </c>
      <c r="CH239" s="218">
        <f>ROUND(IF($I239="Other HFC Blend",(AE239*$L239*SUMIF(Lists!$E$2:$E$133,'Quarterly Information'!$K239,Exchange_Value)+AE239*$N239*SUMIF(Lists!$E$2:$E$133,'Quarterly Information'!$M239,Exchange_Value)+AE239*$P239*SUMIF(Lists!$E$2:$E$133,'Quarterly Information'!$O239,Exchange_Value)+AE239*$R239*SUMIF(Lists!$E$2:$E$133,'Quarterly Information'!$Q239,Exchange_Value)+AE239*$T239*SUMIF(Lists!$E$2:$E$133,'Quarterly Information'!$S239,Exchange_Value))/1000,AE239*SUMIF(Lists!$E$2:$E$133,$I239,Exchange_Value)/1000),1)</f>
        <v>0</v>
      </c>
      <c r="CI239" s="218">
        <f>ROUND(IF($I239="Other HFC Blend",(AF239*$L239*SUMIF(Lists!$E$2:$E$133,'Quarterly Information'!$K239,Exchange_Value)+AF239*$N239*SUMIF(Lists!$E$2:$E$133,'Quarterly Information'!$M239,Exchange_Value)+AF239*$P239*SUMIF(Lists!$E$2:$E$133,'Quarterly Information'!$O239,Exchange_Value)+AF239*$R239*SUMIF(Lists!$E$2:$E$133,'Quarterly Information'!$Q239,Exchange_Value)+AF239*$T239*SUMIF(Lists!$E$2:$E$133,'Quarterly Information'!$S239,Exchange_Value))/1000,AF239*SUMIF(Lists!$E$2:$E$133,$I239,Exchange_Value)/1000),1)</f>
        <v>0</v>
      </c>
    </row>
    <row r="240" spans="1:87" ht="14" x14ac:dyDescent="0.25">
      <c r="A240" s="39">
        <v>198</v>
      </c>
      <c r="B240" s="90" t="str">
        <f t="shared" si="170"/>
        <v/>
      </c>
      <c r="C240" s="159"/>
      <c r="D240" s="91"/>
      <c r="E240" s="174"/>
      <c r="F240" s="92"/>
      <c r="G240" s="93"/>
      <c r="H240" s="94"/>
      <c r="I240" s="185"/>
      <c r="J240" s="200"/>
      <c r="K240" s="210"/>
      <c r="L240" s="95"/>
      <c r="M240" s="92"/>
      <c r="N240" s="95"/>
      <c r="O240" s="92"/>
      <c r="P240" s="95"/>
      <c r="Q240" s="128"/>
      <c r="R240" s="95"/>
      <c r="S240" s="128"/>
      <c r="T240" s="211"/>
      <c r="U240" s="203"/>
      <c r="V240" s="92"/>
      <c r="W240" s="96"/>
      <c r="X240" s="92"/>
      <c r="Y240" s="220"/>
      <c r="Z240" s="226"/>
      <c r="AA240" s="165"/>
      <c r="AB240" s="165"/>
      <c r="AC240" s="165"/>
      <c r="AD240" s="165"/>
      <c r="AE240" s="165"/>
      <c r="AF240" s="168"/>
      <c r="AG240"/>
      <c r="AH240" s="107">
        <f t="shared" si="129"/>
        <v>0</v>
      </c>
      <c r="AI240" s="107">
        <f t="shared" si="130"/>
        <v>0</v>
      </c>
      <c r="AJ240" s="107">
        <f t="shared" si="131"/>
        <v>0</v>
      </c>
      <c r="AK240" s="107">
        <f t="shared" si="132"/>
        <v>0</v>
      </c>
      <c r="AL240" s="107">
        <f t="shared" si="133"/>
        <v>0</v>
      </c>
      <c r="AM240" s="107">
        <f t="shared" si="171"/>
        <v>0</v>
      </c>
      <c r="AO240" s="161" t="e">
        <f t="shared" si="134"/>
        <v>#DIV/0!</v>
      </c>
      <c r="AP240" s="161" t="e">
        <f t="shared" si="135"/>
        <v>#DIV/0!</v>
      </c>
      <c r="AQ240" s="161" t="e">
        <f t="shared" si="136"/>
        <v>#DIV/0!</v>
      </c>
      <c r="AR240" s="161" t="e">
        <f t="shared" si="137"/>
        <v>#DIV/0!</v>
      </c>
      <c r="AS240" s="161" t="e">
        <f t="shared" si="138"/>
        <v>#DIV/0!</v>
      </c>
      <c r="AT240" s="107">
        <f t="shared" si="139"/>
        <v>0</v>
      </c>
      <c r="AU240" s="161" t="e">
        <f t="shared" si="140"/>
        <v>#DIV/0!</v>
      </c>
      <c r="AV240" s="161" t="e">
        <f t="shared" si="141"/>
        <v>#DIV/0!</v>
      </c>
      <c r="AW240" s="161" t="e">
        <f t="shared" si="142"/>
        <v>#DIV/0!</v>
      </c>
      <c r="AX240" s="161" t="e">
        <f t="shared" si="143"/>
        <v>#DIV/0!</v>
      </c>
      <c r="AY240" s="161" t="e">
        <f t="shared" si="144"/>
        <v>#DIV/0!</v>
      </c>
      <c r="AZ240" s="107">
        <f t="shared" si="145"/>
        <v>0</v>
      </c>
      <c r="BA240" s="161" t="e">
        <f t="shared" si="146"/>
        <v>#DIV/0!</v>
      </c>
      <c r="BB240" s="161" t="e">
        <f t="shared" si="147"/>
        <v>#DIV/0!</v>
      </c>
      <c r="BC240" s="161" t="e">
        <f t="shared" si="148"/>
        <v>#DIV/0!</v>
      </c>
      <c r="BD240" s="161" t="e">
        <f t="shared" si="149"/>
        <v>#DIV/0!</v>
      </c>
      <c r="BE240" s="161" t="e">
        <f t="shared" si="150"/>
        <v>#DIV/0!</v>
      </c>
      <c r="BF240" s="107">
        <f t="shared" si="151"/>
        <v>0</v>
      </c>
      <c r="BG240" s="161" t="e">
        <f t="shared" si="152"/>
        <v>#DIV/0!</v>
      </c>
      <c r="BH240" s="161" t="e">
        <f t="shared" si="153"/>
        <v>#DIV/0!</v>
      </c>
      <c r="BI240" s="161" t="e">
        <f t="shared" si="154"/>
        <v>#DIV/0!</v>
      </c>
      <c r="BJ240" s="161" t="e">
        <f t="shared" si="155"/>
        <v>#DIV/0!</v>
      </c>
      <c r="BK240" s="161" t="e">
        <f t="shared" si="156"/>
        <v>#DIV/0!</v>
      </c>
      <c r="BL240" s="107">
        <f t="shared" si="157"/>
        <v>0</v>
      </c>
      <c r="BM240" s="161" t="e">
        <f t="shared" si="158"/>
        <v>#DIV/0!</v>
      </c>
      <c r="BN240" s="161" t="e">
        <f t="shared" si="159"/>
        <v>#DIV/0!</v>
      </c>
      <c r="BO240" s="161" t="e">
        <f t="shared" si="160"/>
        <v>#DIV/0!</v>
      </c>
      <c r="BP240" s="161" t="e">
        <f t="shared" si="161"/>
        <v>#DIV/0!</v>
      </c>
      <c r="BQ240" s="161" t="e">
        <f t="shared" si="162"/>
        <v>#DIV/0!</v>
      </c>
      <c r="BR240" s="107">
        <f t="shared" si="163"/>
        <v>0</v>
      </c>
      <c r="BS240" s="161" t="e">
        <f t="shared" si="164"/>
        <v>#DIV/0!</v>
      </c>
      <c r="BT240" s="161" t="e">
        <f t="shared" si="165"/>
        <v>#DIV/0!</v>
      </c>
      <c r="BU240" s="161" t="e">
        <f t="shared" si="166"/>
        <v>#DIV/0!</v>
      </c>
      <c r="BV240" s="161" t="e">
        <f t="shared" si="167"/>
        <v>#DIV/0!</v>
      </c>
      <c r="BW240" s="161" t="e">
        <f t="shared" si="168"/>
        <v>#DIV/0!</v>
      </c>
      <c r="BX240" s="107">
        <f t="shared" si="169"/>
        <v>0</v>
      </c>
      <c r="BZ240" s="40" t="e">
        <f>VLOOKUP(I240,Lists!$D$2:$D$19,1,FALSE)</f>
        <v>#N/A</v>
      </c>
      <c r="CA240" s="40" t="e">
        <f>VLOOKUP($I240,Blends!$B$2:$B$115,1,FALSE)</f>
        <v>#N/A</v>
      </c>
      <c r="CC240" s="218">
        <f>ROUND(IF($I240="Other HFC Blend",(Z240*$L240*SUMIF(Lists!$E$2:$E$133,'Quarterly Information'!$K240,Exchange_Value)+Z240*$N240*SUMIF(Lists!$E$2:$E$133,'Quarterly Information'!$M240,Exchange_Value)+Z240*$P240*SUMIF(Lists!$E$2:$E$133,'Quarterly Information'!$O240,Exchange_Value)+Z240*$R240*SUMIF(Lists!$E$2:$E$133,'Quarterly Information'!$Q240,Exchange_Value)+Z240*$T240*SUMIF(Lists!$E$2:$E$133,'Quarterly Information'!$S240,Exchange_Value))/1000,Z240*SUMIF(Lists!$E$2:$E$133,$I240,Exchange_Value)/1000),1)</f>
        <v>0</v>
      </c>
      <c r="CD240" s="218">
        <f>ROUND(IF($I240="Other HFC Blend",(AA240*$L240*SUMIF(Lists!$E$2:$E$133,'Quarterly Information'!$K240,Exchange_Value)+AA240*$N240*SUMIF(Lists!$E$2:$E$133,'Quarterly Information'!$M240,Exchange_Value)+AA240*$P240*SUMIF(Lists!$E$2:$E$133,'Quarterly Information'!$O240,Exchange_Value)+AA240*$R240*SUMIF(Lists!$E$2:$E$133,'Quarterly Information'!$Q240,Exchange_Value)+AA240*$T240*SUMIF(Lists!$E$2:$E$133,'Quarterly Information'!$S240,Exchange_Value))/1000,AA240*SUMIF(Lists!$E$2:$E$133,$I240,Exchange_Value)/1000),1)</f>
        <v>0</v>
      </c>
      <c r="CE240" s="218">
        <f>ROUND(IF($I240="Other HFC Blend",(AB240*$L240*SUMIF(Lists!$E$2:$E$133,'Quarterly Information'!$K240,Exchange_Value)+AB240*$N240*SUMIF(Lists!$E$2:$E$133,'Quarterly Information'!$M240,Exchange_Value)+AB240*$P240*SUMIF(Lists!$E$2:$E$133,'Quarterly Information'!$O240,Exchange_Value)+AB240*$R240*SUMIF(Lists!$E$2:$E$133,'Quarterly Information'!$Q240,Exchange_Value)+AB240*$T240*SUMIF(Lists!$E$2:$E$133,'Quarterly Information'!$S240,Exchange_Value))/1000,AB240*SUMIF(Lists!$E$2:$E$133,$I240,Exchange_Value)/1000),1)</f>
        <v>0</v>
      </c>
      <c r="CF240" s="218">
        <f>ROUND(IF($I240="Other HFC Blend",(AC240*$L240*SUMIF(Lists!$E$2:$E$133,'Quarterly Information'!$K240,Exchange_Value)+AC240*$N240*SUMIF(Lists!$E$2:$E$133,'Quarterly Information'!$M240,Exchange_Value)+AC240*$P240*SUMIF(Lists!$E$2:$E$133,'Quarterly Information'!$O240,Exchange_Value)+AC240*$R240*SUMIF(Lists!$E$2:$E$133,'Quarterly Information'!$Q240,Exchange_Value)+AC240*$T240*SUMIF(Lists!$E$2:$E$133,'Quarterly Information'!$S240,Exchange_Value))/1000,AC240*SUMIF(Lists!$E$2:$E$133,$I240,Exchange_Value)/1000),1)</f>
        <v>0</v>
      </c>
      <c r="CG240" s="218">
        <f>ROUND(IF($I240="Other HFC Blend",(AD240*$L240*SUMIF(Lists!$E$2:$E$133,'Quarterly Information'!$K240,Exchange_Value)+AD240*$N240*SUMIF(Lists!$E$2:$E$133,'Quarterly Information'!$M240,Exchange_Value)+AD240*$P240*SUMIF(Lists!$E$2:$E$133,'Quarterly Information'!$O240,Exchange_Value)+AD240*$R240*SUMIF(Lists!$E$2:$E$133,'Quarterly Information'!$Q240,Exchange_Value)+AD240*$T240*SUMIF(Lists!$E$2:$E$133,'Quarterly Information'!$S240,Exchange_Value))/1000,AD240*SUMIF(Lists!$E$2:$E$133,$I240,Exchange_Value)/1000),1)</f>
        <v>0</v>
      </c>
      <c r="CH240" s="218">
        <f>ROUND(IF($I240="Other HFC Blend",(AE240*$L240*SUMIF(Lists!$E$2:$E$133,'Quarterly Information'!$K240,Exchange_Value)+AE240*$N240*SUMIF(Lists!$E$2:$E$133,'Quarterly Information'!$M240,Exchange_Value)+AE240*$P240*SUMIF(Lists!$E$2:$E$133,'Quarterly Information'!$O240,Exchange_Value)+AE240*$R240*SUMIF(Lists!$E$2:$E$133,'Quarterly Information'!$Q240,Exchange_Value)+AE240*$T240*SUMIF(Lists!$E$2:$E$133,'Quarterly Information'!$S240,Exchange_Value))/1000,AE240*SUMIF(Lists!$E$2:$E$133,$I240,Exchange_Value)/1000),1)</f>
        <v>0</v>
      </c>
      <c r="CI240" s="218">
        <f>ROUND(IF($I240="Other HFC Blend",(AF240*$L240*SUMIF(Lists!$E$2:$E$133,'Quarterly Information'!$K240,Exchange_Value)+AF240*$N240*SUMIF(Lists!$E$2:$E$133,'Quarterly Information'!$M240,Exchange_Value)+AF240*$P240*SUMIF(Lists!$E$2:$E$133,'Quarterly Information'!$O240,Exchange_Value)+AF240*$R240*SUMIF(Lists!$E$2:$E$133,'Quarterly Information'!$Q240,Exchange_Value)+AF240*$T240*SUMIF(Lists!$E$2:$E$133,'Quarterly Information'!$S240,Exchange_Value))/1000,AF240*SUMIF(Lists!$E$2:$E$133,$I240,Exchange_Value)/1000),1)</f>
        <v>0</v>
      </c>
    </row>
    <row r="241" spans="1:87" ht="14" x14ac:dyDescent="0.25">
      <c r="A241" s="39">
        <v>199</v>
      </c>
      <c r="B241" s="90" t="str">
        <f t="shared" si="170"/>
        <v/>
      </c>
      <c r="C241" s="159"/>
      <c r="D241" s="91"/>
      <c r="E241" s="174"/>
      <c r="F241" s="92"/>
      <c r="G241" s="93"/>
      <c r="H241" s="94"/>
      <c r="I241" s="185"/>
      <c r="J241" s="200"/>
      <c r="K241" s="210"/>
      <c r="L241" s="95"/>
      <c r="M241" s="92"/>
      <c r="N241" s="95"/>
      <c r="O241" s="92"/>
      <c r="P241" s="95"/>
      <c r="Q241" s="128"/>
      <c r="R241" s="95"/>
      <c r="S241" s="128"/>
      <c r="T241" s="211"/>
      <c r="U241" s="203"/>
      <c r="V241" s="92"/>
      <c r="W241" s="96"/>
      <c r="X241" s="92"/>
      <c r="Y241" s="220"/>
      <c r="Z241" s="226"/>
      <c r="AA241" s="165"/>
      <c r="AB241" s="165"/>
      <c r="AC241" s="165"/>
      <c r="AD241" s="165"/>
      <c r="AE241" s="165"/>
      <c r="AF241" s="168"/>
      <c r="AG241"/>
      <c r="AH241" s="107">
        <f t="shared" si="129"/>
        <v>0</v>
      </c>
      <c r="AI241" s="107">
        <f t="shared" si="130"/>
        <v>0</v>
      </c>
      <c r="AJ241" s="107">
        <f t="shared" si="131"/>
        <v>0</v>
      </c>
      <c r="AK241" s="107">
        <f t="shared" si="132"/>
        <v>0</v>
      </c>
      <c r="AL241" s="107">
        <f t="shared" si="133"/>
        <v>0</v>
      </c>
      <c r="AM241" s="107">
        <f t="shared" si="171"/>
        <v>0</v>
      </c>
      <c r="AO241" s="161" t="e">
        <f t="shared" si="134"/>
        <v>#DIV/0!</v>
      </c>
      <c r="AP241" s="161" t="e">
        <f t="shared" si="135"/>
        <v>#DIV/0!</v>
      </c>
      <c r="AQ241" s="161" t="e">
        <f t="shared" si="136"/>
        <v>#DIV/0!</v>
      </c>
      <c r="AR241" s="161" t="e">
        <f t="shared" si="137"/>
        <v>#DIV/0!</v>
      </c>
      <c r="AS241" s="161" t="e">
        <f t="shared" si="138"/>
        <v>#DIV/0!</v>
      </c>
      <c r="AT241" s="107">
        <f t="shared" si="139"/>
        <v>0</v>
      </c>
      <c r="AU241" s="161" t="e">
        <f t="shared" si="140"/>
        <v>#DIV/0!</v>
      </c>
      <c r="AV241" s="161" t="e">
        <f t="shared" si="141"/>
        <v>#DIV/0!</v>
      </c>
      <c r="AW241" s="161" t="e">
        <f t="shared" si="142"/>
        <v>#DIV/0!</v>
      </c>
      <c r="AX241" s="161" t="e">
        <f t="shared" si="143"/>
        <v>#DIV/0!</v>
      </c>
      <c r="AY241" s="161" t="e">
        <f t="shared" si="144"/>
        <v>#DIV/0!</v>
      </c>
      <c r="AZ241" s="107">
        <f t="shared" si="145"/>
        <v>0</v>
      </c>
      <c r="BA241" s="161" t="e">
        <f t="shared" si="146"/>
        <v>#DIV/0!</v>
      </c>
      <c r="BB241" s="161" t="e">
        <f t="shared" si="147"/>
        <v>#DIV/0!</v>
      </c>
      <c r="BC241" s="161" t="e">
        <f t="shared" si="148"/>
        <v>#DIV/0!</v>
      </c>
      <c r="BD241" s="161" t="e">
        <f t="shared" si="149"/>
        <v>#DIV/0!</v>
      </c>
      <c r="BE241" s="161" t="e">
        <f t="shared" si="150"/>
        <v>#DIV/0!</v>
      </c>
      <c r="BF241" s="107">
        <f t="shared" si="151"/>
        <v>0</v>
      </c>
      <c r="BG241" s="161" t="e">
        <f t="shared" si="152"/>
        <v>#DIV/0!</v>
      </c>
      <c r="BH241" s="161" t="e">
        <f t="shared" si="153"/>
        <v>#DIV/0!</v>
      </c>
      <c r="BI241" s="161" t="e">
        <f t="shared" si="154"/>
        <v>#DIV/0!</v>
      </c>
      <c r="BJ241" s="161" t="e">
        <f t="shared" si="155"/>
        <v>#DIV/0!</v>
      </c>
      <c r="BK241" s="161" t="e">
        <f t="shared" si="156"/>
        <v>#DIV/0!</v>
      </c>
      <c r="BL241" s="107">
        <f t="shared" si="157"/>
        <v>0</v>
      </c>
      <c r="BM241" s="161" t="e">
        <f t="shared" si="158"/>
        <v>#DIV/0!</v>
      </c>
      <c r="BN241" s="161" t="e">
        <f t="shared" si="159"/>
        <v>#DIV/0!</v>
      </c>
      <c r="BO241" s="161" t="e">
        <f t="shared" si="160"/>
        <v>#DIV/0!</v>
      </c>
      <c r="BP241" s="161" t="e">
        <f t="shared" si="161"/>
        <v>#DIV/0!</v>
      </c>
      <c r="BQ241" s="161" t="e">
        <f t="shared" si="162"/>
        <v>#DIV/0!</v>
      </c>
      <c r="BR241" s="107">
        <f t="shared" si="163"/>
        <v>0</v>
      </c>
      <c r="BS241" s="161" t="e">
        <f t="shared" si="164"/>
        <v>#DIV/0!</v>
      </c>
      <c r="BT241" s="161" t="e">
        <f t="shared" si="165"/>
        <v>#DIV/0!</v>
      </c>
      <c r="BU241" s="161" t="e">
        <f t="shared" si="166"/>
        <v>#DIV/0!</v>
      </c>
      <c r="BV241" s="161" t="e">
        <f t="shared" si="167"/>
        <v>#DIV/0!</v>
      </c>
      <c r="BW241" s="161" t="e">
        <f t="shared" si="168"/>
        <v>#DIV/0!</v>
      </c>
      <c r="BX241" s="107">
        <f t="shared" si="169"/>
        <v>0</v>
      </c>
      <c r="BZ241" s="40" t="e">
        <f>VLOOKUP(I241,Lists!$D$2:$D$19,1,FALSE)</f>
        <v>#N/A</v>
      </c>
      <c r="CA241" s="40" t="e">
        <f>VLOOKUP($I241,Blends!$B$2:$B$115,1,FALSE)</f>
        <v>#N/A</v>
      </c>
      <c r="CC241" s="218">
        <f>ROUND(IF($I241="Other HFC Blend",(Z241*$L241*SUMIF(Lists!$E$2:$E$133,'Quarterly Information'!$K241,Exchange_Value)+Z241*$N241*SUMIF(Lists!$E$2:$E$133,'Quarterly Information'!$M241,Exchange_Value)+Z241*$P241*SUMIF(Lists!$E$2:$E$133,'Quarterly Information'!$O241,Exchange_Value)+Z241*$R241*SUMIF(Lists!$E$2:$E$133,'Quarterly Information'!$Q241,Exchange_Value)+Z241*$T241*SUMIF(Lists!$E$2:$E$133,'Quarterly Information'!$S241,Exchange_Value))/1000,Z241*SUMIF(Lists!$E$2:$E$133,$I241,Exchange_Value)/1000),1)</f>
        <v>0</v>
      </c>
      <c r="CD241" s="218">
        <f>ROUND(IF($I241="Other HFC Blend",(AA241*$L241*SUMIF(Lists!$E$2:$E$133,'Quarterly Information'!$K241,Exchange_Value)+AA241*$N241*SUMIF(Lists!$E$2:$E$133,'Quarterly Information'!$M241,Exchange_Value)+AA241*$P241*SUMIF(Lists!$E$2:$E$133,'Quarterly Information'!$O241,Exchange_Value)+AA241*$R241*SUMIF(Lists!$E$2:$E$133,'Quarterly Information'!$Q241,Exchange_Value)+AA241*$T241*SUMIF(Lists!$E$2:$E$133,'Quarterly Information'!$S241,Exchange_Value))/1000,AA241*SUMIF(Lists!$E$2:$E$133,$I241,Exchange_Value)/1000),1)</f>
        <v>0</v>
      </c>
      <c r="CE241" s="218">
        <f>ROUND(IF($I241="Other HFC Blend",(AB241*$L241*SUMIF(Lists!$E$2:$E$133,'Quarterly Information'!$K241,Exchange_Value)+AB241*$N241*SUMIF(Lists!$E$2:$E$133,'Quarterly Information'!$M241,Exchange_Value)+AB241*$P241*SUMIF(Lists!$E$2:$E$133,'Quarterly Information'!$O241,Exchange_Value)+AB241*$R241*SUMIF(Lists!$E$2:$E$133,'Quarterly Information'!$Q241,Exchange_Value)+AB241*$T241*SUMIF(Lists!$E$2:$E$133,'Quarterly Information'!$S241,Exchange_Value))/1000,AB241*SUMIF(Lists!$E$2:$E$133,$I241,Exchange_Value)/1000),1)</f>
        <v>0</v>
      </c>
      <c r="CF241" s="218">
        <f>ROUND(IF($I241="Other HFC Blend",(AC241*$L241*SUMIF(Lists!$E$2:$E$133,'Quarterly Information'!$K241,Exchange_Value)+AC241*$N241*SUMIF(Lists!$E$2:$E$133,'Quarterly Information'!$M241,Exchange_Value)+AC241*$P241*SUMIF(Lists!$E$2:$E$133,'Quarterly Information'!$O241,Exchange_Value)+AC241*$R241*SUMIF(Lists!$E$2:$E$133,'Quarterly Information'!$Q241,Exchange_Value)+AC241*$T241*SUMIF(Lists!$E$2:$E$133,'Quarterly Information'!$S241,Exchange_Value))/1000,AC241*SUMIF(Lists!$E$2:$E$133,$I241,Exchange_Value)/1000),1)</f>
        <v>0</v>
      </c>
      <c r="CG241" s="218">
        <f>ROUND(IF($I241="Other HFC Blend",(AD241*$L241*SUMIF(Lists!$E$2:$E$133,'Quarterly Information'!$K241,Exchange_Value)+AD241*$N241*SUMIF(Lists!$E$2:$E$133,'Quarterly Information'!$M241,Exchange_Value)+AD241*$P241*SUMIF(Lists!$E$2:$E$133,'Quarterly Information'!$O241,Exchange_Value)+AD241*$R241*SUMIF(Lists!$E$2:$E$133,'Quarterly Information'!$Q241,Exchange_Value)+AD241*$T241*SUMIF(Lists!$E$2:$E$133,'Quarterly Information'!$S241,Exchange_Value))/1000,AD241*SUMIF(Lists!$E$2:$E$133,$I241,Exchange_Value)/1000),1)</f>
        <v>0</v>
      </c>
      <c r="CH241" s="218">
        <f>ROUND(IF($I241="Other HFC Blend",(AE241*$L241*SUMIF(Lists!$E$2:$E$133,'Quarterly Information'!$K241,Exchange_Value)+AE241*$N241*SUMIF(Lists!$E$2:$E$133,'Quarterly Information'!$M241,Exchange_Value)+AE241*$P241*SUMIF(Lists!$E$2:$E$133,'Quarterly Information'!$O241,Exchange_Value)+AE241*$R241*SUMIF(Lists!$E$2:$E$133,'Quarterly Information'!$Q241,Exchange_Value)+AE241*$T241*SUMIF(Lists!$E$2:$E$133,'Quarterly Information'!$S241,Exchange_Value))/1000,AE241*SUMIF(Lists!$E$2:$E$133,$I241,Exchange_Value)/1000),1)</f>
        <v>0</v>
      </c>
      <c r="CI241" s="218">
        <f>ROUND(IF($I241="Other HFC Blend",(AF241*$L241*SUMIF(Lists!$E$2:$E$133,'Quarterly Information'!$K241,Exchange_Value)+AF241*$N241*SUMIF(Lists!$E$2:$E$133,'Quarterly Information'!$M241,Exchange_Value)+AF241*$P241*SUMIF(Lists!$E$2:$E$133,'Quarterly Information'!$O241,Exchange_Value)+AF241*$R241*SUMIF(Lists!$E$2:$E$133,'Quarterly Information'!$Q241,Exchange_Value)+AF241*$T241*SUMIF(Lists!$E$2:$E$133,'Quarterly Information'!$S241,Exchange_Value))/1000,AF241*SUMIF(Lists!$E$2:$E$133,$I241,Exchange_Value)/1000),1)</f>
        <v>0</v>
      </c>
    </row>
    <row r="242" spans="1:87" ht="14" x14ac:dyDescent="0.25">
      <c r="A242" s="39">
        <v>200</v>
      </c>
      <c r="B242" s="90" t="str">
        <f t="shared" si="170"/>
        <v/>
      </c>
      <c r="C242" s="159"/>
      <c r="D242" s="91"/>
      <c r="E242" s="174"/>
      <c r="F242" s="92"/>
      <c r="G242" s="93"/>
      <c r="H242" s="94"/>
      <c r="I242" s="185"/>
      <c r="J242" s="200"/>
      <c r="K242" s="210"/>
      <c r="L242" s="95"/>
      <c r="M242" s="92"/>
      <c r="N242" s="95"/>
      <c r="O242" s="92"/>
      <c r="P242" s="95"/>
      <c r="Q242" s="128"/>
      <c r="R242" s="95"/>
      <c r="S242" s="128"/>
      <c r="T242" s="211"/>
      <c r="U242" s="203"/>
      <c r="V242" s="92"/>
      <c r="W242" s="96"/>
      <c r="X242" s="92"/>
      <c r="Y242" s="220"/>
      <c r="Z242" s="226"/>
      <c r="AA242" s="165"/>
      <c r="AB242" s="165"/>
      <c r="AC242" s="165"/>
      <c r="AD242" s="165"/>
      <c r="AE242" s="165"/>
      <c r="AF242" s="168"/>
      <c r="AG242"/>
      <c r="AH242" s="107">
        <f t="shared" si="129"/>
        <v>0</v>
      </c>
      <c r="AI242" s="107">
        <f t="shared" si="130"/>
        <v>0</v>
      </c>
      <c r="AJ242" s="107">
        <f t="shared" si="131"/>
        <v>0</v>
      </c>
      <c r="AK242" s="107">
        <f t="shared" si="132"/>
        <v>0</v>
      </c>
      <c r="AL242" s="107">
        <f t="shared" si="133"/>
        <v>0</v>
      </c>
      <c r="AM242" s="107">
        <f t="shared" si="171"/>
        <v>0</v>
      </c>
      <c r="AO242" s="161" t="e">
        <f t="shared" si="134"/>
        <v>#DIV/0!</v>
      </c>
      <c r="AP242" s="161" t="e">
        <f t="shared" si="135"/>
        <v>#DIV/0!</v>
      </c>
      <c r="AQ242" s="161" t="e">
        <f t="shared" si="136"/>
        <v>#DIV/0!</v>
      </c>
      <c r="AR242" s="161" t="e">
        <f t="shared" si="137"/>
        <v>#DIV/0!</v>
      </c>
      <c r="AS242" s="161" t="e">
        <f t="shared" si="138"/>
        <v>#DIV/0!</v>
      </c>
      <c r="AT242" s="107">
        <f t="shared" si="139"/>
        <v>0</v>
      </c>
      <c r="AU242" s="161" t="e">
        <f t="shared" si="140"/>
        <v>#DIV/0!</v>
      </c>
      <c r="AV242" s="161" t="e">
        <f t="shared" si="141"/>
        <v>#DIV/0!</v>
      </c>
      <c r="AW242" s="161" t="e">
        <f t="shared" si="142"/>
        <v>#DIV/0!</v>
      </c>
      <c r="AX242" s="161" t="e">
        <f t="shared" si="143"/>
        <v>#DIV/0!</v>
      </c>
      <c r="AY242" s="161" t="e">
        <f t="shared" si="144"/>
        <v>#DIV/0!</v>
      </c>
      <c r="AZ242" s="107">
        <f t="shared" si="145"/>
        <v>0</v>
      </c>
      <c r="BA242" s="161" t="e">
        <f t="shared" si="146"/>
        <v>#DIV/0!</v>
      </c>
      <c r="BB242" s="161" t="e">
        <f t="shared" si="147"/>
        <v>#DIV/0!</v>
      </c>
      <c r="BC242" s="161" t="e">
        <f t="shared" si="148"/>
        <v>#DIV/0!</v>
      </c>
      <c r="BD242" s="161" t="e">
        <f t="shared" si="149"/>
        <v>#DIV/0!</v>
      </c>
      <c r="BE242" s="161" t="e">
        <f t="shared" si="150"/>
        <v>#DIV/0!</v>
      </c>
      <c r="BF242" s="107">
        <f t="shared" si="151"/>
        <v>0</v>
      </c>
      <c r="BG242" s="161" t="e">
        <f t="shared" si="152"/>
        <v>#DIV/0!</v>
      </c>
      <c r="BH242" s="161" t="e">
        <f t="shared" si="153"/>
        <v>#DIV/0!</v>
      </c>
      <c r="BI242" s="161" t="e">
        <f t="shared" si="154"/>
        <v>#DIV/0!</v>
      </c>
      <c r="BJ242" s="161" t="e">
        <f t="shared" si="155"/>
        <v>#DIV/0!</v>
      </c>
      <c r="BK242" s="161" t="e">
        <f t="shared" si="156"/>
        <v>#DIV/0!</v>
      </c>
      <c r="BL242" s="107">
        <f t="shared" si="157"/>
        <v>0</v>
      </c>
      <c r="BM242" s="161" t="e">
        <f t="shared" si="158"/>
        <v>#DIV/0!</v>
      </c>
      <c r="BN242" s="161" t="e">
        <f t="shared" si="159"/>
        <v>#DIV/0!</v>
      </c>
      <c r="BO242" s="161" t="e">
        <f t="shared" si="160"/>
        <v>#DIV/0!</v>
      </c>
      <c r="BP242" s="161" t="e">
        <f t="shared" si="161"/>
        <v>#DIV/0!</v>
      </c>
      <c r="BQ242" s="161" t="e">
        <f t="shared" si="162"/>
        <v>#DIV/0!</v>
      </c>
      <c r="BR242" s="107">
        <f t="shared" si="163"/>
        <v>0</v>
      </c>
      <c r="BS242" s="161" t="e">
        <f t="shared" si="164"/>
        <v>#DIV/0!</v>
      </c>
      <c r="BT242" s="161" t="e">
        <f t="shared" si="165"/>
        <v>#DIV/0!</v>
      </c>
      <c r="BU242" s="161" t="e">
        <f t="shared" si="166"/>
        <v>#DIV/0!</v>
      </c>
      <c r="BV242" s="161" t="e">
        <f t="shared" si="167"/>
        <v>#DIV/0!</v>
      </c>
      <c r="BW242" s="161" t="e">
        <f t="shared" si="168"/>
        <v>#DIV/0!</v>
      </c>
      <c r="BX242" s="107">
        <f t="shared" si="169"/>
        <v>0</v>
      </c>
      <c r="BZ242" s="40" t="e">
        <f>VLOOKUP(I242,Lists!$D$2:$D$19,1,FALSE)</f>
        <v>#N/A</v>
      </c>
      <c r="CA242" s="40" t="e">
        <f>VLOOKUP($I242,Blends!$B$2:$B$115,1,FALSE)</f>
        <v>#N/A</v>
      </c>
      <c r="CC242" s="218">
        <f>ROUND(IF($I242="Other HFC Blend",(Z242*$L242*SUMIF(Lists!$E$2:$E$133,'Quarterly Information'!$K242,Exchange_Value)+Z242*$N242*SUMIF(Lists!$E$2:$E$133,'Quarterly Information'!$M242,Exchange_Value)+Z242*$P242*SUMIF(Lists!$E$2:$E$133,'Quarterly Information'!$O242,Exchange_Value)+Z242*$R242*SUMIF(Lists!$E$2:$E$133,'Quarterly Information'!$Q242,Exchange_Value)+Z242*$T242*SUMIF(Lists!$E$2:$E$133,'Quarterly Information'!$S242,Exchange_Value))/1000,Z242*SUMIF(Lists!$E$2:$E$133,$I242,Exchange_Value)/1000),1)</f>
        <v>0</v>
      </c>
      <c r="CD242" s="218">
        <f>ROUND(IF($I242="Other HFC Blend",(AA242*$L242*SUMIF(Lists!$E$2:$E$133,'Quarterly Information'!$K242,Exchange_Value)+AA242*$N242*SUMIF(Lists!$E$2:$E$133,'Quarterly Information'!$M242,Exchange_Value)+AA242*$P242*SUMIF(Lists!$E$2:$E$133,'Quarterly Information'!$O242,Exchange_Value)+AA242*$R242*SUMIF(Lists!$E$2:$E$133,'Quarterly Information'!$Q242,Exchange_Value)+AA242*$T242*SUMIF(Lists!$E$2:$E$133,'Quarterly Information'!$S242,Exchange_Value))/1000,AA242*SUMIF(Lists!$E$2:$E$133,$I242,Exchange_Value)/1000),1)</f>
        <v>0</v>
      </c>
      <c r="CE242" s="218">
        <f>ROUND(IF($I242="Other HFC Blend",(AB242*$L242*SUMIF(Lists!$E$2:$E$133,'Quarterly Information'!$K242,Exchange_Value)+AB242*$N242*SUMIF(Lists!$E$2:$E$133,'Quarterly Information'!$M242,Exchange_Value)+AB242*$P242*SUMIF(Lists!$E$2:$E$133,'Quarterly Information'!$O242,Exchange_Value)+AB242*$R242*SUMIF(Lists!$E$2:$E$133,'Quarterly Information'!$Q242,Exchange_Value)+AB242*$T242*SUMIF(Lists!$E$2:$E$133,'Quarterly Information'!$S242,Exchange_Value))/1000,AB242*SUMIF(Lists!$E$2:$E$133,$I242,Exchange_Value)/1000),1)</f>
        <v>0</v>
      </c>
      <c r="CF242" s="218">
        <f>ROUND(IF($I242="Other HFC Blend",(AC242*$L242*SUMIF(Lists!$E$2:$E$133,'Quarterly Information'!$K242,Exchange_Value)+AC242*$N242*SUMIF(Lists!$E$2:$E$133,'Quarterly Information'!$M242,Exchange_Value)+AC242*$P242*SUMIF(Lists!$E$2:$E$133,'Quarterly Information'!$O242,Exchange_Value)+AC242*$R242*SUMIF(Lists!$E$2:$E$133,'Quarterly Information'!$Q242,Exchange_Value)+AC242*$T242*SUMIF(Lists!$E$2:$E$133,'Quarterly Information'!$S242,Exchange_Value))/1000,AC242*SUMIF(Lists!$E$2:$E$133,$I242,Exchange_Value)/1000),1)</f>
        <v>0</v>
      </c>
      <c r="CG242" s="218">
        <f>ROUND(IF($I242="Other HFC Blend",(AD242*$L242*SUMIF(Lists!$E$2:$E$133,'Quarterly Information'!$K242,Exchange_Value)+AD242*$N242*SUMIF(Lists!$E$2:$E$133,'Quarterly Information'!$M242,Exchange_Value)+AD242*$P242*SUMIF(Lists!$E$2:$E$133,'Quarterly Information'!$O242,Exchange_Value)+AD242*$R242*SUMIF(Lists!$E$2:$E$133,'Quarterly Information'!$Q242,Exchange_Value)+AD242*$T242*SUMIF(Lists!$E$2:$E$133,'Quarterly Information'!$S242,Exchange_Value))/1000,AD242*SUMIF(Lists!$E$2:$E$133,$I242,Exchange_Value)/1000),1)</f>
        <v>0</v>
      </c>
      <c r="CH242" s="218">
        <f>ROUND(IF($I242="Other HFC Blend",(AE242*$L242*SUMIF(Lists!$E$2:$E$133,'Quarterly Information'!$K242,Exchange_Value)+AE242*$N242*SUMIF(Lists!$E$2:$E$133,'Quarterly Information'!$M242,Exchange_Value)+AE242*$P242*SUMIF(Lists!$E$2:$E$133,'Quarterly Information'!$O242,Exchange_Value)+AE242*$R242*SUMIF(Lists!$E$2:$E$133,'Quarterly Information'!$Q242,Exchange_Value)+AE242*$T242*SUMIF(Lists!$E$2:$E$133,'Quarterly Information'!$S242,Exchange_Value))/1000,AE242*SUMIF(Lists!$E$2:$E$133,$I242,Exchange_Value)/1000),1)</f>
        <v>0</v>
      </c>
      <c r="CI242" s="218">
        <f>ROUND(IF($I242="Other HFC Blend",(AF242*$L242*SUMIF(Lists!$E$2:$E$133,'Quarterly Information'!$K242,Exchange_Value)+AF242*$N242*SUMIF(Lists!$E$2:$E$133,'Quarterly Information'!$M242,Exchange_Value)+AF242*$P242*SUMIF(Lists!$E$2:$E$133,'Quarterly Information'!$O242,Exchange_Value)+AF242*$R242*SUMIF(Lists!$E$2:$E$133,'Quarterly Information'!$Q242,Exchange_Value)+AF242*$T242*SUMIF(Lists!$E$2:$E$133,'Quarterly Information'!$S242,Exchange_Value))/1000,AF242*SUMIF(Lists!$E$2:$E$133,$I242,Exchange_Value)/1000),1)</f>
        <v>0</v>
      </c>
    </row>
    <row r="243" spans="1:87" ht="14" x14ac:dyDescent="0.25">
      <c r="A243" s="39">
        <v>201</v>
      </c>
      <c r="B243" s="90" t="str">
        <f t="shared" si="170"/>
        <v/>
      </c>
      <c r="C243" s="159"/>
      <c r="D243" s="91"/>
      <c r="E243" s="174"/>
      <c r="F243" s="92"/>
      <c r="G243" s="93"/>
      <c r="H243" s="94"/>
      <c r="I243" s="185"/>
      <c r="J243" s="200"/>
      <c r="K243" s="210"/>
      <c r="L243" s="95"/>
      <c r="M243" s="92"/>
      <c r="N243" s="95"/>
      <c r="O243" s="92"/>
      <c r="P243" s="95"/>
      <c r="Q243" s="128"/>
      <c r="R243" s="95"/>
      <c r="S243" s="128"/>
      <c r="T243" s="211"/>
      <c r="U243" s="203"/>
      <c r="V243" s="92"/>
      <c r="W243" s="96"/>
      <c r="X243" s="92"/>
      <c r="Y243" s="220"/>
      <c r="Z243" s="226"/>
      <c r="AA243" s="165"/>
      <c r="AB243" s="165"/>
      <c r="AC243" s="165"/>
      <c r="AD243" s="165"/>
      <c r="AE243" s="165"/>
      <c r="AF243" s="168"/>
      <c r="AG243"/>
      <c r="AH243" s="107">
        <f t="shared" si="129"/>
        <v>0</v>
      </c>
      <c r="AI243" s="107">
        <f t="shared" si="130"/>
        <v>0</v>
      </c>
      <c r="AJ243" s="107">
        <f t="shared" si="131"/>
        <v>0</v>
      </c>
      <c r="AK243" s="107">
        <f t="shared" si="132"/>
        <v>0</v>
      </c>
      <c r="AL243" s="107">
        <f t="shared" si="133"/>
        <v>0</v>
      </c>
      <c r="AM243" s="107">
        <f t="shared" si="171"/>
        <v>0</v>
      </c>
      <c r="AO243" s="161" t="e">
        <f t="shared" si="134"/>
        <v>#DIV/0!</v>
      </c>
      <c r="AP243" s="161" t="e">
        <f t="shared" si="135"/>
        <v>#DIV/0!</v>
      </c>
      <c r="AQ243" s="161" t="e">
        <f t="shared" si="136"/>
        <v>#DIV/0!</v>
      </c>
      <c r="AR243" s="161" t="e">
        <f t="shared" si="137"/>
        <v>#DIV/0!</v>
      </c>
      <c r="AS243" s="161" t="e">
        <f t="shared" si="138"/>
        <v>#DIV/0!</v>
      </c>
      <c r="AT243" s="107">
        <f t="shared" si="139"/>
        <v>0</v>
      </c>
      <c r="AU243" s="161" t="e">
        <f t="shared" si="140"/>
        <v>#DIV/0!</v>
      </c>
      <c r="AV243" s="161" t="e">
        <f t="shared" si="141"/>
        <v>#DIV/0!</v>
      </c>
      <c r="AW243" s="161" t="e">
        <f t="shared" si="142"/>
        <v>#DIV/0!</v>
      </c>
      <c r="AX243" s="161" t="e">
        <f t="shared" si="143"/>
        <v>#DIV/0!</v>
      </c>
      <c r="AY243" s="161" t="e">
        <f t="shared" si="144"/>
        <v>#DIV/0!</v>
      </c>
      <c r="AZ243" s="107">
        <f t="shared" si="145"/>
        <v>0</v>
      </c>
      <c r="BA243" s="161" t="e">
        <f t="shared" si="146"/>
        <v>#DIV/0!</v>
      </c>
      <c r="BB243" s="161" t="e">
        <f t="shared" si="147"/>
        <v>#DIV/0!</v>
      </c>
      <c r="BC243" s="161" t="e">
        <f t="shared" si="148"/>
        <v>#DIV/0!</v>
      </c>
      <c r="BD243" s="161" t="e">
        <f t="shared" si="149"/>
        <v>#DIV/0!</v>
      </c>
      <c r="BE243" s="161" t="e">
        <f t="shared" si="150"/>
        <v>#DIV/0!</v>
      </c>
      <c r="BF243" s="107">
        <f t="shared" si="151"/>
        <v>0</v>
      </c>
      <c r="BG243" s="161" t="e">
        <f t="shared" si="152"/>
        <v>#DIV/0!</v>
      </c>
      <c r="BH243" s="161" t="e">
        <f t="shared" si="153"/>
        <v>#DIV/0!</v>
      </c>
      <c r="BI243" s="161" t="e">
        <f t="shared" si="154"/>
        <v>#DIV/0!</v>
      </c>
      <c r="BJ243" s="161" t="e">
        <f t="shared" si="155"/>
        <v>#DIV/0!</v>
      </c>
      <c r="BK243" s="161" t="e">
        <f t="shared" si="156"/>
        <v>#DIV/0!</v>
      </c>
      <c r="BL243" s="107">
        <f t="shared" si="157"/>
        <v>0</v>
      </c>
      <c r="BM243" s="161" t="e">
        <f t="shared" si="158"/>
        <v>#DIV/0!</v>
      </c>
      <c r="BN243" s="161" t="e">
        <f t="shared" si="159"/>
        <v>#DIV/0!</v>
      </c>
      <c r="BO243" s="161" t="e">
        <f t="shared" si="160"/>
        <v>#DIV/0!</v>
      </c>
      <c r="BP243" s="161" t="e">
        <f t="shared" si="161"/>
        <v>#DIV/0!</v>
      </c>
      <c r="BQ243" s="161" t="e">
        <f t="shared" si="162"/>
        <v>#DIV/0!</v>
      </c>
      <c r="BR243" s="107">
        <f t="shared" si="163"/>
        <v>0</v>
      </c>
      <c r="BS243" s="161" t="e">
        <f t="shared" si="164"/>
        <v>#DIV/0!</v>
      </c>
      <c r="BT243" s="161" t="e">
        <f t="shared" si="165"/>
        <v>#DIV/0!</v>
      </c>
      <c r="BU243" s="161" t="e">
        <f t="shared" si="166"/>
        <v>#DIV/0!</v>
      </c>
      <c r="BV243" s="161" t="e">
        <f t="shared" si="167"/>
        <v>#DIV/0!</v>
      </c>
      <c r="BW243" s="161" t="e">
        <f t="shared" si="168"/>
        <v>#DIV/0!</v>
      </c>
      <c r="BX243" s="107">
        <f t="shared" si="169"/>
        <v>0</v>
      </c>
      <c r="BZ243" s="40" t="e">
        <f>VLOOKUP(I243,Lists!$D$2:$D$19,1,FALSE)</f>
        <v>#N/A</v>
      </c>
      <c r="CA243" s="40" t="e">
        <f>VLOOKUP($I243,Blends!$B$2:$B$115,1,FALSE)</f>
        <v>#N/A</v>
      </c>
      <c r="CC243" s="218">
        <f>ROUND(IF($I243="Other HFC Blend",(Z243*$L243*SUMIF(Lists!$E$2:$E$133,'Quarterly Information'!$K243,Exchange_Value)+Z243*$N243*SUMIF(Lists!$E$2:$E$133,'Quarterly Information'!$M243,Exchange_Value)+Z243*$P243*SUMIF(Lists!$E$2:$E$133,'Quarterly Information'!$O243,Exchange_Value)+Z243*$R243*SUMIF(Lists!$E$2:$E$133,'Quarterly Information'!$Q243,Exchange_Value)+Z243*$T243*SUMIF(Lists!$E$2:$E$133,'Quarterly Information'!$S243,Exchange_Value))/1000,Z243*SUMIF(Lists!$E$2:$E$133,$I243,Exchange_Value)/1000),1)</f>
        <v>0</v>
      </c>
      <c r="CD243" s="218">
        <f>ROUND(IF($I243="Other HFC Blend",(AA243*$L243*SUMIF(Lists!$E$2:$E$133,'Quarterly Information'!$K243,Exchange_Value)+AA243*$N243*SUMIF(Lists!$E$2:$E$133,'Quarterly Information'!$M243,Exchange_Value)+AA243*$P243*SUMIF(Lists!$E$2:$E$133,'Quarterly Information'!$O243,Exchange_Value)+AA243*$R243*SUMIF(Lists!$E$2:$E$133,'Quarterly Information'!$Q243,Exchange_Value)+AA243*$T243*SUMIF(Lists!$E$2:$E$133,'Quarterly Information'!$S243,Exchange_Value))/1000,AA243*SUMIF(Lists!$E$2:$E$133,$I243,Exchange_Value)/1000),1)</f>
        <v>0</v>
      </c>
      <c r="CE243" s="218">
        <f>ROUND(IF($I243="Other HFC Blend",(AB243*$L243*SUMIF(Lists!$E$2:$E$133,'Quarterly Information'!$K243,Exchange_Value)+AB243*$N243*SUMIF(Lists!$E$2:$E$133,'Quarterly Information'!$M243,Exchange_Value)+AB243*$P243*SUMIF(Lists!$E$2:$E$133,'Quarterly Information'!$O243,Exchange_Value)+AB243*$R243*SUMIF(Lists!$E$2:$E$133,'Quarterly Information'!$Q243,Exchange_Value)+AB243*$T243*SUMIF(Lists!$E$2:$E$133,'Quarterly Information'!$S243,Exchange_Value))/1000,AB243*SUMIF(Lists!$E$2:$E$133,$I243,Exchange_Value)/1000),1)</f>
        <v>0</v>
      </c>
      <c r="CF243" s="218">
        <f>ROUND(IF($I243="Other HFC Blend",(AC243*$L243*SUMIF(Lists!$E$2:$E$133,'Quarterly Information'!$K243,Exchange_Value)+AC243*$N243*SUMIF(Lists!$E$2:$E$133,'Quarterly Information'!$M243,Exchange_Value)+AC243*$P243*SUMIF(Lists!$E$2:$E$133,'Quarterly Information'!$O243,Exchange_Value)+AC243*$R243*SUMIF(Lists!$E$2:$E$133,'Quarterly Information'!$Q243,Exchange_Value)+AC243*$T243*SUMIF(Lists!$E$2:$E$133,'Quarterly Information'!$S243,Exchange_Value))/1000,AC243*SUMIF(Lists!$E$2:$E$133,$I243,Exchange_Value)/1000),1)</f>
        <v>0</v>
      </c>
      <c r="CG243" s="218">
        <f>ROUND(IF($I243="Other HFC Blend",(AD243*$L243*SUMIF(Lists!$E$2:$E$133,'Quarterly Information'!$K243,Exchange_Value)+AD243*$N243*SUMIF(Lists!$E$2:$E$133,'Quarterly Information'!$M243,Exchange_Value)+AD243*$P243*SUMIF(Lists!$E$2:$E$133,'Quarterly Information'!$O243,Exchange_Value)+AD243*$R243*SUMIF(Lists!$E$2:$E$133,'Quarterly Information'!$Q243,Exchange_Value)+AD243*$T243*SUMIF(Lists!$E$2:$E$133,'Quarterly Information'!$S243,Exchange_Value))/1000,AD243*SUMIF(Lists!$E$2:$E$133,$I243,Exchange_Value)/1000),1)</f>
        <v>0</v>
      </c>
      <c r="CH243" s="218">
        <f>ROUND(IF($I243="Other HFC Blend",(AE243*$L243*SUMIF(Lists!$E$2:$E$133,'Quarterly Information'!$K243,Exchange_Value)+AE243*$N243*SUMIF(Lists!$E$2:$E$133,'Quarterly Information'!$M243,Exchange_Value)+AE243*$P243*SUMIF(Lists!$E$2:$E$133,'Quarterly Information'!$O243,Exchange_Value)+AE243*$R243*SUMIF(Lists!$E$2:$E$133,'Quarterly Information'!$Q243,Exchange_Value)+AE243*$T243*SUMIF(Lists!$E$2:$E$133,'Quarterly Information'!$S243,Exchange_Value))/1000,AE243*SUMIF(Lists!$E$2:$E$133,$I243,Exchange_Value)/1000),1)</f>
        <v>0</v>
      </c>
      <c r="CI243" s="218">
        <f>ROUND(IF($I243="Other HFC Blend",(AF243*$L243*SUMIF(Lists!$E$2:$E$133,'Quarterly Information'!$K243,Exchange_Value)+AF243*$N243*SUMIF(Lists!$E$2:$E$133,'Quarterly Information'!$M243,Exchange_Value)+AF243*$P243*SUMIF(Lists!$E$2:$E$133,'Quarterly Information'!$O243,Exchange_Value)+AF243*$R243*SUMIF(Lists!$E$2:$E$133,'Quarterly Information'!$Q243,Exchange_Value)+AF243*$T243*SUMIF(Lists!$E$2:$E$133,'Quarterly Information'!$S243,Exchange_Value))/1000,AF243*SUMIF(Lists!$E$2:$E$133,$I243,Exchange_Value)/1000),1)</f>
        <v>0</v>
      </c>
    </row>
    <row r="244" spans="1:87" ht="14" x14ac:dyDescent="0.25">
      <c r="A244" s="39">
        <v>202</v>
      </c>
      <c r="B244" s="90" t="str">
        <f t="shared" si="170"/>
        <v/>
      </c>
      <c r="C244" s="159"/>
      <c r="D244" s="91"/>
      <c r="E244" s="174"/>
      <c r="F244" s="92"/>
      <c r="G244" s="93"/>
      <c r="H244" s="94"/>
      <c r="I244" s="185"/>
      <c r="J244" s="200"/>
      <c r="K244" s="210"/>
      <c r="L244" s="95"/>
      <c r="M244" s="92"/>
      <c r="N244" s="95"/>
      <c r="O244" s="92"/>
      <c r="P244" s="95"/>
      <c r="Q244" s="128"/>
      <c r="R244" s="95"/>
      <c r="S244" s="128"/>
      <c r="T244" s="211"/>
      <c r="U244" s="203"/>
      <c r="V244" s="92"/>
      <c r="W244" s="96"/>
      <c r="X244" s="92"/>
      <c r="Y244" s="220"/>
      <c r="Z244" s="226"/>
      <c r="AA244" s="165"/>
      <c r="AB244" s="165"/>
      <c r="AC244" s="165"/>
      <c r="AD244" s="165"/>
      <c r="AE244" s="165"/>
      <c r="AF244" s="168"/>
      <c r="AG244"/>
      <c r="AH244" s="107">
        <f t="shared" si="129"/>
        <v>0</v>
      </c>
      <c r="AI244" s="107">
        <f t="shared" si="130"/>
        <v>0</v>
      </c>
      <c r="AJ244" s="107">
        <f t="shared" si="131"/>
        <v>0</v>
      </c>
      <c r="AK244" s="107">
        <f t="shared" si="132"/>
        <v>0</v>
      </c>
      <c r="AL244" s="107">
        <f t="shared" si="133"/>
        <v>0</v>
      </c>
      <c r="AM244" s="107">
        <f t="shared" si="171"/>
        <v>0</v>
      </c>
      <c r="AO244" s="161" t="e">
        <f t="shared" si="134"/>
        <v>#DIV/0!</v>
      </c>
      <c r="AP244" s="161" t="e">
        <f t="shared" si="135"/>
        <v>#DIV/0!</v>
      </c>
      <c r="AQ244" s="161" t="e">
        <f t="shared" si="136"/>
        <v>#DIV/0!</v>
      </c>
      <c r="AR244" s="161" t="e">
        <f t="shared" si="137"/>
        <v>#DIV/0!</v>
      </c>
      <c r="AS244" s="161" t="e">
        <f t="shared" si="138"/>
        <v>#DIV/0!</v>
      </c>
      <c r="AT244" s="107">
        <f t="shared" si="139"/>
        <v>0</v>
      </c>
      <c r="AU244" s="161" t="e">
        <f t="shared" si="140"/>
        <v>#DIV/0!</v>
      </c>
      <c r="AV244" s="161" t="e">
        <f t="shared" si="141"/>
        <v>#DIV/0!</v>
      </c>
      <c r="AW244" s="161" t="e">
        <f t="shared" si="142"/>
        <v>#DIV/0!</v>
      </c>
      <c r="AX244" s="161" t="e">
        <f t="shared" si="143"/>
        <v>#DIV/0!</v>
      </c>
      <c r="AY244" s="161" t="e">
        <f t="shared" si="144"/>
        <v>#DIV/0!</v>
      </c>
      <c r="AZ244" s="107">
        <f t="shared" si="145"/>
        <v>0</v>
      </c>
      <c r="BA244" s="161" t="e">
        <f t="shared" si="146"/>
        <v>#DIV/0!</v>
      </c>
      <c r="BB244" s="161" t="e">
        <f t="shared" si="147"/>
        <v>#DIV/0!</v>
      </c>
      <c r="BC244" s="161" t="e">
        <f t="shared" si="148"/>
        <v>#DIV/0!</v>
      </c>
      <c r="BD244" s="161" t="e">
        <f t="shared" si="149"/>
        <v>#DIV/0!</v>
      </c>
      <c r="BE244" s="161" t="e">
        <f t="shared" si="150"/>
        <v>#DIV/0!</v>
      </c>
      <c r="BF244" s="107">
        <f t="shared" si="151"/>
        <v>0</v>
      </c>
      <c r="BG244" s="161" t="e">
        <f t="shared" si="152"/>
        <v>#DIV/0!</v>
      </c>
      <c r="BH244" s="161" t="e">
        <f t="shared" si="153"/>
        <v>#DIV/0!</v>
      </c>
      <c r="BI244" s="161" t="e">
        <f t="shared" si="154"/>
        <v>#DIV/0!</v>
      </c>
      <c r="BJ244" s="161" t="e">
        <f t="shared" si="155"/>
        <v>#DIV/0!</v>
      </c>
      <c r="BK244" s="161" t="e">
        <f t="shared" si="156"/>
        <v>#DIV/0!</v>
      </c>
      <c r="BL244" s="107">
        <f t="shared" si="157"/>
        <v>0</v>
      </c>
      <c r="BM244" s="161" t="e">
        <f t="shared" si="158"/>
        <v>#DIV/0!</v>
      </c>
      <c r="BN244" s="161" t="e">
        <f t="shared" si="159"/>
        <v>#DIV/0!</v>
      </c>
      <c r="BO244" s="161" t="e">
        <f t="shared" si="160"/>
        <v>#DIV/0!</v>
      </c>
      <c r="BP244" s="161" t="e">
        <f t="shared" si="161"/>
        <v>#DIV/0!</v>
      </c>
      <c r="BQ244" s="161" t="e">
        <f t="shared" si="162"/>
        <v>#DIV/0!</v>
      </c>
      <c r="BR244" s="107">
        <f t="shared" si="163"/>
        <v>0</v>
      </c>
      <c r="BS244" s="161" t="e">
        <f t="shared" si="164"/>
        <v>#DIV/0!</v>
      </c>
      <c r="BT244" s="161" t="e">
        <f t="shared" si="165"/>
        <v>#DIV/0!</v>
      </c>
      <c r="BU244" s="161" t="e">
        <f t="shared" si="166"/>
        <v>#DIV/0!</v>
      </c>
      <c r="BV244" s="161" t="e">
        <f t="shared" si="167"/>
        <v>#DIV/0!</v>
      </c>
      <c r="BW244" s="161" t="e">
        <f t="shared" si="168"/>
        <v>#DIV/0!</v>
      </c>
      <c r="BX244" s="107">
        <f t="shared" si="169"/>
        <v>0</v>
      </c>
      <c r="BZ244" s="40" t="e">
        <f>VLOOKUP(I244,Lists!$D$2:$D$19,1,FALSE)</f>
        <v>#N/A</v>
      </c>
      <c r="CA244" s="40" t="e">
        <f>VLOOKUP($I244,Blends!$B$2:$B$115,1,FALSE)</f>
        <v>#N/A</v>
      </c>
      <c r="CC244" s="218">
        <f>ROUND(IF($I244="Other HFC Blend",(Z244*$L244*SUMIF(Lists!$E$2:$E$133,'Quarterly Information'!$K244,Exchange_Value)+Z244*$N244*SUMIF(Lists!$E$2:$E$133,'Quarterly Information'!$M244,Exchange_Value)+Z244*$P244*SUMIF(Lists!$E$2:$E$133,'Quarterly Information'!$O244,Exchange_Value)+Z244*$R244*SUMIF(Lists!$E$2:$E$133,'Quarterly Information'!$Q244,Exchange_Value)+Z244*$T244*SUMIF(Lists!$E$2:$E$133,'Quarterly Information'!$S244,Exchange_Value))/1000,Z244*SUMIF(Lists!$E$2:$E$133,$I244,Exchange_Value)/1000),1)</f>
        <v>0</v>
      </c>
      <c r="CD244" s="218">
        <f>ROUND(IF($I244="Other HFC Blend",(AA244*$L244*SUMIF(Lists!$E$2:$E$133,'Quarterly Information'!$K244,Exchange_Value)+AA244*$N244*SUMIF(Lists!$E$2:$E$133,'Quarterly Information'!$M244,Exchange_Value)+AA244*$P244*SUMIF(Lists!$E$2:$E$133,'Quarterly Information'!$O244,Exchange_Value)+AA244*$R244*SUMIF(Lists!$E$2:$E$133,'Quarterly Information'!$Q244,Exchange_Value)+AA244*$T244*SUMIF(Lists!$E$2:$E$133,'Quarterly Information'!$S244,Exchange_Value))/1000,AA244*SUMIF(Lists!$E$2:$E$133,$I244,Exchange_Value)/1000),1)</f>
        <v>0</v>
      </c>
      <c r="CE244" s="218">
        <f>ROUND(IF($I244="Other HFC Blend",(AB244*$L244*SUMIF(Lists!$E$2:$E$133,'Quarterly Information'!$K244,Exchange_Value)+AB244*$N244*SUMIF(Lists!$E$2:$E$133,'Quarterly Information'!$M244,Exchange_Value)+AB244*$P244*SUMIF(Lists!$E$2:$E$133,'Quarterly Information'!$O244,Exchange_Value)+AB244*$R244*SUMIF(Lists!$E$2:$E$133,'Quarterly Information'!$Q244,Exchange_Value)+AB244*$T244*SUMIF(Lists!$E$2:$E$133,'Quarterly Information'!$S244,Exchange_Value))/1000,AB244*SUMIF(Lists!$E$2:$E$133,$I244,Exchange_Value)/1000),1)</f>
        <v>0</v>
      </c>
      <c r="CF244" s="218">
        <f>ROUND(IF($I244="Other HFC Blend",(AC244*$L244*SUMIF(Lists!$E$2:$E$133,'Quarterly Information'!$K244,Exchange_Value)+AC244*$N244*SUMIF(Lists!$E$2:$E$133,'Quarterly Information'!$M244,Exchange_Value)+AC244*$P244*SUMIF(Lists!$E$2:$E$133,'Quarterly Information'!$O244,Exchange_Value)+AC244*$R244*SUMIF(Lists!$E$2:$E$133,'Quarterly Information'!$Q244,Exchange_Value)+AC244*$T244*SUMIF(Lists!$E$2:$E$133,'Quarterly Information'!$S244,Exchange_Value))/1000,AC244*SUMIF(Lists!$E$2:$E$133,$I244,Exchange_Value)/1000),1)</f>
        <v>0</v>
      </c>
      <c r="CG244" s="218">
        <f>ROUND(IF($I244="Other HFC Blend",(AD244*$L244*SUMIF(Lists!$E$2:$E$133,'Quarterly Information'!$K244,Exchange_Value)+AD244*$N244*SUMIF(Lists!$E$2:$E$133,'Quarterly Information'!$M244,Exchange_Value)+AD244*$P244*SUMIF(Lists!$E$2:$E$133,'Quarterly Information'!$O244,Exchange_Value)+AD244*$R244*SUMIF(Lists!$E$2:$E$133,'Quarterly Information'!$Q244,Exchange_Value)+AD244*$T244*SUMIF(Lists!$E$2:$E$133,'Quarterly Information'!$S244,Exchange_Value))/1000,AD244*SUMIF(Lists!$E$2:$E$133,$I244,Exchange_Value)/1000),1)</f>
        <v>0</v>
      </c>
      <c r="CH244" s="218">
        <f>ROUND(IF($I244="Other HFC Blend",(AE244*$L244*SUMIF(Lists!$E$2:$E$133,'Quarterly Information'!$K244,Exchange_Value)+AE244*$N244*SUMIF(Lists!$E$2:$E$133,'Quarterly Information'!$M244,Exchange_Value)+AE244*$P244*SUMIF(Lists!$E$2:$E$133,'Quarterly Information'!$O244,Exchange_Value)+AE244*$R244*SUMIF(Lists!$E$2:$E$133,'Quarterly Information'!$Q244,Exchange_Value)+AE244*$T244*SUMIF(Lists!$E$2:$E$133,'Quarterly Information'!$S244,Exchange_Value))/1000,AE244*SUMIF(Lists!$E$2:$E$133,$I244,Exchange_Value)/1000),1)</f>
        <v>0</v>
      </c>
      <c r="CI244" s="218">
        <f>ROUND(IF($I244="Other HFC Blend",(AF244*$L244*SUMIF(Lists!$E$2:$E$133,'Quarterly Information'!$K244,Exchange_Value)+AF244*$N244*SUMIF(Lists!$E$2:$E$133,'Quarterly Information'!$M244,Exchange_Value)+AF244*$P244*SUMIF(Lists!$E$2:$E$133,'Quarterly Information'!$O244,Exchange_Value)+AF244*$R244*SUMIF(Lists!$E$2:$E$133,'Quarterly Information'!$Q244,Exchange_Value)+AF244*$T244*SUMIF(Lists!$E$2:$E$133,'Quarterly Information'!$S244,Exchange_Value))/1000,AF244*SUMIF(Lists!$E$2:$E$133,$I244,Exchange_Value)/1000),1)</f>
        <v>0</v>
      </c>
    </row>
    <row r="245" spans="1:87" ht="14" x14ac:dyDescent="0.25">
      <c r="A245" s="39">
        <v>203</v>
      </c>
      <c r="B245" s="90" t="str">
        <f t="shared" si="170"/>
        <v/>
      </c>
      <c r="C245" s="159"/>
      <c r="D245" s="91"/>
      <c r="E245" s="174"/>
      <c r="F245" s="92"/>
      <c r="G245" s="93"/>
      <c r="H245" s="94"/>
      <c r="I245" s="185"/>
      <c r="J245" s="200"/>
      <c r="K245" s="210"/>
      <c r="L245" s="95"/>
      <c r="M245" s="92"/>
      <c r="N245" s="95"/>
      <c r="O245" s="92"/>
      <c r="P245" s="95"/>
      <c r="Q245" s="128"/>
      <c r="R245" s="95"/>
      <c r="S245" s="128"/>
      <c r="T245" s="211"/>
      <c r="U245" s="203"/>
      <c r="V245" s="92"/>
      <c r="W245" s="96"/>
      <c r="X245" s="92"/>
      <c r="Y245" s="220"/>
      <c r="Z245" s="226"/>
      <c r="AA245" s="165"/>
      <c r="AB245" s="165"/>
      <c r="AC245" s="165"/>
      <c r="AD245" s="165"/>
      <c r="AE245" s="165"/>
      <c r="AF245" s="168"/>
      <c r="AG245"/>
      <c r="AH245" s="107">
        <f t="shared" si="129"/>
        <v>0</v>
      </c>
      <c r="AI245" s="107">
        <f t="shared" si="130"/>
        <v>0</v>
      </c>
      <c r="AJ245" s="107">
        <f t="shared" si="131"/>
        <v>0</v>
      </c>
      <c r="AK245" s="107">
        <f t="shared" si="132"/>
        <v>0</v>
      </c>
      <c r="AL245" s="107">
        <f t="shared" si="133"/>
        <v>0</v>
      </c>
      <c r="AM245" s="107">
        <f t="shared" si="171"/>
        <v>0</v>
      </c>
      <c r="AO245" s="161" t="e">
        <f t="shared" si="134"/>
        <v>#DIV/0!</v>
      </c>
      <c r="AP245" s="161" t="e">
        <f t="shared" si="135"/>
        <v>#DIV/0!</v>
      </c>
      <c r="AQ245" s="161" t="e">
        <f t="shared" si="136"/>
        <v>#DIV/0!</v>
      </c>
      <c r="AR245" s="161" t="e">
        <f t="shared" si="137"/>
        <v>#DIV/0!</v>
      </c>
      <c r="AS245" s="161" t="e">
        <f t="shared" si="138"/>
        <v>#DIV/0!</v>
      </c>
      <c r="AT245" s="107">
        <f t="shared" si="139"/>
        <v>0</v>
      </c>
      <c r="AU245" s="161" t="e">
        <f t="shared" si="140"/>
        <v>#DIV/0!</v>
      </c>
      <c r="AV245" s="161" t="e">
        <f t="shared" si="141"/>
        <v>#DIV/0!</v>
      </c>
      <c r="AW245" s="161" t="e">
        <f t="shared" si="142"/>
        <v>#DIV/0!</v>
      </c>
      <c r="AX245" s="161" t="e">
        <f t="shared" si="143"/>
        <v>#DIV/0!</v>
      </c>
      <c r="AY245" s="161" t="e">
        <f t="shared" si="144"/>
        <v>#DIV/0!</v>
      </c>
      <c r="AZ245" s="107">
        <f t="shared" si="145"/>
        <v>0</v>
      </c>
      <c r="BA245" s="161" t="e">
        <f t="shared" si="146"/>
        <v>#DIV/0!</v>
      </c>
      <c r="BB245" s="161" t="e">
        <f t="shared" si="147"/>
        <v>#DIV/0!</v>
      </c>
      <c r="BC245" s="161" t="e">
        <f t="shared" si="148"/>
        <v>#DIV/0!</v>
      </c>
      <c r="BD245" s="161" t="e">
        <f t="shared" si="149"/>
        <v>#DIV/0!</v>
      </c>
      <c r="BE245" s="161" t="e">
        <f t="shared" si="150"/>
        <v>#DIV/0!</v>
      </c>
      <c r="BF245" s="107">
        <f t="shared" si="151"/>
        <v>0</v>
      </c>
      <c r="BG245" s="161" t="e">
        <f t="shared" si="152"/>
        <v>#DIV/0!</v>
      </c>
      <c r="BH245" s="161" t="e">
        <f t="shared" si="153"/>
        <v>#DIV/0!</v>
      </c>
      <c r="BI245" s="161" t="e">
        <f t="shared" si="154"/>
        <v>#DIV/0!</v>
      </c>
      <c r="BJ245" s="161" t="e">
        <f t="shared" si="155"/>
        <v>#DIV/0!</v>
      </c>
      <c r="BK245" s="161" t="e">
        <f t="shared" si="156"/>
        <v>#DIV/0!</v>
      </c>
      <c r="BL245" s="107">
        <f t="shared" si="157"/>
        <v>0</v>
      </c>
      <c r="BM245" s="161" t="e">
        <f t="shared" si="158"/>
        <v>#DIV/0!</v>
      </c>
      <c r="BN245" s="161" t="e">
        <f t="shared" si="159"/>
        <v>#DIV/0!</v>
      </c>
      <c r="BO245" s="161" t="e">
        <f t="shared" si="160"/>
        <v>#DIV/0!</v>
      </c>
      <c r="BP245" s="161" t="e">
        <f t="shared" si="161"/>
        <v>#DIV/0!</v>
      </c>
      <c r="BQ245" s="161" t="e">
        <f t="shared" si="162"/>
        <v>#DIV/0!</v>
      </c>
      <c r="BR245" s="107">
        <f t="shared" si="163"/>
        <v>0</v>
      </c>
      <c r="BS245" s="161" t="e">
        <f t="shared" si="164"/>
        <v>#DIV/0!</v>
      </c>
      <c r="BT245" s="161" t="e">
        <f t="shared" si="165"/>
        <v>#DIV/0!</v>
      </c>
      <c r="BU245" s="161" t="e">
        <f t="shared" si="166"/>
        <v>#DIV/0!</v>
      </c>
      <c r="BV245" s="161" t="e">
        <f t="shared" si="167"/>
        <v>#DIV/0!</v>
      </c>
      <c r="BW245" s="161" t="e">
        <f t="shared" si="168"/>
        <v>#DIV/0!</v>
      </c>
      <c r="BX245" s="107">
        <f t="shared" si="169"/>
        <v>0</v>
      </c>
      <c r="BZ245" s="40" t="e">
        <f>VLOOKUP(I245,Lists!$D$2:$D$19,1,FALSE)</f>
        <v>#N/A</v>
      </c>
      <c r="CA245" s="40" t="e">
        <f>VLOOKUP($I245,Blends!$B$2:$B$115,1,FALSE)</f>
        <v>#N/A</v>
      </c>
      <c r="CC245" s="218">
        <f>ROUND(IF($I245="Other HFC Blend",(Z245*$L245*SUMIF(Lists!$E$2:$E$133,'Quarterly Information'!$K245,Exchange_Value)+Z245*$N245*SUMIF(Lists!$E$2:$E$133,'Quarterly Information'!$M245,Exchange_Value)+Z245*$P245*SUMIF(Lists!$E$2:$E$133,'Quarterly Information'!$O245,Exchange_Value)+Z245*$R245*SUMIF(Lists!$E$2:$E$133,'Quarterly Information'!$Q245,Exchange_Value)+Z245*$T245*SUMIF(Lists!$E$2:$E$133,'Quarterly Information'!$S245,Exchange_Value))/1000,Z245*SUMIF(Lists!$E$2:$E$133,$I245,Exchange_Value)/1000),1)</f>
        <v>0</v>
      </c>
      <c r="CD245" s="218">
        <f>ROUND(IF($I245="Other HFC Blend",(AA245*$L245*SUMIF(Lists!$E$2:$E$133,'Quarterly Information'!$K245,Exchange_Value)+AA245*$N245*SUMIF(Lists!$E$2:$E$133,'Quarterly Information'!$M245,Exchange_Value)+AA245*$P245*SUMIF(Lists!$E$2:$E$133,'Quarterly Information'!$O245,Exchange_Value)+AA245*$R245*SUMIF(Lists!$E$2:$E$133,'Quarterly Information'!$Q245,Exchange_Value)+AA245*$T245*SUMIF(Lists!$E$2:$E$133,'Quarterly Information'!$S245,Exchange_Value))/1000,AA245*SUMIF(Lists!$E$2:$E$133,$I245,Exchange_Value)/1000),1)</f>
        <v>0</v>
      </c>
      <c r="CE245" s="218">
        <f>ROUND(IF($I245="Other HFC Blend",(AB245*$L245*SUMIF(Lists!$E$2:$E$133,'Quarterly Information'!$K245,Exchange_Value)+AB245*$N245*SUMIF(Lists!$E$2:$E$133,'Quarterly Information'!$M245,Exchange_Value)+AB245*$P245*SUMIF(Lists!$E$2:$E$133,'Quarterly Information'!$O245,Exchange_Value)+AB245*$R245*SUMIF(Lists!$E$2:$E$133,'Quarterly Information'!$Q245,Exchange_Value)+AB245*$T245*SUMIF(Lists!$E$2:$E$133,'Quarterly Information'!$S245,Exchange_Value))/1000,AB245*SUMIF(Lists!$E$2:$E$133,$I245,Exchange_Value)/1000),1)</f>
        <v>0</v>
      </c>
      <c r="CF245" s="218">
        <f>ROUND(IF($I245="Other HFC Blend",(AC245*$L245*SUMIF(Lists!$E$2:$E$133,'Quarterly Information'!$K245,Exchange_Value)+AC245*$N245*SUMIF(Lists!$E$2:$E$133,'Quarterly Information'!$M245,Exchange_Value)+AC245*$P245*SUMIF(Lists!$E$2:$E$133,'Quarterly Information'!$O245,Exchange_Value)+AC245*$R245*SUMIF(Lists!$E$2:$E$133,'Quarterly Information'!$Q245,Exchange_Value)+AC245*$T245*SUMIF(Lists!$E$2:$E$133,'Quarterly Information'!$S245,Exchange_Value))/1000,AC245*SUMIF(Lists!$E$2:$E$133,$I245,Exchange_Value)/1000),1)</f>
        <v>0</v>
      </c>
      <c r="CG245" s="218">
        <f>ROUND(IF($I245="Other HFC Blend",(AD245*$L245*SUMIF(Lists!$E$2:$E$133,'Quarterly Information'!$K245,Exchange_Value)+AD245*$N245*SUMIF(Lists!$E$2:$E$133,'Quarterly Information'!$M245,Exchange_Value)+AD245*$P245*SUMIF(Lists!$E$2:$E$133,'Quarterly Information'!$O245,Exchange_Value)+AD245*$R245*SUMIF(Lists!$E$2:$E$133,'Quarterly Information'!$Q245,Exchange_Value)+AD245*$T245*SUMIF(Lists!$E$2:$E$133,'Quarterly Information'!$S245,Exchange_Value))/1000,AD245*SUMIF(Lists!$E$2:$E$133,$I245,Exchange_Value)/1000),1)</f>
        <v>0</v>
      </c>
      <c r="CH245" s="218">
        <f>ROUND(IF($I245="Other HFC Blend",(AE245*$L245*SUMIF(Lists!$E$2:$E$133,'Quarterly Information'!$K245,Exchange_Value)+AE245*$N245*SUMIF(Lists!$E$2:$E$133,'Quarterly Information'!$M245,Exchange_Value)+AE245*$P245*SUMIF(Lists!$E$2:$E$133,'Quarterly Information'!$O245,Exchange_Value)+AE245*$R245*SUMIF(Lists!$E$2:$E$133,'Quarterly Information'!$Q245,Exchange_Value)+AE245*$T245*SUMIF(Lists!$E$2:$E$133,'Quarterly Information'!$S245,Exchange_Value))/1000,AE245*SUMIF(Lists!$E$2:$E$133,$I245,Exchange_Value)/1000),1)</f>
        <v>0</v>
      </c>
      <c r="CI245" s="218">
        <f>ROUND(IF($I245="Other HFC Blend",(AF245*$L245*SUMIF(Lists!$E$2:$E$133,'Quarterly Information'!$K245,Exchange_Value)+AF245*$N245*SUMIF(Lists!$E$2:$E$133,'Quarterly Information'!$M245,Exchange_Value)+AF245*$P245*SUMIF(Lists!$E$2:$E$133,'Quarterly Information'!$O245,Exchange_Value)+AF245*$R245*SUMIF(Lists!$E$2:$E$133,'Quarterly Information'!$Q245,Exchange_Value)+AF245*$T245*SUMIF(Lists!$E$2:$E$133,'Quarterly Information'!$S245,Exchange_Value))/1000,AF245*SUMIF(Lists!$E$2:$E$133,$I245,Exchange_Value)/1000),1)</f>
        <v>0</v>
      </c>
    </row>
    <row r="246" spans="1:87" ht="14" x14ac:dyDescent="0.25">
      <c r="A246" s="39">
        <v>204</v>
      </c>
      <c r="B246" s="90" t="str">
        <f t="shared" si="170"/>
        <v/>
      </c>
      <c r="C246" s="159"/>
      <c r="D246" s="91"/>
      <c r="E246" s="174"/>
      <c r="F246" s="92"/>
      <c r="G246" s="93"/>
      <c r="H246" s="94"/>
      <c r="I246" s="185"/>
      <c r="J246" s="200"/>
      <c r="K246" s="210"/>
      <c r="L246" s="95"/>
      <c r="M246" s="92"/>
      <c r="N246" s="95"/>
      <c r="O246" s="92"/>
      <c r="P246" s="95"/>
      <c r="Q246" s="128"/>
      <c r="R246" s="95"/>
      <c r="S246" s="128"/>
      <c r="T246" s="211"/>
      <c r="U246" s="203"/>
      <c r="V246" s="92"/>
      <c r="W246" s="96"/>
      <c r="X246" s="92"/>
      <c r="Y246" s="220"/>
      <c r="Z246" s="226"/>
      <c r="AA246" s="165"/>
      <c r="AB246" s="165"/>
      <c r="AC246" s="165"/>
      <c r="AD246" s="165"/>
      <c r="AE246" s="165"/>
      <c r="AF246" s="168"/>
      <c r="AG246"/>
      <c r="AH246" s="107">
        <f t="shared" si="129"/>
        <v>0</v>
      </c>
      <c r="AI246" s="107">
        <f t="shared" si="130"/>
        <v>0</v>
      </c>
      <c r="AJ246" s="107">
        <f t="shared" si="131"/>
        <v>0</v>
      </c>
      <c r="AK246" s="107">
        <f t="shared" si="132"/>
        <v>0</v>
      </c>
      <c r="AL246" s="107">
        <f t="shared" si="133"/>
        <v>0</v>
      </c>
      <c r="AM246" s="107">
        <f t="shared" si="171"/>
        <v>0</v>
      </c>
      <c r="AO246" s="161" t="e">
        <f t="shared" si="134"/>
        <v>#DIV/0!</v>
      </c>
      <c r="AP246" s="161" t="e">
        <f t="shared" si="135"/>
        <v>#DIV/0!</v>
      </c>
      <c r="AQ246" s="161" t="e">
        <f t="shared" si="136"/>
        <v>#DIV/0!</v>
      </c>
      <c r="AR246" s="161" t="e">
        <f t="shared" si="137"/>
        <v>#DIV/0!</v>
      </c>
      <c r="AS246" s="161" t="e">
        <f t="shared" si="138"/>
        <v>#DIV/0!</v>
      </c>
      <c r="AT246" s="107">
        <f t="shared" si="139"/>
        <v>0</v>
      </c>
      <c r="AU246" s="161" t="e">
        <f t="shared" si="140"/>
        <v>#DIV/0!</v>
      </c>
      <c r="AV246" s="161" t="e">
        <f t="shared" si="141"/>
        <v>#DIV/0!</v>
      </c>
      <c r="AW246" s="161" t="e">
        <f t="shared" si="142"/>
        <v>#DIV/0!</v>
      </c>
      <c r="AX246" s="161" t="e">
        <f t="shared" si="143"/>
        <v>#DIV/0!</v>
      </c>
      <c r="AY246" s="161" t="e">
        <f t="shared" si="144"/>
        <v>#DIV/0!</v>
      </c>
      <c r="AZ246" s="107">
        <f t="shared" si="145"/>
        <v>0</v>
      </c>
      <c r="BA246" s="161" t="e">
        <f t="shared" si="146"/>
        <v>#DIV/0!</v>
      </c>
      <c r="BB246" s="161" t="e">
        <f t="shared" si="147"/>
        <v>#DIV/0!</v>
      </c>
      <c r="BC246" s="161" t="e">
        <f t="shared" si="148"/>
        <v>#DIV/0!</v>
      </c>
      <c r="BD246" s="161" t="e">
        <f t="shared" si="149"/>
        <v>#DIV/0!</v>
      </c>
      <c r="BE246" s="161" t="e">
        <f t="shared" si="150"/>
        <v>#DIV/0!</v>
      </c>
      <c r="BF246" s="107">
        <f t="shared" si="151"/>
        <v>0</v>
      </c>
      <c r="BG246" s="161" t="e">
        <f t="shared" si="152"/>
        <v>#DIV/0!</v>
      </c>
      <c r="BH246" s="161" t="e">
        <f t="shared" si="153"/>
        <v>#DIV/0!</v>
      </c>
      <c r="BI246" s="161" t="e">
        <f t="shared" si="154"/>
        <v>#DIV/0!</v>
      </c>
      <c r="BJ246" s="161" t="e">
        <f t="shared" si="155"/>
        <v>#DIV/0!</v>
      </c>
      <c r="BK246" s="161" t="e">
        <f t="shared" si="156"/>
        <v>#DIV/0!</v>
      </c>
      <c r="BL246" s="107">
        <f t="shared" si="157"/>
        <v>0</v>
      </c>
      <c r="BM246" s="161" t="e">
        <f t="shared" si="158"/>
        <v>#DIV/0!</v>
      </c>
      <c r="BN246" s="161" t="e">
        <f t="shared" si="159"/>
        <v>#DIV/0!</v>
      </c>
      <c r="BO246" s="161" t="e">
        <f t="shared" si="160"/>
        <v>#DIV/0!</v>
      </c>
      <c r="BP246" s="161" t="e">
        <f t="shared" si="161"/>
        <v>#DIV/0!</v>
      </c>
      <c r="BQ246" s="161" t="e">
        <f t="shared" si="162"/>
        <v>#DIV/0!</v>
      </c>
      <c r="BR246" s="107">
        <f t="shared" si="163"/>
        <v>0</v>
      </c>
      <c r="BS246" s="161" t="e">
        <f t="shared" si="164"/>
        <v>#DIV/0!</v>
      </c>
      <c r="BT246" s="161" t="e">
        <f t="shared" si="165"/>
        <v>#DIV/0!</v>
      </c>
      <c r="BU246" s="161" t="e">
        <f t="shared" si="166"/>
        <v>#DIV/0!</v>
      </c>
      <c r="BV246" s="161" t="e">
        <f t="shared" si="167"/>
        <v>#DIV/0!</v>
      </c>
      <c r="BW246" s="161" t="e">
        <f t="shared" si="168"/>
        <v>#DIV/0!</v>
      </c>
      <c r="BX246" s="107">
        <f t="shared" si="169"/>
        <v>0</v>
      </c>
      <c r="BZ246" s="40" t="e">
        <f>VLOOKUP(I246,Lists!$D$2:$D$19,1,FALSE)</f>
        <v>#N/A</v>
      </c>
      <c r="CA246" s="40" t="e">
        <f>VLOOKUP($I246,Blends!$B$2:$B$115,1,FALSE)</f>
        <v>#N/A</v>
      </c>
      <c r="CC246" s="218">
        <f>ROUND(IF($I246="Other HFC Blend",(Z246*$L246*SUMIF(Lists!$E$2:$E$133,'Quarterly Information'!$K246,Exchange_Value)+Z246*$N246*SUMIF(Lists!$E$2:$E$133,'Quarterly Information'!$M246,Exchange_Value)+Z246*$P246*SUMIF(Lists!$E$2:$E$133,'Quarterly Information'!$O246,Exchange_Value)+Z246*$R246*SUMIF(Lists!$E$2:$E$133,'Quarterly Information'!$Q246,Exchange_Value)+Z246*$T246*SUMIF(Lists!$E$2:$E$133,'Quarterly Information'!$S246,Exchange_Value))/1000,Z246*SUMIF(Lists!$E$2:$E$133,$I246,Exchange_Value)/1000),1)</f>
        <v>0</v>
      </c>
      <c r="CD246" s="218">
        <f>ROUND(IF($I246="Other HFC Blend",(AA246*$L246*SUMIF(Lists!$E$2:$E$133,'Quarterly Information'!$K246,Exchange_Value)+AA246*$N246*SUMIF(Lists!$E$2:$E$133,'Quarterly Information'!$M246,Exchange_Value)+AA246*$P246*SUMIF(Lists!$E$2:$E$133,'Quarterly Information'!$O246,Exchange_Value)+AA246*$R246*SUMIF(Lists!$E$2:$E$133,'Quarterly Information'!$Q246,Exchange_Value)+AA246*$T246*SUMIF(Lists!$E$2:$E$133,'Quarterly Information'!$S246,Exchange_Value))/1000,AA246*SUMIF(Lists!$E$2:$E$133,$I246,Exchange_Value)/1000),1)</f>
        <v>0</v>
      </c>
      <c r="CE246" s="218">
        <f>ROUND(IF($I246="Other HFC Blend",(AB246*$L246*SUMIF(Lists!$E$2:$E$133,'Quarterly Information'!$K246,Exchange_Value)+AB246*$N246*SUMIF(Lists!$E$2:$E$133,'Quarterly Information'!$M246,Exchange_Value)+AB246*$P246*SUMIF(Lists!$E$2:$E$133,'Quarterly Information'!$O246,Exchange_Value)+AB246*$R246*SUMIF(Lists!$E$2:$E$133,'Quarterly Information'!$Q246,Exchange_Value)+AB246*$T246*SUMIF(Lists!$E$2:$E$133,'Quarterly Information'!$S246,Exchange_Value))/1000,AB246*SUMIF(Lists!$E$2:$E$133,$I246,Exchange_Value)/1000),1)</f>
        <v>0</v>
      </c>
      <c r="CF246" s="218">
        <f>ROUND(IF($I246="Other HFC Blend",(AC246*$L246*SUMIF(Lists!$E$2:$E$133,'Quarterly Information'!$K246,Exchange_Value)+AC246*$N246*SUMIF(Lists!$E$2:$E$133,'Quarterly Information'!$M246,Exchange_Value)+AC246*$P246*SUMIF(Lists!$E$2:$E$133,'Quarterly Information'!$O246,Exchange_Value)+AC246*$R246*SUMIF(Lists!$E$2:$E$133,'Quarterly Information'!$Q246,Exchange_Value)+AC246*$T246*SUMIF(Lists!$E$2:$E$133,'Quarterly Information'!$S246,Exchange_Value))/1000,AC246*SUMIF(Lists!$E$2:$E$133,$I246,Exchange_Value)/1000),1)</f>
        <v>0</v>
      </c>
      <c r="CG246" s="218">
        <f>ROUND(IF($I246="Other HFC Blend",(AD246*$L246*SUMIF(Lists!$E$2:$E$133,'Quarterly Information'!$K246,Exchange_Value)+AD246*$N246*SUMIF(Lists!$E$2:$E$133,'Quarterly Information'!$M246,Exchange_Value)+AD246*$P246*SUMIF(Lists!$E$2:$E$133,'Quarterly Information'!$O246,Exchange_Value)+AD246*$R246*SUMIF(Lists!$E$2:$E$133,'Quarterly Information'!$Q246,Exchange_Value)+AD246*$T246*SUMIF(Lists!$E$2:$E$133,'Quarterly Information'!$S246,Exchange_Value))/1000,AD246*SUMIF(Lists!$E$2:$E$133,$I246,Exchange_Value)/1000),1)</f>
        <v>0</v>
      </c>
      <c r="CH246" s="218">
        <f>ROUND(IF($I246="Other HFC Blend",(AE246*$L246*SUMIF(Lists!$E$2:$E$133,'Quarterly Information'!$K246,Exchange_Value)+AE246*$N246*SUMIF(Lists!$E$2:$E$133,'Quarterly Information'!$M246,Exchange_Value)+AE246*$P246*SUMIF(Lists!$E$2:$E$133,'Quarterly Information'!$O246,Exchange_Value)+AE246*$R246*SUMIF(Lists!$E$2:$E$133,'Quarterly Information'!$Q246,Exchange_Value)+AE246*$T246*SUMIF(Lists!$E$2:$E$133,'Quarterly Information'!$S246,Exchange_Value))/1000,AE246*SUMIF(Lists!$E$2:$E$133,$I246,Exchange_Value)/1000),1)</f>
        <v>0</v>
      </c>
      <c r="CI246" s="218">
        <f>ROUND(IF($I246="Other HFC Blend",(AF246*$L246*SUMIF(Lists!$E$2:$E$133,'Quarterly Information'!$K246,Exchange_Value)+AF246*$N246*SUMIF(Lists!$E$2:$E$133,'Quarterly Information'!$M246,Exchange_Value)+AF246*$P246*SUMIF(Lists!$E$2:$E$133,'Quarterly Information'!$O246,Exchange_Value)+AF246*$R246*SUMIF(Lists!$E$2:$E$133,'Quarterly Information'!$Q246,Exchange_Value)+AF246*$T246*SUMIF(Lists!$E$2:$E$133,'Quarterly Information'!$S246,Exchange_Value))/1000,AF246*SUMIF(Lists!$E$2:$E$133,$I246,Exchange_Value)/1000),1)</f>
        <v>0</v>
      </c>
    </row>
    <row r="247" spans="1:87" ht="14" x14ac:dyDescent="0.25">
      <c r="A247" s="39">
        <v>205</v>
      </c>
      <c r="B247" s="90" t="str">
        <f t="shared" si="170"/>
        <v/>
      </c>
      <c r="C247" s="159"/>
      <c r="D247" s="91"/>
      <c r="E247" s="174"/>
      <c r="F247" s="92"/>
      <c r="G247" s="93"/>
      <c r="H247" s="94"/>
      <c r="I247" s="185"/>
      <c r="J247" s="200"/>
      <c r="K247" s="210"/>
      <c r="L247" s="95"/>
      <c r="M247" s="92"/>
      <c r="N247" s="95"/>
      <c r="O247" s="92"/>
      <c r="P247" s="95"/>
      <c r="Q247" s="128"/>
      <c r="R247" s="95"/>
      <c r="S247" s="128"/>
      <c r="T247" s="211"/>
      <c r="U247" s="203"/>
      <c r="V247" s="92"/>
      <c r="W247" s="96"/>
      <c r="X247" s="92"/>
      <c r="Y247" s="220"/>
      <c r="Z247" s="226"/>
      <c r="AA247" s="165"/>
      <c r="AB247" s="165"/>
      <c r="AC247" s="165"/>
      <c r="AD247" s="165"/>
      <c r="AE247" s="165"/>
      <c r="AF247" s="168"/>
      <c r="AG247"/>
      <c r="AH247" s="107">
        <f t="shared" si="129"/>
        <v>0</v>
      </c>
      <c r="AI247" s="107">
        <f t="shared" si="130"/>
        <v>0</v>
      </c>
      <c r="AJ247" s="107">
        <f t="shared" si="131"/>
        <v>0</v>
      </c>
      <c r="AK247" s="107">
        <f t="shared" si="132"/>
        <v>0</v>
      </c>
      <c r="AL247" s="107">
        <f t="shared" si="133"/>
        <v>0</v>
      </c>
      <c r="AM247" s="107">
        <f t="shared" si="171"/>
        <v>0</v>
      </c>
      <c r="AO247" s="161" t="e">
        <f t="shared" si="134"/>
        <v>#DIV/0!</v>
      </c>
      <c r="AP247" s="161" t="e">
        <f t="shared" si="135"/>
        <v>#DIV/0!</v>
      </c>
      <c r="AQ247" s="161" t="e">
        <f t="shared" si="136"/>
        <v>#DIV/0!</v>
      </c>
      <c r="AR247" s="161" t="e">
        <f t="shared" si="137"/>
        <v>#DIV/0!</v>
      </c>
      <c r="AS247" s="161" t="e">
        <f t="shared" si="138"/>
        <v>#DIV/0!</v>
      </c>
      <c r="AT247" s="107">
        <f t="shared" si="139"/>
        <v>0</v>
      </c>
      <c r="AU247" s="161" t="e">
        <f t="shared" si="140"/>
        <v>#DIV/0!</v>
      </c>
      <c r="AV247" s="161" t="e">
        <f t="shared" si="141"/>
        <v>#DIV/0!</v>
      </c>
      <c r="AW247" s="161" t="e">
        <f t="shared" si="142"/>
        <v>#DIV/0!</v>
      </c>
      <c r="AX247" s="161" t="e">
        <f t="shared" si="143"/>
        <v>#DIV/0!</v>
      </c>
      <c r="AY247" s="161" t="e">
        <f t="shared" si="144"/>
        <v>#DIV/0!</v>
      </c>
      <c r="AZ247" s="107">
        <f t="shared" si="145"/>
        <v>0</v>
      </c>
      <c r="BA247" s="161" t="e">
        <f t="shared" si="146"/>
        <v>#DIV/0!</v>
      </c>
      <c r="BB247" s="161" t="e">
        <f t="shared" si="147"/>
        <v>#DIV/0!</v>
      </c>
      <c r="BC247" s="161" t="e">
        <f t="shared" si="148"/>
        <v>#DIV/0!</v>
      </c>
      <c r="BD247" s="161" t="e">
        <f t="shared" si="149"/>
        <v>#DIV/0!</v>
      </c>
      <c r="BE247" s="161" t="e">
        <f t="shared" si="150"/>
        <v>#DIV/0!</v>
      </c>
      <c r="BF247" s="107">
        <f t="shared" si="151"/>
        <v>0</v>
      </c>
      <c r="BG247" s="161" t="e">
        <f t="shared" si="152"/>
        <v>#DIV/0!</v>
      </c>
      <c r="BH247" s="161" t="e">
        <f t="shared" si="153"/>
        <v>#DIV/0!</v>
      </c>
      <c r="BI247" s="161" t="e">
        <f t="shared" si="154"/>
        <v>#DIV/0!</v>
      </c>
      <c r="BJ247" s="161" t="e">
        <f t="shared" si="155"/>
        <v>#DIV/0!</v>
      </c>
      <c r="BK247" s="161" t="e">
        <f t="shared" si="156"/>
        <v>#DIV/0!</v>
      </c>
      <c r="BL247" s="107">
        <f t="shared" si="157"/>
        <v>0</v>
      </c>
      <c r="BM247" s="161" t="e">
        <f t="shared" si="158"/>
        <v>#DIV/0!</v>
      </c>
      <c r="BN247" s="161" t="e">
        <f t="shared" si="159"/>
        <v>#DIV/0!</v>
      </c>
      <c r="BO247" s="161" t="e">
        <f t="shared" si="160"/>
        <v>#DIV/0!</v>
      </c>
      <c r="BP247" s="161" t="e">
        <f t="shared" si="161"/>
        <v>#DIV/0!</v>
      </c>
      <c r="BQ247" s="161" t="e">
        <f t="shared" si="162"/>
        <v>#DIV/0!</v>
      </c>
      <c r="BR247" s="107">
        <f t="shared" si="163"/>
        <v>0</v>
      </c>
      <c r="BS247" s="161" t="e">
        <f t="shared" si="164"/>
        <v>#DIV/0!</v>
      </c>
      <c r="BT247" s="161" t="e">
        <f t="shared" si="165"/>
        <v>#DIV/0!</v>
      </c>
      <c r="BU247" s="161" t="e">
        <f t="shared" si="166"/>
        <v>#DIV/0!</v>
      </c>
      <c r="BV247" s="161" t="e">
        <f t="shared" si="167"/>
        <v>#DIV/0!</v>
      </c>
      <c r="BW247" s="161" t="e">
        <f t="shared" si="168"/>
        <v>#DIV/0!</v>
      </c>
      <c r="BX247" s="107">
        <f t="shared" si="169"/>
        <v>0</v>
      </c>
      <c r="BZ247" s="40" t="e">
        <f>VLOOKUP(I247,Lists!$D$2:$D$19,1,FALSE)</f>
        <v>#N/A</v>
      </c>
      <c r="CA247" s="40" t="e">
        <f>VLOOKUP($I247,Blends!$B$2:$B$115,1,FALSE)</f>
        <v>#N/A</v>
      </c>
      <c r="CC247" s="218">
        <f>ROUND(IF($I247="Other HFC Blend",(Z247*$L247*SUMIF(Lists!$E$2:$E$133,'Quarterly Information'!$K247,Exchange_Value)+Z247*$N247*SUMIF(Lists!$E$2:$E$133,'Quarterly Information'!$M247,Exchange_Value)+Z247*$P247*SUMIF(Lists!$E$2:$E$133,'Quarterly Information'!$O247,Exchange_Value)+Z247*$R247*SUMIF(Lists!$E$2:$E$133,'Quarterly Information'!$Q247,Exchange_Value)+Z247*$T247*SUMIF(Lists!$E$2:$E$133,'Quarterly Information'!$S247,Exchange_Value))/1000,Z247*SUMIF(Lists!$E$2:$E$133,$I247,Exchange_Value)/1000),1)</f>
        <v>0</v>
      </c>
      <c r="CD247" s="218">
        <f>ROUND(IF($I247="Other HFC Blend",(AA247*$L247*SUMIF(Lists!$E$2:$E$133,'Quarterly Information'!$K247,Exchange_Value)+AA247*$N247*SUMIF(Lists!$E$2:$E$133,'Quarterly Information'!$M247,Exchange_Value)+AA247*$P247*SUMIF(Lists!$E$2:$E$133,'Quarterly Information'!$O247,Exchange_Value)+AA247*$R247*SUMIF(Lists!$E$2:$E$133,'Quarterly Information'!$Q247,Exchange_Value)+AA247*$T247*SUMIF(Lists!$E$2:$E$133,'Quarterly Information'!$S247,Exchange_Value))/1000,AA247*SUMIF(Lists!$E$2:$E$133,$I247,Exchange_Value)/1000),1)</f>
        <v>0</v>
      </c>
      <c r="CE247" s="218">
        <f>ROUND(IF($I247="Other HFC Blend",(AB247*$L247*SUMIF(Lists!$E$2:$E$133,'Quarterly Information'!$K247,Exchange_Value)+AB247*$N247*SUMIF(Lists!$E$2:$E$133,'Quarterly Information'!$M247,Exchange_Value)+AB247*$P247*SUMIF(Lists!$E$2:$E$133,'Quarterly Information'!$O247,Exchange_Value)+AB247*$R247*SUMIF(Lists!$E$2:$E$133,'Quarterly Information'!$Q247,Exchange_Value)+AB247*$T247*SUMIF(Lists!$E$2:$E$133,'Quarterly Information'!$S247,Exchange_Value))/1000,AB247*SUMIF(Lists!$E$2:$E$133,$I247,Exchange_Value)/1000),1)</f>
        <v>0</v>
      </c>
      <c r="CF247" s="218">
        <f>ROUND(IF($I247="Other HFC Blend",(AC247*$L247*SUMIF(Lists!$E$2:$E$133,'Quarterly Information'!$K247,Exchange_Value)+AC247*$N247*SUMIF(Lists!$E$2:$E$133,'Quarterly Information'!$M247,Exchange_Value)+AC247*$P247*SUMIF(Lists!$E$2:$E$133,'Quarterly Information'!$O247,Exchange_Value)+AC247*$R247*SUMIF(Lists!$E$2:$E$133,'Quarterly Information'!$Q247,Exchange_Value)+AC247*$T247*SUMIF(Lists!$E$2:$E$133,'Quarterly Information'!$S247,Exchange_Value))/1000,AC247*SUMIF(Lists!$E$2:$E$133,$I247,Exchange_Value)/1000),1)</f>
        <v>0</v>
      </c>
      <c r="CG247" s="218">
        <f>ROUND(IF($I247="Other HFC Blend",(AD247*$L247*SUMIF(Lists!$E$2:$E$133,'Quarterly Information'!$K247,Exchange_Value)+AD247*$N247*SUMIF(Lists!$E$2:$E$133,'Quarterly Information'!$M247,Exchange_Value)+AD247*$P247*SUMIF(Lists!$E$2:$E$133,'Quarterly Information'!$O247,Exchange_Value)+AD247*$R247*SUMIF(Lists!$E$2:$E$133,'Quarterly Information'!$Q247,Exchange_Value)+AD247*$T247*SUMIF(Lists!$E$2:$E$133,'Quarterly Information'!$S247,Exchange_Value))/1000,AD247*SUMIF(Lists!$E$2:$E$133,$I247,Exchange_Value)/1000),1)</f>
        <v>0</v>
      </c>
      <c r="CH247" s="218">
        <f>ROUND(IF($I247="Other HFC Blend",(AE247*$L247*SUMIF(Lists!$E$2:$E$133,'Quarterly Information'!$K247,Exchange_Value)+AE247*$N247*SUMIF(Lists!$E$2:$E$133,'Quarterly Information'!$M247,Exchange_Value)+AE247*$P247*SUMIF(Lists!$E$2:$E$133,'Quarterly Information'!$O247,Exchange_Value)+AE247*$R247*SUMIF(Lists!$E$2:$E$133,'Quarterly Information'!$Q247,Exchange_Value)+AE247*$T247*SUMIF(Lists!$E$2:$E$133,'Quarterly Information'!$S247,Exchange_Value))/1000,AE247*SUMIF(Lists!$E$2:$E$133,$I247,Exchange_Value)/1000),1)</f>
        <v>0</v>
      </c>
      <c r="CI247" s="218">
        <f>ROUND(IF($I247="Other HFC Blend",(AF247*$L247*SUMIF(Lists!$E$2:$E$133,'Quarterly Information'!$K247,Exchange_Value)+AF247*$N247*SUMIF(Lists!$E$2:$E$133,'Quarterly Information'!$M247,Exchange_Value)+AF247*$P247*SUMIF(Lists!$E$2:$E$133,'Quarterly Information'!$O247,Exchange_Value)+AF247*$R247*SUMIF(Lists!$E$2:$E$133,'Quarterly Information'!$Q247,Exchange_Value)+AF247*$T247*SUMIF(Lists!$E$2:$E$133,'Quarterly Information'!$S247,Exchange_Value))/1000,AF247*SUMIF(Lists!$E$2:$E$133,$I247,Exchange_Value)/1000),1)</f>
        <v>0</v>
      </c>
    </row>
    <row r="248" spans="1:87" ht="14" x14ac:dyDescent="0.25">
      <c r="A248" s="39">
        <v>206</v>
      </c>
      <c r="B248" s="90" t="str">
        <f t="shared" si="170"/>
        <v/>
      </c>
      <c r="C248" s="159"/>
      <c r="D248" s="91"/>
      <c r="E248" s="174"/>
      <c r="F248" s="92"/>
      <c r="G248" s="93"/>
      <c r="H248" s="94"/>
      <c r="I248" s="185"/>
      <c r="J248" s="200"/>
      <c r="K248" s="210"/>
      <c r="L248" s="95"/>
      <c r="M248" s="92"/>
      <c r="N248" s="95"/>
      <c r="O248" s="92"/>
      <c r="P248" s="95"/>
      <c r="Q248" s="128"/>
      <c r="R248" s="95"/>
      <c r="S248" s="128"/>
      <c r="T248" s="211"/>
      <c r="U248" s="203"/>
      <c r="V248" s="92"/>
      <c r="W248" s="96"/>
      <c r="X248" s="92"/>
      <c r="Y248" s="220"/>
      <c r="Z248" s="226"/>
      <c r="AA248" s="165"/>
      <c r="AB248" s="165"/>
      <c r="AC248" s="165"/>
      <c r="AD248" s="165"/>
      <c r="AE248" s="165"/>
      <c r="AF248" s="168"/>
      <c r="AG248"/>
      <c r="AH248" s="107">
        <f t="shared" si="129"/>
        <v>0</v>
      </c>
      <c r="AI248" s="107">
        <f t="shared" si="130"/>
        <v>0</v>
      </c>
      <c r="AJ248" s="107">
        <f t="shared" si="131"/>
        <v>0</v>
      </c>
      <c r="AK248" s="107">
        <f t="shared" si="132"/>
        <v>0</v>
      </c>
      <c r="AL248" s="107">
        <f t="shared" si="133"/>
        <v>0</v>
      </c>
      <c r="AM248" s="107">
        <f t="shared" si="171"/>
        <v>0</v>
      </c>
      <c r="AO248" s="161" t="e">
        <f t="shared" si="134"/>
        <v>#DIV/0!</v>
      </c>
      <c r="AP248" s="161" t="e">
        <f t="shared" si="135"/>
        <v>#DIV/0!</v>
      </c>
      <c r="AQ248" s="161" t="e">
        <f t="shared" si="136"/>
        <v>#DIV/0!</v>
      </c>
      <c r="AR248" s="161" t="e">
        <f t="shared" si="137"/>
        <v>#DIV/0!</v>
      </c>
      <c r="AS248" s="161" t="e">
        <f t="shared" si="138"/>
        <v>#DIV/0!</v>
      </c>
      <c r="AT248" s="107">
        <f t="shared" si="139"/>
        <v>0</v>
      </c>
      <c r="AU248" s="161" t="e">
        <f t="shared" si="140"/>
        <v>#DIV/0!</v>
      </c>
      <c r="AV248" s="161" t="e">
        <f t="shared" si="141"/>
        <v>#DIV/0!</v>
      </c>
      <c r="AW248" s="161" t="e">
        <f t="shared" si="142"/>
        <v>#DIV/0!</v>
      </c>
      <c r="AX248" s="161" t="e">
        <f t="shared" si="143"/>
        <v>#DIV/0!</v>
      </c>
      <c r="AY248" s="161" t="e">
        <f t="shared" si="144"/>
        <v>#DIV/0!</v>
      </c>
      <c r="AZ248" s="107">
        <f t="shared" si="145"/>
        <v>0</v>
      </c>
      <c r="BA248" s="161" t="e">
        <f t="shared" si="146"/>
        <v>#DIV/0!</v>
      </c>
      <c r="BB248" s="161" t="e">
        <f t="shared" si="147"/>
        <v>#DIV/0!</v>
      </c>
      <c r="BC248" s="161" t="e">
        <f t="shared" si="148"/>
        <v>#DIV/0!</v>
      </c>
      <c r="BD248" s="161" t="e">
        <f t="shared" si="149"/>
        <v>#DIV/0!</v>
      </c>
      <c r="BE248" s="161" t="e">
        <f t="shared" si="150"/>
        <v>#DIV/0!</v>
      </c>
      <c r="BF248" s="107">
        <f t="shared" si="151"/>
        <v>0</v>
      </c>
      <c r="BG248" s="161" t="e">
        <f t="shared" si="152"/>
        <v>#DIV/0!</v>
      </c>
      <c r="BH248" s="161" t="e">
        <f t="shared" si="153"/>
        <v>#DIV/0!</v>
      </c>
      <c r="BI248" s="161" t="e">
        <f t="shared" si="154"/>
        <v>#DIV/0!</v>
      </c>
      <c r="BJ248" s="161" t="e">
        <f t="shared" si="155"/>
        <v>#DIV/0!</v>
      </c>
      <c r="BK248" s="161" t="e">
        <f t="shared" si="156"/>
        <v>#DIV/0!</v>
      </c>
      <c r="BL248" s="107">
        <f t="shared" si="157"/>
        <v>0</v>
      </c>
      <c r="BM248" s="161" t="e">
        <f t="shared" si="158"/>
        <v>#DIV/0!</v>
      </c>
      <c r="BN248" s="161" t="e">
        <f t="shared" si="159"/>
        <v>#DIV/0!</v>
      </c>
      <c r="BO248" s="161" t="e">
        <f t="shared" si="160"/>
        <v>#DIV/0!</v>
      </c>
      <c r="BP248" s="161" t="e">
        <f t="shared" si="161"/>
        <v>#DIV/0!</v>
      </c>
      <c r="BQ248" s="161" t="e">
        <f t="shared" si="162"/>
        <v>#DIV/0!</v>
      </c>
      <c r="BR248" s="107">
        <f t="shared" si="163"/>
        <v>0</v>
      </c>
      <c r="BS248" s="161" t="e">
        <f t="shared" si="164"/>
        <v>#DIV/0!</v>
      </c>
      <c r="BT248" s="161" t="e">
        <f t="shared" si="165"/>
        <v>#DIV/0!</v>
      </c>
      <c r="BU248" s="161" t="e">
        <f t="shared" si="166"/>
        <v>#DIV/0!</v>
      </c>
      <c r="BV248" s="161" t="e">
        <f t="shared" si="167"/>
        <v>#DIV/0!</v>
      </c>
      <c r="BW248" s="161" t="e">
        <f t="shared" si="168"/>
        <v>#DIV/0!</v>
      </c>
      <c r="BX248" s="107">
        <f t="shared" si="169"/>
        <v>0</v>
      </c>
      <c r="BZ248" s="40" t="e">
        <f>VLOOKUP(I248,Lists!$D$2:$D$19,1,FALSE)</f>
        <v>#N/A</v>
      </c>
      <c r="CA248" s="40" t="e">
        <f>VLOOKUP($I248,Blends!$B$2:$B$115,1,FALSE)</f>
        <v>#N/A</v>
      </c>
      <c r="CC248" s="218">
        <f>ROUND(IF($I248="Other HFC Blend",(Z248*$L248*SUMIF(Lists!$E$2:$E$133,'Quarterly Information'!$K248,Exchange_Value)+Z248*$N248*SUMIF(Lists!$E$2:$E$133,'Quarterly Information'!$M248,Exchange_Value)+Z248*$P248*SUMIF(Lists!$E$2:$E$133,'Quarterly Information'!$O248,Exchange_Value)+Z248*$R248*SUMIF(Lists!$E$2:$E$133,'Quarterly Information'!$Q248,Exchange_Value)+Z248*$T248*SUMIF(Lists!$E$2:$E$133,'Quarterly Information'!$S248,Exchange_Value))/1000,Z248*SUMIF(Lists!$E$2:$E$133,$I248,Exchange_Value)/1000),1)</f>
        <v>0</v>
      </c>
      <c r="CD248" s="218">
        <f>ROUND(IF($I248="Other HFC Blend",(AA248*$L248*SUMIF(Lists!$E$2:$E$133,'Quarterly Information'!$K248,Exchange_Value)+AA248*$N248*SUMIF(Lists!$E$2:$E$133,'Quarterly Information'!$M248,Exchange_Value)+AA248*$P248*SUMIF(Lists!$E$2:$E$133,'Quarterly Information'!$O248,Exchange_Value)+AA248*$R248*SUMIF(Lists!$E$2:$E$133,'Quarterly Information'!$Q248,Exchange_Value)+AA248*$T248*SUMIF(Lists!$E$2:$E$133,'Quarterly Information'!$S248,Exchange_Value))/1000,AA248*SUMIF(Lists!$E$2:$E$133,$I248,Exchange_Value)/1000),1)</f>
        <v>0</v>
      </c>
      <c r="CE248" s="218">
        <f>ROUND(IF($I248="Other HFC Blend",(AB248*$L248*SUMIF(Lists!$E$2:$E$133,'Quarterly Information'!$K248,Exchange_Value)+AB248*$N248*SUMIF(Lists!$E$2:$E$133,'Quarterly Information'!$M248,Exchange_Value)+AB248*$P248*SUMIF(Lists!$E$2:$E$133,'Quarterly Information'!$O248,Exchange_Value)+AB248*$R248*SUMIF(Lists!$E$2:$E$133,'Quarterly Information'!$Q248,Exchange_Value)+AB248*$T248*SUMIF(Lists!$E$2:$E$133,'Quarterly Information'!$S248,Exchange_Value))/1000,AB248*SUMIF(Lists!$E$2:$E$133,$I248,Exchange_Value)/1000),1)</f>
        <v>0</v>
      </c>
      <c r="CF248" s="218">
        <f>ROUND(IF($I248="Other HFC Blend",(AC248*$L248*SUMIF(Lists!$E$2:$E$133,'Quarterly Information'!$K248,Exchange_Value)+AC248*$N248*SUMIF(Lists!$E$2:$E$133,'Quarterly Information'!$M248,Exchange_Value)+AC248*$P248*SUMIF(Lists!$E$2:$E$133,'Quarterly Information'!$O248,Exchange_Value)+AC248*$R248*SUMIF(Lists!$E$2:$E$133,'Quarterly Information'!$Q248,Exchange_Value)+AC248*$T248*SUMIF(Lists!$E$2:$E$133,'Quarterly Information'!$S248,Exchange_Value))/1000,AC248*SUMIF(Lists!$E$2:$E$133,$I248,Exchange_Value)/1000),1)</f>
        <v>0</v>
      </c>
      <c r="CG248" s="218">
        <f>ROUND(IF($I248="Other HFC Blend",(AD248*$L248*SUMIF(Lists!$E$2:$E$133,'Quarterly Information'!$K248,Exchange_Value)+AD248*$N248*SUMIF(Lists!$E$2:$E$133,'Quarterly Information'!$M248,Exchange_Value)+AD248*$P248*SUMIF(Lists!$E$2:$E$133,'Quarterly Information'!$O248,Exchange_Value)+AD248*$R248*SUMIF(Lists!$E$2:$E$133,'Quarterly Information'!$Q248,Exchange_Value)+AD248*$T248*SUMIF(Lists!$E$2:$E$133,'Quarterly Information'!$S248,Exchange_Value))/1000,AD248*SUMIF(Lists!$E$2:$E$133,$I248,Exchange_Value)/1000),1)</f>
        <v>0</v>
      </c>
      <c r="CH248" s="218">
        <f>ROUND(IF($I248="Other HFC Blend",(AE248*$L248*SUMIF(Lists!$E$2:$E$133,'Quarterly Information'!$K248,Exchange_Value)+AE248*$N248*SUMIF(Lists!$E$2:$E$133,'Quarterly Information'!$M248,Exchange_Value)+AE248*$P248*SUMIF(Lists!$E$2:$E$133,'Quarterly Information'!$O248,Exchange_Value)+AE248*$R248*SUMIF(Lists!$E$2:$E$133,'Quarterly Information'!$Q248,Exchange_Value)+AE248*$T248*SUMIF(Lists!$E$2:$E$133,'Quarterly Information'!$S248,Exchange_Value))/1000,AE248*SUMIF(Lists!$E$2:$E$133,$I248,Exchange_Value)/1000),1)</f>
        <v>0</v>
      </c>
      <c r="CI248" s="218">
        <f>ROUND(IF($I248="Other HFC Blend",(AF248*$L248*SUMIF(Lists!$E$2:$E$133,'Quarterly Information'!$K248,Exchange_Value)+AF248*$N248*SUMIF(Lists!$E$2:$E$133,'Quarterly Information'!$M248,Exchange_Value)+AF248*$P248*SUMIF(Lists!$E$2:$E$133,'Quarterly Information'!$O248,Exchange_Value)+AF248*$R248*SUMIF(Lists!$E$2:$E$133,'Quarterly Information'!$Q248,Exchange_Value)+AF248*$T248*SUMIF(Lists!$E$2:$E$133,'Quarterly Information'!$S248,Exchange_Value))/1000,AF248*SUMIF(Lists!$E$2:$E$133,$I248,Exchange_Value)/1000),1)</f>
        <v>0</v>
      </c>
    </row>
    <row r="249" spans="1:87" ht="14" x14ac:dyDescent="0.25">
      <c r="A249" s="39">
        <v>207</v>
      </c>
      <c r="B249" s="90" t="str">
        <f t="shared" si="170"/>
        <v/>
      </c>
      <c r="C249" s="159"/>
      <c r="D249" s="91"/>
      <c r="E249" s="174"/>
      <c r="F249" s="92"/>
      <c r="G249" s="93"/>
      <c r="H249" s="94"/>
      <c r="I249" s="185"/>
      <c r="J249" s="200"/>
      <c r="K249" s="210"/>
      <c r="L249" s="95"/>
      <c r="M249" s="92"/>
      <c r="N249" s="95"/>
      <c r="O249" s="92"/>
      <c r="P249" s="95"/>
      <c r="Q249" s="128"/>
      <c r="R249" s="95"/>
      <c r="S249" s="128"/>
      <c r="T249" s="211"/>
      <c r="U249" s="203"/>
      <c r="V249" s="92"/>
      <c r="W249" s="96"/>
      <c r="X249" s="92"/>
      <c r="Y249" s="220"/>
      <c r="Z249" s="226"/>
      <c r="AA249" s="165"/>
      <c r="AB249" s="165"/>
      <c r="AC249" s="165"/>
      <c r="AD249" s="165"/>
      <c r="AE249" s="165"/>
      <c r="AF249" s="168"/>
      <c r="AG249"/>
      <c r="AH249" s="107">
        <f t="shared" si="129"/>
        <v>0</v>
      </c>
      <c r="AI249" s="107">
        <f t="shared" si="130"/>
        <v>0</v>
      </c>
      <c r="AJ249" s="107">
        <f t="shared" si="131"/>
        <v>0</v>
      </c>
      <c r="AK249" s="107">
        <f t="shared" si="132"/>
        <v>0</v>
      </c>
      <c r="AL249" s="107">
        <f t="shared" si="133"/>
        <v>0</v>
      </c>
      <c r="AM249" s="107">
        <f t="shared" si="171"/>
        <v>0</v>
      </c>
      <c r="AO249" s="161" t="e">
        <f t="shared" si="134"/>
        <v>#DIV/0!</v>
      </c>
      <c r="AP249" s="161" t="e">
        <f t="shared" si="135"/>
        <v>#DIV/0!</v>
      </c>
      <c r="AQ249" s="161" t="e">
        <f t="shared" si="136"/>
        <v>#DIV/0!</v>
      </c>
      <c r="AR249" s="161" t="e">
        <f t="shared" si="137"/>
        <v>#DIV/0!</v>
      </c>
      <c r="AS249" s="161" t="e">
        <f t="shared" si="138"/>
        <v>#DIV/0!</v>
      </c>
      <c r="AT249" s="107">
        <f t="shared" si="139"/>
        <v>0</v>
      </c>
      <c r="AU249" s="161" t="e">
        <f t="shared" si="140"/>
        <v>#DIV/0!</v>
      </c>
      <c r="AV249" s="161" t="e">
        <f t="shared" si="141"/>
        <v>#DIV/0!</v>
      </c>
      <c r="AW249" s="161" t="e">
        <f t="shared" si="142"/>
        <v>#DIV/0!</v>
      </c>
      <c r="AX249" s="161" t="e">
        <f t="shared" si="143"/>
        <v>#DIV/0!</v>
      </c>
      <c r="AY249" s="161" t="e">
        <f t="shared" si="144"/>
        <v>#DIV/0!</v>
      </c>
      <c r="AZ249" s="107">
        <f t="shared" si="145"/>
        <v>0</v>
      </c>
      <c r="BA249" s="161" t="e">
        <f t="shared" si="146"/>
        <v>#DIV/0!</v>
      </c>
      <c r="BB249" s="161" t="e">
        <f t="shared" si="147"/>
        <v>#DIV/0!</v>
      </c>
      <c r="BC249" s="161" t="e">
        <f t="shared" si="148"/>
        <v>#DIV/0!</v>
      </c>
      <c r="BD249" s="161" t="e">
        <f t="shared" si="149"/>
        <v>#DIV/0!</v>
      </c>
      <c r="BE249" s="161" t="e">
        <f t="shared" si="150"/>
        <v>#DIV/0!</v>
      </c>
      <c r="BF249" s="107">
        <f t="shared" si="151"/>
        <v>0</v>
      </c>
      <c r="BG249" s="161" t="e">
        <f t="shared" si="152"/>
        <v>#DIV/0!</v>
      </c>
      <c r="BH249" s="161" t="e">
        <f t="shared" si="153"/>
        <v>#DIV/0!</v>
      </c>
      <c r="BI249" s="161" t="e">
        <f t="shared" si="154"/>
        <v>#DIV/0!</v>
      </c>
      <c r="BJ249" s="161" t="e">
        <f t="shared" si="155"/>
        <v>#DIV/0!</v>
      </c>
      <c r="BK249" s="161" t="e">
        <f t="shared" si="156"/>
        <v>#DIV/0!</v>
      </c>
      <c r="BL249" s="107">
        <f t="shared" si="157"/>
        <v>0</v>
      </c>
      <c r="BM249" s="161" t="e">
        <f t="shared" si="158"/>
        <v>#DIV/0!</v>
      </c>
      <c r="BN249" s="161" t="e">
        <f t="shared" si="159"/>
        <v>#DIV/0!</v>
      </c>
      <c r="BO249" s="161" t="e">
        <f t="shared" si="160"/>
        <v>#DIV/0!</v>
      </c>
      <c r="BP249" s="161" t="e">
        <f t="shared" si="161"/>
        <v>#DIV/0!</v>
      </c>
      <c r="BQ249" s="161" t="e">
        <f t="shared" si="162"/>
        <v>#DIV/0!</v>
      </c>
      <c r="BR249" s="107">
        <f t="shared" si="163"/>
        <v>0</v>
      </c>
      <c r="BS249" s="161" t="e">
        <f t="shared" si="164"/>
        <v>#DIV/0!</v>
      </c>
      <c r="BT249" s="161" t="e">
        <f t="shared" si="165"/>
        <v>#DIV/0!</v>
      </c>
      <c r="BU249" s="161" t="e">
        <f t="shared" si="166"/>
        <v>#DIV/0!</v>
      </c>
      <c r="BV249" s="161" t="e">
        <f t="shared" si="167"/>
        <v>#DIV/0!</v>
      </c>
      <c r="BW249" s="161" t="e">
        <f t="shared" si="168"/>
        <v>#DIV/0!</v>
      </c>
      <c r="BX249" s="107">
        <f t="shared" si="169"/>
        <v>0</v>
      </c>
      <c r="BZ249" s="40" t="e">
        <f>VLOOKUP(I249,Lists!$D$2:$D$19,1,FALSE)</f>
        <v>#N/A</v>
      </c>
      <c r="CA249" s="40" t="e">
        <f>VLOOKUP($I249,Blends!$B$2:$B$115,1,FALSE)</f>
        <v>#N/A</v>
      </c>
      <c r="CC249" s="218">
        <f>ROUND(IF($I249="Other HFC Blend",(Z249*$L249*SUMIF(Lists!$E$2:$E$133,'Quarterly Information'!$K249,Exchange_Value)+Z249*$N249*SUMIF(Lists!$E$2:$E$133,'Quarterly Information'!$M249,Exchange_Value)+Z249*$P249*SUMIF(Lists!$E$2:$E$133,'Quarterly Information'!$O249,Exchange_Value)+Z249*$R249*SUMIF(Lists!$E$2:$E$133,'Quarterly Information'!$Q249,Exchange_Value)+Z249*$T249*SUMIF(Lists!$E$2:$E$133,'Quarterly Information'!$S249,Exchange_Value))/1000,Z249*SUMIF(Lists!$E$2:$E$133,$I249,Exchange_Value)/1000),1)</f>
        <v>0</v>
      </c>
      <c r="CD249" s="218">
        <f>ROUND(IF($I249="Other HFC Blend",(AA249*$L249*SUMIF(Lists!$E$2:$E$133,'Quarterly Information'!$K249,Exchange_Value)+AA249*$N249*SUMIF(Lists!$E$2:$E$133,'Quarterly Information'!$M249,Exchange_Value)+AA249*$P249*SUMIF(Lists!$E$2:$E$133,'Quarterly Information'!$O249,Exchange_Value)+AA249*$R249*SUMIF(Lists!$E$2:$E$133,'Quarterly Information'!$Q249,Exchange_Value)+AA249*$T249*SUMIF(Lists!$E$2:$E$133,'Quarterly Information'!$S249,Exchange_Value))/1000,AA249*SUMIF(Lists!$E$2:$E$133,$I249,Exchange_Value)/1000),1)</f>
        <v>0</v>
      </c>
      <c r="CE249" s="218">
        <f>ROUND(IF($I249="Other HFC Blend",(AB249*$L249*SUMIF(Lists!$E$2:$E$133,'Quarterly Information'!$K249,Exchange_Value)+AB249*$N249*SUMIF(Lists!$E$2:$E$133,'Quarterly Information'!$M249,Exchange_Value)+AB249*$P249*SUMIF(Lists!$E$2:$E$133,'Quarterly Information'!$O249,Exchange_Value)+AB249*$R249*SUMIF(Lists!$E$2:$E$133,'Quarterly Information'!$Q249,Exchange_Value)+AB249*$T249*SUMIF(Lists!$E$2:$E$133,'Quarterly Information'!$S249,Exchange_Value))/1000,AB249*SUMIF(Lists!$E$2:$E$133,$I249,Exchange_Value)/1000),1)</f>
        <v>0</v>
      </c>
      <c r="CF249" s="218">
        <f>ROUND(IF($I249="Other HFC Blend",(AC249*$L249*SUMIF(Lists!$E$2:$E$133,'Quarterly Information'!$K249,Exchange_Value)+AC249*$N249*SUMIF(Lists!$E$2:$E$133,'Quarterly Information'!$M249,Exchange_Value)+AC249*$P249*SUMIF(Lists!$E$2:$E$133,'Quarterly Information'!$O249,Exchange_Value)+AC249*$R249*SUMIF(Lists!$E$2:$E$133,'Quarterly Information'!$Q249,Exchange_Value)+AC249*$T249*SUMIF(Lists!$E$2:$E$133,'Quarterly Information'!$S249,Exchange_Value))/1000,AC249*SUMIF(Lists!$E$2:$E$133,$I249,Exchange_Value)/1000),1)</f>
        <v>0</v>
      </c>
      <c r="CG249" s="218">
        <f>ROUND(IF($I249="Other HFC Blend",(AD249*$L249*SUMIF(Lists!$E$2:$E$133,'Quarterly Information'!$K249,Exchange_Value)+AD249*$N249*SUMIF(Lists!$E$2:$E$133,'Quarterly Information'!$M249,Exchange_Value)+AD249*$P249*SUMIF(Lists!$E$2:$E$133,'Quarterly Information'!$O249,Exchange_Value)+AD249*$R249*SUMIF(Lists!$E$2:$E$133,'Quarterly Information'!$Q249,Exchange_Value)+AD249*$T249*SUMIF(Lists!$E$2:$E$133,'Quarterly Information'!$S249,Exchange_Value))/1000,AD249*SUMIF(Lists!$E$2:$E$133,$I249,Exchange_Value)/1000),1)</f>
        <v>0</v>
      </c>
      <c r="CH249" s="218">
        <f>ROUND(IF($I249="Other HFC Blend",(AE249*$L249*SUMIF(Lists!$E$2:$E$133,'Quarterly Information'!$K249,Exchange_Value)+AE249*$N249*SUMIF(Lists!$E$2:$E$133,'Quarterly Information'!$M249,Exchange_Value)+AE249*$P249*SUMIF(Lists!$E$2:$E$133,'Quarterly Information'!$O249,Exchange_Value)+AE249*$R249*SUMIF(Lists!$E$2:$E$133,'Quarterly Information'!$Q249,Exchange_Value)+AE249*$T249*SUMIF(Lists!$E$2:$E$133,'Quarterly Information'!$S249,Exchange_Value))/1000,AE249*SUMIF(Lists!$E$2:$E$133,$I249,Exchange_Value)/1000),1)</f>
        <v>0</v>
      </c>
      <c r="CI249" s="218">
        <f>ROUND(IF($I249="Other HFC Blend",(AF249*$L249*SUMIF(Lists!$E$2:$E$133,'Quarterly Information'!$K249,Exchange_Value)+AF249*$N249*SUMIF(Lists!$E$2:$E$133,'Quarterly Information'!$M249,Exchange_Value)+AF249*$P249*SUMIF(Lists!$E$2:$E$133,'Quarterly Information'!$O249,Exchange_Value)+AF249*$R249*SUMIF(Lists!$E$2:$E$133,'Quarterly Information'!$Q249,Exchange_Value)+AF249*$T249*SUMIF(Lists!$E$2:$E$133,'Quarterly Information'!$S249,Exchange_Value))/1000,AF249*SUMIF(Lists!$E$2:$E$133,$I249,Exchange_Value)/1000),1)</f>
        <v>0</v>
      </c>
    </row>
    <row r="250" spans="1:87" ht="14" x14ac:dyDescent="0.25">
      <c r="A250" s="39">
        <v>208</v>
      </c>
      <c r="B250" s="90" t="str">
        <f t="shared" si="170"/>
        <v/>
      </c>
      <c r="C250" s="159"/>
      <c r="D250" s="91"/>
      <c r="E250" s="174"/>
      <c r="F250" s="92"/>
      <c r="G250" s="93"/>
      <c r="H250" s="94"/>
      <c r="I250" s="185"/>
      <c r="J250" s="200"/>
      <c r="K250" s="210"/>
      <c r="L250" s="95"/>
      <c r="M250" s="92"/>
      <c r="N250" s="95"/>
      <c r="O250" s="92"/>
      <c r="P250" s="95"/>
      <c r="Q250" s="128"/>
      <c r="R250" s="95"/>
      <c r="S250" s="128"/>
      <c r="T250" s="211"/>
      <c r="U250" s="203"/>
      <c r="V250" s="92"/>
      <c r="W250" s="96"/>
      <c r="X250" s="92"/>
      <c r="Y250" s="220"/>
      <c r="Z250" s="226"/>
      <c r="AA250" s="165"/>
      <c r="AB250" s="165"/>
      <c r="AC250" s="165"/>
      <c r="AD250" s="165"/>
      <c r="AE250" s="165"/>
      <c r="AF250" s="168"/>
      <c r="AG250"/>
      <c r="AH250" s="107">
        <f t="shared" si="129"/>
        <v>0</v>
      </c>
      <c r="AI250" s="107">
        <f t="shared" si="130"/>
        <v>0</v>
      </c>
      <c r="AJ250" s="107">
        <f t="shared" si="131"/>
        <v>0</v>
      </c>
      <c r="AK250" s="107">
        <f t="shared" si="132"/>
        <v>0</v>
      </c>
      <c r="AL250" s="107">
        <f t="shared" si="133"/>
        <v>0</v>
      </c>
      <c r="AM250" s="107">
        <f t="shared" si="171"/>
        <v>0</v>
      </c>
      <c r="AO250" s="161" t="e">
        <f t="shared" si="134"/>
        <v>#DIV/0!</v>
      </c>
      <c r="AP250" s="161" t="e">
        <f t="shared" si="135"/>
        <v>#DIV/0!</v>
      </c>
      <c r="AQ250" s="161" t="e">
        <f t="shared" si="136"/>
        <v>#DIV/0!</v>
      </c>
      <c r="AR250" s="161" t="e">
        <f t="shared" si="137"/>
        <v>#DIV/0!</v>
      </c>
      <c r="AS250" s="161" t="e">
        <f t="shared" si="138"/>
        <v>#DIV/0!</v>
      </c>
      <c r="AT250" s="107">
        <f t="shared" si="139"/>
        <v>0</v>
      </c>
      <c r="AU250" s="161" t="e">
        <f t="shared" si="140"/>
        <v>#DIV/0!</v>
      </c>
      <c r="AV250" s="161" t="e">
        <f t="shared" si="141"/>
        <v>#DIV/0!</v>
      </c>
      <c r="AW250" s="161" t="e">
        <f t="shared" si="142"/>
        <v>#DIV/0!</v>
      </c>
      <c r="AX250" s="161" t="e">
        <f t="shared" si="143"/>
        <v>#DIV/0!</v>
      </c>
      <c r="AY250" s="161" t="e">
        <f t="shared" si="144"/>
        <v>#DIV/0!</v>
      </c>
      <c r="AZ250" s="107">
        <f t="shared" si="145"/>
        <v>0</v>
      </c>
      <c r="BA250" s="161" t="e">
        <f t="shared" si="146"/>
        <v>#DIV/0!</v>
      </c>
      <c r="BB250" s="161" t="e">
        <f t="shared" si="147"/>
        <v>#DIV/0!</v>
      </c>
      <c r="BC250" s="161" t="e">
        <f t="shared" si="148"/>
        <v>#DIV/0!</v>
      </c>
      <c r="BD250" s="161" t="e">
        <f t="shared" si="149"/>
        <v>#DIV/0!</v>
      </c>
      <c r="BE250" s="161" t="e">
        <f t="shared" si="150"/>
        <v>#DIV/0!</v>
      </c>
      <c r="BF250" s="107">
        <f t="shared" si="151"/>
        <v>0</v>
      </c>
      <c r="BG250" s="161" t="e">
        <f t="shared" si="152"/>
        <v>#DIV/0!</v>
      </c>
      <c r="BH250" s="161" t="e">
        <f t="shared" si="153"/>
        <v>#DIV/0!</v>
      </c>
      <c r="BI250" s="161" t="e">
        <f t="shared" si="154"/>
        <v>#DIV/0!</v>
      </c>
      <c r="BJ250" s="161" t="e">
        <f t="shared" si="155"/>
        <v>#DIV/0!</v>
      </c>
      <c r="BK250" s="161" t="e">
        <f t="shared" si="156"/>
        <v>#DIV/0!</v>
      </c>
      <c r="BL250" s="107">
        <f t="shared" si="157"/>
        <v>0</v>
      </c>
      <c r="BM250" s="161" t="e">
        <f t="shared" si="158"/>
        <v>#DIV/0!</v>
      </c>
      <c r="BN250" s="161" t="e">
        <f t="shared" si="159"/>
        <v>#DIV/0!</v>
      </c>
      <c r="BO250" s="161" t="e">
        <f t="shared" si="160"/>
        <v>#DIV/0!</v>
      </c>
      <c r="BP250" s="161" t="e">
        <f t="shared" si="161"/>
        <v>#DIV/0!</v>
      </c>
      <c r="BQ250" s="161" t="e">
        <f t="shared" si="162"/>
        <v>#DIV/0!</v>
      </c>
      <c r="BR250" s="107">
        <f t="shared" si="163"/>
        <v>0</v>
      </c>
      <c r="BS250" s="161" t="e">
        <f t="shared" si="164"/>
        <v>#DIV/0!</v>
      </c>
      <c r="BT250" s="161" t="e">
        <f t="shared" si="165"/>
        <v>#DIV/0!</v>
      </c>
      <c r="BU250" s="161" t="e">
        <f t="shared" si="166"/>
        <v>#DIV/0!</v>
      </c>
      <c r="BV250" s="161" t="e">
        <f t="shared" si="167"/>
        <v>#DIV/0!</v>
      </c>
      <c r="BW250" s="161" t="e">
        <f t="shared" si="168"/>
        <v>#DIV/0!</v>
      </c>
      <c r="BX250" s="107">
        <f t="shared" si="169"/>
        <v>0</v>
      </c>
      <c r="BZ250" s="40" t="e">
        <f>VLOOKUP(I250,Lists!$D$2:$D$19,1,FALSE)</f>
        <v>#N/A</v>
      </c>
      <c r="CA250" s="40" t="e">
        <f>VLOOKUP($I250,Blends!$B$2:$B$115,1,FALSE)</f>
        <v>#N/A</v>
      </c>
      <c r="CC250" s="218">
        <f>ROUND(IF($I250="Other HFC Blend",(Z250*$L250*SUMIF(Lists!$E$2:$E$133,'Quarterly Information'!$K250,Exchange_Value)+Z250*$N250*SUMIF(Lists!$E$2:$E$133,'Quarterly Information'!$M250,Exchange_Value)+Z250*$P250*SUMIF(Lists!$E$2:$E$133,'Quarterly Information'!$O250,Exchange_Value)+Z250*$R250*SUMIF(Lists!$E$2:$E$133,'Quarterly Information'!$Q250,Exchange_Value)+Z250*$T250*SUMIF(Lists!$E$2:$E$133,'Quarterly Information'!$S250,Exchange_Value))/1000,Z250*SUMIF(Lists!$E$2:$E$133,$I250,Exchange_Value)/1000),1)</f>
        <v>0</v>
      </c>
      <c r="CD250" s="218">
        <f>ROUND(IF($I250="Other HFC Blend",(AA250*$L250*SUMIF(Lists!$E$2:$E$133,'Quarterly Information'!$K250,Exchange_Value)+AA250*$N250*SUMIF(Lists!$E$2:$E$133,'Quarterly Information'!$M250,Exchange_Value)+AA250*$P250*SUMIF(Lists!$E$2:$E$133,'Quarterly Information'!$O250,Exchange_Value)+AA250*$R250*SUMIF(Lists!$E$2:$E$133,'Quarterly Information'!$Q250,Exchange_Value)+AA250*$T250*SUMIF(Lists!$E$2:$E$133,'Quarterly Information'!$S250,Exchange_Value))/1000,AA250*SUMIF(Lists!$E$2:$E$133,$I250,Exchange_Value)/1000),1)</f>
        <v>0</v>
      </c>
      <c r="CE250" s="218">
        <f>ROUND(IF($I250="Other HFC Blend",(AB250*$L250*SUMIF(Lists!$E$2:$E$133,'Quarterly Information'!$K250,Exchange_Value)+AB250*$N250*SUMIF(Lists!$E$2:$E$133,'Quarterly Information'!$M250,Exchange_Value)+AB250*$P250*SUMIF(Lists!$E$2:$E$133,'Quarterly Information'!$O250,Exchange_Value)+AB250*$R250*SUMIF(Lists!$E$2:$E$133,'Quarterly Information'!$Q250,Exchange_Value)+AB250*$T250*SUMIF(Lists!$E$2:$E$133,'Quarterly Information'!$S250,Exchange_Value))/1000,AB250*SUMIF(Lists!$E$2:$E$133,$I250,Exchange_Value)/1000),1)</f>
        <v>0</v>
      </c>
      <c r="CF250" s="218">
        <f>ROUND(IF($I250="Other HFC Blend",(AC250*$L250*SUMIF(Lists!$E$2:$E$133,'Quarterly Information'!$K250,Exchange_Value)+AC250*$N250*SUMIF(Lists!$E$2:$E$133,'Quarterly Information'!$M250,Exchange_Value)+AC250*$P250*SUMIF(Lists!$E$2:$E$133,'Quarterly Information'!$O250,Exchange_Value)+AC250*$R250*SUMIF(Lists!$E$2:$E$133,'Quarterly Information'!$Q250,Exchange_Value)+AC250*$T250*SUMIF(Lists!$E$2:$E$133,'Quarterly Information'!$S250,Exchange_Value))/1000,AC250*SUMIF(Lists!$E$2:$E$133,$I250,Exchange_Value)/1000),1)</f>
        <v>0</v>
      </c>
      <c r="CG250" s="218">
        <f>ROUND(IF($I250="Other HFC Blend",(AD250*$L250*SUMIF(Lists!$E$2:$E$133,'Quarterly Information'!$K250,Exchange_Value)+AD250*$N250*SUMIF(Lists!$E$2:$E$133,'Quarterly Information'!$M250,Exchange_Value)+AD250*$P250*SUMIF(Lists!$E$2:$E$133,'Quarterly Information'!$O250,Exchange_Value)+AD250*$R250*SUMIF(Lists!$E$2:$E$133,'Quarterly Information'!$Q250,Exchange_Value)+AD250*$T250*SUMIF(Lists!$E$2:$E$133,'Quarterly Information'!$S250,Exchange_Value))/1000,AD250*SUMIF(Lists!$E$2:$E$133,$I250,Exchange_Value)/1000),1)</f>
        <v>0</v>
      </c>
      <c r="CH250" s="218">
        <f>ROUND(IF($I250="Other HFC Blend",(AE250*$L250*SUMIF(Lists!$E$2:$E$133,'Quarterly Information'!$K250,Exchange_Value)+AE250*$N250*SUMIF(Lists!$E$2:$E$133,'Quarterly Information'!$M250,Exchange_Value)+AE250*$P250*SUMIF(Lists!$E$2:$E$133,'Quarterly Information'!$O250,Exchange_Value)+AE250*$R250*SUMIF(Lists!$E$2:$E$133,'Quarterly Information'!$Q250,Exchange_Value)+AE250*$T250*SUMIF(Lists!$E$2:$E$133,'Quarterly Information'!$S250,Exchange_Value))/1000,AE250*SUMIF(Lists!$E$2:$E$133,$I250,Exchange_Value)/1000),1)</f>
        <v>0</v>
      </c>
      <c r="CI250" s="218">
        <f>ROUND(IF($I250="Other HFC Blend",(AF250*$L250*SUMIF(Lists!$E$2:$E$133,'Quarterly Information'!$K250,Exchange_Value)+AF250*$N250*SUMIF(Lists!$E$2:$E$133,'Quarterly Information'!$M250,Exchange_Value)+AF250*$P250*SUMIF(Lists!$E$2:$E$133,'Quarterly Information'!$O250,Exchange_Value)+AF250*$R250*SUMIF(Lists!$E$2:$E$133,'Quarterly Information'!$Q250,Exchange_Value)+AF250*$T250*SUMIF(Lists!$E$2:$E$133,'Quarterly Information'!$S250,Exchange_Value))/1000,AF250*SUMIF(Lists!$E$2:$E$133,$I250,Exchange_Value)/1000),1)</f>
        <v>0</v>
      </c>
    </row>
    <row r="251" spans="1:87" ht="14" x14ac:dyDescent="0.25">
      <c r="A251" s="39">
        <v>209</v>
      </c>
      <c r="B251" s="90" t="str">
        <f t="shared" si="170"/>
        <v/>
      </c>
      <c r="C251" s="159"/>
      <c r="D251" s="91"/>
      <c r="E251" s="174"/>
      <c r="F251" s="92"/>
      <c r="G251" s="93"/>
      <c r="H251" s="94"/>
      <c r="I251" s="185"/>
      <c r="J251" s="200"/>
      <c r="K251" s="210"/>
      <c r="L251" s="95"/>
      <c r="M251" s="92"/>
      <c r="N251" s="95"/>
      <c r="O251" s="92"/>
      <c r="P251" s="95"/>
      <c r="Q251" s="128"/>
      <c r="R251" s="95"/>
      <c r="S251" s="128"/>
      <c r="T251" s="211"/>
      <c r="U251" s="203"/>
      <c r="V251" s="92"/>
      <c r="W251" s="96"/>
      <c r="X251" s="92"/>
      <c r="Y251" s="220"/>
      <c r="Z251" s="226"/>
      <c r="AA251" s="165"/>
      <c r="AB251" s="165"/>
      <c r="AC251" s="165"/>
      <c r="AD251" s="165"/>
      <c r="AE251" s="165"/>
      <c r="AF251" s="168"/>
      <c r="AG251"/>
      <c r="AH251" s="107">
        <f t="shared" ref="AH251:AH314" si="172">L251*J251</f>
        <v>0</v>
      </c>
      <c r="AI251" s="107">
        <f t="shared" ref="AI251:AI314" si="173">N251*J251</f>
        <v>0</v>
      </c>
      <c r="AJ251" s="107">
        <f t="shared" ref="AJ251:AJ314" si="174">P251*J251</f>
        <v>0</v>
      </c>
      <c r="AK251" s="107">
        <f t="shared" ref="AK251:AK314" si="175">R251*J251</f>
        <v>0</v>
      </c>
      <c r="AL251" s="107">
        <f t="shared" ref="AL251:AL314" si="176">T251*J251</f>
        <v>0</v>
      </c>
      <c r="AM251" s="107">
        <f t="shared" si="171"/>
        <v>0</v>
      </c>
      <c r="AO251" s="161" t="e">
        <f t="shared" ref="AO251:AO314" si="177">(J251*L251)*(Z251/J251)</f>
        <v>#DIV/0!</v>
      </c>
      <c r="AP251" s="161" t="e">
        <f t="shared" ref="AP251:AP314" si="178">(J251*N251)*(Z251/J251)</f>
        <v>#DIV/0!</v>
      </c>
      <c r="AQ251" s="161" t="e">
        <f t="shared" ref="AQ251:AQ314" si="179">(J251*P251)*(Z251/J251)</f>
        <v>#DIV/0!</v>
      </c>
      <c r="AR251" s="161" t="e">
        <f t="shared" ref="AR251:AR314" si="180">(J251*R251)*(Z251/J251)</f>
        <v>#DIV/0!</v>
      </c>
      <c r="AS251" s="161" t="e">
        <f t="shared" ref="AS251:AS314" si="181">(J251*T251)*(Z251/J251)</f>
        <v>#DIV/0!</v>
      </c>
      <c r="AT251" s="107">
        <f t="shared" ref="AT251:AT314" si="182">IF(F251="No",Z251,0)</f>
        <v>0</v>
      </c>
      <c r="AU251" s="161" t="e">
        <f t="shared" ref="AU251:AU314" si="183">(J251*L251)*(AA251/J251)</f>
        <v>#DIV/0!</v>
      </c>
      <c r="AV251" s="161" t="e">
        <f t="shared" ref="AV251:AV314" si="184">(J251*N251)*(AA251/J251)</f>
        <v>#DIV/0!</v>
      </c>
      <c r="AW251" s="161" t="e">
        <f t="shared" ref="AW251:AW314" si="185">(J251*P251)*(AA251/J251)</f>
        <v>#DIV/0!</v>
      </c>
      <c r="AX251" s="161" t="e">
        <f t="shared" ref="AX251:AX314" si="186">(J251*R251)*(AA251/J251)</f>
        <v>#DIV/0!</v>
      </c>
      <c r="AY251" s="161" t="e">
        <f t="shared" ref="AY251:AY314" si="187">(J251*T251)*(AA251/J251)</f>
        <v>#DIV/0!</v>
      </c>
      <c r="AZ251" s="107">
        <f t="shared" ref="AZ251:AZ314" si="188">IF(F251="No",AA251,0)</f>
        <v>0</v>
      </c>
      <c r="BA251" s="161" t="e">
        <f t="shared" ref="BA251:BA314" si="189">(J251*L251)*(AB251/J251)</f>
        <v>#DIV/0!</v>
      </c>
      <c r="BB251" s="161" t="e">
        <f t="shared" ref="BB251:BB314" si="190">(J251*N251)*(AB251/J251)</f>
        <v>#DIV/0!</v>
      </c>
      <c r="BC251" s="161" t="e">
        <f t="shared" ref="BC251:BC314" si="191">(J251*P251)*(AB251/J251)</f>
        <v>#DIV/0!</v>
      </c>
      <c r="BD251" s="161" t="e">
        <f t="shared" ref="BD251:BD314" si="192">(J251*R251)*(AB251/J251)</f>
        <v>#DIV/0!</v>
      </c>
      <c r="BE251" s="161" t="e">
        <f t="shared" ref="BE251:BE314" si="193">(J251*T251)*(AB251/J251)</f>
        <v>#DIV/0!</v>
      </c>
      <c r="BF251" s="107">
        <f t="shared" ref="BF251:BF314" si="194">IF(F251="No",AB251,0)</f>
        <v>0</v>
      </c>
      <c r="BG251" s="161" t="e">
        <f t="shared" ref="BG251:BG314" si="195">(J251*L251)*(AC251/J251)</f>
        <v>#DIV/0!</v>
      </c>
      <c r="BH251" s="161" t="e">
        <f t="shared" ref="BH251:BH314" si="196">(J251*N251)*(AC251/J251)</f>
        <v>#DIV/0!</v>
      </c>
      <c r="BI251" s="161" t="e">
        <f t="shared" ref="BI251:BI314" si="197">(J251*P251)*(AC251/J251)</f>
        <v>#DIV/0!</v>
      </c>
      <c r="BJ251" s="161" t="e">
        <f t="shared" ref="BJ251:BJ314" si="198">(J251*R251)*(AC251/J251)</f>
        <v>#DIV/0!</v>
      </c>
      <c r="BK251" s="161" t="e">
        <f t="shared" ref="BK251:BK314" si="199">(J251*T251)*(AC251/J251)</f>
        <v>#DIV/0!</v>
      </c>
      <c r="BL251" s="107">
        <f t="shared" ref="BL251:BL314" si="200">IF(F251="No",AC251,0)</f>
        <v>0</v>
      </c>
      <c r="BM251" s="161" t="e">
        <f t="shared" ref="BM251:BM314" si="201">(J251*L251)*(AD251/J251)</f>
        <v>#DIV/0!</v>
      </c>
      <c r="BN251" s="161" t="e">
        <f t="shared" ref="BN251:BN314" si="202">(J251*N251)*(AD251/J251)</f>
        <v>#DIV/0!</v>
      </c>
      <c r="BO251" s="161" t="e">
        <f t="shared" ref="BO251:BO314" si="203">(J251*P251)*(AD251/J251)</f>
        <v>#DIV/0!</v>
      </c>
      <c r="BP251" s="161" t="e">
        <f t="shared" ref="BP251:BP314" si="204">(J251*R251)*(AD251/J251)</f>
        <v>#DIV/0!</v>
      </c>
      <c r="BQ251" s="161" t="e">
        <f t="shared" ref="BQ251:BQ314" si="205">(J251*T251)*(AD251/J251)</f>
        <v>#DIV/0!</v>
      </c>
      <c r="BR251" s="107">
        <f t="shared" ref="BR251:BR314" si="206">IF(F251="No",AD251,0)</f>
        <v>0</v>
      </c>
      <c r="BS251" s="161" t="e">
        <f t="shared" ref="BS251:BS314" si="207">(J251*L251)*(AE251/J251)</f>
        <v>#DIV/0!</v>
      </c>
      <c r="BT251" s="161" t="e">
        <f t="shared" ref="BT251:BT314" si="208">(J251*N251)*(AE251/J251)</f>
        <v>#DIV/0!</v>
      </c>
      <c r="BU251" s="161" t="e">
        <f t="shared" ref="BU251:BU314" si="209">(J251*P251)*(AE251/J251)</f>
        <v>#DIV/0!</v>
      </c>
      <c r="BV251" s="161" t="e">
        <f t="shared" ref="BV251:BV314" si="210">(J251*R251)*(AE251/J251)</f>
        <v>#DIV/0!</v>
      </c>
      <c r="BW251" s="161" t="e">
        <f t="shared" ref="BW251:BW314" si="211">(J251*T251)*(AE251/J251)</f>
        <v>#DIV/0!</v>
      </c>
      <c r="BX251" s="107">
        <f t="shared" ref="BX251:BX314" si="212">IF(F251="No",AE251,0)</f>
        <v>0</v>
      </c>
      <c r="BZ251" s="40" t="e">
        <f>VLOOKUP(I251,Lists!$D$2:$D$19,1,FALSE)</f>
        <v>#N/A</v>
      </c>
      <c r="CA251" s="40" t="e">
        <f>VLOOKUP($I251,Blends!$B$2:$B$115,1,FALSE)</f>
        <v>#N/A</v>
      </c>
      <c r="CC251" s="218">
        <f>ROUND(IF($I251="Other HFC Blend",(Z251*$L251*SUMIF(Lists!$E$2:$E$133,'Quarterly Information'!$K251,Exchange_Value)+Z251*$N251*SUMIF(Lists!$E$2:$E$133,'Quarterly Information'!$M251,Exchange_Value)+Z251*$P251*SUMIF(Lists!$E$2:$E$133,'Quarterly Information'!$O251,Exchange_Value)+Z251*$R251*SUMIF(Lists!$E$2:$E$133,'Quarterly Information'!$Q251,Exchange_Value)+Z251*$T251*SUMIF(Lists!$E$2:$E$133,'Quarterly Information'!$S251,Exchange_Value))/1000,Z251*SUMIF(Lists!$E$2:$E$133,$I251,Exchange_Value)/1000),1)</f>
        <v>0</v>
      </c>
      <c r="CD251" s="218">
        <f>ROUND(IF($I251="Other HFC Blend",(AA251*$L251*SUMIF(Lists!$E$2:$E$133,'Quarterly Information'!$K251,Exchange_Value)+AA251*$N251*SUMIF(Lists!$E$2:$E$133,'Quarterly Information'!$M251,Exchange_Value)+AA251*$P251*SUMIF(Lists!$E$2:$E$133,'Quarterly Information'!$O251,Exchange_Value)+AA251*$R251*SUMIF(Lists!$E$2:$E$133,'Quarterly Information'!$Q251,Exchange_Value)+AA251*$T251*SUMIF(Lists!$E$2:$E$133,'Quarterly Information'!$S251,Exchange_Value))/1000,AA251*SUMIF(Lists!$E$2:$E$133,$I251,Exchange_Value)/1000),1)</f>
        <v>0</v>
      </c>
      <c r="CE251" s="218">
        <f>ROUND(IF($I251="Other HFC Blend",(AB251*$L251*SUMIF(Lists!$E$2:$E$133,'Quarterly Information'!$K251,Exchange_Value)+AB251*$N251*SUMIF(Lists!$E$2:$E$133,'Quarterly Information'!$M251,Exchange_Value)+AB251*$P251*SUMIF(Lists!$E$2:$E$133,'Quarterly Information'!$O251,Exchange_Value)+AB251*$R251*SUMIF(Lists!$E$2:$E$133,'Quarterly Information'!$Q251,Exchange_Value)+AB251*$T251*SUMIF(Lists!$E$2:$E$133,'Quarterly Information'!$S251,Exchange_Value))/1000,AB251*SUMIF(Lists!$E$2:$E$133,$I251,Exchange_Value)/1000),1)</f>
        <v>0</v>
      </c>
      <c r="CF251" s="218">
        <f>ROUND(IF($I251="Other HFC Blend",(AC251*$L251*SUMIF(Lists!$E$2:$E$133,'Quarterly Information'!$K251,Exchange_Value)+AC251*$N251*SUMIF(Lists!$E$2:$E$133,'Quarterly Information'!$M251,Exchange_Value)+AC251*$P251*SUMIF(Lists!$E$2:$E$133,'Quarterly Information'!$O251,Exchange_Value)+AC251*$R251*SUMIF(Lists!$E$2:$E$133,'Quarterly Information'!$Q251,Exchange_Value)+AC251*$T251*SUMIF(Lists!$E$2:$E$133,'Quarterly Information'!$S251,Exchange_Value))/1000,AC251*SUMIF(Lists!$E$2:$E$133,$I251,Exchange_Value)/1000),1)</f>
        <v>0</v>
      </c>
      <c r="CG251" s="218">
        <f>ROUND(IF($I251="Other HFC Blend",(AD251*$L251*SUMIF(Lists!$E$2:$E$133,'Quarterly Information'!$K251,Exchange_Value)+AD251*$N251*SUMIF(Lists!$E$2:$E$133,'Quarterly Information'!$M251,Exchange_Value)+AD251*$P251*SUMIF(Lists!$E$2:$E$133,'Quarterly Information'!$O251,Exchange_Value)+AD251*$R251*SUMIF(Lists!$E$2:$E$133,'Quarterly Information'!$Q251,Exchange_Value)+AD251*$T251*SUMIF(Lists!$E$2:$E$133,'Quarterly Information'!$S251,Exchange_Value))/1000,AD251*SUMIF(Lists!$E$2:$E$133,$I251,Exchange_Value)/1000),1)</f>
        <v>0</v>
      </c>
      <c r="CH251" s="218">
        <f>ROUND(IF($I251="Other HFC Blend",(AE251*$L251*SUMIF(Lists!$E$2:$E$133,'Quarterly Information'!$K251,Exchange_Value)+AE251*$N251*SUMIF(Lists!$E$2:$E$133,'Quarterly Information'!$M251,Exchange_Value)+AE251*$P251*SUMIF(Lists!$E$2:$E$133,'Quarterly Information'!$O251,Exchange_Value)+AE251*$R251*SUMIF(Lists!$E$2:$E$133,'Quarterly Information'!$Q251,Exchange_Value)+AE251*$T251*SUMIF(Lists!$E$2:$E$133,'Quarterly Information'!$S251,Exchange_Value))/1000,AE251*SUMIF(Lists!$E$2:$E$133,$I251,Exchange_Value)/1000),1)</f>
        <v>0</v>
      </c>
      <c r="CI251" s="218">
        <f>ROUND(IF($I251="Other HFC Blend",(AF251*$L251*SUMIF(Lists!$E$2:$E$133,'Quarterly Information'!$K251,Exchange_Value)+AF251*$N251*SUMIF(Lists!$E$2:$E$133,'Quarterly Information'!$M251,Exchange_Value)+AF251*$P251*SUMIF(Lists!$E$2:$E$133,'Quarterly Information'!$O251,Exchange_Value)+AF251*$R251*SUMIF(Lists!$E$2:$E$133,'Quarterly Information'!$Q251,Exchange_Value)+AF251*$T251*SUMIF(Lists!$E$2:$E$133,'Quarterly Information'!$S251,Exchange_Value))/1000,AF251*SUMIF(Lists!$E$2:$E$133,$I251,Exchange_Value)/1000),1)</f>
        <v>0</v>
      </c>
    </row>
    <row r="252" spans="1:87" ht="14" x14ac:dyDescent="0.25">
      <c r="A252" s="39">
        <v>210</v>
      </c>
      <c r="B252" s="90" t="str">
        <f t="shared" si="170"/>
        <v/>
      </c>
      <c r="C252" s="159"/>
      <c r="D252" s="91"/>
      <c r="E252" s="174"/>
      <c r="F252" s="92"/>
      <c r="G252" s="93"/>
      <c r="H252" s="94"/>
      <c r="I252" s="185"/>
      <c r="J252" s="200"/>
      <c r="K252" s="210"/>
      <c r="L252" s="95"/>
      <c r="M252" s="92"/>
      <c r="N252" s="95"/>
      <c r="O252" s="92"/>
      <c r="P252" s="95"/>
      <c r="Q252" s="128"/>
      <c r="R252" s="95"/>
      <c r="S252" s="128"/>
      <c r="T252" s="211"/>
      <c r="U252" s="203"/>
      <c r="V252" s="92"/>
      <c r="W252" s="96"/>
      <c r="X252" s="92"/>
      <c r="Y252" s="220"/>
      <c r="Z252" s="226"/>
      <c r="AA252" s="165"/>
      <c r="AB252" s="165"/>
      <c r="AC252" s="165"/>
      <c r="AD252" s="165"/>
      <c r="AE252" s="165"/>
      <c r="AF252" s="168"/>
      <c r="AG252"/>
      <c r="AH252" s="107">
        <f t="shared" si="172"/>
        <v>0</v>
      </c>
      <c r="AI252" s="107">
        <f t="shared" si="173"/>
        <v>0</v>
      </c>
      <c r="AJ252" s="107">
        <f t="shared" si="174"/>
        <v>0</v>
      </c>
      <c r="AK252" s="107">
        <f t="shared" si="175"/>
        <v>0</v>
      </c>
      <c r="AL252" s="107">
        <f t="shared" si="176"/>
        <v>0</v>
      </c>
      <c r="AM252" s="107">
        <f t="shared" si="171"/>
        <v>0</v>
      </c>
      <c r="AO252" s="161" t="e">
        <f t="shared" si="177"/>
        <v>#DIV/0!</v>
      </c>
      <c r="AP252" s="161" t="e">
        <f t="shared" si="178"/>
        <v>#DIV/0!</v>
      </c>
      <c r="AQ252" s="161" t="e">
        <f t="shared" si="179"/>
        <v>#DIV/0!</v>
      </c>
      <c r="AR252" s="161" t="e">
        <f t="shared" si="180"/>
        <v>#DIV/0!</v>
      </c>
      <c r="AS252" s="161" t="e">
        <f t="shared" si="181"/>
        <v>#DIV/0!</v>
      </c>
      <c r="AT252" s="107">
        <f t="shared" si="182"/>
        <v>0</v>
      </c>
      <c r="AU252" s="161" t="e">
        <f t="shared" si="183"/>
        <v>#DIV/0!</v>
      </c>
      <c r="AV252" s="161" t="e">
        <f t="shared" si="184"/>
        <v>#DIV/0!</v>
      </c>
      <c r="AW252" s="161" t="e">
        <f t="shared" si="185"/>
        <v>#DIV/0!</v>
      </c>
      <c r="AX252" s="161" t="e">
        <f t="shared" si="186"/>
        <v>#DIV/0!</v>
      </c>
      <c r="AY252" s="161" t="e">
        <f t="shared" si="187"/>
        <v>#DIV/0!</v>
      </c>
      <c r="AZ252" s="107">
        <f t="shared" si="188"/>
        <v>0</v>
      </c>
      <c r="BA252" s="161" t="e">
        <f t="shared" si="189"/>
        <v>#DIV/0!</v>
      </c>
      <c r="BB252" s="161" t="e">
        <f t="shared" si="190"/>
        <v>#DIV/0!</v>
      </c>
      <c r="BC252" s="161" t="e">
        <f t="shared" si="191"/>
        <v>#DIV/0!</v>
      </c>
      <c r="BD252" s="161" t="e">
        <f t="shared" si="192"/>
        <v>#DIV/0!</v>
      </c>
      <c r="BE252" s="161" t="e">
        <f t="shared" si="193"/>
        <v>#DIV/0!</v>
      </c>
      <c r="BF252" s="107">
        <f t="shared" si="194"/>
        <v>0</v>
      </c>
      <c r="BG252" s="161" t="e">
        <f t="shared" si="195"/>
        <v>#DIV/0!</v>
      </c>
      <c r="BH252" s="161" t="e">
        <f t="shared" si="196"/>
        <v>#DIV/0!</v>
      </c>
      <c r="BI252" s="161" t="e">
        <f t="shared" si="197"/>
        <v>#DIV/0!</v>
      </c>
      <c r="BJ252" s="161" t="e">
        <f t="shared" si="198"/>
        <v>#DIV/0!</v>
      </c>
      <c r="BK252" s="161" t="e">
        <f t="shared" si="199"/>
        <v>#DIV/0!</v>
      </c>
      <c r="BL252" s="107">
        <f t="shared" si="200"/>
        <v>0</v>
      </c>
      <c r="BM252" s="161" t="e">
        <f t="shared" si="201"/>
        <v>#DIV/0!</v>
      </c>
      <c r="BN252" s="161" t="e">
        <f t="shared" si="202"/>
        <v>#DIV/0!</v>
      </c>
      <c r="BO252" s="161" t="e">
        <f t="shared" si="203"/>
        <v>#DIV/0!</v>
      </c>
      <c r="BP252" s="161" t="e">
        <f t="shared" si="204"/>
        <v>#DIV/0!</v>
      </c>
      <c r="BQ252" s="161" t="e">
        <f t="shared" si="205"/>
        <v>#DIV/0!</v>
      </c>
      <c r="BR252" s="107">
        <f t="shared" si="206"/>
        <v>0</v>
      </c>
      <c r="BS252" s="161" t="e">
        <f t="shared" si="207"/>
        <v>#DIV/0!</v>
      </c>
      <c r="BT252" s="161" t="e">
        <f t="shared" si="208"/>
        <v>#DIV/0!</v>
      </c>
      <c r="BU252" s="161" t="e">
        <f t="shared" si="209"/>
        <v>#DIV/0!</v>
      </c>
      <c r="BV252" s="161" t="e">
        <f t="shared" si="210"/>
        <v>#DIV/0!</v>
      </c>
      <c r="BW252" s="161" t="e">
        <f t="shared" si="211"/>
        <v>#DIV/0!</v>
      </c>
      <c r="BX252" s="107">
        <f t="shared" si="212"/>
        <v>0</v>
      </c>
      <c r="BZ252" s="40" t="e">
        <f>VLOOKUP(I252,Lists!$D$2:$D$19,1,FALSE)</f>
        <v>#N/A</v>
      </c>
      <c r="CA252" s="40" t="e">
        <f>VLOOKUP($I252,Blends!$B$2:$B$115,1,FALSE)</f>
        <v>#N/A</v>
      </c>
      <c r="CC252" s="218">
        <f>ROUND(IF($I252="Other HFC Blend",(Z252*$L252*SUMIF(Lists!$E$2:$E$133,'Quarterly Information'!$K252,Exchange_Value)+Z252*$N252*SUMIF(Lists!$E$2:$E$133,'Quarterly Information'!$M252,Exchange_Value)+Z252*$P252*SUMIF(Lists!$E$2:$E$133,'Quarterly Information'!$O252,Exchange_Value)+Z252*$R252*SUMIF(Lists!$E$2:$E$133,'Quarterly Information'!$Q252,Exchange_Value)+Z252*$T252*SUMIF(Lists!$E$2:$E$133,'Quarterly Information'!$S252,Exchange_Value))/1000,Z252*SUMIF(Lists!$E$2:$E$133,$I252,Exchange_Value)/1000),1)</f>
        <v>0</v>
      </c>
      <c r="CD252" s="218">
        <f>ROUND(IF($I252="Other HFC Blend",(AA252*$L252*SUMIF(Lists!$E$2:$E$133,'Quarterly Information'!$K252,Exchange_Value)+AA252*$N252*SUMIF(Lists!$E$2:$E$133,'Quarterly Information'!$M252,Exchange_Value)+AA252*$P252*SUMIF(Lists!$E$2:$E$133,'Quarterly Information'!$O252,Exchange_Value)+AA252*$R252*SUMIF(Lists!$E$2:$E$133,'Quarterly Information'!$Q252,Exchange_Value)+AA252*$T252*SUMIF(Lists!$E$2:$E$133,'Quarterly Information'!$S252,Exchange_Value))/1000,AA252*SUMIF(Lists!$E$2:$E$133,$I252,Exchange_Value)/1000),1)</f>
        <v>0</v>
      </c>
      <c r="CE252" s="218">
        <f>ROUND(IF($I252="Other HFC Blend",(AB252*$L252*SUMIF(Lists!$E$2:$E$133,'Quarterly Information'!$K252,Exchange_Value)+AB252*$N252*SUMIF(Lists!$E$2:$E$133,'Quarterly Information'!$M252,Exchange_Value)+AB252*$P252*SUMIF(Lists!$E$2:$E$133,'Quarterly Information'!$O252,Exchange_Value)+AB252*$R252*SUMIF(Lists!$E$2:$E$133,'Quarterly Information'!$Q252,Exchange_Value)+AB252*$T252*SUMIF(Lists!$E$2:$E$133,'Quarterly Information'!$S252,Exchange_Value))/1000,AB252*SUMIF(Lists!$E$2:$E$133,$I252,Exchange_Value)/1000),1)</f>
        <v>0</v>
      </c>
      <c r="CF252" s="218">
        <f>ROUND(IF($I252="Other HFC Blend",(AC252*$L252*SUMIF(Lists!$E$2:$E$133,'Quarterly Information'!$K252,Exchange_Value)+AC252*$N252*SUMIF(Lists!$E$2:$E$133,'Quarterly Information'!$M252,Exchange_Value)+AC252*$P252*SUMIF(Lists!$E$2:$E$133,'Quarterly Information'!$O252,Exchange_Value)+AC252*$R252*SUMIF(Lists!$E$2:$E$133,'Quarterly Information'!$Q252,Exchange_Value)+AC252*$T252*SUMIF(Lists!$E$2:$E$133,'Quarterly Information'!$S252,Exchange_Value))/1000,AC252*SUMIF(Lists!$E$2:$E$133,$I252,Exchange_Value)/1000),1)</f>
        <v>0</v>
      </c>
      <c r="CG252" s="218">
        <f>ROUND(IF($I252="Other HFC Blend",(AD252*$L252*SUMIF(Lists!$E$2:$E$133,'Quarterly Information'!$K252,Exchange_Value)+AD252*$N252*SUMIF(Lists!$E$2:$E$133,'Quarterly Information'!$M252,Exchange_Value)+AD252*$P252*SUMIF(Lists!$E$2:$E$133,'Quarterly Information'!$O252,Exchange_Value)+AD252*$R252*SUMIF(Lists!$E$2:$E$133,'Quarterly Information'!$Q252,Exchange_Value)+AD252*$T252*SUMIF(Lists!$E$2:$E$133,'Quarterly Information'!$S252,Exchange_Value))/1000,AD252*SUMIF(Lists!$E$2:$E$133,$I252,Exchange_Value)/1000),1)</f>
        <v>0</v>
      </c>
      <c r="CH252" s="218">
        <f>ROUND(IF($I252="Other HFC Blend",(AE252*$L252*SUMIF(Lists!$E$2:$E$133,'Quarterly Information'!$K252,Exchange_Value)+AE252*$N252*SUMIF(Lists!$E$2:$E$133,'Quarterly Information'!$M252,Exchange_Value)+AE252*$P252*SUMIF(Lists!$E$2:$E$133,'Quarterly Information'!$O252,Exchange_Value)+AE252*$R252*SUMIF(Lists!$E$2:$E$133,'Quarterly Information'!$Q252,Exchange_Value)+AE252*$T252*SUMIF(Lists!$E$2:$E$133,'Quarterly Information'!$S252,Exchange_Value))/1000,AE252*SUMIF(Lists!$E$2:$E$133,$I252,Exchange_Value)/1000),1)</f>
        <v>0</v>
      </c>
      <c r="CI252" s="218">
        <f>ROUND(IF($I252="Other HFC Blend",(AF252*$L252*SUMIF(Lists!$E$2:$E$133,'Quarterly Information'!$K252,Exchange_Value)+AF252*$N252*SUMIF(Lists!$E$2:$E$133,'Quarterly Information'!$M252,Exchange_Value)+AF252*$P252*SUMIF(Lists!$E$2:$E$133,'Quarterly Information'!$O252,Exchange_Value)+AF252*$R252*SUMIF(Lists!$E$2:$E$133,'Quarterly Information'!$Q252,Exchange_Value)+AF252*$T252*SUMIF(Lists!$E$2:$E$133,'Quarterly Information'!$S252,Exchange_Value))/1000,AF252*SUMIF(Lists!$E$2:$E$133,$I252,Exchange_Value)/1000),1)</f>
        <v>0</v>
      </c>
    </row>
    <row r="253" spans="1:87" ht="14" x14ac:dyDescent="0.25">
      <c r="A253" s="39">
        <v>211</v>
      </c>
      <c r="B253" s="90" t="str">
        <f t="shared" si="170"/>
        <v/>
      </c>
      <c r="C253" s="159"/>
      <c r="D253" s="91"/>
      <c r="E253" s="174"/>
      <c r="F253" s="92"/>
      <c r="G253" s="93"/>
      <c r="H253" s="94"/>
      <c r="I253" s="185"/>
      <c r="J253" s="200"/>
      <c r="K253" s="210"/>
      <c r="L253" s="95"/>
      <c r="M253" s="92"/>
      <c r="N253" s="95"/>
      <c r="O253" s="92"/>
      <c r="P253" s="95"/>
      <c r="Q253" s="128"/>
      <c r="R253" s="95"/>
      <c r="S253" s="128"/>
      <c r="T253" s="211"/>
      <c r="U253" s="203"/>
      <c r="V253" s="92"/>
      <c r="W253" s="96"/>
      <c r="X253" s="92"/>
      <c r="Y253" s="220"/>
      <c r="Z253" s="226"/>
      <c r="AA253" s="165"/>
      <c r="AB253" s="165"/>
      <c r="AC253" s="165"/>
      <c r="AD253" s="165"/>
      <c r="AE253" s="165"/>
      <c r="AF253" s="168"/>
      <c r="AG253"/>
      <c r="AH253" s="107">
        <f t="shared" si="172"/>
        <v>0</v>
      </c>
      <c r="AI253" s="107">
        <f t="shared" si="173"/>
        <v>0</v>
      </c>
      <c r="AJ253" s="107">
        <f t="shared" si="174"/>
        <v>0</v>
      </c>
      <c r="AK253" s="107">
        <f t="shared" si="175"/>
        <v>0</v>
      </c>
      <c r="AL253" s="107">
        <f t="shared" si="176"/>
        <v>0</v>
      </c>
      <c r="AM253" s="107">
        <f t="shared" si="171"/>
        <v>0</v>
      </c>
      <c r="AO253" s="161" t="e">
        <f t="shared" si="177"/>
        <v>#DIV/0!</v>
      </c>
      <c r="AP253" s="161" t="e">
        <f t="shared" si="178"/>
        <v>#DIV/0!</v>
      </c>
      <c r="AQ253" s="161" t="e">
        <f t="shared" si="179"/>
        <v>#DIV/0!</v>
      </c>
      <c r="AR253" s="161" t="e">
        <f t="shared" si="180"/>
        <v>#DIV/0!</v>
      </c>
      <c r="AS253" s="161" t="e">
        <f t="shared" si="181"/>
        <v>#DIV/0!</v>
      </c>
      <c r="AT253" s="107">
        <f t="shared" si="182"/>
        <v>0</v>
      </c>
      <c r="AU253" s="161" t="e">
        <f t="shared" si="183"/>
        <v>#DIV/0!</v>
      </c>
      <c r="AV253" s="161" t="e">
        <f t="shared" si="184"/>
        <v>#DIV/0!</v>
      </c>
      <c r="AW253" s="161" t="e">
        <f t="shared" si="185"/>
        <v>#DIV/0!</v>
      </c>
      <c r="AX253" s="161" t="e">
        <f t="shared" si="186"/>
        <v>#DIV/0!</v>
      </c>
      <c r="AY253" s="161" t="e">
        <f t="shared" si="187"/>
        <v>#DIV/0!</v>
      </c>
      <c r="AZ253" s="107">
        <f t="shared" si="188"/>
        <v>0</v>
      </c>
      <c r="BA253" s="161" t="e">
        <f t="shared" si="189"/>
        <v>#DIV/0!</v>
      </c>
      <c r="BB253" s="161" t="e">
        <f t="shared" si="190"/>
        <v>#DIV/0!</v>
      </c>
      <c r="BC253" s="161" t="e">
        <f t="shared" si="191"/>
        <v>#DIV/0!</v>
      </c>
      <c r="BD253" s="161" t="e">
        <f t="shared" si="192"/>
        <v>#DIV/0!</v>
      </c>
      <c r="BE253" s="161" t="e">
        <f t="shared" si="193"/>
        <v>#DIV/0!</v>
      </c>
      <c r="BF253" s="107">
        <f t="shared" si="194"/>
        <v>0</v>
      </c>
      <c r="BG253" s="161" t="e">
        <f t="shared" si="195"/>
        <v>#DIV/0!</v>
      </c>
      <c r="BH253" s="161" t="e">
        <f t="shared" si="196"/>
        <v>#DIV/0!</v>
      </c>
      <c r="BI253" s="161" t="e">
        <f t="shared" si="197"/>
        <v>#DIV/0!</v>
      </c>
      <c r="BJ253" s="161" t="e">
        <f t="shared" si="198"/>
        <v>#DIV/0!</v>
      </c>
      <c r="BK253" s="161" t="e">
        <f t="shared" si="199"/>
        <v>#DIV/0!</v>
      </c>
      <c r="BL253" s="107">
        <f t="shared" si="200"/>
        <v>0</v>
      </c>
      <c r="BM253" s="161" t="e">
        <f t="shared" si="201"/>
        <v>#DIV/0!</v>
      </c>
      <c r="BN253" s="161" t="e">
        <f t="shared" si="202"/>
        <v>#DIV/0!</v>
      </c>
      <c r="BO253" s="161" t="e">
        <f t="shared" si="203"/>
        <v>#DIV/0!</v>
      </c>
      <c r="BP253" s="161" t="e">
        <f t="shared" si="204"/>
        <v>#DIV/0!</v>
      </c>
      <c r="BQ253" s="161" t="e">
        <f t="shared" si="205"/>
        <v>#DIV/0!</v>
      </c>
      <c r="BR253" s="107">
        <f t="shared" si="206"/>
        <v>0</v>
      </c>
      <c r="BS253" s="161" t="e">
        <f t="shared" si="207"/>
        <v>#DIV/0!</v>
      </c>
      <c r="BT253" s="161" t="e">
        <f t="shared" si="208"/>
        <v>#DIV/0!</v>
      </c>
      <c r="BU253" s="161" t="e">
        <f t="shared" si="209"/>
        <v>#DIV/0!</v>
      </c>
      <c r="BV253" s="161" t="e">
        <f t="shared" si="210"/>
        <v>#DIV/0!</v>
      </c>
      <c r="BW253" s="161" t="e">
        <f t="shared" si="211"/>
        <v>#DIV/0!</v>
      </c>
      <c r="BX253" s="107">
        <f t="shared" si="212"/>
        <v>0</v>
      </c>
      <c r="BZ253" s="40" t="e">
        <f>VLOOKUP(I253,Lists!$D$2:$D$19,1,FALSE)</f>
        <v>#N/A</v>
      </c>
      <c r="CA253" s="40" t="e">
        <f>VLOOKUP($I253,Blends!$B$2:$B$115,1,FALSE)</f>
        <v>#N/A</v>
      </c>
      <c r="CC253" s="218">
        <f>ROUND(IF($I253="Other HFC Blend",(Z253*$L253*SUMIF(Lists!$E$2:$E$133,'Quarterly Information'!$K253,Exchange_Value)+Z253*$N253*SUMIF(Lists!$E$2:$E$133,'Quarterly Information'!$M253,Exchange_Value)+Z253*$P253*SUMIF(Lists!$E$2:$E$133,'Quarterly Information'!$O253,Exchange_Value)+Z253*$R253*SUMIF(Lists!$E$2:$E$133,'Quarterly Information'!$Q253,Exchange_Value)+Z253*$T253*SUMIF(Lists!$E$2:$E$133,'Quarterly Information'!$S253,Exchange_Value))/1000,Z253*SUMIF(Lists!$E$2:$E$133,$I253,Exchange_Value)/1000),1)</f>
        <v>0</v>
      </c>
      <c r="CD253" s="218">
        <f>ROUND(IF($I253="Other HFC Blend",(AA253*$L253*SUMIF(Lists!$E$2:$E$133,'Quarterly Information'!$K253,Exchange_Value)+AA253*$N253*SUMIF(Lists!$E$2:$E$133,'Quarterly Information'!$M253,Exchange_Value)+AA253*$P253*SUMIF(Lists!$E$2:$E$133,'Quarterly Information'!$O253,Exchange_Value)+AA253*$R253*SUMIF(Lists!$E$2:$E$133,'Quarterly Information'!$Q253,Exchange_Value)+AA253*$T253*SUMIF(Lists!$E$2:$E$133,'Quarterly Information'!$S253,Exchange_Value))/1000,AA253*SUMIF(Lists!$E$2:$E$133,$I253,Exchange_Value)/1000),1)</f>
        <v>0</v>
      </c>
      <c r="CE253" s="218">
        <f>ROUND(IF($I253="Other HFC Blend",(AB253*$L253*SUMIF(Lists!$E$2:$E$133,'Quarterly Information'!$K253,Exchange_Value)+AB253*$N253*SUMIF(Lists!$E$2:$E$133,'Quarterly Information'!$M253,Exchange_Value)+AB253*$P253*SUMIF(Lists!$E$2:$E$133,'Quarterly Information'!$O253,Exchange_Value)+AB253*$R253*SUMIF(Lists!$E$2:$E$133,'Quarterly Information'!$Q253,Exchange_Value)+AB253*$T253*SUMIF(Lists!$E$2:$E$133,'Quarterly Information'!$S253,Exchange_Value))/1000,AB253*SUMIF(Lists!$E$2:$E$133,$I253,Exchange_Value)/1000),1)</f>
        <v>0</v>
      </c>
      <c r="CF253" s="218">
        <f>ROUND(IF($I253="Other HFC Blend",(AC253*$L253*SUMIF(Lists!$E$2:$E$133,'Quarterly Information'!$K253,Exchange_Value)+AC253*$N253*SUMIF(Lists!$E$2:$E$133,'Quarterly Information'!$M253,Exchange_Value)+AC253*$P253*SUMIF(Lists!$E$2:$E$133,'Quarterly Information'!$O253,Exchange_Value)+AC253*$R253*SUMIF(Lists!$E$2:$E$133,'Quarterly Information'!$Q253,Exchange_Value)+AC253*$T253*SUMIF(Lists!$E$2:$E$133,'Quarterly Information'!$S253,Exchange_Value))/1000,AC253*SUMIF(Lists!$E$2:$E$133,$I253,Exchange_Value)/1000),1)</f>
        <v>0</v>
      </c>
      <c r="CG253" s="218">
        <f>ROUND(IF($I253="Other HFC Blend",(AD253*$L253*SUMIF(Lists!$E$2:$E$133,'Quarterly Information'!$K253,Exchange_Value)+AD253*$N253*SUMIF(Lists!$E$2:$E$133,'Quarterly Information'!$M253,Exchange_Value)+AD253*$P253*SUMIF(Lists!$E$2:$E$133,'Quarterly Information'!$O253,Exchange_Value)+AD253*$R253*SUMIF(Lists!$E$2:$E$133,'Quarterly Information'!$Q253,Exchange_Value)+AD253*$T253*SUMIF(Lists!$E$2:$E$133,'Quarterly Information'!$S253,Exchange_Value))/1000,AD253*SUMIF(Lists!$E$2:$E$133,$I253,Exchange_Value)/1000),1)</f>
        <v>0</v>
      </c>
      <c r="CH253" s="218">
        <f>ROUND(IF($I253="Other HFC Blend",(AE253*$L253*SUMIF(Lists!$E$2:$E$133,'Quarterly Information'!$K253,Exchange_Value)+AE253*$N253*SUMIF(Lists!$E$2:$E$133,'Quarterly Information'!$M253,Exchange_Value)+AE253*$P253*SUMIF(Lists!$E$2:$E$133,'Quarterly Information'!$O253,Exchange_Value)+AE253*$R253*SUMIF(Lists!$E$2:$E$133,'Quarterly Information'!$Q253,Exchange_Value)+AE253*$T253*SUMIF(Lists!$E$2:$E$133,'Quarterly Information'!$S253,Exchange_Value))/1000,AE253*SUMIF(Lists!$E$2:$E$133,$I253,Exchange_Value)/1000),1)</f>
        <v>0</v>
      </c>
      <c r="CI253" s="218">
        <f>ROUND(IF($I253="Other HFC Blend",(AF253*$L253*SUMIF(Lists!$E$2:$E$133,'Quarterly Information'!$K253,Exchange_Value)+AF253*$N253*SUMIF(Lists!$E$2:$E$133,'Quarterly Information'!$M253,Exchange_Value)+AF253*$P253*SUMIF(Lists!$E$2:$E$133,'Quarterly Information'!$O253,Exchange_Value)+AF253*$R253*SUMIF(Lists!$E$2:$E$133,'Quarterly Information'!$Q253,Exchange_Value)+AF253*$T253*SUMIF(Lists!$E$2:$E$133,'Quarterly Information'!$S253,Exchange_Value))/1000,AF253*SUMIF(Lists!$E$2:$E$133,$I253,Exchange_Value)/1000),1)</f>
        <v>0</v>
      </c>
    </row>
    <row r="254" spans="1:87" ht="14" x14ac:dyDescent="0.25">
      <c r="A254" s="39">
        <v>212</v>
      </c>
      <c r="B254" s="90" t="str">
        <f t="shared" si="170"/>
        <v/>
      </c>
      <c r="C254" s="159"/>
      <c r="D254" s="91"/>
      <c r="E254" s="174"/>
      <c r="F254" s="92"/>
      <c r="G254" s="93"/>
      <c r="H254" s="94"/>
      <c r="I254" s="185"/>
      <c r="J254" s="200"/>
      <c r="K254" s="210"/>
      <c r="L254" s="95"/>
      <c r="M254" s="92"/>
      <c r="N254" s="95"/>
      <c r="O254" s="92"/>
      <c r="P254" s="95"/>
      <c r="Q254" s="128"/>
      <c r="R254" s="95"/>
      <c r="S254" s="128"/>
      <c r="T254" s="211"/>
      <c r="U254" s="203"/>
      <c r="V254" s="92"/>
      <c r="W254" s="96"/>
      <c r="X254" s="92"/>
      <c r="Y254" s="220"/>
      <c r="Z254" s="226"/>
      <c r="AA254" s="165"/>
      <c r="AB254" s="165"/>
      <c r="AC254" s="165"/>
      <c r="AD254" s="165"/>
      <c r="AE254" s="165"/>
      <c r="AF254" s="168"/>
      <c r="AG254"/>
      <c r="AH254" s="107">
        <f t="shared" si="172"/>
        <v>0</v>
      </c>
      <c r="AI254" s="107">
        <f t="shared" si="173"/>
        <v>0</v>
      </c>
      <c r="AJ254" s="107">
        <f t="shared" si="174"/>
        <v>0</v>
      </c>
      <c r="AK254" s="107">
        <f t="shared" si="175"/>
        <v>0</v>
      </c>
      <c r="AL254" s="107">
        <f t="shared" si="176"/>
        <v>0</v>
      </c>
      <c r="AM254" s="107">
        <f t="shared" si="171"/>
        <v>0</v>
      </c>
      <c r="AO254" s="161" t="e">
        <f t="shared" si="177"/>
        <v>#DIV/0!</v>
      </c>
      <c r="AP254" s="161" t="e">
        <f t="shared" si="178"/>
        <v>#DIV/0!</v>
      </c>
      <c r="AQ254" s="161" t="e">
        <f t="shared" si="179"/>
        <v>#DIV/0!</v>
      </c>
      <c r="AR254" s="161" t="e">
        <f t="shared" si="180"/>
        <v>#DIV/0!</v>
      </c>
      <c r="AS254" s="161" t="e">
        <f t="shared" si="181"/>
        <v>#DIV/0!</v>
      </c>
      <c r="AT254" s="107">
        <f t="shared" si="182"/>
        <v>0</v>
      </c>
      <c r="AU254" s="161" t="e">
        <f t="shared" si="183"/>
        <v>#DIV/0!</v>
      </c>
      <c r="AV254" s="161" t="e">
        <f t="shared" si="184"/>
        <v>#DIV/0!</v>
      </c>
      <c r="AW254" s="161" t="e">
        <f t="shared" si="185"/>
        <v>#DIV/0!</v>
      </c>
      <c r="AX254" s="161" t="e">
        <f t="shared" si="186"/>
        <v>#DIV/0!</v>
      </c>
      <c r="AY254" s="161" t="e">
        <f t="shared" si="187"/>
        <v>#DIV/0!</v>
      </c>
      <c r="AZ254" s="107">
        <f t="shared" si="188"/>
        <v>0</v>
      </c>
      <c r="BA254" s="161" t="e">
        <f t="shared" si="189"/>
        <v>#DIV/0!</v>
      </c>
      <c r="BB254" s="161" t="e">
        <f t="shared" si="190"/>
        <v>#DIV/0!</v>
      </c>
      <c r="BC254" s="161" t="e">
        <f t="shared" si="191"/>
        <v>#DIV/0!</v>
      </c>
      <c r="BD254" s="161" t="e">
        <f t="shared" si="192"/>
        <v>#DIV/0!</v>
      </c>
      <c r="BE254" s="161" t="e">
        <f t="shared" si="193"/>
        <v>#DIV/0!</v>
      </c>
      <c r="BF254" s="107">
        <f t="shared" si="194"/>
        <v>0</v>
      </c>
      <c r="BG254" s="161" t="e">
        <f t="shared" si="195"/>
        <v>#DIV/0!</v>
      </c>
      <c r="BH254" s="161" t="e">
        <f t="shared" si="196"/>
        <v>#DIV/0!</v>
      </c>
      <c r="BI254" s="161" t="e">
        <f t="shared" si="197"/>
        <v>#DIV/0!</v>
      </c>
      <c r="BJ254" s="161" t="e">
        <f t="shared" si="198"/>
        <v>#DIV/0!</v>
      </c>
      <c r="BK254" s="161" t="e">
        <f t="shared" si="199"/>
        <v>#DIV/0!</v>
      </c>
      <c r="BL254" s="107">
        <f t="shared" si="200"/>
        <v>0</v>
      </c>
      <c r="BM254" s="161" t="e">
        <f t="shared" si="201"/>
        <v>#DIV/0!</v>
      </c>
      <c r="BN254" s="161" t="e">
        <f t="shared" si="202"/>
        <v>#DIV/0!</v>
      </c>
      <c r="BO254" s="161" t="e">
        <f t="shared" si="203"/>
        <v>#DIV/0!</v>
      </c>
      <c r="BP254" s="161" t="e">
        <f t="shared" si="204"/>
        <v>#DIV/0!</v>
      </c>
      <c r="BQ254" s="161" t="e">
        <f t="shared" si="205"/>
        <v>#DIV/0!</v>
      </c>
      <c r="BR254" s="107">
        <f t="shared" si="206"/>
        <v>0</v>
      </c>
      <c r="BS254" s="161" t="e">
        <f t="shared" si="207"/>
        <v>#DIV/0!</v>
      </c>
      <c r="BT254" s="161" t="e">
        <f t="shared" si="208"/>
        <v>#DIV/0!</v>
      </c>
      <c r="BU254" s="161" t="e">
        <f t="shared" si="209"/>
        <v>#DIV/0!</v>
      </c>
      <c r="BV254" s="161" t="e">
        <f t="shared" si="210"/>
        <v>#DIV/0!</v>
      </c>
      <c r="BW254" s="161" t="e">
        <f t="shared" si="211"/>
        <v>#DIV/0!</v>
      </c>
      <c r="BX254" s="107">
        <f t="shared" si="212"/>
        <v>0</v>
      </c>
      <c r="BZ254" s="40" t="e">
        <f>VLOOKUP(I254,Lists!$D$2:$D$19,1,FALSE)</f>
        <v>#N/A</v>
      </c>
      <c r="CA254" s="40" t="e">
        <f>VLOOKUP($I254,Blends!$B$2:$B$115,1,FALSE)</f>
        <v>#N/A</v>
      </c>
      <c r="CC254" s="218">
        <f>ROUND(IF($I254="Other HFC Blend",(Z254*$L254*SUMIF(Lists!$E$2:$E$133,'Quarterly Information'!$K254,Exchange_Value)+Z254*$N254*SUMIF(Lists!$E$2:$E$133,'Quarterly Information'!$M254,Exchange_Value)+Z254*$P254*SUMIF(Lists!$E$2:$E$133,'Quarterly Information'!$O254,Exchange_Value)+Z254*$R254*SUMIF(Lists!$E$2:$E$133,'Quarterly Information'!$Q254,Exchange_Value)+Z254*$T254*SUMIF(Lists!$E$2:$E$133,'Quarterly Information'!$S254,Exchange_Value))/1000,Z254*SUMIF(Lists!$E$2:$E$133,$I254,Exchange_Value)/1000),1)</f>
        <v>0</v>
      </c>
      <c r="CD254" s="218">
        <f>ROUND(IF($I254="Other HFC Blend",(AA254*$L254*SUMIF(Lists!$E$2:$E$133,'Quarterly Information'!$K254,Exchange_Value)+AA254*$N254*SUMIF(Lists!$E$2:$E$133,'Quarterly Information'!$M254,Exchange_Value)+AA254*$P254*SUMIF(Lists!$E$2:$E$133,'Quarterly Information'!$O254,Exchange_Value)+AA254*$R254*SUMIF(Lists!$E$2:$E$133,'Quarterly Information'!$Q254,Exchange_Value)+AA254*$T254*SUMIF(Lists!$E$2:$E$133,'Quarterly Information'!$S254,Exchange_Value))/1000,AA254*SUMIF(Lists!$E$2:$E$133,$I254,Exchange_Value)/1000),1)</f>
        <v>0</v>
      </c>
      <c r="CE254" s="218">
        <f>ROUND(IF($I254="Other HFC Blend",(AB254*$L254*SUMIF(Lists!$E$2:$E$133,'Quarterly Information'!$K254,Exchange_Value)+AB254*$N254*SUMIF(Lists!$E$2:$E$133,'Quarterly Information'!$M254,Exchange_Value)+AB254*$P254*SUMIF(Lists!$E$2:$E$133,'Quarterly Information'!$O254,Exchange_Value)+AB254*$R254*SUMIF(Lists!$E$2:$E$133,'Quarterly Information'!$Q254,Exchange_Value)+AB254*$T254*SUMIF(Lists!$E$2:$E$133,'Quarterly Information'!$S254,Exchange_Value))/1000,AB254*SUMIF(Lists!$E$2:$E$133,$I254,Exchange_Value)/1000),1)</f>
        <v>0</v>
      </c>
      <c r="CF254" s="218">
        <f>ROUND(IF($I254="Other HFC Blend",(AC254*$L254*SUMIF(Lists!$E$2:$E$133,'Quarterly Information'!$K254,Exchange_Value)+AC254*$N254*SUMIF(Lists!$E$2:$E$133,'Quarterly Information'!$M254,Exchange_Value)+AC254*$P254*SUMIF(Lists!$E$2:$E$133,'Quarterly Information'!$O254,Exchange_Value)+AC254*$R254*SUMIF(Lists!$E$2:$E$133,'Quarterly Information'!$Q254,Exchange_Value)+AC254*$T254*SUMIF(Lists!$E$2:$E$133,'Quarterly Information'!$S254,Exchange_Value))/1000,AC254*SUMIF(Lists!$E$2:$E$133,$I254,Exchange_Value)/1000),1)</f>
        <v>0</v>
      </c>
      <c r="CG254" s="218">
        <f>ROUND(IF($I254="Other HFC Blend",(AD254*$L254*SUMIF(Lists!$E$2:$E$133,'Quarterly Information'!$K254,Exchange_Value)+AD254*$N254*SUMIF(Lists!$E$2:$E$133,'Quarterly Information'!$M254,Exchange_Value)+AD254*$P254*SUMIF(Lists!$E$2:$E$133,'Quarterly Information'!$O254,Exchange_Value)+AD254*$R254*SUMIF(Lists!$E$2:$E$133,'Quarterly Information'!$Q254,Exchange_Value)+AD254*$T254*SUMIF(Lists!$E$2:$E$133,'Quarterly Information'!$S254,Exchange_Value))/1000,AD254*SUMIF(Lists!$E$2:$E$133,$I254,Exchange_Value)/1000),1)</f>
        <v>0</v>
      </c>
      <c r="CH254" s="218">
        <f>ROUND(IF($I254="Other HFC Blend",(AE254*$L254*SUMIF(Lists!$E$2:$E$133,'Quarterly Information'!$K254,Exchange_Value)+AE254*$N254*SUMIF(Lists!$E$2:$E$133,'Quarterly Information'!$M254,Exchange_Value)+AE254*$P254*SUMIF(Lists!$E$2:$E$133,'Quarterly Information'!$O254,Exchange_Value)+AE254*$R254*SUMIF(Lists!$E$2:$E$133,'Quarterly Information'!$Q254,Exchange_Value)+AE254*$T254*SUMIF(Lists!$E$2:$E$133,'Quarterly Information'!$S254,Exchange_Value))/1000,AE254*SUMIF(Lists!$E$2:$E$133,$I254,Exchange_Value)/1000),1)</f>
        <v>0</v>
      </c>
      <c r="CI254" s="218">
        <f>ROUND(IF($I254="Other HFC Blend",(AF254*$L254*SUMIF(Lists!$E$2:$E$133,'Quarterly Information'!$K254,Exchange_Value)+AF254*$N254*SUMIF(Lists!$E$2:$E$133,'Quarterly Information'!$M254,Exchange_Value)+AF254*$P254*SUMIF(Lists!$E$2:$E$133,'Quarterly Information'!$O254,Exchange_Value)+AF254*$R254*SUMIF(Lists!$E$2:$E$133,'Quarterly Information'!$Q254,Exchange_Value)+AF254*$T254*SUMIF(Lists!$E$2:$E$133,'Quarterly Information'!$S254,Exchange_Value))/1000,AF254*SUMIF(Lists!$E$2:$E$133,$I254,Exchange_Value)/1000),1)</f>
        <v>0</v>
      </c>
    </row>
    <row r="255" spans="1:87" ht="14" x14ac:dyDescent="0.25">
      <c r="A255" s="39">
        <v>213</v>
      </c>
      <c r="B255" s="90" t="str">
        <f t="shared" si="170"/>
        <v/>
      </c>
      <c r="C255" s="159"/>
      <c r="D255" s="91"/>
      <c r="E255" s="174"/>
      <c r="F255" s="92"/>
      <c r="G255" s="93"/>
      <c r="H255" s="94"/>
      <c r="I255" s="185"/>
      <c r="J255" s="200"/>
      <c r="K255" s="210"/>
      <c r="L255" s="95"/>
      <c r="M255" s="92"/>
      <c r="N255" s="95"/>
      <c r="O255" s="92"/>
      <c r="P255" s="95"/>
      <c r="Q255" s="128"/>
      <c r="R255" s="95"/>
      <c r="S255" s="128"/>
      <c r="T255" s="211"/>
      <c r="U255" s="203"/>
      <c r="V255" s="92"/>
      <c r="W255" s="96"/>
      <c r="X255" s="92"/>
      <c r="Y255" s="220"/>
      <c r="Z255" s="226"/>
      <c r="AA255" s="165"/>
      <c r="AB255" s="165"/>
      <c r="AC255" s="165"/>
      <c r="AD255" s="165"/>
      <c r="AE255" s="165"/>
      <c r="AF255" s="168"/>
      <c r="AG255"/>
      <c r="AH255" s="107">
        <f t="shared" si="172"/>
        <v>0</v>
      </c>
      <c r="AI255" s="107">
        <f t="shared" si="173"/>
        <v>0</v>
      </c>
      <c r="AJ255" s="107">
        <f t="shared" si="174"/>
        <v>0</v>
      </c>
      <c r="AK255" s="107">
        <f t="shared" si="175"/>
        <v>0</v>
      </c>
      <c r="AL255" s="107">
        <f t="shared" si="176"/>
        <v>0</v>
      </c>
      <c r="AM255" s="107">
        <f t="shared" si="171"/>
        <v>0</v>
      </c>
      <c r="AO255" s="161" t="e">
        <f t="shared" si="177"/>
        <v>#DIV/0!</v>
      </c>
      <c r="AP255" s="161" t="e">
        <f t="shared" si="178"/>
        <v>#DIV/0!</v>
      </c>
      <c r="AQ255" s="161" t="e">
        <f t="shared" si="179"/>
        <v>#DIV/0!</v>
      </c>
      <c r="AR255" s="161" t="e">
        <f t="shared" si="180"/>
        <v>#DIV/0!</v>
      </c>
      <c r="AS255" s="161" t="e">
        <f t="shared" si="181"/>
        <v>#DIV/0!</v>
      </c>
      <c r="AT255" s="107">
        <f t="shared" si="182"/>
        <v>0</v>
      </c>
      <c r="AU255" s="161" t="e">
        <f t="shared" si="183"/>
        <v>#DIV/0!</v>
      </c>
      <c r="AV255" s="161" t="e">
        <f t="shared" si="184"/>
        <v>#DIV/0!</v>
      </c>
      <c r="AW255" s="161" t="e">
        <f t="shared" si="185"/>
        <v>#DIV/0!</v>
      </c>
      <c r="AX255" s="161" t="e">
        <f t="shared" si="186"/>
        <v>#DIV/0!</v>
      </c>
      <c r="AY255" s="161" t="e">
        <f t="shared" si="187"/>
        <v>#DIV/0!</v>
      </c>
      <c r="AZ255" s="107">
        <f t="shared" si="188"/>
        <v>0</v>
      </c>
      <c r="BA255" s="161" t="e">
        <f t="shared" si="189"/>
        <v>#DIV/0!</v>
      </c>
      <c r="BB255" s="161" t="e">
        <f t="shared" si="190"/>
        <v>#DIV/0!</v>
      </c>
      <c r="BC255" s="161" t="e">
        <f t="shared" si="191"/>
        <v>#DIV/0!</v>
      </c>
      <c r="BD255" s="161" t="e">
        <f t="shared" si="192"/>
        <v>#DIV/0!</v>
      </c>
      <c r="BE255" s="161" t="e">
        <f t="shared" si="193"/>
        <v>#DIV/0!</v>
      </c>
      <c r="BF255" s="107">
        <f t="shared" si="194"/>
        <v>0</v>
      </c>
      <c r="BG255" s="161" t="e">
        <f t="shared" si="195"/>
        <v>#DIV/0!</v>
      </c>
      <c r="BH255" s="161" t="e">
        <f t="shared" si="196"/>
        <v>#DIV/0!</v>
      </c>
      <c r="BI255" s="161" t="e">
        <f t="shared" si="197"/>
        <v>#DIV/0!</v>
      </c>
      <c r="BJ255" s="161" t="e">
        <f t="shared" si="198"/>
        <v>#DIV/0!</v>
      </c>
      <c r="BK255" s="161" t="e">
        <f t="shared" si="199"/>
        <v>#DIV/0!</v>
      </c>
      <c r="BL255" s="107">
        <f t="shared" si="200"/>
        <v>0</v>
      </c>
      <c r="BM255" s="161" t="e">
        <f t="shared" si="201"/>
        <v>#DIV/0!</v>
      </c>
      <c r="BN255" s="161" t="e">
        <f t="shared" si="202"/>
        <v>#DIV/0!</v>
      </c>
      <c r="BO255" s="161" t="e">
        <f t="shared" si="203"/>
        <v>#DIV/0!</v>
      </c>
      <c r="BP255" s="161" t="e">
        <f t="shared" si="204"/>
        <v>#DIV/0!</v>
      </c>
      <c r="BQ255" s="161" t="e">
        <f t="shared" si="205"/>
        <v>#DIV/0!</v>
      </c>
      <c r="BR255" s="107">
        <f t="shared" si="206"/>
        <v>0</v>
      </c>
      <c r="BS255" s="161" t="e">
        <f t="shared" si="207"/>
        <v>#DIV/0!</v>
      </c>
      <c r="BT255" s="161" t="e">
        <f t="shared" si="208"/>
        <v>#DIV/0!</v>
      </c>
      <c r="BU255" s="161" t="e">
        <f t="shared" si="209"/>
        <v>#DIV/0!</v>
      </c>
      <c r="BV255" s="161" t="e">
        <f t="shared" si="210"/>
        <v>#DIV/0!</v>
      </c>
      <c r="BW255" s="161" t="e">
        <f t="shared" si="211"/>
        <v>#DIV/0!</v>
      </c>
      <c r="BX255" s="107">
        <f t="shared" si="212"/>
        <v>0</v>
      </c>
      <c r="BZ255" s="40" t="e">
        <f>VLOOKUP(I255,Lists!$D$2:$D$19,1,FALSE)</f>
        <v>#N/A</v>
      </c>
      <c r="CA255" s="40" t="e">
        <f>VLOOKUP($I255,Blends!$B$2:$B$115,1,FALSE)</f>
        <v>#N/A</v>
      </c>
      <c r="CC255" s="218">
        <f>ROUND(IF($I255="Other HFC Blend",(Z255*$L255*SUMIF(Lists!$E$2:$E$133,'Quarterly Information'!$K255,Exchange_Value)+Z255*$N255*SUMIF(Lists!$E$2:$E$133,'Quarterly Information'!$M255,Exchange_Value)+Z255*$P255*SUMIF(Lists!$E$2:$E$133,'Quarterly Information'!$O255,Exchange_Value)+Z255*$R255*SUMIF(Lists!$E$2:$E$133,'Quarterly Information'!$Q255,Exchange_Value)+Z255*$T255*SUMIF(Lists!$E$2:$E$133,'Quarterly Information'!$S255,Exchange_Value))/1000,Z255*SUMIF(Lists!$E$2:$E$133,$I255,Exchange_Value)/1000),1)</f>
        <v>0</v>
      </c>
      <c r="CD255" s="218">
        <f>ROUND(IF($I255="Other HFC Blend",(AA255*$L255*SUMIF(Lists!$E$2:$E$133,'Quarterly Information'!$K255,Exchange_Value)+AA255*$N255*SUMIF(Lists!$E$2:$E$133,'Quarterly Information'!$M255,Exchange_Value)+AA255*$P255*SUMIF(Lists!$E$2:$E$133,'Quarterly Information'!$O255,Exchange_Value)+AA255*$R255*SUMIF(Lists!$E$2:$E$133,'Quarterly Information'!$Q255,Exchange_Value)+AA255*$T255*SUMIF(Lists!$E$2:$E$133,'Quarterly Information'!$S255,Exchange_Value))/1000,AA255*SUMIF(Lists!$E$2:$E$133,$I255,Exchange_Value)/1000),1)</f>
        <v>0</v>
      </c>
      <c r="CE255" s="218">
        <f>ROUND(IF($I255="Other HFC Blend",(AB255*$L255*SUMIF(Lists!$E$2:$E$133,'Quarterly Information'!$K255,Exchange_Value)+AB255*$N255*SUMIF(Lists!$E$2:$E$133,'Quarterly Information'!$M255,Exchange_Value)+AB255*$P255*SUMIF(Lists!$E$2:$E$133,'Quarterly Information'!$O255,Exchange_Value)+AB255*$R255*SUMIF(Lists!$E$2:$E$133,'Quarterly Information'!$Q255,Exchange_Value)+AB255*$T255*SUMIF(Lists!$E$2:$E$133,'Quarterly Information'!$S255,Exchange_Value))/1000,AB255*SUMIF(Lists!$E$2:$E$133,$I255,Exchange_Value)/1000),1)</f>
        <v>0</v>
      </c>
      <c r="CF255" s="218">
        <f>ROUND(IF($I255="Other HFC Blend",(AC255*$L255*SUMIF(Lists!$E$2:$E$133,'Quarterly Information'!$K255,Exchange_Value)+AC255*$N255*SUMIF(Lists!$E$2:$E$133,'Quarterly Information'!$M255,Exchange_Value)+AC255*$P255*SUMIF(Lists!$E$2:$E$133,'Quarterly Information'!$O255,Exchange_Value)+AC255*$R255*SUMIF(Lists!$E$2:$E$133,'Quarterly Information'!$Q255,Exchange_Value)+AC255*$T255*SUMIF(Lists!$E$2:$E$133,'Quarterly Information'!$S255,Exchange_Value))/1000,AC255*SUMIF(Lists!$E$2:$E$133,$I255,Exchange_Value)/1000),1)</f>
        <v>0</v>
      </c>
      <c r="CG255" s="218">
        <f>ROUND(IF($I255="Other HFC Blend",(AD255*$L255*SUMIF(Lists!$E$2:$E$133,'Quarterly Information'!$K255,Exchange_Value)+AD255*$N255*SUMIF(Lists!$E$2:$E$133,'Quarterly Information'!$M255,Exchange_Value)+AD255*$P255*SUMIF(Lists!$E$2:$E$133,'Quarterly Information'!$O255,Exchange_Value)+AD255*$R255*SUMIF(Lists!$E$2:$E$133,'Quarterly Information'!$Q255,Exchange_Value)+AD255*$T255*SUMIF(Lists!$E$2:$E$133,'Quarterly Information'!$S255,Exchange_Value))/1000,AD255*SUMIF(Lists!$E$2:$E$133,$I255,Exchange_Value)/1000),1)</f>
        <v>0</v>
      </c>
      <c r="CH255" s="218">
        <f>ROUND(IF($I255="Other HFC Blend",(AE255*$L255*SUMIF(Lists!$E$2:$E$133,'Quarterly Information'!$K255,Exchange_Value)+AE255*$N255*SUMIF(Lists!$E$2:$E$133,'Quarterly Information'!$M255,Exchange_Value)+AE255*$P255*SUMIF(Lists!$E$2:$E$133,'Quarterly Information'!$O255,Exchange_Value)+AE255*$R255*SUMIF(Lists!$E$2:$E$133,'Quarterly Information'!$Q255,Exchange_Value)+AE255*$T255*SUMIF(Lists!$E$2:$E$133,'Quarterly Information'!$S255,Exchange_Value))/1000,AE255*SUMIF(Lists!$E$2:$E$133,$I255,Exchange_Value)/1000),1)</f>
        <v>0</v>
      </c>
      <c r="CI255" s="218">
        <f>ROUND(IF($I255="Other HFC Blend",(AF255*$L255*SUMIF(Lists!$E$2:$E$133,'Quarterly Information'!$K255,Exchange_Value)+AF255*$N255*SUMIF(Lists!$E$2:$E$133,'Quarterly Information'!$M255,Exchange_Value)+AF255*$P255*SUMIF(Lists!$E$2:$E$133,'Quarterly Information'!$O255,Exchange_Value)+AF255*$R255*SUMIF(Lists!$E$2:$E$133,'Quarterly Information'!$Q255,Exchange_Value)+AF255*$T255*SUMIF(Lists!$E$2:$E$133,'Quarterly Information'!$S255,Exchange_Value))/1000,AF255*SUMIF(Lists!$E$2:$E$133,$I255,Exchange_Value)/1000),1)</f>
        <v>0</v>
      </c>
    </row>
    <row r="256" spans="1:87" ht="14" x14ac:dyDescent="0.25">
      <c r="A256" s="39">
        <v>214</v>
      </c>
      <c r="B256" s="90" t="str">
        <f t="shared" si="170"/>
        <v/>
      </c>
      <c r="C256" s="159"/>
      <c r="D256" s="91"/>
      <c r="E256" s="174"/>
      <c r="F256" s="92"/>
      <c r="G256" s="93"/>
      <c r="H256" s="94"/>
      <c r="I256" s="185"/>
      <c r="J256" s="200"/>
      <c r="K256" s="210"/>
      <c r="L256" s="95"/>
      <c r="M256" s="92"/>
      <c r="N256" s="95"/>
      <c r="O256" s="92"/>
      <c r="P256" s="95"/>
      <c r="Q256" s="128"/>
      <c r="R256" s="95"/>
      <c r="S256" s="128"/>
      <c r="T256" s="211"/>
      <c r="U256" s="203"/>
      <c r="V256" s="92"/>
      <c r="W256" s="96"/>
      <c r="X256" s="92"/>
      <c r="Y256" s="220"/>
      <c r="Z256" s="226"/>
      <c r="AA256" s="165"/>
      <c r="AB256" s="165"/>
      <c r="AC256" s="165"/>
      <c r="AD256" s="165"/>
      <c r="AE256" s="165"/>
      <c r="AF256" s="168"/>
      <c r="AG256"/>
      <c r="AH256" s="107">
        <f t="shared" si="172"/>
        <v>0</v>
      </c>
      <c r="AI256" s="107">
        <f t="shared" si="173"/>
        <v>0</v>
      </c>
      <c r="AJ256" s="107">
        <f t="shared" si="174"/>
        <v>0</v>
      </c>
      <c r="AK256" s="107">
        <f t="shared" si="175"/>
        <v>0</v>
      </c>
      <c r="AL256" s="107">
        <f t="shared" si="176"/>
        <v>0</v>
      </c>
      <c r="AM256" s="107">
        <f t="shared" si="171"/>
        <v>0</v>
      </c>
      <c r="AO256" s="161" t="e">
        <f t="shared" si="177"/>
        <v>#DIV/0!</v>
      </c>
      <c r="AP256" s="161" t="e">
        <f t="shared" si="178"/>
        <v>#DIV/0!</v>
      </c>
      <c r="AQ256" s="161" t="e">
        <f t="shared" si="179"/>
        <v>#DIV/0!</v>
      </c>
      <c r="AR256" s="161" t="e">
        <f t="shared" si="180"/>
        <v>#DIV/0!</v>
      </c>
      <c r="AS256" s="161" t="e">
        <f t="shared" si="181"/>
        <v>#DIV/0!</v>
      </c>
      <c r="AT256" s="107">
        <f t="shared" si="182"/>
        <v>0</v>
      </c>
      <c r="AU256" s="161" t="e">
        <f t="shared" si="183"/>
        <v>#DIV/0!</v>
      </c>
      <c r="AV256" s="161" t="e">
        <f t="shared" si="184"/>
        <v>#DIV/0!</v>
      </c>
      <c r="AW256" s="161" t="e">
        <f t="shared" si="185"/>
        <v>#DIV/0!</v>
      </c>
      <c r="AX256" s="161" t="e">
        <f t="shared" si="186"/>
        <v>#DIV/0!</v>
      </c>
      <c r="AY256" s="161" t="e">
        <f t="shared" si="187"/>
        <v>#DIV/0!</v>
      </c>
      <c r="AZ256" s="107">
        <f t="shared" si="188"/>
        <v>0</v>
      </c>
      <c r="BA256" s="161" t="e">
        <f t="shared" si="189"/>
        <v>#DIV/0!</v>
      </c>
      <c r="BB256" s="161" t="e">
        <f t="shared" si="190"/>
        <v>#DIV/0!</v>
      </c>
      <c r="BC256" s="161" t="e">
        <f t="shared" si="191"/>
        <v>#DIV/0!</v>
      </c>
      <c r="BD256" s="161" t="e">
        <f t="shared" si="192"/>
        <v>#DIV/0!</v>
      </c>
      <c r="BE256" s="161" t="e">
        <f t="shared" si="193"/>
        <v>#DIV/0!</v>
      </c>
      <c r="BF256" s="107">
        <f t="shared" si="194"/>
        <v>0</v>
      </c>
      <c r="BG256" s="161" t="e">
        <f t="shared" si="195"/>
        <v>#DIV/0!</v>
      </c>
      <c r="BH256" s="161" t="e">
        <f t="shared" si="196"/>
        <v>#DIV/0!</v>
      </c>
      <c r="BI256" s="161" t="e">
        <f t="shared" si="197"/>
        <v>#DIV/0!</v>
      </c>
      <c r="BJ256" s="161" t="e">
        <f t="shared" si="198"/>
        <v>#DIV/0!</v>
      </c>
      <c r="BK256" s="161" t="e">
        <f t="shared" si="199"/>
        <v>#DIV/0!</v>
      </c>
      <c r="BL256" s="107">
        <f t="shared" si="200"/>
        <v>0</v>
      </c>
      <c r="BM256" s="161" t="e">
        <f t="shared" si="201"/>
        <v>#DIV/0!</v>
      </c>
      <c r="BN256" s="161" t="e">
        <f t="shared" si="202"/>
        <v>#DIV/0!</v>
      </c>
      <c r="BO256" s="161" t="e">
        <f t="shared" si="203"/>
        <v>#DIV/0!</v>
      </c>
      <c r="BP256" s="161" t="e">
        <f t="shared" si="204"/>
        <v>#DIV/0!</v>
      </c>
      <c r="BQ256" s="161" t="e">
        <f t="shared" si="205"/>
        <v>#DIV/0!</v>
      </c>
      <c r="BR256" s="107">
        <f t="shared" si="206"/>
        <v>0</v>
      </c>
      <c r="BS256" s="161" t="e">
        <f t="shared" si="207"/>
        <v>#DIV/0!</v>
      </c>
      <c r="BT256" s="161" t="e">
        <f t="shared" si="208"/>
        <v>#DIV/0!</v>
      </c>
      <c r="BU256" s="161" t="e">
        <f t="shared" si="209"/>
        <v>#DIV/0!</v>
      </c>
      <c r="BV256" s="161" t="e">
        <f t="shared" si="210"/>
        <v>#DIV/0!</v>
      </c>
      <c r="BW256" s="161" t="e">
        <f t="shared" si="211"/>
        <v>#DIV/0!</v>
      </c>
      <c r="BX256" s="107">
        <f t="shared" si="212"/>
        <v>0</v>
      </c>
      <c r="BZ256" s="40" t="e">
        <f>VLOOKUP(I256,Lists!$D$2:$D$19,1,FALSE)</f>
        <v>#N/A</v>
      </c>
      <c r="CA256" s="40" t="e">
        <f>VLOOKUP($I256,Blends!$B$2:$B$115,1,FALSE)</f>
        <v>#N/A</v>
      </c>
      <c r="CC256" s="218">
        <f>ROUND(IF($I256="Other HFC Blend",(Z256*$L256*SUMIF(Lists!$E$2:$E$133,'Quarterly Information'!$K256,Exchange_Value)+Z256*$N256*SUMIF(Lists!$E$2:$E$133,'Quarterly Information'!$M256,Exchange_Value)+Z256*$P256*SUMIF(Lists!$E$2:$E$133,'Quarterly Information'!$O256,Exchange_Value)+Z256*$R256*SUMIF(Lists!$E$2:$E$133,'Quarterly Information'!$Q256,Exchange_Value)+Z256*$T256*SUMIF(Lists!$E$2:$E$133,'Quarterly Information'!$S256,Exchange_Value))/1000,Z256*SUMIF(Lists!$E$2:$E$133,$I256,Exchange_Value)/1000),1)</f>
        <v>0</v>
      </c>
      <c r="CD256" s="218">
        <f>ROUND(IF($I256="Other HFC Blend",(AA256*$L256*SUMIF(Lists!$E$2:$E$133,'Quarterly Information'!$K256,Exchange_Value)+AA256*$N256*SUMIF(Lists!$E$2:$E$133,'Quarterly Information'!$M256,Exchange_Value)+AA256*$P256*SUMIF(Lists!$E$2:$E$133,'Quarterly Information'!$O256,Exchange_Value)+AA256*$R256*SUMIF(Lists!$E$2:$E$133,'Quarterly Information'!$Q256,Exchange_Value)+AA256*$T256*SUMIF(Lists!$E$2:$E$133,'Quarterly Information'!$S256,Exchange_Value))/1000,AA256*SUMIF(Lists!$E$2:$E$133,$I256,Exchange_Value)/1000),1)</f>
        <v>0</v>
      </c>
      <c r="CE256" s="218">
        <f>ROUND(IF($I256="Other HFC Blend",(AB256*$L256*SUMIF(Lists!$E$2:$E$133,'Quarterly Information'!$K256,Exchange_Value)+AB256*$N256*SUMIF(Lists!$E$2:$E$133,'Quarterly Information'!$M256,Exchange_Value)+AB256*$P256*SUMIF(Lists!$E$2:$E$133,'Quarterly Information'!$O256,Exchange_Value)+AB256*$R256*SUMIF(Lists!$E$2:$E$133,'Quarterly Information'!$Q256,Exchange_Value)+AB256*$T256*SUMIF(Lists!$E$2:$E$133,'Quarterly Information'!$S256,Exchange_Value))/1000,AB256*SUMIF(Lists!$E$2:$E$133,$I256,Exchange_Value)/1000),1)</f>
        <v>0</v>
      </c>
      <c r="CF256" s="218">
        <f>ROUND(IF($I256="Other HFC Blend",(AC256*$L256*SUMIF(Lists!$E$2:$E$133,'Quarterly Information'!$K256,Exchange_Value)+AC256*$N256*SUMIF(Lists!$E$2:$E$133,'Quarterly Information'!$M256,Exchange_Value)+AC256*$P256*SUMIF(Lists!$E$2:$E$133,'Quarterly Information'!$O256,Exchange_Value)+AC256*$R256*SUMIF(Lists!$E$2:$E$133,'Quarterly Information'!$Q256,Exchange_Value)+AC256*$T256*SUMIF(Lists!$E$2:$E$133,'Quarterly Information'!$S256,Exchange_Value))/1000,AC256*SUMIF(Lists!$E$2:$E$133,$I256,Exchange_Value)/1000),1)</f>
        <v>0</v>
      </c>
      <c r="CG256" s="218">
        <f>ROUND(IF($I256="Other HFC Blend",(AD256*$L256*SUMIF(Lists!$E$2:$E$133,'Quarterly Information'!$K256,Exchange_Value)+AD256*$N256*SUMIF(Lists!$E$2:$E$133,'Quarterly Information'!$M256,Exchange_Value)+AD256*$P256*SUMIF(Lists!$E$2:$E$133,'Quarterly Information'!$O256,Exchange_Value)+AD256*$R256*SUMIF(Lists!$E$2:$E$133,'Quarterly Information'!$Q256,Exchange_Value)+AD256*$T256*SUMIF(Lists!$E$2:$E$133,'Quarterly Information'!$S256,Exchange_Value))/1000,AD256*SUMIF(Lists!$E$2:$E$133,$I256,Exchange_Value)/1000),1)</f>
        <v>0</v>
      </c>
      <c r="CH256" s="218">
        <f>ROUND(IF($I256="Other HFC Blend",(AE256*$L256*SUMIF(Lists!$E$2:$E$133,'Quarterly Information'!$K256,Exchange_Value)+AE256*$N256*SUMIF(Lists!$E$2:$E$133,'Quarterly Information'!$M256,Exchange_Value)+AE256*$P256*SUMIF(Lists!$E$2:$E$133,'Quarterly Information'!$O256,Exchange_Value)+AE256*$R256*SUMIF(Lists!$E$2:$E$133,'Quarterly Information'!$Q256,Exchange_Value)+AE256*$T256*SUMIF(Lists!$E$2:$E$133,'Quarterly Information'!$S256,Exchange_Value))/1000,AE256*SUMIF(Lists!$E$2:$E$133,$I256,Exchange_Value)/1000),1)</f>
        <v>0</v>
      </c>
      <c r="CI256" s="218">
        <f>ROUND(IF($I256="Other HFC Blend",(AF256*$L256*SUMIF(Lists!$E$2:$E$133,'Quarterly Information'!$K256,Exchange_Value)+AF256*$N256*SUMIF(Lists!$E$2:$E$133,'Quarterly Information'!$M256,Exchange_Value)+AF256*$P256*SUMIF(Lists!$E$2:$E$133,'Quarterly Information'!$O256,Exchange_Value)+AF256*$R256*SUMIF(Lists!$E$2:$E$133,'Quarterly Information'!$Q256,Exchange_Value)+AF256*$T256*SUMIF(Lists!$E$2:$E$133,'Quarterly Information'!$S256,Exchange_Value))/1000,AF256*SUMIF(Lists!$E$2:$E$133,$I256,Exchange_Value)/1000),1)</f>
        <v>0</v>
      </c>
    </row>
    <row r="257" spans="1:87" ht="14" x14ac:dyDescent="0.25">
      <c r="A257" s="39">
        <v>215</v>
      </c>
      <c r="B257" s="90" t="str">
        <f t="shared" si="170"/>
        <v/>
      </c>
      <c r="C257" s="159"/>
      <c r="D257" s="91"/>
      <c r="E257" s="174"/>
      <c r="F257" s="92"/>
      <c r="G257" s="93"/>
      <c r="H257" s="94"/>
      <c r="I257" s="185"/>
      <c r="J257" s="200"/>
      <c r="K257" s="210"/>
      <c r="L257" s="95"/>
      <c r="M257" s="92"/>
      <c r="N257" s="95"/>
      <c r="O257" s="92"/>
      <c r="P257" s="95"/>
      <c r="Q257" s="128"/>
      <c r="R257" s="95"/>
      <c r="S257" s="128"/>
      <c r="T257" s="211"/>
      <c r="U257" s="203"/>
      <c r="V257" s="92"/>
      <c r="W257" s="96"/>
      <c r="X257" s="92"/>
      <c r="Y257" s="220"/>
      <c r="Z257" s="226"/>
      <c r="AA257" s="165"/>
      <c r="AB257" s="165"/>
      <c r="AC257" s="165"/>
      <c r="AD257" s="165"/>
      <c r="AE257" s="165"/>
      <c r="AF257" s="168"/>
      <c r="AG257"/>
      <c r="AH257" s="107">
        <f t="shared" si="172"/>
        <v>0</v>
      </c>
      <c r="AI257" s="107">
        <f t="shared" si="173"/>
        <v>0</v>
      </c>
      <c r="AJ257" s="107">
        <f t="shared" si="174"/>
        <v>0</v>
      </c>
      <c r="AK257" s="107">
        <f t="shared" si="175"/>
        <v>0</v>
      </c>
      <c r="AL257" s="107">
        <f t="shared" si="176"/>
        <v>0</v>
      </c>
      <c r="AM257" s="107">
        <f t="shared" si="171"/>
        <v>0</v>
      </c>
      <c r="AO257" s="161" t="e">
        <f t="shared" si="177"/>
        <v>#DIV/0!</v>
      </c>
      <c r="AP257" s="161" t="e">
        <f t="shared" si="178"/>
        <v>#DIV/0!</v>
      </c>
      <c r="AQ257" s="161" t="e">
        <f t="shared" si="179"/>
        <v>#DIV/0!</v>
      </c>
      <c r="AR257" s="161" t="e">
        <f t="shared" si="180"/>
        <v>#DIV/0!</v>
      </c>
      <c r="AS257" s="161" t="e">
        <f t="shared" si="181"/>
        <v>#DIV/0!</v>
      </c>
      <c r="AT257" s="107">
        <f t="shared" si="182"/>
        <v>0</v>
      </c>
      <c r="AU257" s="161" t="e">
        <f t="shared" si="183"/>
        <v>#DIV/0!</v>
      </c>
      <c r="AV257" s="161" t="e">
        <f t="shared" si="184"/>
        <v>#DIV/0!</v>
      </c>
      <c r="AW257" s="161" t="e">
        <f t="shared" si="185"/>
        <v>#DIV/0!</v>
      </c>
      <c r="AX257" s="161" t="e">
        <f t="shared" si="186"/>
        <v>#DIV/0!</v>
      </c>
      <c r="AY257" s="161" t="e">
        <f t="shared" si="187"/>
        <v>#DIV/0!</v>
      </c>
      <c r="AZ257" s="107">
        <f t="shared" si="188"/>
        <v>0</v>
      </c>
      <c r="BA257" s="161" t="e">
        <f t="shared" si="189"/>
        <v>#DIV/0!</v>
      </c>
      <c r="BB257" s="161" t="e">
        <f t="shared" si="190"/>
        <v>#DIV/0!</v>
      </c>
      <c r="BC257" s="161" t="e">
        <f t="shared" si="191"/>
        <v>#DIV/0!</v>
      </c>
      <c r="BD257" s="161" t="e">
        <f t="shared" si="192"/>
        <v>#DIV/0!</v>
      </c>
      <c r="BE257" s="161" t="e">
        <f t="shared" si="193"/>
        <v>#DIV/0!</v>
      </c>
      <c r="BF257" s="107">
        <f t="shared" si="194"/>
        <v>0</v>
      </c>
      <c r="BG257" s="161" t="e">
        <f t="shared" si="195"/>
        <v>#DIV/0!</v>
      </c>
      <c r="BH257" s="161" t="e">
        <f t="shared" si="196"/>
        <v>#DIV/0!</v>
      </c>
      <c r="BI257" s="161" t="e">
        <f t="shared" si="197"/>
        <v>#DIV/0!</v>
      </c>
      <c r="BJ257" s="161" t="e">
        <f t="shared" si="198"/>
        <v>#DIV/0!</v>
      </c>
      <c r="BK257" s="161" t="e">
        <f t="shared" si="199"/>
        <v>#DIV/0!</v>
      </c>
      <c r="BL257" s="107">
        <f t="shared" si="200"/>
        <v>0</v>
      </c>
      <c r="BM257" s="161" t="e">
        <f t="shared" si="201"/>
        <v>#DIV/0!</v>
      </c>
      <c r="BN257" s="161" t="e">
        <f t="shared" si="202"/>
        <v>#DIV/0!</v>
      </c>
      <c r="BO257" s="161" t="e">
        <f t="shared" si="203"/>
        <v>#DIV/0!</v>
      </c>
      <c r="BP257" s="161" t="e">
        <f t="shared" si="204"/>
        <v>#DIV/0!</v>
      </c>
      <c r="BQ257" s="161" t="e">
        <f t="shared" si="205"/>
        <v>#DIV/0!</v>
      </c>
      <c r="BR257" s="107">
        <f t="shared" si="206"/>
        <v>0</v>
      </c>
      <c r="BS257" s="161" t="e">
        <f t="shared" si="207"/>
        <v>#DIV/0!</v>
      </c>
      <c r="BT257" s="161" t="e">
        <f t="shared" si="208"/>
        <v>#DIV/0!</v>
      </c>
      <c r="BU257" s="161" t="e">
        <f t="shared" si="209"/>
        <v>#DIV/0!</v>
      </c>
      <c r="BV257" s="161" t="e">
        <f t="shared" si="210"/>
        <v>#DIV/0!</v>
      </c>
      <c r="BW257" s="161" t="e">
        <f t="shared" si="211"/>
        <v>#DIV/0!</v>
      </c>
      <c r="BX257" s="107">
        <f t="shared" si="212"/>
        <v>0</v>
      </c>
      <c r="BZ257" s="40" t="e">
        <f>VLOOKUP(I257,Lists!$D$2:$D$19,1,FALSE)</f>
        <v>#N/A</v>
      </c>
      <c r="CA257" s="40" t="e">
        <f>VLOOKUP($I257,Blends!$B$2:$B$115,1,FALSE)</f>
        <v>#N/A</v>
      </c>
      <c r="CC257" s="218">
        <f>ROUND(IF($I257="Other HFC Blend",(Z257*$L257*SUMIF(Lists!$E$2:$E$133,'Quarterly Information'!$K257,Exchange_Value)+Z257*$N257*SUMIF(Lists!$E$2:$E$133,'Quarterly Information'!$M257,Exchange_Value)+Z257*$P257*SUMIF(Lists!$E$2:$E$133,'Quarterly Information'!$O257,Exchange_Value)+Z257*$R257*SUMIF(Lists!$E$2:$E$133,'Quarterly Information'!$Q257,Exchange_Value)+Z257*$T257*SUMIF(Lists!$E$2:$E$133,'Quarterly Information'!$S257,Exchange_Value))/1000,Z257*SUMIF(Lists!$E$2:$E$133,$I257,Exchange_Value)/1000),1)</f>
        <v>0</v>
      </c>
      <c r="CD257" s="218">
        <f>ROUND(IF($I257="Other HFC Blend",(AA257*$L257*SUMIF(Lists!$E$2:$E$133,'Quarterly Information'!$K257,Exchange_Value)+AA257*$N257*SUMIF(Lists!$E$2:$E$133,'Quarterly Information'!$M257,Exchange_Value)+AA257*$P257*SUMIF(Lists!$E$2:$E$133,'Quarterly Information'!$O257,Exchange_Value)+AA257*$R257*SUMIF(Lists!$E$2:$E$133,'Quarterly Information'!$Q257,Exchange_Value)+AA257*$T257*SUMIF(Lists!$E$2:$E$133,'Quarterly Information'!$S257,Exchange_Value))/1000,AA257*SUMIF(Lists!$E$2:$E$133,$I257,Exchange_Value)/1000),1)</f>
        <v>0</v>
      </c>
      <c r="CE257" s="218">
        <f>ROUND(IF($I257="Other HFC Blend",(AB257*$L257*SUMIF(Lists!$E$2:$E$133,'Quarterly Information'!$K257,Exchange_Value)+AB257*$N257*SUMIF(Lists!$E$2:$E$133,'Quarterly Information'!$M257,Exchange_Value)+AB257*$P257*SUMIF(Lists!$E$2:$E$133,'Quarterly Information'!$O257,Exchange_Value)+AB257*$R257*SUMIF(Lists!$E$2:$E$133,'Quarterly Information'!$Q257,Exchange_Value)+AB257*$T257*SUMIF(Lists!$E$2:$E$133,'Quarterly Information'!$S257,Exchange_Value))/1000,AB257*SUMIF(Lists!$E$2:$E$133,$I257,Exchange_Value)/1000),1)</f>
        <v>0</v>
      </c>
      <c r="CF257" s="218">
        <f>ROUND(IF($I257="Other HFC Blend",(AC257*$L257*SUMIF(Lists!$E$2:$E$133,'Quarterly Information'!$K257,Exchange_Value)+AC257*$N257*SUMIF(Lists!$E$2:$E$133,'Quarterly Information'!$M257,Exchange_Value)+AC257*$P257*SUMIF(Lists!$E$2:$E$133,'Quarterly Information'!$O257,Exchange_Value)+AC257*$R257*SUMIF(Lists!$E$2:$E$133,'Quarterly Information'!$Q257,Exchange_Value)+AC257*$T257*SUMIF(Lists!$E$2:$E$133,'Quarterly Information'!$S257,Exchange_Value))/1000,AC257*SUMIF(Lists!$E$2:$E$133,$I257,Exchange_Value)/1000),1)</f>
        <v>0</v>
      </c>
      <c r="CG257" s="218">
        <f>ROUND(IF($I257="Other HFC Blend",(AD257*$L257*SUMIF(Lists!$E$2:$E$133,'Quarterly Information'!$K257,Exchange_Value)+AD257*$N257*SUMIF(Lists!$E$2:$E$133,'Quarterly Information'!$M257,Exchange_Value)+AD257*$P257*SUMIF(Lists!$E$2:$E$133,'Quarterly Information'!$O257,Exchange_Value)+AD257*$R257*SUMIF(Lists!$E$2:$E$133,'Quarterly Information'!$Q257,Exchange_Value)+AD257*$T257*SUMIF(Lists!$E$2:$E$133,'Quarterly Information'!$S257,Exchange_Value))/1000,AD257*SUMIF(Lists!$E$2:$E$133,$I257,Exchange_Value)/1000),1)</f>
        <v>0</v>
      </c>
      <c r="CH257" s="218">
        <f>ROUND(IF($I257="Other HFC Blend",(AE257*$L257*SUMIF(Lists!$E$2:$E$133,'Quarterly Information'!$K257,Exchange_Value)+AE257*$N257*SUMIF(Lists!$E$2:$E$133,'Quarterly Information'!$M257,Exchange_Value)+AE257*$P257*SUMIF(Lists!$E$2:$E$133,'Quarterly Information'!$O257,Exchange_Value)+AE257*$R257*SUMIF(Lists!$E$2:$E$133,'Quarterly Information'!$Q257,Exchange_Value)+AE257*$T257*SUMIF(Lists!$E$2:$E$133,'Quarterly Information'!$S257,Exchange_Value))/1000,AE257*SUMIF(Lists!$E$2:$E$133,$I257,Exchange_Value)/1000),1)</f>
        <v>0</v>
      </c>
      <c r="CI257" s="218">
        <f>ROUND(IF($I257="Other HFC Blend",(AF257*$L257*SUMIF(Lists!$E$2:$E$133,'Quarterly Information'!$K257,Exchange_Value)+AF257*$N257*SUMIF(Lists!$E$2:$E$133,'Quarterly Information'!$M257,Exchange_Value)+AF257*$P257*SUMIF(Lists!$E$2:$E$133,'Quarterly Information'!$O257,Exchange_Value)+AF257*$R257*SUMIF(Lists!$E$2:$E$133,'Quarterly Information'!$Q257,Exchange_Value)+AF257*$T257*SUMIF(Lists!$E$2:$E$133,'Quarterly Information'!$S257,Exchange_Value))/1000,AF257*SUMIF(Lists!$E$2:$E$133,$I257,Exchange_Value)/1000),1)</f>
        <v>0</v>
      </c>
    </row>
    <row r="258" spans="1:87" ht="14" x14ac:dyDescent="0.25">
      <c r="A258" s="39">
        <v>216</v>
      </c>
      <c r="B258" s="90" t="str">
        <f t="shared" si="170"/>
        <v/>
      </c>
      <c r="C258" s="159"/>
      <c r="D258" s="91"/>
      <c r="E258" s="174"/>
      <c r="F258" s="92"/>
      <c r="G258" s="93"/>
      <c r="H258" s="94"/>
      <c r="I258" s="185"/>
      <c r="J258" s="200"/>
      <c r="K258" s="210"/>
      <c r="L258" s="95"/>
      <c r="M258" s="92"/>
      <c r="N258" s="95"/>
      <c r="O258" s="92"/>
      <c r="P258" s="95"/>
      <c r="Q258" s="128"/>
      <c r="R258" s="95"/>
      <c r="S258" s="128"/>
      <c r="T258" s="211"/>
      <c r="U258" s="203"/>
      <c r="V258" s="92"/>
      <c r="W258" s="96"/>
      <c r="X258" s="92"/>
      <c r="Y258" s="220"/>
      <c r="Z258" s="226"/>
      <c r="AA258" s="165"/>
      <c r="AB258" s="165"/>
      <c r="AC258" s="165"/>
      <c r="AD258" s="165"/>
      <c r="AE258" s="165"/>
      <c r="AF258" s="168"/>
      <c r="AG258"/>
      <c r="AH258" s="107">
        <f t="shared" si="172"/>
        <v>0</v>
      </c>
      <c r="AI258" s="107">
        <f t="shared" si="173"/>
        <v>0</v>
      </c>
      <c r="AJ258" s="107">
        <f t="shared" si="174"/>
        <v>0</v>
      </c>
      <c r="AK258" s="107">
        <f t="shared" si="175"/>
        <v>0</v>
      </c>
      <c r="AL258" s="107">
        <f t="shared" si="176"/>
        <v>0</v>
      </c>
      <c r="AM258" s="107">
        <f t="shared" si="171"/>
        <v>0</v>
      </c>
      <c r="AO258" s="161" t="e">
        <f t="shared" si="177"/>
        <v>#DIV/0!</v>
      </c>
      <c r="AP258" s="161" t="e">
        <f t="shared" si="178"/>
        <v>#DIV/0!</v>
      </c>
      <c r="AQ258" s="161" t="e">
        <f t="shared" si="179"/>
        <v>#DIV/0!</v>
      </c>
      <c r="AR258" s="161" t="e">
        <f t="shared" si="180"/>
        <v>#DIV/0!</v>
      </c>
      <c r="AS258" s="161" t="e">
        <f t="shared" si="181"/>
        <v>#DIV/0!</v>
      </c>
      <c r="AT258" s="107">
        <f t="shared" si="182"/>
        <v>0</v>
      </c>
      <c r="AU258" s="161" t="e">
        <f t="shared" si="183"/>
        <v>#DIV/0!</v>
      </c>
      <c r="AV258" s="161" t="e">
        <f t="shared" si="184"/>
        <v>#DIV/0!</v>
      </c>
      <c r="AW258" s="161" t="e">
        <f t="shared" si="185"/>
        <v>#DIV/0!</v>
      </c>
      <c r="AX258" s="161" t="e">
        <f t="shared" si="186"/>
        <v>#DIV/0!</v>
      </c>
      <c r="AY258" s="161" t="e">
        <f t="shared" si="187"/>
        <v>#DIV/0!</v>
      </c>
      <c r="AZ258" s="107">
        <f t="shared" si="188"/>
        <v>0</v>
      </c>
      <c r="BA258" s="161" t="e">
        <f t="shared" si="189"/>
        <v>#DIV/0!</v>
      </c>
      <c r="BB258" s="161" t="e">
        <f t="shared" si="190"/>
        <v>#DIV/0!</v>
      </c>
      <c r="BC258" s="161" t="e">
        <f t="shared" si="191"/>
        <v>#DIV/0!</v>
      </c>
      <c r="BD258" s="161" t="e">
        <f t="shared" si="192"/>
        <v>#DIV/0!</v>
      </c>
      <c r="BE258" s="161" t="e">
        <f t="shared" si="193"/>
        <v>#DIV/0!</v>
      </c>
      <c r="BF258" s="107">
        <f t="shared" si="194"/>
        <v>0</v>
      </c>
      <c r="BG258" s="161" t="e">
        <f t="shared" si="195"/>
        <v>#DIV/0!</v>
      </c>
      <c r="BH258" s="161" t="e">
        <f t="shared" si="196"/>
        <v>#DIV/0!</v>
      </c>
      <c r="BI258" s="161" t="e">
        <f t="shared" si="197"/>
        <v>#DIV/0!</v>
      </c>
      <c r="BJ258" s="161" t="e">
        <f t="shared" si="198"/>
        <v>#DIV/0!</v>
      </c>
      <c r="BK258" s="161" t="e">
        <f t="shared" si="199"/>
        <v>#DIV/0!</v>
      </c>
      <c r="BL258" s="107">
        <f t="shared" si="200"/>
        <v>0</v>
      </c>
      <c r="BM258" s="161" t="e">
        <f t="shared" si="201"/>
        <v>#DIV/0!</v>
      </c>
      <c r="BN258" s="161" t="e">
        <f t="shared" si="202"/>
        <v>#DIV/0!</v>
      </c>
      <c r="BO258" s="161" t="e">
        <f t="shared" si="203"/>
        <v>#DIV/0!</v>
      </c>
      <c r="BP258" s="161" t="e">
        <f t="shared" si="204"/>
        <v>#DIV/0!</v>
      </c>
      <c r="BQ258" s="161" t="e">
        <f t="shared" si="205"/>
        <v>#DIV/0!</v>
      </c>
      <c r="BR258" s="107">
        <f t="shared" si="206"/>
        <v>0</v>
      </c>
      <c r="BS258" s="161" t="e">
        <f t="shared" si="207"/>
        <v>#DIV/0!</v>
      </c>
      <c r="BT258" s="161" t="e">
        <f t="shared" si="208"/>
        <v>#DIV/0!</v>
      </c>
      <c r="BU258" s="161" t="e">
        <f t="shared" si="209"/>
        <v>#DIV/0!</v>
      </c>
      <c r="BV258" s="161" t="e">
        <f t="shared" si="210"/>
        <v>#DIV/0!</v>
      </c>
      <c r="BW258" s="161" t="e">
        <f t="shared" si="211"/>
        <v>#DIV/0!</v>
      </c>
      <c r="BX258" s="107">
        <f t="shared" si="212"/>
        <v>0</v>
      </c>
      <c r="BZ258" s="40" t="e">
        <f>VLOOKUP(I258,Lists!$D$2:$D$19,1,FALSE)</f>
        <v>#N/A</v>
      </c>
      <c r="CA258" s="40" t="e">
        <f>VLOOKUP($I258,Blends!$B$2:$B$115,1,FALSE)</f>
        <v>#N/A</v>
      </c>
      <c r="CC258" s="218">
        <f>ROUND(IF($I258="Other HFC Blend",(Z258*$L258*SUMIF(Lists!$E$2:$E$133,'Quarterly Information'!$K258,Exchange_Value)+Z258*$N258*SUMIF(Lists!$E$2:$E$133,'Quarterly Information'!$M258,Exchange_Value)+Z258*$P258*SUMIF(Lists!$E$2:$E$133,'Quarterly Information'!$O258,Exchange_Value)+Z258*$R258*SUMIF(Lists!$E$2:$E$133,'Quarterly Information'!$Q258,Exchange_Value)+Z258*$T258*SUMIF(Lists!$E$2:$E$133,'Quarterly Information'!$S258,Exchange_Value))/1000,Z258*SUMIF(Lists!$E$2:$E$133,$I258,Exchange_Value)/1000),1)</f>
        <v>0</v>
      </c>
      <c r="CD258" s="218">
        <f>ROUND(IF($I258="Other HFC Blend",(AA258*$L258*SUMIF(Lists!$E$2:$E$133,'Quarterly Information'!$K258,Exchange_Value)+AA258*$N258*SUMIF(Lists!$E$2:$E$133,'Quarterly Information'!$M258,Exchange_Value)+AA258*$P258*SUMIF(Lists!$E$2:$E$133,'Quarterly Information'!$O258,Exchange_Value)+AA258*$R258*SUMIF(Lists!$E$2:$E$133,'Quarterly Information'!$Q258,Exchange_Value)+AA258*$T258*SUMIF(Lists!$E$2:$E$133,'Quarterly Information'!$S258,Exchange_Value))/1000,AA258*SUMIF(Lists!$E$2:$E$133,$I258,Exchange_Value)/1000),1)</f>
        <v>0</v>
      </c>
      <c r="CE258" s="218">
        <f>ROUND(IF($I258="Other HFC Blend",(AB258*$L258*SUMIF(Lists!$E$2:$E$133,'Quarterly Information'!$K258,Exchange_Value)+AB258*$N258*SUMIF(Lists!$E$2:$E$133,'Quarterly Information'!$M258,Exchange_Value)+AB258*$P258*SUMIF(Lists!$E$2:$E$133,'Quarterly Information'!$O258,Exchange_Value)+AB258*$R258*SUMIF(Lists!$E$2:$E$133,'Quarterly Information'!$Q258,Exchange_Value)+AB258*$T258*SUMIF(Lists!$E$2:$E$133,'Quarterly Information'!$S258,Exchange_Value))/1000,AB258*SUMIF(Lists!$E$2:$E$133,$I258,Exchange_Value)/1000),1)</f>
        <v>0</v>
      </c>
      <c r="CF258" s="218">
        <f>ROUND(IF($I258="Other HFC Blend",(AC258*$L258*SUMIF(Lists!$E$2:$E$133,'Quarterly Information'!$K258,Exchange_Value)+AC258*$N258*SUMIF(Lists!$E$2:$E$133,'Quarterly Information'!$M258,Exchange_Value)+AC258*$P258*SUMIF(Lists!$E$2:$E$133,'Quarterly Information'!$O258,Exchange_Value)+AC258*$R258*SUMIF(Lists!$E$2:$E$133,'Quarterly Information'!$Q258,Exchange_Value)+AC258*$T258*SUMIF(Lists!$E$2:$E$133,'Quarterly Information'!$S258,Exchange_Value))/1000,AC258*SUMIF(Lists!$E$2:$E$133,$I258,Exchange_Value)/1000),1)</f>
        <v>0</v>
      </c>
      <c r="CG258" s="218">
        <f>ROUND(IF($I258="Other HFC Blend",(AD258*$L258*SUMIF(Lists!$E$2:$E$133,'Quarterly Information'!$K258,Exchange_Value)+AD258*$N258*SUMIF(Lists!$E$2:$E$133,'Quarterly Information'!$M258,Exchange_Value)+AD258*$P258*SUMIF(Lists!$E$2:$E$133,'Quarterly Information'!$O258,Exchange_Value)+AD258*$R258*SUMIF(Lists!$E$2:$E$133,'Quarterly Information'!$Q258,Exchange_Value)+AD258*$T258*SUMIF(Lists!$E$2:$E$133,'Quarterly Information'!$S258,Exchange_Value))/1000,AD258*SUMIF(Lists!$E$2:$E$133,$I258,Exchange_Value)/1000),1)</f>
        <v>0</v>
      </c>
      <c r="CH258" s="218">
        <f>ROUND(IF($I258="Other HFC Blend",(AE258*$L258*SUMIF(Lists!$E$2:$E$133,'Quarterly Information'!$K258,Exchange_Value)+AE258*$N258*SUMIF(Lists!$E$2:$E$133,'Quarterly Information'!$M258,Exchange_Value)+AE258*$P258*SUMIF(Lists!$E$2:$E$133,'Quarterly Information'!$O258,Exchange_Value)+AE258*$R258*SUMIF(Lists!$E$2:$E$133,'Quarterly Information'!$Q258,Exchange_Value)+AE258*$T258*SUMIF(Lists!$E$2:$E$133,'Quarterly Information'!$S258,Exchange_Value))/1000,AE258*SUMIF(Lists!$E$2:$E$133,$I258,Exchange_Value)/1000),1)</f>
        <v>0</v>
      </c>
      <c r="CI258" s="218">
        <f>ROUND(IF($I258="Other HFC Blend",(AF258*$L258*SUMIF(Lists!$E$2:$E$133,'Quarterly Information'!$K258,Exchange_Value)+AF258*$N258*SUMIF(Lists!$E$2:$E$133,'Quarterly Information'!$M258,Exchange_Value)+AF258*$P258*SUMIF(Lists!$E$2:$E$133,'Quarterly Information'!$O258,Exchange_Value)+AF258*$R258*SUMIF(Lists!$E$2:$E$133,'Quarterly Information'!$Q258,Exchange_Value)+AF258*$T258*SUMIF(Lists!$E$2:$E$133,'Quarterly Information'!$S258,Exchange_Value))/1000,AF258*SUMIF(Lists!$E$2:$E$133,$I258,Exchange_Value)/1000),1)</f>
        <v>0</v>
      </c>
    </row>
    <row r="259" spans="1:87" ht="14" x14ac:dyDescent="0.25">
      <c r="A259" s="39">
        <v>217</v>
      </c>
      <c r="B259" s="90" t="str">
        <f t="shared" si="170"/>
        <v/>
      </c>
      <c r="C259" s="159"/>
      <c r="D259" s="91"/>
      <c r="E259" s="174"/>
      <c r="F259" s="92"/>
      <c r="G259" s="93"/>
      <c r="H259" s="94"/>
      <c r="I259" s="185"/>
      <c r="J259" s="200"/>
      <c r="K259" s="210"/>
      <c r="L259" s="95"/>
      <c r="M259" s="92"/>
      <c r="N259" s="95"/>
      <c r="O259" s="92"/>
      <c r="P259" s="95"/>
      <c r="Q259" s="128"/>
      <c r="R259" s="95"/>
      <c r="S259" s="128"/>
      <c r="T259" s="211"/>
      <c r="U259" s="203"/>
      <c r="V259" s="92"/>
      <c r="W259" s="96"/>
      <c r="X259" s="92"/>
      <c r="Y259" s="220"/>
      <c r="Z259" s="226"/>
      <c r="AA259" s="165"/>
      <c r="AB259" s="165"/>
      <c r="AC259" s="165"/>
      <c r="AD259" s="165"/>
      <c r="AE259" s="165"/>
      <c r="AF259" s="168"/>
      <c r="AG259"/>
      <c r="AH259" s="107">
        <f t="shared" si="172"/>
        <v>0</v>
      </c>
      <c r="AI259" s="107">
        <f t="shared" si="173"/>
        <v>0</v>
      </c>
      <c r="AJ259" s="107">
        <f t="shared" si="174"/>
        <v>0</v>
      </c>
      <c r="AK259" s="107">
        <f t="shared" si="175"/>
        <v>0</v>
      </c>
      <c r="AL259" s="107">
        <f t="shared" si="176"/>
        <v>0</v>
      </c>
      <c r="AM259" s="107">
        <f t="shared" si="171"/>
        <v>0</v>
      </c>
      <c r="AO259" s="161" t="e">
        <f t="shared" si="177"/>
        <v>#DIV/0!</v>
      </c>
      <c r="AP259" s="161" t="e">
        <f t="shared" si="178"/>
        <v>#DIV/0!</v>
      </c>
      <c r="AQ259" s="161" t="e">
        <f t="shared" si="179"/>
        <v>#DIV/0!</v>
      </c>
      <c r="AR259" s="161" t="e">
        <f t="shared" si="180"/>
        <v>#DIV/0!</v>
      </c>
      <c r="AS259" s="161" t="e">
        <f t="shared" si="181"/>
        <v>#DIV/0!</v>
      </c>
      <c r="AT259" s="107">
        <f t="shared" si="182"/>
        <v>0</v>
      </c>
      <c r="AU259" s="161" t="e">
        <f t="shared" si="183"/>
        <v>#DIV/0!</v>
      </c>
      <c r="AV259" s="161" t="e">
        <f t="shared" si="184"/>
        <v>#DIV/0!</v>
      </c>
      <c r="AW259" s="161" t="e">
        <f t="shared" si="185"/>
        <v>#DIV/0!</v>
      </c>
      <c r="AX259" s="161" t="e">
        <f t="shared" si="186"/>
        <v>#DIV/0!</v>
      </c>
      <c r="AY259" s="161" t="e">
        <f t="shared" si="187"/>
        <v>#DIV/0!</v>
      </c>
      <c r="AZ259" s="107">
        <f t="shared" si="188"/>
        <v>0</v>
      </c>
      <c r="BA259" s="161" t="e">
        <f t="shared" si="189"/>
        <v>#DIV/0!</v>
      </c>
      <c r="BB259" s="161" t="e">
        <f t="shared" si="190"/>
        <v>#DIV/0!</v>
      </c>
      <c r="BC259" s="161" t="e">
        <f t="shared" si="191"/>
        <v>#DIV/0!</v>
      </c>
      <c r="BD259" s="161" t="e">
        <f t="shared" si="192"/>
        <v>#DIV/0!</v>
      </c>
      <c r="BE259" s="161" t="e">
        <f t="shared" si="193"/>
        <v>#DIV/0!</v>
      </c>
      <c r="BF259" s="107">
        <f t="shared" si="194"/>
        <v>0</v>
      </c>
      <c r="BG259" s="161" t="e">
        <f t="shared" si="195"/>
        <v>#DIV/0!</v>
      </c>
      <c r="BH259" s="161" t="e">
        <f t="shared" si="196"/>
        <v>#DIV/0!</v>
      </c>
      <c r="BI259" s="161" t="e">
        <f t="shared" si="197"/>
        <v>#DIV/0!</v>
      </c>
      <c r="BJ259" s="161" t="e">
        <f t="shared" si="198"/>
        <v>#DIV/0!</v>
      </c>
      <c r="BK259" s="161" t="e">
        <f t="shared" si="199"/>
        <v>#DIV/0!</v>
      </c>
      <c r="BL259" s="107">
        <f t="shared" si="200"/>
        <v>0</v>
      </c>
      <c r="BM259" s="161" t="e">
        <f t="shared" si="201"/>
        <v>#DIV/0!</v>
      </c>
      <c r="BN259" s="161" t="e">
        <f t="shared" si="202"/>
        <v>#DIV/0!</v>
      </c>
      <c r="BO259" s="161" t="e">
        <f t="shared" si="203"/>
        <v>#DIV/0!</v>
      </c>
      <c r="BP259" s="161" t="e">
        <f t="shared" si="204"/>
        <v>#DIV/0!</v>
      </c>
      <c r="BQ259" s="161" t="e">
        <f t="shared" si="205"/>
        <v>#DIV/0!</v>
      </c>
      <c r="BR259" s="107">
        <f t="shared" si="206"/>
        <v>0</v>
      </c>
      <c r="BS259" s="161" t="e">
        <f t="shared" si="207"/>
        <v>#DIV/0!</v>
      </c>
      <c r="BT259" s="161" t="e">
        <f t="shared" si="208"/>
        <v>#DIV/0!</v>
      </c>
      <c r="BU259" s="161" t="e">
        <f t="shared" si="209"/>
        <v>#DIV/0!</v>
      </c>
      <c r="BV259" s="161" t="e">
        <f t="shared" si="210"/>
        <v>#DIV/0!</v>
      </c>
      <c r="BW259" s="161" t="e">
        <f t="shared" si="211"/>
        <v>#DIV/0!</v>
      </c>
      <c r="BX259" s="107">
        <f t="shared" si="212"/>
        <v>0</v>
      </c>
      <c r="BZ259" s="40" t="e">
        <f>VLOOKUP(I259,Lists!$D$2:$D$19,1,FALSE)</f>
        <v>#N/A</v>
      </c>
      <c r="CA259" s="40" t="e">
        <f>VLOOKUP($I259,Blends!$B$2:$B$115,1,FALSE)</f>
        <v>#N/A</v>
      </c>
      <c r="CC259" s="218">
        <f>ROUND(IF($I259="Other HFC Blend",(Z259*$L259*SUMIF(Lists!$E$2:$E$133,'Quarterly Information'!$K259,Exchange_Value)+Z259*$N259*SUMIF(Lists!$E$2:$E$133,'Quarterly Information'!$M259,Exchange_Value)+Z259*$P259*SUMIF(Lists!$E$2:$E$133,'Quarterly Information'!$O259,Exchange_Value)+Z259*$R259*SUMIF(Lists!$E$2:$E$133,'Quarterly Information'!$Q259,Exchange_Value)+Z259*$T259*SUMIF(Lists!$E$2:$E$133,'Quarterly Information'!$S259,Exchange_Value))/1000,Z259*SUMIF(Lists!$E$2:$E$133,$I259,Exchange_Value)/1000),1)</f>
        <v>0</v>
      </c>
      <c r="CD259" s="218">
        <f>ROUND(IF($I259="Other HFC Blend",(AA259*$L259*SUMIF(Lists!$E$2:$E$133,'Quarterly Information'!$K259,Exchange_Value)+AA259*$N259*SUMIF(Lists!$E$2:$E$133,'Quarterly Information'!$M259,Exchange_Value)+AA259*$P259*SUMIF(Lists!$E$2:$E$133,'Quarterly Information'!$O259,Exchange_Value)+AA259*$R259*SUMIF(Lists!$E$2:$E$133,'Quarterly Information'!$Q259,Exchange_Value)+AA259*$T259*SUMIF(Lists!$E$2:$E$133,'Quarterly Information'!$S259,Exchange_Value))/1000,AA259*SUMIF(Lists!$E$2:$E$133,$I259,Exchange_Value)/1000),1)</f>
        <v>0</v>
      </c>
      <c r="CE259" s="218">
        <f>ROUND(IF($I259="Other HFC Blend",(AB259*$L259*SUMIF(Lists!$E$2:$E$133,'Quarterly Information'!$K259,Exchange_Value)+AB259*$N259*SUMIF(Lists!$E$2:$E$133,'Quarterly Information'!$M259,Exchange_Value)+AB259*$P259*SUMIF(Lists!$E$2:$E$133,'Quarterly Information'!$O259,Exchange_Value)+AB259*$R259*SUMIF(Lists!$E$2:$E$133,'Quarterly Information'!$Q259,Exchange_Value)+AB259*$T259*SUMIF(Lists!$E$2:$E$133,'Quarterly Information'!$S259,Exchange_Value))/1000,AB259*SUMIF(Lists!$E$2:$E$133,$I259,Exchange_Value)/1000),1)</f>
        <v>0</v>
      </c>
      <c r="CF259" s="218">
        <f>ROUND(IF($I259="Other HFC Blend",(AC259*$L259*SUMIF(Lists!$E$2:$E$133,'Quarterly Information'!$K259,Exchange_Value)+AC259*$N259*SUMIF(Lists!$E$2:$E$133,'Quarterly Information'!$M259,Exchange_Value)+AC259*$P259*SUMIF(Lists!$E$2:$E$133,'Quarterly Information'!$O259,Exchange_Value)+AC259*$R259*SUMIF(Lists!$E$2:$E$133,'Quarterly Information'!$Q259,Exchange_Value)+AC259*$T259*SUMIF(Lists!$E$2:$E$133,'Quarterly Information'!$S259,Exchange_Value))/1000,AC259*SUMIF(Lists!$E$2:$E$133,$I259,Exchange_Value)/1000),1)</f>
        <v>0</v>
      </c>
      <c r="CG259" s="218">
        <f>ROUND(IF($I259="Other HFC Blend",(AD259*$L259*SUMIF(Lists!$E$2:$E$133,'Quarterly Information'!$K259,Exchange_Value)+AD259*$N259*SUMIF(Lists!$E$2:$E$133,'Quarterly Information'!$M259,Exchange_Value)+AD259*$P259*SUMIF(Lists!$E$2:$E$133,'Quarterly Information'!$O259,Exchange_Value)+AD259*$R259*SUMIF(Lists!$E$2:$E$133,'Quarterly Information'!$Q259,Exchange_Value)+AD259*$T259*SUMIF(Lists!$E$2:$E$133,'Quarterly Information'!$S259,Exchange_Value))/1000,AD259*SUMIF(Lists!$E$2:$E$133,$I259,Exchange_Value)/1000),1)</f>
        <v>0</v>
      </c>
      <c r="CH259" s="218">
        <f>ROUND(IF($I259="Other HFC Blend",(AE259*$L259*SUMIF(Lists!$E$2:$E$133,'Quarterly Information'!$K259,Exchange_Value)+AE259*$N259*SUMIF(Lists!$E$2:$E$133,'Quarterly Information'!$M259,Exchange_Value)+AE259*$P259*SUMIF(Lists!$E$2:$E$133,'Quarterly Information'!$O259,Exchange_Value)+AE259*$R259*SUMIF(Lists!$E$2:$E$133,'Quarterly Information'!$Q259,Exchange_Value)+AE259*$T259*SUMIF(Lists!$E$2:$E$133,'Quarterly Information'!$S259,Exchange_Value))/1000,AE259*SUMIF(Lists!$E$2:$E$133,$I259,Exchange_Value)/1000),1)</f>
        <v>0</v>
      </c>
      <c r="CI259" s="218">
        <f>ROUND(IF($I259="Other HFC Blend",(AF259*$L259*SUMIF(Lists!$E$2:$E$133,'Quarterly Information'!$K259,Exchange_Value)+AF259*$N259*SUMIF(Lists!$E$2:$E$133,'Quarterly Information'!$M259,Exchange_Value)+AF259*$P259*SUMIF(Lists!$E$2:$E$133,'Quarterly Information'!$O259,Exchange_Value)+AF259*$R259*SUMIF(Lists!$E$2:$E$133,'Quarterly Information'!$Q259,Exchange_Value)+AF259*$T259*SUMIF(Lists!$E$2:$E$133,'Quarterly Information'!$S259,Exchange_Value))/1000,AF259*SUMIF(Lists!$E$2:$E$133,$I259,Exchange_Value)/1000),1)</f>
        <v>0</v>
      </c>
    </row>
    <row r="260" spans="1:87" ht="14" x14ac:dyDescent="0.25">
      <c r="A260" s="39">
        <v>218</v>
      </c>
      <c r="B260" s="90" t="str">
        <f t="shared" si="170"/>
        <v/>
      </c>
      <c r="C260" s="159"/>
      <c r="D260" s="91"/>
      <c r="E260" s="174"/>
      <c r="F260" s="92"/>
      <c r="G260" s="93"/>
      <c r="H260" s="94"/>
      <c r="I260" s="185"/>
      <c r="J260" s="200"/>
      <c r="K260" s="210"/>
      <c r="L260" s="95"/>
      <c r="M260" s="92"/>
      <c r="N260" s="95"/>
      <c r="O260" s="92"/>
      <c r="P260" s="95"/>
      <c r="Q260" s="128"/>
      <c r="R260" s="95"/>
      <c r="S260" s="128"/>
      <c r="T260" s="211"/>
      <c r="U260" s="203"/>
      <c r="V260" s="92"/>
      <c r="W260" s="96"/>
      <c r="X260" s="92"/>
      <c r="Y260" s="220"/>
      <c r="Z260" s="226"/>
      <c r="AA260" s="165"/>
      <c r="AB260" s="165"/>
      <c r="AC260" s="165"/>
      <c r="AD260" s="165"/>
      <c r="AE260" s="165"/>
      <c r="AF260" s="168"/>
      <c r="AG260"/>
      <c r="AH260" s="107">
        <f t="shared" si="172"/>
        <v>0</v>
      </c>
      <c r="AI260" s="107">
        <f t="shared" si="173"/>
        <v>0</v>
      </c>
      <c r="AJ260" s="107">
        <f t="shared" si="174"/>
        <v>0</v>
      </c>
      <c r="AK260" s="107">
        <f t="shared" si="175"/>
        <v>0</v>
      </c>
      <c r="AL260" s="107">
        <f t="shared" si="176"/>
        <v>0</v>
      </c>
      <c r="AM260" s="107">
        <f t="shared" si="171"/>
        <v>0</v>
      </c>
      <c r="AO260" s="161" t="e">
        <f t="shared" si="177"/>
        <v>#DIV/0!</v>
      </c>
      <c r="AP260" s="161" t="e">
        <f t="shared" si="178"/>
        <v>#DIV/0!</v>
      </c>
      <c r="AQ260" s="161" t="e">
        <f t="shared" si="179"/>
        <v>#DIV/0!</v>
      </c>
      <c r="AR260" s="161" t="e">
        <f t="shared" si="180"/>
        <v>#DIV/0!</v>
      </c>
      <c r="AS260" s="161" t="e">
        <f t="shared" si="181"/>
        <v>#DIV/0!</v>
      </c>
      <c r="AT260" s="107">
        <f t="shared" si="182"/>
        <v>0</v>
      </c>
      <c r="AU260" s="161" t="e">
        <f t="shared" si="183"/>
        <v>#DIV/0!</v>
      </c>
      <c r="AV260" s="161" t="e">
        <f t="shared" si="184"/>
        <v>#DIV/0!</v>
      </c>
      <c r="AW260" s="161" t="e">
        <f t="shared" si="185"/>
        <v>#DIV/0!</v>
      </c>
      <c r="AX260" s="161" t="e">
        <f t="shared" si="186"/>
        <v>#DIV/0!</v>
      </c>
      <c r="AY260" s="161" t="e">
        <f t="shared" si="187"/>
        <v>#DIV/0!</v>
      </c>
      <c r="AZ260" s="107">
        <f t="shared" si="188"/>
        <v>0</v>
      </c>
      <c r="BA260" s="161" t="e">
        <f t="shared" si="189"/>
        <v>#DIV/0!</v>
      </c>
      <c r="BB260" s="161" t="e">
        <f t="shared" si="190"/>
        <v>#DIV/0!</v>
      </c>
      <c r="BC260" s="161" t="e">
        <f t="shared" si="191"/>
        <v>#DIV/0!</v>
      </c>
      <c r="BD260" s="161" t="e">
        <f t="shared" si="192"/>
        <v>#DIV/0!</v>
      </c>
      <c r="BE260" s="161" t="e">
        <f t="shared" si="193"/>
        <v>#DIV/0!</v>
      </c>
      <c r="BF260" s="107">
        <f t="shared" si="194"/>
        <v>0</v>
      </c>
      <c r="BG260" s="161" t="e">
        <f t="shared" si="195"/>
        <v>#DIV/0!</v>
      </c>
      <c r="BH260" s="161" t="e">
        <f t="shared" si="196"/>
        <v>#DIV/0!</v>
      </c>
      <c r="BI260" s="161" t="e">
        <f t="shared" si="197"/>
        <v>#DIV/0!</v>
      </c>
      <c r="BJ260" s="161" t="e">
        <f t="shared" si="198"/>
        <v>#DIV/0!</v>
      </c>
      <c r="BK260" s="161" t="e">
        <f t="shared" si="199"/>
        <v>#DIV/0!</v>
      </c>
      <c r="BL260" s="107">
        <f t="shared" si="200"/>
        <v>0</v>
      </c>
      <c r="BM260" s="161" t="e">
        <f t="shared" si="201"/>
        <v>#DIV/0!</v>
      </c>
      <c r="BN260" s="161" t="e">
        <f t="shared" si="202"/>
        <v>#DIV/0!</v>
      </c>
      <c r="BO260" s="161" t="e">
        <f t="shared" si="203"/>
        <v>#DIV/0!</v>
      </c>
      <c r="BP260" s="161" t="e">
        <f t="shared" si="204"/>
        <v>#DIV/0!</v>
      </c>
      <c r="BQ260" s="161" t="e">
        <f t="shared" si="205"/>
        <v>#DIV/0!</v>
      </c>
      <c r="BR260" s="107">
        <f t="shared" si="206"/>
        <v>0</v>
      </c>
      <c r="BS260" s="161" t="e">
        <f t="shared" si="207"/>
        <v>#DIV/0!</v>
      </c>
      <c r="BT260" s="161" t="e">
        <f t="shared" si="208"/>
        <v>#DIV/0!</v>
      </c>
      <c r="BU260" s="161" t="e">
        <f t="shared" si="209"/>
        <v>#DIV/0!</v>
      </c>
      <c r="BV260" s="161" t="e">
        <f t="shared" si="210"/>
        <v>#DIV/0!</v>
      </c>
      <c r="BW260" s="161" t="e">
        <f t="shared" si="211"/>
        <v>#DIV/0!</v>
      </c>
      <c r="BX260" s="107">
        <f t="shared" si="212"/>
        <v>0</v>
      </c>
      <c r="BZ260" s="40" t="e">
        <f>VLOOKUP(I260,Lists!$D$2:$D$19,1,FALSE)</f>
        <v>#N/A</v>
      </c>
      <c r="CA260" s="40" t="e">
        <f>VLOOKUP($I260,Blends!$B$2:$B$115,1,FALSE)</f>
        <v>#N/A</v>
      </c>
      <c r="CC260" s="218">
        <f>ROUND(IF($I260="Other HFC Blend",(Z260*$L260*SUMIF(Lists!$E$2:$E$133,'Quarterly Information'!$K260,Exchange_Value)+Z260*$N260*SUMIF(Lists!$E$2:$E$133,'Quarterly Information'!$M260,Exchange_Value)+Z260*$P260*SUMIF(Lists!$E$2:$E$133,'Quarterly Information'!$O260,Exchange_Value)+Z260*$R260*SUMIF(Lists!$E$2:$E$133,'Quarterly Information'!$Q260,Exchange_Value)+Z260*$T260*SUMIF(Lists!$E$2:$E$133,'Quarterly Information'!$S260,Exchange_Value))/1000,Z260*SUMIF(Lists!$E$2:$E$133,$I260,Exchange_Value)/1000),1)</f>
        <v>0</v>
      </c>
      <c r="CD260" s="218">
        <f>ROUND(IF($I260="Other HFC Blend",(AA260*$L260*SUMIF(Lists!$E$2:$E$133,'Quarterly Information'!$K260,Exchange_Value)+AA260*$N260*SUMIF(Lists!$E$2:$E$133,'Quarterly Information'!$M260,Exchange_Value)+AA260*$P260*SUMIF(Lists!$E$2:$E$133,'Quarterly Information'!$O260,Exchange_Value)+AA260*$R260*SUMIF(Lists!$E$2:$E$133,'Quarterly Information'!$Q260,Exchange_Value)+AA260*$T260*SUMIF(Lists!$E$2:$E$133,'Quarterly Information'!$S260,Exchange_Value))/1000,AA260*SUMIF(Lists!$E$2:$E$133,$I260,Exchange_Value)/1000),1)</f>
        <v>0</v>
      </c>
      <c r="CE260" s="218">
        <f>ROUND(IF($I260="Other HFC Blend",(AB260*$L260*SUMIF(Lists!$E$2:$E$133,'Quarterly Information'!$K260,Exchange_Value)+AB260*$N260*SUMIF(Lists!$E$2:$E$133,'Quarterly Information'!$M260,Exchange_Value)+AB260*$P260*SUMIF(Lists!$E$2:$E$133,'Quarterly Information'!$O260,Exchange_Value)+AB260*$R260*SUMIF(Lists!$E$2:$E$133,'Quarterly Information'!$Q260,Exchange_Value)+AB260*$T260*SUMIF(Lists!$E$2:$E$133,'Quarterly Information'!$S260,Exchange_Value))/1000,AB260*SUMIF(Lists!$E$2:$E$133,$I260,Exchange_Value)/1000),1)</f>
        <v>0</v>
      </c>
      <c r="CF260" s="218">
        <f>ROUND(IF($I260="Other HFC Blend",(AC260*$L260*SUMIF(Lists!$E$2:$E$133,'Quarterly Information'!$K260,Exchange_Value)+AC260*$N260*SUMIF(Lists!$E$2:$E$133,'Quarterly Information'!$M260,Exchange_Value)+AC260*$P260*SUMIF(Lists!$E$2:$E$133,'Quarterly Information'!$O260,Exchange_Value)+AC260*$R260*SUMIF(Lists!$E$2:$E$133,'Quarterly Information'!$Q260,Exchange_Value)+AC260*$T260*SUMIF(Lists!$E$2:$E$133,'Quarterly Information'!$S260,Exchange_Value))/1000,AC260*SUMIF(Lists!$E$2:$E$133,$I260,Exchange_Value)/1000),1)</f>
        <v>0</v>
      </c>
      <c r="CG260" s="218">
        <f>ROUND(IF($I260="Other HFC Blend",(AD260*$L260*SUMIF(Lists!$E$2:$E$133,'Quarterly Information'!$K260,Exchange_Value)+AD260*$N260*SUMIF(Lists!$E$2:$E$133,'Quarterly Information'!$M260,Exchange_Value)+AD260*$P260*SUMIF(Lists!$E$2:$E$133,'Quarterly Information'!$O260,Exchange_Value)+AD260*$R260*SUMIF(Lists!$E$2:$E$133,'Quarterly Information'!$Q260,Exchange_Value)+AD260*$T260*SUMIF(Lists!$E$2:$E$133,'Quarterly Information'!$S260,Exchange_Value))/1000,AD260*SUMIF(Lists!$E$2:$E$133,$I260,Exchange_Value)/1000),1)</f>
        <v>0</v>
      </c>
      <c r="CH260" s="218">
        <f>ROUND(IF($I260="Other HFC Blend",(AE260*$L260*SUMIF(Lists!$E$2:$E$133,'Quarterly Information'!$K260,Exchange_Value)+AE260*$N260*SUMIF(Lists!$E$2:$E$133,'Quarterly Information'!$M260,Exchange_Value)+AE260*$P260*SUMIF(Lists!$E$2:$E$133,'Quarterly Information'!$O260,Exchange_Value)+AE260*$R260*SUMIF(Lists!$E$2:$E$133,'Quarterly Information'!$Q260,Exchange_Value)+AE260*$T260*SUMIF(Lists!$E$2:$E$133,'Quarterly Information'!$S260,Exchange_Value))/1000,AE260*SUMIF(Lists!$E$2:$E$133,$I260,Exchange_Value)/1000),1)</f>
        <v>0</v>
      </c>
      <c r="CI260" s="218">
        <f>ROUND(IF($I260="Other HFC Blend",(AF260*$L260*SUMIF(Lists!$E$2:$E$133,'Quarterly Information'!$K260,Exchange_Value)+AF260*$N260*SUMIF(Lists!$E$2:$E$133,'Quarterly Information'!$M260,Exchange_Value)+AF260*$P260*SUMIF(Lists!$E$2:$E$133,'Quarterly Information'!$O260,Exchange_Value)+AF260*$R260*SUMIF(Lists!$E$2:$E$133,'Quarterly Information'!$Q260,Exchange_Value)+AF260*$T260*SUMIF(Lists!$E$2:$E$133,'Quarterly Information'!$S260,Exchange_Value))/1000,AF260*SUMIF(Lists!$E$2:$E$133,$I260,Exchange_Value)/1000),1)</f>
        <v>0</v>
      </c>
    </row>
    <row r="261" spans="1:87" ht="14" x14ac:dyDescent="0.25">
      <c r="A261" s="39">
        <v>219</v>
      </c>
      <c r="B261" s="90" t="str">
        <f t="shared" si="170"/>
        <v/>
      </c>
      <c r="C261" s="159"/>
      <c r="D261" s="91"/>
      <c r="E261" s="174"/>
      <c r="F261" s="92"/>
      <c r="G261" s="93"/>
      <c r="H261" s="94"/>
      <c r="I261" s="185"/>
      <c r="J261" s="200"/>
      <c r="K261" s="210"/>
      <c r="L261" s="95"/>
      <c r="M261" s="92"/>
      <c r="N261" s="95"/>
      <c r="O261" s="92"/>
      <c r="P261" s="95"/>
      <c r="Q261" s="128"/>
      <c r="R261" s="95"/>
      <c r="S261" s="128"/>
      <c r="T261" s="211"/>
      <c r="U261" s="203"/>
      <c r="V261" s="92"/>
      <c r="W261" s="96"/>
      <c r="X261" s="92"/>
      <c r="Y261" s="220"/>
      <c r="Z261" s="226"/>
      <c r="AA261" s="165"/>
      <c r="AB261" s="165"/>
      <c r="AC261" s="165"/>
      <c r="AD261" s="165"/>
      <c r="AE261" s="165"/>
      <c r="AF261" s="168"/>
      <c r="AG261"/>
      <c r="AH261" s="107">
        <f t="shared" si="172"/>
        <v>0</v>
      </c>
      <c r="AI261" s="107">
        <f t="shared" si="173"/>
        <v>0</v>
      </c>
      <c r="AJ261" s="107">
        <f t="shared" si="174"/>
        <v>0</v>
      </c>
      <c r="AK261" s="107">
        <f t="shared" si="175"/>
        <v>0</v>
      </c>
      <c r="AL261" s="107">
        <f t="shared" si="176"/>
        <v>0</v>
      </c>
      <c r="AM261" s="107">
        <f t="shared" si="171"/>
        <v>0</v>
      </c>
      <c r="AO261" s="161" t="e">
        <f t="shared" si="177"/>
        <v>#DIV/0!</v>
      </c>
      <c r="AP261" s="161" t="e">
        <f t="shared" si="178"/>
        <v>#DIV/0!</v>
      </c>
      <c r="AQ261" s="161" t="e">
        <f t="shared" si="179"/>
        <v>#DIV/0!</v>
      </c>
      <c r="AR261" s="161" t="e">
        <f t="shared" si="180"/>
        <v>#DIV/0!</v>
      </c>
      <c r="AS261" s="161" t="e">
        <f t="shared" si="181"/>
        <v>#DIV/0!</v>
      </c>
      <c r="AT261" s="107">
        <f t="shared" si="182"/>
        <v>0</v>
      </c>
      <c r="AU261" s="161" t="e">
        <f t="shared" si="183"/>
        <v>#DIV/0!</v>
      </c>
      <c r="AV261" s="161" t="e">
        <f t="shared" si="184"/>
        <v>#DIV/0!</v>
      </c>
      <c r="AW261" s="161" t="e">
        <f t="shared" si="185"/>
        <v>#DIV/0!</v>
      </c>
      <c r="AX261" s="161" t="e">
        <f t="shared" si="186"/>
        <v>#DIV/0!</v>
      </c>
      <c r="AY261" s="161" t="e">
        <f t="shared" si="187"/>
        <v>#DIV/0!</v>
      </c>
      <c r="AZ261" s="107">
        <f t="shared" si="188"/>
        <v>0</v>
      </c>
      <c r="BA261" s="161" t="e">
        <f t="shared" si="189"/>
        <v>#DIV/0!</v>
      </c>
      <c r="BB261" s="161" t="e">
        <f t="shared" si="190"/>
        <v>#DIV/0!</v>
      </c>
      <c r="BC261" s="161" t="e">
        <f t="shared" si="191"/>
        <v>#DIV/0!</v>
      </c>
      <c r="BD261" s="161" t="e">
        <f t="shared" si="192"/>
        <v>#DIV/0!</v>
      </c>
      <c r="BE261" s="161" t="e">
        <f t="shared" si="193"/>
        <v>#DIV/0!</v>
      </c>
      <c r="BF261" s="107">
        <f t="shared" si="194"/>
        <v>0</v>
      </c>
      <c r="BG261" s="161" t="e">
        <f t="shared" si="195"/>
        <v>#DIV/0!</v>
      </c>
      <c r="BH261" s="161" t="e">
        <f t="shared" si="196"/>
        <v>#DIV/0!</v>
      </c>
      <c r="BI261" s="161" t="e">
        <f t="shared" si="197"/>
        <v>#DIV/0!</v>
      </c>
      <c r="BJ261" s="161" t="e">
        <f t="shared" si="198"/>
        <v>#DIV/0!</v>
      </c>
      <c r="BK261" s="161" t="e">
        <f t="shared" si="199"/>
        <v>#DIV/0!</v>
      </c>
      <c r="BL261" s="107">
        <f t="shared" si="200"/>
        <v>0</v>
      </c>
      <c r="BM261" s="161" t="e">
        <f t="shared" si="201"/>
        <v>#DIV/0!</v>
      </c>
      <c r="BN261" s="161" t="e">
        <f t="shared" si="202"/>
        <v>#DIV/0!</v>
      </c>
      <c r="BO261" s="161" t="e">
        <f t="shared" si="203"/>
        <v>#DIV/0!</v>
      </c>
      <c r="BP261" s="161" t="e">
        <f t="shared" si="204"/>
        <v>#DIV/0!</v>
      </c>
      <c r="BQ261" s="161" t="e">
        <f t="shared" si="205"/>
        <v>#DIV/0!</v>
      </c>
      <c r="BR261" s="107">
        <f t="shared" si="206"/>
        <v>0</v>
      </c>
      <c r="BS261" s="161" t="e">
        <f t="shared" si="207"/>
        <v>#DIV/0!</v>
      </c>
      <c r="BT261" s="161" t="e">
        <f t="shared" si="208"/>
        <v>#DIV/0!</v>
      </c>
      <c r="BU261" s="161" t="e">
        <f t="shared" si="209"/>
        <v>#DIV/0!</v>
      </c>
      <c r="BV261" s="161" t="e">
        <f t="shared" si="210"/>
        <v>#DIV/0!</v>
      </c>
      <c r="BW261" s="161" t="e">
        <f t="shared" si="211"/>
        <v>#DIV/0!</v>
      </c>
      <c r="BX261" s="107">
        <f t="shared" si="212"/>
        <v>0</v>
      </c>
      <c r="BZ261" s="40" t="e">
        <f>VLOOKUP(I261,Lists!$D$2:$D$19,1,FALSE)</f>
        <v>#N/A</v>
      </c>
      <c r="CA261" s="40" t="e">
        <f>VLOOKUP($I261,Blends!$B$2:$B$115,1,FALSE)</f>
        <v>#N/A</v>
      </c>
      <c r="CC261" s="218">
        <f>ROUND(IF($I261="Other HFC Blend",(Z261*$L261*SUMIF(Lists!$E$2:$E$133,'Quarterly Information'!$K261,Exchange_Value)+Z261*$N261*SUMIF(Lists!$E$2:$E$133,'Quarterly Information'!$M261,Exchange_Value)+Z261*$P261*SUMIF(Lists!$E$2:$E$133,'Quarterly Information'!$O261,Exchange_Value)+Z261*$R261*SUMIF(Lists!$E$2:$E$133,'Quarterly Information'!$Q261,Exchange_Value)+Z261*$T261*SUMIF(Lists!$E$2:$E$133,'Quarterly Information'!$S261,Exchange_Value))/1000,Z261*SUMIF(Lists!$E$2:$E$133,$I261,Exchange_Value)/1000),1)</f>
        <v>0</v>
      </c>
      <c r="CD261" s="218">
        <f>ROUND(IF($I261="Other HFC Blend",(AA261*$L261*SUMIF(Lists!$E$2:$E$133,'Quarterly Information'!$K261,Exchange_Value)+AA261*$N261*SUMIF(Lists!$E$2:$E$133,'Quarterly Information'!$M261,Exchange_Value)+AA261*$P261*SUMIF(Lists!$E$2:$E$133,'Quarterly Information'!$O261,Exchange_Value)+AA261*$R261*SUMIF(Lists!$E$2:$E$133,'Quarterly Information'!$Q261,Exchange_Value)+AA261*$T261*SUMIF(Lists!$E$2:$E$133,'Quarterly Information'!$S261,Exchange_Value))/1000,AA261*SUMIF(Lists!$E$2:$E$133,$I261,Exchange_Value)/1000),1)</f>
        <v>0</v>
      </c>
      <c r="CE261" s="218">
        <f>ROUND(IF($I261="Other HFC Blend",(AB261*$L261*SUMIF(Lists!$E$2:$E$133,'Quarterly Information'!$K261,Exchange_Value)+AB261*$N261*SUMIF(Lists!$E$2:$E$133,'Quarterly Information'!$M261,Exchange_Value)+AB261*$P261*SUMIF(Lists!$E$2:$E$133,'Quarterly Information'!$O261,Exchange_Value)+AB261*$R261*SUMIF(Lists!$E$2:$E$133,'Quarterly Information'!$Q261,Exchange_Value)+AB261*$T261*SUMIF(Lists!$E$2:$E$133,'Quarterly Information'!$S261,Exchange_Value))/1000,AB261*SUMIF(Lists!$E$2:$E$133,$I261,Exchange_Value)/1000),1)</f>
        <v>0</v>
      </c>
      <c r="CF261" s="218">
        <f>ROUND(IF($I261="Other HFC Blend",(AC261*$L261*SUMIF(Lists!$E$2:$E$133,'Quarterly Information'!$K261,Exchange_Value)+AC261*$N261*SUMIF(Lists!$E$2:$E$133,'Quarterly Information'!$M261,Exchange_Value)+AC261*$P261*SUMIF(Lists!$E$2:$E$133,'Quarterly Information'!$O261,Exchange_Value)+AC261*$R261*SUMIF(Lists!$E$2:$E$133,'Quarterly Information'!$Q261,Exchange_Value)+AC261*$T261*SUMIF(Lists!$E$2:$E$133,'Quarterly Information'!$S261,Exchange_Value))/1000,AC261*SUMIF(Lists!$E$2:$E$133,$I261,Exchange_Value)/1000),1)</f>
        <v>0</v>
      </c>
      <c r="CG261" s="218">
        <f>ROUND(IF($I261="Other HFC Blend",(AD261*$L261*SUMIF(Lists!$E$2:$E$133,'Quarterly Information'!$K261,Exchange_Value)+AD261*$N261*SUMIF(Lists!$E$2:$E$133,'Quarterly Information'!$M261,Exchange_Value)+AD261*$P261*SUMIF(Lists!$E$2:$E$133,'Quarterly Information'!$O261,Exchange_Value)+AD261*$R261*SUMIF(Lists!$E$2:$E$133,'Quarterly Information'!$Q261,Exchange_Value)+AD261*$T261*SUMIF(Lists!$E$2:$E$133,'Quarterly Information'!$S261,Exchange_Value))/1000,AD261*SUMIF(Lists!$E$2:$E$133,$I261,Exchange_Value)/1000),1)</f>
        <v>0</v>
      </c>
      <c r="CH261" s="218">
        <f>ROUND(IF($I261="Other HFC Blend",(AE261*$L261*SUMIF(Lists!$E$2:$E$133,'Quarterly Information'!$K261,Exchange_Value)+AE261*$N261*SUMIF(Lists!$E$2:$E$133,'Quarterly Information'!$M261,Exchange_Value)+AE261*$P261*SUMIF(Lists!$E$2:$E$133,'Quarterly Information'!$O261,Exchange_Value)+AE261*$R261*SUMIF(Lists!$E$2:$E$133,'Quarterly Information'!$Q261,Exchange_Value)+AE261*$T261*SUMIF(Lists!$E$2:$E$133,'Quarterly Information'!$S261,Exchange_Value))/1000,AE261*SUMIF(Lists!$E$2:$E$133,$I261,Exchange_Value)/1000),1)</f>
        <v>0</v>
      </c>
      <c r="CI261" s="218">
        <f>ROUND(IF($I261="Other HFC Blend",(AF261*$L261*SUMIF(Lists!$E$2:$E$133,'Quarterly Information'!$K261,Exchange_Value)+AF261*$N261*SUMIF(Lists!$E$2:$E$133,'Quarterly Information'!$M261,Exchange_Value)+AF261*$P261*SUMIF(Lists!$E$2:$E$133,'Quarterly Information'!$O261,Exchange_Value)+AF261*$R261*SUMIF(Lists!$E$2:$E$133,'Quarterly Information'!$Q261,Exchange_Value)+AF261*$T261*SUMIF(Lists!$E$2:$E$133,'Quarterly Information'!$S261,Exchange_Value))/1000,AF261*SUMIF(Lists!$E$2:$E$133,$I261,Exchange_Value)/1000),1)</f>
        <v>0</v>
      </c>
    </row>
    <row r="262" spans="1:87" ht="14" x14ac:dyDescent="0.25">
      <c r="A262" s="39">
        <v>220</v>
      </c>
      <c r="B262" s="90" t="str">
        <f t="shared" si="170"/>
        <v/>
      </c>
      <c r="C262" s="159"/>
      <c r="D262" s="91"/>
      <c r="E262" s="174"/>
      <c r="F262" s="92"/>
      <c r="G262" s="93"/>
      <c r="H262" s="94"/>
      <c r="I262" s="185"/>
      <c r="J262" s="200"/>
      <c r="K262" s="210"/>
      <c r="L262" s="95"/>
      <c r="M262" s="92"/>
      <c r="N262" s="95"/>
      <c r="O262" s="92"/>
      <c r="P262" s="95"/>
      <c r="Q262" s="128"/>
      <c r="R262" s="95"/>
      <c r="S262" s="128"/>
      <c r="T262" s="211"/>
      <c r="U262" s="203"/>
      <c r="V262" s="92"/>
      <c r="W262" s="96"/>
      <c r="X262" s="92"/>
      <c r="Y262" s="220"/>
      <c r="Z262" s="226"/>
      <c r="AA262" s="165"/>
      <c r="AB262" s="165"/>
      <c r="AC262" s="165"/>
      <c r="AD262" s="165"/>
      <c r="AE262" s="165"/>
      <c r="AF262" s="168"/>
      <c r="AG262"/>
      <c r="AH262" s="107">
        <f t="shared" si="172"/>
        <v>0</v>
      </c>
      <c r="AI262" s="107">
        <f t="shared" si="173"/>
        <v>0</v>
      </c>
      <c r="AJ262" s="107">
        <f t="shared" si="174"/>
        <v>0</v>
      </c>
      <c r="AK262" s="107">
        <f t="shared" si="175"/>
        <v>0</v>
      </c>
      <c r="AL262" s="107">
        <f t="shared" si="176"/>
        <v>0</v>
      </c>
      <c r="AM262" s="107">
        <f t="shared" si="171"/>
        <v>0</v>
      </c>
      <c r="AO262" s="161" t="e">
        <f t="shared" si="177"/>
        <v>#DIV/0!</v>
      </c>
      <c r="AP262" s="161" t="e">
        <f t="shared" si="178"/>
        <v>#DIV/0!</v>
      </c>
      <c r="AQ262" s="161" t="e">
        <f t="shared" si="179"/>
        <v>#DIV/0!</v>
      </c>
      <c r="AR262" s="161" t="e">
        <f t="shared" si="180"/>
        <v>#DIV/0!</v>
      </c>
      <c r="AS262" s="161" t="e">
        <f t="shared" si="181"/>
        <v>#DIV/0!</v>
      </c>
      <c r="AT262" s="107">
        <f t="shared" si="182"/>
        <v>0</v>
      </c>
      <c r="AU262" s="161" t="e">
        <f t="shared" si="183"/>
        <v>#DIV/0!</v>
      </c>
      <c r="AV262" s="161" t="e">
        <f t="shared" si="184"/>
        <v>#DIV/0!</v>
      </c>
      <c r="AW262" s="161" t="e">
        <f t="shared" si="185"/>
        <v>#DIV/0!</v>
      </c>
      <c r="AX262" s="161" t="e">
        <f t="shared" si="186"/>
        <v>#DIV/0!</v>
      </c>
      <c r="AY262" s="161" t="e">
        <f t="shared" si="187"/>
        <v>#DIV/0!</v>
      </c>
      <c r="AZ262" s="107">
        <f t="shared" si="188"/>
        <v>0</v>
      </c>
      <c r="BA262" s="161" t="e">
        <f t="shared" si="189"/>
        <v>#DIV/0!</v>
      </c>
      <c r="BB262" s="161" t="e">
        <f t="shared" si="190"/>
        <v>#DIV/0!</v>
      </c>
      <c r="BC262" s="161" t="e">
        <f t="shared" si="191"/>
        <v>#DIV/0!</v>
      </c>
      <c r="BD262" s="161" t="e">
        <f t="shared" si="192"/>
        <v>#DIV/0!</v>
      </c>
      <c r="BE262" s="161" t="e">
        <f t="shared" si="193"/>
        <v>#DIV/0!</v>
      </c>
      <c r="BF262" s="107">
        <f t="shared" si="194"/>
        <v>0</v>
      </c>
      <c r="BG262" s="161" t="e">
        <f t="shared" si="195"/>
        <v>#DIV/0!</v>
      </c>
      <c r="BH262" s="161" t="e">
        <f t="shared" si="196"/>
        <v>#DIV/0!</v>
      </c>
      <c r="BI262" s="161" t="e">
        <f t="shared" si="197"/>
        <v>#DIV/0!</v>
      </c>
      <c r="BJ262" s="161" t="e">
        <f t="shared" si="198"/>
        <v>#DIV/0!</v>
      </c>
      <c r="BK262" s="161" t="e">
        <f t="shared" si="199"/>
        <v>#DIV/0!</v>
      </c>
      <c r="BL262" s="107">
        <f t="shared" si="200"/>
        <v>0</v>
      </c>
      <c r="BM262" s="161" t="e">
        <f t="shared" si="201"/>
        <v>#DIV/0!</v>
      </c>
      <c r="BN262" s="161" t="e">
        <f t="shared" si="202"/>
        <v>#DIV/0!</v>
      </c>
      <c r="BO262" s="161" t="e">
        <f t="shared" si="203"/>
        <v>#DIV/0!</v>
      </c>
      <c r="BP262" s="161" t="e">
        <f t="shared" si="204"/>
        <v>#DIV/0!</v>
      </c>
      <c r="BQ262" s="161" t="e">
        <f t="shared" si="205"/>
        <v>#DIV/0!</v>
      </c>
      <c r="BR262" s="107">
        <f t="shared" si="206"/>
        <v>0</v>
      </c>
      <c r="BS262" s="161" t="e">
        <f t="shared" si="207"/>
        <v>#DIV/0!</v>
      </c>
      <c r="BT262" s="161" t="e">
        <f t="shared" si="208"/>
        <v>#DIV/0!</v>
      </c>
      <c r="BU262" s="161" t="e">
        <f t="shared" si="209"/>
        <v>#DIV/0!</v>
      </c>
      <c r="BV262" s="161" t="e">
        <f t="shared" si="210"/>
        <v>#DIV/0!</v>
      </c>
      <c r="BW262" s="161" t="e">
        <f t="shared" si="211"/>
        <v>#DIV/0!</v>
      </c>
      <c r="BX262" s="107">
        <f t="shared" si="212"/>
        <v>0</v>
      </c>
      <c r="BZ262" s="40" t="e">
        <f>VLOOKUP(I262,Lists!$D$2:$D$19,1,FALSE)</f>
        <v>#N/A</v>
      </c>
      <c r="CA262" s="40" t="e">
        <f>VLOOKUP($I262,Blends!$B$2:$B$115,1,FALSE)</f>
        <v>#N/A</v>
      </c>
      <c r="CC262" s="218">
        <f>ROUND(IF($I262="Other HFC Blend",(Z262*$L262*SUMIF(Lists!$E$2:$E$133,'Quarterly Information'!$K262,Exchange_Value)+Z262*$N262*SUMIF(Lists!$E$2:$E$133,'Quarterly Information'!$M262,Exchange_Value)+Z262*$P262*SUMIF(Lists!$E$2:$E$133,'Quarterly Information'!$O262,Exchange_Value)+Z262*$R262*SUMIF(Lists!$E$2:$E$133,'Quarterly Information'!$Q262,Exchange_Value)+Z262*$T262*SUMIF(Lists!$E$2:$E$133,'Quarterly Information'!$S262,Exchange_Value))/1000,Z262*SUMIF(Lists!$E$2:$E$133,$I262,Exchange_Value)/1000),1)</f>
        <v>0</v>
      </c>
      <c r="CD262" s="218">
        <f>ROUND(IF($I262="Other HFC Blend",(AA262*$L262*SUMIF(Lists!$E$2:$E$133,'Quarterly Information'!$K262,Exchange_Value)+AA262*$N262*SUMIF(Lists!$E$2:$E$133,'Quarterly Information'!$M262,Exchange_Value)+AA262*$P262*SUMIF(Lists!$E$2:$E$133,'Quarterly Information'!$O262,Exchange_Value)+AA262*$R262*SUMIF(Lists!$E$2:$E$133,'Quarterly Information'!$Q262,Exchange_Value)+AA262*$T262*SUMIF(Lists!$E$2:$E$133,'Quarterly Information'!$S262,Exchange_Value))/1000,AA262*SUMIF(Lists!$E$2:$E$133,$I262,Exchange_Value)/1000),1)</f>
        <v>0</v>
      </c>
      <c r="CE262" s="218">
        <f>ROUND(IF($I262="Other HFC Blend",(AB262*$L262*SUMIF(Lists!$E$2:$E$133,'Quarterly Information'!$K262,Exchange_Value)+AB262*$N262*SUMIF(Lists!$E$2:$E$133,'Quarterly Information'!$M262,Exchange_Value)+AB262*$P262*SUMIF(Lists!$E$2:$E$133,'Quarterly Information'!$O262,Exchange_Value)+AB262*$R262*SUMIF(Lists!$E$2:$E$133,'Quarterly Information'!$Q262,Exchange_Value)+AB262*$T262*SUMIF(Lists!$E$2:$E$133,'Quarterly Information'!$S262,Exchange_Value))/1000,AB262*SUMIF(Lists!$E$2:$E$133,$I262,Exchange_Value)/1000),1)</f>
        <v>0</v>
      </c>
      <c r="CF262" s="218">
        <f>ROUND(IF($I262="Other HFC Blend",(AC262*$L262*SUMIF(Lists!$E$2:$E$133,'Quarterly Information'!$K262,Exchange_Value)+AC262*$N262*SUMIF(Lists!$E$2:$E$133,'Quarterly Information'!$M262,Exchange_Value)+AC262*$P262*SUMIF(Lists!$E$2:$E$133,'Quarterly Information'!$O262,Exchange_Value)+AC262*$R262*SUMIF(Lists!$E$2:$E$133,'Quarterly Information'!$Q262,Exchange_Value)+AC262*$T262*SUMIF(Lists!$E$2:$E$133,'Quarterly Information'!$S262,Exchange_Value))/1000,AC262*SUMIF(Lists!$E$2:$E$133,$I262,Exchange_Value)/1000),1)</f>
        <v>0</v>
      </c>
      <c r="CG262" s="218">
        <f>ROUND(IF($I262="Other HFC Blend",(AD262*$L262*SUMIF(Lists!$E$2:$E$133,'Quarterly Information'!$K262,Exchange_Value)+AD262*$N262*SUMIF(Lists!$E$2:$E$133,'Quarterly Information'!$M262,Exchange_Value)+AD262*$P262*SUMIF(Lists!$E$2:$E$133,'Quarterly Information'!$O262,Exchange_Value)+AD262*$R262*SUMIF(Lists!$E$2:$E$133,'Quarterly Information'!$Q262,Exchange_Value)+AD262*$T262*SUMIF(Lists!$E$2:$E$133,'Quarterly Information'!$S262,Exchange_Value))/1000,AD262*SUMIF(Lists!$E$2:$E$133,$I262,Exchange_Value)/1000),1)</f>
        <v>0</v>
      </c>
      <c r="CH262" s="218">
        <f>ROUND(IF($I262="Other HFC Blend",(AE262*$L262*SUMIF(Lists!$E$2:$E$133,'Quarterly Information'!$K262,Exchange_Value)+AE262*$N262*SUMIF(Lists!$E$2:$E$133,'Quarterly Information'!$M262,Exchange_Value)+AE262*$P262*SUMIF(Lists!$E$2:$E$133,'Quarterly Information'!$O262,Exchange_Value)+AE262*$R262*SUMIF(Lists!$E$2:$E$133,'Quarterly Information'!$Q262,Exchange_Value)+AE262*$T262*SUMIF(Lists!$E$2:$E$133,'Quarterly Information'!$S262,Exchange_Value))/1000,AE262*SUMIF(Lists!$E$2:$E$133,$I262,Exchange_Value)/1000),1)</f>
        <v>0</v>
      </c>
      <c r="CI262" s="218">
        <f>ROUND(IF($I262="Other HFC Blend",(AF262*$L262*SUMIF(Lists!$E$2:$E$133,'Quarterly Information'!$K262,Exchange_Value)+AF262*$N262*SUMIF(Lists!$E$2:$E$133,'Quarterly Information'!$M262,Exchange_Value)+AF262*$P262*SUMIF(Lists!$E$2:$E$133,'Quarterly Information'!$O262,Exchange_Value)+AF262*$R262*SUMIF(Lists!$E$2:$E$133,'Quarterly Information'!$Q262,Exchange_Value)+AF262*$T262*SUMIF(Lists!$E$2:$E$133,'Quarterly Information'!$S262,Exchange_Value))/1000,AF262*SUMIF(Lists!$E$2:$E$133,$I262,Exchange_Value)/1000),1)</f>
        <v>0</v>
      </c>
    </row>
    <row r="263" spans="1:87" ht="14" x14ac:dyDescent="0.25">
      <c r="A263" s="39">
        <v>221</v>
      </c>
      <c r="B263" s="90" t="str">
        <f t="shared" si="170"/>
        <v/>
      </c>
      <c r="C263" s="159"/>
      <c r="D263" s="91"/>
      <c r="E263" s="174"/>
      <c r="F263" s="92"/>
      <c r="G263" s="93"/>
      <c r="H263" s="94"/>
      <c r="I263" s="185"/>
      <c r="J263" s="200"/>
      <c r="K263" s="210"/>
      <c r="L263" s="95"/>
      <c r="M263" s="92"/>
      <c r="N263" s="95"/>
      <c r="O263" s="92"/>
      <c r="P263" s="95"/>
      <c r="Q263" s="128"/>
      <c r="R263" s="95"/>
      <c r="S263" s="128"/>
      <c r="T263" s="211"/>
      <c r="U263" s="203"/>
      <c r="V263" s="92"/>
      <c r="W263" s="96"/>
      <c r="X263" s="92"/>
      <c r="Y263" s="220"/>
      <c r="Z263" s="226"/>
      <c r="AA263" s="165"/>
      <c r="AB263" s="165"/>
      <c r="AC263" s="165"/>
      <c r="AD263" s="165"/>
      <c r="AE263" s="165"/>
      <c r="AF263" s="168"/>
      <c r="AG263"/>
      <c r="AH263" s="107">
        <f t="shared" si="172"/>
        <v>0</v>
      </c>
      <c r="AI263" s="107">
        <f t="shared" si="173"/>
        <v>0</v>
      </c>
      <c r="AJ263" s="107">
        <f t="shared" si="174"/>
        <v>0</v>
      </c>
      <c r="AK263" s="107">
        <f t="shared" si="175"/>
        <v>0</v>
      </c>
      <c r="AL263" s="107">
        <f t="shared" si="176"/>
        <v>0</v>
      </c>
      <c r="AM263" s="107">
        <f t="shared" si="171"/>
        <v>0</v>
      </c>
      <c r="AO263" s="161" t="e">
        <f t="shared" si="177"/>
        <v>#DIV/0!</v>
      </c>
      <c r="AP263" s="161" t="e">
        <f t="shared" si="178"/>
        <v>#DIV/0!</v>
      </c>
      <c r="AQ263" s="161" t="e">
        <f t="shared" si="179"/>
        <v>#DIV/0!</v>
      </c>
      <c r="AR263" s="161" t="e">
        <f t="shared" si="180"/>
        <v>#DIV/0!</v>
      </c>
      <c r="AS263" s="161" t="e">
        <f t="shared" si="181"/>
        <v>#DIV/0!</v>
      </c>
      <c r="AT263" s="107">
        <f t="shared" si="182"/>
        <v>0</v>
      </c>
      <c r="AU263" s="161" t="e">
        <f t="shared" si="183"/>
        <v>#DIV/0!</v>
      </c>
      <c r="AV263" s="161" t="e">
        <f t="shared" si="184"/>
        <v>#DIV/0!</v>
      </c>
      <c r="AW263" s="161" t="e">
        <f t="shared" si="185"/>
        <v>#DIV/0!</v>
      </c>
      <c r="AX263" s="161" t="e">
        <f t="shared" si="186"/>
        <v>#DIV/0!</v>
      </c>
      <c r="AY263" s="161" t="e">
        <f t="shared" si="187"/>
        <v>#DIV/0!</v>
      </c>
      <c r="AZ263" s="107">
        <f t="shared" si="188"/>
        <v>0</v>
      </c>
      <c r="BA263" s="161" t="e">
        <f t="shared" si="189"/>
        <v>#DIV/0!</v>
      </c>
      <c r="BB263" s="161" t="e">
        <f t="shared" si="190"/>
        <v>#DIV/0!</v>
      </c>
      <c r="BC263" s="161" t="e">
        <f t="shared" si="191"/>
        <v>#DIV/0!</v>
      </c>
      <c r="BD263" s="161" t="e">
        <f t="shared" si="192"/>
        <v>#DIV/0!</v>
      </c>
      <c r="BE263" s="161" t="e">
        <f t="shared" si="193"/>
        <v>#DIV/0!</v>
      </c>
      <c r="BF263" s="107">
        <f t="shared" si="194"/>
        <v>0</v>
      </c>
      <c r="BG263" s="161" t="e">
        <f t="shared" si="195"/>
        <v>#DIV/0!</v>
      </c>
      <c r="BH263" s="161" t="e">
        <f t="shared" si="196"/>
        <v>#DIV/0!</v>
      </c>
      <c r="BI263" s="161" t="e">
        <f t="shared" si="197"/>
        <v>#DIV/0!</v>
      </c>
      <c r="BJ263" s="161" t="e">
        <f t="shared" si="198"/>
        <v>#DIV/0!</v>
      </c>
      <c r="BK263" s="161" t="e">
        <f t="shared" si="199"/>
        <v>#DIV/0!</v>
      </c>
      <c r="BL263" s="107">
        <f t="shared" si="200"/>
        <v>0</v>
      </c>
      <c r="BM263" s="161" t="e">
        <f t="shared" si="201"/>
        <v>#DIV/0!</v>
      </c>
      <c r="BN263" s="161" t="e">
        <f t="shared" si="202"/>
        <v>#DIV/0!</v>
      </c>
      <c r="BO263" s="161" t="e">
        <f t="shared" si="203"/>
        <v>#DIV/0!</v>
      </c>
      <c r="BP263" s="161" t="e">
        <f t="shared" si="204"/>
        <v>#DIV/0!</v>
      </c>
      <c r="BQ263" s="161" t="e">
        <f t="shared" si="205"/>
        <v>#DIV/0!</v>
      </c>
      <c r="BR263" s="107">
        <f t="shared" si="206"/>
        <v>0</v>
      </c>
      <c r="BS263" s="161" t="e">
        <f t="shared" si="207"/>
        <v>#DIV/0!</v>
      </c>
      <c r="BT263" s="161" t="e">
        <f t="shared" si="208"/>
        <v>#DIV/0!</v>
      </c>
      <c r="BU263" s="161" t="e">
        <f t="shared" si="209"/>
        <v>#DIV/0!</v>
      </c>
      <c r="BV263" s="161" t="e">
        <f t="shared" si="210"/>
        <v>#DIV/0!</v>
      </c>
      <c r="BW263" s="161" t="e">
        <f t="shared" si="211"/>
        <v>#DIV/0!</v>
      </c>
      <c r="BX263" s="107">
        <f t="shared" si="212"/>
        <v>0</v>
      </c>
      <c r="BZ263" s="40" t="e">
        <f>VLOOKUP(I263,Lists!$D$2:$D$19,1,FALSE)</f>
        <v>#N/A</v>
      </c>
      <c r="CA263" s="40" t="e">
        <f>VLOOKUP($I263,Blends!$B$2:$B$115,1,FALSE)</f>
        <v>#N/A</v>
      </c>
      <c r="CC263" s="218">
        <f>ROUND(IF($I263="Other HFC Blend",(Z263*$L263*SUMIF(Lists!$E$2:$E$133,'Quarterly Information'!$K263,Exchange_Value)+Z263*$N263*SUMIF(Lists!$E$2:$E$133,'Quarterly Information'!$M263,Exchange_Value)+Z263*$P263*SUMIF(Lists!$E$2:$E$133,'Quarterly Information'!$O263,Exchange_Value)+Z263*$R263*SUMIF(Lists!$E$2:$E$133,'Quarterly Information'!$Q263,Exchange_Value)+Z263*$T263*SUMIF(Lists!$E$2:$E$133,'Quarterly Information'!$S263,Exchange_Value))/1000,Z263*SUMIF(Lists!$E$2:$E$133,$I263,Exchange_Value)/1000),1)</f>
        <v>0</v>
      </c>
      <c r="CD263" s="218">
        <f>ROUND(IF($I263="Other HFC Blend",(AA263*$L263*SUMIF(Lists!$E$2:$E$133,'Quarterly Information'!$K263,Exchange_Value)+AA263*$N263*SUMIF(Lists!$E$2:$E$133,'Quarterly Information'!$M263,Exchange_Value)+AA263*$P263*SUMIF(Lists!$E$2:$E$133,'Quarterly Information'!$O263,Exchange_Value)+AA263*$R263*SUMIF(Lists!$E$2:$E$133,'Quarterly Information'!$Q263,Exchange_Value)+AA263*$T263*SUMIF(Lists!$E$2:$E$133,'Quarterly Information'!$S263,Exchange_Value))/1000,AA263*SUMIF(Lists!$E$2:$E$133,$I263,Exchange_Value)/1000),1)</f>
        <v>0</v>
      </c>
      <c r="CE263" s="218">
        <f>ROUND(IF($I263="Other HFC Blend",(AB263*$L263*SUMIF(Lists!$E$2:$E$133,'Quarterly Information'!$K263,Exchange_Value)+AB263*$N263*SUMIF(Lists!$E$2:$E$133,'Quarterly Information'!$M263,Exchange_Value)+AB263*$P263*SUMIF(Lists!$E$2:$E$133,'Quarterly Information'!$O263,Exchange_Value)+AB263*$R263*SUMIF(Lists!$E$2:$E$133,'Quarterly Information'!$Q263,Exchange_Value)+AB263*$T263*SUMIF(Lists!$E$2:$E$133,'Quarterly Information'!$S263,Exchange_Value))/1000,AB263*SUMIF(Lists!$E$2:$E$133,$I263,Exchange_Value)/1000),1)</f>
        <v>0</v>
      </c>
      <c r="CF263" s="218">
        <f>ROUND(IF($I263="Other HFC Blend",(AC263*$L263*SUMIF(Lists!$E$2:$E$133,'Quarterly Information'!$K263,Exchange_Value)+AC263*$N263*SUMIF(Lists!$E$2:$E$133,'Quarterly Information'!$M263,Exchange_Value)+AC263*$P263*SUMIF(Lists!$E$2:$E$133,'Quarterly Information'!$O263,Exchange_Value)+AC263*$R263*SUMIF(Lists!$E$2:$E$133,'Quarterly Information'!$Q263,Exchange_Value)+AC263*$T263*SUMIF(Lists!$E$2:$E$133,'Quarterly Information'!$S263,Exchange_Value))/1000,AC263*SUMIF(Lists!$E$2:$E$133,$I263,Exchange_Value)/1000),1)</f>
        <v>0</v>
      </c>
      <c r="CG263" s="218">
        <f>ROUND(IF($I263="Other HFC Blend",(AD263*$L263*SUMIF(Lists!$E$2:$E$133,'Quarterly Information'!$K263,Exchange_Value)+AD263*$N263*SUMIF(Lists!$E$2:$E$133,'Quarterly Information'!$M263,Exchange_Value)+AD263*$P263*SUMIF(Lists!$E$2:$E$133,'Quarterly Information'!$O263,Exchange_Value)+AD263*$R263*SUMIF(Lists!$E$2:$E$133,'Quarterly Information'!$Q263,Exchange_Value)+AD263*$T263*SUMIF(Lists!$E$2:$E$133,'Quarterly Information'!$S263,Exchange_Value))/1000,AD263*SUMIF(Lists!$E$2:$E$133,$I263,Exchange_Value)/1000),1)</f>
        <v>0</v>
      </c>
      <c r="CH263" s="218">
        <f>ROUND(IF($I263="Other HFC Blend",(AE263*$L263*SUMIF(Lists!$E$2:$E$133,'Quarterly Information'!$K263,Exchange_Value)+AE263*$N263*SUMIF(Lists!$E$2:$E$133,'Quarterly Information'!$M263,Exchange_Value)+AE263*$P263*SUMIF(Lists!$E$2:$E$133,'Quarterly Information'!$O263,Exchange_Value)+AE263*$R263*SUMIF(Lists!$E$2:$E$133,'Quarterly Information'!$Q263,Exchange_Value)+AE263*$T263*SUMIF(Lists!$E$2:$E$133,'Quarterly Information'!$S263,Exchange_Value))/1000,AE263*SUMIF(Lists!$E$2:$E$133,$I263,Exchange_Value)/1000),1)</f>
        <v>0</v>
      </c>
      <c r="CI263" s="218">
        <f>ROUND(IF($I263="Other HFC Blend",(AF263*$L263*SUMIF(Lists!$E$2:$E$133,'Quarterly Information'!$K263,Exchange_Value)+AF263*$N263*SUMIF(Lists!$E$2:$E$133,'Quarterly Information'!$M263,Exchange_Value)+AF263*$P263*SUMIF(Lists!$E$2:$E$133,'Quarterly Information'!$O263,Exchange_Value)+AF263*$R263*SUMIF(Lists!$E$2:$E$133,'Quarterly Information'!$Q263,Exchange_Value)+AF263*$T263*SUMIF(Lists!$E$2:$E$133,'Quarterly Information'!$S263,Exchange_Value))/1000,AF263*SUMIF(Lists!$E$2:$E$133,$I263,Exchange_Value)/1000),1)</f>
        <v>0</v>
      </c>
    </row>
    <row r="264" spans="1:87" ht="14" x14ac:dyDescent="0.25">
      <c r="A264" s="39">
        <v>222</v>
      </c>
      <c r="B264" s="90" t="str">
        <f t="shared" si="170"/>
        <v/>
      </c>
      <c r="C264" s="159"/>
      <c r="D264" s="91"/>
      <c r="E264" s="174"/>
      <c r="F264" s="92"/>
      <c r="G264" s="93"/>
      <c r="H264" s="94"/>
      <c r="I264" s="185"/>
      <c r="J264" s="200"/>
      <c r="K264" s="210"/>
      <c r="L264" s="95"/>
      <c r="M264" s="92"/>
      <c r="N264" s="95"/>
      <c r="O264" s="92"/>
      <c r="P264" s="95"/>
      <c r="Q264" s="128"/>
      <c r="R264" s="95"/>
      <c r="S264" s="128"/>
      <c r="T264" s="211"/>
      <c r="U264" s="203"/>
      <c r="V264" s="92"/>
      <c r="W264" s="96"/>
      <c r="X264" s="92"/>
      <c r="Y264" s="220"/>
      <c r="Z264" s="226"/>
      <c r="AA264" s="165"/>
      <c r="AB264" s="165"/>
      <c r="AC264" s="165"/>
      <c r="AD264" s="165"/>
      <c r="AE264" s="165"/>
      <c r="AF264" s="168"/>
      <c r="AG264"/>
      <c r="AH264" s="107">
        <f t="shared" si="172"/>
        <v>0</v>
      </c>
      <c r="AI264" s="107">
        <f t="shared" si="173"/>
        <v>0</v>
      </c>
      <c r="AJ264" s="107">
        <f t="shared" si="174"/>
        <v>0</v>
      </c>
      <c r="AK264" s="107">
        <f t="shared" si="175"/>
        <v>0</v>
      </c>
      <c r="AL264" s="107">
        <f t="shared" si="176"/>
        <v>0</v>
      </c>
      <c r="AM264" s="107">
        <f t="shared" si="171"/>
        <v>0</v>
      </c>
      <c r="AO264" s="161" t="e">
        <f t="shared" si="177"/>
        <v>#DIV/0!</v>
      </c>
      <c r="AP264" s="161" t="e">
        <f t="shared" si="178"/>
        <v>#DIV/0!</v>
      </c>
      <c r="AQ264" s="161" t="e">
        <f t="shared" si="179"/>
        <v>#DIV/0!</v>
      </c>
      <c r="AR264" s="161" t="e">
        <f t="shared" si="180"/>
        <v>#DIV/0!</v>
      </c>
      <c r="AS264" s="161" t="e">
        <f t="shared" si="181"/>
        <v>#DIV/0!</v>
      </c>
      <c r="AT264" s="107">
        <f t="shared" si="182"/>
        <v>0</v>
      </c>
      <c r="AU264" s="161" t="e">
        <f t="shared" si="183"/>
        <v>#DIV/0!</v>
      </c>
      <c r="AV264" s="161" t="e">
        <f t="shared" si="184"/>
        <v>#DIV/0!</v>
      </c>
      <c r="AW264" s="161" t="e">
        <f t="shared" si="185"/>
        <v>#DIV/0!</v>
      </c>
      <c r="AX264" s="161" t="e">
        <f t="shared" si="186"/>
        <v>#DIV/0!</v>
      </c>
      <c r="AY264" s="161" t="e">
        <f t="shared" si="187"/>
        <v>#DIV/0!</v>
      </c>
      <c r="AZ264" s="107">
        <f t="shared" si="188"/>
        <v>0</v>
      </c>
      <c r="BA264" s="161" t="e">
        <f t="shared" si="189"/>
        <v>#DIV/0!</v>
      </c>
      <c r="BB264" s="161" t="e">
        <f t="shared" si="190"/>
        <v>#DIV/0!</v>
      </c>
      <c r="BC264" s="161" t="e">
        <f t="shared" si="191"/>
        <v>#DIV/0!</v>
      </c>
      <c r="BD264" s="161" t="e">
        <f t="shared" si="192"/>
        <v>#DIV/0!</v>
      </c>
      <c r="BE264" s="161" t="e">
        <f t="shared" si="193"/>
        <v>#DIV/0!</v>
      </c>
      <c r="BF264" s="107">
        <f t="shared" si="194"/>
        <v>0</v>
      </c>
      <c r="BG264" s="161" t="e">
        <f t="shared" si="195"/>
        <v>#DIV/0!</v>
      </c>
      <c r="BH264" s="161" t="e">
        <f t="shared" si="196"/>
        <v>#DIV/0!</v>
      </c>
      <c r="BI264" s="161" t="e">
        <f t="shared" si="197"/>
        <v>#DIV/0!</v>
      </c>
      <c r="BJ264" s="161" t="e">
        <f t="shared" si="198"/>
        <v>#DIV/0!</v>
      </c>
      <c r="BK264" s="161" t="e">
        <f t="shared" si="199"/>
        <v>#DIV/0!</v>
      </c>
      <c r="BL264" s="107">
        <f t="shared" si="200"/>
        <v>0</v>
      </c>
      <c r="BM264" s="161" t="e">
        <f t="shared" si="201"/>
        <v>#DIV/0!</v>
      </c>
      <c r="BN264" s="161" t="e">
        <f t="shared" si="202"/>
        <v>#DIV/0!</v>
      </c>
      <c r="BO264" s="161" t="e">
        <f t="shared" si="203"/>
        <v>#DIV/0!</v>
      </c>
      <c r="BP264" s="161" t="e">
        <f t="shared" si="204"/>
        <v>#DIV/0!</v>
      </c>
      <c r="BQ264" s="161" t="e">
        <f t="shared" si="205"/>
        <v>#DIV/0!</v>
      </c>
      <c r="BR264" s="107">
        <f t="shared" si="206"/>
        <v>0</v>
      </c>
      <c r="BS264" s="161" t="e">
        <f t="shared" si="207"/>
        <v>#DIV/0!</v>
      </c>
      <c r="BT264" s="161" t="e">
        <f t="shared" si="208"/>
        <v>#DIV/0!</v>
      </c>
      <c r="BU264" s="161" t="e">
        <f t="shared" si="209"/>
        <v>#DIV/0!</v>
      </c>
      <c r="BV264" s="161" t="e">
        <f t="shared" si="210"/>
        <v>#DIV/0!</v>
      </c>
      <c r="BW264" s="161" t="e">
        <f t="shared" si="211"/>
        <v>#DIV/0!</v>
      </c>
      <c r="BX264" s="107">
        <f t="shared" si="212"/>
        <v>0</v>
      </c>
      <c r="BZ264" s="40" t="e">
        <f>VLOOKUP(I264,Lists!$D$2:$D$19,1,FALSE)</f>
        <v>#N/A</v>
      </c>
      <c r="CA264" s="40" t="e">
        <f>VLOOKUP($I264,Blends!$B$2:$B$115,1,FALSE)</f>
        <v>#N/A</v>
      </c>
      <c r="CC264" s="218">
        <f>ROUND(IF($I264="Other HFC Blend",(Z264*$L264*SUMIF(Lists!$E$2:$E$133,'Quarterly Information'!$K264,Exchange_Value)+Z264*$N264*SUMIF(Lists!$E$2:$E$133,'Quarterly Information'!$M264,Exchange_Value)+Z264*$P264*SUMIF(Lists!$E$2:$E$133,'Quarterly Information'!$O264,Exchange_Value)+Z264*$R264*SUMIF(Lists!$E$2:$E$133,'Quarterly Information'!$Q264,Exchange_Value)+Z264*$T264*SUMIF(Lists!$E$2:$E$133,'Quarterly Information'!$S264,Exchange_Value))/1000,Z264*SUMIF(Lists!$E$2:$E$133,$I264,Exchange_Value)/1000),1)</f>
        <v>0</v>
      </c>
      <c r="CD264" s="218">
        <f>ROUND(IF($I264="Other HFC Blend",(AA264*$L264*SUMIF(Lists!$E$2:$E$133,'Quarterly Information'!$K264,Exchange_Value)+AA264*$N264*SUMIF(Lists!$E$2:$E$133,'Quarterly Information'!$M264,Exchange_Value)+AA264*$P264*SUMIF(Lists!$E$2:$E$133,'Quarterly Information'!$O264,Exchange_Value)+AA264*$R264*SUMIF(Lists!$E$2:$E$133,'Quarterly Information'!$Q264,Exchange_Value)+AA264*$T264*SUMIF(Lists!$E$2:$E$133,'Quarterly Information'!$S264,Exchange_Value))/1000,AA264*SUMIF(Lists!$E$2:$E$133,$I264,Exchange_Value)/1000),1)</f>
        <v>0</v>
      </c>
      <c r="CE264" s="218">
        <f>ROUND(IF($I264="Other HFC Blend",(AB264*$L264*SUMIF(Lists!$E$2:$E$133,'Quarterly Information'!$K264,Exchange_Value)+AB264*$N264*SUMIF(Lists!$E$2:$E$133,'Quarterly Information'!$M264,Exchange_Value)+AB264*$P264*SUMIF(Lists!$E$2:$E$133,'Quarterly Information'!$O264,Exchange_Value)+AB264*$R264*SUMIF(Lists!$E$2:$E$133,'Quarterly Information'!$Q264,Exchange_Value)+AB264*$T264*SUMIF(Lists!$E$2:$E$133,'Quarterly Information'!$S264,Exchange_Value))/1000,AB264*SUMIF(Lists!$E$2:$E$133,$I264,Exchange_Value)/1000),1)</f>
        <v>0</v>
      </c>
      <c r="CF264" s="218">
        <f>ROUND(IF($I264="Other HFC Blend",(AC264*$L264*SUMIF(Lists!$E$2:$E$133,'Quarterly Information'!$K264,Exchange_Value)+AC264*$N264*SUMIF(Lists!$E$2:$E$133,'Quarterly Information'!$M264,Exchange_Value)+AC264*$P264*SUMIF(Lists!$E$2:$E$133,'Quarterly Information'!$O264,Exchange_Value)+AC264*$R264*SUMIF(Lists!$E$2:$E$133,'Quarterly Information'!$Q264,Exchange_Value)+AC264*$T264*SUMIF(Lists!$E$2:$E$133,'Quarterly Information'!$S264,Exchange_Value))/1000,AC264*SUMIF(Lists!$E$2:$E$133,$I264,Exchange_Value)/1000),1)</f>
        <v>0</v>
      </c>
      <c r="CG264" s="218">
        <f>ROUND(IF($I264="Other HFC Blend",(AD264*$L264*SUMIF(Lists!$E$2:$E$133,'Quarterly Information'!$K264,Exchange_Value)+AD264*$N264*SUMIF(Lists!$E$2:$E$133,'Quarterly Information'!$M264,Exchange_Value)+AD264*$P264*SUMIF(Lists!$E$2:$E$133,'Quarterly Information'!$O264,Exchange_Value)+AD264*$R264*SUMIF(Lists!$E$2:$E$133,'Quarterly Information'!$Q264,Exchange_Value)+AD264*$T264*SUMIF(Lists!$E$2:$E$133,'Quarterly Information'!$S264,Exchange_Value))/1000,AD264*SUMIF(Lists!$E$2:$E$133,$I264,Exchange_Value)/1000),1)</f>
        <v>0</v>
      </c>
      <c r="CH264" s="218">
        <f>ROUND(IF($I264="Other HFC Blend",(AE264*$L264*SUMIF(Lists!$E$2:$E$133,'Quarterly Information'!$K264,Exchange_Value)+AE264*$N264*SUMIF(Lists!$E$2:$E$133,'Quarterly Information'!$M264,Exchange_Value)+AE264*$P264*SUMIF(Lists!$E$2:$E$133,'Quarterly Information'!$O264,Exchange_Value)+AE264*$R264*SUMIF(Lists!$E$2:$E$133,'Quarterly Information'!$Q264,Exchange_Value)+AE264*$T264*SUMIF(Lists!$E$2:$E$133,'Quarterly Information'!$S264,Exchange_Value))/1000,AE264*SUMIF(Lists!$E$2:$E$133,$I264,Exchange_Value)/1000),1)</f>
        <v>0</v>
      </c>
      <c r="CI264" s="218">
        <f>ROUND(IF($I264="Other HFC Blend",(AF264*$L264*SUMIF(Lists!$E$2:$E$133,'Quarterly Information'!$K264,Exchange_Value)+AF264*$N264*SUMIF(Lists!$E$2:$E$133,'Quarterly Information'!$M264,Exchange_Value)+AF264*$P264*SUMIF(Lists!$E$2:$E$133,'Quarterly Information'!$O264,Exchange_Value)+AF264*$R264*SUMIF(Lists!$E$2:$E$133,'Quarterly Information'!$Q264,Exchange_Value)+AF264*$T264*SUMIF(Lists!$E$2:$E$133,'Quarterly Information'!$S264,Exchange_Value))/1000,AF264*SUMIF(Lists!$E$2:$E$133,$I264,Exchange_Value)/1000),1)</f>
        <v>0</v>
      </c>
    </row>
    <row r="265" spans="1:87" ht="14" x14ac:dyDescent="0.25">
      <c r="A265" s="39">
        <v>223</v>
      </c>
      <c r="B265" s="90" t="str">
        <f t="shared" si="170"/>
        <v/>
      </c>
      <c r="C265" s="159"/>
      <c r="D265" s="91"/>
      <c r="E265" s="174"/>
      <c r="F265" s="92"/>
      <c r="G265" s="93"/>
      <c r="H265" s="94"/>
      <c r="I265" s="185"/>
      <c r="J265" s="200"/>
      <c r="K265" s="210"/>
      <c r="L265" s="95"/>
      <c r="M265" s="92"/>
      <c r="N265" s="95"/>
      <c r="O265" s="92"/>
      <c r="P265" s="95"/>
      <c r="Q265" s="128"/>
      <c r="R265" s="95"/>
      <c r="S265" s="128"/>
      <c r="T265" s="211"/>
      <c r="U265" s="203"/>
      <c r="V265" s="92"/>
      <c r="W265" s="96"/>
      <c r="X265" s="92"/>
      <c r="Y265" s="220"/>
      <c r="Z265" s="226"/>
      <c r="AA265" s="165"/>
      <c r="AB265" s="165"/>
      <c r="AC265" s="165"/>
      <c r="AD265" s="165"/>
      <c r="AE265" s="165"/>
      <c r="AF265" s="168"/>
      <c r="AG265"/>
      <c r="AH265" s="107">
        <f t="shared" si="172"/>
        <v>0</v>
      </c>
      <c r="AI265" s="107">
        <f t="shared" si="173"/>
        <v>0</v>
      </c>
      <c r="AJ265" s="107">
        <f t="shared" si="174"/>
        <v>0</v>
      </c>
      <c r="AK265" s="107">
        <f t="shared" si="175"/>
        <v>0</v>
      </c>
      <c r="AL265" s="107">
        <f t="shared" si="176"/>
        <v>0</v>
      </c>
      <c r="AM265" s="107">
        <f t="shared" si="171"/>
        <v>0</v>
      </c>
      <c r="AO265" s="161" t="e">
        <f t="shared" si="177"/>
        <v>#DIV/0!</v>
      </c>
      <c r="AP265" s="161" t="e">
        <f t="shared" si="178"/>
        <v>#DIV/0!</v>
      </c>
      <c r="AQ265" s="161" t="e">
        <f t="shared" si="179"/>
        <v>#DIV/0!</v>
      </c>
      <c r="AR265" s="161" t="e">
        <f t="shared" si="180"/>
        <v>#DIV/0!</v>
      </c>
      <c r="AS265" s="161" t="e">
        <f t="shared" si="181"/>
        <v>#DIV/0!</v>
      </c>
      <c r="AT265" s="107">
        <f t="shared" si="182"/>
        <v>0</v>
      </c>
      <c r="AU265" s="161" t="e">
        <f t="shared" si="183"/>
        <v>#DIV/0!</v>
      </c>
      <c r="AV265" s="161" t="e">
        <f t="shared" si="184"/>
        <v>#DIV/0!</v>
      </c>
      <c r="AW265" s="161" t="e">
        <f t="shared" si="185"/>
        <v>#DIV/0!</v>
      </c>
      <c r="AX265" s="161" t="e">
        <f t="shared" si="186"/>
        <v>#DIV/0!</v>
      </c>
      <c r="AY265" s="161" t="e">
        <f t="shared" si="187"/>
        <v>#DIV/0!</v>
      </c>
      <c r="AZ265" s="107">
        <f t="shared" si="188"/>
        <v>0</v>
      </c>
      <c r="BA265" s="161" t="e">
        <f t="shared" si="189"/>
        <v>#DIV/0!</v>
      </c>
      <c r="BB265" s="161" t="e">
        <f t="shared" si="190"/>
        <v>#DIV/0!</v>
      </c>
      <c r="BC265" s="161" t="e">
        <f t="shared" si="191"/>
        <v>#DIV/0!</v>
      </c>
      <c r="BD265" s="161" t="e">
        <f t="shared" si="192"/>
        <v>#DIV/0!</v>
      </c>
      <c r="BE265" s="161" t="e">
        <f t="shared" si="193"/>
        <v>#DIV/0!</v>
      </c>
      <c r="BF265" s="107">
        <f t="shared" si="194"/>
        <v>0</v>
      </c>
      <c r="BG265" s="161" t="e">
        <f t="shared" si="195"/>
        <v>#DIV/0!</v>
      </c>
      <c r="BH265" s="161" t="e">
        <f t="shared" si="196"/>
        <v>#DIV/0!</v>
      </c>
      <c r="BI265" s="161" t="e">
        <f t="shared" si="197"/>
        <v>#DIV/0!</v>
      </c>
      <c r="BJ265" s="161" t="e">
        <f t="shared" si="198"/>
        <v>#DIV/0!</v>
      </c>
      <c r="BK265" s="161" t="e">
        <f t="shared" si="199"/>
        <v>#DIV/0!</v>
      </c>
      <c r="BL265" s="107">
        <f t="shared" si="200"/>
        <v>0</v>
      </c>
      <c r="BM265" s="161" t="e">
        <f t="shared" si="201"/>
        <v>#DIV/0!</v>
      </c>
      <c r="BN265" s="161" t="e">
        <f t="shared" si="202"/>
        <v>#DIV/0!</v>
      </c>
      <c r="BO265" s="161" t="e">
        <f t="shared" si="203"/>
        <v>#DIV/0!</v>
      </c>
      <c r="BP265" s="161" t="e">
        <f t="shared" si="204"/>
        <v>#DIV/0!</v>
      </c>
      <c r="BQ265" s="161" t="e">
        <f t="shared" si="205"/>
        <v>#DIV/0!</v>
      </c>
      <c r="BR265" s="107">
        <f t="shared" si="206"/>
        <v>0</v>
      </c>
      <c r="BS265" s="161" t="e">
        <f t="shared" si="207"/>
        <v>#DIV/0!</v>
      </c>
      <c r="BT265" s="161" t="e">
        <f t="shared" si="208"/>
        <v>#DIV/0!</v>
      </c>
      <c r="BU265" s="161" t="e">
        <f t="shared" si="209"/>
        <v>#DIV/0!</v>
      </c>
      <c r="BV265" s="161" t="e">
        <f t="shared" si="210"/>
        <v>#DIV/0!</v>
      </c>
      <c r="BW265" s="161" t="e">
        <f t="shared" si="211"/>
        <v>#DIV/0!</v>
      </c>
      <c r="BX265" s="107">
        <f t="shared" si="212"/>
        <v>0</v>
      </c>
      <c r="BZ265" s="40" t="e">
        <f>VLOOKUP(I265,Lists!$D$2:$D$19,1,FALSE)</f>
        <v>#N/A</v>
      </c>
      <c r="CA265" s="40" t="e">
        <f>VLOOKUP($I265,Blends!$B$2:$B$115,1,FALSE)</f>
        <v>#N/A</v>
      </c>
      <c r="CC265" s="218">
        <f>ROUND(IF($I265="Other HFC Blend",(Z265*$L265*SUMIF(Lists!$E$2:$E$133,'Quarterly Information'!$K265,Exchange_Value)+Z265*$N265*SUMIF(Lists!$E$2:$E$133,'Quarterly Information'!$M265,Exchange_Value)+Z265*$P265*SUMIF(Lists!$E$2:$E$133,'Quarterly Information'!$O265,Exchange_Value)+Z265*$R265*SUMIF(Lists!$E$2:$E$133,'Quarterly Information'!$Q265,Exchange_Value)+Z265*$T265*SUMIF(Lists!$E$2:$E$133,'Quarterly Information'!$S265,Exchange_Value))/1000,Z265*SUMIF(Lists!$E$2:$E$133,$I265,Exchange_Value)/1000),1)</f>
        <v>0</v>
      </c>
      <c r="CD265" s="218">
        <f>ROUND(IF($I265="Other HFC Blend",(AA265*$L265*SUMIF(Lists!$E$2:$E$133,'Quarterly Information'!$K265,Exchange_Value)+AA265*$N265*SUMIF(Lists!$E$2:$E$133,'Quarterly Information'!$M265,Exchange_Value)+AA265*$P265*SUMIF(Lists!$E$2:$E$133,'Quarterly Information'!$O265,Exchange_Value)+AA265*$R265*SUMIF(Lists!$E$2:$E$133,'Quarterly Information'!$Q265,Exchange_Value)+AA265*$T265*SUMIF(Lists!$E$2:$E$133,'Quarterly Information'!$S265,Exchange_Value))/1000,AA265*SUMIF(Lists!$E$2:$E$133,$I265,Exchange_Value)/1000),1)</f>
        <v>0</v>
      </c>
      <c r="CE265" s="218">
        <f>ROUND(IF($I265="Other HFC Blend",(AB265*$L265*SUMIF(Lists!$E$2:$E$133,'Quarterly Information'!$K265,Exchange_Value)+AB265*$N265*SUMIF(Lists!$E$2:$E$133,'Quarterly Information'!$M265,Exchange_Value)+AB265*$P265*SUMIF(Lists!$E$2:$E$133,'Quarterly Information'!$O265,Exchange_Value)+AB265*$R265*SUMIF(Lists!$E$2:$E$133,'Quarterly Information'!$Q265,Exchange_Value)+AB265*$T265*SUMIF(Lists!$E$2:$E$133,'Quarterly Information'!$S265,Exchange_Value))/1000,AB265*SUMIF(Lists!$E$2:$E$133,$I265,Exchange_Value)/1000),1)</f>
        <v>0</v>
      </c>
      <c r="CF265" s="218">
        <f>ROUND(IF($I265="Other HFC Blend",(AC265*$L265*SUMIF(Lists!$E$2:$E$133,'Quarterly Information'!$K265,Exchange_Value)+AC265*$N265*SUMIF(Lists!$E$2:$E$133,'Quarterly Information'!$M265,Exchange_Value)+AC265*$P265*SUMIF(Lists!$E$2:$E$133,'Quarterly Information'!$O265,Exchange_Value)+AC265*$R265*SUMIF(Lists!$E$2:$E$133,'Quarterly Information'!$Q265,Exchange_Value)+AC265*$T265*SUMIF(Lists!$E$2:$E$133,'Quarterly Information'!$S265,Exchange_Value))/1000,AC265*SUMIF(Lists!$E$2:$E$133,$I265,Exchange_Value)/1000),1)</f>
        <v>0</v>
      </c>
      <c r="CG265" s="218">
        <f>ROUND(IF($I265="Other HFC Blend",(AD265*$L265*SUMIF(Lists!$E$2:$E$133,'Quarterly Information'!$K265,Exchange_Value)+AD265*$N265*SUMIF(Lists!$E$2:$E$133,'Quarterly Information'!$M265,Exchange_Value)+AD265*$P265*SUMIF(Lists!$E$2:$E$133,'Quarterly Information'!$O265,Exchange_Value)+AD265*$R265*SUMIF(Lists!$E$2:$E$133,'Quarterly Information'!$Q265,Exchange_Value)+AD265*$T265*SUMIF(Lists!$E$2:$E$133,'Quarterly Information'!$S265,Exchange_Value))/1000,AD265*SUMIF(Lists!$E$2:$E$133,$I265,Exchange_Value)/1000),1)</f>
        <v>0</v>
      </c>
      <c r="CH265" s="218">
        <f>ROUND(IF($I265="Other HFC Blend",(AE265*$L265*SUMIF(Lists!$E$2:$E$133,'Quarterly Information'!$K265,Exchange_Value)+AE265*$N265*SUMIF(Lists!$E$2:$E$133,'Quarterly Information'!$M265,Exchange_Value)+AE265*$P265*SUMIF(Lists!$E$2:$E$133,'Quarterly Information'!$O265,Exchange_Value)+AE265*$R265*SUMIF(Lists!$E$2:$E$133,'Quarterly Information'!$Q265,Exchange_Value)+AE265*$T265*SUMIF(Lists!$E$2:$E$133,'Quarterly Information'!$S265,Exchange_Value))/1000,AE265*SUMIF(Lists!$E$2:$E$133,$I265,Exchange_Value)/1000),1)</f>
        <v>0</v>
      </c>
      <c r="CI265" s="218">
        <f>ROUND(IF($I265="Other HFC Blend",(AF265*$L265*SUMIF(Lists!$E$2:$E$133,'Quarterly Information'!$K265,Exchange_Value)+AF265*$N265*SUMIF(Lists!$E$2:$E$133,'Quarterly Information'!$M265,Exchange_Value)+AF265*$P265*SUMIF(Lists!$E$2:$E$133,'Quarterly Information'!$O265,Exchange_Value)+AF265*$R265*SUMIF(Lists!$E$2:$E$133,'Quarterly Information'!$Q265,Exchange_Value)+AF265*$T265*SUMIF(Lists!$E$2:$E$133,'Quarterly Information'!$S265,Exchange_Value))/1000,AF265*SUMIF(Lists!$E$2:$E$133,$I265,Exchange_Value)/1000),1)</f>
        <v>0</v>
      </c>
    </row>
    <row r="266" spans="1:87" ht="14" x14ac:dyDescent="0.25">
      <c r="A266" s="39">
        <v>224</v>
      </c>
      <c r="B266" s="90" t="str">
        <f t="shared" si="170"/>
        <v/>
      </c>
      <c r="C266" s="159"/>
      <c r="D266" s="91"/>
      <c r="E266" s="174"/>
      <c r="F266" s="92"/>
      <c r="G266" s="93"/>
      <c r="H266" s="94"/>
      <c r="I266" s="185"/>
      <c r="J266" s="200"/>
      <c r="K266" s="210"/>
      <c r="L266" s="95"/>
      <c r="M266" s="92"/>
      <c r="N266" s="95"/>
      <c r="O266" s="92"/>
      <c r="P266" s="95"/>
      <c r="Q266" s="128"/>
      <c r="R266" s="95"/>
      <c r="S266" s="128"/>
      <c r="T266" s="211"/>
      <c r="U266" s="203"/>
      <c r="V266" s="92"/>
      <c r="W266" s="96"/>
      <c r="X266" s="92"/>
      <c r="Y266" s="220"/>
      <c r="Z266" s="226"/>
      <c r="AA266" s="165"/>
      <c r="AB266" s="165"/>
      <c r="AC266" s="165"/>
      <c r="AD266" s="165"/>
      <c r="AE266" s="165"/>
      <c r="AF266" s="168"/>
      <c r="AG266"/>
      <c r="AH266" s="107">
        <f t="shared" si="172"/>
        <v>0</v>
      </c>
      <c r="AI266" s="107">
        <f t="shared" si="173"/>
        <v>0</v>
      </c>
      <c r="AJ266" s="107">
        <f t="shared" si="174"/>
        <v>0</v>
      </c>
      <c r="AK266" s="107">
        <f t="shared" si="175"/>
        <v>0</v>
      </c>
      <c r="AL266" s="107">
        <f t="shared" si="176"/>
        <v>0</v>
      </c>
      <c r="AM266" s="107">
        <f t="shared" si="171"/>
        <v>0</v>
      </c>
      <c r="AO266" s="161" t="e">
        <f t="shared" si="177"/>
        <v>#DIV/0!</v>
      </c>
      <c r="AP266" s="161" t="e">
        <f t="shared" si="178"/>
        <v>#DIV/0!</v>
      </c>
      <c r="AQ266" s="161" t="e">
        <f t="shared" si="179"/>
        <v>#DIV/0!</v>
      </c>
      <c r="AR266" s="161" t="e">
        <f t="shared" si="180"/>
        <v>#DIV/0!</v>
      </c>
      <c r="AS266" s="161" t="e">
        <f t="shared" si="181"/>
        <v>#DIV/0!</v>
      </c>
      <c r="AT266" s="107">
        <f t="shared" si="182"/>
        <v>0</v>
      </c>
      <c r="AU266" s="161" t="e">
        <f t="shared" si="183"/>
        <v>#DIV/0!</v>
      </c>
      <c r="AV266" s="161" t="e">
        <f t="shared" si="184"/>
        <v>#DIV/0!</v>
      </c>
      <c r="AW266" s="161" t="e">
        <f t="shared" si="185"/>
        <v>#DIV/0!</v>
      </c>
      <c r="AX266" s="161" t="e">
        <f t="shared" si="186"/>
        <v>#DIV/0!</v>
      </c>
      <c r="AY266" s="161" t="e">
        <f t="shared" si="187"/>
        <v>#DIV/0!</v>
      </c>
      <c r="AZ266" s="107">
        <f t="shared" si="188"/>
        <v>0</v>
      </c>
      <c r="BA266" s="161" t="e">
        <f t="shared" si="189"/>
        <v>#DIV/0!</v>
      </c>
      <c r="BB266" s="161" t="e">
        <f t="shared" si="190"/>
        <v>#DIV/0!</v>
      </c>
      <c r="BC266" s="161" t="e">
        <f t="shared" si="191"/>
        <v>#DIV/0!</v>
      </c>
      <c r="BD266" s="161" t="e">
        <f t="shared" si="192"/>
        <v>#DIV/0!</v>
      </c>
      <c r="BE266" s="161" t="e">
        <f t="shared" si="193"/>
        <v>#DIV/0!</v>
      </c>
      <c r="BF266" s="107">
        <f t="shared" si="194"/>
        <v>0</v>
      </c>
      <c r="BG266" s="161" t="e">
        <f t="shared" si="195"/>
        <v>#DIV/0!</v>
      </c>
      <c r="BH266" s="161" t="e">
        <f t="shared" si="196"/>
        <v>#DIV/0!</v>
      </c>
      <c r="BI266" s="161" t="e">
        <f t="shared" si="197"/>
        <v>#DIV/0!</v>
      </c>
      <c r="BJ266" s="161" t="e">
        <f t="shared" si="198"/>
        <v>#DIV/0!</v>
      </c>
      <c r="BK266" s="161" t="e">
        <f t="shared" si="199"/>
        <v>#DIV/0!</v>
      </c>
      <c r="BL266" s="107">
        <f t="shared" si="200"/>
        <v>0</v>
      </c>
      <c r="BM266" s="161" t="e">
        <f t="shared" si="201"/>
        <v>#DIV/0!</v>
      </c>
      <c r="BN266" s="161" t="e">
        <f t="shared" si="202"/>
        <v>#DIV/0!</v>
      </c>
      <c r="BO266" s="161" t="e">
        <f t="shared" si="203"/>
        <v>#DIV/0!</v>
      </c>
      <c r="BP266" s="161" t="e">
        <f t="shared" si="204"/>
        <v>#DIV/0!</v>
      </c>
      <c r="BQ266" s="161" t="e">
        <f t="shared" si="205"/>
        <v>#DIV/0!</v>
      </c>
      <c r="BR266" s="107">
        <f t="shared" si="206"/>
        <v>0</v>
      </c>
      <c r="BS266" s="161" t="e">
        <f t="shared" si="207"/>
        <v>#DIV/0!</v>
      </c>
      <c r="BT266" s="161" t="e">
        <f t="shared" si="208"/>
        <v>#DIV/0!</v>
      </c>
      <c r="BU266" s="161" t="e">
        <f t="shared" si="209"/>
        <v>#DIV/0!</v>
      </c>
      <c r="BV266" s="161" t="e">
        <f t="shared" si="210"/>
        <v>#DIV/0!</v>
      </c>
      <c r="BW266" s="161" t="e">
        <f t="shared" si="211"/>
        <v>#DIV/0!</v>
      </c>
      <c r="BX266" s="107">
        <f t="shared" si="212"/>
        <v>0</v>
      </c>
      <c r="BZ266" s="40" t="e">
        <f>VLOOKUP(I266,Lists!$D$2:$D$19,1,FALSE)</f>
        <v>#N/A</v>
      </c>
      <c r="CA266" s="40" t="e">
        <f>VLOOKUP($I266,Blends!$B$2:$B$115,1,FALSE)</f>
        <v>#N/A</v>
      </c>
      <c r="CC266" s="218">
        <f>ROUND(IF($I266="Other HFC Blend",(Z266*$L266*SUMIF(Lists!$E$2:$E$133,'Quarterly Information'!$K266,Exchange_Value)+Z266*$N266*SUMIF(Lists!$E$2:$E$133,'Quarterly Information'!$M266,Exchange_Value)+Z266*$P266*SUMIF(Lists!$E$2:$E$133,'Quarterly Information'!$O266,Exchange_Value)+Z266*$R266*SUMIF(Lists!$E$2:$E$133,'Quarterly Information'!$Q266,Exchange_Value)+Z266*$T266*SUMIF(Lists!$E$2:$E$133,'Quarterly Information'!$S266,Exchange_Value))/1000,Z266*SUMIF(Lists!$E$2:$E$133,$I266,Exchange_Value)/1000),1)</f>
        <v>0</v>
      </c>
      <c r="CD266" s="218">
        <f>ROUND(IF($I266="Other HFC Blend",(AA266*$L266*SUMIF(Lists!$E$2:$E$133,'Quarterly Information'!$K266,Exchange_Value)+AA266*$N266*SUMIF(Lists!$E$2:$E$133,'Quarterly Information'!$M266,Exchange_Value)+AA266*$P266*SUMIF(Lists!$E$2:$E$133,'Quarterly Information'!$O266,Exchange_Value)+AA266*$R266*SUMIF(Lists!$E$2:$E$133,'Quarterly Information'!$Q266,Exchange_Value)+AA266*$T266*SUMIF(Lists!$E$2:$E$133,'Quarterly Information'!$S266,Exchange_Value))/1000,AA266*SUMIF(Lists!$E$2:$E$133,$I266,Exchange_Value)/1000),1)</f>
        <v>0</v>
      </c>
      <c r="CE266" s="218">
        <f>ROUND(IF($I266="Other HFC Blend",(AB266*$L266*SUMIF(Lists!$E$2:$E$133,'Quarterly Information'!$K266,Exchange_Value)+AB266*$N266*SUMIF(Lists!$E$2:$E$133,'Quarterly Information'!$M266,Exchange_Value)+AB266*$P266*SUMIF(Lists!$E$2:$E$133,'Quarterly Information'!$O266,Exchange_Value)+AB266*$R266*SUMIF(Lists!$E$2:$E$133,'Quarterly Information'!$Q266,Exchange_Value)+AB266*$T266*SUMIF(Lists!$E$2:$E$133,'Quarterly Information'!$S266,Exchange_Value))/1000,AB266*SUMIF(Lists!$E$2:$E$133,$I266,Exchange_Value)/1000),1)</f>
        <v>0</v>
      </c>
      <c r="CF266" s="218">
        <f>ROUND(IF($I266="Other HFC Blend",(AC266*$L266*SUMIF(Lists!$E$2:$E$133,'Quarterly Information'!$K266,Exchange_Value)+AC266*$N266*SUMIF(Lists!$E$2:$E$133,'Quarterly Information'!$M266,Exchange_Value)+AC266*$P266*SUMIF(Lists!$E$2:$E$133,'Quarterly Information'!$O266,Exchange_Value)+AC266*$R266*SUMIF(Lists!$E$2:$E$133,'Quarterly Information'!$Q266,Exchange_Value)+AC266*$T266*SUMIF(Lists!$E$2:$E$133,'Quarterly Information'!$S266,Exchange_Value))/1000,AC266*SUMIF(Lists!$E$2:$E$133,$I266,Exchange_Value)/1000),1)</f>
        <v>0</v>
      </c>
      <c r="CG266" s="218">
        <f>ROUND(IF($I266="Other HFC Blend",(AD266*$L266*SUMIF(Lists!$E$2:$E$133,'Quarterly Information'!$K266,Exchange_Value)+AD266*$N266*SUMIF(Lists!$E$2:$E$133,'Quarterly Information'!$M266,Exchange_Value)+AD266*$P266*SUMIF(Lists!$E$2:$E$133,'Quarterly Information'!$O266,Exchange_Value)+AD266*$R266*SUMIF(Lists!$E$2:$E$133,'Quarterly Information'!$Q266,Exchange_Value)+AD266*$T266*SUMIF(Lists!$E$2:$E$133,'Quarterly Information'!$S266,Exchange_Value))/1000,AD266*SUMIF(Lists!$E$2:$E$133,$I266,Exchange_Value)/1000),1)</f>
        <v>0</v>
      </c>
      <c r="CH266" s="218">
        <f>ROUND(IF($I266="Other HFC Blend",(AE266*$L266*SUMIF(Lists!$E$2:$E$133,'Quarterly Information'!$K266,Exchange_Value)+AE266*$N266*SUMIF(Lists!$E$2:$E$133,'Quarterly Information'!$M266,Exchange_Value)+AE266*$P266*SUMIF(Lists!$E$2:$E$133,'Quarterly Information'!$O266,Exchange_Value)+AE266*$R266*SUMIF(Lists!$E$2:$E$133,'Quarterly Information'!$Q266,Exchange_Value)+AE266*$T266*SUMIF(Lists!$E$2:$E$133,'Quarterly Information'!$S266,Exchange_Value))/1000,AE266*SUMIF(Lists!$E$2:$E$133,$I266,Exchange_Value)/1000),1)</f>
        <v>0</v>
      </c>
      <c r="CI266" s="218">
        <f>ROUND(IF($I266="Other HFC Blend",(AF266*$L266*SUMIF(Lists!$E$2:$E$133,'Quarterly Information'!$K266,Exchange_Value)+AF266*$N266*SUMIF(Lists!$E$2:$E$133,'Quarterly Information'!$M266,Exchange_Value)+AF266*$P266*SUMIF(Lists!$E$2:$E$133,'Quarterly Information'!$O266,Exchange_Value)+AF266*$R266*SUMIF(Lists!$E$2:$E$133,'Quarterly Information'!$Q266,Exchange_Value)+AF266*$T266*SUMIF(Lists!$E$2:$E$133,'Quarterly Information'!$S266,Exchange_Value))/1000,AF266*SUMIF(Lists!$E$2:$E$133,$I266,Exchange_Value)/1000),1)</f>
        <v>0</v>
      </c>
    </row>
    <row r="267" spans="1:87" ht="14" x14ac:dyDescent="0.25">
      <c r="A267" s="39">
        <v>225</v>
      </c>
      <c r="B267" s="90" t="str">
        <f t="shared" si="170"/>
        <v/>
      </c>
      <c r="C267" s="159"/>
      <c r="D267" s="91"/>
      <c r="E267" s="174"/>
      <c r="F267" s="92"/>
      <c r="G267" s="93"/>
      <c r="H267" s="94"/>
      <c r="I267" s="185"/>
      <c r="J267" s="200"/>
      <c r="K267" s="210"/>
      <c r="L267" s="95"/>
      <c r="M267" s="92"/>
      <c r="N267" s="95"/>
      <c r="O267" s="92"/>
      <c r="P267" s="95"/>
      <c r="Q267" s="128"/>
      <c r="R267" s="95"/>
      <c r="S267" s="128"/>
      <c r="T267" s="211"/>
      <c r="U267" s="203"/>
      <c r="V267" s="92"/>
      <c r="W267" s="96"/>
      <c r="X267" s="92"/>
      <c r="Y267" s="220"/>
      <c r="Z267" s="226"/>
      <c r="AA267" s="165"/>
      <c r="AB267" s="165"/>
      <c r="AC267" s="165"/>
      <c r="AD267" s="165"/>
      <c r="AE267" s="165"/>
      <c r="AF267" s="168"/>
      <c r="AG267"/>
      <c r="AH267" s="107">
        <f t="shared" si="172"/>
        <v>0</v>
      </c>
      <c r="AI267" s="107">
        <f t="shared" si="173"/>
        <v>0</v>
      </c>
      <c r="AJ267" s="107">
        <f t="shared" si="174"/>
        <v>0</v>
      </c>
      <c r="AK267" s="107">
        <f t="shared" si="175"/>
        <v>0</v>
      </c>
      <c r="AL267" s="107">
        <f t="shared" si="176"/>
        <v>0</v>
      </c>
      <c r="AM267" s="107">
        <f t="shared" si="171"/>
        <v>0</v>
      </c>
      <c r="AO267" s="161" t="e">
        <f t="shared" si="177"/>
        <v>#DIV/0!</v>
      </c>
      <c r="AP267" s="161" t="e">
        <f t="shared" si="178"/>
        <v>#DIV/0!</v>
      </c>
      <c r="AQ267" s="161" t="e">
        <f t="shared" si="179"/>
        <v>#DIV/0!</v>
      </c>
      <c r="AR267" s="161" t="e">
        <f t="shared" si="180"/>
        <v>#DIV/0!</v>
      </c>
      <c r="AS267" s="161" t="e">
        <f t="shared" si="181"/>
        <v>#DIV/0!</v>
      </c>
      <c r="AT267" s="107">
        <f t="shared" si="182"/>
        <v>0</v>
      </c>
      <c r="AU267" s="161" t="e">
        <f t="shared" si="183"/>
        <v>#DIV/0!</v>
      </c>
      <c r="AV267" s="161" t="e">
        <f t="shared" si="184"/>
        <v>#DIV/0!</v>
      </c>
      <c r="AW267" s="161" t="e">
        <f t="shared" si="185"/>
        <v>#DIV/0!</v>
      </c>
      <c r="AX267" s="161" t="e">
        <f t="shared" si="186"/>
        <v>#DIV/0!</v>
      </c>
      <c r="AY267" s="161" t="e">
        <f t="shared" si="187"/>
        <v>#DIV/0!</v>
      </c>
      <c r="AZ267" s="107">
        <f t="shared" si="188"/>
        <v>0</v>
      </c>
      <c r="BA267" s="161" t="e">
        <f t="shared" si="189"/>
        <v>#DIV/0!</v>
      </c>
      <c r="BB267" s="161" t="e">
        <f t="shared" si="190"/>
        <v>#DIV/0!</v>
      </c>
      <c r="BC267" s="161" t="e">
        <f t="shared" si="191"/>
        <v>#DIV/0!</v>
      </c>
      <c r="BD267" s="161" t="e">
        <f t="shared" si="192"/>
        <v>#DIV/0!</v>
      </c>
      <c r="BE267" s="161" t="e">
        <f t="shared" si="193"/>
        <v>#DIV/0!</v>
      </c>
      <c r="BF267" s="107">
        <f t="shared" si="194"/>
        <v>0</v>
      </c>
      <c r="BG267" s="161" t="e">
        <f t="shared" si="195"/>
        <v>#DIV/0!</v>
      </c>
      <c r="BH267" s="161" t="e">
        <f t="shared" si="196"/>
        <v>#DIV/0!</v>
      </c>
      <c r="BI267" s="161" t="e">
        <f t="shared" si="197"/>
        <v>#DIV/0!</v>
      </c>
      <c r="BJ267" s="161" t="e">
        <f t="shared" si="198"/>
        <v>#DIV/0!</v>
      </c>
      <c r="BK267" s="161" t="e">
        <f t="shared" si="199"/>
        <v>#DIV/0!</v>
      </c>
      <c r="BL267" s="107">
        <f t="shared" si="200"/>
        <v>0</v>
      </c>
      <c r="BM267" s="161" t="e">
        <f t="shared" si="201"/>
        <v>#DIV/0!</v>
      </c>
      <c r="BN267" s="161" t="e">
        <f t="shared" si="202"/>
        <v>#DIV/0!</v>
      </c>
      <c r="BO267" s="161" t="e">
        <f t="shared" si="203"/>
        <v>#DIV/0!</v>
      </c>
      <c r="BP267" s="161" t="e">
        <f t="shared" si="204"/>
        <v>#DIV/0!</v>
      </c>
      <c r="BQ267" s="161" t="e">
        <f t="shared" si="205"/>
        <v>#DIV/0!</v>
      </c>
      <c r="BR267" s="107">
        <f t="shared" si="206"/>
        <v>0</v>
      </c>
      <c r="BS267" s="161" t="e">
        <f t="shared" si="207"/>
        <v>#DIV/0!</v>
      </c>
      <c r="BT267" s="161" t="e">
        <f t="shared" si="208"/>
        <v>#DIV/0!</v>
      </c>
      <c r="BU267" s="161" t="e">
        <f t="shared" si="209"/>
        <v>#DIV/0!</v>
      </c>
      <c r="BV267" s="161" t="e">
        <f t="shared" si="210"/>
        <v>#DIV/0!</v>
      </c>
      <c r="BW267" s="161" t="e">
        <f t="shared" si="211"/>
        <v>#DIV/0!</v>
      </c>
      <c r="BX267" s="107">
        <f t="shared" si="212"/>
        <v>0</v>
      </c>
      <c r="BZ267" s="40" t="e">
        <f>VLOOKUP(I267,Lists!$D$2:$D$19,1,FALSE)</f>
        <v>#N/A</v>
      </c>
      <c r="CA267" s="40" t="e">
        <f>VLOOKUP($I267,Blends!$B$2:$B$115,1,FALSE)</f>
        <v>#N/A</v>
      </c>
      <c r="CC267" s="218">
        <f>ROUND(IF($I267="Other HFC Blend",(Z267*$L267*SUMIF(Lists!$E$2:$E$133,'Quarterly Information'!$K267,Exchange_Value)+Z267*$N267*SUMIF(Lists!$E$2:$E$133,'Quarterly Information'!$M267,Exchange_Value)+Z267*$P267*SUMIF(Lists!$E$2:$E$133,'Quarterly Information'!$O267,Exchange_Value)+Z267*$R267*SUMIF(Lists!$E$2:$E$133,'Quarterly Information'!$Q267,Exchange_Value)+Z267*$T267*SUMIF(Lists!$E$2:$E$133,'Quarterly Information'!$S267,Exchange_Value))/1000,Z267*SUMIF(Lists!$E$2:$E$133,$I267,Exchange_Value)/1000),1)</f>
        <v>0</v>
      </c>
      <c r="CD267" s="218">
        <f>ROUND(IF($I267="Other HFC Blend",(AA267*$L267*SUMIF(Lists!$E$2:$E$133,'Quarterly Information'!$K267,Exchange_Value)+AA267*$N267*SUMIF(Lists!$E$2:$E$133,'Quarterly Information'!$M267,Exchange_Value)+AA267*$P267*SUMIF(Lists!$E$2:$E$133,'Quarterly Information'!$O267,Exchange_Value)+AA267*$R267*SUMIF(Lists!$E$2:$E$133,'Quarterly Information'!$Q267,Exchange_Value)+AA267*$T267*SUMIF(Lists!$E$2:$E$133,'Quarterly Information'!$S267,Exchange_Value))/1000,AA267*SUMIF(Lists!$E$2:$E$133,$I267,Exchange_Value)/1000),1)</f>
        <v>0</v>
      </c>
      <c r="CE267" s="218">
        <f>ROUND(IF($I267="Other HFC Blend",(AB267*$L267*SUMIF(Lists!$E$2:$E$133,'Quarterly Information'!$K267,Exchange_Value)+AB267*$N267*SUMIF(Lists!$E$2:$E$133,'Quarterly Information'!$M267,Exchange_Value)+AB267*$P267*SUMIF(Lists!$E$2:$E$133,'Quarterly Information'!$O267,Exchange_Value)+AB267*$R267*SUMIF(Lists!$E$2:$E$133,'Quarterly Information'!$Q267,Exchange_Value)+AB267*$T267*SUMIF(Lists!$E$2:$E$133,'Quarterly Information'!$S267,Exchange_Value))/1000,AB267*SUMIF(Lists!$E$2:$E$133,$I267,Exchange_Value)/1000),1)</f>
        <v>0</v>
      </c>
      <c r="CF267" s="218">
        <f>ROUND(IF($I267="Other HFC Blend",(AC267*$L267*SUMIF(Lists!$E$2:$E$133,'Quarterly Information'!$K267,Exchange_Value)+AC267*$N267*SUMIF(Lists!$E$2:$E$133,'Quarterly Information'!$M267,Exchange_Value)+AC267*$P267*SUMIF(Lists!$E$2:$E$133,'Quarterly Information'!$O267,Exchange_Value)+AC267*$R267*SUMIF(Lists!$E$2:$E$133,'Quarterly Information'!$Q267,Exchange_Value)+AC267*$T267*SUMIF(Lists!$E$2:$E$133,'Quarterly Information'!$S267,Exchange_Value))/1000,AC267*SUMIF(Lists!$E$2:$E$133,$I267,Exchange_Value)/1000),1)</f>
        <v>0</v>
      </c>
      <c r="CG267" s="218">
        <f>ROUND(IF($I267="Other HFC Blend",(AD267*$L267*SUMIF(Lists!$E$2:$E$133,'Quarterly Information'!$K267,Exchange_Value)+AD267*$N267*SUMIF(Lists!$E$2:$E$133,'Quarterly Information'!$M267,Exchange_Value)+AD267*$P267*SUMIF(Lists!$E$2:$E$133,'Quarterly Information'!$O267,Exchange_Value)+AD267*$R267*SUMIF(Lists!$E$2:$E$133,'Quarterly Information'!$Q267,Exchange_Value)+AD267*$T267*SUMIF(Lists!$E$2:$E$133,'Quarterly Information'!$S267,Exchange_Value))/1000,AD267*SUMIF(Lists!$E$2:$E$133,$I267,Exchange_Value)/1000),1)</f>
        <v>0</v>
      </c>
      <c r="CH267" s="218">
        <f>ROUND(IF($I267="Other HFC Blend",(AE267*$L267*SUMIF(Lists!$E$2:$E$133,'Quarterly Information'!$K267,Exchange_Value)+AE267*$N267*SUMIF(Lists!$E$2:$E$133,'Quarterly Information'!$M267,Exchange_Value)+AE267*$P267*SUMIF(Lists!$E$2:$E$133,'Quarterly Information'!$O267,Exchange_Value)+AE267*$R267*SUMIF(Lists!$E$2:$E$133,'Quarterly Information'!$Q267,Exchange_Value)+AE267*$T267*SUMIF(Lists!$E$2:$E$133,'Quarterly Information'!$S267,Exchange_Value))/1000,AE267*SUMIF(Lists!$E$2:$E$133,$I267,Exchange_Value)/1000),1)</f>
        <v>0</v>
      </c>
      <c r="CI267" s="218">
        <f>ROUND(IF($I267="Other HFC Blend",(AF267*$L267*SUMIF(Lists!$E$2:$E$133,'Quarterly Information'!$K267,Exchange_Value)+AF267*$N267*SUMIF(Lists!$E$2:$E$133,'Quarterly Information'!$M267,Exchange_Value)+AF267*$P267*SUMIF(Lists!$E$2:$E$133,'Quarterly Information'!$O267,Exchange_Value)+AF267*$R267*SUMIF(Lists!$E$2:$E$133,'Quarterly Information'!$Q267,Exchange_Value)+AF267*$T267*SUMIF(Lists!$E$2:$E$133,'Quarterly Information'!$S267,Exchange_Value))/1000,AF267*SUMIF(Lists!$E$2:$E$133,$I267,Exchange_Value)/1000),1)</f>
        <v>0</v>
      </c>
    </row>
    <row r="268" spans="1:87" ht="14" x14ac:dyDescent="0.25">
      <c r="A268" s="39">
        <v>226</v>
      </c>
      <c r="B268" s="90" t="str">
        <f t="shared" si="170"/>
        <v/>
      </c>
      <c r="C268" s="159"/>
      <c r="D268" s="91"/>
      <c r="E268" s="174"/>
      <c r="F268" s="92"/>
      <c r="G268" s="93"/>
      <c r="H268" s="94"/>
      <c r="I268" s="185"/>
      <c r="J268" s="200"/>
      <c r="K268" s="210"/>
      <c r="L268" s="95"/>
      <c r="M268" s="92"/>
      <c r="N268" s="95"/>
      <c r="O268" s="92"/>
      <c r="P268" s="95"/>
      <c r="Q268" s="128"/>
      <c r="R268" s="95"/>
      <c r="S268" s="128"/>
      <c r="T268" s="211"/>
      <c r="U268" s="203"/>
      <c r="V268" s="92"/>
      <c r="W268" s="96"/>
      <c r="X268" s="92"/>
      <c r="Y268" s="220"/>
      <c r="Z268" s="226"/>
      <c r="AA268" s="165"/>
      <c r="AB268" s="165"/>
      <c r="AC268" s="165"/>
      <c r="AD268" s="165"/>
      <c r="AE268" s="165"/>
      <c r="AF268" s="168"/>
      <c r="AG268"/>
      <c r="AH268" s="107">
        <f t="shared" si="172"/>
        <v>0</v>
      </c>
      <c r="AI268" s="107">
        <f t="shared" si="173"/>
        <v>0</v>
      </c>
      <c r="AJ268" s="107">
        <f t="shared" si="174"/>
        <v>0</v>
      </c>
      <c r="AK268" s="107">
        <f t="shared" si="175"/>
        <v>0</v>
      </c>
      <c r="AL268" s="107">
        <f t="shared" si="176"/>
        <v>0</v>
      </c>
      <c r="AM268" s="107">
        <f t="shared" si="171"/>
        <v>0</v>
      </c>
      <c r="AO268" s="161" t="e">
        <f t="shared" si="177"/>
        <v>#DIV/0!</v>
      </c>
      <c r="AP268" s="161" t="e">
        <f t="shared" si="178"/>
        <v>#DIV/0!</v>
      </c>
      <c r="AQ268" s="161" t="e">
        <f t="shared" si="179"/>
        <v>#DIV/0!</v>
      </c>
      <c r="AR268" s="161" t="e">
        <f t="shared" si="180"/>
        <v>#DIV/0!</v>
      </c>
      <c r="AS268" s="161" t="e">
        <f t="shared" si="181"/>
        <v>#DIV/0!</v>
      </c>
      <c r="AT268" s="107">
        <f t="shared" si="182"/>
        <v>0</v>
      </c>
      <c r="AU268" s="161" t="e">
        <f t="shared" si="183"/>
        <v>#DIV/0!</v>
      </c>
      <c r="AV268" s="161" t="e">
        <f t="shared" si="184"/>
        <v>#DIV/0!</v>
      </c>
      <c r="AW268" s="161" t="e">
        <f t="shared" si="185"/>
        <v>#DIV/0!</v>
      </c>
      <c r="AX268" s="161" t="e">
        <f t="shared" si="186"/>
        <v>#DIV/0!</v>
      </c>
      <c r="AY268" s="161" t="e">
        <f t="shared" si="187"/>
        <v>#DIV/0!</v>
      </c>
      <c r="AZ268" s="107">
        <f t="shared" si="188"/>
        <v>0</v>
      </c>
      <c r="BA268" s="161" t="e">
        <f t="shared" si="189"/>
        <v>#DIV/0!</v>
      </c>
      <c r="BB268" s="161" t="e">
        <f t="shared" si="190"/>
        <v>#DIV/0!</v>
      </c>
      <c r="BC268" s="161" t="e">
        <f t="shared" si="191"/>
        <v>#DIV/0!</v>
      </c>
      <c r="BD268" s="161" t="e">
        <f t="shared" si="192"/>
        <v>#DIV/0!</v>
      </c>
      <c r="BE268" s="161" t="e">
        <f t="shared" si="193"/>
        <v>#DIV/0!</v>
      </c>
      <c r="BF268" s="107">
        <f t="shared" si="194"/>
        <v>0</v>
      </c>
      <c r="BG268" s="161" t="e">
        <f t="shared" si="195"/>
        <v>#DIV/0!</v>
      </c>
      <c r="BH268" s="161" t="e">
        <f t="shared" si="196"/>
        <v>#DIV/0!</v>
      </c>
      <c r="BI268" s="161" t="e">
        <f t="shared" si="197"/>
        <v>#DIV/0!</v>
      </c>
      <c r="BJ268" s="161" t="e">
        <f t="shared" si="198"/>
        <v>#DIV/0!</v>
      </c>
      <c r="BK268" s="161" t="e">
        <f t="shared" si="199"/>
        <v>#DIV/0!</v>
      </c>
      <c r="BL268" s="107">
        <f t="shared" si="200"/>
        <v>0</v>
      </c>
      <c r="BM268" s="161" t="e">
        <f t="shared" si="201"/>
        <v>#DIV/0!</v>
      </c>
      <c r="BN268" s="161" t="e">
        <f t="shared" si="202"/>
        <v>#DIV/0!</v>
      </c>
      <c r="BO268" s="161" t="e">
        <f t="shared" si="203"/>
        <v>#DIV/0!</v>
      </c>
      <c r="BP268" s="161" t="e">
        <f t="shared" si="204"/>
        <v>#DIV/0!</v>
      </c>
      <c r="BQ268" s="161" t="e">
        <f t="shared" si="205"/>
        <v>#DIV/0!</v>
      </c>
      <c r="BR268" s="107">
        <f t="shared" si="206"/>
        <v>0</v>
      </c>
      <c r="BS268" s="161" t="e">
        <f t="shared" si="207"/>
        <v>#DIV/0!</v>
      </c>
      <c r="BT268" s="161" t="e">
        <f t="shared" si="208"/>
        <v>#DIV/0!</v>
      </c>
      <c r="BU268" s="161" t="e">
        <f t="shared" si="209"/>
        <v>#DIV/0!</v>
      </c>
      <c r="BV268" s="161" t="e">
        <f t="shared" si="210"/>
        <v>#DIV/0!</v>
      </c>
      <c r="BW268" s="161" t="e">
        <f t="shared" si="211"/>
        <v>#DIV/0!</v>
      </c>
      <c r="BX268" s="107">
        <f t="shared" si="212"/>
        <v>0</v>
      </c>
      <c r="BZ268" s="40" t="e">
        <f>VLOOKUP(I268,Lists!$D$2:$D$19,1,FALSE)</f>
        <v>#N/A</v>
      </c>
      <c r="CA268" s="40" t="e">
        <f>VLOOKUP($I268,Blends!$B$2:$B$115,1,FALSE)</f>
        <v>#N/A</v>
      </c>
      <c r="CC268" s="218">
        <f>ROUND(IF($I268="Other HFC Blend",(Z268*$L268*SUMIF(Lists!$E$2:$E$133,'Quarterly Information'!$K268,Exchange_Value)+Z268*$N268*SUMIF(Lists!$E$2:$E$133,'Quarterly Information'!$M268,Exchange_Value)+Z268*$P268*SUMIF(Lists!$E$2:$E$133,'Quarterly Information'!$O268,Exchange_Value)+Z268*$R268*SUMIF(Lists!$E$2:$E$133,'Quarterly Information'!$Q268,Exchange_Value)+Z268*$T268*SUMIF(Lists!$E$2:$E$133,'Quarterly Information'!$S268,Exchange_Value))/1000,Z268*SUMIF(Lists!$E$2:$E$133,$I268,Exchange_Value)/1000),1)</f>
        <v>0</v>
      </c>
      <c r="CD268" s="218">
        <f>ROUND(IF($I268="Other HFC Blend",(AA268*$L268*SUMIF(Lists!$E$2:$E$133,'Quarterly Information'!$K268,Exchange_Value)+AA268*$N268*SUMIF(Lists!$E$2:$E$133,'Quarterly Information'!$M268,Exchange_Value)+AA268*$P268*SUMIF(Lists!$E$2:$E$133,'Quarterly Information'!$O268,Exchange_Value)+AA268*$R268*SUMIF(Lists!$E$2:$E$133,'Quarterly Information'!$Q268,Exchange_Value)+AA268*$T268*SUMIF(Lists!$E$2:$E$133,'Quarterly Information'!$S268,Exchange_Value))/1000,AA268*SUMIF(Lists!$E$2:$E$133,$I268,Exchange_Value)/1000),1)</f>
        <v>0</v>
      </c>
      <c r="CE268" s="218">
        <f>ROUND(IF($I268="Other HFC Blend",(AB268*$L268*SUMIF(Lists!$E$2:$E$133,'Quarterly Information'!$K268,Exchange_Value)+AB268*$N268*SUMIF(Lists!$E$2:$E$133,'Quarterly Information'!$M268,Exchange_Value)+AB268*$P268*SUMIF(Lists!$E$2:$E$133,'Quarterly Information'!$O268,Exchange_Value)+AB268*$R268*SUMIF(Lists!$E$2:$E$133,'Quarterly Information'!$Q268,Exchange_Value)+AB268*$T268*SUMIF(Lists!$E$2:$E$133,'Quarterly Information'!$S268,Exchange_Value))/1000,AB268*SUMIF(Lists!$E$2:$E$133,$I268,Exchange_Value)/1000),1)</f>
        <v>0</v>
      </c>
      <c r="CF268" s="218">
        <f>ROUND(IF($I268="Other HFC Blend",(AC268*$L268*SUMIF(Lists!$E$2:$E$133,'Quarterly Information'!$K268,Exchange_Value)+AC268*$N268*SUMIF(Lists!$E$2:$E$133,'Quarterly Information'!$M268,Exchange_Value)+AC268*$P268*SUMIF(Lists!$E$2:$E$133,'Quarterly Information'!$O268,Exchange_Value)+AC268*$R268*SUMIF(Lists!$E$2:$E$133,'Quarterly Information'!$Q268,Exchange_Value)+AC268*$T268*SUMIF(Lists!$E$2:$E$133,'Quarterly Information'!$S268,Exchange_Value))/1000,AC268*SUMIF(Lists!$E$2:$E$133,$I268,Exchange_Value)/1000),1)</f>
        <v>0</v>
      </c>
      <c r="CG268" s="218">
        <f>ROUND(IF($I268="Other HFC Blend",(AD268*$L268*SUMIF(Lists!$E$2:$E$133,'Quarterly Information'!$K268,Exchange_Value)+AD268*$N268*SUMIF(Lists!$E$2:$E$133,'Quarterly Information'!$M268,Exchange_Value)+AD268*$P268*SUMIF(Lists!$E$2:$E$133,'Quarterly Information'!$O268,Exchange_Value)+AD268*$R268*SUMIF(Lists!$E$2:$E$133,'Quarterly Information'!$Q268,Exchange_Value)+AD268*$T268*SUMIF(Lists!$E$2:$E$133,'Quarterly Information'!$S268,Exchange_Value))/1000,AD268*SUMIF(Lists!$E$2:$E$133,$I268,Exchange_Value)/1000),1)</f>
        <v>0</v>
      </c>
      <c r="CH268" s="218">
        <f>ROUND(IF($I268="Other HFC Blend",(AE268*$L268*SUMIF(Lists!$E$2:$E$133,'Quarterly Information'!$K268,Exchange_Value)+AE268*$N268*SUMIF(Lists!$E$2:$E$133,'Quarterly Information'!$M268,Exchange_Value)+AE268*$P268*SUMIF(Lists!$E$2:$E$133,'Quarterly Information'!$O268,Exchange_Value)+AE268*$R268*SUMIF(Lists!$E$2:$E$133,'Quarterly Information'!$Q268,Exchange_Value)+AE268*$T268*SUMIF(Lists!$E$2:$E$133,'Quarterly Information'!$S268,Exchange_Value))/1000,AE268*SUMIF(Lists!$E$2:$E$133,$I268,Exchange_Value)/1000),1)</f>
        <v>0</v>
      </c>
      <c r="CI268" s="218">
        <f>ROUND(IF($I268="Other HFC Blend",(AF268*$L268*SUMIF(Lists!$E$2:$E$133,'Quarterly Information'!$K268,Exchange_Value)+AF268*$N268*SUMIF(Lists!$E$2:$E$133,'Quarterly Information'!$M268,Exchange_Value)+AF268*$P268*SUMIF(Lists!$E$2:$E$133,'Quarterly Information'!$O268,Exchange_Value)+AF268*$R268*SUMIF(Lists!$E$2:$E$133,'Quarterly Information'!$Q268,Exchange_Value)+AF268*$T268*SUMIF(Lists!$E$2:$E$133,'Quarterly Information'!$S268,Exchange_Value))/1000,AF268*SUMIF(Lists!$E$2:$E$133,$I268,Exchange_Value)/1000),1)</f>
        <v>0</v>
      </c>
    </row>
    <row r="269" spans="1:87" ht="14" x14ac:dyDescent="0.25">
      <c r="A269" s="39">
        <v>227</v>
      </c>
      <c r="B269" s="90" t="str">
        <f t="shared" si="170"/>
        <v/>
      </c>
      <c r="C269" s="159"/>
      <c r="D269" s="91"/>
      <c r="E269" s="174"/>
      <c r="F269" s="92"/>
      <c r="G269" s="93"/>
      <c r="H269" s="94"/>
      <c r="I269" s="185"/>
      <c r="J269" s="200"/>
      <c r="K269" s="210"/>
      <c r="L269" s="95"/>
      <c r="M269" s="92"/>
      <c r="N269" s="95"/>
      <c r="O269" s="92"/>
      <c r="P269" s="95"/>
      <c r="Q269" s="128"/>
      <c r="R269" s="95"/>
      <c r="S269" s="128"/>
      <c r="T269" s="211"/>
      <c r="U269" s="203"/>
      <c r="V269" s="92"/>
      <c r="W269" s="96"/>
      <c r="X269" s="92"/>
      <c r="Y269" s="220"/>
      <c r="Z269" s="226"/>
      <c r="AA269" s="165"/>
      <c r="AB269" s="165"/>
      <c r="AC269" s="165"/>
      <c r="AD269" s="165"/>
      <c r="AE269" s="165"/>
      <c r="AF269" s="168"/>
      <c r="AG269"/>
      <c r="AH269" s="107">
        <f t="shared" si="172"/>
        <v>0</v>
      </c>
      <c r="AI269" s="107">
        <f t="shared" si="173"/>
        <v>0</v>
      </c>
      <c r="AJ269" s="107">
        <f t="shared" si="174"/>
        <v>0</v>
      </c>
      <c r="AK269" s="107">
        <f t="shared" si="175"/>
        <v>0</v>
      </c>
      <c r="AL269" s="107">
        <f t="shared" si="176"/>
        <v>0</v>
      </c>
      <c r="AM269" s="107">
        <f t="shared" si="171"/>
        <v>0</v>
      </c>
      <c r="AO269" s="161" t="e">
        <f t="shared" si="177"/>
        <v>#DIV/0!</v>
      </c>
      <c r="AP269" s="161" t="e">
        <f t="shared" si="178"/>
        <v>#DIV/0!</v>
      </c>
      <c r="AQ269" s="161" t="e">
        <f t="shared" si="179"/>
        <v>#DIV/0!</v>
      </c>
      <c r="AR269" s="161" t="e">
        <f t="shared" si="180"/>
        <v>#DIV/0!</v>
      </c>
      <c r="AS269" s="161" t="e">
        <f t="shared" si="181"/>
        <v>#DIV/0!</v>
      </c>
      <c r="AT269" s="107">
        <f t="shared" si="182"/>
        <v>0</v>
      </c>
      <c r="AU269" s="161" t="e">
        <f t="shared" si="183"/>
        <v>#DIV/0!</v>
      </c>
      <c r="AV269" s="161" t="e">
        <f t="shared" si="184"/>
        <v>#DIV/0!</v>
      </c>
      <c r="AW269" s="161" t="e">
        <f t="shared" si="185"/>
        <v>#DIV/0!</v>
      </c>
      <c r="AX269" s="161" t="e">
        <f t="shared" si="186"/>
        <v>#DIV/0!</v>
      </c>
      <c r="AY269" s="161" t="e">
        <f t="shared" si="187"/>
        <v>#DIV/0!</v>
      </c>
      <c r="AZ269" s="107">
        <f t="shared" si="188"/>
        <v>0</v>
      </c>
      <c r="BA269" s="161" t="e">
        <f t="shared" si="189"/>
        <v>#DIV/0!</v>
      </c>
      <c r="BB269" s="161" t="e">
        <f t="shared" si="190"/>
        <v>#DIV/0!</v>
      </c>
      <c r="BC269" s="161" t="e">
        <f t="shared" si="191"/>
        <v>#DIV/0!</v>
      </c>
      <c r="BD269" s="161" t="e">
        <f t="shared" si="192"/>
        <v>#DIV/0!</v>
      </c>
      <c r="BE269" s="161" t="e">
        <f t="shared" si="193"/>
        <v>#DIV/0!</v>
      </c>
      <c r="BF269" s="107">
        <f t="shared" si="194"/>
        <v>0</v>
      </c>
      <c r="BG269" s="161" t="e">
        <f t="shared" si="195"/>
        <v>#DIV/0!</v>
      </c>
      <c r="BH269" s="161" t="e">
        <f t="shared" si="196"/>
        <v>#DIV/0!</v>
      </c>
      <c r="BI269" s="161" t="e">
        <f t="shared" si="197"/>
        <v>#DIV/0!</v>
      </c>
      <c r="BJ269" s="161" t="e">
        <f t="shared" si="198"/>
        <v>#DIV/0!</v>
      </c>
      <c r="BK269" s="161" t="e">
        <f t="shared" si="199"/>
        <v>#DIV/0!</v>
      </c>
      <c r="BL269" s="107">
        <f t="shared" si="200"/>
        <v>0</v>
      </c>
      <c r="BM269" s="161" t="e">
        <f t="shared" si="201"/>
        <v>#DIV/0!</v>
      </c>
      <c r="BN269" s="161" t="e">
        <f t="shared" si="202"/>
        <v>#DIV/0!</v>
      </c>
      <c r="BO269" s="161" t="e">
        <f t="shared" si="203"/>
        <v>#DIV/0!</v>
      </c>
      <c r="BP269" s="161" t="e">
        <f t="shared" si="204"/>
        <v>#DIV/0!</v>
      </c>
      <c r="BQ269" s="161" t="e">
        <f t="shared" si="205"/>
        <v>#DIV/0!</v>
      </c>
      <c r="BR269" s="107">
        <f t="shared" si="206"/>
        <v>0</v>
      </c>
      <c r="BS269" s="161" t="e">
        <f t="shared" si="207"/>
        <v>#DIV/0!</v>
      </c>
      <c r="BT269" s="161" t="e">
        <f t="shared" si="208"/>
        <v>#DIV/0!</v>
      </c>
      <c r="BU269" s="161" t="e">
        <f t="shared" si="209"/>
        <v>#DIV/0!</v>
      </c>
      <c r="BV269" s="161" t="e">
        <f t="shared" si="210"/>
        <v>#DIV/0!</v>
      </c>
      <c r="BW269" s="161" t="e">
        <f t="shared" si="211"/>
        <v>#DIV/0!</v>
      </c>
      <c r="BX269" s="107">
        <f t="shared" si="212"/>
        <v>0</v>
      </c>
      <c r="BZ269" s="40" t="e">
        <f>VLOOKUP(I269,Lists!$D$2:$D$19,1,FALSE)</f>
        <v>#N/A</v>
      </c>
      <c r="CA269" s="40" t="e">
        <f>VLOOKUP($I269,Blends!$B$2:$B$115,1,FALSE)</f>
        <v>#N/A</v>
      </c>
      <c r="CC269" s="218">
        <f>ROUND(IF($I269="Other HFC Blend",(Z269*$L269*SUMIF(Lists!$E$2:$E$133,'Quarterly Information'!$K269,Exchange_Value)+Z269*$N269*SUMIF(Lists!$E$2:$E$133,'Quarterly Information'!$M269,Exchange_Value)+Z269*$P269*SUMIF(Lists!$E$2:$E$133,'Quarterly Information'!$O269,Exchange_Value)+Z269*$R269*SUMIF(Lists!$E$2:$E$133,'Quarterly Information'!$Q269,Exchange_Value)+Z269*$T269*SUMIF(Lists!$E$2:$E$133,'Quarterly Information'!$S269,Exchange_Value))/1000,Z269*SUMIF(Lists!$E$2:$E$133,$I269,Exchange_Value)/1000),1)</f>
        <v>0</v>
      </c>
      <c r="CD269" s="218">
        <f>ROUND(IF($I269="Other HFC Blend",(AA269*$L269*SUMIF(Lists!$E$2:$E$133,'Quarterly Information'!$K269,Exchange_Value)+AA269*$N269*SUMIF(Lists!$E$2:$E$133,'Quarterly Information'!$M269,Exchange_Value)+AA269*$P269*SUMIF(Lists!$E$2:$E$133,'Quarterly Information'!$O269,Exchange_Value)+AA269*$R269*SUMIF(Lists!$E$2:$E$133,'Quarterly Information'!$Q269,Exchange_Value)+AA269*$T269*SUMIF(Lists!$E$2:$E$133,'Quarterly Information'!$S269,Exchange_Value))/1000,AA269*SUMIF(Lists!$E$2:$E$133,$I269,Exchange_Value)/1000),1)</f>
        <v>0</v>
      </c>
      <c r="CE269" s="218">
        <f>ROUND(IF($I269="Other HFC Blend",(AB269*$L269*SUMIF(Lists!$E$2:$E$133,'Quarterly Information'!$K269,Exchange_Value)+AB269*$N269*SUMIF(Lists!$E$2:$E$133,'Quarterly Information'!$M269,Exchange_Value)+AB269*$P269*SUMIF(Lists!$E$2:$E$133,'Quarterly Information'!$O269,Exchange_Value)+AB269*$R269*SUMIF(Lists!$E$2:$E$133,'Quarterly Information'!$Q269,Exchange_Value)+AB269*$T269*SUMIF(Lists!$E$2:$E$133,'Quarterly Information'!$S269,Exchange_Value))/1000,AB269*SUMIF(Lists!$E$2:$E$133,$I269,Exchange_Value)/1000),1)</f>
        <v>0</v>
      </c>
      <c r="CF269" s="218">
        <f>ROUND(IF($I269="Other HFC Blend",(AC269*$L269*SUMIF(Lists!$E$2:$E$133,'Quarterly Information'!$K269,Exchange_Value)+AC269*$N269*SUMIF(Lists!$E$2:$E$133,'Quarterly Information'!$M269,Exchange_Value)+AC269*$P269*SUMIF(Lists!$E$2:$E$133,'Quarterly Information'!$O269,Exchange_Value)+AC269*$R269*SUMIF(Lists!$E$2:$E$133,'Quarterly Information'!$Q269,Exchange_Value)+AC269*$T269*SUMIF(Lists!$E$2:$E$133,'Quarterly Information'!$S269,Exchange_Value))/1000,AC269*SUMIF(Lists!$E$2:$E$133,$I269,Exchange_Value)/1000),1)</f>
        <v>0</v>
      </c>
      <c r="CG269" s="218">
        <f>ROUND(IF($I269="Other HFC Blend",(AD269*$L269*SUMIF(Lists!$E$2:$E$133,'Quarterly Information'!$K269,Exchange_Value)+AD269*$N269*SUMIF(Lists!$E$2:$E$133,'Quarterly Information'!$M269,Exchange_Value)+AD269*$P269*SUMIF(Lists!$E$2:$E$133,'Quarterly Information'!$O269,Exchange_Value)+AD269*$R269*SUMIF(Lists!$E$2:$E$133,'Quarterly Information'!$Q269,Exchange_Value)+AD269*$T269*SUMIF(Lists!$E$2:$E$133,'Quarterly Information'!$S269,Exchange_Value))/1000,AD269*SUMIF(Lists!$E$2:$E$133,$I269,Exchange_Value)/1000),1)</f>
        <v>0</v>
      </c>
      <c r="CH269" s="218">
        <f>ROUND(IF($I269="Other HFC Blend",(AE269*$L269*SUMIF(Lists!$E$2:$E$133,'Quarterly Information'!$K269,Exchange_Value)+AE269*$N269*SUMIF(Lists!$E$2:$E$133,'Quarterly Information'!$M269,Exchange_Value)+AE269*$P269*SUMIF(Lists!$E$2:$E$133,'Quarterly Information'!$O269,Exchange_Value)+AE269*$R269*SUMIF(Lists!$E$2:$E$133,'Quarterly Information'!$Q269,Exchange_Value)+AE269*$T269*SUMIF(Lists!$E$2:$E$133,'Quarterly Information'!$S269,Exchange_Value))/1000,AE269*SUMIF(Lists!$E$2:$E$133,$I269,Exchange_Value)/1000),1)</f>
        <v>0</v>
      </c>
      <c r="CI269" s="218">
        <f>ROUND(IF($I269="Other HFC Blend",(AF269*$L269*SUMIF(Lists!$E$2:$E$133,'Quarterly Information'!$K269,Exchange_Value)+AF269*$N269*SUMIF(Lists!$E$2:$E$133,'Quarterly Information'!$M269,Exchange_Value)+AF269*$P269*SUMIF(Lists!$E$2:$E$133,'Quarterly Information'!$O269,Exchange_Value)+AF269*$R269*SUMIF(Lists!$E$2:$E$133,'Quarterly Information'!$Q269,Exchange_Value)+AF269*$T269*SUMIF(Lists!$E$2:$E$133,'Quarterly Information'!$S269,Exchange_Value))/1000,AF269*SUMIF(Lists!$E$2:$E$133,$I269,Exchange_Value)/1000),1)</f>
        <v>0</v>
      </c>
    </row>
    <row r="270" spans="1:87" ht="14" x14ac:dyDescent="0.25">
      <c r="A270" s="39">
        <v>228</v>
      </c>
      <c r="B270" s="90" t="str">
        <f t="shared" si="170"/>
        <v/>
      </c>
      <c r="C270" s="159"/>
      <c r="D270" s="91"/>
      <c r="E270" s="174"/>
      <c r="F270" s="92"/>
      <c r="G270" s="93"/>
      <c r="H270" s="94"/>
      <c r="I270" s="185"/>
      <c r="J270" s="200"/>
      <c r="K270" s="210"/>
      <c r="L270" s="95"/>
      <c r="M270" s="92"/>
      <c r="N270" s="95"/>
      <c r="O270" s="92"/>
      <c r="P270" s="95"/>
      <c r="Q270" s="128"/>
      <c r="R270" s="95"/>
      <c r="S270" s="128"/>
      <c r="T270" s="211"/>
      <c r="U270" s="203"/>
      <c r="V270" s="92"/>
      <c r="W270" s="96"/>
      <c r="X270" s="92"/>
      <c r="Y270" s="220"/>
      <c r="Z270" s="226"/>
      <c r="AA270" s="165"/>
      <c r="AB270" s="165"/>
      <c r="AC270" s="165"/>
      <c r="AD270" s="165"/>
      <c r="AE270" s="165"/>
      <c r="AF270" s="168"/>
      <c r="AG270"/>
      <c r="AH270" s="107">
        <f t="shared" si="172"/>
        <v>0</v>
      </c>
      <c r="AI270" s="107">
        <f t="shared" si="173"/>
        <v>0</v>
      </c>
      <c r="AJ270" s="107">
        <f t="shared" si="174"/>
        <v>0</v>
      </c>
      <c r="AK270" s="107">
        <f t="shared" si="175"/>
        <v>0</v>
      </c>
      <c r="AL270" s="107">
        <f t="shared" si="176"/>
        <v>0</v>
      </c>
      <c r="AM270" s="107">
        <f t="shared" si="171"/>
        <v>0</v>
      </c>
      <c r="AO270" s="161" t="e">
        <f t="shared" si="177"/>
        <v>#DIV/0!</v>
      </c>
      <c r="AP270" s="161" t="e">
        <f t="shared" si="178"/>
        <v>#DIV/0!</v>
      </c>
      <c r="AQ270" s="161" t="e">
        <f t="shared" si="179"/>
        <v>#DIV/0!</v>
      </c>
      <c r="AR270" s="161" t="e">
        <f t="shared" si="180"/>
        <v>#DIV/0!</v>
      </c>
      <c r="AS270" s="161" t="e">
        <f t="shared" si="181"/>
        <v>#DIV/0!</v>
      </c>
      <c r="AT270" s="107">
        <f t="shared" si="182"/>
        <v>0</v>
      </c>
      <c r="AU270" s="161" t="e">
        <f t="shared" si="183"/>
        <v>#DIV/0!</v>
      </c>
      <c r="AV270" s="161" t="e">
        <f t="shared" si="184"/>
        <v>#DIV/0!</v>
      </c>
      <c r="AW270" s="161" t="e">
        <f t="shared" si="185"/>
        <v>#DIV/0!</v>
      </c>
      <c r="AX270" s="161" t="e">
        <f t="shared" si="186"/>
        <v>#DIV/0!</v>
      </c>
      <c r="AY270" s="161" t="e">
        <f t="shared" si="187"/>
        <v>#DIV/0!</v>
      </c>
      <c r="AZ270" s="107">
        <f t="shared" si="188"/>
        <v>0</v>
      </c>
      <c r="BA270" s="161" t="e">
        <f t="shared" si="189"/>
        <v>#DIV/0!</v>
      </c>
      <c r="BB270" s="161" t="e">
        <f t="shared" si="190"/>
        <v>#DIV/0!</v>
      </c>
      <c r="BC270" s="161" t="e">
        <f t="shared" si="191"/>
        <v>#DIV/0!</v>
      </c>
      <c r="BD270" s="161" t="e">
        <f t="shared" si="192"/>
        <v>#DIV/0!</v>
      </c>
      <c r="BE270" s="161" t="e">
        <f t="shared" si="193"/>
        <v>#DIV/0!</v>
      </c>
      <c r="BF270" s="107">
        <f t="shared" si="194"/>
        <v>0</v>
      </c>
      <c r="BG270" s="161" t="e">
        <f t="shared" si="195"/>
        <v>#DIV/0!</v>
      </c>
      <c r="BH270" s="161" t="e">
        <f t="shared" si="196"/>
        <v>#DIV/0!</v>
      </c>
      <c r="BI270" s="161" t="e">
        <f t="shared" si="197"/>
        <v>#DIV/0!</v>
      </c>
      <c r="BJ270" s="161" t="e">
        <f t="shared" si="198"/>
        <v>#DIV/0!</v>
      </c>
      <c r="BK270" s="161" t="e">
        <f t="shared" si="199"/>
        <v>#DIV/0!</v>
      </c>
      <c r="BL270" s="107">
        <f t="shared" si="200"/>
        <v>0</v>
      </c>
      <c r="BM270" s="161" t="e">
        <f t="shared" si="201"/>
        <v>#DIV/0!</v>
      </c>
      <c r="BN270" s="161" t="e">
        <f t="shared" si="202"/>
        <v>#DIV/0!</v>
      </c>
      <c r="BO270" s="161" t="e">
        <f t="shared" si="203"/>
        <v>#DIV/0!</v>
      </c>
      <c r="BP270" s="161" t="e">
        <f t="shared" si="204"/>
        <v>#DIV/0!</v>
      </c>
      <c r="BQ270" s="161" t="e">
        <f t="shared" si="205"/>
        <v>#DIV/0!</v>
      </c>
      <c r="BR270" s="107">
        <f t="shared" si="206"/>
        <v>0</v>
      </c>
      <c r="BS270" s="161" t="e">
        <f t="shared" si="207"/>
        <v>#DIV/0!</v>
      </c>
      <c r="BT270" s="161" t="e">
        <f t="shared" si="208"/>
        <v>#DIV/0!</v>
      </c>
      <c r="BU270" s="161" t="e">
        <f t="shared" si="209"/>
        <v>#DIV/0!</v>
      </c>
      <c r="BV270" s="161" t="e">
        <f t="shared" si="210"/>
        <v>#DIV/0!</v>
      </c>
      <c r="BW270" s="161" t="e">
        <f t="shared" si="211"/>
        <v>#DIV/0!</v>
      </c>
      <c r="BX270" s="107">
        <f t="shared" si="212"/>
        <v>0</v>
      </c>
      <c r="BZ270" s="40" t="e">
        <f>VLOOKUP(I270,Lists!$D$2:$D$19,1,FALSE)</f>
        <v>#N/A</v>
      </c>
      <c r="CA270" s="40" t="e">
        <f>VLOOKUP($I270,Blends!$B$2:$B$115,1,FALSE)</f>
        <v>#N/A</v>
      </c>
      <c r="CC270" s="218">
        <f>ROUND(IF($I270="Other HFC Blend",(Z270*$L270*SUMIF(Lists!$E$2:$E$133,'Quarterly Information'!$K270,Exchange_Value)+Z270*$N270*SUMIF(Lists!$E$2:$E$133,'Quarterly Information'!$M270,Exchange_Value)+Z270*$P270*SUMIF(Lists!$E$2:$E$133,'Quarterly Information'!$O270,Exchange_Value)+Z270*$R270*SUMIF(Lists!$E$2:$E$133,'Quarterly Information'!$Q270,Exchange_Value)+Z270*$T270*SUMIF(Lists!$E$2:$E$133,'Quarterly Information'!$S270,Exchange_Value))/1000,Z270*SUMIF(Lists!$E$2:$E$133,$I270,Exchange_Value)/1000),1)</f>
        <v>0</v>
      </c>
      <c r="CD270" s="218">
        <f>ROUND(IF($I270="Other HFC Blend",(AA270*$L270*SUMIF(Lists!$E$2:$E$133,'Quarterly Information'!$K270,Exchange_Value)+AA270*$N270*SUMIF(Lists!$E$2:$E$133,'Quarterly Information'!$M270,Exchange_Value)+AA270*$P270*SUMIF(Lists!$E$2:$E$133,'Quarterly Information'!$O270,Exchange_Value)+AA270*$R270*SUMIF(Lists!$E$2:$E$133,'Quarterly Information'!$Q270,Exchange_Value)+AA270*$T270*SUMIF(Lists!$E$2:$E$133,'Quarterly Information'!$S270,Exchange_Value))/1000,AA270*SUMIF(Lists!$E$2:$E$133,$I270,Exchange_Value)/1000),1)</f>
        <v>0</v>
      </c>
      <c r="CE270" s="218">
        <f>ROUND(IF($I270="Other HFC Blend",(AB270*$L270*SUMIF(Lists!$E$2:$E$133,'Quarterly Information'!$K270,Exchange_Value)+AB270*$N270*SUMIF(Lists!$E$2:$E$133,'Quarterly Information'!$M270,Exchange_Value)+AB270*$P270*SUMIF(Lists!$E$2:$E$133,'Quarterly Information'!$O270,Exchange_Value)+AB270*$R270*SUMIF(Lists!$E$2:$E$133,'Quarterly Information'!$Q270,Exchange_Value)+AB270*$T270*SUMIF(Lists!$E$2:$E$133,'Quarterly Information'!$S270,Exchange_Value))/1000,AB270*SUMIF(Lists!$E$2:$E$133,$I270,Exchange_Value)/1000),1)</f>
        <v>0</v>
      </c>
      <c r="CF270" s="218">
        <f>ROUND(IF($I270="Other HFC Blend",(AC270*$L270*SUMIF(Lists!$E$2:$E$133,'Quarterly Information'!$K270,Exchange_Value)+AC270*$N270*SUMIF(Lists!$E$2:$E$133,'Quarterly Information'!$M270,Exchange_Value)+AC270*$P270*SUMIF(Lists!$E$2:$E$133,'Quarterly Information'!$O270,Exchange_Value)+AC270*$R270*SUMIF(Lists!$E$2:$E$133,'Quarterly Information'!$Q270,Exchange_Value)+AC270*$T270*SUMIF(Lists!$E$2:$E$133,'Quarterly Information'!$S270,Exchange_Value))/1000,AC270*SUMIF(Lists!$E$2:$E$133,$I270,Exchange_Value)/1000),1)</f>
        <v>0</v>
      </c>
      <c r="CG270" s="218">
        <f>ROUND(IF($I270="Other HFC Blend",(AD270*$L270*SUMIF(Lists!$E$2:$E$133,'Quarterly Information'!$K270,Exchange_Value)+AD270*$N270*SUMIF(Lists!$E$2:$E$133,'Quarterly Information'!$M270,Exchange_Value)+AD270*$P270*SUMIF(Lists!$E$2:$E$133,'Quarterly Information'!$O270,Exchange_Value)+AD270*$R270*SUMIF(Lists!$E$2:$E$133,'Quarterly Information'!$Q270,Exchange_Value)+AD270*$T270*SUMIF(Lists!$E$2:$E$133,'Quarterly Information'!$S270,Exchange_Value))/1000,AD270*SUMIF(Lists!$E$2:$E$133,$I270,Exchange_Value)/1000),1)</f>
        <v>0</v>
      </c>
      <c r="CH270" s="218">
        <f>ROUND(IF($I270="Other HFC Blend",(AE270*$L270*SUMIF(Lists!$E$2:$E$133,'Quarterly Information'!$K270,Exchange_Value)+AE270*$N270*SUMIF(Lists!$E$2:$E$133,'Quarterly Information'!$M270,Exchange_Value)+AE270*$P270*SUMIF(Lists!$E$2:$E$133,'Quarterly Information'!$O270,Exchange_Value)+AE270*$R270*SUMIF(Lists!$E$2:$E$133,'Quarterly Information'!$Q270,Exchange_Value)+AE270*$T270*SUMIF(Lists!$E$2:$E$133,'Quarterly Information'!$S270,Exchange_Value))/1000,AE270*SUMIF(Lists!$E$2:$E$133,$I270,Exchange_Value)/1000),1)</f>
        <v>0</v>
      </c>
      <c r="CI270" s="218">
        <f>ROUND(IF($I270="Other HFC Blend",(AF270*$L270*SUMIF(Lists!$E$2:$E$133,'Quarterly Information'!$K270,Exchange_Value)+AF270*$N270*SUMIF(Lists!$E$2:$E$133,'Quarterly Information'!$M270,Exchange_Value)+AF270*$P270*SUMIF(Lists!$E$2:$E$133,'Quarterly Information'!$O270,Exchange_Value)+AF270*$R270*SUMIF(Lists!$E$2:$E$133,'Quarterly Information'!$Q270,Exchange_Value)+AF270*$T270*SUMIF(Lists!$E$2:$E$133,'Quarterly Information'!$S270,Exchange_Value))/1000,AF270*SUMIF(Lists!$E$2:$E$133,$I270,Exchange_Value)/1000),1)</f>
        <v>0</v>
      </c>
    </row>
    <row r="271" spans="1:87" ht="14" x14ac:dyDescent="0.25">
      <c r="A271" s="39">
        <v>229</v>
      </c>
      <c r="B271" s="90" t="str">
        <f t="shared" si="170"/>
        <v/>
      </c>
      <c r="C271" s="159"/>
      <c r="D271" s="91"/>
      <c r="E271" s="174"/>
      <c r="F271" s="92"/>
      <c r="G271" s="93"/>
      <c r="H271" s="94"/>
      <c r="I271" s="185"/>
      <c r="J271" s="200"/>
      <c r="K271" s="210"/>
      <c r="L271" s="95"/>
      <c r="M271" s="92"/>
      <c r="N271" s="95"/>
      <c r="O271" s="92"/>
      <c r="P271" s="95"/>
      <c r="Q271" s="128"/>
      <c r="R271" s="95"/>
      <c r="S271" s="128"/>
      <c r="T271" s="211"/>
      <c r="U271" s="203"/>
      <c r="V271" s="92"/>
      <c r="W271" s="96"/>
      <c r="X271" s="92"/>
      <c r="Y271" s="220"/>
      <c r="Z271" s="226"/>
      <c r="AA271" s="165"/>
      <c r="AB271" s="165"/>
      <c r="AC271" s="165"/>
      <c r="AD271" s="165"/>
      <c r="AE271" s="165"/>
      <c r="AF271" s="168"/>
      <c r="AG271"/>
      <c r="AH271" s="107">
        <f t="shared" si="172"/>
        <v>0</v>
      </c>
      <c r="AI271" s="107">
        <f t="shared" si="173"/>
        <v>0</v>
      </c>
      <c r="AJ271" s="107">
        <f t="shared" si="174"/>
        <v>0</v>
      </c>
      <c r="AK271" s="107">
        <f t="shared" si="175"/>
        <v>0</v>
      </c>
      <c r="AL271" s="107">
        <f t="shared" si="176"/>
        <v>0</v>
      </c>
      <c r="AM271" s="107">
        <f t="shared" si="171"/>
        <v>0</v>
      </c>
      <c r="AO271" s="161" t="e">
        <f t="shared" si="177"/>
        <v>#DIV/0!</v>
      </c>
      <c r="AP271" s="161" t="e">
        <f t="shared" si="178"/>
        <v>#DIV/0!</v>
      </c>
      <c r="AQ271" s="161" t="e">
        <f t="shared" si="179"/>
        <v>#DIV/0!</v>
      </c>
      <c r="AR271" s="161" t="e">
        <f t="shared" si="180"/>
        <v>#DIV/0!</v>
      </c>
      <c r="AS271" s="161" t="e">
        <f t="shared" si="181"/>
        <v>#DIV/0!</v>
      </c>
      <c r="AT271" s="107">
        <f t="shared" si="182"/>
        <v>0</v>
      </c>
      <c r="AU271" s="161" t="e">
        <f t="shared" si="183"/>
        <v>#DIV/0!</v>
      </c>
      <c r="AV271" s="161" t="e">
        <f t="shared" si="184"/>
        <v>#DIV/0!</v>
      </c>
      <c r="AW271" s="161" t="e">
        <f t="shared" si="185"/>
        <v>#DIV/0!</v>
      </c>
      <c r="AX271" s="161" t="e">
        <f t="shared" si="186"/>
        <v>#DIV/0!</v>
      </c>
      <c r="AY271" s="161" t="e">
        <f t="shared" si="187"/>
        <v>#DIV/0!</v>
      </c>
      <c r="AZ271" s="107">
        <f t="shared" si="188"/>
        <v>0</v>
      </c>
      <c r="BA271" s="161" t="e">
        <f t="shared" si="189"/>
        <v>#DIV/0!</v>
      </c>
      <c r="BB271" s="161" t="e">
        <f t="shared" si="190"/>
        <v>#DIV/0!</v>
      </c>
      <c r="BC271" s="161" t="e">
        <f t="shared" si="191"/>
        <v>#DIV/0!</v>
      </c>
      <c r="BD271" s="161" t="e">
        <f t="shared" si="192"/>
        <v>#DIV/0!</v>
      </c>
      <c r="BE271" s="161" t="e">
        <f t="shared" si="193"/>
        <v>#DIV/0!</v>
      </c>
      <c r="BF271" s="107">
        <f t="shared" si="194"/>
        <v>0</v>
      </c>
      <c r="BG271" s="161" t="e">
        <f t="shared" si="195"/>
        <v>#DIV/0!</v>
      </c>
      <c r="BH271" s="161" t="e">
        <f t="shared" si="196"/>
        <v>#DIV/0!</v>
      </c>
      <c r="BI271" s="161" t="e">
        <f t="shared" si="197"/>
        <v>#DIV/0!</v>
      </c>
      <c r="BJ271" s="161" t="e">
        <f t="shared" si="198"/>
        <v>#DIV/0!</v>
      </c>
      <c r="BK271" s="161" t="e">
        <f t="shared" si="199"/>
        <v>#DIV/0!</v>
      </c>
      <c r="BL271" s="107">
        <f t="shared" si="200"/>
        <v>0</v>
      </c>
      <c r="BM271" s="161" t="e">
        <f t="shared" si="201"/>
        <v>#DIV/0!</v>
      </c>
      <c r="BN271" s="161" t="e">
        <f t="shared" si="202"/>
        <v>#DIV/0!</v>
      </c>
      <c r="BO271" s="161" t="e">
        <f t="shared" si="203"/>
        <v>#DIV/0!</v>
      </c>
      <c r="BP271" s="161" t="e">
        <f t="shared" si="204"/>
        <v>#DIV/0!</v>
      </c>
      <c r="BQ271" s="161" t="e">
        <f t="shared" si="205"/>
        <v>#DIV/0!</v>
      </c>
      <c r="BR271" s="107">
        <f t="shared" si="206"/>
        <v>0</v>
      </c>
      <c r="BS271" s="161" t="e">
        <f t="shared" si="207"/>
        <v>#DIV/0!</v>
      </c>
      <c r="BT271" s="161" t="e">
        <f t="shared" si="208"/>
        <v>#DIV/0!</v>
      </c>
      <c r="BU271" s="161" t="e">
        <f t="shared" si="209"/>
        <v>#DIV/0!</v>
      </c>
      <c r="BV271" s="161" t="e">
        <f t="shared" si="210"/>
        <v>#DIV/0!</v>
      </c>
      <c r="BW271" s="161" t="e">
        <f t="shared" si="211"/>
        <v>#DIV/0!</v>
      </c>
      <c r="BX271" s="107">
        <f t="shared" si="212"/>
        <v>0</v>
      </c>
      <c r="BZ271" s="40" t="e">
        <f>VLOOKUP(I271,Lists!$D$2:$D$19,1,FALSE)</f>
        <v>#N/A</v>
      </c>
      <c r="CA271" s="40" t="e">
        <f>VLOOKUP($I271,Blends!$B$2:$B$115,1,FALSE)</f>
        <v>#N/A</v>
      </c>
      <c r="CC271" s="218">
        <f>ROUND(IF($I271="Other HFC Blend",(Z271*$L271*SUMIF(Lists!$E$2:$E$133,'Quarterly Information'!$K271,Exchange_Value)+Z271*$N271*SUMIF(Lists!$E$2:$E$133,'Quarterly Information'!$M271,Exchange_Value)+Z271*$P271*SUMIF(Lists!$E$2:$E$133,'Quarterly Information'!$O271,Exchange_Value)+Z271*$R271*SUMIF(Lists!$E$2:$E$133,'Quarterly Information'!$Q271,Exchange_Value)+Z271*$T271*SUMIF(Lists!$E$2:$E$133,'Quarterly Information'!$S271,Exchange_Value))/1000,Z271*SUMIF(Lists!$E$2:$E$133,$I271,Exchange_Value)/1000),1)</f>
        <v>0</v>
      </c>
      <c r="CD271" s="218">
        <f>ROUND(IF($I271="Other HFC Blend",(AA271*$L271*SUMIF(Lists!$E$2:$E$133,'Quarterly Information'!$K271,Exchange_Value)+AA271*$N271*SUMIF(Lists!$E$2:$E$133,'Quarterly Information'!$M271,Exchange_Value)+AA271*$P271*SUMIF(Lists!$E$2:$E$133,'Quarterly Information'!$O271,Exchange_Value)+AA271*$R271*SUMIF(Lists!$E$2:$E$133,'Quarterly Information'!$Q271,Exchange_Value)+AA271*$T271*SUMIF(Lists!$E$2:$E$133,'Quarterly Information'!$S271,Exchange_Value))/1000,AA271*SUMIF(Lists!$E$2:$E$133,$I271,Exchange_Value)/1000),1)</f>
        <v>0</v>
      </c>
      <c r="CE271" s="218">
        <f>ROUND(IF($I271="Other HFC Blend",(AB271*$L271*SUMIF(Lists!$E$2:$E$133,'Quarterly Information'!$K271,Exchange_Value)+AB271*$N271*SUMIF(Lists!$E$2:$E$133,'Quarterly Information'!$M271,Exchange_Value)+AB271*$P271*SUMIF(Lists!$E$2:$E$133,'Quarterly Information'!$O271,Exchange_Value)+AB271*$R271*SUMIF(Lists!$E$2:$E$133,'Quarterly Information'!$Q271,Exchange_Value)+AB271*$T271*SUMIF(Lists!$E$2:$E$133,'Quarterly Information'!$S271,Exchange_Value))/1000,AB271*SUMIF(Lists!$E$2:$E$133,$I271,Exchange_Value)/1000),1)</f>
        <v>0</v>
      </c>
      <c r="CF271" s="218">
        <f>ROUND(IF($I271="Other HFC Blend",(AC271*$L271*SUMIF(Lists!$E$2:$E$133,'Quarterly Information'!$K271,Exchange_Value)+AC271*$N271*SUMIF(Lists!$E$2:$E$133,'Quarterly Information'!$M271,Exchange_Value)+AC271*$P271*SUMIF(Lists!$E$2:$E$133,'Quarterly Information'!$O271,Exchange_Value)+AC271*$R271*SUMIF(Lists!$E$2:$E$133,'Quarterly Information'!$Q271,Exchange_Value)+AC271*$T271*SUMIF(Lists!$E$2:$E$133,'Quarterly Information'!$S271,Exchange_Value))/1000,AC271*SUMIF(Lists!$E$2:$E$133,$I271,Exchange_Value)/1000),1)</f>
        <v>0</v>
      </c>
      <c r="CG271" s="218">
        <f>ROUND(IF($I271="Other HFC Blend",(AD271*$L271*SUMIF(Lists!$E$2:$E$133,'Quarterly Information'!$K271,Exchange_Value)+AD271*$N271*SUMIF(Lists!$E$2:$E$133,'Quarterly Information'!$M271,Exchange_Value)+AD271*$P271*SUMIF(Lists!$E$2:$E$133,'Quarterly Information'!$O271,Exchange_Value)+AD271*$R271*SUMIF(Lists!$E$2:$E$133,'Quarterly Information'!$Q271,Exchange_Value)+AD271*$T271*SUMIF(Lists!$E$2:$E$133,'Quarterly Information'!$S271,Exchange_Value))/1000,AD271*SUMIF(Lists!$E$2:$E$133,$I271,Exchange_Value)/1000),1)</f>
        <v>0</v>
      </c>
      <c r="CH271" s="218">
        <f>ROUND(IF($I271="Other HFC Blend",(AE271*$L271*SUMIF(Lists!$E$2:$E$133,'Quarterly Information'!$K271,Exchange_Value)+AE271*$N271*SUMIF(Lists!$E$2:$E$133,'Quarterly Information'!$M271,Exchange_Value)+AE271*$P271*SUMIF(Lists!$E$2:$E$133,'Quarterly Information'!$O271,Exchange_Value)+AE271*$R271*SUMIF(Lists!$E$2:$E$133,'Quarterly Information'!$Q271,Exchange_Value)+AE271*$T271*SUMIF(Lists!$E$2:$E$133,'Quarterly Information'!$S271,Exchange_Value))/1000,AE271*SUMIF(Lists!$E$2:$E$133,$I271,Exchange_Value)/1000),1)</f>
        <v>0</v>
      </c>
      <c r="CI271" s="218">
        <f>ROUND(IF($I271="Other HFC Blend",(AF271*$L271*SUMIF(Lists!$E$2:$E$133,'Quarterly Information'!$K271,Exchange_Value)+AF271*$N271*SUMIF(Lists!$E$2:$E$133,'Quarterly Information'!$M271,Exchange_Value)+AF271*$P271*SUMIF(Lists!$E$2:$E$133,'Quarterly Information'!$O271,Exchange_Value)+AF271*$R271*SUMIF(Lists!$E$2:$E$133,'Quarterly Information'!$Q271,Exchange_Value)+AF271*$T271*SUMIF(Lists!$E$2:$E$133,'Quarterly Information'!$S271,Exchange_Value))/1000,AF271*SUMIF(Lists!$E$2:$E$133,$I271,Exchange_Value)/1000),1)</f>
        <v>0</v>
      </c>
    </row>
    <row r="272" spans="1:87" ht="14" x14ac:dyDescent="0.25">
      <c r="A272" s="39">
        <v>230</v>
      </c>
      <c r="B272" s="90" t="str">
        <f t="shared" si="170"/>
        <v/>
      </c>
      <c r="C272" s="159"/>
      <c r="D272" s="91"/>
      <c r="E272" s="174"/>
      <c r="F272" s="92"/>
      <c r="G272" s="93"/>
      <c r="H272" s="94"/>
      <c r="I272" s="185"/>
      <c r="J272" s="200"/>
      <c r="K272" s="210"/>
      <c r="L272" s="95"/>
      <c r="M272" s="92"/>
      <c r="N272" s="95"/>
      <c r="O272" s="92"/>
      <c r="P272" s="95"/>
      <c r="Q272" s="128"/>
      <c r="R272" s="95"/>
      <c r="S272" s="128"/>
      <c r="T272" s="211"/>
      <c r="U272" s="203"/>
      <c r="V272" s="92"/>
      <c r="W272" s="96"/>
      <c r="X272" s="92"/>
      <c r="Y272" s="220"/>
      <c r="Z272" s="226"/>
      <c r="AA272" s="165"/>
      <c r="AB272" s="165"/>
      <c r="AC272" s="165"/>
      <c r="AD272" s="165"/>
      <c r="AE272" s="165"/>
      <c r="AF272" s="168"/>
      <c r="AG272"/>
      <c r="AH272" s="107">
        <f t="shared" si="172"/>
        <v>0</v>
      </c>
      <c r="AI272" s="107">
        <f t="shared" si="173"/>
        <v>0</v>
      </c>
      <c r="AJ272" s="107">
        <f t="shared" si="174"/>
        <v>0</v>
      </c>
      <c r="AK272" s="107">
        <f t="shared" si="175"/>
        <v>0</v>
      </c>
      <c r="AL272" s="107">
        <f t="shared" si="176"/>
        <v>0</v>
      </c>
      <c r="AM272" s="107">
        <f t="shared" si="171"/>
        <v>0</v>
      </c>
      <c r="AO272" s="161" t="e">
        <f t="shared" si="177"/>
        <v>#DIV/0!</v>
      </c>
      <c r="AP272" s="161" t="e">
        <f t="shared" si="178"/>
        <v>#DIV/0!</v>
      </c>
      <c r="AQ272" s="161" t="e">
        <f t="shared" si="179"/>
        <v>#DIV/0!</v>
      </c>
      <c r="AR272" s="161" t="e">
        <f t="shared" si="180"/>
        <v>#DIV/0!</v>
      </c>
      <c r="AS272" s="161" t="e">
        <f t="shared" si="181"/>
        <v>#DIV/0!</v>
      </c>
      <c r="AT272" s="107">
        <f t="shared" si="182"/>
        <v>0</v>
      </c>
      <c r="AU272" s="161" t="e">
        <f t="shared" si="183"/>
        <v>#DIV/0!</v>
      </c>
      <c r="AV272" s="161" t="e">
        <f t="shared" si="184"/>
        <v>#DIV/0!</v>
      </c>
      <c r="AW272" s="161" t="e">
        <f t="shared" si="185"/>
        <v>#DIV/0!</v>
      </c>
      <c r="AX272" s="161" t="e">
        <f t="shared" si="186"/>
        <v>#DIV/0!</v>
      </c>
      <c r="AY272" s="161" t="e">
        <f t="shared" si="187"/>
        <v>#DIV/0!</v>
      </c>
      <c r="AZ272" s="107">
        <f t="shared" si="188"/>
        <v>0</v>
      </c>
      <c r="BA272" s="161" t="e">
        <f t="shared" si="189"/>
        <v>#DIV/0!</v>
      </c>
      <c r="BB272" s="161" t="e">
        <f t="shared" si="190"/>
        <v>#DIV/0!</v>
      </c>
      <c r="BC272" s="161" t="e">
        <f t="shared" si="191"/>
        <v>#DIV/0!</v>
      </c>
      <c r="BD272" s="161" t="e">
        <f t="shared" si="192"/>
        <v>#DIV/0!</v>
      </c>
      <c r="BE272" s="161" t="e">
        <f t="shared" si="193"/>
        <v>#DIV/0!</v>
      </c>
      <c r="BF272" s="107">
        <f t="shared" si="194"/>
        <v>0</v>
      </c>
      <c r="BG272" s="161" t="e">
        <f t="shared" si="195"/>
        <v>#DIV/0!</v>
      </c>
      <c r="BH272" s="161" t="e">
        <f t="shared" si="196"/>
        <v>#DIV/0!</v>
      </c>
      <c r="BI272" s="161" t="e">
        <f t="shared" si="197"/>
        <v>#DIV/0!</v>
      </c>
      <c r="BJ272" s="161" t="e">
        <f t="shared" si="198"/>
        <v>#DIV/0!</v>
      </c>
      <c r="BK272" s="161" t="e">
        <f t="shared" si="199"/>
        <v>#DIV/0!</v>
      </c>
      <c r="BL272" s="107">
        <f t="shared" si="200"/>
        <v>0</v>
      </c>
      <c r="BM272" s="161" t="e">
        <f t="shared" si="201"/>
        <v>#DIV/0!</v>
      </c>
      <c r="BN272" s="161" t="e">
        <f t="shared" si="202"/>
        <v>#DIV/0!</v>
      </c>
      <c r="BO272" s="161" t="e">
        <f t="shared" si="203"/>
        <v>#DIV/0!</v>
      </c>
      <c r="BP272" s="161" t="e">
        <f t="shared" si="204"/>
        <v>#DIV/0!</v>
      </c>
      <c r="BQ272" s="161" t="e">
        <f t="shared" si="205"/>
        <v>#DIV/0!</v>
      </c>
      <c r="BR272" s="107">
        <f t="shared" si="206"/>
        <v>0</v>
      </c>
      <c r="BS272" s="161" t="e">
        <f t="shared" si="207"/>
        <v>#DIV/0!</v>
      </c>
      <c r="BT272" s="161" t="e">
        <f t="shared" si="208"/>
        <v>#DIV/0!</v>
      </c>
      <c r="BU272" s="161" t="e">
        <f t="shared" si="209"/>
        <v>#DIV/0!</v>
      </c>
      <c r="BV272" s="161" t="e">
        <f t="shared" si="210"/>
        <v>#DIV/0!</v>
      </c>
      <c r="BW272" s="161" t="e">
        <f t="shared" si="211"/>
        <v>#DIV/0!</v>
      </c>
      <c r="BX272" s="107">
        <f t="shared" si="212"/>
        <v>0</v>
      </c>
      <c r="BZ272" s="40" t="e">
        <f>VLOOKUP(I272,Lists!$D$2:$D$19,1,FALSE)</f>
        <v>#N/A</v>
      </c>
      <c r="CA272" s="40" t="e">
        <f>VLOOKUP($I272,Blends!$B$2:$B$115,1,FALSE)</f>
        <v>#N/A</v>
      </c>
      <c r="CC272" s="218">
        <f>ROUND(IF($I272="Other HFC Blend",(Z272*$L272*SUMIF(Lists!$E$2:$E$133,'Quarterly Information'!$K272,Exchange_Value)+Z272*$N272*SUMIF(Lists!$E$2:$E$133,'Quarterly Information'!$M272,Exchange_Value)+Z272*$P272*SUMIF(Lists!$E$2:$E$133,'Quarterly Information'!$O272,Exchange_Value)+Z272*$R272*SUMIF(Lists!$E$2:$E$133,'Quarterly Information'!$Q272,Exchange_Value)+Z272*$T272*SUMIF(Lists!$E$2:$E$133,'Quarterly Information'!$S272,Exchange_Value))/1000,Z272*SUMIF(Lists!$E$2:$E$133,$I272,Exchange_Value)/1000),1)</f>
        <v>0</v>
      </c>
      <c r="CD272" s="218">
        <f>ROUND(IF($I272="Other HFC Blend",(AA272*$L272*SUMIF(Lists!$E$2:$E$133,'Quarterly Information'!$K272,Exchange_Value)+AA272*$N272*SUMIF(Lists!$E$2:$E$133,'Quarterly Information'!$M272,Exchange_Value)+AA272*$P272*SUMIF(Lists!$E$2:$E$133,'Quarterly Information'!$O272,Exchange_Value)+AA272*$R272*SUMIF(Lists!$E$2:$E$133,'Quarterly Information'!$Q272,Exchange_Value)+AA272*$T272*SUMIF(Lists!$E$2:$E$133,'Quarterly Information'!$S272,Exchange_Value))/1000,AA272*SUMIF(Lists!$E$2:$E$133,$I272,Exchange_Value)/1000),1)</f>
        <v>0</v>
      </c>
      <c r="CE272" s="218">
        <f>ROUND(IF($I272="Other HFC Blend",(AB272*$L272*SUMIF(Lists!$E$2:$E$133,'Quarterly Information'!$K272,Exchange_Value)+AB272*$N272*SUMIF(Lists!$E$2:$E$133,'Quarterly Information'!$M272,Exchange_Value)+AB272*$P272*SUMIF(Lists!$E$2:$E$133,'Quarterly Information'!$O272,Exchange_Value)+AB272*$R272*SUMIF(Lists!$E$2:$E$133,'Quarterly Information'!$Q272,Exchange_Value)+AB272*$T272*SUMIF(Lists!$E$2:$E$133,'Quarterly Information'!$S272,Exchange_Value))/1000,AB272*SUMIF(Lists!$E$2:$E$133,$I272,Exchange_Value)/1000),1)</f>
        <v>0</v>
      </c>
      <c r="CF272" s="218">
        <f>ROUND(IF($I272="Other HFC Blend",(AC272*$L272*SUMIF(Lists!$E$2:$E$133,'Quarterly Information'!$K272,Exchange_Value)+AC272*$N272*SUMIF(Lists!$E$2:$E$133,'Quarterly Information'!$M272,Exchange_Value)+AC272*$P272*SUMIF(Lists!$E$2:$E$133,'Quarterly Information'!$O272,Exchange_Value)+AC272*$R272*SUMIF(Lists!$E$2:$E$133,'Quarterly Information'!$Q272,Exchange_Value)+AC272*$T272*SUMIF(Lists!$E$2:$E$133,'Quarterly Information'!$S272,Exchange_Value))/1000,AC272*SUMIF(Lists!$E$2:$E$133,$I272,Exchange_Value)/1000),1)</f>
        <v>0</v>
      </c>
      <c r="CG272" s="218">
        <f>ROUND(IF($I272="Other HFC Blend",(AD272*$L272*SUMIF(Lists!$E$2:$E$133,'Quarterly Information'!$K272,Exchange_Value)+AD272*$N272*SUMIF(Lists!$E$2:$E$133,'Quarterly Information'!$M272,Exchange_Value)+AD272*$P272*SUMIF(Lists!$E$2:$E$133,'Quarterly Information'!$O272,Exchange_Value)+AD272*$R272*SUMIF(Lists!$E$2:$E$133,'Quarterly Information'!$Q272,Exchange_Value)+AD272*$T272*SUMIF(Lists!$E$2:$E$133,'Quarterly Information'!$S272,Exchange_Value))/1000,AD272*SUMIF(Lists!$E$2:$E$133,$I272,Exchange_Value)/1000),1)</f>
        <v>0</v>
      </c>
      <c r="CH272" s="218">
        <f>ROUND(IF($I272="Other HFC Blend",(AE272*$L272*SUMIF(Lists!$E$2:$E$133,'Quarterly Information'!$K272,Exchange_Value)+AE272*$N272*SUMIF(Lists!$E$2:$E$133,'Quarterly Information'!$M272,Exchange_Value)+AE272*$P272*SUMIF(Lists!$E$2:$E$133,'Quarterly Information'!$O272,Exchange_Value)+AE272*$R272*SUMIF(Lists!$E$2:$E$133,'Quarterly Information'!$Q272,Exchange_Value)+AE272*$T272*SUMIF(Lists!$E$2:$E$133,'Quarterly Information'!$S272,Exchange_Value))/1000,AE272*SUMIF(Lists!$E$2:$E$133,$I272,Exchange_Value)/1000),1)</f>
        <v>0</v>
      </c>
      <c r="CI272" s="218">
        <f>ROUND(IF($I272="Other HFC Blend",(AF272*$L272*SUMIF(Lists!$E$2:$E$133,'Quarterly Information'!$K272,Exchange_Value)+AF272*$N272*SUMIF(Lists!$E$2:$E$133,'Quarterly Information'!$M272,Exchange_Value)+AF272*$P272*SUMIF(Lists!$E$2:$E$133,'Quarterly Information'!$O272,Exchange_Value)+AF272*$R272*SUMIF(Lists!$E$2:$E$133,'Quarterly Information'!$Q272,Exchange_Value)+AF272*$T272*SUMIF(Lists!$E$2:$E$133,'Quarterly Information'!$S272,Exchange_Value))/1000,AF272*SUMIF(Lists!$E$2:$E$133,$I272,Exchange_Value)/1000),1)</f>
        <v>0</v>
      </c>
    </row>
    <row r="273" spans="1:87" ht="14" x14ac:dyDescent="0.25">
      <c r="A273" s="39">
        <v>231</v>
      </c>
      <c r="B273" s="90" t="str">
        <f t="shared" si="170"/>
        <v/>
      </c>
      <c r="C273" s="159"/>
      <c r="D273" s="91"/>
      <c r="E273" s="174"/>
      <c r="F273" s="92"/>
      <c r="G273" s="93"/>
      <c r="H273" s="94"/>
      <c r="I273" s="185"/>
      <c r="J273" s="200"/>
      <c r="K273" s="210"/>
      <c r="L273" s="95"/>
      <c r="M273" s="92"/>
      <c r="N273" s="95"/>
      <c r="O273" s="92"/>
      <c r="P273" s="95"/>
      <c r="Q273" s="128"/>
      <c r="R273" s="95"/>
      <c r="S273" s="128"/>
      <c r="T273" s="211"/>
      <c r="U273" s="203"/>
      <c r="V273" s="92"/>
      <c r="W273" s="96"/>
      <c r="X273" s="92"/>
      <c r="Y273" s="220"/>
      <c r="Z273" s="226"/>
      <c r="AA273" s="165"/>
      <c r="AB273" s="165"/>
      <c r="AC273" s="165"/>
      <c r="AD273" s="165"/>
      <c r="AE273" s="165"/>
      <c r="AF273" s="168"/>
      <c r="AG273"/>
      <c r="AH273" s="107">
        <f t="shared" si="172"/>
        <v>0</v>
      </c>
      <c r="AI273" s="107">
        <f t="shared" si="173"/>
        <v>0</v>
      </c>
      <c r="AJ273" s="107">
        <f t="shared" si="174"/>
        <v>0</v>
      </c>
      <c r="AK273" s="107">
        <f t="shared" si="175"/>
        <v>0</v>
      </c>
      <c r="AL273" s="107">
        <f t="shared" si="176"/>
        <v>0</v>
      </c>
      <c r="AM273" s="107">
        <f t="shared" si="171"/>
        <v>0</v>
      </c>
      <c r="AO273" s="161" t="e">
        <f t="shared" si="177"/>
        <v>#DIV/0!</v>
      </c>
      <c r="AP273" s="161" t="e">
        <f t="shared" si="178"/>
        <v>#DIV/0!</v>
      </c>
      <c r="AQ273" s="161" t="e">
        <f t="shared" si="179"/>
        <v>#DIV/0!</v>
      </c>
      <c r="AR273" s="161" t="e">
        <f t="shared" si="180"/>
        <v>#DIV/0!</v>
      </c>
      <c r="AS273" s="161" t="e">
        <f t="shared" si="181"/>
        <v>#DIV/0!</v>
      </c>
      <c r="AT273" s="107">
        <f t="shared" si="182"/>
        <v>0</v>
      </c>
      <c r="AU273" s="161" t="e">
        <f t="shared" si="183"/>
        <v>#DIV/0!</v>
      </c>
      <c r="AV273" s="161" t="e">
        <f t="shared" si="184"/>
        <v>#DIV/0!</v>
      </c>
      <c r="AW273" s="161" t="e">
        <f t="shared" si="185"/>
        <v>#DIV/0!</v>
      </c>
      <c r="AX273" s="161" t="e">
        <f t="shared" si="186"/>
        <v>#DIV/0!</v>
      </c>
      <c r="AY273" s="161" t="e">
        <f t="shared" si="187"/>
        <v>#DIV/0!</v>
      </c>
      <c r="AZ273" s="107">
        <f t="shared" si="188"/>
        <v>0</v>
      </c>
      <c r="BA273" s="161" t="e">
        <f t="shared" si="189"/>
        <v>#DIV/0!</v>
      </c>
      <c r="BB273" s="161" t="e">
        <f t="shared" si="190"/>
        <v>#DIV/0!</v>
      </c>
      <c r="BC273" s="161" t="e">
        <f t="shared" si="191"/>
        <v>#DIV/0!</v>
      </c>
      <c r="BD273" s="161" t="e">
        <f t="shared" si="192"/>
        <v>#DIV/0!</v>
      </c>
      <c r="BE273" s="161" t="e">
        <f t="shared" si="193"/>
        <v>#DIV/0!</v>
      </c>
      <c r="BF273" s="107">
        <f t="shared" si="194"/>
        <v>0</v>
      </c>
      <c r="BG273" s="161" t="e">
        <f t="shared" si="195"/>
        <v>#DIV/0!</v>
      </c>
      <c r="BH273" s="161" t="e">
        <f t="shared" si="196"/>
        <v>#DIV/0!</v>
      </c>
      <c r="BI273" s="161" t="e">
        <f t="shared" si="197"/>
        <v>#DIV/0!</v>
      </c>
      <c r="BJ273" s="161" t="e">
        <f t="shared" si="198"/>
        <v>#DIV/0!</v>
      </c>
      <c r="BK273" s="161" t="e">
        <f t="shared" si="199"/>
        <v>#DIV/0!</v>
      </c>
      <c r="BL273" s="107">
        <f t="shared" si="200"/>
        <v>0</v>
      </c>
      <c r="BM273" s="161" t="e">
        <f t="shared" si="201"/>
        <v>#DIV/0!</v>
      </c>
      <c r="BN273" s="161" t="e">
        <f t="shared" si="202"/>
        <v>#DIV/0!</v>
      </c>
      <c r="BO273" s="161" t="e">
        <f t="shared" si="203"/>
        <v>#DIV/0!</v>
      </c>
      <c r="BP273" s="161" t="e">
        <f t="shared" si="204"/>
        <v>#DIV/0!</v>
      </c>
      <c r="BQ273" s="161" t="e">
        <f t="shared" si="205"/>
        <v>#DIV/0!</v>
      </c>
      <c r="BR273" s="107">
        <f t="shared" si="206"/>
        <v>0</v>
      </c>
      <c r="BS273" s="161" t="e">
        <f t="shared" si="207"/>
        <v>#DIV/0!</v>
      </c>
      <c r="BT273" s="161" t="e">
        <f t="shared" si="208"/>
        <v>#DIV/0!</v>
      </c>
      <c r="BU273" s="161" t="e">
        <f t="shared" si="209"/>
        <v>#DIV/0!</v>
      </c>
      <c r="BV273" s="161" t="e">
        <f t="shared" si="210"/>
        <v>#DIV/0!</v>
      </c>
      <c r="BW273" s="161" t="e">
        <f t="shared" si="211"/>
        <v>#DIV/0!</v>
      </c>
      <c r="BX273" s="107">
        <f t="shared" si="212"/>
        <v>0</v>
      </c>
      <c r="BZ273" s="40" t="e">
        <f>VLOOKUP(I273,Lists!$D$2:$D$19,1,FALSE)</f>
        <v>#N/A</v>
      </c>
      <c r="CA273" s="40" t="e">
        <f>VLOOKUP($I273,Blends!$B$2:$B$115,1,FALSE)</f>
        <v>#N/A</v>
      </c>
      <c r="CC273" s="218">
        <f>ROUND(IF($I273="Other HFC Blend",(Z273*$L273*SUMIF(Lists!$E$2:$E$133,'Quarterly Information'!$K273,Exchange_Value)+Z273*$N273*SUMIF(Lists!$E$2:$E$133,'Quarterly Information'!$M273,Exchange_Value)+Z273*$P273*SUMIF(Lists!$E$2:$E$133,'Quarterly Information'!$O273,Exchange_Value)+Z273*$R273*SUMIF(Lists!$E$2:$E$133,'Quarterly Information'!$Q273,Exchange_Value)+Z273*$T273*SUMIF(Lists!$E$2:$E$133,'Quarterly Information'!$S273,Exchange_Value))/1000,Z273*SUMIF(Lists!$E$2:$E$133,$I273,Exchange_Value)/1000),1)</f>
        <v>0</v>
      </c>
      <c r="CD273" s="218">
        <f>ROUND(IF($I273="Other HFC Blend",(AA273*$L273*SUMIF(Lists!$E$2:$E$133,'Quarterly Information'!$K273,Exchange_Value)+AA273*$N273*SUMIF(Lists!$E$2:$E$133,'Quarterly Information'!$M273,Exchange_Value)+AA273*$P273*SUMIF(Lists!$E$2:$E$133,'Quarterly Information'!$O273,Exchange_Value)+AA273*$R273*SUMIF(Lists!$E$2:$E$133,'Quarterly Information'!$Q273,Exchange_Value)+AA273*$T273*SUMIF(Lists!$E$2:$E$133,'Quarterly Information'!$S273,Exchange_Value))/1000,AA273*SUMIF(Lists!$E$2:$E$133,$I273,Exchange_Value)/1000),1)</f>
        <v>0</v>
      </c>
      <c r="CE273" s="218">
        <f>ROUND(IF($I273="Other HFC Blend",(AB273*$L273*SUMIF(Lists!$E$2:$E$133,'Quarterly Information'!$K273,Exchange_Value)+AB273*$N273*SUMIF(Lists!$E$2:$E$133,'Quarterly Information'!$M273,Exchange_Value)+AB273*$P273*SUMIF(Lists!$E$2:$E$133,'Quarterly Information'!$O273,Exchange_Value)+AB273*$R273*SUMIF(Lists!$E$2:$E$133,'Quarterly Information'!$Q273,Exchange_Value)+AB273*$T273*SUMIF(Lists!$E$2:$E$133,'Quarterly Information'!$S273,Exchange_Value))/1000,AB273*SUMIF(Lists!$E$2:$E$133,$I273,Exchange_Value)/1000),1)</f>
        <v>0</v>
      </c>
      <c r="CF273" s="218">
        <f>ROUND(IF($I273="Other HFC Blend",(AC273*$L273*SUMIF(Lists!$E$2:$E$133,'Quarterly Information'!$K273,Exchange_Value)+AC273*$N273*SUMIF(Lists!$E$2:$E$133,'Quarterly Information'!$M273,Exchange_Value)+AC273*$P273*SUMIF(Lists!$E$2:$E$133,'Quarterly Information'!$O273,Exchange_Value)+AC273*$R273*SUMIF(Lists!$E$2:$E$133,'Quarterly Information'!$Q273,Exchange_Value)+AC273*$T273*SUMIF(Lists!$E$2:$E$133,'Quarterly Information'!$S273,Exchange_Value))/1000,AC273*SUMIF(Lists!$E$2:$E$133,$I273,Exchange_Value)/1000),1)</f>
        <v>0</v>
      </c>
      <c r="CG273" s="218">
        <f>ROUND(IF($I273="Other HFC Blend",(AD273*$L273*SUMIF(Lists!$E$2:$E$133,'Quarterly Information'!$K273,Exchange_Value)+AD273*$N273*SUMIF(Lists!$E$2:$E$133,'Quarterly Information'!$M273,Exchange_Value)+AD273*$P273*SUMIF(Lists!$E$2:$E$133,'Quarterly Information'!$O273,Exchange_Value)+AD273*$R273*SUMIF(Lists!$E$2:$E$133,'Quarterly Information'!$Q273,Exchange_Value)+AD273*$T273*SUMIF(Lists!$E$2:$E$133,'Quarterly Information'!$S273,Exchange_Value))/1000,AD273*SUMIF(Lists!$E$2:$E$133,$I273,Exchange_Value)/1000),1)</f>
        <v>0</v>
      </c>
      <c r="CH273" s="218">
        <f>ROUND(IF($I273="Other HFC Blend",(AE273*$L273*SUMIF(Lists!$E$2:$E$133,'Quarterly Information'!$K273,Exchange_Value)+AE273*$N273*SUMIF(Lists!$E$2:$E$133,'Quarterly Information'!$M273,Exchange_Value)+AE273*$P273*SUMIF(Lists!$E$2:$E$133,'Quarterly Information'!$O273,Exchange_Value)+AE273*$R273*SUMIF(Lists!$E$2:$E$133,'Quarterly Information'!$Q273,Exchange_Value)+AE273*$T273*SUMIF(Lists!$E$2:$E$133,'Quarterly Information'!$S273,Exchange_Value))/1000,AE273*SUMIF(Lists!$E$2:$E$133,$I273,Exchange_Value)/1000),1)</f>
        <v>0</v>
      </c>
      <c r="CI273" s="218">
        <f>ROUND(IF($I273="Other HFC Blend",(AF273*$L273*SUMIF(Lists!$E$2:$E$133,'Quarterly Information'!$K273,Exchange_Value)+AF273*$N273*SUMIF(Lists!$E$2:$E$133,'Quarterly Information'!$M273,Exchange_Value)+AF273*$P273*SUMIF(Lists!$E$2:$E$133,'Quarterly Information'!$O273,Exchange_Value)+AF273*$R273*SUMIF(Lists!$E$2:$E$133,'Quarterly Information'!$Q273,Exchange_Value)+AF273*$T273*SUMIF(Lists!$E$2:$E$133,'Quarterly Information'!$S273,Exchange_Value))/1000,AF273*SUMIF(Lists!$E$2:$E$133,$I273,Exchange_Value)/1000),1)</f>
        <v>0</v>
      </c>
    </row>
    <row r="274" spans="1:87" ht="14" x14ac:dyDescent="0.25">
      <c r="A274" s="39">
        <v>232</v>
      </c>
      <c r="B274" s="90" t="str">
        <f t="shared" si="170"/>
        <v/>
      </c>
      <c r="C274" s="159"/>
      <c r="D274" s="91"/>
      <c r="E274" s="174"/>
      <c r="F274" s="92"/>
      <c r="G274" s="93"/>
      <c r="H274" s="94"/>
      <c r="I274" s="185"/>
      <c r="J274" s="200"/>
      <c r="K274" s="210"/>
      <c r="L274" s="95"/>
      <c r="M274" s="92"/>
      <c r="N274" s="95"/>
      <c r="O274" s="92"/>
      <c r="P274" s="95"/>
      <c r="Q274" s="128"/>
      <c r="R274" s="95"/>
      <c r="S274" s="128"/>
      <c r="T274" s="211"/>
      <c r="U274" s="203"/>
      <c r="V274" s="92"/>
      <c r="W274" s="96"/>
      <c r="X274" s="92"/>
      <c r="Y274" s="220"/>
      <c r="Z274" s="226"/>
      <c r="AA274" s="165"/>
      <c r="AB274" s="165"/>
      <c r="AC274" s="165"/>
      <c r="AD274" s="165"/>
      <c r="AE274" s="165"/>
      <c r="AF274" s="168"/>
      <c r="AG274"/>
      <c r="AH274" s="107">
        <f t="shared" si="172"/>
        <v>0</v>
      </c>
      <c r="AI274" s="107">
        <f t="shared" si="173"/>
        <v>0</v>
      </c>
      <c r="AJ274" s="107">
        <f t="shared" si="174"/>
        <v>0</v>
      </c>
      <c r="AK274" s="107">
        <f t="shared" si="175"/>
        <v>0</v>
      </c>
      <c r="AL274" s="107">
        <f t="shared" si="176"/>
        <v>0</v>
      </c>
      <c r="AM274" s="107">
        <f t="shared" si="171"/>
        <v>0</v>
      </c>
      <c r="AO274" s="161" t="e">
        <f t="shared" si="177"/>
        <v>#DIV/0!</v>
      </c>
      <c r="AP274" s="161" t="e">
        <f t="shared" si="178"/>
        <v>#DIV/0!</v>
      </c>
      <c r="AQ274" s="161" t="e">
        <f t="shared" si="179"/>
        <v>#DIV/0!</v>
      </c>
      <c r="AR274" s="161" t="e">
        <f t="shared" si="180"/>
        <v>#DIV/0!</v>
      </c>
      <c r="AS274" s="161" t="e">
        <f t="shared" si="181"/>
        <v>#DIV/0!</v>
      </c>
      <c r="AT274" s="107">
        <f t="shared" si="182"/>
        <v>0</v>
      </c>
      <c r="AU274" s="161" t="e">
        <f t="shared" si="183"/>
        <v>#DIV/0!</v>
      </c>
      <c r="AV274" s="161" t="e">
        <f t="shared" si="184"/>
        <v>#DIV/0!</v>
      </c>
      <c r="AW274" s="161" t="e">
        <f t="shared" si="185"/>
        <v>#DIV/0!</v>
      </c>
      <c r="AX274" s="161" t="e">
        <f t="shared" si="186"/>
        <v>#DIV/0!</v>
      </c>
      <c r="AY274" s="161" t="e">
        <f t="shared" si="187"/>
        <v>#DIV/0!</v>
      </c>
      <c r="AZ274" s="107">
        <f t="shared" si="188"/>
        <v>0</v>
      </c>
      <c r="BA274" s="161" t="e">
        <f t="shared" si="189"/>
        <v>#DIV/0!</v>
      </c>
      <c r="BB274" s="161" t="e">
        <f t="shared" si="190"/>
        <v>#DIV/0!</v>
      </c>
      <c r="BC274" s="161" t="e">
        <f t="shared" si="191"/>
        <v>#DIV/0!</v>
      </c>
      <c r="BD274" s="161" t="e">
        <f t="shared" si="192"/>
        <v>#DIV/0!</v>
      </c>
      <c r="BE274" s="161" t="e">
        <f t="shared" si="193"/>
        <v>#DIV/0!</v>
      </c>
      <c r="BF274" s="107">
        <f t="shared" si="194"/>
        <v>0</v>
      </c>
      <c r="BG274" s="161" t="e">
        <f t="shared" si="195"/>
        <v>#DIV/0!</v>
      </c>
      <c r="BH274" s="161" t="e">
        <f t="shared" si="196"/>
        <v>#DIV/0!</v>
      </c>
      <c r="BI274" s="161" t="e">
        <f t="shared" si="197"/>
        <v>#DIV/0!</v>
      </c>
      <c r="BJ274" s="161" t="e">
        <f t="shared" si="198"/>
        <v>#DIV/0!</v>
      </c>
      <c r="BK274" s="161" t="e">
        <f t="shared" si="199"/>
        <v>#DIV/0!</v>
      </c>
      <c r="BL274" s="107">
        <f t="shared" si="200"/>
        <v>0</v>
      </c>
      <c r="BM274" s="161" t="e">
        <f t="shared" si="201"/>
        <v>#DIV/0!</v>
      </c>
      <c r="BN274" s="161" t="e">
        <f t="shared" si="202"/>
        <v>#DIV/0!</v>
      </c>
      <c r="BO274" s="161" t="e">
        <f t="shared" si="203"/>
        <v>#DIV/0!</v>
      </c>
      <c r="BP274" s="161" t="e">
        <f t="shared" si="204"/>
        <v>#DIV/0!</v>
      </c>
      <c r="BQ274" s="161" t="e">
        <f t="shared" si="205"/>
        <v>#DIV/0!</v>
      </c>
      <c r="BR274" s="107">
        <f t="shared" si="206"/>
        <v>0</v>
      </c>
      <c r="BS274" s="161" t="e">
        <f t="shared" si="207"/>
        <v>#DIV/0!</v>
      </c>
      <c r="BT274" s="161" t="e">
        <f t="shared" si="208"/>
        <v>#DIV/0!</v>
      </c>
      <c r="BU274" s="161" t="e">
        <f t="shared" si="209"/>
        <v>#DIV/0!</v>
      </c>
      <c r="BV274" s="161" t="e">
        <f t="shared" si="210"/>
        <v>#DIV/0!</v>
      </c>
      <c r="BW274" s="161" t="e">
        <f t="shared" si="211"/>
        <v>#DIV/0!</v>
      </c>
      <c r="BX274" s="107">
        <f t="shared" si="212"/>
        <v>0</v>
      </c>
      <c r="BZ274" s="40" t="e">
        <f>VLOOKUP(I274,Lists!$D$2:$D$19,1,FALSE)</f>
        <v>#N/A</v>
      </c>
      <c r="CA274" s="40" t="e">
        <f>VLOOKUP($I274,Blends!$B$2:$B$115,1,FALSE)</f>
        <v>#N/A</v>
      </c>
      <c r="CC274" s="218">
        <f>ROUND(IF($I274="Other HFC Blend",(Z274*$L274*SUMIF(Lists!$E$2:$E$133,'Quarterly Information'!$K274,Exchange_Value)+Z274*$N274*SUMIF(Lists!$E$2:$E$133,'Quarterly Information'!$M274,Exchange_Value)+Z274*$P274*SUMIF(Lists!$E$2:$E$133,'Quarterly Information'!$O274,Exchange_Value)+Z274*$R274*SUMIF(Lists!$E$2:$E$133,'Quarterly Information'!$Q274,Exchange_Value)+Z274*$T274*SUMIF(Lists!$E$2:$E$133,'Quarterly Information'!$S274,Exchange_Value))/1000,Z274*SUMIF(Lists!$E$2:$E$133,$I274,Exchange_Value)/1000),1)</f>
        <v>0</v>
      </c>
      <c r="CD274" s="218">
        <f>ROUND(IF($I274="Other HFC Blend",(AA274*$L274*SUMIF(Lists!$E$2:$E$133,'Quarterly Information'!$K274,Exchange_Value)+AA274*$N274*SUMIF(Lists!$E$2:$E$133,'Quarterly Information'!$M274,Exchange_Value)+AA274*$P274*SUMIF(Lists!$E$2:$E$133,'Quarterly Information'!$O274,Exchange_Value)+AA274*$R274*SUMIF(Lists!$E$2:$E$133,'Quarterly Information'!$Q274,Exchange_Value)+AA274*$T274*SUMIF(Lists!$E$2:$E$133,'Quarterly Information'!$S274,Exchange_Value))/1000,AA274*SUMIF(Lists!$E$2:$E$133,$I274,Exchange_Value)/1000),1)</f>
        <v>0</v>
      </c>
      <c r="CE274" s="218">
        <f>ROUND(IF($I274="Other HFC Blend",(AB274*$L274*SUMIF(Lists!$E$2:$E$133,'Quarterly Information'!$K274,Exchange_Value)+AB274*$N274*SUMIF(Lists!$E$2:$E$133,'Quarterly Information'!$M274,Exchange_Value)+AB274*$P274*SUMIF(Lists!$E$2:$E$133,'Quarterly Information'!$O274,Exchange_Value)+AB274*$R274*SUMIF(Lists!$E$2:$E$133,'Quarterly Information'!$Q274,Exchange_Value)+AB274*$T274*SUMIF(Lists!$E$2:$E$133,'Quarterly Information'!$S274,Exchange_Value))/1000,AB274*SUMIF(Lists!$E$2:$E$133,$I274,Exchange_Value)/1000),1)</f>
        <v>0</v>
      </c>
      <c r="CF274" s="218">
        <f>ROUND(IF($I274="Other HFC Blend",(AC274*$L274*SUMIF(Lists!$E$2:$E$133,'Quarterly Information'!$K274,Exchange_Value)+AC274*$N274*SUMIF(Lists!$E$2:$E$133,'Quarterly Information'!$M274,Exchange_Value)+AC274*$P274*SUMIF(Lists!$E$2:$E$133,'Quarterly Information'!$O274,Exchange_Value)+AC274*$R274*SUMIF(Lists!$E$2:$E$133,'Quarterly Information'!$Q274,Exchange_Value)+AC274*$T274*SUMIF(Lists!$E$2:$E$133,'Quarterly Information'!$S274,Exchange_Value))/1000,AC274*SUMIF(Lists!$E$2:$E$133,$I274,Exchange_Value)/1000),1)</f>
        <v>0</v>
      </c>
      <c r="CG274" s="218">
        <f>ROUND(IF($I274="Other HFC Blend",(AD274*$L274*SUMIF(Lists!$E$2:$E$133,'Quarterly Information'!$K274,Exchange_Value)+AD274*$N274*SUMIF(Lists!$E$2:$E$133,'Quarterly Information'!$M274,Exchange_Value)+AD274*$P274*SUMIF(Lists!$E$2:$E$133,'Quarterly Information'!$O274,Exchange_Value)+AD274*$R274*SUMIF(Lists!$E$2:$E$133,'Quarterly Information'!$Q274,Exchange_Value)+AD274*$T274*SUMIF(Lists!$E$2:$E$133,'Quarterly Information'!$S274,Exchange_Value))/1000,AD274*SUMIF(Lists!$E$2:$E$133,$I274,Exchange_Value)/1000),1)</f>
        <v>0</v>
      </c>
      <c r="CH274" s="218">
        <f>ROUND(IF($I274="Other HFC Blend",(AE274*$L274*SUMIF(Lists!$E$2:$E$133,'Quarterly Information'!$K274,Exchange_Value)+AE274*$N274*SUMIF(Lists!$E$2:$E$133,'Quarterly Information'!$M274,Exchange_Value)+AE274*$P274*SUMIF(Lists!$E$2:$E$133,'Quarterly Information'!$O274,Exchange_Value)+AE274*$R274*SUMIF(Lists!$E$2:$E$133,'Quarterly Information'!$Q274,Exchange_Value)+AE274*$T274*SUMIF(Lists!$E$2:$E$133,'Quarterly Information'!$S274,Exchange_Value))/1000,AE274*SUMIF(Lists!$E$2:$E$133,$I274,Exchange_Value)/1000),1)</f>
        <v>0</v>
      </c>
      <c r="CI274" s="218">
        <f>ROUND(IF($I274="Other HFC Blend",(AF274*$L274*SUMIF(Lists!$E$2:$E$133,'Quarterly Information'!$K274,Exchange_Value)+AF274*$N274*SUMIF(Lists!$E$2:$E$133,'Quarterly Information'!$M274,Exchange_Value)+AF274*$P274*SUMIF(Lists!$E$2:$E$133,'Quarterly Information'!$O274,Exchange_Value)+AF274*$R274*SUMIF(Lists!$E$2:$E$133,'Quarterly Information'!$Q274,Exchange_Value)+AF274*$T274*SUMIF(Lists!$E$2:$E$133,'Quarterly Information'!$S274,Exchange_Value))/1000,AF274*SUMIF(Lists!$E$2:$E$133,$I274,Exchange_Value)/1000),1)</f>
        <v>0</v>
      </c>
    </row>
    <row r="275" spans="1:87" ht="14" x14ac:dyDescent="0.25">
      <c r="A275" s="39">
        <v>233</v>
      </c>
      <c r="B275" s="90" t="str">
        <f t="shared" si="170"/>
        <v/>
      </c>
      <c r="C275" s="159"/>
      <c r="D275" s="91"/>
      <c r="E275" s="174"/>
      <c r="F275" s="92"/>
      <c r="G275" s="93"/>
      <c r="H275" s="94"/>
      <c r="I275" s="185"/>
      <c r="J275" s="200"/>
      <c r="K275" s="210"/>
      <c r="L275" s="95"/>
      <c r="M275" s="92"/>
      <c r="N275" s="95"/>
      <c r="O275" s="92"/>
      <c r="P275" s="95"/>
      <c r="Q275" s="128"/>
      <c r="R275" s="95"/>
      <c r="S275" s="128"/>
      <c r="T275" s="211"/>
      <c r="U275" s="203"/>
      <c r="V275" s="92"/>
      <c r="W275" s="96"/>
      <c r="X275" s="92"/>
      <c r="Y275" s="220"/>
      <c r="Z275" s="226"/>
      <c r="AA275" s="165"/>
      <c r="AB275" s="165"/>
      <c r="AC275" s="165"/>
      <c r="AD275" s="165"/>
      <c r="AE275" s="165"/>
      <c r="AF275" s="168"/>
      <c r="AG275"/>
      <c r="AH275" s="107">
        <f t="shared" si="172"/>
        <v>0</v>
      </c>
      <c r="AI275" s="107">
        <f t="shared" si="173"/>
        <v>0</v>
      </c>
      <c r="AJ275" s="107">
        <f t="shared" si="174"/>
        <v>0</v>
      </c>
      <c r="AK275" s="107">
        <f t="shared" si="175"/>
        <v>0</v>
      </c>
      <c r="AL275" s="107">
        <f t="shared" si="176"/>
        <v>0</v>
      </c>
      <c r="AM275" s="107">
        <f t="shared" si="171"/>
        <v>0</v>
      </c>
      <c r="AO275" s="161" t="e">
        <f t="shared" si="177"/>
        <v>#DIV/0!</v>
      </c>
      <c r="AP275" s="161" t="e">
        <f t="shared" si="178"/>
        <v>#DIV/0!</v>
      </c>
      <c r="AQ275" s="161" t="e">
        <f t="shared" si="179"/>
        <v>#DIV/0!</v>
      </c>
      <c r="AR275" s="161" t="e">
        <f t="shared" si="180"/>
        <v>#DIV/0!</v>
      </c>
      <c r="AS275" s="161" t="e">
        <f t="shared" si="181"/>
        <v>#DIV/0!</v>
      </c>
      <c r="AT275" s="107">
        <f t="shared" si="182"/>
        <v>0</v>
      </c>
      <c r="AU275" s="161" t="e">
        <f t="shared" si="183"/>
        <v>#DIV/0!</v>
      </c>
      <c r="AV275" s="161" t="e">
        <f t="shared" si="184"/>
        <v>#DIV/0!</v>
      </c>
      <c r="AW275" s="161" t="e">
        <f t="shared" si="185"/>
        <v>#DIV/0!</v>
      </c>
      <c r="AX275" s="161" t="e">
        <f t="shared" si="186"/>
        <v>#DIV/0!</v>
      </c>
      <c r="AY275" s="161" t="e">
        <f t="shared" si="187"/>
        <v>#DIV/0!</v>
      </c>
      <c r="AZ275" s="107">
        <f t="shared" si="188"/>
        <v>0</v>
      </c>
      <c r="BA275" s="161" t="e">
        <f t="shared" si="189"/>
        <v>#DIV/0!</v>
      </c>
      <c r="BB275" s="161" t="e">
        <f t="shared" si="190"/>
        <v>#DIV/0!</v>
      </c>
      <c r="BC275" s="161" t="e">
        <f t="shared" si="191"/>
        <v>#DIV/0!</v>
      </c>
      <c r="BD275" s="161" t="e">
        <f t="shared" si="192"/>
        <v>#DIV/0!</v>
      </c>
      <c r="BE275" s="161" t="e">
        <f t="shared" si="193"/>
        <v>#DIV/0!</v>
      </c>
      <c r="BF275" s="107">
        <f t="shared" si="194"/>
        <v>0</v>
      </c>
      <c r="BG275" s="161" t="e">
        <f t="shared" si="195"/>
        <v>#DIV/0!</v>
      </c>
      <c r="BH275" s="161" t="e">
        <f t="shared" si="196"/>
        <v>#DIV/0!</v>
      </c>
      <c r="BI275" s="161" t="e">
        <f t="shared" si="197"/>
        <v>#DIV/0!</v>
      </c>
      <c r="BJ275" s="161" t="e">
        <f t="shared" si="198"/>
        <v>#DIV/0!</v>
      </c>
      <c r="BK275" s="161" t="e">
        <f t="shared" si="199"/>
        <v>#DIV/0!</v>
      </c>
      <c r="BL275" s="107">
        <f t="shared" si="200"/>
        <v>0</v>
      </c>
      <c r="BM275" s="161" t="e">
        <f t="shared" si="201"/>
        <v>#DIV/0!</v>
      </c>
      <c r="BN275" s="161" t="e">
        <f t="shared" si="202"/>
        <v>#DIV/0!</v>
      </c>
      <c r="BO275" s="161" t="e">
        <f t="shared" si="203"/>
        <v>#DIV/0!</v>
      </c>
      <c r="BP275" s="161" t="e">
        <f t="shared" si="204"/>
        <v>#DIV/0!</v>
      </c>
      <c r="BQ275" s="161" t="e">
        <f t="shared" si="205"/>
        <v>#DIV/0!</v>
      </c>
      <c r="BR275" s="107">
        <f t="shared" si="206"/>
        <v>0</v>
      </c>
      <c r="BS275" s="161" t="e">
        <f t="shared" si="207"/>
        <v>#DIV/0!</v>
      </c>
      <c r="BT275" s="161" t="e">
        <f t="shared" si="208"/>
        <v>#DIV/0!</v>
      </c>
      <c r="BU275" s="161" t="e">
        <f t="shared" si="209"/>
        <v>#DIV/0!</v>
      </c>
      <c r="BV275" s="161" t="e">
        <f t="shared" si="210"/>
        <v>#DIV/0!</v>
      </c>
      <c r="BW275" s="161" t="e">
        <f t="shared" si="211"/>
        <v>#DIV/0!</v>
      </c>
      <c r="BX275" s="107">
        <f t="shared" si="212"/>
        <v>0</v>
      </c>
      <c r="BZ275" s="40" t="e">
        <f>VLOOKUP(I275,Lists!$D$2:$D$19,1,FALSE)</f>
        <v>#N/A</v>
      </c>
      <c r="CA275" s="40" t="e">
        <f>VLOOKUP($I275,Blends!$B$2:$B$115,1,FALSE)</f>
        <v>#N/A</v>
      </c>
      <c r="CC275" s="218">
        <f>ROUND(IF($I275="Other HFC Blend",(Z275*$L275*SUMIF(Lists!$E$2:$E$133,'Quarterly Information'!$K275,Exchange_Value)+Z275*$N275*SUMIF(Lists!$E$2:$E$133,'Quarterly Information'!$M275,Exchange_Value)+Z275*$P275*SUMIF(Lists!$E$2:$E$133,'Quarterly Information'!$O275,Exchange_Value)+Z275*$R275*SUMIF(Lists!$E$2:$E$133,'Quarterly Information'!$Q275,Exchange_Value)+Z275*$T275*SUMIF(Lists!$E$2:$E$133,'Quarterly Information'!$S275,Exchange_Value))/1000,Z275*SUMIF(Lists!$E$2:$E$133,$I275,Exchange_Value)/1000),1)</f>
        <v>0</v>
      </c>
      <c r="CD275" s="218">
        <f>ROUND(IF($I275="Other HFC Blend",(AA275*$L275*SUMIF(Lists!$E$2:$E$133,'Quarterly Information'!$K275,Exchange_Value)+AA275*$N275*SUMIF(Lists!$E$2:$E$133,'Quarterly Information'!$M275,Exchange_Value)+AA275*$P275*SUMIF(Lists!$E$2:$E$133,'Quarterly Information'!$O275,Exchange_Value)+AA275*$R275*SUMIF(Lists!$E$2:$E$133,'Quarterly Information'!$Q275,Exchange_Value)+AA275*$T275*SUMIF(Lists!$E$2:$E$133,'Quarterly Information'!$S275,Exchange_Value))/1000,AA275*SUMIF(Lists!$E$2:$E$133,$I275,Exchange_Value)/1000),1)</f>
        <v>0</v>
      </c>
      <c r="CE275" s="218">
        <f>ROUND(IF($I275="Other HFC Blend",(AB275*$L275*SUMIF(Lists!$E$2:$E$133,'Quarterly Information'!$K275,Exchange_Value)+AB275*$N275*SUMIF(Lists!$E$2:$E$133,'Quarterly Information'!$M275,Exchange_Value)+AB275*$P275*SUMIF(Lists!$E$2:$E$133,'Quarterly Information'!$O275,Exchange_Value)+AB275*$R275*SUMIF(Lists!$E$2:$E$133,'Quarterly Information'!$Q275,Exchange_Value)+AB275*$T275*SUMIF(Lists!$E$2:$E$133,'Quarterly Information'!$S275,Exchange_Value))/1000,AB275*SUMIF(Lists!$E$2:$E$133,$I275,Exchange_Value)/1000),1)</f>
        <v>0</v>
      </c>
      <c r="CF275" s="218">
        <f>ROUND(IF($I275="Other HFC Blend",(AC275*$L275*SUMIF(Lists!$E$2:$E$133,'Quarterly Information'!$K275,Exchange_Value)+AC275*$N275*SUMIF(Lists!$E$2:$E$133,'Quarterly Information'!$M275,Exchange_Value)+AC275*$P275*SUMIF(Lists!$E$2:$E$133,'Quarterly Information'!$O275,Exchange_Value)+AC275*$R275*SUMIF(Lists!$E$2:$E$133,'Quarterly Information'!$Q275,Exchange_Value)+AC275*$T275*SUMIF(Lists!$E$2:$E$133,'Quarterly Information'!$S275,Exchange_Value))/1000,AC275*SUMIF(Lists!$E$2:$E$133,$I275,Exchange_Value)/1000),1)</f>
        <v>0</v>
      </c>
      <c r="CG275" s="218">
        <f>ROUND(IF($I275="Other HFC Blend",(AD275*$L275*SUMIF(Lists!$E$2:$E$133,'Quarterly Information'!$K275,Exchange_Value)+AD275*$N275*SUMIF(Lists!$E$2:$E$133,'Quarterly Information'!$M275,Exchange_Value)+AD275*$P275*SUMIF(Lists!$E$2:$E$133,'Quarterly Information'!$O275,Exchange_Value)+AD275*$R275*SUMIF(Lists!$E$2:$E$133,'Quarterly Information'!$Q275,Exchange_Value)+AD275*$T275*SUMIF(Lists!$E$2:$E$133,'Quarterly Information'!$S275,Exchange_Value))/1000,AD275*SUMIF(Lists!$E$2:$E$133,$I275,Exchange_Value)/1000),1)</f>
        <v>0</v>
      </c>
      <c r="CH275" s="218">
        <f>ROUND(IF($I275="Other HFC Blend",(AE275*$L275*SUMIF(Lists!$E$2:$E$133,'Quarterly Information'!$K275,Exchange_Value)+AE275*$N275*SUMIF(Lists!$E$2:$E$133,'Quarterly Information'!$M275,Exchange_Value)+AE275*$P275*SUMIF(Lists!$E$2:$E$133,'Quarterly Information'!$O275,Exchange_Value)+AE275*$R275*SUMIF(Lists!$E$2:$E$133,'Quarterly Information'!$Q275,Exchange_Value)+AE275*$T275*SUMIF(Lists!$E$2:$E$133,'Quarterly Information'!$S275,Exchange_Value))/1000,AE275*SUMIF(Lists!$E$2:$E$133,$I275,Exchange_Value)/1000),1)</f>
        <v>0</v>
      </c>
      <c r="CI275" s="218">
        <f>ROUND(IF($I275="Other HFC Blend",(AF275*$L275*SUMIF(Lists!$E$2:$E$133,'Quarterly Information'!$K275,Exchange_Value)+AF275*$N275*SUMIF(Lists!$E$2:$E$133,'Quarterly Information'!$M275,Exchange_Value)+AF275*$P275*SUMIF(Lists!$E$2:$E$133,'Quarterly Information'!$O275,Exchange_Value)+AF275*$R275*SUMIF(Lists!$E$2:$E$133,'Quarterly Information'!$Q275,Exchange_Value)+AF275*$T275*SUMIF(Lists!$E$2:$E$133,'Quarterly Information'!$S275,Exchange_Value))/1000,AF275*SUMIF(Lists!$E$2:$E$133,$I275,Exchange_Value)/1000),1)</f>
        <v>0</v>
      </c>
    </row>
    <row r="276" spans="1:87" ht="14" x14ac:dyDescent="0.25">
      <c r="A276" s="39">
        <v>234</v>
      </c>
      <c r="B276" s="90" t="str">
        <f t="shared" si="170"/>
        <v/>
      </c>
      <c r="C276" s="159"/>
      <c r="D276" s="91"/>
      <c r="E276" s="174"/>
      <c r="F276" s="92"/>
      <c r="G276" s="93"/>
      <c r="H276" s="94"/>
      <c r="I276" s="185"/>
      <c r="J276" s="200"/>
      <c r="K276" s="210"/>
      <c r="L276" s="95"/>
      <c r="M276" s="92"/>
      <c r="N276" s="95"/>
      <c r="O276" s="92"/>
      <c r="P276" s="95"/>
      <c r="Q276" s="128"/>
      <c r="R276" s="95"/>
      <c r="S276" s="128"/>
      <c r="T276" s="211"/>
      <c r="U276" s="203"/>
      <c r="V276" s="92"/>
      <c r="W276" s="96"/>
      <c r="X276" s="92"/>
      <c r="Y276" s="220"/>
      <c r="Z276" s="226"/>
      <c r="AA276" s="165"/>
      <c r="AB276" s="165"/>
      <c r="AC276" s="165"/>
      <c r="AD276" s="165"/>
      <c r="AE276" s="165"/>
      <c r="AF276" s="168"/>
      <c r="AG276"/>
      <c r="AH276" s="107">
        <f t="shared" si="172"/>
        <v>0</v>
      </c>
      <c r="AI276" s="107">
        <f t="shared" si="173"/>
        <v>0</v>
      </c>
      <c r="AJ276" s="107">
        <f t="shared" si="174"/>
        <v>0</v>
      </c>
      <c r="AK276" s="107">
        <f t="shared" si="175"/>
        <v>0</v>
      </c>
      <c r="AL276" s="107">
        <f t="shared" si="176"/>
        <v>0</v>
      </c>
      <c r="AM276" s="107">
        <f t="shared" si="171"/>
        <v>0</v>
      </c>
      <c r="AO276" s="161" t="e">
        <f t="shared" si="177"/>
        <v>#DIV/0!</v>
      </c>
      <c r="AP276" s="161" t="e">
        <f t="shared" si="178"/>
        <v>#DIV/0!</v>
      </c>
      <c r="AQ276" s="161" t="e">
        <f t="shared" si="179"/>
        <v>#DIV/0!</v>
      </c>
      <c r="AR276" s="161" t="e">
        <f t="shared" si="180"/>
        <v>#DIV/0!</v>
      </c>
      <c r="AS276" s="161" t="e">
        <f t="shared" si="181"/>
        <v>#DIV/0!</v>
      </c>
      <c r="AT276" s="107">
        <f t="shared" si="182"/>
        <v>0</v>
      </c>
      <c r="AU276" s="161" t="e">
        <f t="shared" si="183"/>
        <v>#DIV/0!</v>
      </c>
      <c r="AV276" s="161" t="e">
        <f t="shared" si="184"/>
        <v>#DIV/0!</v>
      </c>
      <c r="AW276" s="161" t="e">
        <f t="shared" si="185"/>
        <v>#DIV/0!</v>
      </c>
      <c r="AX276" s="161" t="e">
        <f t="shared" si="186"/>
        <v>#DIV/0!</v>
      </c>
      <c r="AY276" s="161" t="e">
        <f t="shared" si="187"/>
        <v>#DIV/0!</v>
      </c>
      <c r="AZ276" s="107">
        <f t="shared" si="188"/>
        <v>0</v>
      </c>
      <c r="BA276" s="161" t="e">
        <f t="shared" si="189"/>
        <v>#DIV/0!</v>
      </c>
      <c r="BB276" s="161" t="e">
        <f t="shared" si="190"/>
        <v>#DIV/0!</v>
      </c>
      <c r="BC276" s="161" t="e">
        <f t="shared" si="191"/>
        <v>#DIV/0!</v>
      </c>
      <c r="BD276" s="161" t="e">
        <f t="shared" si="192"/>
        <v>#DIV/0!</v>
      </c>
      <c r="BE276" s="161" t="e">
        <f t="shared" si="193"/>
        <v>#DIV/0!</v>
      </c>
      <c r="BF276" s="107">
        <f t="shared" si="194"/>
        <v>0</v>
      </c>
      <c r="BG276" s="161" t="e">
        <f t="shared" si="195"/>
        <v>#DIV/0!</v>
      </c>
      <c r="BH276" s="161" t="e">
        <f t="shared" si="196"/>
        <v>#DIV/0!</v>
      </c>
      <c r="BI276" s="161" t="e">
        <f t="shared" si="197"/>
        <v>#DIV/0!</v>
      </c>
      <c r="BJ276" s="161" t="e">
        <f t="shared" si="198"/>
        <v>#DIV/0!</v>
      </c>
      <c r="BK276" s="161" t="e">
        <f t="shared" si="199"/>
        <v>#DIV/0!</v>
      </c>
      <c r="BL276" s="107">
        <f t="shared" si="200"/>
        <v>0</v>
      </c>
      <c r="BM276" s="161" t="e">
        <f t="shared" si="201"/>
        <v>#DIV/0!</v>
      </c>
      <c r="BN276" s="161" t="e">
        <f t="shared" si="202"/>
        <v>#DIV/0!</v>
      </c>
      <c r="BO276" s="161" t="e">
        <f t="shared" si="203"/>
        <v>#DIV/0!</v>
      </c>
      <c r="BP276" s="161" t="e">
        <f t="shared" si="204"/>
        <v>#DIV/0!</v>
      </c>
      <c r="BQ276" s="161" t="e">
        <f t="shared" si="205"/>
        <v>#DIV/0!</v>
      </c>
      <c r="BR276" s="107">
        <f t="shared" si="206"/>
        <v>0</v>
      </c>
      <c r="BS276" s="161" t="e">
        <f t="shared" si="207"/>
        <v>#DIV/0!</v>
      </c>
      <c r="BT276" s="161" t="e">
        <f t="shared" si="208"/>
        <v>#DIV/0!</v>
      </c>
      <c r="BU276" s="161" t="e">
        <f t="shared" si="209"/>
        <v>#DIV/0!</v>
      </c>
      <c r="BV276" s="161" t="e">
        <f t="shared" si="210"/>
        <v>#DIV/0!</v>
      </c>
      <c r="BW276" s="161" t="e">
        <f t="shared" si="211"/>
        <v>#DIV/0!</v>
      </c>
      <c r="BX276" s="107">
        <f t="shared" si="212"/>
        <v>0</v>
      </c>
      <c r="BZ276" s="40" t="e">
        <f>VLOOKUP(I276,Lists!$D$2:$D$19,1,FALSE)</f>
        <v>#N/A</v>
      </c>
      <c r="CA276" s="40" t="e">
        <f>VLOOKUP($I276,Blends!$B$2:$B$115,1,FALSE)</f>
        <v>#N/A</v>
      </c>
      <c r="CC276" s="218">
        <f>ROUND(IF($I276="Other HFC Blend",(Z276*$L276*SUMIF(Lists!$E$2:$E$133,'Quarterly Information'!$K276,Exchange_Value)+Z276*$N276*SUMIF(Lists!$E$2:$E$133,'Quarterly Information'!$M276,Exchange_Value)+Z276*$P276*SUMIF(Lists!$E$2:$E$133,'Quarterly Information'!$O276,Exchange_Value)+Z276*$R276*SUMIF(Lists!$E$2:$E$133,'Quarterly Information'!$Q276,Exchange_Value)+Z276*$T276*SUMIF(Lists!$E$2:$E$133,'Quarterly Information'!$S276,Exchange_Value))/1000,Z276*SUMIF(Lists!$E$2:$E$133,$I276,Exchange_Value)/1000),1)</f>
        <v>0</v>
      </c>
      <c r="CD276" s="218">
        <f>ROUND(IF($I276="Other HFC Blend",(AA276*$L276*SUMIF(Lists!$E$2:$E$133,'Quarterly Information'!$K276,Exchange_Value)+AA276*$N276*SUMIF(Lists!$E$2:$E$133,'Quarterly Information'!$M276,Exchange_Value)+AA276*$P276*SUMIF(Lists!$E$2:$E$133,'Quarterly Information'!$O276,Exchange_Value)+AA276*$R276*SUMIF(Lists!$E$2:$E$133,'Quarterly Information'!$Q276,Exchange_Value)+AA276*$T276*SUMIF(Lists!$E$2:$E$133,'Quarterly Information'!$S276,Exchange_Value))/1000,AA276*SUMIF(Lists!$E$2:$E$133,$I276,Exchange_Value)/1000),1)</f>
        <v>0</v>
      </c>
      <c r="CE276" s="218">
        <f>ROUND(IF($I276="Other HFC Blend",(AB276*$L276*SUMIF(Lists!$E$2:$E$133,'Quarterly Information'!$K276,Exchange_Value)+AB276*$N276*SUMIF(Lists!$E$2:$E$133,'Quarterly Information'!$M276,Exchange_Value)+AB276*$P276*SUMIF(Lists!$E$2:$E$133,'Quarterly Information'!$O276,Exchange_Value)+AB276*$R276*SUMIF(Lists!$E$2:$E$133,'Quarterly Information'!$Q276,Exchange_Value)+AB276*$T276*SUMIF(Lists!$E$2:$E$133,'Quarterly Information'!$S276,Exchange_Value))/1000,AB276*SUMIF(Lists!$E$2:$E$133,$I276,Exchange_Value)/1000),1)</f>
        <v>0</v>
      </c>
      <c r="CF276" s="218">
        <f>ROUND(IF($I276="Other HFC Blend",(AC276*$L276*SUMIF(Lists!$E$2:$E$133,'Quarterly Information'!$K276,Exchange_Value)+AC276*$N276*SUMIF(Lists!$E$2:$E$133,'Quarterly Information'!$M276,Exchange_Value)+AC276*$P276*SUMIF(Lists!$E$2:$E$133,'Quarterly Information'!$O276,Exchange_Value)+AC276*$R276*SUMIF(Lists!$E$2:$E$133,'Quarterly Information'!$Q276,Exchange_Value)+AC276*$T276*SUMIF(Lists!$E$2:$E$133,'Quarterly Information'!$S276,Exchange_Value))/1000,AC276*SUMIF(Lists!$E$2:$E$133,$I276,Exchange_Value)/1000),1)</f>
        <v>0</v>
      </c>
      <c r="CG276" s="218">
        <f>ROUND(IF($I276="Other HFC Blend",(AD276*$L276*SUMIF(Lists!$E$2:$E$133,'Quarterly Information'!$K276,Exchange_Value)+AD276*$N276*SUMIF(Lists!$E$2:$E$133,'Quarterly Information'!$M276,Exchange_Value)+AD276*$P276*SUMIF(Lists!$E$2:$E$133,'Quarterly Information'!$O276,Exchange_Value)+AD276*$R276*SUMIF(Lists!$E$2:$E$133,'Quarterly Information'!$Q276,Exchange_Value)+AD276*$T276*SUMIF(Lists!$E$2:$E$133,'Quarterly Information'!$S276,Exchange_Value))/1000,AD276*SUMIF(Lists!$E$2:$E$133,$I276,Exchange_Value)/1000),1)</f>
        <v>0</v>
      </c>
      <c r="CH276" s="218">
        <f>ROUND(IF($I276="Other HFC Blend",(AE276*$L276*SUMIF(Lists!$E$2:$E$133,'Quarterly Information'!$K276,Exchange_Value)+AE276*$N276*SUMIF(Lists!$E$2:$E$133,'Quarterly Information'!$M276,Exchange_Value)+AE276*$P276*SUMIF(Lists!$E$2:$E$133,'Quarterly Information'!$O276,Exchange_Value)+AE276*$R276*SUMIF(Lists!$E$2:$E$133,'Quarterly Information'!$Q276,Exchange_Value)+AE276*$T276*SUMIF(Lists!$E$2:$E$133,'Quarterly Information'!$S276,Exchange_Value))/1000,AE276*SUMIF(Lists!$E$2:$E$133,$I276,Exchange_Value)/1000),1)</f>
        <v>0</v>
      </c>
      <c r="CI276" s="218">
        <f>ROUND(IF($I276="Other HFC Blend",(AF276*$L276*SUMIF(Lists!$E$2:$E$133,'Quarterly Information'!$K276,Exchange_Value)+AF276*$N276*SUMIF(Lists!$E$2:$E$133,'Quarterly Information'!$M276,Exchange_Value)+AF276*$P276*SUMIF(Lists!$E$2:$E$133,'Quarterly Information'!$O276,Exchange_Value)+AF276*$R276*SUMIF(Lists!$E$2:$E$133,'Quarterly Information'!$Q276,Exchange_Value)+AF276*$T276*SUMIF(Lists!$E$2:$E$133,'Quarterly Information'!$S276,Exchange_Value))/1000,AF276*SUMIF(Lists!$E$2:$E$133,$I276,Exchange_Value)/1000),1)</f>
        <v>0</v>
      </c>
    </row>
    <row r="277" spans="1:87" ht="14" x14ac:dyDescent="0.25">
      <c r="A277" s="39">
        <v>235</v>
      </c>
      <c r="B277" s="90" t="str">
        <f t="shared" si="170"/>
        <v/>
      </c>
      <c r="C277" s="159"/>
      <c r="D277" s="91"/>
      <c r="E277" s="174"/>
      <c r="F277" s="92"/>
      <c r="G277" s="93"/>
      <c r="H277" s="94"/>
      <c r="I277" s="185"/>
      <c r="J277" s="200"/>
      <c r="K277" s="210"/>
      <c r="L277" s="95"/>
      <c r="M277" s="92"/>
      <c r="N277" s="95"/>
      <c r="O277" s="92"/>
      <c r="P277" s="95"/>
      <c r="Q277" s="128"/>
      <c r="R277" s="95"/>
      <c r="S277" s="128"/>
      <c r="T277" s="211"/>
      <c r="U277" s="203"/>
      <c r="V277" s="92"/>
      <c r="W277" s="96"/>
      <c r="X277" s="92"/>
      <c r="Y277" s="220"/>
      <c r="Z277" s="226"/>
      <c r="AA277" s="165"/>
      <c r="AB277" s="165"/>
      <c r="AC277" s="165"/>
      <c r="AD277" s="165"/>
      <c r="AE277" s="165"/>
      <c r="AF277" s="168"/>
      <c r="AG277"/>
      <c r="AH277" s="107">
        <f t="shared" si="172"/>
        <v>0</v>
      </c>
      <c r="AI277" s="107">
        <f t="shared" si="173"/>
        <v>0</v>
      </c>
      <c r="AJ277" s="107">
        <f t="shared" si="174"/>
        <v>0</v>
      </c>
      <c r="AK277" s="107">
        <f t="shared" si="175"/>
        <v>0</v>
      </c>
      <c r="AL277" s="107">
        <f t="shared" si="176"/>
        <v>0</v>
      </c>
      <c r="AM277" s="107">
        <f t="shared" si="171"/>
        <v>0</v>
      </c>
      <c r="AO277" s="161" t="e">
        <f t="shared" si="177"/>
        <v>#DIV/0!</v>
      </c>
      <c r="AP277" s="161" t="e">
        <f t="shared" si="178"/>
        <v>#DIV/0!</v>
      </c>
      <c r="AQ277" s="161" t="e">
        <f t="shared" si="179"/>
        <v>#DIV/0!</v>
      </c>
      <c r="AR277" s="161" t="e">
        <f t="shared" si="180"/>
        <v>#DIV/0!</v>
      </c>
      <c r="AS277" s="161" t="e">
        <f t="shared" si="181"/>
        <v>#DIV/0!</v>
      </c>
      <c r="AT277" s="107">
        <f t="shared" si="182"/>
        <v>0</v>
      </c>
      <c r="AU277" s="161" t="e">
        <f t="shared" si="183"/>
        <v>#DIV/0!</v>
      </c>
      <c r="AV277" s="161" t="e">
        <f t="shared" si="184"/>
        <v>#DIV/0!</v>
      </c>
      <c r="AW277" s="161" t="e">
        <f t="shared" si="185"/>
        <v>#DIV/0!</v>
      </c>
      <c r="AX277" s="161" t="e">
        <f t="shared" si="186"/>
        <v>#DIV/0!</v>
      </c>
      <c r="AY277" s="161" t="e">
        <f t="shared" si="187"/>
        <v>#DIV/0!</v>
      </c>
      <c r="AZ277" s="107">
        <f t="shared" si="188"/>
        <v>0</v>
      </c>
      <c r="BA277" s="161" t="e">
        <f t="shared" si="189"/>
        <v>#DIV/0!</v>
      </c>
      <c r="BB277" s="161" t="e">
        <f t="shared" si="190"/>
        <v>#DIV/0!</v>
      </c>
      <c r="BC277" s="161" t="e">
        <f t="shared" si="191"/>
        <v>#DIV/0!</v>
      </c>
      <c r="BD277" s="161" t="e">
        <f t="shared" si="192"/>
        <v>#DIV/0!</v>
      </c>
      <c r="BE277" s="161" t="e">
        <f t="shared" si="193"/>
        <v>#DIV/0!</v>
      </c>
      <c r="BF277" s="107">
        <f t="shared" si="194"/>
        <v>0</v>
      </c>
      <c r="BG277" s="161" t="e">
        <f t="shared" si="195"/>
        <v>#DIV/0!</v>
      </c>
      <c r="BH277" s="161" t="e">
        <f t="shared" si="196"/>
        <v>#DIV/0!</v>
      </c>
      <c r="BI277" s="161" t="e">
        <f t="shared" si="197"/>
        <v>#DIV/0!</v>
      </c>
      <c r="BJ277" s="161" t="e">
        <f t="shared" si="198"/>
        <v>#DIV/0!</v>
      </c>
      <c r="BK277" s="161" t="e">
        <f t="shared" si="199"/>
        <v>#DIV/0!</v>
      </c>
      <c r="BL277" s="107">
        <f t="shared" si="200"/>
        <v>0</v>
      </c>
      <c r="BM277" s="161" t="e">
        <f t="shared" si="201"/>
        <v>#DIV/0!</v>
      </c>
      <c r="BN277" s="161" t="e">
        <f t="shared" si="202"/>
        <v>#DIV/0!</v>
      </c>
      <c r="BO277" s="161" t="e">
        <f t="shared" si="203"/>
        <v>#DIV/0!</v>
      </c>
      <c r="BP277" s="161" t="e">
        <f t="shared" si="204"/>
        <v>#DIV/0!</v>
      </c>
      <c r="BQ277" s="161" t="e">
        <f t="shared" si="205"/>
        <v>#DIV/0!</v>
      </c>
      <c r="BR277" s="107">
        <f t="shared" si="206"/>
        <v>0</v>
      </c>
      <c r="BS277" s="161" t="e">
        <f t="shared" si="207"/>
        <v>#DIV/0!</v>
      </c>
      <c r="BT277" s="161" t="e">
        <f t="shared" si="208"/>
        <v>#DIV/0!</v>
      </c>
      <c r="BU277" s="161" t="e">
        <f t="shared" si="209"/>
        <v>#DIV/0!</v>
      </c>
      <c r="BV277" s="161" t="e">
        <f t="shared" si="210"/>
        <v>#DIV/0!</v>
      </c>
      <c r="BW277" s="161" t="e">
        <f t="shared" si="211"/>
        <v>#DIV/0!</v>
      </c>
      <c r="BX277" s="107">
        <f t="shared" si="212"/>
        <v>0</v>
      </c>
      <c r="BZ277" s="40" t="e">
        <f>VLOOKUP(I277,Lists!$D$2:$D$19,1,FALSE)</f>
        <v>#N/A</v>
      </c>
      <c r="CA277" s="40" t="e">
        <f>VLOOKUP($I277,Blends!$B$2:$B$115,1,FALSE)</f>
        <v>#N/A</v>
      </c>
      <c r="CC277" s="218">
        <f>ROUND(IF($I277="Other HFC Blend",(Z277*$L277*SUMIF(Lists!$E$2:$E$133,'Quarterly Information'!$K277,Exchange_Value)+Z277*$N277*SUMIF(Lists!$E$2:$E$133,'Quarterly Information'!$M277,Exchange_Value)+Z277*$P277*SUMIF(Lists!$E$2:$E$133,'Quarterly Information'!$O277,Exchange_Value)+Z277*$R277*SUMIF(Lists!$E$2:$E$133,'Quarterly Information'!$Q277,Exchange_Value)+Z277*$T277*SUMIF(Lists!$E$2:$E$133,'Quarterly Information'!$S277,Exchange_Value))/1000,Z277*SUMIF(Lists!$E$2:$E$133,$I277,Exchange_Value)/1000),1)</f>
        <v>0</v>
      </c>
      <c r="CD277" s="218">
        <f>ROUND(IF($I277="Other HFC Blend",(AA277*$L277*SUMIF(Lists!$E$2:$E$133,'Quarterly Information'!$K277,Exchange_Value)+AA277*$N277*SUMIF(Lists!$E$2:$E$133,'Quarterly Information'!$M277,Exchange_Value)+AA277*$P277*SUMIF(Lists!$E$2:$E$133,'Quarterly Information'!$O277,Exchange_Value)+AA277*$R277*SUMIF(Lists!$E$2:$E$133,'Quarterly Information'!$Q277,Exchange_Value)+AA277*$T277*SUMIF(Lists!$E$2:$E$133,'Quarterly Information'!$S277,Exchange_Value))/1000,AA277*SUMIF(Lists!$E$2:$E$133,$I277,Exchange_Value)/1000),1)</f>
        <v>0</v>
      </c>
      <c r="CE277" s="218">
        <f>ROUND(IF($I277="Other HFC Blend",(AB277*$L277*SUMIF(Lists!$E$2:$E$133,'Quarterly Information'!$K277,Exchange_Value)+AB277*$N277*SUMIF(Lists!$E$2:$E$133,'Quarterly Information'!$M277,Exchange_Value)+AB277*$P277*SUMIF(Lists!$E$2:$E$133,'Quarterly Information'!$O277,Exchange_Value)+AB277*$R277*SUMIF(Lists!$E$2:$E$133,'Quarterly Information'!$Q277,Exchange_Value)+AB277*$T277*SUMIF(Lists!$E$2:$E$133,'Quarterly Information'!$S277,Exchange_Value))/1000,AB277*SUMIF(Lists!$E$2:$E$133,$I277,Exchange_Value)/1000),1)</f>
        <v>0</v>
      </c>
      <c r="CF277" s="218">
        <f>ROUND(IF($I277="Other HFC Blend",(AC277*$L277*SUMIF(Lists!$E$2:$E$133,'Quarterly Information'!$K277,Exchange_Value)+AC277*$N277*SUMIF(Lists!$E$2:$E$133,'Quarterly Information'!$M277,Exchange_Value)+AC277*$P277*SUMIF(Lists!$E$2:$E$133,'Quarterly Information'!$O277,Exchange_Value)+AC277*$R277*SUMIF(Lists!$E$2:$E$133,'Quarterly Information'!$Q277,Exchange_Value)+AC277*$T277*SUMIF(Lists!$E$2:$E$133,'Quarterly Information'!$S277,Exchange_Value))/1000,AC277*SUMIF(Lists!$E$2:$E$133,$I277,Exchange_Value)/1000),1)</f>
        <v>0</v>
      </c>
      <c r="CG277" s="218">
        <f>ROUND(IF($I277="Other HFC Blend",(AD277*$L277*SUMIF(Lists!$E$2:$E$133,'Quarterly Information'!$K277,Exchange_Value)+AD277*$N277*SUMIF(Lists!$E$2:$E$133,'Quarterly Information'!$M277,Exchange_Value)+AD277*$P277*SUMIF(Lists!$E$2:$E$133,'Quarterly Information'!$O277,Exchange_Value)+AD277*$R277*SUMIF(Lists!$E$2:$E$133,'Quarterly Information'!$Q277,Exchange_Value)+AD277*$T277*SUMIF(Lists!$E$2:$E$133,'Quarterly Information'!$S277,Exchange_Value))/1000,AD277*SUMIF(Lists!$E$2:$E$133,$I277,Exchange_Value)/1000),1)</f>
        <v>0</v>
      </c>
      <c r="CH277" s="218">
        <f>ROUND(IF($I277="Other HFC Blend",(AE277*$L277*SUMIF(Lists!$E$2:$E$133,'Quarterly Information'!$K277,Exchange_Value)+AE277*$N277*SUMIF(Lists!$E$2:$E$133,'Quarterly Information'!$M277,Exchange_Value)+AE277*$P277*SUMIF(Lists!$E$2:$E$133,'Quarterly Information'!$O277,Exchange_Value)+AE277*$R277*SUMIF(Lists!$E$2:$E$133,'Quarterly Information'!$Q277,Exchange_Value)+AE277*$T277*SUMIF(Lists!$E$2:$E$133,'Quarterly Information'!$S277,Exchange_Value))/1000,AE277*SUMIF(Lists!$E$2:$E$133,$I277,Exchange_Value)/1000),1)</f>
        <v>0</v>
      </c>
      <c r="CI277" s="218">
        <f>ROUND(IF($I277="Other HFC Blend",(AF277*$L277*SUMIF(Lists!$E$2:$E$133,'Quarterly Information'!$K277,Exchange_Value)+AF277*$N277*SUMIF(Lists!$E$2:$E$133,'Quarterly Information'!$M277,Exchange_Value)+AF277*$P277*SUMIF(Lists!$E$2:$E$133,'Quarterly Information'!$O277,Exchange_Value)+AF277*$R277*SUMIF(Lists!$E$2:$E$133,'Quarterly Information'!$Q277,Exchange_Value)+AF277*$T277*SUMIF(Lists!$E$2:$E$133,'Quarterly Information'!$S277,Exchange_Value))/1000,AF277*SUMIF(Lists!$E$2:$E$133,$I277,Exchange_Value)/1000),1)</f>
        <v>0</v>
      </c>
    </row>
    <row r="278" spans="1:87" ht="14" x14ac:dyDescent="0.25">
      <c r="A278" s="39">
        <v>236</v>
      </c>
      <c r="B278" s="90" t="str">
        <f t="shared" si="170"/>
        <v/>
      </c>
      <c r="C278" s="159"/>
      <c r="D278" s="91"/>
      <c r="E278" s="174"/>
      <c r="F278" s="92"/>
      <c r="G278" s="93"/>
      <c r="H278" s="94"/>
      <c r="I278" s="185"/>
      <c r="J278" s="200"/>
      <c r="K278" s="210"/>
      <c r="L278" s="95"/>
      <c r="M278" s="92"/>
      <c r="N278" s="95"/>
      <c r="O278" s="92"/>
      <c r="P278" s="95"/>
      <c r="Q278" s="128"/>
      <c r="R278" s="95"/>
      <c r="S278" s="128"/>
      <c r="T278" s="211"/>
      <c r="U278" s="203"/>
      <c r="V278" s="92"/>
      <c r="W278" s="96"/>
      <c r="X278" s="92"/>
      <c r="Y278" s="220"/>
      <c r="Z278" s="226"/>
      <c r="AA278" s="165"/>
      <c r="AB278" s="165"/>
      <c r="AC278" s="165"/>
      <c r="AD278" s="165"/>
      <c r="AE278" s="165"/>
      <c r="AF278" s="168"/>
      <c r="AG278"/>
      <c r="AH278" s="107">
        <f t="shared" si="172"/>
        <v>0</v>
      </c>
      <c r="AI278" s="107">
        <f t="shared" si="173"/>
        <v>0</v>
      </c>
      <c r="AJ278" s="107">
        <f t="shared" si="174"/>
        <v>0</v>
      </c>
      <c r="AK278" s="107">
        <f t="shared" si="175"/>
        <v>0</v>
      </c>
      <c r="AL278" s="107">
        <f t="shared" si="176"/>
        <v>0</v>
      </c>
      <c r="AM278" s="107">
        <f t="shared" si="171"/>
        <v>0</v>
      </c>
      <c r="AO278" s="161" t="e">
        <f t="shared" si="177"/>
        <v>#DIV/0!</v>
      </c>
      <c r="AP278" s="161" t="e">
        <f t="shared" si="178"/>
        <v>#DIV/0!</v>
      </c>
      <c r="AQ278" s="161" t="e">
        <f t="shared" si="179"/>
        <v>#DIV/0!</v>
      </c>
      <c r="AR278" s="161" t="e">
        <f t="shared" si="180"/>
        <v>#DIV/0!</v>
      </c>
      <c r="AS278" s="161" t="e">
        <f t="shared" si="181"/>
        <v>#DIV/0!</v>
      </c>
      <c r="AT278" s="107">
        <f t="shared" si="182"/>
        <v>0</v>
      </c>
      <c r="AU278" s="161" t="e">
        <f t="shared" si="183"/>
        <v>#DIV/0!</v>
      </c>
      <c r="AV278" s="161" t="e">
        <f t="shared" si="184"/>
        <v>#DIV/0!</v>
      </c>
      <c r="AW278" s="161" t="e">
        <f t="shared" si="185"/>
        <v>#DIV/0!</v>
      </c>
      <c r="AX278" s="161" t="e">
        <f t="shared" si="186"/>
        <v>#DIV/0!</v>
      </c>
      <c r="AY278" s="161" t="e">
        <f t="shared" si="187"/>
        <v>#DIV/0!</v>
      </c>
      <c r="AZ278" s="107">
        <f t="shared" si="188"/>
        <v>0</v>
      </c>
      <c r="BA278" s="161" t="e">
        <f t="shared" si="189"/>
        <v>#DIV/0!</v>
      </c>
      <c r="BB278" s="161" t="e">
        <f t="shared" si="190"/>
        <v>#DIV/0!</v>
      </c>
      <c r="BC278" s="161" t="e">
        <f t="shared" si="191"/>
        <v>#DIV/0!</v>
      </c>
      <c r="BD278" s="161" t="e">
        <f t="shared" si="192"/>
        <v>#DIV/0!</v>
      </c>
      <c r="BE278" s="161" t="e">
        <f t="shared" si="193"/>
        <v>#DIV/0!</v>
      </c>
      <c r="BF278" s="107">
        <f t="shared" si="194"/>
        <v>0</v>
      </c>
      <c r="BG278" s="161" t="e">
        <f t="shared" si="195"/>
        <v>#DIV/0!</v>
      </c>
      <c r="BH278" s="161" t="e">
        <f t="shared" si="196"/>
        <v>#DIV/0!</v>
      </c>
      <c r="BI278" s="161" t="e">
        <f t="shared" si="197"/>
        <v>#DIV/0!</v>
      </c>
      <c r="BJ278" s="161" t="e">
        <f t="shared" si="198"/>
        <v>#DIV/0!</v>
      </c>
      <c r="BK278" s="161" t="e">
        <f t="shared" si="199"/>
        <v>#DIV/0!</v>
      </c>
      <c r="BL278" s="107">
        <f t="shared" si="200"/>
        <v>0</v>
      </c>
      <c r="BM278" s="161" t="e">
        <f t="shared" si="201"/>
        <v>#DIV/0!</v>
      </c>
      <c r="BN278" s="161" t="e">
        <f t="shared" si="202"/>
        <v>#DIV/0!</v>
      </c>
      <c r="BO278" s="161" t="e">
        <f t="shared" si="203"/>
        <v>#DIV/0!</v>
      </c>
      <c r="BP278" s="161" t="e">
        <f t="shared" si="204"/>
        <v>#DIV/0!</v>
      </c>
      <c r="BQ278" s="161" t="e">
        <f t="shared" si="205"/>
        <v>#DIV/0!</v>
      </c>
      <c r="BR278" s="107">
        <f t="shared" si="206"/>
        <v>0</v>
      </c>
      <c r="BS278" s="161" t="e">
        <f t="shared" si="207"/>
        <v>#DIV/0!</v>
      </c>
      <c r="BT278" s="161" t="e">
        <f t="shared" si="208"/>
        <v>#DIV/0!</v>
      </c>
      <c r="BU278" s="161" t="e">
        <f t="shared" si="209"/>
        <v>#DIV/0!</v>
      </c>
      <c r="BV278" s="161" t="e">
        <f t="shared" si="210"/>
        <v>#DIV/0!</v>
      </c>
      <c r="BW278" s="161" t="e">
        <f t="shared" si="211"/>
        <v>#DIV/0!</v>
      </c>
      <c r="BX278" s="107">
        <f t="shared" si="212"/>
        <v>0</v>
      </c>
      <c r="BZ278" s="40" t="e">
        <f>VLOOKUP(I278,Lists!$D$2:$D$19,1,FALSE)</f>
        <v>#N/A</v>
      </c>
      <c r="CA278" s="40" t="e">
        <f>VLOOKUP($I278,Blends!$B$2:$B$115,1,FALSE)</f>
        <v>#N/A</v>
      </c>
      <c r="CC278" s="218">
        <f>ROUND(IF($I278="Other HFC Blend",(Z278*$L278*SUMIF(Lists!$E$2:$E$133,'Quarterly Information'!$K278,Exchange_Value)+Z278*$N278*SUMIF(Lists!$E$2:$E$133,'Quarterly Information'!$M278,Exchange_Value)+Z278*$P278*SUMIF(Lists!$E$2:$E$133,'Quarterly Information'!$O278,Exchange_Value)+Z278*$R278*SUMIF(Lists!$E$2:$E$133,'Quarterly Information'!$Q278,Exchange_Value)+Z278*$T278*SUMIF(Lists!$E$2:$E$133,'Quarterly Information'!$S278,Exchange_Value))/1000,Z278*SUMIF(Lists!$E$2:$E$133,$I278,Exchange_Value)/1000),1)</f>
        <v>0</v>
      </c>
      <c r="CD278" s="218">
        <f>ROUND(IF($I278="Other HFC Blend",(AA278*$L278*SUMIF(Lists!$E$2:$E$133,'Quarterly Information'!$K278,Exchange_Value)+AA278*$N278*SUMIF(Lists!$E$2:$E$133,'Quarterly Information'!$M278,Exchange_Value)+AA278*$P278*SUMIF(Lists!$E$2:$E$133,'Quarterly Information'!$O278,Exchange_Value)+AA278*$R278*SUMIF(Lists!$E$2:$E$133,'Quarterly Information'!$Q278,Exchange_Value)+AA278*$T278*SUMIF(Lists!$E$2:$E$133,'Quarterly Information'!$S278,Exchange_Value))/1000,AA278*SUMIF(Lists!$E$2:$E$133,$I278,Exchange_Value)/1000),1)</f>
        <v>0</v>
      </c>
      <c r="CE278" s="218">
        <f>ROUND(IF($I278="Other HFC Blend",(AB278*$L278*SUMIF(Lists!$E$2:$E$133,'Quarterly Information'!$K278,Exchange_Value)+AB278*$N278*SUMIF(Lists!$E$2:$E$133,'Quarterly Information'!$M278,Exchange_Value)+AB278*$P278*SUMIF(Lists!$E$2:$E$133,'Quarterly Information'!$O278,Exchange_Value)+AB278*$R278*SUMIF(Lists!$E$2:$E$133,'Quarterly Information'!$Q278,Exchange_Value)+AB278*$T278*SUMIF(Lists!$E$2:$E$133,'Quarterly Information'!$S278,Exchange_Value))/1000,AB278*SUMIF(Lists!$E$2:$E$133,$I278,Exchange_Value)/1000),1)</f>
        <v>0</v>
      </c>
      <c r="CF278" s="218">
        <f>ROUND(IF($I278="Other HFC Blend",(AC278*$L278*SUMIF(Lists!$E$2:$E$133,'Quarterly Information'!$K278,Exchange_Value)+AC278*$N278*SUMIF(Lists!$E$2:$E$133,'Quarterly Information'!$M278,Exchange_Value)+AC278*$P278*SUMIF(Lists!$E$2:$E$133,'Quarterly Information'!$O278,Exchange_Value)+AC278*$R278*SUMIF(Lists!$E$2:$E$133,'Quarterly Information'!$Q278,Exchange_Value)+AC278*$T278*SUMIF(Lists!$E$2:$E$133,'Quarterly Information'!$S278,Exchange_Value))/1000,AC278*SUMIF(Lists!$E$2:$E$133,$I278,Exchange_Value)/1000),1)</f>
        <v>0</v>
      </c>
      <c r="CG278" s="218">
        <f>ROUND(IF($I278="Other HFC Blend",(AD278*$L278*SUMIF(Lists!$E$2:$E$133,'Quarterly Information'!$K278,Exchange_Value)+AD278*$N278*SUMIF(Lists!$E$2:$E$133,'Quarterly Information'!$M278,Exchange_Value)+AD278*$P278*SUMIF(Lists!$E$2:$E$133,'Quarterly Information'!$O278,Exchange_Value)+AD278*$R278*SUMIF(Lists!$E$2:$E$133,'Quarterly Information'!$Q278,Exchange_Value)+AD278*$T278*SUMIF(Lists!$E$2:$E$133,'Quarterly Information'!$S278,Exchange_Value))/1000,AD278*SUMIF(Lists!$E$2:$E$133,$I278,Exchange_Value)/1000),1)</f>
        <v>0</v>
      </c>
      <c r="CH278" s="218">
        <f>ROUND(IF($I278="Other HFC Blend",(AE278*$L278*SUMIF(Lists!$E$2:$E$133,'Quarterly Information'!$K278,Exchange_Value)+AE278*$N278*SUMIF(Lists!$E$2:$E$133,'Quarterly Information'!$M278,Exchange_Value)+AE278*$P278*SUMIF(Lists!$E$2:$E$133,'Quarterly Information'!$O278,Exchange_Value)+AE278*$R278*SUMIF(Lists!$E$2:$E$133,'Quarterly Information'!$Q278,Exchange_Value)+AE278*$T278*SUMIF(Lists!$E$2:$E$133,'Quarterly Information'!$S278,Exchange_Value))/1000,AE278*SUMIF(Lists!$E$2:$E$133,$I278,Exchange_Value)/1000),1)</f>
        <v>0</v>
      </c>
      <c r="CI278" s="218">
        <f>ROUND(IF($I278="Other HFC Blend",(AF278*$L278*SUMIF(Lists!$E$2:$E$133,'Quarterly Information'!$K278,Exchange_Value)+AF278*$N278*SUMIF(Lists!$E$2:$E$133,'Quarterly Information'!$M278,Exchange_Value)+AF278*$P278*SUMIF(Lists!$E$2:$E$133,'Quarterly Information'!$O278,Exchange_Value)+AF278*$R278*SUMIF(Lists!$E$2:$E$133,'Quarterly Information'!$Q278,Exchange_Value)+AF278*$T278*SUMIF(Lists!$E$2:$E$133,'Quarterly Information'!$S278,Exchange_Value))/1000,AF278*SUMIF(Lists!$E$2:$E$133,$I278,Exchange_Value)/1000),1)</f>
        <v>0</v>
      </c>
    </row>
    <row r="279" spans="1:87" ht="14" x14ac:dyDescent="0.25">
      <c r="A279" s="39">
        <v>237</v>
      </c>
      <c r="B279" s="90" t="str">
        <f t="shared" si="170"/>
        <v/>
      </c>
      <c r="C279" s="159"/>
      <c r="D279" s="91"/>
      <c r="E279" s="174"/>
      <c r="F279" s="92"/>
      <c r="G279" s="93"/>
      <c r="H279" s="94"/>
      <c r="I279" s="185"/>
      <c r="J279" s="200"/>
      <c r="K279" s="210"/>
      <c r="L279" s="95"/>
      <c r="M279" s="92"/>
      <c r="N279" s="95"/>
      <c r="O279" s="92"/>
      <c r="P279" s="95"/>
      <c r="Q279" s="128"/>
      <c r="R279" s="95"/>
      <c r="S279" s="128"/>
      <c r="T279" s="211"/>
      <c r="U279" s="203"/>
      <c r="V279" s="92"/>
      <c r="W279" s="96"/>
      <c r="X279" s="92"/>
      <c r="Y279" s="220"/>
      <c r="Z279" s="226"/>
      <c r="AA279" s="165"/>
      <c r="AB279" s="165"/>
      <c r="AC279" s="165"/>
      <c r="AD279" s="165"/>
      <c r="AE279" s="165"/>
      <c r="AF279" s="168"/>
      <c r="AG279"/>
      <c r="AH279" s="107">
        <f t="shared" si="172"/>
        <v>0</v>
      </c>
      <c r="AI279" s="107">
        <f t="shared" si="173"/>
        <v>0</v>
      </c>
      <c r="AJ279" s="107">
        <f t="shared" si="174"/>
        <v>0</v>
      </c>
      <c r="AK279" s="107">
        <f t="shared" si="175"/>
        <v>0</v>
      </c>
      <c r="AL279" s="107">
        <f t="shared" si="176"/>
        <v>0</v>
      </c>
      <c r="AM279" s="107">
        <f t="shared" si="171"/>
        <v>0</v>
      </c>
      <c r="AO279" s="161" t="e">
        <f t="shared" si="177"/>
        <v>#DIV/0!</v>
      </c>
      <c r="AP279" s="161" t="e">
        <f t="shared" si="178"/>
        <v>#DIV/0!</v>
      </c>
      <c r="AQ279" s="161" t="e">
        <f t="shared" si="179"/>
        <v>#DIV/0!</v>
      </c>
      <c r="AR279" s="161" t="e">
        <f t="shared" si="180"/>
        <v>#DIV/0!</v>
      </c>
      <c r="AS279" s="161" t="e">
        <f t="shared" si="181"/>
        <v>#DIV/0!</v>
      </c>
      <c r="AT279" s="107">
        <f t="shared" si="182"/>
        <v>0</v>
      </c>
      <c r="AU279" s="161" t="e">
        <f t="shared" si="183"/>
        <v>#DIV/0!</v>
      </c>
      <c r="AV279" s="161" t="e">
        <f t="shared" si="184"/>
        <v>#DIV/0!</v>
      </c>
      <c r="AW279" s="161" t="e">
        <f t="shared" si="185"/>
        <v>#DIV/0!</v>
      </c>
      <c r="AX279" s="161" t="e">
        <f t="shared" si="186"/>
        <v>#DIV/0!</v>
      </c>
      <c r="AY279" s="161" t="e">
        <f t="shared" si="187"/>
        <v>#DIV/0!</v>
      </c>
      <c r="AZ279" s="107">
        <f t="shared" si="188"/>
        <v>0</v>
      </c>
      <c r="BA279" s="161" t="e">
        <f t="shared" si="189"/>
        <v>#DIV/0!</v>
      </c>
      <c r="BB279" s="161" t="e">
        <f t="shared" si="190"/>
        <v>#DIV/0!</v>
      </c>
      <c r="BC279" s="161" t="e">
        <f t="shared" si="191"/>
        <v>#DIV/0!</v>
      </c>
      <c r="BD279" s="161" t="e">
        <f t="shared" si="192"/>
        <v>#DIV/0!</v>
      </c>
      <c r="BE279" s="161" t="e">
        <f t="shared" si="193"/>
        <v>#DIV/0!</v>
      </c>
      <c r="BF279" s="107">
        <f t="shared" si="194"/>
        <v>0</v>
      </c>
      <c r="BG279" s="161" t="e">
        <f t="shared" si="195"/>
        <v>#DIV/0!</v>
      </c>
      <c r="BH279" s="161" t="e">
        <f t="shared" si="196"/>
        <v>#DIV/0!</v>
      </c>
      <c r="BI279" s="161" t="e">
        <f t="shared" si="197"/>
        <v>#DIV/0!</v>
      </c>
      <c r="BJ279" s="161" t="e">
        <f t="shared" si="198"/>
        <v>#DIV/0!</v>
      </c>
      <c r="BK279" s="161" t="e">
        <f t="shared" si="199"/>
        <v>#DIV/0!</v>
      </c>
      <c r="BL279" s="107">
        <f t="shared" si="200"/>
        <v>0</v>
      </c>
      <c r="BM279" s="161" t="e">
        <f t="shared" si="201"/>
        <v>#DIV/0!</v>
      </c>
      <c r="BN279" s="161" t="e">
        <f t="shared" si="202"/>
        <v>#DIV/0!</v>
      </c>
      <c r="BO279" s="161" t="e">
        <f t="shared" si="203"/>
        <v>#DIV/0!</v>
      </c>
      <c r="BP279" s="161" t="e">
        <f t="shared" si="204"/>
        <v>#DIV/0!</v>
      </c>
      <c r="BQ279" s="161" t="e">
        <f t="shared" si="205"/>
        <v>#DIV/0!</v>
      </c>
      <c r="BR279" s="107">
        <f t="shared" si="206"/>
        <v>0</v>
      </c>
      <c r="BS279" s="161" t="e">
        <f t="shared" si="207"/>
        <v>#DIV/0!</v>
      </c>
      <c r="BT279" s="161" t="e">
        <f t="shared" si="208"/>
        <v>#DIV/0!</v>
      </c>
      <c r="BU279" s="161" t="e">
        <f t="shared" si="209"/>
        <v>#DIV/0!</v>
      </c>
      <c r="BV279" s="161" t="e">
        <f t="shared" si="210"/>
        <v>#DIV/0!</v>
      </c>
      <c r="BW279" s="161" t="e">
        <f t="shared" si="211"/>
        <v>#DIV/0!</v>
      </c>
      <c r="BX279" s="107">
        <f t="shared" si="212"/>
        <v>0</v>
      </c>
      <c r="BZ279" s="40" t="e">
        <f>VLOOKUP(I279,Lists!$D$2:$D$19,1,FALSE)</f>
        <v>#N/A</v>
      </c>
      <c r="CA279" s="40" t="e">
        <f>VLOOKUP($I279,Blends!$B$2:$B$115,1,FALSE)</f>
        <v>#N/A</v>
      </c>
      <c r="CC279" s="218">
        <f>ROUND(IF($I279="Other HFC Blend",(Z279*$L279*SUMIF(Lists!$E$2:$E$133,'Quarterly Information'!$K279,Exchange_Value)+Z279*$N279*SUMIF(Lists!$E$2:$E$133,'Quarterly Information'!$M279,Exchange_Value)+Z279*$P279*SUMIF(Lists!$E$2:$E$133,'Quarterly Information'!$O279,Exchange_Value)+Z279*$R279*SUMIF(Lists!$E$2:$E$133,'Quarterly Information'!$Q279,Exchange_Value)+Z279*$T279*SUMIF(Lists!$E$2:$E$133,'Quarterly Information'!$S279,Exchange_Value))/1000,Z279*SUMIF(Lists!$E$2:$E$133,$I279,Exchange_Value)/1000),1)</f>
        <v>0</v>
      </c>
      <c r="CD279" s="218">
        <f>ROUND(IF($I279="Other HFC Blend",(AA279*$L279*SUMIF(Lists!$E$2:$E$133,'Quarterly Information'!$K279,Exchange_Value)+AA279*$N279*SUMIF(Lists!$E$2:$E$133,'Quarterly Information'!$M279,Exchange_Value)+AA279*$P279*SUMIF(Lists!$E$2:$E$133,'Quarterly Information'!$O279,Exchange_Value)+AA279*$R279*SUMIF(Lists!$E$2:$E$133,'Quarterly Information'!$Q279,Exchange_Value)+AA279*$T279*SUMIF(Lists!$E$2:$E$133,'Quarterly Information'!$S279,Exchange_Value))/1000,AA279*SUMIF(Lists!$E$2:$E$133,$I279,Exchange_Value)/1000),1)</f>
        <v>0</v>
      </c>
      <c r="CE279" s="218">
        <f>ROUND(IF($I279="Other HFC Blend",(AB279*$L279*SUMIF(Lists!$E$2:$E$133,'Quarterly Information'!$K279,Exchange_Value)+AB279*$N279*SUMIF(Lists!$E$2:$E$133,'Quarterly Information'!$M279,Exchange_Value)+AB279*$P279*SUMIF(Lists!$E$2:$E$133,'Quarterly Information'!$O279,Exchange_Value)+AB279*$R279*SUMIF(Lists!$E$2:$E$133,'Quarterly Information'!$Q279,Exchange_Value)+AB279*$T279*SUMIF(Lists!$E$2:$E$133,'Quarterly Information'!$S279,Exchange_Value))/1000,AB279*SUMIF(Lists!$E$2:$E$133,$I279,Exchange_Value)/1000),1)</f>
        <v>0</v>
      </c>
      <c r="CF279" s="218">
        <f>ROUND(IF($I279="Other HFC Blend",(AC279*$L279*SUMIF(Lists!$E$2:$E$133,'Quarterly Information'!$K279,Exchange_Value)+AC279*$N279*SUMIF(Lists!$E$2:$E$133,'Quarterly Information'!$M279,Exchange_Value)+AC279*$P279*SUMIF(Lists!$E$2:$E$133,'Quarterly Information'!$O279,Exchange_Value)+AC279*$R279*SUMIF(Lists!$E$2:$E$133,'Quarterly Information'!$Q279,Exchange_Value)+AC279*$T279*SUMIF(Lists!$E$2:$E$133,'Quarterly Information'!$S279,Exchange_Value))/1000,AC279*SUMIF(Lists!$E$2:$E$133,$I279,Exchange_Value)/1000),1)</f>
        <v>0</v>
      </c>
      <c r="CG279" s="218">
        <f>ROUND(IF($I279="Other HFC Blend",(AD279*$L279*SUMIF(Lists!$E$2:$E$133,'Quarterly Information'!$K279,Exchange_Value)+AD279*$N279*SUMIF(Lists!$E$2:$E$133,'Quarterly Information'!$M279,Exchange_Value)+AD279*$P279*SUMIF(Lists!$E$2:$E$133,'Quarterly Information'!$O279,Exchange_Value)+AD279*$R279*SUMIF(Lists!$E$2:$E$133,'Quarterly Information'!$Q279,Exchange_Value)+AD279*$T279*SUMIF(Lists!$E$2:$E$133,'Quarterly Information'!$S279,Exchange_Value))/1000,AD279*SUMIF(Lists!$E$2:$E$133,$I279,Exchange_Value)/1000),1)</f>
        <v>0</v>
      </c>
      <c r="CH279" s="218">
        <f>ROUND(IF($I279="Other HFC Blend",(AE279*$L279*SUMIF(Lists!$E$2:$E$133,'Quarterly Information'!$K279,Exchange_Value)+AE279*$N279*SUMIF(Lists!$E$2:$E$133,'Quarterly Information'!$M279,Exchange_Value)+AE279*$P279*SUMIF(Lists!$E$2:$E$133,'Quarterly Information'!$O279,Exchange_Value)+AE279*$R279*SUMIF(Lists!$E$2:$E$133,'Quarterly Information'!$Q279,Exchange_Value)+AE279*$T279*SUMIF(Lists!$E$2:$E$133,'Quarterly Information'!$S279,Exchange_Value))/1000,AE279*SUMIF(Lists!$E$2:$E$133,$I279,Exchange_Value)/1000),1)</f>
        <v>0</v>
      </c>
      <c r="CI279" s="218">
        <f>ROUND(IF($I279="Other HFC Blend",(AF279*$L279*SUMIF(Lists!$E$2:$E$133,'Quarterly Information'!$K279,Exchange_Value)+AF279*$N279*SUMIF(Lists!$E$2:$E$133,'Quarterly Information'!$M279,Exchange_Value)+AF279*$P279*SUMIF(Lists!$E$2:$E$133,'Quarterly Information'!$O279,Exchange_Value)+AF279*$R279*SUMIF(Lists!$E$2:$E$133,'Quarterly Information'!$Q279,Exchange_Value)+AF279*$T279*SUMIF(Lists!$E$2:$E$133,'Quarterly Information'!$S279,Exchange_Value))/1000,AF279*SUMIF(Lists!$E$2:$E$133,$I279,Exchange_Value)/1000),1)</f>
        <v>0</v>
      </c>
    </row>
    <row r="280" spans="1:87" ht="14" x14ac:dyDescent="0.25">
      <c r="A280" s="39">
        <v>238</v>
      </c>
      <c r="B280" s="90" t="str">
        <f t="shared" si="170"/>
        <v/>
      </c>
      <c r="C280" s="159"/>
      <c r="D280" s="91"/>
      <c r="E280" s="174"/>
      <c r="F280" s="92"/>
      <c r="G280" s="93"/>
      <c r="H280" s="94"/>
      <c r="I280" s="185"/>
      <c r="J280" s="200"/>
      <c r="K280" s="210"/>
      <c r="L280" s="95"/>
      <c r="M280" s="92"/>
      <c r="N280" s="95"/>
      <c r="O280" s="92"/>
      <c r="P280" s="95"/>
      <c r="Q280" s="128"/>
      <c r="R280" s="95"/>
      <c r="S280" s="128"/>
      <c r="T280" s="211"/>
      <c r="U280" s="203"/>
      <c r="V280" s="92"/>
      <c r="W280" s="96"/>
      <c r="X280" s="92"/>
      <c r="Y280" s="220"/>
      <c r="Z280" s="226"/>
      <c r="AA280" s="165"/>
      <c r="AB280" s="165"/>
      <c r="AC280" s="165"/>
      <c r="AD280" s="165"/>
      <c r="AE280" s="165"/>
      <c r="AF280" s="168"/>
      <c r="AG280"/>
      <c r="AH280" s="107">
        <f t="shared" si="172"/>
        <v>0</v>
      </c>
      <c r="AI280" s="107">
        <f t="shared" si="173"/>
        <v>0</v>
      </c>
      <c r="AJ280" s="107">
        <f t="shared" si="174"/>
        <v>0</v>
      </c>
      <c r="AK280" s="107">
        <f t="shared" si="175"/>
        <v>0</v>
      </c>
      <c r="AL280" s="107">
        <f t="shared" si="176"/>
        <v>0</v>
      </c>
      <c r="AM280" s="107">
        <f t="shared" si="171"/>
        <v>0</v>
      </c>
      <c r="AO280" s="161" t="e">
        <f t="shared" si="177"/>
        <v>#DIV/0!</v>
      </c>
      <c r="AP280" s="161" t="e">
        <f t="shared" si="178"/>
        <v>#DIV/0!</v>
      </c>
      <c r="AQ280" s="161" t="e">
        <f t="shared" si="179"/>
        <v>#DIV/0!</v>
      </c>
      <c r="AR280" s="161" t="e">
        <f t="shared" si="180"/>
        <v>#DIV/0!</v>
      </c>
      <c r="AS280" s="161" t="e">
        <f t="shared" si="181"/>
        <v>#DIV/0!</v>
      </c>
      <c r="AT280" s="107">
        <f t="shared" si="182"/>
        <v>0</v>
      </c>
      <c r="AU280" s="161" t="e">
        <f t="shared" si="183"/>
        <v>#DIV/0!</v>
      </c>
      <c r="AV280" s="161" t="e">
        <f t="shared" si="184"/>
        <v>#DIV/0!</v>
      </c>
      <c r="AW280" s="161" t="e">
        <f t="shared" si="185"/>
        <v>#DIV/0!</v>
      </c>
      <c r="AX280" s="161" t="e">
        <f t="shared" si="186"/>
        <v>#DIV/0!</v>
      </c>
      <c r="AY280" s="161" t="e">
        <f t="shared" si="187"/>
        <v>#DIV/0!</v>
      </c>
      <c r="AZ280" s="107">
        <f t="shared" si="188"/>
        <v>0</v>
      </c>
      <c r="BA280" s="161" t="e">
        <f t="shared" si="189"/>
        <v>#DIV/0!</v>
      </c>
      <c r="BB280" s="161" t="e">
        <f t="shared" si="190"/>
        <v>#DIV/0!</v>
      </c>
      <c r="BC280" s="161" t="e">
        <f t="shared" si="191"/>
        <v>#DIV/0!</v>
      </c>
      <c r="BD280" s="161" t="e">
        <f t="shared" si="192"/>
        <v>#DIV/0!</v>
      </c>
      <c r="BE280" s="161" t="e">
        <f t="shared" si="193"/>
        <v>#DIV/0!</v>
      </c>
      <c r="BF280" s="107">
        <f t="shared" si="194"/>
        <v>0</v>
      </c>
      <c r="BG280" s="161" t="e">
        <f t="shared" si="195"/>
        <v>#DIV/0!</v>
      </c>
      <c r="BH280" s="161" t="e">
        <f t="shared" si="196"/>
        <v>#DIV/0!</v>
      </c>
      <c r="BI280" s="161" t="e">
        <f t="shared" si="197"/>
        <v>#DIV/0!</v>
      </c>
      <c r="BJ280" s="161" t="e">
        <f t="shared" si="198"/>
        <v>#DIV/0!</v>
      </c>
      <c r="BK280" s="161" t="e">
        <f t="shared" si="199"/>
        <v>#DIV/0!</v>
      </c>
      <c r="BL280" s="107">
        <f t="shared" si="200"/>
        <v>0</v>
      </c>
      <c r="BM280" s="161" t="e">
        <f t="shared" si="201"/>
        <v>#DIV/0!</v>
      </c>
      <c r="BN280" s="161" t="e">
        <f t="shared" si="202"/>
        <v>#DIV/0!</v>
      </c>
      <c r="BO280" s="161" t="e">
        <f t="shared" si="203"/>
        <v>#DIV/0!</v>
      </c>
      <c r="BP280" s="161" t="e">
        <f t="shared" si="204"/>
        <v>#DIV/0!</v>
      </c>
      <c r="BQ280" s="161" t="e">
        <f t="shared" si="205"/>
        <v>#DIV/0!</v>
      </c>
      <c r="BR280" s="107">
        <f t="shared" si="206"/>
        <v>0</v>
      </c>
      <c r="BS280" s="161" t="e">
        <f t="shared" si="207"/>
        <v>#DIV/0!</v>
      </c>
      <c r="BT280" s="161" t="e">
        <f t="shared" si="208"/>
        <v>#DIV/0!</v>
      </c>
      <c r="BU280" s="161" t="e">
        <f t="shared" si="209"/>
        <v>#DIV/0!</v>
      </c>
      <c r="BV280" s="161" t="e">
        <f t="shared" si="210"/>
        <v>#DIV/0!</v>
      </c>
      <c r="BW280" s="161" t="e">
        <f t="shared" si="211"/>
        <v>#DIV/0!</v>
      </c>
      <c r="BX280" s="107">
        <f t="shared" si="212"/>
        <v>0</v>
      </c>
      <c r="BZ280" s="40" t="e">
        <f>VLOOKUP(I280,Lists!$D$2:$D$19,1,FALSE)</f>
        <v>#N/A</v>
      </c>
      <c r="CA280" s="40" t="e">
        <f>VLOOKUP($I280,Blends!$B$2:$B$115,1,FALSE)</f>
        <v>#N/A</v>
      </c>
      <c r="CC280" s="218">
        <f>ROUND(IF($I280="Other HFC Blend",(Z280*$L280*SUMIF(Lists!$E$2:$E$133,'Quarterly Information'!$K280,Exchange_Value)+Z280*$N280*SUMIF(Lists!$E$2:$E$133,'Quarterly Information'!$M280,Exchange_Value)+Z280*$P280*SUMIF(Lists!$E$2:$E$133,'Quarterly Information'!$O280,Exchange_Value)+Z280*$R280*SUMIF(Lists!$E$2:$E$133,'Quarterly Information'!$Q280,Exchange_Value)+Z280*$T280*SUMIF(Lists!$E$2:$E$133,'Quarterly Information'!$S280,Exchange_Value))/1000,Z280*SUMIF(Lists!$E$2:$E$133,$I280,Exchange_Value)/1000),1)</f>
        <v>0</v>
      </c>
      <c r="CD280" s="218">
        <f>ROUND(IF($I280="Other HFC Blend",(AA280*$L280*SUMIF(Lists!$E$2:$E$133,'Quarterly Information'!$K280,Exchange_Value)+AA280*$N280*SUMIF(Lists!$E$2:$E$133,'Quarterly Information'!$M280,Exchange_Value)+AA280*$P280*SUMIF(Lists!$E$2:$E$133,'Quarterly Information'!$O280,Exchange_Value)+AA280*$R280*SUMIF(Lists!$E$2:$E$133,'Quarterly Information'!$Q280,Exchange_Value)+AA280*$T280*SUMIF(Lists!$E$2:$E$133,'Quarterly Information'!$S280,Exchange_Value))/1000,AA280*SUMIF(Lists!$E$2:$E$133,$I280,Exchange_Value)/1000),1)</f>
        <v>0</v>
      </c>
      <c r="CE280" s="218">
        <f>ROUND(IF($I280="Other HFC Blend",(AB280*$L280*SUMIF(Lists!$E$2:$E$133,'Quarterly Information'!$K280,Exchange_Value)+AB280*$N280*SUMIF(Lists!$E$2:$E$133,'Quarterly Information'!$M280,Exchange_Value)+AB280*$P280*SUMIF(Lists!$E$2:$E$133,'Quarterly Information'!$O280,Exchange_Value)+AB280*$R280*SUMIF(Lists!$E$2:$E$133,'Quarterly Information'!$Q280,Exchange_Value)+AB280*$T280*SUMIF(Lists!$E$2:$E$133,'Quarterly Information'!$S280,Exchange_Value))/1000,AB280*SUMIF(Lists!$E$2:$E$133,$I280,Exchange_Value)/1000),1)</f>
        <v>0</v>
      </c>
      <c r="CF280" s="218">
        <f>ROUND(IF($I280="Other HFC Blend",(AC280*$L280*SUMIF(Lists!$E$2:$E$133,'Quarterly Information'!$K280,Exchange_Value)+AC280*$N280*SUMIF(Lists!$E$2:$E$133,'Quarterly Information'!$M280,Exchange_Value)+AC280*$P280*SUMIF(Lists!$E$2:$E$133,'Quarterly Information'!$O280,Exchange_Value)+AC280*$R280*SUMIF(Lists!$E$2:$E$133,'Quarterly Information'!$Q280,Exchange_Value)+AC280*$T280*SUMIF(Lists!$E$2:$E$133,'Quarterly Information'!$S280,Exchange_Value))/1000,AC280*SUMIF(Lists!$E$2:$E$133,$I280,Exchange_Value)/1000),1)</f>
        <v>0</v>
      </c>
      <c r="CG280" s="218">
        <f>ROUND(IF($I280="Other HFC Blend",(AD280*$L280*SUMIF(Lists!$E$2:$E$133,'Quarterly Information'!$K280,Exchange_Value)+AD280*$N280*SUMIF(Lists!$E$2:$E$133,'Quarterly Information'!$M280,Exchange_Value)+AD280*$P280*SUMIF(Lists!$E$2:$E$133,'Quarterly Information'!$O280,Exchange_Value)+AD280*$R280*SUMIF(Lists!$E$2:$E$133,'Quarterly Information'!$Q280,Exchange_Value)+AD280*$T280*SUMIF(Lists!$E$2:$E$133,'Quarterly Information'!$S280,Exchange_Value))/1000,AD280*SUMIF(Lists!$E$2:$E$133,$I280,Exchange_Value)/1000),1)</f>
        <v>0</v>
      </c>
      <c r="CH280" s="218">
        <f>ROUND(IF($I280="Other HFC Blend",(AE280*$L280*SUMIF(Lists!$E$2:$E$133,'Quarterly Information'!$K280,Exchange_Value)+AE280*$N280*SUMIF(Lists!$E$2:$E$133,'Quarterly Information'!$M280,Exchange_Value)+AE280*$P280*SUMIF(Lists!$E$2:$E$133,'Quarterly Information'!$O280,Exchange_Value)+AE280*$R280*SUMIF(Lists!$E$2:$E$133,'Quarterly Information'!$Q280,Exchange_Value)+AE280*$T280*SUMIF(Lists!$E$2:$E$133,'Quarterly Information'!$S280,Exchange_Value))/1000,AE280*SUMIF(Lists!$E$2:$E$133,$I280,Exchange_Value)/1000),1)</f>
        <v>0</v>
      </c>
      <c r="CI280" s="218">
        <f>ROUND(IF($I280="Other HFC Blend",(AF280*$L280*SUMIF(Lists!$E$2:$E$133,'Quarterly Information'!$K280,Exchange_Value)+AF280*$N280*SUMIF(Lists!$E$2:$E$133,'Quarterly Information'!$M280,Exchange_Value)+AF280*$P280*SUMIF(Lists!$E$2:$E$133,'Quarterly Information'!$O280,Exchange_Value)+AF280*$R280*SUMIF(Lists!$E$2:$E$133,'Quarterly Information'!$Q280,Exchange_Value)+AF280*$T280*SUMIF(Lists!$E$2:$E$133,'Quarterly Information'!$S280,Exchange_Value))/1000,AF280*SUMIF(Lists!$E$2:$E$133,$I280,Exchange_Value)/1000),1)</f>
        <v>0</v>
      </c>
    </row>
    <row r="281" spans="1:87" ht="14" x14ac:dyDescent="0.25">
      <c r="A281" s="39">
        <v>239</v>
      </c>
      <c r="B281" s="90" t="str">
        <f t="shared" si="170"/>
        <v/>
      </c>
      <c r="C281" s="159"/>
      <c r="D281" s="91"/>
      <c r="E281" s="174"/>
      <c r="F281" s="92"/>
      <c r="G281" s="93"/>
      <c r="H281" s="94"/>
      <c r="I281" s="185"/>
      <c r="J281" s="200"/>
      <c r="K281" s="210"/>
      <c r="L281" s="95"/>
      <c r="M281" s="92"/>
      <c r="N281" s="95"/>
      <c r="O281" s="92"/>
      <c r="P281" s="95"/>
      <c r="Q281" s="128"/>
      <c r="R281" s="95"/>
      <c r="S281" s="128"/>
      <c r="T281" s="211"/>
      <c r="U281" s="203"/>
      <c r="V281" s="92"/>
      <c r="W281" s="96"/>
      <c r="X281" s="92"/>
      <c r="Y281" s="220"/>
      <c r="Z281" s="226"/>
      <c r="AA281" s="165"/>
      <c r="AB281" s="165"/>
      <c r="AC281" s="165"/>
      <c r="AD281" s="165"/>
      <c r="AE281" s="165"/>
      <c r="AF281" s="168"/>
      <c r="AG281"/>
      <c r="AH281" s="107">
        <f t="shared" si="172"/>
        <v>0</v>
      </c>
      <c r="AI281" s="107">
        <f t="shared" si="173"/>
        <v>0</v>
      </c>
      <c r="AJ281" s="107">
        <f t="shared" si="174"/>
        <v>0</v>
      </c>
      <c r="AK281" s="107">
        <f t="shared" si="175"/>
        <v>0</v>
      </c>
      <c r="AL281" s="107">
        <f t="shared" si="176"/>
        <v>0</v>
      </c>
      <c r="AM281" s="107">
        <f t="shared" si="171"/>
        <v>0</v>
      </c>
      <c r="AO281" s="161" t="e">
        <f t="shared" si="177"/>
        <v>#DIV/0!</v>
      </c>
      <c r="AP281" s="161" t="e">
        <f t="shared" si="178"/>
        <v>#DIV/0!</v>
      </c>
      <c r="AQ281" s="161" t="e">
        <f t="shared" si="179"/>
        <v>#DIV/0!</v>
      </c>
      <c r="AR281" s="161" t="e">
        <f t="shared" si="180"/>
        <v>#DIV/0!</v>
      </c>
      <c r="AS281" s="161" t="e">
        <f t="shared" si="181"/>
        <v>#DIV/0!</v>
      </c>
      <c r="AT281" s="107">
        <f t="shared" si="182"/>
        <v>0</v>
      </c>
      <c r="AU281" s="161" t="e">
        <f t="shared" si="183"/>
        <v>#DIV/0!</v>
      </c>
      <c r="AV281" s="161" t="e">
        <f t="shared" si="184"/>
        <v>#DIV/0!</v>
      </c>
      <c r="AW281" s="161" t="e">
        <f t="shared" si="185"/>
        <v>#DIV/0!</v>
      </c>
      <c r="AX281" s="161" t="e">
        <f t="shared" si="186"/>
        <v>#DIV/0!</v>
      </c>
      <c r="AY281" s="161" t="e">
        <f t="shared" si="187"/>
        <v>#DIV/0!</v>
      </c>
      <c r="AZ281" s="107">
        <f t="shared" si="188"/>
        <v>0</v>
      </c>
      <c r="BA281" s="161" t="e">
        <f t="shared" si="189"/>
        <v>#DIV/0!</v>
      </c>
      <c r="BB281" s="161" t="e">
        <f t="shared" si="190"/>
        <v>#DIV/0!</v>
      </c>
      <c r="BC281" s="161" t="e">
        <f t="shared" si="191"/>
        <v>#DIV/0!</v>
      </c>
      <c r="BD281" s="161" t="e">
        <f t="shared" si="192"/>
        <v>#DIV/0!</v>
      </c>
      <c r="BE281" s="161" t="e">
        <f t="shared" si="193"/>
        <v>#DIV/0!</v>
      </c>
      <c r="BF281" s="107">
        <f t="shared" si="194"/>
        <v>0</v>
      </c>
      <c r="BG281" s="161" t="e">
        <f t="shared" si="195"/>
        <v>#DIV/0!</v>
      </c>
      <c r="BH281" s="161" t="e">
        <f t="shared" si="196"/>
        <v>#DIV/0!</v>
      </c>
      <c r="BI281" s="161" t="e">
        <f t="shared" si="197"/>
        <v>#DIV/0!</v>
      </c>
      <c r="BJ281" s="161" t="e">
        <f t="shared" si="198"/>
        <v>#DIV/0!</v>
      </c>
      <c r="BK281" s="161" t="e">
        <f t="shared" si="199"/>
        <v>#DIV/0!</v>
      </c>
      <c r="BL281" s="107">
        <f t="shared" si="200"/>
        <v>0</v>
      </c>
      <c r="BM281" s="161" t="e">
        <f t="shared" si="201"/>
        <v>#DIV/0!</v>
      </c>
      <c r="BN281" s="161" t="e">
        <f t="shared" si="202"/>
        <v>#DIV/0!</v>
      </c>
      <c r="BO281" s="161" t="e">
        <f t="shared" si="203"/>
        <v>#DIV/0!</v>
      </c>
      <c r="BP281" s="161" t="e">
        <f t="shared" si="204"/>
        <v>#DIV/0!</v>
      </c>
      <c r="BQ281" s="161" t="e">
        <f t="shared" si="205"/>
        <v>#DIV/0!</v>
      </c>
      <c r="BR281" s="107">
        <f t="shared" si="206"/>
        <v>0</v>
      </c>
      <c r="BS281" s="161" t="e">
        <f t="shared" si="207"/>
        <v>#DIV/0!</v>
      </c>
      <c r="BT281" s="161" t="e">
        <f t="shared" si="208"/>
        <v>#DIV/0!</v>
      </c>
      <c r="BU281" s="161" t="e">
        <f t="shared" si="209"/>
        <v>#DIV/0!</v>
      </c>
      <c r="BV281" s="161" t="e">
        <f t="shared" si="210"/>
        <v>#DIV/0!</v>
      </c>
      <c r="BW281" s="161" t="e">
        <f t="shared" si="211"/>
        <v>#DIV/0!</v>
      </c>
      <c r="BX281" s="107">
        <f t="shared" si="212"/>
        <v>0</v>
      </c>
      <c r="BZ281" s="40" t="e">
        <f>VLOOKUP(I281,Lists!$D$2:$D$19,1,FALSE)</f>
        <v>#N/A</v>
      </c>
      <c r="CA281" s="40" t="e">
        <f>VLOOKUP($I281,Blends!$B$2:$B$115,1,FALSE)</f>
        <v>#N/A</v>
      </c>
      <c r="CC281" s="218">
        <f>ROUND(IF($I281="Other HFC Blend",(Z281*$L281*SUMIF(Lists!$E$2:$E$133,'Quarterly Information'!$K281,Exchange_Value)+Z281*$N281*SUMIF(Lists!$E$2:$E$133,'Quarterly Information'!$M281,Exchange_Value)+Z281*$P281*SUMIF(Lists!$E$2:$E$133,'Quarterly Information'!$O281,Exchange_Value)+Z281*$R281*SUMIF(Lists!$E$2:$E$133,'Quarterly Information'!$Q281,Exchange_Value)+Z281*$T281*SUMIF(Lists!$E$2:$E$133,'Quarterly Information'!$S281,Exchange_Value))/1000,Z281*SUMIF(Lists!$E$2:$E$133,$I281,Exchange_Value)/1000),1)</f>
        <v>0</v>
      </c>
      <c r="CD281" s="218">
        <f>ROUND(IF($I281="Other HFC Blend",(AA281*$L281*SUMIF(Lists!$E$2:$E$133,'Quarterly Information'!$K281,Exchange_Value)+AA281*$N281*SUMIF(Lists!$E$2:$E$133,'Quarterly Information'!$M281,Exchange_Value)+AA281*$P281*SUMIF(Lists!$E$2:$E$133,'Quarterly Information'!$O281,Exchange_Value)+AA281*$R281*SUMIF(Lists!$E$2:$E$133,'Quarterly Information'!$Q281,Exchange_Value)+AA281*$T281*SUMIF(Lists!$E$2:$E$133,'Quarterly Information'!$S281,Exchange_Value))/1000,AA281*SUMIF(Lists!$E$2:$E$133,$I281,Exchange_Value)/1000),1)</f>
        <v>0</v>
      </c>
      <c r="CE281" s="218">
        <f>ROUND(IF($I281="Other HFC Blend",(AB281*$L281*SUMIF(Lists!$E$2:$E$133,'Quarterly Information'!$K281,Exchange_Value)+AB281*$N281*SUMIF(Lists!$E$2:$E$133,'Quarterly Information'!$M281,Exchange_Value)+AB281*$P281*SUMIF(Lists!$E$2:$E$133,'Quarterly Information'!$O281,Exchange_Value)+AB281*$R281*SUMIF(Lists!$E$2:$E$133,'Quarterly Information'!$Q281,Exchange_Value)+AB281*$T281*SUMIF(Lists!$E$2:$E$133,'Quarterly Information'!$S281,Exchange_Value))/1000,AB281*SUMIF(Lists!$E$2:$E$133,$I281,Exchange_Value)/1000),1)</f>
        <v>0</v>
      </c>
      <c r="CF281" s="218">
        <f>ROUND(IF($I281="Other HFC Blend",(AC281*$L281*SUMIF(Lists!$E$2:$E$133,'Quarterly Information'!$K281,Exchange_Value)+AC281*$N281*SUMIF(Lists!$E$2:$E$133,'Quarterly Information'!$M281,Exchange_Value)+AC281*$P281*SUMIF(Lists!$E$2:$E$133,'Quarterly Information'!$O281,Exchange_Value)+AC281*$R281*SUMIF(Lists!$E$2:$E$133,'Quarterly Information'!$Q281,Exchange_Value)+AC281*$T281*SUMIF(Lists!$E$2:$E$133,'Quarterly Information'!$S281,Exchange_Value))/1000,AC281*SUMIF(Lists!$E$2:$E$133,$I281,Exchange_Value)/1000),1)</f>
        <v>0</v>
      </c>
      <c r="CG281" s="218">
        <f>ROUND(IF($I281="Other HFC Blend",(AD281*$L281*SUMIF(Lists!$E$2:$E$133,'Quarterly Information'!$K281,Exchange_Value)+AD281*$N281*SUMIF(Lists!$E$2:$E$133,'Quarterly Information'!$M281,Exchange_Value)+AD281*$P281*SUMIF(Lists!$E$2:$E$133,'Quarterly Information'!$O281,Exchange_Value)+AD281*$R281*SUMIF(Lists!$E$2:$E$133,'Quarterly Information'!$Q281,Exchange_Value)+AD281*$T281*SUMIF(Lists!$E$2:$E$133,'Quarterly Information'!$S281,Exchange_Value))/1000,AD281*SUMIF(Lists!$E$2:$E$133,$I281,Exchange_Value)/1000),1)</f>
        <v>0</v>
      </c>
      <c r="CH281" s="218">
        <f>ROUND(IF($I281="Other HFC Blend",(AE281*$L281*SUMIF(Lists!$E$2:$E$133,'Quarterly Information'!$K281,Exchange_Value)+AE281*$N281*SUMIF(Lists!$E$2:$E$133,'Quarterly Information'!$M281,Exchange_Value)+AE281*$P281*SUMIF(Lists!$E$2:$E$133,'Quarterly Information'!$O281,Exchange_Value)+AE281*$R281*SUMIF(Lists!$E$2:$E$133,'Quarterly Information'!$Q281,Exchange_Value)+AE281*$T281*SUMIF(Lists!$E$2:$E$133,'Quarterly Information'!$S281,Exchange_Value))/1000,AE281*SUMIF(Lists!$E$2:$E$133,$I281,Exchange_Value)/1000),1)</f>
        <v>0</v>
      </c>
      <c r="CI281" s="218">
        <f>ROUND(IF($I281="Other HFC Blend",(AF281*$L281*SUMIF(Lists!$E$2:$E$133,'Quarterly Information'!$K281,Exchange_Value)+AF281*$N281*SUMIF(Lists!$E$2:$E$133,'Quarterly Information'!$M281,Exchange_Value)+AF281*$P281*SUMIF(Lists!$E$2:$E$133,'Quarterly Information'!$O281,Exchange_Value)+AF281*$R281*SUMIF(Lists!$E$2:$E$133,'Quarterly Information'!$Q281,Exchange_Value)+AF281*$T281*SUMIF(Lists!$E$2:$E$133,'Quarterly Information'!$S281,Exchange_Value))/1000,AF281*SUMIF(Lists!$E$2:$E$133,$I281,Exchange_Value)/1000),1)</f>
        <v>0</v>
      </c>
    </row>
    <row r="282" spans="1:87" ht="14" x14ac:dyDescent="0.25">
      <c r="A282" s="39">
        <v>240</v>
      </c>
      <c r="B282" s="90" t="str">
        <f t="shared" si="170"/>
        <v/>
      </c>
      <c r="C282" s="159"/>
      <c r="D282" s="91"/>
      <c r="E282" s="174"/>
      <c r="F282" s="92"/>
      <c r="G282" s="93"/>
      <c r="H282" s="94"/>
      <c r="I282" s="185"/>
      <c r="J282" s="200"/>
      <c r="K282" s="210"/>
      <c r="L282" s="95"/>
      <c r="M282" s="92"/>
      <c r="N282" s="95"/>
      <c r="O282" s="92"/>
      <c r="P282" s="95"/>
      <c r="Q282" s="128"/>
      <c r="R282" s="95"/>
      <c r="S282" s="128"/>
      <c r="T282" s="211"/>
      <c r="U282" s="203"/>
      <c r="V282" s="92"/>
      <c r="W282" s="96"/>
      <c r="X282" s="92"/>
      <c r="Y282" s="220"/>
      <c r="Z282" s="226"/>
      <c r="AA282" s="165"/>
      <c r="AB282" s="165"/>
      <c r="AC282" s="165"/>
      <c r="AD282" s="165"/>
      <c r="AE282" s="165"/>
      <c r="AF282" s="168"/>
      <c r="AG282"/>
      <c r="AH282" s="107">
        <f t="shared" si="172"/>
        <v>0</v>
      </c>
      <c r="AI282" s="107">
        <f t="shared" si="173"/>
        <v>0</v>
      </c>
      <c r="AJ282" s="107">
        <f t="shared" si="174"/>
        <v>0</v>
      </c>
      <c r="AK282" s="107">
        <f t="shared" si="175"/>
        <v>0</v>
      </c>
      <c r="AL282" s="107">
        <f t="shared" si="176"/>
        <v>0</v>
      </c>
      <c r="AM282" s="107">
        <f t="shared" si="171"/>
        <v>0</v>
      </c>
      <c r="AO282" s="161" t="e">
        <f t="shared" si="177"/>
        <v>#DIV/0!</v>
      </c>
      <c r="AP282" s="161" t="e">
        <f t="shared" si="178"/>
        <v>#DIV/0!</v>
      </c>
      <c r="AQ282" s="161" t="e">
        <f t="shared" si="179"/>
        <v>#DIV/0!</v>
      </c>
      <c r="AR282" s="161" t="e">
        <f t="shared" si="180"/>
        <v>#DIV/0!</v>
      </c>
      <c r="AS282" s="161" t="e">
        <f t="shared" si="181"/>
        <v>#DIV/0!</v>
      </c>
      <c r="AT282" s="107">
        <f t="shared" si="182"/>
        <v>0</v>
      </c>
      <c r="AU282" s="161" t="e">
        <f t="shared" si="183"/>
        <v>#DIV/0!</v>
      </c>
      <c r="AV282" s="161" t="e">
        <f t="shared" si="184"/>
        <v>#DIV/0!</v>
      </c>
      <c r="AW282" s="161" t="e">
        <f t="shared" si="185"/>
        <v>#DIV/0!</v>
      </c>
      <c r="AX282" s="161" t="e">
        <f t="shared" si="186"/>
        <v>#DIV/0!</v>
      </c>
      <c r="AY282" s="161" t="e">
        <f t="shared" si="187"/>
        <v>#DIV/0!</v>
      </c>
      <c r="AZ282" s="107">
        <f t="shared" si="188"/>
        <v>0</v>
      </c>
      <c r="BA282" s="161" t="e">
        <f t="shared" si="189"/>
        <v>#DIV/0!</v>
      </c>
      <c r="BB282" s="161" t="e">
        <f t="shared" si="190"/>
        <v>#DIV/0!</v>
      </c>
      <c r="BC282" s="161" t="e">
        <f t="shared" si="191"/>
        <v>#DIV/0!</v>
      </c>
      <c r="BD282" s="161" t="e">
        <f t="shared" si="192"/>
        <v>#DIV/0!</v>
      </c>
      <c r="BE282" s="161" t="e">
        <f t="shared" si="193"/>
        <v>#DIV/0!</v>
      </c>
      <c r="BF282" s="107">
        <f t="shared" si="194"/>
        <v>0</v>
      </c>
      <c r="BG282" s="161" t="e">
        <f t="shared" si="195"/>
        <v>#DIV/0!</v>
      </c>
      <c r="BH282" s="161" t="e">
        <f t="shared" si="196"/>
        <v>#DIV/0!</v>
      </c>
      <c r="BI282" s="161" t="e">
        <f t="shared" si="197"/>
        <v>#DIV/0!</v>
      </c>
      <c r="BJ282" s="161" t="e">
        <f t="shared" si="198"/>
        <v>#DIV/0!</v>
      </c>
      <c r="BK282" s="161" t="e">
        <f t="shared" si="199"/>
        <v>#DIV/0!</v>
      </c>
      <c r="BL282" s="107">
        <f t="shared" si="200"/>
        <v>0</v>
      </c>
      <c r="BM282" s="161" t="e">
        <f t="shared" si="201"/>
        <v>#DIV/0!</v>
      </c>
      <c r="BN282" s="161" t="e">
        <f t="shared" si="202"/>
        <v>#DIV/0!</v>
      </c>
      <c r="BO282" s="161" t="e">
        <f t="shared" si="203"/>
        <v>#DIV/0!</v>
      </c>
      <c r="BP282" s="161" t="e">
        <f t="shared" si="204"/>
        <v>#DIV/0!</v>
      </c>
      <c r="BQ282" s="161" t="e">
        <f t="shared" si="205"/>
        <v>#DIV/0!</v>
      </c>
      <c r="BR282" s="107">
        <f t="shared" si="206"/>
        <v>0</v>
      </c>
      <c r="BS282" s="161" t="e">
        <f t="shared" si="207"/>
        <v>#DIV/0!</v>
      </c>
      <c r="BT282" s="161" t="e">
        <f t="shared" si="208"/>
        <v>#DIV/0!</v>
      </c>
      <c r="BU282" s="161" t="e">
        <f t="shared" si="209"/>
        <v>#DIV/0!</v>
      </c>
      <c r="BV282" s="161" t="e">
        <f t="shared" si="210"/>
        <v>#DIV/0!</v>
      </c>
      <c r="BW282" s="161" t="e">
        <f t="shared" si="211"/>
        <v>#DIV/0!</v>
      </c>
      <c r="BX282" s="107">
        <f t="shared" si="212"/>
        <v>0</v>
      </c>
      <c r="BZ282" s="40" t="e">
        <f>VLOOKUP(I282,Lists!$D$2:$D$19,1,FALSE)</f>
        <v>#N/A</v>
      </c>
      <c r="CA282" s="40" t="e">
        <f>VLOOKUP($I282,Blends!$B$2:$B$115,1,FALSE)</f>
        <v>#N/A</v>
      </c>
      <c r="CC282" s="218">
        <f>ROUND(IF($I282="Other HFC Blend",(Z282*$L282*SUMIF(Lists!$E$2:$E$133,'Quarterly Information'!$K282,Exchange_Value)+Z282*$N282*SUMIF(Lists!$E$2:$E$133,'Quarterly Information'!$M282,Exchange_Value)+Z282*$P282*SUMIF(Lists!$E$2:$E$133,'Quarterly Information'!$O282,Exchange_Value)+Z282*$R282*SUMIF(Lists!$E$2:$E$133,'Quarterly Information'!$Q282,Exchange_Value)+Z282*$T282*SUMIF(Lists!$E$2:$E$133,'Quarterly Information'!$S282,Exchange_Value))/1000,Z282*SUMIF(Lists!$E$2:$E$133,$I282,Exchange_Value)/1000),1)</f>
        <v>0</v>
      </c>
      <c r="CD282" s="218">
        <f>ROUND(IF($I282="Other HFC Blend",(AA282*$L282*SUMIF(Lists!$E$2:$E$133,'Quarterly Information'!$K282,Exchange_Value)+AA282*$N282*SUMIF(Lists!$E$2:$E$133,'Quarterly Information'!$M282,Exchange_Value)+AA282*$P282*SUMIF(Lists!$E$2:$E$133,'Quarterly Information'!$O282,Exchange_Value)+AA282*$R282*SUMIF(Lists!$E$2:$E$133,'Quarterly Information'!$Q282,Exchange_Value)+AA282*$T282*SUMIF(Lists!$E$2:$E$133,'Quarterly Information'!$S282,Exchange_Value))/1000,AA282*SUMIF(Lists!$E$2:$E$133,$I282,Exchange_Value)/1000),1)</f>
        <v>0</v>
      </c>
      <c r="CE282" s="218">
        <f>ROUND(IF($I282="Other HFC Blend",(AB282*$L282*SUMIF(Lists!$E$2:$E$133,'Quarterly Information'!$K282,Exchange_Value)+AB282*$N282*SUMIF(Lists!$E$2:$E$133,'Quarterly Information'!$M282,Exchange_Value)+AB282*$P282*SUMIF(Lists!$E$2:$E$133,'Quarterly Information'!$O282,Exchange_Value)+AB282*$R282*SUMIF(Lists!$E$2:$E$133,'Quarterly Information'!$Q282,Exchange_Value)+AB282*$T282*SUMIF(Lists!$E$2:$E$133,'Quarterly Information'!$S282,Exchange_Value))/1000,AB282*SUMIF(Lists!$E$2:$E$133,$I282,Exchange_Value)/1000),1)</f>
        <v>0</v>
      </c>
      <c r="CF282" s="218">
        <f>ROUND(IF($I282="Other HFC Blend",(AC282*$L282*SUMIF(Lists!$E$2:$E$133,'Quarterly Information'!$K282,Exchange_Value)+AC282*$N282*SUMIF(Lists!$E$2:$E$133,'Quarterly Information'!$M282,Exchange_Value)+AC282*$P282*SUMIF(Lists!$E$2:$E$133,'Quarterly Information'!$O282,Exchange_Value)+AC282*$R282*SUMIF(Lists!$E$2:$E$133,'Quarterly Information'!$Q282,Exchange_Value)+AC282*$T282*SUMIF(Lists!$E$2:$E$133,'Quarterly Information'!$S282,Exchange_Value))/1000,AC282*SUMIF(Lists!$E$2:$E$133,$I282,Exchange_Value)/1000),1)</f>
        <v>0</v>
      </c>
      <c r="CG282" s="218">
        <f>ROUND(IF($I282="Other HFC Blend",(AD282*$L282*SUMIF(Lists!$E$2:$E$133,'Quarterly Information'!$K282,Exchange_Value)+AD282*$N282*SUMIF(Lists!$E$2:$E$133,'Quarterly Information'!$M282,Exchange_Value)+AD282*$P282*SUMIF(Lists!$E$2:$E$133,'Quarterly Information'!$O282,Exchange_Value)+AD282*$R282*SUMIF(Lists!$E$2:$E$133,'Quarterly Information'!$Q282,Exchange_Value)+AD282*$T282*SUMIF(Lists!$E$2:$E$133,'Quarterly Information'!$S282,Exchange_Value))/1000,AD282*SUMIF(Lists!$E$2:$E$133,$I282,Exchange_Value)/1000),1)</f>
        <v>0</v>
      </c>
      <c r="CH282" s="218">
        <f>ROUND(IF($I282="Other HFC Blend",(AE282*$L282*SUMIF(Lists!$E$2:$E$133,'Quarterly Information'!$K282,Exchange_Value)+AE282*$N282*SUMIF(Lists!$E$2:$E$133,'Quarterly Information'!$M282,Exchange_Value)+AE282*$P282*SUMIF(Lists!$E$2:$E$133,'Quarterly Information'!$O282,Exchange_Value)+AE282*$R282*SUMIF(Lists!$E$2:$E$133,'Quarterly Information'!$Q282,Exchange_Value)+AE282*$T282*SUMIF(Lists!$E$2:$E$133,'Quarterly Information'!$S282,Exchange_Value))/1000,AE282*SUMIF(Lists!$E$2:$E$133,$I282,Exchange_Value)/1000),1)</f>
        <v>0</v>
      </c>
      <c r="CI282" s="218">
        <f>ROUND(IF($I282="Other HFC Blend",(AF282*$L282*SUMIF(Lists!$E$2:$E$133,'Quarterly Information'!$K282,Exchange_Value)+AF282*$N282*SUMIF(Lists!$E$2:$E$133,'Quarterly Information'!$M282,Exchange_Value)+AF282*$P282*SUMIF(Lists!$E$2:$E$133,'Quarterly Information'!$O282,Exchange_Value)+AF282*$R282*SUMIF(Lists!$E$2:$E$133,'Quarterly Information'!$Q282,Exchange_Value)+AF282*$T282*SUMIF(Lists!$E$2:$E$133,'Quarterly Information'!$S282,Exchange_Value))/1000,AF282*SUMIF(Lists!$E$2:$E$133,$I282,Exchange_Value)/1000),1)</f>
        <v>0</v>
      </c>
    </row>
    <row r="283" spans="1:87" ht="14" x14ac:dyDescent="0.25">
      <c r="A283" s="39">
        <v>241</v>
      </c>
      <c r="B283" s="90" t="str">
        <f t="shared" si="170"/>
        <v/>
      </c>
      <c r="C283" s="159"/>
      <c r="D283" s="91"/>
      <c r="E283" s="174"/>
      <c r="F283" s="92"/>
      <c r="G283" s="93"/>
      <c r="H283" s="94"/>
      <c r="I283" s="185"/>
      <c r="J283" s="200"/>
      <c r="K283" s="210"/>
      <c r="L283" s="95"/>
      <c r="M283" s="92"/>
      <c r="N283" s="95"/>
      <c r="O283" s="92"/>
      <c r="P283" s="95"/>
      <c r="Q283" s="128"/>
      <c r="R283" s="95"/>
      <c r="S283" s="128"/>
      <c r="T283" s="211"/>
      <c r="U283" s="203"/>
      <c r="V283" s="92"/>
      <c r="W283" s="96"/>
      <c r="X283" s="92"/>
      <c r="Y283" s="220"/>
      <c r="Z283" s="226"/>
      <c r="AA283" s="165"/>
      <c r="AB283" s="165"/>
      <c r="AC283" s="165"/>
      <c r="AD283" s="165"/>
      <c r="AE283" s="165"/>
      <c r="AF283" s="168"/>
      <c r="AG283"/>
      <c r="AH283" s="107">
        <f t="shared" si="172"/>
        <v>0</v>
      </c>
      <c r="AI283" s="107">
        <f t="shared" si="173"/>
        <v>0</v>
      </c>
      <c r="AJ283" s="107">
        <f t="shared" si="174"/>
        <v>0</v>
      </c>
      <c r="AK283" s="107">
        <f t="shared" si="175"/>
        <v>0</v>
      </c>
      <c r="AL283" s="107">
        <f t="shared" si="176"/>
        <v>0</v>
      </c>
      <c r="AM283" s="107">
        <f t="shared" si="171"/>
        <v>0</v>
      </c>
      <c r="AO283" s="161" t="e">
        <f t="shared" si="177"/>
        <v>#DIV/0!</v>
      </c>
      <c r="AP283" s="161" t="e">
        <f t="shared" si="178"/>
        <v>#DIV/0!</v>
      </c>
      <c r="AQ283" s="161" t="e">
        <f t="shared" si="179"/>
        <v>#DIV/0!</v>
      </c>
      <c r="AR283" s="161" t="e">
        <f t="shared" si="180"/>
        <v>#DIV/0!</v>
      </c>
      <c r="AS283" s="161" t="e">
        <f t="shared" si="181"/>
        <v>#DIV/0!</v>
      </c>
      <c r="AT283" s="107">
        <f t="shared" si="182"/>
        <v>0</v>
      </c>
      <c r="AU283" s="161" t="e">
        <f t="shared" si="183"/>
        <v>#DIV/0!</v>
      </c>
      <c r="AV283" s="161" t="e">
        <f t="shared" si="184"/>
        <v>#DIV/0!</v>
      </c>
      <c r="AW283" s="161" t="e">
        <f t="shared" si="185"/>
        <v>#DIV/0!</v>
      </c>
      <c r="AX283" s="161" t="e">
        <f t="shared" si="186"/>
        <v>#DIV/0!</v>
      </c>
      <c r="AY283" s="161" t="e">
        <f t="shared" si="187"/>
        <v>#DIV/0!</v>
      </c>
      <c r="AZ283" s="107">
        <f t="shared" si="188"/>
        <v>0</v>
      </c>
      <c r="BA283" s="161" t="e">
        <f t="shared" si="189"/>
        <v>#DIV/0!</v>
      </c>
      <c r="BB283" s="161" t="e">
        <f t="shared" si="190"/>
        <v>#DIV/0!</v>
      </c>
      <c r="BC283" s="161" t="e">
        <f t="shared" si="191"/>
        <v>#DIV/0!</v>
      </c>
      <c r="BD283" s="161" t="e">
        <f t="shared" si="192"/>
        <v>#DIV/0!</v>
      </c>
      <c r="BE283" s="161" t="e">
        <f t="shared" si="193"/>
        <v>#DIV/0!</v>
      </c>
      <c r="BF283" s="107">
        <f t="shared" si="194"/>
        <v>0</v>
      </c>
      <c r="BG283" s="161" t="e">
        <f t="shared" si="195"/>
        <v>#DIV/0!</v>
      </c>
      <c r="BH283" s="161" t="e">
        <f t="shared" si="196"/>
        <v>#DIV/0!</v>
      </c>
      <c r="BI283" s="161" t="e">
        <f t="shared" si="197"/>
        <v>#DIV/0!</v>
      </c>
      <c r="BJ283" s="161" t="e">
        <f t="shared" si="198"/>
        <v>#DIV/0!</v>
      </c>
      <c r="BK283" s="161" t="e">
        <f t="shared" si="199"/>
        <v>#DIV/0!</v>
      </c>
      <c r="BL283" s="107">
        <f t="shared" si="200"/>
        <v>0</v>
      </c>
      <c r="BM283" s="161" t="e">
        <f t="shared" si="201"/>
        <v>#DIV/0!</v>
      </c>
      <c r="BN283" s="161" t="e">
        <f t="shared" si="202"/>
        <v>#DIV/0!</v>
      </c>
      <c r="BO283" s="161" t="e">
        <f t="shared" si="203"/>
        <v>#DIV/0!</v>
      </c>
      <c r="BP283" s="161" t="e">
        <f t="shared" si="204"/>
        <v>#DIV/0!</v>
      </c>
      <c r="BQ283" s="161" t="e">
        <f t="shared" si="205"/>
        <v>#DIV/0!</v>
      </c>
      <c r="BR283" s="107">
        <f t="shared" si="206"/>
        <v>0</v>
      </c>
      <c r="BS283" s="161" t="e">
        <f t="shared" si="207"/>
        <v>#DIV/0!</v>
      </c>
      <c r="BT283" s="161" t="e">
        <f t="shared" si="208"/>
        <v>#DIV/0!</v>
      </c>
      <c r="BU283" s="161" t="e">
        <f t="shared" si="209"/>
        <v>#DIV/0!</v>
      </c>
      <c r="BV283" s="161" t="e">
        <f t="shared" si="210"/>
        <v>#DIV/0!</v>
      </c>
      <c r="BW283" s="161" t="e">
        <f t="shared" si="211"/>
        <v>#DIV/0!</v>
      </c>
      <c r="BX283" s="107">
        <f t="shared" si="212"/>
        <v>0</v>
      </c>
      <c r="BZ283" s="40" t="e">
        <f>VLOOKUP(I283,Lists!$D$2:$D$19,1,FALSE)</f>
        <v>#N/A</v>
      </c>
      <c r="CA283" s="40" t="e">
        <f>VLOOKUP($I283,Blends!$B$2:$B$115,1,FALSE)</f>
        <v>#N/A</v>
      </c>
      <c r="CC283" s="218">
        <f>ROUND(IF($I283="Other HFC Blend",(Z283*$L283*SUMIF(Lists!$E$2:$E$133,'Quarterly Information'!$K283,Exchange_Value)+Z283*$N283*SUMIF(Lists!$E$2:$E$133,'Quarterly Information'!$M283,Exchange_Value)+Z283*$P283*SUMIF(Lists!$E$2:$E$133,'Quarterly Information'!$O283,Exchange_Value)+Z283*$R283*SUMIF(Lists!$E$2:$E$133,'Quarterly Information'!$Q283,Exchange_Value)+Z283*$T283*SUMIF(Lists!$E$2:$E$133,'Quarterly Information'!$S283,Exchange_Value))/1000,Z283*SUMIF(Lists!$E$2:$E$133,$I283,Exchange_Value)/1000),1)</f>
        <v>0</v>
      </c>
      <c r="CD283" s="218">
        <f>ROUND(IF($I283="Other HFC Blend",(AA283*$L283*SUMIF(Lists!$E$2:$E$133,'Quarterly Information'!$K283,Exchange_Value)+AA283*$N283*SUMIF(Lists!$E$2:$E$133,'Quarterly Information'!$M283,Exchange_Value)+AA283*$P283*SUMIF(Lists!$E$2:$E$133,'Quarterly Information'!$O283,Exchange_Value)+AA283*$R283*SUMIF(Lists!$E$2:$E$133,'Quarterly Information'!$Q283,Exchange_Value)+AA283*$T283*SUMIF(Lists!$E$2:$E$133,'Quarterly Information'!$S283,Exchange_Value))/1000,AA283*SUMIF(Lists!$E$2:$E$133,$I283,Exchange_Value)/1000),1)</f>
        <v>0</v>
      </c>
      <c r="CE283" s="218">
        <f>ROUND(IF($I283="Other HFC Blend",(AB283*$L283*SUMIF(Lists!$E$2:$E$133,'Quarterly Information'!$K283,Exchange_Value)+AB283*$N283*SUMIF(Lists!$E$2:$E$133,'Quarterly Information'!$M283,Exchange_Value)+AB283*$P283*SUMIF(Lists!$E$2:$E$133,'Quarterly Information'!$O283,Exchange_Value)+AB283*$R283*SUMIF(Lists!$E$2:$E$133,'Quarterly Information'!$Q283,Exchange_Value)+AB283*$T283*SUMIF(Lists!$E$2:$E$133,'Quarterly Information'!$S283,Exchange_Value))/1000,AB283*SUMIF(Lists!$E$2:$E$133,$I283,Exchange_Value)/1000),1)</f>
        <v>0</v>
      </c>
      <c r="CF283" s="218">
        <f>ROUND(IF($I283="Other HFC Blend",(AC283*$L283*SUMIF(Lists!$E$2:$E$133,'Quarterly Information'!$K283,Exchange_Value)+AC283*$N283*SUMIF(Lists!$E$2:$E$133,'Quarterly Information'!$M283,Exchange_Value)+AC283*$P283*SUMIF(Lists!$E$2:$E$133,'Quarterly Information'!$O283,Exchange_Value)+AC283*$R283*SUMIF(Lists!$E$2:$E$133,'Quarterly Information'!$Q283,Exchange_Value)+AC283*$T283*SUMIF(Lists!$E$2:$E$133,'Quarterly Information'!$S283,Exchange_Value))/1000,AC283*SUMIF(Lists!$E$2:$E$133,$I283,Exchange_Value)/1000),1)</f>
        <v>0</v>
      </c>
      <c r="CG283" s="218">
        <f>ROUND(IF($I283="Other HFC Blend",(AD283*$L283*SUMIF(Lists!$E$2:$E$133,'Quarterly Information'!$K283,Exchange_Value)+AD283*$N283*SUMIF(Lists!$E$2:$E$133,'Quarterly Information'!$M283,Exchange_Value)+AD283*$P283*SUMIF(Lists!$E$2:$E$133,'Quarterly Information'!$O283,Exchange_Value)+AD283*$R283*SUMIF(Lists!$E$2:$E$133,'Quarterly Information'!$Q283,Exchange_Value)+AD283*$T283*SUMIF(Lists!$E$2:$E$133,'Quarterly Information'!$S283,Exchange_Value))/1000,AD283*SUMIF(Lists!$E$2:$E$133,$I283,Exchange_Value)/1000),1)</f>
        <v>0</v>
      </c>
      <c r="CH283" s="218">
        <f>ROUND(IF($I283="Other HFC Blend",(AE283*$L283*SUMIF(Lists!$E$2:$E$133,'Quarterly Information'!$K283,Exchange_Value)+AE283*$N283*SUMIF(Lists!$E$2:$E$133,'Quarterly Information'!$M283,Exchange_Value)+AE283*$P283*SUMIF(Lists!$E$2:$E$133,'Quarterly Information'!$O283,Exchange_Value)+AE283*$R283*SUMIF(Lists!$E$2:$E$133,'Quarterly Information'!$Q283,Exchange_Value)+AE283*$T283*SUMIF(Lists!$E$2:$E$133,'Quarterly Information'!$S283,Exchange_Value))/1000,AE283*SUMIF(Lists!$E$2:$E$133,$I283,Exchange_Value)/1000),1)</f>
        <v>0</v>
      </c>
      <c r="CI283" s="218">
        <f>ROUND(IF($I283="Other HFC Blend",(AF283*$L283*SUMIF(Lists!$E$2:$E$133,'Quarterly Information'!$K283,Exchange_Value)+AF283*$N283*SUMIF(Lists!$E$2:$E$133,'Quarterly Information'!$M283,Exchange_Value)+AF283*$P283*SUMIF(Lists!$E$2:$E$133,'Quarterly Information'!$O283,Exchange_Value)+AF283*$R283*SUMIF(Lists!$E$2:$E$133,'Quarterly Information'!$Q283,Exchange_Value)+AF283*$T283*SUMIF(Lists!$E$2:$E$133,'Quarterly Information'!$S283,Exchange_Value))/1000,AF283*SUMIF(Lists!$E$2:$E$133,$I283,Exchange_Value)/1000),1)</f>
        <v>0</v>
      </c>
    </row>
    <row r="284" spans="1:87" ht="14" x14ac:dyDescent="0.25">
      <c r="A284" s="39">
        <v>242</v>
      </c>
      <c r="B284" s="90" t="str">
        <f t="shared" si="170"/>
        <v/>
      </c>
      <c r="C284" s="159"/>
      <c r="D284" s="91"/>
      <c r="E284" s="174"/>
      <c r="F284" s="92"/>
      <c r="G284" s="93"/>
      <c r="H284" s="94"/>
      <c r="I284" s="185"/>
      <c r="J284" s="200"/>
      <c r="K284" s="210"/>
      <c r="L284" s="95"/>
      <c r="M284" s="92"/>
      <c r="N284" s="95"/>
      <c r="O284" s="92"/>
      <c r="P284" s="95"/>
      <c r="Q284" s="128"/>
      <c r="R284" s="95"/>
      <c r="S284" s="128"/>
      <c r="T284" s="211"/>
      <c r="U284" s="203"/>
      <c r="V284" s="92"/>
      <c r="W284" s="96"/>
      <c r="X284" s="92"/>
      <c r="Y284" s="220"/>
      <c r="Z284" s="226"/>
      <c r="AA284" s="165"/>
      <c r="AB284" s="165"/>
      <c r="AC284" s="165"/>
      <c r="AD284" s="165"/>
      <c r="AE284" s="165"/>
      <c r="AF284" s="168"/>
      <c r="AG284"/>
      <c r="AH284" s="107">
        <f t="shared" si="172"/>
        <v>0</v>
      </c>
      <c r="AI284" s="107">
        <f t="shared" si="173"/>
        <v>0</v>
      </c>
      <c r="AJ284" s="107">
        <f t="shared" si="174"/>
        <v>0</v>
      </c>
      <c r="AK284" s="107">
        <f t="shared" si="175"/>
        <v>0</v>
      </c>
      <c r="AL284" s="107">
        <f t="shared" si="176"/>
        <v>0</v>
      </c>
      <c r="AM284" s="107">
        <f t="shared" si="171"/>
        <v>0</v>
      </c>
      <c r="AO284" s="161" t="e">
        <f t="shared" si="177"/>
        <v>#DIV/0!</v>
      </c>
      <c r="AP284" s="161" t="e">
        <f t="shared" si="178"/>
        <v>#DIV/0!</v>
      </c>
      <c r="AQ284" s="161" t="e">
        <f t="shared" si="179"/>
        <v>#DIV/0!</v>
      </c>
      <c r="AR284" s="161" t="e">
        <f t="shared" si="180"/>
        <v>#DIV/0!</v>
      </c>
      <c r="AS284" s="161" t="e">
        <f t="shared" si="181"/>
        <v>#DIV/0!</v>
      </c>
      <c r="AT284" s="107">
        <f t="shared" si="182"/>
        <v>0</v>
      </c>
      <c r="AU284" s="161" t="e">
        <f t="shared" si="183"/>
        <v>#DIV/0!</v>
      </c>
      <c r="AV284" s="161" t="e">
        <f t="shared" si="184"/>
        <v>#DIV/0!</v>
      </c>
      <c r="AW284" s="161" t="e">
        <f t="shared" si="185"/>
        <v>#DIV/0!</v>
      </c>
      <c r="AX284" s="161" t="e">
        <f t="shared" si="186"/>
        <v>#DIV/0!</v>
      </c>
      <c r="AY284" s="161" t="e">
        <f t="shared" si="187"/>
        <v>#DIV/0!</v>
      </c>
      <c r="AZ284" s="107">
        <f t="shared" si="188"/>
        <v>0</v>
      </c>
      <c r="BA284" s="161" t="e">
        <f t="shared" si="189"/>
        <v>#DIV/0!</v>
      </c>
      <c r="BB284" s="161" t="e">
        <f t="shared" si="190"/>
        <v>#DIV/0!</v>
      </c>
      <c r="BC284" s="161" t="e">
        <f t="shared" si="191"/>
        <v>#DIV/0!</v>
      </c>
      <c r="BD284" s="161" t="e">
        <f t="shared" si="192"/>
        <v>#DIV/0!</v>
      </c>
      <c r="BE284" s="161" t="e">
        <f t="shared" si="193"/>
        <v>#DIV/0!</v>
      </c>
      <c r="BF284" s="107">
        <f t="shared" si="194"/>
        <v>0</v>
      </c>
      <c r="BG284" s="161" t="e">
        <f t="shared" si="195"/>
        <v>#DIV/0!</v>
      </c>
      <c r="BH284" s="161" t="e">
        <f t="shared" si="196"/>
        <v>#DIV/0!</v>
      </c>
      <c r="BI284" s="161" t="e">
        <f t="shared" si="197"/>
        <v>#DIV/0!</v>
      </c>
      <c r="BJ284" s="161" t="e">
        <f t="shared" si="198"/>
        <v>#DIV/0!</v>
      </c>
      <c r="BK284" s="161" t="e">
        <f t="shared" si="199"/>
        <v>#DIV/0!</v>
      </c>
      <c r="BL284" s="107">
        <f t="shared" si="200"/>
        <v>0</v>
      </c>
      <c r="BM284" s="161" t="e">
        <f t="shared" si="201"/>
        <v>#DIV/0!</v>
      </c>
      <c r="BN284" s="161" t="e">
        <f t="shared" si="202"/>
        <v>#DIV/0!</v>
      </c>
      <c r="BO284" s="161" t="e">
        <f t="shared" si="203"/>
        <v>#DIV/0!</v>
      </c>
      <c r="BP284" s="161" t="e">
        <f t="shared" si="204"/>
        <v>#DIV/0!</v>
      </c>
      <c r="BQ284" s="161" t="e">
        <f t="shared" si="205"/>
        <v>#DIV/0!</v>
      </c>
      <c r="BR284" s="107">
        <f t="shared" si="206"/>
        <v>0</v>
      </c>
      <c r="BS284" s="161" t="e">
        <f t="shared" si="207"/>
        <v>#DIV/0!</v>
      </c>
      <c r="BT284" s="161" t="e">
        <f t="shared" si="208"/>
        <v>#DIV/0!</v>
      </c>
      <c r="BU284" s="161" t="e">
        <f t="shared" si="209"/>
        <v>#DIV/0!</v>
      </c>
      <c r="BV284" s="161" t="e">
        <f t="shared" si="210"/>
        <v>#DIV/0!</v>
      </c>
      <c r="BW284" s="161" t="e">
        <f t="shared" si="211"/>
        <v>#DIV/0!</v>
      </c>
      <c r="BX284" s="107">
        <f t="shared" si="212"/>
        <v>0</v>
      </c>
      <c r="BZ284" s="40" t="e">
        <f>VLOOKUP(I284,Lists!$D$2:$D$19,1,FALSE)</f>
        <v>#N/A</v>
      </c>
      <c r="CA284" s="40" t="e">
        <f>VLOOKUP($I284,Blends!$B$2:$B$115,1,FALSE)</f>
        <v>#N/A</v>
      </c>
      <c r="CC284" s="218">
        <f>ROUND(IF($I284="Other HFC Blend",(Z284*$L284*SUMIF(Lists!$E$2:$E$133,'Quarterly Information'!$K284,Exchange_Value)+Z284*$N284*SUMIF(Lists!$E$2:$E$133,'Quarterly Information'!$M284,Exchange_Value)+Z284*$P284*SUMIF(Lists!$E$2:$E$133,'Quarterly Information'!$O284,Exchange_Value)+Z284*$R284*SUMIF(Lists!$E$2:$E$133,'Quarterly Information'!$Q284,Exchange_Value)+Z284*$T284*SUMIF(Lists!$E$2:$E$133,'Quarterly Information'!$S284,Exchange_Value))/1000,Z284*SUMIF(Lists!$E$2:$E$133,$I284,Exchange_Value)/1000),1)</f>
        <v>0</v>
      </c>
      <c r="CD284" s="218">
        <f>ROUND(IF($I284="Other HFC Blend",(AA284*$L284*SUMIF(Lists!$E$2:$E$133,'Quarterly Information'!$K284,Exchange_Value)+AA284*$N284*SUMIF(Lists!$E$2:$E$133,'Quarterly Information'!$M284,Exchange_Value)+AA284*$P284*SUMIF(Lists!$E$2:$E$133,'Quarterly Information'!$O284,Exchange_Value)+AA284*$R284*SUMIF(Lists!$E$2:$E$133,'Quarterly Information'!$Q284,Exchange_Value)+AA284*$T284*SUMIF(Lists!$E$2:$E$133,'Quarterly Information'!$S284,Exchange_Value))/1000,AA284*SUMIF(Lists!$E$2:$E$133,$I284,Exchange_Value)/1000),1)</f>
        <v>0</v>
      </c>
      <c r="CE284" s="218">
        <f>ROUND(IF($I284="Other HFC Blend",(AB284*$L284*SUMIF(Lists!$E$2:$E$133,'Quarterly Information'!$K284,Exchange_Value)+AB284*$N284*SUMIF(Lists!$E$2:$E$133,'Quarterly Information'!$M284,Exchange_Value)+AB284*$P284*SUMIF(Lists!$E$2:$E$133,'Quarterly Information'!$O284,Exchange_Value)+AB284*$R284*SUMIF(Lists!$E$2:$E$133,'Quarterly Information'!$Q284,Exchange_Value)+AB284*$T284*SUMIF(Lists!$E$2:$E$133,'Quarterly Information'!$S284,Exchange_Value))/1000,AB284*SUMIF(Lists!$E$2:$E$133,$I284,Exchange_Value)/1000),1)</f>
        <v>0</v>
      </c>
      <c r="CF284" s="218">
        <f>ROUND(IF($I284="Other HFC Blend",(AC284*$L284*SUMIF(Lists!$E$2:$E$133,'Quarterly Information'!$K284,Exchange_Value)+AC284*$N284*SUMIF(Lists!$E$2:$E$133,'Quarterly Information'!$M284,Exchange_Value)+AC284*$P284*SUMIF(Lists!$E$2:$E$133,'Quarterly Information'!$O284,Exchange_Value)+AC284*$R284*SUMIF(Lists!$E$2:$E$133,'Quarterly Information'!$Q284,Exchange_Value)+AC284*$T284*SUMIF(Lists!$E$2:$E$133,'Quarterly Information'!$S284,Exchange_Value))/1000,AC284*SUMIF(Lists!$E$2:$E$133,$I284,Exchange_Value)/1000),1)</f>
        <v>0</v>
      </c>
      <c r="CG284" s="218">
        <f>ROUND(IF($I284="Other HFC Blend",(AD284*$L284*SUMIF(Lists!$E$2:$E$133,'Quarterly Information'!$K284,Exchange_Value)+AD284*$N284*SUMIF(Lists!$E$2:$E$133,'Quarterly Information'!$M284,Exchange_Value)+AD284*$P284*SUMIF(Lists!$E$2:$E$133,'Quarterly Information'!$O284,Exchange_Value)+AD284*$R284*SUMIF(Lists!$E$2:$E$133,'Quarterly Information'!$Q284,Exchange_Value)+AD284*$T284*SUMIF(Lists!$E$2:$E$133,'Quarterly Information'!$S284,Exchange_Value))/1000,AD284*SUMIF(Lists!$E$2:$E$133,$I284,Exchange_Value)/1000),1)</f>
        <v>0</v>
      </c>
      <c r="CH284" s="218">
        <f>ROUND(IF($I284="Other HFC Blend",(AE284*$L284*SUMIF(Lists!$E$2:$E$133,'Quarterly Information'!$K284,Exchange_Value)+AE284*$N284*SUMIF(Lists!$E$2:$E$133,'Quarterly Information'!$M284,Exchange_Value)+AE284*$P284*SUMIF(Lists!$E$2:$E$133,'Quarterly Information'!$O284,Exchange_Value)+AE284*$R284*SUMIF(Lists!$E$2:$E$133,'Quarterly Information'!$Q284,Exchange_Value)+AE284*$T284*SUMIF(Lists!$E$2:$E$133,'Quarterly Information'!$S284,Exchange_Value))/1000,AE284*SUMIF(Lists!$E$2:$E$133,$I284,Exchange_Value)/1000),1)</f>
        <v>0</v>
      </c>
      <c r="CI284" s="218">
        <f>ROUND(IF($I284="Other HFC Blend",(AF284*$L284*SUMIF(Lists!$E$2:$E$133,'Quarterly Information'!$K284,Exchange_Value)+AF284*$N284*SUMIF(Lists!$E$2:$E$133,'Quarterly Information'!$M284,Exchange_Value)+AF284*$P284*SUMIF(Lists!$E$2:$E$133,'Quarterly Information'!$O284,Exchange_Value)+AF284*$R284*SUMIF(Lists!$E$2:$E$133,'Quarterly Information'!$Q284,Exchange_Value)+AF284*$T284*SUMIF(Lists!$E$2:$E$133,'Quarterly Information'!$S284,Exchange_Value))/1000,AF284*SUMIF(Lists!$E$2:$E$133,$I284,Exchange_Value)/1000),1)</f>
        <v>0</v>
      </c>
    </row>
    <row r="285" spans="1:87" ht="14" x14ac:dyDescent="0.25">
      <c r="A285" s="39">
        <v>243</v>
      </c>
      <c r="B285" s="90" t="str">
        <f t="shared" si="170"/>
        <v/>
      </c>
      <c r="C285" s="159"/>
      <c r="D285" s="91"/>
      <c r="E285" s="174"/>
      <c r="F285" s="92"/>
      <c r="G285" s="93"/>
      <c r="H285" s="94"/>
      <c r="I285" s="185"/>
      <c r="J285" s="200"/>
      <c r="K285" s="210"/>
      <c r="L285" s="95"/>
      <c r="M285" s="92"/>
      <c r="N285" s="95"/>
      <c r="O285" s="92"/>
      <c r="P285" s="95"/>
      <c r="Q285" s="128"/>
      <c r="R285" s="95"/>
      <c r="S285" s="128"/>
      <c r="T285" s="211"/>
      <c r="U285" s="203"/>
      <c r="V285" s="92"/>
      <c r="W285" s="96"/>
      <c r="X285" s="92"/>
      <c r="Y285" s="220"/>
      <c r="Z285" s="226"/>
      <c r="AA285" s="165"/>
      <c r="AB285" s="165"/>
      <c r="AC285" s="165"/>
      <c r="AD285" s="165"/>
      <c r="AE285" s="165"/>
      <c r="AF285" s="168"/>
      <c r="AG285"/>
      <c r="AH285" s="107">
        <f t="shared" si="172"/>
        <v>0</v>
      </c>
      <c r="AI285" s="107">
        <f t="shared" si="173"/>
        <v>0</v>
      </c>
      <c r="AJ285" s="107">
        <f t="shared" si="174"/>
        <v>0</v>
      </c>
      <c r="AK285" s="107">
        <f t="shared" si="175"/>
        <v>0</v>
      </c>
      <c r="AL285" s="107">
        <f t="shared" si="176"/>
        <v>0</v>
      </c>
      <c r="AM285" s="107">
        <f t="shared" si="171"/>
        <v>0</v>
      </c>
      <c r="AO285" s="161" t="e">
        <f t="shared" si="177"/>
        <v>#DIV/0!</v>
      </c>
      <c r="AP285" s="161" t="e">
        <f t="shared" si="178"/>
        <v>#DIV/0!</v>
      </c>
      <c r="AQ285" s="161" t="e">
        <f t="shared" si="179"/>
        <v>#DIV/0!</v>
      </c>
      <c r="AR285" s="161" t="e">
        <f t="shared" si="180"/>
        <v>#DIV/0!</v>
      </c>
      <c r="AS285" s="161" t="e">
        <f t="shared" si="181"/>
        <v>#DIV/0!</v>
      </c>
      <c r="AT285" s="107">
        <f t="shared" si="182"/>
        <v>0</v>
      </c>
      <c r="AU285" s="161" t="e">
        <f t="shared" si="183"/>
        <v>#DIV/0!</v>
      </c>
      <c r="AV285" s="161" t="e">
        <f t="shared" si="184"/>
        <v>#DIV/0!</v>
      </c>
      <c r="AW285" s="161" t="e">
        <f t="shared" si="185"/>
        <v>#DIV/0!</v>
      </c>
      <c r="AX285" s="161" t="e">
        <f t="shared" si="186"/>
        <v>#DIV/0!</v>
      </c>
      <c r="AY285" s="161" t="e">
        <f t="shared" si="187"/>
        <v>#DIV/0!</v>
      </c>
      <c r="AZ285" s="107">
        <f t="shared" si="188"/>
        <v>0</v>
      </c>
      <c r="BA285" s="161" t="e">
        <f t="shared" si="189"/>
        <v>#DIV/0!</v>
      </c>
      <c r="BB285" s="161" t="e">
        <f t="shared" si="190"/>
        <v>#DIV/0!</v>
      </c>
      <c r="BC285" s="161" t="e">
        <f t="shared" si="191"/>
        <v>#DIV/0!</v>
      </c>
      <c r="BD285" s="161" t="e">
        <f t="shared" si="192"/>
        <v>#DIV/0!</v>
      </c>
      <c r="BE285" s="161" t="e">
        <f t="shared" si="193"/>
        <v>#DIV/0!</v>
      </c>
      <c r="BF285" s="107">
        <f t="shared" si="194"/>
        <v>0</v>
      </c>
      <c r="BG285" s="161" t="e">
        <f t="shared" si="195"/>
        <v>#DIV/0!</v>
      </c>
      <c r="BH285" s="161" t="e">
        <f t="shared" si="196"/>
        <v>#DIV/0!</v>
      </c>
      <c r="BI285" s="161" t="e">
        <f t="shared" si="197"/>
        <v>#DIV/0!</v>
      </c>
      <c r="BJ285" s="161" t="e">
        <f t="shared" si="198"/>
        <v>#DIV/0!</v>
      </c>
      <c r="BK285" s="161" t="e">
        <f t="shared" si="199"/>
        <v>#DIV/0!</v>
      </c>
      <c r="BL285" s="107">
        <f t="shared" si="200"/>
        <v>0</v>
      </c>
      <c r="BM285" s="161" t="e">
        <f t="shared" si="201"/>
        <v>#DIV/0!</v>
      </c>
      <c r="BN285" s="161" t="e">
        <f t="shared" si="202"/>
        <v>#DIV/0!</v>
      </c>
      <c r="BO285" s="161" t="e">
        <f t="shared" si="203"/>
        <v>#DIV/0!</v>
      </c>
      <c r="BP285" s="161" t="e">
        <f t="shared" si="204"/>
        <v>#DIV/0!</v>
      </c>
      <c r="BQ285" s="161" t="e">
        <f t="shared" si="205"/>
        <v>#DIV/0!</v>
      </c>
      <c r="BR285" s="107">
        <f t="shared" si="206"/>
        <v>0</v>
      </c>
      <c r="BS285" s="161" t="e">
        <f t="shared" si="207"/>
        <v>#DIV/0!</v>
      </c>
      <c r="BT285" s="161" t="e">
        <f t="shared" si="208"/>
        <v>#DIV/0!</v>
      </c>
      <c r="BU285" s="161" t="e">
        <f t="shared" si="209"/>
        <v>#DIV/0!</v>
      </c>
      <c r="BV285" s="161" t="e">
        <f t="shared" si="210"/>
        <v>#DIV/0!</v>
      </c>
      <c r="BW285" s="161" t="e">
        <f t="shared" si="211"/>
        <v>#DIV/0!</v>
      </c>
      <c r="BX285" s="107">
        <f t="shared" si="212"/>
        <v>0</v>
      </c>
      <c r="BZ285" s="40" t="e">
        <f>VLOOKUP(I285,Lists!$D$2:$D$19,1,FALSE)</f>
        <v>#N/A</v>
      </c>
      <c r="CA285" s="40" t="e">
        <f>VLOOKUP($I285,Blends!$B$2:$B$115,1,FALSE)</f>
        <v>#N/A</v>
      </c>
      <c r="CC285" s="218">
        <f>ROUND(IF($I285="Other HFC Blend",(Z285*$L285*SUMIF(Lists!$E$2:$E$133,'Quarterly Information'!$K285,Exchange_Value)+Z285*$N285*SUMIF(Lists!$E$2:$E$133,'Quarterly Information'!$M285,Exchange_Value)+Z285*$P285*SUMIF(Lists!$E$2:$E$133,'Quarterly Information'!$O285,Exchange_Value)+Z285*$R285*SUMIF(Lists!$E$2:$E$133,'Quarterly Information'!$Q285,Exchange_Value)+Z285*$T285*SUMIF(Lists!$E$2:$E$133,'Quarterly Information'!$S285,Exchange_Value))/1000,Z285*SUMIF(Lists!$E$2:$E$133,$I285,Exchange_Value)/1000),1)</f>
        <v>0</v>
      </c>
      <c r="CD285" s="218">
        <f>ROUND(IF($I285="Other HFC Blend",(AA285*$L285*SUMIF(Lists!$E$2:$E$133,'Quarterly Information'!$K285,Exchange_Value)+AA285*$N285*SUMIF(Lists!$E$2:$E$133,'Quarterly Information'!$M285,Exchange_Value)+AA285*$P285*SUMIF(Lists!$E$2:$E$133,'Quarterly Information'!$O285,Exchange_Value)+AA285*$R285*SUMIF(Lists!$E$2:$E$133,'Quarterly Information'!$Q285,Exchange_Value)+AA285*$T285*SUMIF(Lists!$E$2:$E$133,'Quarterly Information'!$S285,Exchange_Value))/1000,AA285*SUMIF(Lists!$E$2:$E$133,$I285,Exchange_Value)/1000),1)</f>
        <v>0</v>
      </c>
      <c r="CE285" s="218">
        <f>ROUND(IF($I285="Other HFC Blend",(AB285*$L285*SUMIF(Lists!$E$2:$E$133,'Quarterly Information'!$K285,Exchange_Value)+AB285*$N285*SUMIF(Lists!$E$2:$E$133,'Quarterly Information'!$M285,Exchange_Value)+AB285*$P285*SUMIF(Lists!$E$2:$E$133,'Quarterly Information'!$O285,Exchange_Value)+AB285*$R285*SUMIF(Lists!$E$2:$E$133,'Quarterly Information'!$Q285,Exchange_Value)+AB285*$T285*SUMIF(Lists!$E$2:$E$133,'Quarterly Information'!$S285,Exchange_Value))/1000,AB285*SUMIF(Lists!$E$2:$E$133,$I285,Exchange_Value)/1000),1)</f>
        <v>0</v>
      </c>
      <c r="CF285" s="218">
        <f>ROUND(IF($I285="Other HFC Blend",(AC285*$L285*SUMIF(Lists!$E$2:$E$133,'Quarterly Information'!$K285,Exchange_Value)+AC285*$N285*SUMIF(Lists!$E$2:$E$133,'Quarterly Information'!$M285,Exchange_Value)+AC285*$P285*SUMIF(Lists!$E$2:$E$133,'Quarterly Information'!$O285,Exchange_Value)+AC285*$R285*SUMIF(Lists!$E$2:$E$133,'Quarterly Information'!$Q285,Exchange_Value)+AC285*$T285*SUMIF(Lists!$E$2:$E$133,'Quarterly Information'!$S285,Exchange_Value))/1000,AC285*SUMIF(Lists!$E$2:$E$133,$I285,Exchange_Value)/1000),1)</f>
        <v>0</v>
      </c>
      <c r="CG285" s="218">
        <f>ROUND(IF($I285="Other HFC Blend",(AD285*$L285*SUMIF(Lists!$E$2:$E$133,'Quarterly Information'!$K285,Exchange_Value)+AD285*$N285*SUMIF(Lists!$E$2:$E$133,'Quarterly Information'!$M285,Exchange_Value)+AD285*$P285*SUMIF(Lists!$E$2:$E$133,'Quarterly Information'!$O285,Exchange_Value)+AD285*$R285*SUMIF(Lists!$E$2:$E$133,'Quarterly Information'!$Q285,Exchange_Value)+AD285*$T285*SUMIF(Lists!$E$2:$E$133,'Quarterly Information'!$S285,Exchange_Value))/1000,AD285*SUMIF(Lists!$E$2:$E$133,$I285,Exchange_Value)/1000),1)</f>
        <v>0</v>
      </c>
      <c r="CH285" s="218">
        <f>ROUND(IF($I285="Other HFC Blend",(AE285*$L285*SUMIF(Lists!$E$2:$E$133,'Quarterly Information'!$K285,Exchange_Value)+AE285*$N285*SUMIF(Lists!$E$2:$E$133,'Quarterly Information'!$M285,Exchange_Value)+AE285*$P285*SUMIF(Lists!$E$2:$E$133,'Quarterly Information'!$O285,Exchange_Value)+AE285*$R285*SUMIF(Lists!$E$2:$E$133,'Quarterly Information'!$Q285,Exchange_Value)+AE285*$T285*SUMIF(Lists!$E$2:$E$133,'Quarterly Information'!$S285,Exchange_Value))/1000,AE285*SUMIF(Lists!$E$2:$E$133,$I285,Exchange_Value)/1000),1)</f>
        <v>0</v>
      </c>
      <c r="CI285" s="218">
        <f>ROUND(IF($I285="Other HFC Blend",(AF285*$L285*SUMIF(Lists!$E$2:$E$133,'Quarterly Information'!$K285,Exchange_Value)+AF285*$N285*SUMIF(Lists!$E$2:$E$133,'Quarterly Information'!$M285,Exchange_Value)+AF285*$P285*SUMIF(Lists!$E$2:$E$133,'Quarterly Information'!$O285,Exchange_Value)+AF285*$R285*SUMIF(Lists!$E$2:$E$133,'Quarterly Information'!$Q285,Exchange_Value)+AF285*$T285*SUMIF(Lists!$E$2:$E$133,'Quarterly Information'!$S285,Exchange_Value))/1000,AF285*SUMIF(Lists!$E$2:$E$133,$I285,Exchange_Value)/1000),1)</f>
        <v>0</v>
      </c>
    </row>
    <row r="286" spans="1:87" ht="14" x14ac:dyDescent="0.25">
      <c r="A286" s="39">
        <v>244</v>
      </c>
      <c r="B286" s="90" t="str">
        <f t="shared" si="170"/>
        <v/>
      </c>
      <c r="C286" s="159"/>
      <c r="D286" s="91"/>
      <c r="E286" s="174"/>
      <c r="F286" s="92"/>
      <c r="G286" s="93"/>
      <c r="H286" s="94"/>
      <c r="I286" s="185"/>
      <c r="J286" s="200"/>
      <c r="K286" s="210"/>
      <c r="L286" s="95"/>
      <c r="M286" s="92"/>
      <c r="N286" s="95"/>
      <c r="O286" s="92"/>
      <c r="P286" s="95"/>
      <c r="Q286" s="128"/>
      <c r="R286" s="95"/>
      <c r="S286" s="128"/>
      <c r="T286" s="211"/>
      <c r="U286" s="203"/>
      <c r="V286" s="92"/>
      <c r="W286" s="96"/>
      <c r="X286" s="92"/>
      <c r="Y286" s="220"/>
      <c r="Z286" s="226"/>
      <c r="AA286" s="165"/>
      <c r="AB286" s="165"/>
      <c r="AC286" s="165"/>
      <c r="AD286" s="165"/>
      <c r="AE286" s="165"/>
      <c r="AF286" s="168"/>
      <c r="AG286"/>
      <c r="AH286" s="107">
        <f t="shared" si="172"/>
        <v>0</v>
      </c>
      <c r="AI286" s="107">
        <f t="shared" si="173"/>
        <v>0</v>
      </c>
      <c r="AJ286" s="107">
        <f t="shared" si="174"/>
        <v>0</v>
      </c>
      <c r="AK286" s="107">
        <f t="shared" si="175"/>
        <v>0</v>
      </c>
      <c r="AL286" s="107">
        <f t="shared" si="176"/>
        <v>0</v>
      </c>
      <c r="AM286" s="107">
        <f t="shared" si="171"/>
        <v>0</v>
      </c>
      <c r="AO286" s="161" t="e">
        <f t="shared" si="177"/>
        <v>#DIV/0!</v>
      </c>
      <c r="AP286" s="161" t="e">
        <f t="shared" si="178"/>
        <v>#DIV/0!</v>
      </c>
      <c r="AQ286" s="161" t="e">
        <f t="shared" si="179"/>
        <v>#DIV/0!</v>
      </c>
      <c r="AR286" s="161" t="e">
        <f t="shared" si="180"/>
        <v>#DIV/0!</v>
      </c>
      <c r="AS286" s="161" t="e">
        <f t="shared" si="181"/>
        <v>#DIV/0!</v>
      </c>
      <c r="AT286" s="107">
        <f t="shared" si="182"/>
        <v>0</v>
      </c>
      <c r="AU286" s="161" t="e">
        <f t="shared" si="183"/>
        <v>#DIV/0!</v>
      </c>
      <c r="AV286" s="161" t="e">
        <f t="shared" si="184"/>
        <v>#DIV/0!</v>
      </c>
      <c r="AW286" s="161" t="e">
        <f t="shared" si="185"/>
        <v>#DIV/0!</v>
      </c>
      <c r="AX286" s="161" t="e">
        <f t="shared" si="186"/>
        <v>#DIV/0!</v>
      </c>
      <c r="AY286" s="161" t="e">
        <f t="shared" si="187"/>
        <v>#DIV/0!</v>
      </c>
      <c r="AZ286" s="107">
        <f t="shared" si="188"/>
        <v>0</v>
      </c>
      <c r="BA286" s="161" t="e">
        <f t="shared" si="189"/>
        <v>#DIV/0!</v>
      </c>
      <c r="BB286" s="161" t="e">
        <f t="shared" si="190"/>
        <v>#DIV/0!</v>
      </c>
      <c r="BC286" s="161" t="e">
        <f t="shared" si="191"/>
        <v>#DIV/0!</v>
      </c>
      <c r="BD286" s="161" t="e">
        <f t="shared" si="192"/>
        <v>#DIV/0!</v>
      </c>
      <c r="BE286" s="161" t="e">
        <f t="shared" si="193"/>
        <v>#DIV/0!</v>
      </c>
      <c r="BF286" s="107">
        <f t="shared" si="194"/>
        <v>0</v>
      </c>
      <c r="BG286" s="161" t="e">
        <f t="shared" si="195"/>
        <v>#DIV/0!</v>
      </c>
      <c r="BH286" s="161" t="e">
        <f t="shared" si="196"/>
        <v>#DIV/0!</v>
      </c>
      <c r="BI286" s="161" t="e">
        <f t="shared" si="197"/>
        <v>#DIV/0!</v>
      </c>
      <c r="BJ286" s="161" t="e">
        <f t="shared" si="198"/>
        <v>#DIV/0!</v>
      </c>
      <c r="BK286" s="161" t="e">
        <f t="shared" si="199"/>
        <v>#DIV/0!</v>
      </c>
      <c r="BL286" s="107">
        <f t="shared" si="200"/>
        <v>0</v>
      </c>
      <c r="BM286" s="161" t="e">
        <f t="shared" si="201"/>
        <v>#DIV/0!</v>
      </c>
      <c r="BN286" s="161" t="e">
        <f t="shared" si="202"/>
        <v>#DIV/0!</v>
      </c>
      <c r="BO286" s="161" t="e">
        <f t="shared" si="203"/>
        <v>#DIV/0!</v>
      </c>
      <c r="BP286" s="161" t="e">
        <f t="shared" si="204"/>
        <v>#DIV/0!</v>
      </c>
      <c r="BQ286" s="161" t="e">
        <f t="shared" si="205"/>
        <v>#DIV/0!</v>
      </c>
      <c r="BR286" s="107">
        <f t="shared" si="206"/>
        <v>0</v>
      </c>
      <c r="BS286" s="161" t="e">
        <f t="shared" si="207"/>
        <v>#DIV/0!</v>
      </c>
      <c r="BT286" s="161" t="e">
        <f t="shared" si="208"/>
        <v>#DIV/0!</v>
      </c>
      <c r="BU286" s="161" t="e">
        <f t="shared" si="209"/>
        <v>#DIV/0!</v>
      </c>
      <c r="BV286" s="161" t="e">
        <f t="shared" si="210"/>
        <v>#DIV/0!</v>
      </c>
      <c r="BW286" s="161" t="e">
        <f t="shared" si="211"/>
        <v>#DIV/0!</v>
      </c>
      <c r="BX286" s="107">
        <f t="shared" si="212"/>
        <v>0</v>
      </c>
      <c r="BZ286" s="40" t="e">
        <f>VLOOKUP(I286,Lists!$D$2:$D$19,1,FALSE)</f>
        <v>#N/A</v>
      </c>
      <c r="CA286" s="40" t="e">
        <f>VLOOKUP($I286,Blends!$B$2:$B$115,1,FALSE)</f>
        <v>#N/A</v>
      </c>
      <c r="CC286" s="218">
        <f>ROUND(IF($I286="Other HFC Blend",(Z286*$L286*SUMIF(Lists!$E$2:$E$133,'Quarterly Information'!$K286,Exchange_Value)+Z286*$N286*SUMIF(Lists!$E$2:$E$133,'Quarterly Information'!$M286,Exchange_Value)+Z286*$P286*SUMIF(Lists!$E$2:$E$133,'Quarterly Information'!$O286,Exchange_Value)+Z286*$R286*SUMIF(Lists!$E$2:$E$133,'Quarterly Information'!$Q286,Exchange_Value)+Z286*$T286*SUMIF(Lists!$E$2:$E$133,'Quarterly Information'!$S286,Exchange_Value))/1000,Z286*SUMIF(Lists!$E$2:$E$133,$I286,Exchange_Value)/1000),1)</f>
        <v>0</v>
      </c>
      <c r="CD286" s="218">
        <f>ROUND(IF($I286="Other HFC Blend",(AA286*$L286*SUMIF(Lists!$E$2:$E$133,'Quarterly Information'!$K286,Exchange_Value)+AA286*$N286*SUMIF(Lists!$E$2:$E$133,'Quarterly Information'!$M286,Exchange_Value)+AA286*$P286*SUMIF(Lists!$E$2:$E$133,'Quarterly Information'!$O286,Exchange_Value)+AA286*$R286*SUMIF(Lists!$E$2:$E$133,'Quarterly Information'!$Q286,Exchange_Value)+AA286*$T286*SUMIF(Lists!$E$2:$E$133,'Quarterly Information'!$S286,Exchange_Value))/1000,AA286*SUMIF(Lists!$E$2:$E$133,$I286,Exchange_Value)/1000),1)</f>
        <v>0</v>
      </c>
      <c r="CE286" s="218">
        <f>ROUND(IF($I286="Other HFC Blend",(AB286*$L286*SUMIF(Lists!$E$2:$E$133,'Quarterly Information'!$K286,Exchange_Value)+AB286*$N286*SUMIF(Lists!$E$2:$E$133,'Quarterly Information'!$M286,Exchange_Value)+AB286*$P286*SUMIF(Lists!$E$2:$E$133,'Quarterly Information'!$O286,Exchange_Value)+AB286*$R286*SUMIF(Lists!$E$2:$E$133,'Quarterly Information'!$Q286,Exchange_Value)+AB286*$T286*SUMIF(Lists!$E$2:$E$133,'Quarterly Information'!$S286,Exchange_Value))/1000,AB286*SUMIF(Lists!$E$2:$E$133,$I286,Exchange_Value)/1000),1)</f>
        <v>0</v>
      </c>
      <c r="CF286" s="218">
        <f>ROUND(IF($I286="Other HFC Blend",(AC286*$L286*SUMIF(Lists!$E$2:$E$133,'Quarterly Information'!$K286,Exchange_Value)+AC286*$N286*SUMIF(Lists!$E$2:$E$133,'Quarterly Information'!$M286,Exchange_Value)+AC286*$P286*SUMIF(Lists!$E$2:$E$133,'Quarterly Information'!$O286,Exchange_Value)+AC286*$R286*SUMIF(Lists!$E$2:$E$133,'Quarterly Information'!$Q286,Exchange_Value)+AC286*$T286*SUMIF(Lists!$E$2:$E$133,'Quarterly Information'!$S286,Exchange_Value))/1000,AC286*SUMIF(Lists!$E$2:$E$133,$I286,Exchange_Value)/1000),1)</f>
        <v>0</v>
      </c>
      <c r="CG286" s="218">
        <f>ROUND(IF($I286="Other HFC Blend",(AD286*$L286*SUMIF(Lists!$E$2:$E$133,'Quarterly Information'!$K286,Exchange_Value)+AD286*$N286*SUMIF(Lists!$E$2:$E$133,'Quarterly Information'!$M286,Exchange_Value)+AD286*$P286*SUMIF(Lists!$E$2:$E$133,'Quarterly Information'!$O286,Exchange_Value)+AD286*$R286*SUMIF(Lists!$E$2:$E$133,'Quarterly Information'!$Q286,Exchange_Value)+AD286*$T286*SUMIF(Lists!$E$2:$E$133,'Quarterly Information'!$S286,Exchange_Value))/1000,AD286*SUMIF(Lists!$E$2:$E$133,$I286,Exchange_Value)/1000),1)</f>
        <v>0</v>
      </c>
      <c r="CH286" s="218">
        <f>ROUND(IF($I286="Other HFC Blend",(AE286*$L286*SUMIF(Lists!$E$2:$E$133,'Quarterly Information'!$K286,Exchange_Value)+AE286*$N286*SUMIF(Lists!$E$2:$E$133,'Quarterly Information'!$M286,Exchange_Value)+AE286*$P286*SUMIF(Lists!$E$2:$E$133,'Quarterly Information'!$O286,Exchange_Value)+AE286*$R286*SUMIF(Lists!$E$2:$E$133,'Quarterly Information'!$Q286,Exchange_Value)+AE286*$T286*SUMIF(Lists!$E$2:$E$133,'Quarterly Information'!$S286,Exchange_Value))/1000,AE286*SUMIF(Lists!$E$2:$E$133,$I286,Exchange_Value)/1000),1)</f>
        <v>0</v>
      </c>
      <c r="CI286" s="218">
        <f>ROUND(IF($I286="Other HFC Blend",(AF286*$L286*SUMIF(Lists!$E$2:$E$133,'Quarterly Information'!$K286,Exchange_Value)+AF286*$N286*SUMIF(Lists!$E$2:$E$133,'Quarterly Information'!$M286,Exchange_Value)+AF286*$P286*SUMIF(Lists!$E$2:$E$133,'Quarterly Information'!$O286,Exchange_Value)+AF286*$R286*SUMIF(Lists!$E$2:$E$133,'Quarterly Information'!$Q286,Exchange_Value)+AF286*$T286*SUMIF(Lists!$E$2:$E$133,'Quarterly Information'!$S286,Exchange_Value))/1000,AF286*SUMIF(Lists!$E$2:$E$133,$I286,Exchange_Value)/1000),1)</f>
        <v>0</v>
      </c>
    </row>
    <row r="287" spans="1:87" ht="14" x14ac:dyDescent="0.25">
      <c r="A287" s="39">
        <v>245</v>
      </c>
      <c r="B287" s="90" t="str">
        <f t="shared" si="170"/>
        <v/>
      </c>
      <c r="C287" s="159"/>
      <c r="D287" s="91"/>
      <c r="E287" s="174"/>
      <c r="F287" s="92"/>
      <c r="G287" s="93"/>
      <c r="H287" s="94"/>
      <c r="I287" s="185"/>
      <c r="J287" s="200"/>
      <c r="K287" s="210"/>
      <c r="L287" s="95"/>
      <c r="M287" s="92"/>
      <c r="N287" s="95"/>
      <c r="O287" s="92"/>
      <c r="P287" s="95"/>
      <c r="Q287" s="128"/>
      <c r="R287" s="95"/>
      <c r="S287" s="128"/>
      <c r="T287" s="211"/>
      <c r="U287" s="203"/>
      <c r="V287" s="92"/>
      <c r="W287" s="96"/>
      <c r="X287" s="92"/>
      <c r="Y287" s="220"/>
      <c r="Z287" s="226"/>
      <c r="AA287" s="165"/>
      <c r="AB287" s="165"/>
      <c r="AC287" s="165"/>
      <c r="AD287" s="165"/>
      <c r="AE287" s="165"/>
      <c r="AF287" s="168"/>
      <c r="AG287"/>
      <c r="AH287" s="107">
        <f t="shared" si="172"/>
        <v>0</v>
      </c>
      <c r="AI287" s="107">
        <f t="shared" si="173"/>
        <v>0</v>
      </c>
      <c r="AJ287" s="107">
        <f t="shared" si="174"/>
        <v>0</v>
      </c>
      <c r="AK287" s="107">
        <f t="shared" si="175"/>
        <v>0</v>
      </c>
      <c r="AL287" s="107">
        <f t="shared" si="176"/>
        <v>0</v>
      </c>
      <c r="AM287" s="107">
        <f t="shared" si="171"/>
        <v>0</v>
      </c>
      <c r="AO287" s="161" t="e">
        <f t="shared" si="177"/>
        <v>#DIV/0!</v>
      </c>
      <c r="AP287" s="161" t="e">
        <f t="shared" si="178"/>
        <v>#DIV/0!</v>
      </c>
      <c r="AQ287" s="161" t="e">
        <f t="shared" si="179"/>
        <v>#DIV/0!</v>
      </c>
      <c r="AR287" s="161" t="e">
        <f t="shared" si="180"/>
        <v>#DIV/0!</v>
      </c>
      <c r="AS287" s="161" t="e">
        <f t="shared" si="181"/>
        <v>#DIV/0!</v>
      </c>
      <c r="AT287" s="107">
        <f t="shared" si="182"/>
        <v>0</v>
      </c>
      <c r="AU287" s="161" t="e">
        <f t="shared" si="183"/>
        <v>#DIV/0!</v>
      </c>
      <c r="AV287" s="161" t="e">
        <f t="shared" si="184"/>
        <v>#DIV/0!</v>
      </c>
      <c r="AW287" s="161" t="e">
        <f t="shared" si="185"/>
        <v>#DIV/0!</v>
      </c>
      <c r="AX287" s="161" t="e">
        <f t="shared" si="186"/>
        <v>#DIV/0!</v>
      </c>
      <c r="AY287" s="161" t="e">
        <f t="shared" si="187"/>
        <v>#DIV/0!</v>
      </c>
      <c r="AZ287" s="107">
        <f t="shared" si="188"/>
        <v>0</v>
      </c>
      <c r="BA287" s="161" t="e">
        <f t="shared" si="189"/>
        <v>#DIV/0!</v>
      </c>
      <c r="BB287" s="161" t="e">
        <f t="shared" si="190"/>
        <v>#DIV/0!</v>
      </c>
      <c r="BC287" s="161" t="e">
        <f t="shared" si="191"/>
        <v>#DIV/0!</v>
      </c>
      <c r="BD287" s="161" t="e">
        <f t="shared" si="192"/>
        <v>#DIV/0!</v>
      </c>
      <c r="BE287" s="161" t="e">
        <f t="shared" si="193"/>
        <v>#DIV/0!</v>
      </c>
      <c r="BF287" s="107">
        <f t="shared" si="194"/>
        <v>0</v>
      </c>
      <c r="BG287" s="161" t="e">
        <f t="shared" si="195"/>
        <v>#DIV/0!</v>
      </c>
      <c r="BH287" s="161" t="e">
        <f t="shared" si="196"/>
        <v>#DIV/0!</v>
      </c>
      <c r="BI287" s="161" t="e">
        <f t="shared" si="197"/>
        <v>#DIV/0!</v>
      </c>
      <c r="BJ287" s="161" t="e">
        <f t="shared" si="198"/>
        <v>#DIV/0!</v>
      </c>
      <c r="BK287" s="161" t="e">
        <f t="shared" si="199"/>
        <v>#DIV/0!</v>
      </c>
      <c r="BL287" s="107">
        <f t="shared" si="200"/>
        <v>0</v>
      </c>
      <c r="BM287" s="161" t="e">
        <f t="shared" si="201"/>
        <v>#DIV/0!</v>
      </c>
      <c r="BN287" s="161" t="e">
        <f t="shared" si="202"/>
        <v>#DIV/0!</v>
      </c>
      <c r="BO287" s="161" t="e">
        <f t="shared" si="203"/>
        <v>#DIV/0!</v>
      </c>
      <c r="BP287" s="161" t="e">
        <f t="shared" si="204"/>
        <v>#DIV/0!</v>
      </c>
      <c r="BQ287" s="161" t="e">
        <f t="shared" si="205"/>
        <v>#DIV/0!</v>
      </c>
      <c r="BR287" s="107">
        <f t="shared" si="206"/>
        <v>0</v>
      </c>
      <c r="BS287" s="161" t="e">
        <f t="shared" si="207"/>
        <v>#DIV/0!</v>
      </c>
      <c r="BT287" s="161" t="e">
        <f t="shared" si="208"/>
        <v>#DIV/0!</v>
      </c>
      <c r="BU287" s="161" t="e">
        <f t="shared" si="209"/>
        <v>#DIV/0!</v>
      </c>
      <c r="BV287" s="161" t="e">
        <f t="shared" si="210"/>
        <v>#DIV/0!</v>
      </c>
      <c r="BW287" s="161" t="e">
        <f t="shared" si="211"/>
        <v>#DIV/0!</v>
      </c>
      <c r="BX287" s="107">
        <f t="shared" si="212"/>
        <v>0</v>
      </c>
      <c r="BZ287" s="40" t="e">
        <f>VLOOKUP(I287,Lists!$D$2:$D$19,1,FALSE)</f>
        <v>#N/A</v>
      </c>
      <c r="CA287" s="40" t="e">
        <f>VLOOKUP($I287,Blends!$B$2:$B$115,1,FALSE)</f>
        <v>#N/A</v>
      </c>
      <c r="CC287" s="218">
        <f>ROUND(IF($I287="Other HFC Blend",(Z287*$L287*SUMIF(Lists!$E$2:$E$133,'Quarterly Information'!$K287,Exchange_Value)+Z287*$N287*SUMIF(Lists!$E$2:$E$133,'Quarterly Information'!$M287,Exchange_Value)+Z287*$P287*SUMIF(Lists!$E$2:$E$133,'Quarterly Information'!$O287,Exchange_Value)+Z287*$R287*SUMIF(Lists!$E$2:$E$133,'Quarterly Information'!$Q287,Exchange_Value)+Z287*$T287*SUMIF(Lists!$E$2:$E$133,'Quarterly Information'!$S287,Exchange_Value))/1000,Z287*SUMIF(Lists!$E$2:$E$133,$I287,Exchange_Value)/1000),1)</f>
        <v>0</v>
      </c>
      <c r="CD287" s="218">
        <f>ROUND(IF($I287="Other HFC Blend",(AA287*$L287*SUMIF(Lists!$E$2:$E$133,'Quarterly Information'!$K287,Exchange_Value)+AA287*$N287*SUMIF(Lists!$E$2:$E$133,'Quarterly Information'!$M287,Exchange_Value)+AA287*$P287*SUMIF(Lists!$E$2:$E$133,'Quarterly Information'!$O287,Exchange_Value)+AA287*$R287*SUMIF(Lists!$E$2:$E$133,'Quarterly Information'!$Q287,Exchange_Value)+AA287*$T287*SUMIF(Lists!$E$2:$E$133,'Quarterly Information'!$S287,Exchange_Value))/1000,AA287*SUMIF(Lists!$E$2:$E$133,$I287,Exchange_Value)/1000),1)</f>
        <v>0</v>
      </c>
      <c r="CE287" s="218">
        <f>ROUND(IF($I287="Other HFC Blend",(AB287*$L287*SUMIF(Lists!$E$2:$E$133,'Quarterly Information'!$K287,Exchange_Value)+AB287*$N287*SUMIF(Lists!$E$2:$E$133,'Quarterly Information'!$M287,Exchange_Value)+AB287*$P287*SUMIF(Lists!$E$2:$E$133,'Quarterly Information'!$O287,Exchange_Value)+AB287*$R287*SUMIF(Lists!$E$2:$E$133,'Quarterly Information'!$Q287,Exchange_Value)+AB287*$T287*SUMIF(Lists!$E$2:$E$133,'Quarterly Information'!$S287,Exchange_Value))/1000,AB287*SUMIF(Lists!$E$2:$E$133,$I287,Exchange_Value)/1000),1)</f>
        <v>0</v>
      </c>
      <c r="CF287" s="218">
        <f>ROUND(IF($I287="Other HFC Blend",(AC287*$L287*SUMIF(Lists!$E$2:$E$133,'Quarterly Information'!$K287,Exchange_Value)+AC287*$N287*SUMIF(Lists!$E$2:$E$133,'Quarterly Information'!$M287,Exchange_Value)+AC287*$P287*SUMIF(Lists!$E$2:$E$133,'Quarterly Information'!$O287,Exchange_Value)+AC287*$R287*SUMIF(Lists!$E$2:$E$133,'Quarterly Information'!$Q287,Exchange_Value)+AC287*$T287*SUMIF(Lists!$E$2:$E$133,'Quarterly Information'!$S287,Exchange_Value))/1000,AC287*SUMIF(Lists!$E$2:$E$133,$I287,Exchange_Value)/1000),1)</f>
        <v>0</v>
      </c>
      <c r="CG287" s="218">
        <f>ROUND(IF($I287="Other HFC Blend",(AD287*$L287*SUMIF(Lists!$E$2:$E$133,'Quarterly Information'!$K287,Exchange_Value)+AD287*$N287*SUMIF(Lists!$E$2:$E$133,'Quarterly Information'!$M287,Exchange_Value)+AD287*$P287*SUMIF(Lists!$E$2:$E$133,'Quarterly Information'!$O287,Exchange_Value)+AD287*$R287*SUMIF(Lists!$E$2:$E$133,'Quarterly Information'!$Q287,Exchange_Value)+AD287*$T287*SUMIF(Lists!$E$2:$E$133,'Quarterly Information'!$S287,Exchange_Value))/1000,AD287*SUMIF(Lists!$E$2:$E$133,$I287,Exchange_Value)/1000),1)</f>
        <v>0</v>
      </c>
      <c r="CH287" s="218">
        <f>ROUND(IF($I287="Other HFC Blend",(AE287*$L287*SUMIF(Lists!$E$2:$E$133,'Quarterly Information'!$K287,Exchange_Value)+AE287*$N287*SUMIF(Lists!$E$2:$E$133,'Quarterly Information'!$M287,Exchange_Value)+AE287*$P287*SUMIF(Lists!$E$2:$E$133,'Quarterly Information'!$O287,Exchange_Value)+AE287*$R287*SUMIF(Lists!$E$2:$E$133,'Quarterly Information'!$Q287,Exchange_Value)+AE287*$T287*SUMIF(Lists!$E$2:$E$133,'Quarterly Information'!$S287,Exchange_Value))/1000,AE287*SUMIF(Lists!$E$2:$E$133,$I287,Exchange_Value)/1000),1)</f>
        <v>0</v>
      </c>
      <c r="CI287" s="218">
        <f>ROUND(IF($I287="Other HFC Blend",(AF287*$L287*SUMIF(Lists!$E$2:$E$133,'Quarterly Information'!$K287,Exchange_Value)+AF287*$N287*SUMIF(Lists!$E$2:$E$133,'Quarterly Information'!$M287,Exchange_Value)+AF287*$P287*SUMIF(Lists!$E$2:$E$133,'Quarterly Information'!$O287,Exchange_Value)+AF287*$R287*SUMIF(Lists!$E$2:$E$133,'Quarterly Information'!$Q287,Exchange_Value)+AF287*$T287*SUMIF(Lists!$E$2:$E$133,'Quarterly Information'!$S287,Exchange_Value))/1000,AF287*SUMIF(Lists!$E$2:$E$133,$I287,Exchange_Value)/1000),1)</f>
        <v>0</v>
      </c>
    </row>
    <row r="288" spans="1:87" ht="14" x14ac:dyDescent="0.25">
      <c r="A288" s="39">
        <v>246</v>
      </c>
      <c r="B288" s="90" t="str">
        <f t="shared" si="170"/>
        <v/>
      </c>
      <c r="C288" s="159"/>
      <c r="D288" s="91"/>
      <c r="E288" s="174"/>
      <c r="F288" s="92"/>
      <c r="G288" s="93"/>
      <c r="H288" s="94"/>
      <c r="I288" s="185"/>
      <c r="J288" s="200"/>
      <c r="K288" s="210"/>
      <c r="L288" s="95"/>
      <c r="M288" s="92"/>
      <c r="N288" s="95"/>
      <c r="O288" s="92"/>
      <c r="P288" s="95"/>
      <c r="Q288" s="128"/>
      <c r="R288" s="95"/>
      <c r="S288" s="128"/>
      <c r="T288" s="211"/>
      <c r="U288" s="203"/>
      <c r="V288" s="92"/>
      <c r="W288" s="96"/>
      <c r="X288" s="92"/>
      <c r="Y288" s="220"/>
      <c r="Z288" s="226"/>
      <c r="AA288" s="165"/>
      <c r="AB288" s="165"/>
      <c r="AC288" s="165"/>
      <c r="AD288" s="165"/>
      <c r="AE288" s="165"/>
      <c r="AF288" s="168"/>
      <c r="AG288"/>
      <c r="AH288" s="107">
        <f t="shared" si="172"/>
        <v>0</v>
      </c>
      <c r="AI288" s="107">
        <f t="shared" si="173"/>
        <v>0</v>
      </c>
      <c r="AJ288" s="107">
        <f t="shared" si="174"/>
        <v>0</v>
      </c>
      <c r="AK288" s="107">
        <f t="shared" si="175"/>
        <v>0</v>
      </c>
      <c r="AL288" s="107">
        <f t="shared" si="176"/>
        <v>0</v>
      </c>
      <c r="AM288" s="107">
        <f t="shared" si="171"/>
        <v>0</v>
      </c>
      <c r="AO288" s="161" t="e">
        <f t="shared" si="177"/>
        <v>#DIV/0!</v>
      </c>
      <c r="AP288" s="161" t="e">
        <f t="shared" si="178"/>
        <v>#DIV/0!</v>
      </c>
      <c r="AQ288" s="161" t="e">
        <f t="shared" si="179"/>
        <v>#DIV/0!</v>
      </c>
      <c r="AR288" s="161" t="e">
        <f t="shared" si="180"/>
        <v>#DIV/0!</v>
      </c>
      <c r="AS288" s="161" t="e">
        <f t="shared" si="181"/>
        <v>#DIV/0!</v>
      </c>
      <c r="AT288" s="107">
        <f t="shared" si="182"/>
        <v>0</v>
      </c>
      <c r="AU288" s="161" t="e">
        <f t="shared" si="183"/>
        <v>#DIV/0!</v>
      </c>
      <c r="AV288" s="161" t="e">
        <f t="shared" si="184"/>
        <v>#DIV/0!</v>
      </c>
      <c r="AW288" s="161" t="e">
        <f t="shared" si="185"/>
        <v>#DIV/0!</v>
      </c>
      <c r="AX288" s="161" t="e">
        <f t="shared" si="186"/>
        <v>#DIV/0!</v>
      </c>
      <c r="AY288" s="161" t="e">
        <f t="shared" si="187"/>
        <v>#DIV/0!</v>
      </c>
      <c r="AZ288" s="107">
        <f t="shared" si="188"/>
        <v>0</v>
      </c>
      <c r="BA288" s="161" t="e">
        <f t="shared" si="189"/>
        <v>#DIV/0!</v>
      </c>
      <c r="BB288" s="161" t="e">
        <f t="shared" si="190"/>
        <v>#DIV/0!</v>
      </c>
      <c r="BC288" s="161" t="e">
        <f t="shared" si="191"/>
        <v>#DIV/0!</v>
      </c>
      <c r="BD288" s="161" t="e">
        <f t="shared" si="192"/>
        <v>#DIV/0!</v>
      </c>
      <c r="BE288" s="161" t="e">
        <f t="shared" si="193"/>
        <v>#DIV/0!</v>
      </c>
      <c r="BF288" s="107">
        <f t="shared" si="194"/>
        <v>0</v>
      </c>
      <c r="BG288" s="161" t="e">
        <f t="shared" si="195"/>
        <v>#DIV/0!</v>
      </c>
      <c r="BH288" s="161" t="e">
        <f t="shared" si="196"/>
        <v>#DIV/0!</v>
      </c>
      <c r="BI288" s="161" t="e">
        <f t="shared" si="197"/>
        <v>#DIV/0!</v>
      </c>
      <c r="BJ288" s="161" t="e">
        <f t="shared" si="198"/>
        <v>#DIV/0!</v>
      </c>
      <c r="BK288" s="161" t="e">
        <f t="shared" si="199"/>
        <v>#DIV/0!</v>
      </c>
      <c r="BL288" s="107">
        <f t="shared" si="200"/>
        <v>0</v>
      </c>
      <c r="BM288" s="161" t="e">
        <f t="shared" si="201"/>
        <v>#DIV/0!</v>
      </c>
      <c r="BN288" s="161" t="e">
        <f t="shared" si="202"/>
        <v>#DIV/0!</v>
      </c>
      <c r="BO288" s="161" t="e">
        <f t="shared" si="203"/>
        <v>#DIV/0!</v>
      </c>
      <c r="BP288" s="161" t="e">
        <f t="shared" si="204"/>
        <v>#DIV/0!</v>
      </c>
      <c r="BQ288" s="161" t="e">
        <f t="shared" si="205"/>
        <v>#DIV/0!</v>
      </c>
      <c r="BR288" s="107">
        <f t="shared" si="206"/>
        <v>0</v>
      </c>
      <c r="BS288" s="161" t="e">
        <f t="shared" si="207"/>
        <v>#DIV/0!</v>
      </c>
      <c r="BT288" s="161" t="e">
        <f t="shared" si="208"/>
        <v>#DIV/0!</v>
      </c>
      <c r="BU288" s="161" t="e">
        <f t="shared" si="209"/>
        <v>#DIV/0!</v>
      </c>
      <c r="BV288" s="161" t="e">
        <f t="shared" si="210"/>
        <v>#DIV/0!</v>
      </c>
      <c r="BW288" s="161" t="e">
        <f t="shared" si="211"/>
        <v>#DIV/0!</v>
      </c>
      <c r="BX288" s="107">
        <f t="shared" si="212"/>
        <v>0</v>
      </c>
      <c r="BZ288" s="40" t="e">
        <f>VLOOKUP(I288,Lists!$D$2:$D$19,1,FALSE)</f>
        <v>#N/A</v>
      </c>
      <c r="CA288" s="40" t="e">
        <f>VLOOKUP($I288,Blends!$B$2:$B$115,1,FALSE)</f>
        <v>#N/A</v>
      </c>
      <c r="CC288" s="218">
        <f>ROUND(IF($I288="Other HFC Blend",(Z288*$L288*SUMIF(Lists!$E$2:$E$133,'Quarterly Information'!$K288,Exchange_Value)+Z288*$N288*SUMIF(Lists!$E$2:$E$133,'Quarterly Information'!$M288,Exchange_Value)+Z288*$P288*SUMIF(Lists!$E$2:$E$133,'Quarterly Information'!$O288,Exchange_Value)+Z288*$R288*SUMIF(Lists!$E$2:$E$133,'Quarterly Information'!$Q288,Exchange_Value)+Z288*$T288*SUMIF(Lists!$E$2:$E$133,'Quarterly Information'!$S288,Exchange_Value))/1000,Z288*SUMIF(Lists!$E$2:$E$133,$I288,Exchange_Value)/1000),1)</f>
        <v>0</v>
      </c>
      <c r="CD288" s="218">
        <f>ROUND(IF($I288="Other HFC Blend",(AA288*$L288*SUMIF(Lists!$E$2:$E$133,'Quarterly Information'!$K288,Exchange_Value)+AA288*$N288*SUMIF(Lists!$E$2:$E$133,'Quarterly Information'!$M288,Exchange_Value)+AA288*$P288*SUMIF(Lists!$E$2:$E$133,'Quarterly Information'!$O288,Exchange_Value)+AA288*$R288*SUMIF(Lists!$E$2:$E$133,'Quarterly Information'!$Q288,Exchange_Value)+AA288*$T288*SUMIF(Lists!$E$2:$E$133,'Quarterly Information'!$S288,Exchange_Value))/1000,AA288*SUMIF(Lists!$E$2:$E$133,$I288,Exchange_Value)/1000),1)</f>
        <v>0</v>
      </c>
      <c r="CE288" s="218">
        <f>ROUND(IF($I288="Other HFC Blend",(AB288*$L288*SUMIF(Lists!$E$2:$E$133,'Quarterly Information'!$K288,Exchange_Value)+AB288*$N288*SUMIF(Lists!$E$2:$E$133,'Quarterly Information'!$M288,Exchange_Value)+AB288*$P288*SUMIF(Lists!$E$2:$E$133,'Quarterly Information'!$O288,Exchange_Value)+AB288*$R288*SUMIF(Lists!$E$2:$E$133,'Quarterly Information'!$Q288,Exchange_Value)+AB288*$T288*SUMIF(Lists!$E$2:$E$133,'Quarterly Information'!$S288,Exchange_Value))/1000,AB288*SUMIF(Lists!$E$2:$E$133,$I288,Exchange_Value)/1000),1)</f>
        <v>0</v>
      </c>
      <c r="CF288" s="218">
        <f>ROUND(IF($I288="Other HFC Blend",(AC288*$L288*SUMIF(Lists!$E$2:$E$133,'Quarterly Information'!$K288,Exchange_Value)+AC288*$N288*SUMIF(Lists!$E$2:$E$133,'Quarterly Information'!$M288,Exchange_Value)+AC288*$P288*SUMIF(Lists!$E$2:$E$133,'Quarterly Information'!$O288,Exchange_Value)+AC288*$R288*SUMIF(Lists!$E$2:$E$133,'Quarterly Information'!$Q288,Exchange_Value)+AC288*$T288*SUMIF(Lists!$E$2:$E$133,'Quarterly Information'!$S288,Exchange_Value))/1000,AC288*SUMIF(Lists!$E$2:$E$133,$I288,Exchange_Value)/1000),1)</f>
        <v>0</v>
      </c>
      <c r="CG288" s="218">
        <f>ROUND(IF($I288="Other HFC Blend",(AD288*$L288*SUMIF(Lists!$E$2:$E$133,'Quarterly Information'!$K288,Exchange_Value)+AD288*$N288*SUMIF(Lists!$E$2:$E$133,'Quarterly Information'!$M288,Exchange_Value)+AD288*$P288*SUMIF(Lists!$E$2:$E$133,'Quarterly Information'!$O288,Exchange_Value)+AD288*$R288*SUMIF(Lists!$E$2:$E$133,'Quarterly Information'!$Q288,Exchange_Value)+AD288*$T288*SUMIF(Lists!$E$2:$E$133,'Quarterly Information'!$S288,Exchange_Value))/1000,AD288*SUMIF(Lists!$E$2:$E$133,$I288,Exchange_Value)/1000),1)</f>
        <v>0</v>
      </c>
      <c r="CH288" s="218">
        <f>ROUND(IF($I288="Other HFC Blend",(AE288*$L288*SUMIF(Lists!$E$2:$E$133,'Quarterly Information'!$K288,Exchange_Value)+AE288*$N288*SUMIF(Lists!$E$2:$E$133,'Quarterly Information'!$M288,Exchange_Value)+AE288*$P288*SUMIF(Lists!$E$2:$E$133,'Quarterly Information'!$O288,Exchange_Value)+AE288*$R288*SUMIF(Lists!$E$2:$E$133,'Quarterly Information'!$Q288,Exchange_Value)+AE288*$T288*SUMIF(Lists!$E$2:$E$133,'Quarterly Information'!$S288,Exchange_Value))/1000,AE288*SUMIF(Lists!$E$2:$E$133,$I288,Exchange_Value)/1000),1)</f>
        <v>0</v>
      </c>
      <c r="CI288" s="218">
        <f>ROUND(IF($I288="Other HFC Blend",(AF288*$L288*SUMIF(Lists!$E$2:$E$133,'Quarterly Information'!$K288,Exchange_Value)+AF288*$N288*SUMIF(Lists!$E$2:$E$133,'Quarterly Information'!$M288,Exchange_Value)+AF288*$P288*SUMIF(Lists!$E$2:$E$133,'Quarterly Information'!$O288,Exchange_Value)+AF288*$R288*SUMIF(Lists!$E$2:$E$133,'Quarterly Information'!$Q288,Exchange_Value)+AF288*$T288*SUMIF(Lists!$E$2:$E$133,'Quarterly Information'!$S288,Exchange_Value))/1000,AF288*SUMIF(Lists!$E$2:$E$133,$I288,Exchange_Value)/1000),1)</f>
        <v>0</v>
      </c>
    </row>
    <row r="289" spans="1:87" ht="14" x14ac:dyDescent="0.25">
      <c r="A289" s="39">
        <v>247</v>
      </c>
      <c r="B289" s="90" t="str">
        <f t="shared" si="170"/>
        <v/>
      </c>
      <c r="C289" s="159"/>
      <c r="D289" s="91"/>
      <c r="E289" s="174"/>
      <c r="F289" s="92"/>
      <c r="G289" s="93"/>
      <c r="H289" s="94"/>
      <c r="I289" s="185"/>
      <c r="J289" s="200"/>
      <c r="K289" s="210"/>
      <c r="L289" s="95"/>
      <c r="M289" s="92"/>
      <c r="N289" s="95"/>
      <c r="O289" s="92"/>
      <c r="P289" s="95"/>
      <c r="Q289" s="128"/>
      <c r="R289" s="95"/>
      <c r="S289" s="128"/>
      <c r="T289" s="211"/>
      <c r="U289" s="203"/>
      <c r="V289" s="92"/>
      <c r="W289" s="96"/>
      <c r="X289" s="92"/>
      <c r="Y289" s="220"/>
      <c r="Z289" s="226"/>
      <c r="AA289" s="165"/>
      <c r="AB289" s="165"/>
      <c r="AC289" s="165"/>
      <c r="AD289" s="165"/>
      <c r="AE289" s="165"/>
      <c r="AF289" s="168"/>
      <c r="AG289"/>
      <c r="AH289" s="107">
        <f t="shared" si="172"/>
        <v>0</v>
      </c>
      <c r="AI289" s="107">
        <f t="shared" si="173"/>
        <v>0</v>
      </c>
      <c r="AJ289" s="107">
        <f t="shared" si="174"/>
        <v>0</v>
      </c>
      <c r="AK289" s="107">
        <f t="shared" si="175"/>
        <v>0</v>
      </c>
      <c r="AL289" s="107">
        <f t="shared" si="176"/>
        <v>0</v>
      </c>
      <c r="AM289" s="107">
        <f t="shared" si="171"/>
        <v>0</v>
      </c>
      <c r="AO289" s="161" t="e">
        <f t="shared" si="177"/>
        <v>#DIV/0!</v>
      </c>
      <c r="AP289" s="161" t="e">
        <f t="shared" si="178"/>
        <v>#DIV/0!</v>
      </c>
      <c r="AQ289" s="161" t="e">
        <f t="shared" si="179"/>
        <v>#DIV/0!</v>
      </c>
      <c r="AR289" s="161" t="e">
        <f t="shared" si="180"/>
        <v>#DIV/0!</v>
      </c>
      <c r="AS289" s="161" t="e">
        <f t="shared" si="181"/>
        <v>#DIV/0!</v>
      </c>
      <c r="AT289" s="107">
        <f t="shared" si="182"/>
        <v>0</v>
      </c>
      <c r="AU289" s="161" t="e">
        <f t="shared" si="183"/>
        <v>#DIV/0!</v>
      </c>
      <c r="AV289" s="161" t="e">
        <f t="shared" si="184"/>
        <v>#DIV/0!</v>
      </c>
      <c r="AW289" s="161" t="e">
        <f t="shared" si="185"/>
        <v>#DIV/0!</v>
      </c>
      <c r="AX289" s="161" t="e">
        <f t="shared" si="186"/>
        <v>#DIV/0!</v>
      </c>
      <c r="AY289" s="161" t="e">
        <f t="shared" si="187"/>
        <v>#DIV/0!</v>
      </c>
      <c r="AZ289" s="107">
        <f t="shared" si="188"/>
        <v>0</v>
      </c>
      <c r="BA289" s="161" t="e">
        <f t="shared" si="189"/>
        <v>#DIV/0!</v>
      </c>
      <c r="BB289" s="161" t="e">
        <f t="shared" si="190"/>
        <v>#DIV/0!</v>
      </c>
      <c r="BC289" s="161" t="e">
        <f t="shared" si="191"/>
        <v>#DIV/0!</v>
      </c>
      <c r="BD289" s="161" t="e">
        <f t="shared" si="192"/>
        <v>#DIV/0!</v>
      </c>
      <c r="BE289" s="161" t="e">
        <f t="shared" si="193"/>
        <v>#DIV/0!</v>
      </c>
      <c r="BF289" s="107">
        <f t="shared" si="194"/>
        <v>0</v>
      </c>
      <c r="BG289" s="161" t="e">
        <f t="shared" si="195"/>
        <v>#DIV/0!</v>
      </c>
      <c r="BH289" s="161" t="e">
        <f t="shared" si="196"/>
        <v>#DIV/0!</v>
      </c>
      <c r="BI289" s="161" t="e">
        <f t="shared" si="197"/>
        <v>#DIV/0!</v>
      </c>
      <c r="BJ289" s="161" t="e">
        <f t="shared" si="198"/>
        <v>#DIV/0!</v>
      </c>
      <c r="BK289" s="161" t="e">
        <f t="shared" si="199"/>
        <v>#DIV/0!</v>
      </c>
      <c r="BL289" s="107">
        <f t="shared" si="200"/>
        <v>0</v>
      </c>
      <c r="BM289" s="161" t="e">
        <f t="shared" si="201"/>
        <v>#DIV/0!</v>
      </c>
      <c r="BN289" s="161" t="e">
        <f t="shared" si="202"/>
        <v>#DIV/0!</v>
      </c>
      <c r="BO289" s="161" t="e">
        <f t="shared" si="203"/>
        <v>#DIV/0!</v>
      </c>
      <c r="BP289" s="161" t="e">
        <f t="shared" si="204"/>
        <v>#DIV/0!</v>
      </c>
      <c r="BQ289" s="161" t="e">
        <f t="shared" si="205"/>
        <v>#DIV/0!</v>
      </c>
      <c r="BR289" s="107">
        <f t="shared" si="206"/>
        <v>0</v>
      </c>
      <c r="BS289" s="161" t="e">
        <f t="shared" si="207"/>
        <v>#DIV/0!</v>
      </c>
      <c r="BT289" s="161" t="e">
        <f t="shared" si="208"/>
        <v>#DIV/0!</v>
      </c>
      <c r="BU289" s="161" t="e">
        <f t="shared" si="209"/>
        <v>#DIV/0!</v>
      </c>
      <c r="BV289" s="161" t="e">
        <f t="shared" si="210"/>
        <v>#DIV/0!</v>
      </c>
      <c r="BW289" s="161" t="e">
        <f t="shared" si="211"/>
        <v>#DIV/0!</v>
      </c>
      <c r="BX289" s="107">
        <f t="shared" si="212"/>
        <v>0</v>
      </c>
      <c r="BZ289" s="40" t="e">
        <f>VLOOKUP(I289,Lists!$D$2:$D$19,1,FALSE)</f>
        <v>#N/A</v>
      </c>
      <c r="CA289" s="40" t="e">
        <f>VLOOKUP($I289,Blends!$B$2:$B$115,1,FALSE)</f>
        <v>#N/A</v>
      </c>
      <c r="CC289" s="218">
        <f>ROUND(IF($I289="Other HFC Blend",(Z289*$L289*SUMIF(Lists!$E$2:$E$133,'Quarterly Information'!$K289,Exchange_Value)+Z289*$N289*SUMIF(Lists!$E$2:$E$133,'Quarterly Information'!$M289,Exchange_Value)+Z289*$P289*SUMIF(Lists!$E$2:$E$133,'Quarterly Information'!$O289,Exchange_Value)+Z289*$R289*SUMIF(Lists!$E$2:$E$133,'Quarterly Information'!$Q289,Exchange_Value)+Z289*$T289*SUMIF(Lists!$E$2:$E$133,'Quarterly Information'!$S289,Exchange_Value))/1000,Z289*SUMIF(Lists!$E$2:$E$133,$I289,Exchange_Value)/1000),1)</f>
        <v>0</v>
      </c>
      <c r="CD289" s="218">
        <f>ROUND(IF($I289="Other HFC Blend",(AA289*$L289*SUMIF(Lists!$E$2:$E$133,'Quarterly Information'!$K289,Exchange_Value)+AA289*$N289*SUMIF(Lists!$E$2:$E$133,'Quarterly Information'!$M289,Exchange_Value)+AA289*$P289*SUMIF(Lists!$E$2:$E$133,'Quarterly Information'!$O289,Exchange_Value)+AA289*$R289*SUMIF(Lists!$E$2:$E$133,'Quarterly Information'!$Q289,Exchange_Value)+AA289*$T289*SUMIF(Lists!$E$2:$E$133,'Quarterly Information'!$S289,Exchange_Value))/1000,AA289*SUMIF(Lists!$E$2:$E$133,$I289,Exchange_Value)/1000),1)</f>
        <v>0</v>
      </c>
      <c r="CE289" s="218">
        <f>ROUND(IF($I289="Other HFC Blend",(AB289*$L289*SUMIF(Lists!$E$2:$E$133,'Quarterly Information'!$K289,Exchange_Value)+AB289*$N289*SUMIF(Lists!$E$2:$E$133,'Quarterly Information'!$M289,Exchange_Value)+AB289*$P289*SUMIF(Lists!$E$2:$E$133,'Quarterly Information'!$O289,Exchange_Value)+AB289*$R289*SUMIF(Lists!$E$2:$E$133,'Quarterly Information'!$Q289,Exchange_Value)+AB289*$T289*SUMIF(Lists!$E$2:$E$133,'Quarterly Information'!$S289,Exchange_Value))/1000,AB289*SUMIF(Lists!$E$2:$E$133,$I289,Exchange_Value)/1000),1)</f>
        <v>0</v>
      </c>
      <c r="CF289" s="218">
        <f>ROUND(IF($I289="Other HFC Blend",(AC289*$L289*SUMIF(Lists!$E$2:$E$133,'Quarterly Information'!$K289,Exchange_Value)+AC289*$N289*SUMIF(Lists!$E$2:$E$133,'Quarterly Information'!$M289,Exchange_Value)+AC289*$P289*SUMIF(Lists!$E$2:$E$133,'Quarterly Information'!$O289,Exchange_Value)+AC289*$R289*SUMIF(Lists!$E$2:$E$133,'Quarterly Information'!$Q289,Exchange_Value)+AC289*$T289*SUMIF(Lists!$E$2:$E$133,'Quarterly Information'!$S289,Exchange_Value))/1000,AC289*SUMIF(Lists!$E$2:$E$133,$I289,Exchange_Value)/1000),1)</f>
        <v>0</v>
      </c>
      <c r="CG289" s="218">
        <f>ROUND(IF($I289="Other HFC Blend",(AD289*$L289*SUMIF(Lists!$E$2:$E$133,'Quarterly Information'!$K289,Exchange_Value)+AD289*$N289*SUMIF(Lists!$E$2:$E$133,'Quarterly Information'!$M289,Exchange_Value)+AD289*$P289*SUMIF(Lists!$E$2:$E$133,'Quarterly Information'!$O289,Exchange_Value)+AD289*$R289*SUMIF(Lists!$E$2:$E$133,'Quarterly Information'!$Q289,Exchange_Value)+AD289*$T289*SUMIF(Lists!$E$2:$E$133,'Quarterly Information'!$S289,Exchange_Value))/1000,AD289*SUMIF(Lists!$E$2:$E$133,$I289,Exchange_Value)/1000),1)</f>
        <v>0</v>
      </c>
      <c r="CH289" s="218">
        <f>ROUND(IF($I289="Other HFC Blend",(AE289*$L289*SUMIF(Lists!$E$2:$E$133,'Quarterly Information'!$K289,Exchange_Value)+AE289*$N289*SUMIF(Lists!$E$2:$E$133,'Quarterly Information'!$M289,Exchange_Value)+AE289*$P289*SUMIF(Lists!$E$2:$E$133,'Quarterly Information'!$O289,Exchange_Value)+AE289*$R289*SUMIF(Lists!$E$2:$E$133,'Quarterly Information'!$Q289,Exchange_Value)+AE289*$T289*SUMIF(Lists!$E$2:$E$133,'Quarterly Information'!$S289,Exchange_Value))/1000,AE289*SUMIF(Lists!$E$2:$E$133,$I289,Exchange_Value)/1000),1)</f>
        <v>0</v>
      </c>
      <c r="CI289" s="218">
        <f>ROUND(IF($I289="Other HFC Blend",(AF289*$L289*SUMIF(Lists!$E$2:$E$133,'Quarterly Information'!$K289,Exchange_Value)+AF289*$N289*SUMIF(Lists!$E$2:$E$133,'Quarterly Information'!$M289,Exchange_Value)+AF289*$P289*SUMIF(Lists!$E$2:$E$133,'Quarterly Information'!$O289,Exchange_Value)+AF289*$R289*SUMIF(Lists!$E$2:$E$133,'Quarterly Information'!$Q289,Exchange_Value)+AF289*$T289*SUMIF(Lists!$E$2:$E$133,'Quarterly Information'!$S289,Exchange_Value))/1000,AF289*SUMIF(Lists!$E$2:$E$133,$I289,Exchange_Value)/1000),1)</f>
        <v>0</v>
      </c>
    </row>
    <row r="290" spans="1:87" ht="14" x14ac:dyDescent="0.25">
      <c r="A290" s="39">
        <v>248</v>
      </c>
      <c r="B290" s="90" t="str">
        <f t="shared" si="170"/>
        <v/>
      </c>
      <c r="C290" s="159"/>
      <c r="D290" s="91"/>
      <c r="E290" s="174"/>
      <c r="F290" s="92"/>
      <c r="G290" s="93"/>
      <c r="H290" s="94"/>
      <c r="I290" s="185"/>
      <c r="J290" s="200"/>
      <c r="K290" s="210"/>
      <c r="L290" s="95"/>
      <c r="M290" s="92"/>
      <c r="N290" s="95"/>
      <c r="O290" s="92"/>
      <c r="P290" s="95"/>
      <c r="Q290" s="128"/>
      <c r="R290" s="95"/>
      <c r="S290" s="128"/>
      <c r="T290" s="211"/>
      <c r="U290" s="203"/>
      <c r="V290" s="92"/>
      <c r="W290" s="96"/>
      <c r="X290" s="92"/>
      <c r="Y290" s="220"/>
      <c r="Z290" s="226"/>
      <c r="AA290" s="165"/>
      <c r="AB290" s="165"/>
      <c r="AC290" s="165"/>
      <c r="AD290" s="165"/>
      <c r="AE290" s="165"/>
      <c r="AF290" s="168"/>
      <c r="AG290"/>
      <c r="AH290" s="107">
        <f t="shared" si="172"/>
        <v>0</v>
      </c>
      <c r="AI290" s="107">
        <f t="shared" si="173"/>
        <v>0</v>
      </c>
      <c r="AJ290" s="107">
        <f t="shared" si="174"/>
        <v>0</v>
      </c>
      <c r="AK290" s="107">
        <f t="shared" si="175"/>
        <v>0</v>
      </c>
      <c r="AL290" s="107">
        <f t="shared" si="176"/>
        <v>0</v>
      </c>
      <c r="AM290" s="107">
        <f t="shared" si="171"/>
        <v>0</v>
      </c>
      <c r="AO290" s="161" t="e">
        <f t="shared" si="177"/>
        <v>#DIV/0!</v>
      </c>
      <c r="AP290" s="161" t="e">
        <f t="shared" si="178"/>
        <v>#DIV/0!</v>
      </c>
      <c r="AQ290" s="161" t="e">
        <f t="shared" si="179"/>
        <v>#DIV/0!</v>
      </c>
      <c r="AR290" s="161" t="e">
        <f t="shared" si="180"/>
        <v>#DIV/0!</v>
      </c>
      <c r="AS290" s="161" t="e">
        <f t="shared" si="181"/>
        <v>#DIV/0!</v>
      </c>
      <c r="AT290" s="107">
        <f t="shared" si="182"/>
        <v>0</v>
      </c>
      <c r="AU290" s="161" t="e">
        <f t="shared" si="183"/>
        <v>#DIV/0!</v>
      </c>
      <c r="AV290" s="161" t="e">
        <f t="shared" si="184"/>
        <v>#DIV/0!</v>
      </c>
      <c r="AW290" s="161" t="e">
        <f t="shared" si="185"/>
        <v>#DIV/0!</v>
      </c>
      <c r="AX290" s="161" t="e">
        <f t="shared" si="186"/>
        <v>#DIV/0!</v>
      </c>
      <c r="AY290" s="161" t="e">
        <f t="shared" si="187"/>
        <v>#DIV/0!</v>
      </c>
      <c r="AZ290" s="107">
        <f t="shared" si="188"/>
        <v>0</v>
      </c>
      <c r="BA290" s="161" t="e">
        <f t="shared" si="189"/>
        <v>#DIV/0!</v>
      </c>
      <c r="BB290" s="161" t="e">
        <f t="shared" si="190"/>
        <v>#DIV/0!</v>
      </c>
      <c r="BC290" s="161" t="e">
        <f t="shared" si="191"/>
        <v>#DIV/0!</v>
      </c>
      <c r="BD290" s="161" t="e">
        <f t="shared" si="192"/>
        <v>#DIV/0!</v>
      </c>
      <c r="BE290" s="161" t="e">
        <f t="shared" si="193"/>
        <v>#DIV/0!</v>
      </c>
      <c r="BF290" s="107">
        <f t="shared" si="194"/>
        <v>0</v>
      </c>
      <c r="BG290" s="161" t="e">
        <f t="shared" si="195"/>
        <v>#DIV/0!</v>
      </c>
      <c r="BH290" s="161" t="e">
        <f t="shared" si="196"/>
        <v>#DIV/0!</v>
      </c>
      <c r="BI290" s="161" t="e">
        <f t="shared" si="197"/>
        <v>#DIV/0!</v>
      </c>
      <c r="BJ290" s="161" t="e">
        <f t="shared" si="198"/>
        <v>#DIV/0!</v>
      </c>
      <c r="BK290" s="161" t="e">
        <f t="shared" si="199"/>
        <v>#DIV/0!</v>
      </c>
      <c r="BL290" s="107">
        <f t="shared" si="200"/>
        <v>0</v>
      </c>
      <c r="BM290" s="161" t="e">
        <f t="shared" si="201"/>
        <v>#DIV/0!</v>
      </c>
      <c r="BN290" s="161" t="e">
        <f t="shared" si="202"/>
        <v>#DIV/0!</v>
      </c>
      <c r="BO290" s="161" t="e">
        <f t="shared" si="203"/>
        <v>#DIV/0!</v>
      </c>
      <c r="BP290" s="161" t="e">
        <f t="shared" si="204"/>
        <v>#DIV/0!</v>
      </c>
      <c r="BQ290" s="161" t="e">
        <f t="shared" si="205"/>
        <v>#DIV/0!</v>
      </c>
      <c r="BR290" s="107">
        <f t="shared" si="206"/>
        <v>0</v>
      </c>
      <c r="BS290" s="161" t="e">
        <f t="shared" si="207"/>
        <v>#DIV/0!</v>
      </c>
      <c r="BT290" s="161" t="e">
        <f t="shared" si="208"/>
        <v>#DIV/0!</v>
      </c>
      <c r="BU290" s="161" t="e">
        <f t="shared" si="209"/>
        <v>#DIV/0!</v>
      </c>
      <c r="BV290" s="161" t="e">
        <f t="shared" si="210"/>
        <v>#DIV/0!</v>
      </c>
      <c r="BW290" s="161" t="e">
        <f t="shared" si="211"/>
        <v>#DIV/0!</v>
      </c>
      <c r="BX290" s="107">
        <f t="shared" si="212"/>
        <v>0</v>
      </c>
      <c r="BZ290" s="40" t="e">
        <f>VLOOKUP(I290,Lists!$D$2:$D$19,1,FALSE)</f>
        <v>#N/A</v>
      </c>
      <c r="CA290" s="40" t="e">
        <f>VLOOKUP($I290,Blends!$B$2:$B$115,1,FALSE)</f>
        <v>#N/A</v>
      </c>
      <c r="CC290" s="218">
        <f>ROUND(IF($I290="Other HFC Blend",(Z290*$L290*SUMIF(Lists!$E$2:$E$133,'Quarterly Information'!$K290,Exchange_Value)+Z290*$N290*SUMIF(Lists!$E$2:$E$133,'Quarterly Information'!$M290,Exchange_Value)+Z290*$P290*SUMIF(Lists!$E$2:$E$133,'Quarterly Information'!$O290,Exchange_Value)+Z290*$R290*SUMIF(Lists!$E$2:$E$133,'Quarterly Information'!$Q290,Exchange_Value)+Z290*$T290*SUMIF(Lists!$E$2:$E$133,'Quarterly Information'!$S290,Exchange_Value))/1000,Z290*SUMIF(Lists!$E$2:$E$133,$I290,Exchange_Value)/1000),1)</f>
        <v>0</v>
      </c>
      <c r="CD290" s="218">
        <f>ROUND(IF($I290="Other HFC Blend",(AA290*$L290*SUMIF(Lists!$E$2:$E$133,'Quarterly Information'!$K290,Exchange_Value)+AA290*$N290*SUMIF(Lists!$E$2:$E$133,'Quarterly Information'!$M290,Exchange_Value)+AA290*$P290*SUMIF(Lists!$E$2:$E$133,'Quarterly Information'!$O290,Exchange_Value)+AA290*$R290*SUMIF(Lists!$E$2:$E$133,'Quarterly Information'!$Q290,Exchange_Value)+AA290*$T290*SUMIF(Lists!$E$2:$E$133,'Quarterly Information'!$S290,Exchange_Value))/1000,AA290*SUMIF(Lists!$E$2:$E$133,$I290,Exchange_Value)/1000),1)</f>
        <v>0</v>
      </c>
      <c r="CE290" s="218">
        <f>ROUND(IF($I290="Other HFC Blend",(AB290*$L290*SUMIF(Lists!$E$2:$E$133,'Quarterly Information'!$K290,Exchange_Value)+AB290*$N290*SUMIF(Lists!$E$2:$E$133,'Quarterly Information'!$M290,Exchange_Value)+AB290*$P290*SUMIF(Lists!$E$2:$E$133,'Quarterly Information'!$O290,Exchange_Value)+AB290*$R290*SUMIF(Lists!$E$2:$E$133,'Quarterly Information'!$Q290,Exchange_Value)+AB290*$T290*SUMIF(Lists!$E$2:$E$133,'Quarterly Information'!$S290,Exchange_Value))/1000,AB290*SUMIF(Lists!$E$2:$E$133,$I290,Exchange_Value)/1000),1)</f>
        <v>0</v>
      </c>
      <c r="CF290" s="218">
        <f>ROUND(IF($I290="Other HFC Blend",(AC290*$L290*SUMIF(Lists!$E$2:$E$133,'Quarterly Information'!$K290,Exchange_Value)+AC290*$N290*SUMIF(Lists!$E$2:$E$133,'Quarterly Information'!$M290,Exchange_Value)+AC290*$P290*SUMIF(Lists!$E$2:$E$133,'Quarterly Information'!$O290,Exchange_Value)+AC290*$R290*SUMIF(Lists!$E$2:$E$133,'Quarterly Information'!$Q290,Exchange_Value)+AC290*$T290*SUMIF(Lists!$E$2:$E$133,'Quarterly Information'!$S290,Exchange_Value))/1000,AC290*SUMIF(Lists!$E$2:$E$133,$I290,Exchange_Value)/1000),1)</f>
        <v>0</v>
      </c>
      <c r="CG290" s="218">
        <f>ROUND(IF($I290="Other HFC Blend",(AD290*$L290*SUMIF(Lists!$E$2:$E$133,'Quarterly Information'!$K290,Exchange_Value)+AD290*$N290*SUMIF(Lists!$E$2:$E$133,'Quarterly Information'!$M290,Exchange_Value)+AD290*$P290*SUMIF(Lists!$E$2:$E$133,'Quarterly Information'!$O290,Exchange_Value)+AD290*$R290*SUMIF(Lists!$E$2:$E$133,'Quarterly Information'!$Q290,Exchange_Value)+AD290*$T290*SUMIF(Lists!$E$2:$E$133,'Quarterly Information'!$S290,Exchange_Value))/1000,AD290*SUMIF(Lists!$E$2:$E$133,$I290,Exchange_Value)/1000),1)</f>
        <v>0</v>
      </c>
      <c r="CH290" s="218">
        <f>ROUND(IF($I290="Other HFC Blend",(AE290*$L290*SUMIF(Lists!$E$2:$E$133,'Quarterly Information'!$K290,Exchange_Value)+AE290*$N290*SUMIF(Lists!$E$2:$E$133,'Quarterly Information'!$M290,Exchange_Value)+AE290*$P290*SUMIF(Lists!$E$2:$E$133,'Quarterly Information'!$O290,Exchange_Value)+AE290*$R290*SUMIF(Lists!$E$2:$E$133,'Quarterly Information'!$Q290,Exchange_Value)+AE290*$T290*SUMIF(Lists!$E$2:$E$133,'Quarterly Information'!$S290,Exchange_Value))/1000,AE290*SUMIF(Lists!$E$2:$E$133,$I290,Exchange_Value)/1000),1)</f>
        <v>0</v>
      </c>
      <c r="CI290" s="218">
        <f>ROUND(IF($I290="Other HFC Blend",(AF290*$L290*SUMIF(Lists!$E$2:$E$133,'Quarterly Information'!$K290,Exchange_Value)+AF290*$N290*SUMIF(Lists!$E$2:$E$133,'Quarterly Information'!$M290,Exchange_Value)+AF290*$P290*SUMIF(Lists!$E$2:$E$133,'Quarterly Information'!$O290,Exchange_Value)+AF290*$R290*SUMIF(Lists!$E$2:$E$133,'Quarterly Information'!$Q290,Exchange_Value)+AF290*$T290*SUMIF(Lists!$E$2:$E$133,'Quarterly Information'!$S290,Exchange_Value))/1000,AF290*SUMIF(Lists!$E$2:$E$133,$I290,Exchange_Value)/1000),1)</f>
        <v>0</v>
      </c>
    </row>
    <row r="291" spans="1:87" ht="14" x14ac:dyDescent="0.25">
      <c r="A291" s="39">
        <v>249</v>
      </c>
      <c r="B291" s="90" t="str">
        <f t="shared" si="170"/>
        <v/>
      </c>
      <c r="C291" s="159"/>
      <c r="D291" s="91"/>
      <c r="E291" s="174"/>
      <c r="F291" s="92"/>
      <c r="G291" s="93"/>
      <c r="H291" s="94"/>
      <c r="I291" s="185"/>
      <c r="J291" s="200"/>
      <c r="K291" s="210"/>
      <c r="L291" s="95"/>
      <c r="M291" s="92"/>
      <c r="N291" s="95"/>
      <c r="O291" s="92"/>
      <c r="P291" s="95"/>
      <c r="Q291" s="128"/>
      <c r="R291" s="95"/>
      <c r="S291" s="128"/>
      <c r="T291" s="211"/>
      <c r="U291" s="203"/>
      <c r="V291" s="92"/>
      <c r="W291" s="96"/>
      <c r="X291" s="92"/>
      <c r="Y291" s="220"/>
      <c r="Z291" s="226"/>
      <c r="AA291" s="165"/>
      <c r="AB291" s="165"/>
      <c r="AC291" s="165"/>
      <c r="AD291" s="165"/>
      <c r="AE291" s="165"/>
      <c r="AF291" s="168"/>
      <c r="AG291"/>
      <c r="AH291" s="107">
        <f t="shared" si="172"/>
        <v>0</v>
      </c>
      <c r="AI291" s="107">
        <f t="shared" si="173"/>
        <v>0</v>
      </c>
      <c r="AJ291" s="107">
        <f t="shared" si="174"/>
        <v>0</v>
      </c>
      <c r="AK291" s="107">
        <f t="shared" si="175"/>
        <v>0</v>
      </c>
      <c r="AL291" s="107">
        <f t="shared" si="176"/>
        <v>0</v>
      </c>
      <c r="AM291" s="107">
        <f t="shared" si="171"/>
        <v>0</v>
      </c>
      <c r="AO291" s="161" t="e">
        <f t="shared" si="177"/>
        <v>#DIV/0!</v>
      </c>
      <c r="AP291" s="161" t="e">
        <f t="shared" si="178"/>
        <v>#DIV/0!</v>
      </c>
      <c r="AQ291" s="161" t="e">
        <f t="shared" si="179"/>
        <v>#DIV/0!</v>
      </c>
      <c r="AR291" s="161" t="e">
        <f t="shared" si="180"/>
        <v>#DIV/0!</v>
      </c>
      <c r="AS291" s="161" t="e">
        <f t="shared" si="181"/>
        <v>#DIV/0!</v>
      </c>
      <c r="AT291" s="107">
        <f t="shared" si="182"/>
        <v>0</v>
      </c>
      <c r="AU291" s="161" t="e">
        <f t="shared" si="183"/>
        <v>#DIV/0!</v>
      </c>
      <c r="AV291" s="161" t="e">
        <f t="shared" si="184"/>
        <v>#DIV/0!</v>
      </c>
      <c r="AW291" s="161" t="e">
        <f t="shared" si="185"/>
        <v>#DIV/0!</v>
      </c>
      <c r="AX291" s="161" t="e">
        <f t="shared" si="186"/>
        <v>#DIV/0!</v>
      </c>
      <c r="AY291" s="161" t="e">
        <f t="shared" si="187"/>
        <v>#DIV/0!</v>
      </c>
      <c r="AZ291" s="107">
        <f t="shared" si="188"/>
        <v>0</v>
      </c>
      <c r="BA291" s="161" t="e">
        <f t="shared" si="189"/>
        <v>#DIV/0!</v>
      </c>
      <c r="BB291" s="161" t="e">
        <f t="shared" si="190"/>
        <v>#DIV/0!</v>
      </c>
      <c r="BC291" s="161" t="e">
        <f t="shared" si="191"/>
        <v>#DIV/0!</v>
      </c>
      <c r="BD291" s="161" t="e">
        <f t="shared" si="192"/>
        <v>#DIV/0!</v>
      </c>
      <c r="BE291" s="161" t="e">
        <f t="shared" si="193"/>
        <v>#DIV/0!</v>
      </c>
      <c r="BF291" s="107">
        <f t="shared" si="194"/>
        <v>0</v>
      </c>
      <c r="BG291" s="161" t="e">
        <f t="shared" si="195"/>
        <v>#DIV/0!</v>
      </c>
      <c r="BH291" s="161" t="e">
        <f t="shared" si="196"/>
        <v>#DIV/0!</v>
      </c>
      <c r="BI291" s="161" t="e">
        <f t="shared" si="197"/>
        <v>#DIV/0!</v>
      </c>
      <c r="BJ291" s="161" t="e">
        <f t="shared" si="198"/>
        <v>#DIV/0!</v>
      </c>
      <c r="BK291" s="161" t="e">
        <f t="shared" si="199"/>
        <v>#DIV/0!</v>
      </c>
      <c r="BL291" s="107">
        <f t="shared" si="200"/>
        <v>0</v>
      </c>
      <c r="BM291" s="161" t="e">
        <f t="shared" si="201"/>
        <v>#DIV/0!</v>
      </c>
      <c r="BN291" s="161" t="e">
        <f t="shared" si="202"/>
        <v>#DIV/0!</v>
      </c>
      <c r="BO291" s="161" t="e">
        <f t="shared" si="203"/>
        <v>#DIV/0!</v>
      </c>
      <c r="BP291" s="161" t="e">
        <f t="shared" si="204"/>
        <v>#DIV/0!</v>
      </c>
      <c r="BQ291" s="161" t="e">
        <f t="shared" si="205"/>
        <v>#DIV/0!</v>
      </c>
      <c r="BR291" s="107">
        <f t="shared" si="206"/>
        <v>0</v>
      </c>
      <c r="BS291" s="161" t="e">
        <f t="shared" si="207"/>
        <v>#DIV/0!</v>
      </c>
      <c r="BT291" s="161" t="e">
        <f t="shared" si="208"/>
        <v>#DIV/0!</v>
      </c>
      <c r="BU291" s="161" t="e">
        <f t="shared" si="209"/>
        <v>#DIV/0!</v>
      </c>
      <c r="BV291" s="161" t="e">
        <f t="shared" si="210"/>
        <v>#DIV/0!</v>
      </c>
      <c r="BW291" s="161" t="e">
        <f t="shared" si="211"/>
        <v>#DIV/0!</v>
      </c>
      <c r="BX291" s="107">
        <f t="shared" si="212"/>
        <v>0</v>
      </c>
      <c r="BZ291" s="40" t="e">
        <f>VLOOKUP(I291,Lists!$D$2:$D$19,1,FALSE)</f>
        <v>#N/A</v>
      </c>
      <c r="CA291" s="40" t="e">
        <f>VLOOKUP($I291,Blends!$B$2:$B$115,1,FALSE)</f>
        <v>#N/A</v>
      </c>
      <c r="CC291" s="218">
        <f>ROUND(IF($I291="Other HFC Blend",(Z291*$L291*SUMIF(Lists!$E$2:$E$133,'Quarterly Information'!$K291,Exchange_Value)+Z291*$N291*SUMIF(Lists!$E$2:$E$133,'Quarterly Information'!$M291,Exchange_Value)+Z291*$P291*SUMIF(Lists!$E$2:$E$133,'Quarterly Information'!$O291,Exchange_Value)+Z291*$R291*SUMIF(Lists!$E$2:$E$133,'Quarterly Information'!$Q291,Exchange_Value)+Z291*$T291*SUMIF(Lists!$E$2:$E$133,'Quarterly Information'!$S291,Exchange_Value))/1000,Z291*SUMIF(Lists!$E$2:$E$133,$I291,Exchange_Value)/1000),1)</f>
        <v>0</v>
      </c>
      <c r="CD291" s="218">
        <f>ROUND(IF($I291="Other HFC Blend",(AA291*$L291*SUMIF(Lists!$E$2:$E$133,'Quarterly Information'!$K291,Exchange_Value)+AA291*$N291*SUMIF(Lists!$E$2:$E$133,'Quarterly Information'!$M291,Exchange_Value)+AA291*$P291*SUMIF(Lists!$E$2:$E$133,'Quarterly Information'!$O291,Exchange_Value)+AA291*$R291*SUMIF(Lists!$E$2:$E$133,'Quarterly Information'!$Q291,Exchange_Value)+AA291*$T291*SUMIF(Lists!$E$2:$E$133,'Quarterly Information'!$S291,Exchange_Value))/1000,AA291*SUMIF(Lists!$E$2:$E$133,$I291,Exchange_Value)/1000),1)</f>
        <v>0</v>
      </c>
      <c r="CE291" s="218">
        <f>ROUND(IF($I291="Other HFC Blend",(AB291*$L291*SUMIF(Lists!$E$2:$E$133,'Quarterly Information'!$K291,Exchange_Value)+AB291*$N291*SUMIF(Lists!$E$2:$E$133,'Quarterly Information'!$M291,Exchange_Value)+AB291*$P291*SUMIF(Lists!$E$2:$E$133,'Quarterly Information'!$O291,Exchange_Value)+AB291*$R291*SUMIF(Lists!$E$2:$E$133,'Quarterly Information'!$Q291,Exchange_Value)+AB291*$T291*SUMIF(Lists!$E$2:$E$133,'Quarterly Information'!$S291,Exchange_Value))/1000,AB291*SUMIF(Lists!$E$2:$E$133,$I291,Exchange_Value)/1000),1)</f>
        <v>0</v>
      </c>
      <c r="CF291" s="218">
        <f>ROUND(IF($I291="Other HFC Blend",(AC291*$L291*SUMIF(Lists!$E$2:$E$133,'Quarterly Information'!$K291,Exchange_Value)+AC291*$N291*SUMIF(Lists!$E$2:$E$133,'Quarterly Information'!$M291,Exchange_Value)+AC291*$P291*SUMIF(Lists!$E$2:$E$133,'Quarterly Information'!$O291,Exchange_Value)+AC291*$R291*SUMIF(Lists!$E$2:$E$133,'Quarterly Information'!$Q291,Exchange_Value)+AC291*$T291*SUMIF(Lists!$E$2:$E$133,'Quarterly Information'!$S291,Exchange_Value))/1000,AC291*SUMIF(Lists!$E$2:$E$133,$I291,Exchange_Value)/1000),1)</f>
        <v>0</v>
      </c>
      <c r="CG291" s="218">
        <f>ROUND(IF($I291="Other HFC Blend",(AD291*$L291*SUMIF(Lists!$E$2:$E$133,'Quarterly Information'!$K291,Exchange_Value)+AD291*$N291*SUMIF(Lists!$E$2:$E$133,'Quarterly Information'!$M291,Exchange_Value)+AD291*$P291*SUMIF(Lists!$E$2:$E$133,'Quarterly Information'!$O291,Exchange_Value)+AD291*$R291*SUMIF(Lists!$E$2:$E$133,'Quarterly Information'!$Q291,Exchange_Value)+AD291*$T291*SUMIF(Lists!$E$2:$E$133,'Quarterly Information'!$S291,Exchange_Value))/1000,AD291*SUMIF(Lists!$E$2:$E$133,$I291,Exchange_Value)/1000),1)</f>
        <v>0</v>
      </c>
      <c r="CH291" s="218">
        <f>ROUND(IF($I291="Other HFC Blend",(AE291*$L291*SUMIF(Lists!$E$2:$E$133,'Quarterly Information'!$K291,Exchange_Value)+AE291*$N291*SUMIF(Lists!$E$2:$E$133,'Quarterly Information'!$M291,Exchange_Value)+AE291*$P291*SUMIF(Lists!$E$2:$E$133,'Quarterly Information'!$O291,Exchange_Value)+AE291*$R291*SUMIF(Lists!$E$2:$E$133,'Quarterly Information'!$Q291,Exchange_Value)+AE291*$T291*SUMIF(Lists!$E$2:$E$133,'Quarterly Information'!$S291,Exchange_Value))/1000,AE291*SUMIF(Lists!$E$2:$E$133,$I291,Exchange_Value)/1000),1)</f>
        <v>0</v>
      </c>
      <c r="CI291" s="218">
        <f>ROUND(IF($I291="Other HFC Blend",(AF291*$L291*SUMIF(Lists!$E$2:$E$133,'Quarterly Information'!$K291,Exchange_Value)+AF291*$N291*SUMIF(Lists!$E$2:$E$133,'Quarterly Information'!$M291,Exchange_Value)+AF291*$P291*SUMIF(Lists!$E$2:$E$133,'Quarterly Information'!$O291,Exchange_Value)+AF291*$R291*SUMIF(Lists!$E$2:$E$133,'Quarterly Information'!$Q291,Exchange_Value)+AF291*$T291*SUMIF(Lists!$E$2:$E$133,'Quarterly Information'!$S291,Exchange_Value))/1000,AF291*SUMIF(Lists!$E$2:$E$133,$I291,Exchange_Value)/1000),1)</f>
        <v>0</v>
      </c>
    </row>
    <row r="292" spans="1:87" ht="14" x14ac:dyDescent="0.25">
      <c r="A292" s="39">
        <v>250</v>
      </c>
      <c r="B292" s="90" t="str">
        <f t="shared" si="170"/>
        <v/>
      </c>
      <c r="C292" s="159"/>
      <c r="D292" s="91"/>
      <c r="E292" s="174"/>
      <c r="F292" s="92"/>
      <c r="G292" s="93"/>
      <c r="H292" s="94"/>
      <c r="I292" s="185"/>
      <c r="J292" s="200"/>
      <c r="K292" s="210"/>
      <c r="L292" s="95"/>
      <c r="M292" s="92"/>
      <c r="N292" s="95"/>
      <c r="O292" s="92"/>
      <c r="P292" s="95"/>
      <c r="Q292" s="128"/>
      <c r="R292" s="95"/>
      <c r="S292" s="128"/>
      <c r="T292" s="211"/>
      <c r="U292" s="203"/>
      <c r="V292" s="92"/>
      <c r="W292" s="96"/>
      <c r="X292" s="92"/>
      <c r="Y292" s="220"/>
      <c r="Z292" s="226"/>
      <c r="AA292" s="165"/>
      <c r="AB292" s="165"/>
      <c r="AC292" s="165"/>
      <c r="AD292" s="165"/>
      <c r="AE292" s="165"/>
      <c r="AF292" s="168"/>
      <c r="AG292"/>
      <c r="AH292" s="107">
        <f t="shared" si="172"/>
        <v>0</v>
      </c>
      <c r="AI292" s="107">
        <f t="shared" si="173"/>
        <v>0</v>
      </c>
      <c r="AJ292" s="107">
        <f t="shared" si="174"/>
        <v>0</v>
      </c>
      <c r="AK292" s="107">
        <f t="shared" si="175"/>
        <v>0</v>
      </c>
      <c r="AL292" s="107">
        <f t="shared" si="176"/>
        <v>0</v>
      </c>
      <c r="AM292" s="107">
        <f t="shared" si="171"/>
        <v>0</v>
      </c>
      <c r="AO292" s="161" t="e">
        <f t="shared" si="177"/>
        <v>#DIV/0!</v>
      </c>
      <c r="AP292" s="161" t="e">
        <f t="shared" si="178"/>
        <v>#DIV/0!</v>
      </c>
      <c r="AQ292" s="161" t="e">
        <f t="shared" si="179"/>
        <v>#DIV/0!</v>
      </c>
      <c r="AR292" s="161" t="e">
        <f t="shared" si="180"/>
        <v>#DIV/0!</v>
      </c>
      <c r="AS292" s="161" t="e">
        <f t="shared" si="181"/>
        <v>#DIV/0!</v>
      </c>
      <c r="AT292" s="107">
        <f t="shared" si="182"/>
        <v>0</v>
      </c>
      <c r="AU292" s="161" t="e">
        <f t="shared" si="183"/>
        <v>#DIV/0!</v>
      </c>
      <c r="AV292" s="161" t="e">
        <f t="shared" si="184"/>
        <v>#DIV/0!</v>
      </c>
      <c r="AW292" s="161" t="e">
        <f t="shared" si="185"/>
        <v>#DIV/0!</v>
      </c>
      <c r="AX292" s="161" t="e">
        <f t="shared" si="186"/>
        <v>#DIV/0!</v>
      </c>
      <c r="AY292" s="161" t="e">
        <f t="shared" si="187"/>
        <v>#DIV/0!</v>
      </c>
      <c r="AZ292" s="107">
        <f t="shared" si="188"/>
        <v>0</v>
      </c>
      <c r="BA292" s="161" t="e">
        <f t="shared" si="189"/>
        <v>#DIV/0!</v>
      </c>
      <c r="BB292" s="161" t="e">
        <f t="shared" si="190"/>
        <v>#DIV/0!</v>
      </c>
      <c r="BC292" s="161" t="e">
        <f t="shared" si="191"/>
        <v>#DIV/0!</v>
      </c>
      <c r="BD292" s="161" t="e">
        <f t="shared" si="192"/>
        <v>#DIV/0!</v>
      </c>
      <c r="BE292" s="161" t="e">
        <f t="shared" si="193"/>
        <v>#DIV/0!</v>
      </c>
      <c r="BF292" s="107">
        <f t="shared" si="194"/>
        <v>0</v>
      </c>
      <c r="BG292" s="161" t="e">
        <f t="shared" si="195"/>
        <v>#DIV/0!</v>
      </c>
      <c r="BH292" s="161" t="e">
        <f t="shared" si="196"/>
        <v>#DIV/0!</v>
      </c>
      <c r="BI292" s="161" t="e">
        <f t="shared" si="197"/>
        <v>#DIV/0!</v>
      </c>
      <c r="BJ292" s="161" t="e">
        <f t="shared" si="198"/>
        <v>#DIV/0!</v>
      </c>
      <c r="BK292" s="161" t="e">
        <f t="shared" si="199"/>
        <v>#DIV/0!</v>
      </c>
      <c r="BL292" s="107">
        <f t="shared" si="200"/>
        <v>0</v>
      </c>
      <c r="BM292" s="161" t="e">
        <f t="shared" si="201"/>
        <v>#DIV/0!</v>
      </c>
      <c r="BN292" s="161" t="e">
        <f t="shared" si="202"/>
        <v>#DIV/0!</v>
      </c>
      <c r="BO292" s="161" t="e">
        <f t="shared" si="203"/>
        <v>#DIV/0!</v>
      </c>
      <c r="BP292" s="161" t="e">
        <f t="shared" si="204"/>
        <v>#DIV/0!</v>
      </c>
      <c r="BQ292" s="161" t="e">
        <f t="shared" si="205"/>
        <v>#DIV/0!</v>
      </c>
      <c r="BR292" s="107">
        <f t="shared" si="206"/>
        <v>0</v>
      </c>
      <c r="BS292" s="161" t="e">
        <f t="shared" si="207"/>
        <v>#DIV/0!</v>
      </c>
      <c r="BT292" s="161" t="e">
        <f t="shared" si="208"/>
        <v>#DIV/0!</v>
      </c>
      <c r="BU292" s="161" t="e">
        <f t="shared" si="209"/>
        <v>#DIV/0!</v>
      </c>
      <c r="BV292" s="161" t="e">
        <f t="shared" si="210"/>
        <v>#DIV/0!</v>
      </c>
      <c r="BW292" s="161" t="e">
        <f t="shared" si="211"/>
        <v>#DIV/0!</v>
      </c>
      <c r="BX292" s="107">
        <f t="shared" si="212"/>
        <v>0</v>
      </c>
      <c r="BZ292" s="40" t="e">
        <f>VLOOKUP(I292,Lists!$D$2:$D$19,1,FALSE)</f>
        <v>#N/A</v>
      </c>
      <c r="CA292" s="40" t="e">
        <f>VLOOKUP($I292,Blends!$B$2:$B$115,1,FALSE)</f>
        <v>#N/A</v>
      </c>
      <c r="CC292" s="218">
        <f>ROUND(IF($I292="Other HFC Blend",(Z292*$L292*SUMIF(Lists!$E$2:$E$133,'Quarterly Information'!$K292,Exchange_Value)+Z292*$N292*SUMIF(Lists!$E$2:$E$133,'Quarterly Information'!$M292,Exchange_Value)+Z292*$P292*SUMIF(Lists!$E$2:$E$133,'Quarterly Information'!$O292,Exchange_Value)+Z292*$R292*SUMIF(Lists!$E$2:$E$133,'Quarterly Information'!$Q292,Exchange_Value)+Z292*$T292*SUMIF(Lists!$E$2:$E$133,'Quarterly Information'!$S292,Exchange_Value))/1000,Z292*SUMIF(Lists!$E$2:$E$133,$I292,Exchange_Value)/1000),1)</f>
        <v>0</v>
      </c>
      <c r="CD292" s="218">
        <f>ROUND(IF($I292="Other HFC Blend",(AA292*$L292*SUMIF(Lists!$E$2:$E$133,'Quarterly Information'!$K292,Exchange_Value)+AA292*$N292*SUMIF(Lists!$E$2:$E$133,'Quarterly Information'!$M292,Exchange_Value)+AA292*$P292*SUMIF(Lists!$E$2:$E$133,'Quarterly Information'!$O292,Exchange_Value)+AA292*$R292*SUMIF(Lists!$E$2:$E$133,'Quarterly Information'!$Q292,Exchange_Value)+AA292*$T292*SUMIF(Lists!$E$2:$E$133,'Quarterly Information'!$S292,Exchange_Value))/1000,AA292*SUMIF(Lists!$E$2:$E$133,$I292,Exchange_Value)/1000),1)</f>
        <v>0</v>
      </c>
      <c r="CE292" s="218">
        <f>ROUND(IF($I292="Other HFC Blend",(AB292*$L292*SUMIF(Lists!$E$2:$E$133,'Quarterly Information'!$K292,Exchange_Value)+AB292*$N292*SUMIF(Lists!$E$2:$E$133,'Quarterly Information'!$M292,Exchange_Value)+AB292*$P292*SUMIF(Lists!$E$2:$E$133,'Quarterly Information'!$O292,Exchange_Value)+AB292*$R292*SUMIF(Lists!$E$2:$E$133,'Quarterly Information'!$Q292,Exchange_Value)+AB292*$T292*SUMIF(Lists!$E$2:$E$133,'Quarterly Information'!$S292,Exchange_Value))/1000,AB292*SUMIF(Lists!$E$2:$E$133,$I292,Exchange_Value)/1000),1)</f>
        <v>0</v>
      </c>
      <c r="CF292" s="218">
        <f>ROUND(IF($I292="Other HFC Blend",(AC292*$L292*SUMIF(Lists!$E$2:$E$133,'Quarterly Information'!$K292,Exchange_Value)+AC292*$N292*SUMIF(Lists!$E$2:$E$133,'Quarterly Information'!$M292,Exchange_Value)+AC292*$P292*SUMIF(Lists!$E$2:$E$133,'Quarterly Information'!$O292,Exchange_Value)+AC292*$R292*SUMIF(Lists!$E$2:$E$133,'Quarterly Information'!$Q292,Exchange_Value)+AC292*$T292*SUMIF(Lists!$E$2:$E$133,'Quarterly Information'!$S292,Exchange_Value))/1000,AC292*SUMIF(Lists!$E$2:$E$133,$I292,Exchange_Value)/1000),1)</f>
        <v>0</v>
      </c>
      <c r="CG292" s="218">
        <f>ROUND(IF($I292="Other HFC Blend",(AD292*$L292*SUMIF(Lists!$E$2:$E$133,'Quarterly Information'!$K292,Exchange_Value)+AD292*$N292*SUMIF(Lists!$E$2:$E$133,'Quarterly Information'!$M292,Exchange_Value)+AD292*$P292*SUMIF(Lists!$E$2:$E$133,'Quarterly Information'!$O292,Exchange_Value)+AD292*$R292*SUMIF(Lists!$E$2:$E$133,'Quarterly Information'!$Q292,Exchange_Value)+AD292*$T292*SUMIF(Lists!$E$2:$E$133,'Quarterly Information'!$S292,Exchange_Value))/1000,AD292*SUMIF(Lists!$E$2:$E$133,$I292,Exchange_Value)/1000),1)</f>
        <v>0</v>
      </c>
      <c r="CH292" s="218">
        <f>ROUND(IF($I292="Other HFC Blend",(AE292*$L292*SUMIF(Lists!$E$2:$E$133,'Quarterly Information'!$K292,Exchange_Value)+AE292*$N292*SUMIF(Lists!$E$2:$E$133,'Quarterly Information'!$M292,Exchange_Value)+AE292*$P292*SUMIF(Lists!$E$2:$E$133,'Quarterly Information'!$O292,Exchange_Value)+AE292*$R292*SUMIF(Lists!$E$2:$E$133,'Quarterly Information'!$Q292,Exchange_Value)+AE292*$T292*SUMIF(Lists!$E$2:$E$133,'Quarterly Information'!$S292,Exchange_Value))/1000,AE292*SUMIF(Lists!$E$2:$E$133,$I292,Exchange_Value)/1000),1)</f>
        <v>0</v>
      </c>
      <c r="CI292" s="218">
        <f>ROUND(IF($I292="Other HFC Blend",(AF292*$L292*SUMIF(Lists!$E$2:$E$133,'Quarterly Information'!$K292,Exchange_Value)+AF292*$N292*SUMIF(Lists!$E$2:$E$133,'Quarterly Information'!$M292,Exchange_Value)+AF292*$P292*SUMIF(Lists!$E$2:$E$133,'Quarterly Information'!$O292,Exchange_Value)+AF292*$R292*SUMIF(Lists!$E$2:$E$133,'Quarterly Information'!$Q292,Exchange_Value)+AF292*$T292*SUMIF(Lists!$E$2:$E$133,'Quarterly Information'!$S292,Exchange_Value))/1000,AF292*SUMIF(Lists!$E$2:$E$133,$I292,Exchange_Value)/1000),1)</f>
        <v>0</v>
      </c>
    </row>
    <row r="293" spans="1:87" ht="14" x14ac:dyDescent="0.25">
      <c r="A293" s="39">
        <v>251</v>
      </c>
      <c r="B293" s="90" t="str">
        <f t="shared" si="170"/>
        <v/>
      </c>
      <c r="C293" s="159"/>
      <c r="D293" s="91"/>
      <c r="E293" s="174"/>
      <c r="F293" s="92"/>
      <c r="G293" s="93"/>
      <c r="H293" s="94"/>
      <c r="I293" s="185"/>
      <c r="J293" s="200"/>
      <c r="K293" s="210"/>
      <c r="L293" s="95"/>
      <c r="M293" s="92"/>
      <c r="N293" s="95"/>
      <c r="O293" s="92"/>
      <c r="P293" s="95"/>
      <c r="Q293" s="128"/>
      <c r="R293" s="95"/>
      <c r="S293" s="128"/>
      <c r="T293" s="211"/>
      <c r="U293" s="203"/>
      <c r="V293" s="92"/>
      <c r="W293" s="96"/>
      <c r="X293" s="92"/>
      <c r="Y293" s="220"/>
      <c r="Z293" s="226"/>
      <c r="AA293" s="165"/>
      <c r="AB293" s="165"/>
      <c r="AC293" s="165"/>
      <c r="AD293" s="165"/>
      <c r="AE293" s="165"/>
      <c r="AF293" s="168"/>
      <c r="AG293"/>
      <c r="AH293" s="107">
        <f t="shared" si="172"/>
        <v>0</v>
      </c>
      <c r="AI293" s="107">
        <f t="shared" si="173"/>
        <v>0</v>
      </c>
      <c r="AJ293" s="107">
        <f t="shared" si="174"/>
        <v>0</v>
      </c>
      <c r="AK293" s="107">
        <f t="shared" si="175"/>
        <v>0</v>
      </c>
      <c r="AL293" s="107">
        <f t="shared" si="176"/>
        <v>0</v>
      </c>
      <c r="AM293" s="107">
        <f t="shared" si="171"/>
        <v>0</v>
      </c>
      <c r="AO293" s="161" t="e">
        <f t="shared" si="177"/>
        <v>#DIV/0!</v>
      </c>
      <c r="AP293" s="161" t="e">
        <f t="shared" si="178"/>
        <v>#DIV/0!</v>
      </c>
      <c r="AQ293" s="161" t="e">
        <f t="shared" si="179"/>
        <v>#DIV/0!</v>
      </c>
      <c r="AR293" s="161" t="e">
        <f t="shared" si="180"/>
        <v>#DIV/0!</v>
      </c>
      <c r="AS293" s="161" t="e">
        <f t="shared" si="181"/>
        <v>#DIV/0!</v>
      </c>
      <c r="AT293" s="107">
        <f t="shared" si="182"/>
        <v>0</v>
      </c>
      <c r="AU293" s="161" t="e">
        <f t="shared" si="183"/>
        <v>#DIV/0!</v>
      </c>
      <c r="AV293" s="161" t="e">
        <f t="shared" si="184"/>
        <v>#DIV/0!</v>
      </c>
      <c r="AW293" s="161" t="e">
        <f t="shared" si="185"/>
        <v>#DIV/0!</v>
      </c>
      <c r="AX293" s="161" t="e">
        <f t="shared" si="186"/>
        <v>#DIV/0!</v>
      </c>
      <c r="AY293" s="161" t="e">
        <f t="shared" si="187"/>
        <v>#DIV/0!</v>
      </c>
      <c r="AZ293" s="107">
        <f t="shared" si="188"/>
        <v>0</v>
      </c>
      <c r="BA293" s="161" t="e">
        <f t="shared" si="189"/>
        <v>#DIV/0!</v>
      </c>
      <c r="BB293" s="161" t="e">
        <f t="shared" si="190"/>
        <v>#DIV/0!</v>
      </c>
      <c r="BC293" s="161" t="e">
        <f t="shared" si="191"/>
        <v>#DIV/0!</v>
      </c>
      <c r="BD293" s="161" t="e">
        <f t="shared" si="192"/>
        <v>#DIV/0!</v>
      </c>
      <c r="BE293" s="161" t="e">
        <f t="shared" si="193"/>
        <v>#DIV/0!</v>
      </c>
      <c r="BF293" s="107">
        <f t="shared" si="194"/>
        <v>0</v>
      </c>
      <c r="BG293" s="161" t="e">
        <f t="shared" si="195"/>
        <v>#DIV/0!</v>
      </c>
      <c r="BH293" s="161" t="e">
        <f t="shared" si="196"/>
        <v>#DIV/0!</v>
      </c>
      <c r="BI293" s="161" t="e">
        <f t="shared" si="197"/>
        <v>#DIV/0!</v>
      </c>
      <c r="BJ293" s="161" t="e">
        <f t="shared" si="198"/>
        <v>#DIV/0!</v>
      </c>
      <c r="BK293" s="161" t="e">
        <f t="shared" si="199"/>
        <v>#DIV/0!</v>
      </c>
      <c r="BL293" s="107">
        <f t="shared" si="200"/>
        <v>0</v>
      </c>
      <c r="BM293" s="161" t="e">
        <f t="shared" si="201"/>
        <v>#DIV/0!</v>
      </c>
      <c r="BN293" s="161" t="e">
        <f t="shared" si="202"/>
        <v>#DIV/0!</v>
      </c>
      <c r="BO293" s="161" t="e">
        <f t="shared" si="203"/>
        <v>#DIV/0!</v>
      </c>
      <c r="BP293" s="161" t="e">
        <f t="shared" si="204"/>
        <v>#DIV/0!</v>
      </c>
      <c r="BQ293" s="161" t="e">
        <f t="shared" si="205"/>
        <v>#DIV/0!</v>
      </c>
      <c r="BR293" s="107">
        <f t="shared" si="206"/>
        <v>0</v>
      </c>
      <c r="BS293" s="161" t="e">
        <f t="shared" si="207"/>
        <v>#DIV/0!</v>
      </c>
      <c r="BT293" s="161" t="e">
        <f t="shared" si="208"/>
        <v>#DIV/0!</v>
      </c>
      <c r="BU293" s="161" t="e">
        <f t="shared" si="209"/>
        <v>#DIV/0!</v>
      </c>
      <c r="BV293" s="161" t="e">
        <f t="shared" si="210"/>
        <v>#DIV/0!</v>
      </c>
      <c r="BW293" s="161" t="e">
        <f t="shared" si="211"/>
        <v>#DIV/0!</v>
      </c>
      <c r="BX293" s="107">
        <f t="shared" si="212"/>
        <v>0</v>
      </c>
      <c r="BZ293" s="40" t="e">
        <f>VLOOKUP(I293,Lists!$D$2:$D$19,1,FALSE)</f>
        <v>#N/A</v>
      </c>
      <c r="CA293" s="40" t="e">
        <f>VLOOKUP($I293,Blends!$B$2:$B$115,1,FALSE)</f>
        <v>#N/A</v>
      </c>
      <c r="CC293" s="218">
        <f>ROUND(IF($I293="Other HFC Blend",(Z293*$L293*SUMIF(Lists!$E$2:$E$133,'Quarterly Information'!$K293,Exchange_Value)+Z293*$N293*SUMIF(Lists!$E$2:$E$133,'Quarterly Information'!$M293,Exchange_Value)+Z293*$P293*SUMIF(Lists!$E$2:$E$133,'Quarterly Information'!$O293,Exchange_Value)+Z293*$R293*SUMIF(Lists!$E$2:$E$133,'Quarterly Information'!$Q293,Exchange_Value)+Z293*$T293*SUMIF(Lists!$E$2:$E$133,'Quarterly Information'!$S293,Exchange_Value))/1000,Z293*SUMIF(Lists!$E$2:$E$133,$I293,Exchange_Value)/1000),1)</f>
        <v>0</v>
      </c>
      <c r="CD293" s="218">
        <f>ROUND(IF($I293="Other HFC Blend",(AA293*$L293*SUMIF(Lists!$E$2:$E$133,'Quarterly Information'!$K293,Exchange_Value)+AA293*$N293*SUMIF(Lists!$E$2:$E$133,'Quarterly Information'!$M293,Exchange_Value)+AA293*$P293*SUMIF(Lists!$E$2:$E$133,'Quarterly Information'!$O293,Exchange_Value)+AA293*$R293*SUMIF(Lists!$E$2:$E$133,'Quarterly Information'!$Q293,Exchange_Value)+AA293*$T293*SUMIF(Lists!$E$2:$E$133,'Quarterly Information'!$S293,Exchange_Value))/1000,AA293*SUMIF(Lists!$E$2:$E$133,$I293,Exchange_Value)/1000),1)</f>
        <v>0</v>
      </c>
      <c r="CE293" s="218">
        <f>ROUND(IF($I293="Other HFC Blend",(AB293*$L293*SUMIF(Lists!$E$2:$E$133,'Quarterly Information'!$K293,Exchange_Value)+AB293*$N293*SUMIF(Lists!$E$2:$E$133,'Quarterly Information'!$M293,Exchange_Value)+AB293*$P293*SUMIF(Lists!$E$2:$E$133,'Quarterly Information'!$O293,Exchange_Value)+AB293*$R293*SUMIF(Lists!$E$2:$E$133,'Quarterly Information'!$Q293,Exchange_Value)+AB293*$T293*SUMIF(Lists!$E$2:$E$133,'Quarterly Information'!$S293,Exchange_Value))/1000,AB293*SUMIF(Lists!$E$2:$E$133,$I293,Exchange_Value)/1000),1)</f>
        <v>0</v>
      </c>
      <c r="CF293" s="218">
        <f>ROUND(IF($I293="Other HFC Blend",(AC293*$L293*SUMIF(Lists!$E$2:$E$133,'Quarterly Information'!$K293,Exchange_Value)+AC293*$N293*SUMIF(Lists!$E$2:$E$133,'Quarterly Information'!$M293,Exchange_Value)+AC293*$P293*SUMIF(Lists!$E$2:$E$133,'Quarterly Information'!$O293,Exchange_Value)+AC293*$R293*SUMIF(Lists!$E$2:$E$133,'Quarterly Information'!$Q293,Exchange_Value)+AC293*$T293*SUMIF(Lists!$E$2:$E$133,'Quarterly Information'!$S293,Exchange_Value))/1000,AC293*SUMIF(Lists!$E$2:$E$133,$I293,Exchange_Value)/1000),1)</f>
        <v>0</v>
      </c>
      <c r="CG293" s="218">
        <f>ROUND(IF($I293="Other HFC Blend",(AD293*$L293*SUMIF(Lists!$E$2:$E$133,'Quarterly Information'!$K293,Exchange_Value)+AD293*$N293*SUMIF(Lists!$E$2:$E$133,'Quarterly Information'!$M293,Exchange_Value)+AD293*$P293*SUMIF(Lists!$E$2:$E$133,'Quarterly Information'!$O293,Exchange_Value)+AD293*$R293*SUMIF(Lists!$E$2:$E$133,'Quarterly Information'!$Q293,Exchange_Value)+AD293*$T293*SUMIF(Lists!$E$2:$E$133,'Quarterly Information'!$S293,Exchange_Value))/1000,AD293*SUMIF(Lists!$E$2:$E$133,$I293,Exchange_Value)/1000),1)</f>
        <v>0</v>
      </c>
      <c r="CH293" s="218">
        <f>ROUND(IF($I293="Other HFC Blend",(AE293*$L293*SUMIF(Lists!$E$2:$E$133,'Quarterly Information'!$K293,Exchange_Value)+AE293*$N293*SUMIF(Lists!$E$2:$E$133,'Quarterly Information'!$M293,Exchange_Value)+AE293*$P293*SUMIF(Lists!$E$2:$E$133,'Quarterly Information'!$O293,Exchange_Value)+AE293*$R293*SUMIF(Lists!$E$2:$E$133,'Quarterly Information'!$Q293,Exchange_Value)+AE293*$T293*SUMIF(Lists!$E$2:$E$133,'Quarterly Information'!$S293,Exchange_Value))/1000,AE293*SUMIF(Lists!$E$2:$E$133,$I293,Exchange_Value)/1000),1)</f>
        <v>0</v>
      </c>
      <c r="CI293" s="218">
        <f>ROUND(IF($I293="Other HFC Blend",(AF293*$L293*SUMIF(Lists!$E$2:$E$133,'Quarterly Information'!$K293,Exchange_Value)+AF293*$N293*SUMIF(Lists!$E$2:$E$133,'Quarterly Information'!$M293,Exchange_Value)+AF293*$P293*SUMIF(Lists!$E$2:$E$133,'Quarterly Information'!$O293,Exchange_Value)+AF293*$R293*SUMIF(Lists!$E$2:$E$133,'Quarterly Information'!$Q293,Exchange_Value)+AF293*$T293*SUMIF(Lists!$E$2:$E$133,'Quarterly Information'!$S293,Exchange_Value))/1000,AF293*SUMIF(Lists!$E$2:$E$133,$I293,Exchange_Value)/1000),1)</f>
        <v>0</v>
      </c>
    </row>
    <row r="294" spans="1:87" ht="14" x14ac:dyDescent="0.25">
      <c r="A294" s="39">
        <v>252</v>
      </c>
      <c r="B294" s="90" t="str">
        <f t="shared" si="170"/>
        <v/>
      </c>
      <c r="C294" s="159"/>
      <c r="D294" s="91"/>
      <c r="E294" s="174"/>
      <c r="F294" s="92"/>
      <c r="G294" s="93"/>
      <c r="H294" s="94"/>
      <c r="I294" s="185"/>
      <c r="J294" s="200"/>
      <c r="K294" s="210"/>
      <c r="L294" s="95"/>
      <c r="M294" s="92"/>
      <c r="N294" s="95"/>
      <c r="O294" s="92"/>
      <c r="P294" s="95"/>
      <c r="Q294" s="128"/>
      <c r="R294" s="95"/>
      <c r="S294" s="128"/>
      <c r="T294" s="211"/>
      <c r="U294" s="203"/>
      <c r="V294" s="92"/>
      <c r="W294" s="96"/>
      <c r="X294" s="92"/>
      <c r="Y294" s="220"/>
      <c r="Z294" s="226"/>
      <c r="AA294" s="165"/>
      <c r="AB294" s="165"/>
      <c r="AC294" s="165"/>
      <c r="AD294" s="165"/>
      <c r="AE294" s="165"/>
      <c r="AF294" s="168"/>
      <c r="AG294"/>
      <c r="AH294" s="107">
        <f t="shared" si="172"/>
        <v>0</v>
      </c>
      <c r="AI294" s="107">
        <f t="shared" si="173"/>
        <v>0</v>
      </c>
      <c r="AJ294" s="107">
        <f t="shared" si="174"/>
        <v>0</v>
      </c>
      <c r="AK294" s="107">
        <f t="shared" si="175"/>
        <v>0</v>
      </c>
      <c r="AL294" s="107">
        <f t="shared" si="176"/>
        <v>0</v>
      </c>
      <c r="AM294" s="107">
        <f t="shared" si="171"/>
        <v>0</v>
      </c>
      <c r="AO294" s="161" t="e">
        <f t="shared" si="177"/>
        <v>#DIV/0!</v>
      </c>
      <c r="AP294" s="161" t="e">
        <f t="shared" si="178"/>
        <v>#DIV/0!</v>
      </c>
      <c r="AQ294" s="161" t="e">
        <f t="shared" si="179"/>
        <v>#DIV/0!</v>
      </c>
      <c r="AR294" s="161" t="e">
        <f t="shared" si="180"/>
        <v>#DIV/0!</v>
      </c>
      <c r="AS294" s="161" t="e">
        <f t="shared" si="181"/>
        <v>#DIV/0!</v>
      </c>
      <c r="AT294" s="107">
        <f t="shared" si="182"/>
        <v>0</v>
      </c>
      <c r="AU294" s="161" t="e">
        <f t="shared" si="183"/>
        <v>#DIV/0!</v>
      </c>
      <c r="AV294" s="161" t="e">
        <f t="shared" si="184"/>
        <v>#DIV/0!</v>
      </c>
      <c r="AW294" s="161" t="e">
        <f t="shared" si="185"/>
        <v>#DIV/0!</v>
      </c>
      <c r="AX294" s="161" t="e">
        <f t="shared" si="186"/>
        <v>#DIV/0!</v>
      </c>
      <c r="AY294" s="161" t="e">
        <f t="shared" si="187"/>
        <v>#DIV/0!</v>
      </c>
      <c r="AZ294" s="107">
        <f t="shared" si="188"/>
        <v>0</v>
      </c>
      <c r="BA294" s="161" t="e">
        <f t="shared" si="189"/>
        <v>#DIV/0!</v>
      </c>
      <c r="BB294" s="161" t="e">
        <f t="shared" si="190"/>
        <v>#DIV/0!</v>
      </c>
      <c r="BC294" s="161" t="e">
        <f t="shared" si="191"/>
        <v>#DIV/0!</v>
      </c>
      <c r="BD294" s="161" t="e">
        <f t="shared" si="192"/>
        <v>#DIV/0!</v>
      </c>
      <c r="BE294" s="161" t="e">
        <f t="shared" si="193"/>
        <v>#DIV/0!</v>
      </c>
      <c r="BF294" s="107">
        <f t="shared" si="194"/>
        <v>0</v>
      </c>
      <c r="BG294" s="161" t="e">
        <f t="shared" si="195"/>
        <v>#DIV/0!</v>
      </c>
      <c r="BH294" s="161" t="e">
        <f t="shared" si="196"/>
        <v>#DIV/0!</v>
      </c>
      <c r="BI294" s="161" t="e">
        <f t="shared" si="197"/>
        <v>#DIV/0!</v>
      </c>
      <c r="BJ294" s="161" t="e">
        <f t="shared" si="198"/>
        <v>#DIV/0!</v>
      </c>
      <c r="BK294" s="161" t="e">
        <f t="shared" si="199"/>
        <v>#DIV/0!</v>
      </c>
      <c r="BL294" s="107">
        <f t="shared" si="200"/>
        <v>0</v>
      </c>
      <c r="BM294" s="161" t="e">
        <f t="shared" si="201"/>
        <v>#DIV/0!</v>
      </c>
      <c r="BN294" s="161" t="e">
        <f t="shared" si="202"/>
        <v>#DIV/0!</v>
      </c>
      <c r="BO294" s="161" t="e">
        <f t="shared" si="203"/>
        <v>#DIV/0!</v>
      </c>
      <c r="BP294" s="161" t="e">
        <f t="shared" si="204"/>
        <v>#DIV/0!</v>
      </c>
      <c r="BQ294" s="161" t="e">
        <f t="shared" si="205"/>
        <v>#DIV/0!</v>
      </c>
      <c r="BR294" s="107">
        <f t="shared" si="206"/>
        <v>0</v>
      </c>
      <c r="BS294" s="161" t="e">
        <f t="shared" si="207"/>
        <v>#DIV/0!</v>
      </c>
      <c r="BT294" s="161" t="e">
        <f t="shared" si="208"/>
        <v>#DIV/0!</v>
      </c>
      <c r="BU294" s="161" t="e">
        <f t="shared" si="209"/>
        <v>#DIV/0!</v>
      </c>
      <c r="BV294" s="161" t="e">
        <f t="shared" si="210"/>
        <v>#DIV/0!</v>
      </c>
      <c r="BW294" s="161" t="e">
        <f t="shared" si="211"/>
        <v>#DIV/0!</v>
      </c>
      <c r="BX294" s="107">
        <f t="shared" si="212"/>
        <v>0</v>
      </c>
      <c r="BZ294" s="40" t="e">
        <f>VLOOKUP(I294,Lists!$D$2:$D$19,1,FALSE)</f>
        <v>#N/A</v>
      </c>
      <c r="CA294" s="40" t="e">
        <f>VLOOKUP($I294,Blends!$B$2:$B$115,1,FALSE)</f>
        <v>#N/A</v>
      </c>
      <c r="CC294" s="218">
        <f>ROUND(IF($I294="Other HFC Blend",(Z294*$L294*SUMIF(Lists!$E$2:$E$133,'Quarterly Information'!$K294,Exchange_Value)+Z294*$N294*SUMIF(Lists!$E$2:$E$133,'Quarterly Information'!$M294,Exchange_Value)+Z294*$P294*SUMIF(Lists!$E$2:$E$133,'Quarterly Information'!$O294,Exchange_Value)+Z294*$R294*SUMIF(Lists!$E$2:$E$133,'Quarterly Information'!$Q294,Exchange_Value)+Z294*$T294*SUMIF(Lists!$E$2:$E$133,'Quarterly Information'!$S294,Exchange_Value))/1000,Z294*SUMIF(Lists!$E$2:$E$133,$I294,Exchange_Value)/1000),1)</f>
        <v>0</v>
      </c>
      <c r="CD294" s="218">
        <f>ROUND(IF($I294="Other HFC Blend",(AA294*$L294*SUMIF(Lists!$E$2:$E$133,'Quarterly Information'!$K294,Exchange_Value)+AA294*$N294*SUMIF(Lists!$E$2:$E$133,'Quarterly Information'!$M294,Exchange_Value)+AA294*$P294*SUMIF(Lists!$E$2:$E$133,'Quarterly Information'!$O294,Exchange_Value)+AA294*$R294*SUMIF(Lists!$E$2:$E$133,'Quarterly Information'!$Q294,Exchange_Value)+AA294*$T294*SUMIF(Lists!$E$2:$E$133,'Quarterly Information'!$S294,Exchange_Value))/1000,AA294*SUMIF(Lists!$E$2:$E$133,$I294,Exchange_Value)/1000),1)</f>
        <v>0</v>
      </c>
      <c r="CE294" s="218">
        <f>ROUND(IF($I294="Other HFC Blend",(AB294*$L294*SUMIF(Lists!$E$2:$E$133,'Quarterly Information'!$K294,Exchange_Value)+AB294*$N294*SUMIF(Lists!$E$2:$E$133,'Quarterly Information'!$M294,Exchange_Value)+AB294*$P294*SUMIF(Lists!$E$2:$E$133,'Quarterly Information'!$O294,Exchange_Value)+AB294*$R294*SUMIF(Lists!$E$2:$E$133,'Quarterly Information'!$Q294,Exchange_Value)+AB294*$T294*SUMIF(Lists!$E$2:$E$133,'Quarterly Information'!$S294,Exchange_Value))/1000,AB294*SUMIF(Lists!$E$2:$E$133,$I294,Exchange_Value)/1000),1)</f>
        <v>0</v>
      </c>
      <c r="CF294" s="218">
        <f>ROUND(IF($I294="Other HFC Blend",(AC294*$L294*SUMIF(Lists!$E$2:$E$133,'Quarterly Information'!$K294,Exchange_Value)+AC294*$N294*SUMIF(Lists!$E$2:$E$133,'Quarterly Information'!$M294,Exchange_Value)+AC294*$P294*SUMIF(Lists!$E$2:$E$133,'Quarterly Information'!$O294,Exchange_Value)+AC294*$R294*SUMIF(Lists!$E$2:$E$133,'Quarterly Information'!$Q294,Exchange_Value)+AC294*$T294*SUMIF(Lists!$E$2:$E$133,'Quarterly Information'!$S294,Exchange_Value))/1000,AC294*SUMIF(Lists!$E$2:$E$133,$I294,Exchange_Value)/1000),1)</f>
        <v>0</v>
      </c>
      <c r="CG294" s="218">
        <f>ROUND(IF($I294="Other HFC Blend",(AD294*$L294*SUMIF(Lists!$E$2:$E$133,'Quarterly Information'!$K294,Exchange_Value)+AD294*$N294*SUMIF(Lists!$E$2:$E$133,'Quarterly Information'!$M294,Exchange_Value)+AD294*$P294*SUMIF(Lists!$E$2:$E$133,'Quarterly Information'!$O294,Exchange_Value)+AD294*$R294*SUMIF(Lists!$E$2:$E$133,'Quarterly Information'!$Q294,Exchange_Value)+AD294*$T294*SUMIF(Lists!$E$2:$E$133,'Quarterly Information'!$S294,Exchange_Value))/1000,AD294*SUMIF(Lists!$E$2:$E$133,$I294,Exchange_Value)/1000),1)</f>
        <v>0</v>
      </c>
      <c r="CH294" s="218">
        <f>ROUND(IF($I294="Other HFC Blend",(AE294*$L294*SUMIF(Lists!$E$2:$E$133,'Quarterly Information'!$K294,Exchange_Value)+AE294*$N294*SUMIF(Lists!$E$2:$E$133,'Quarterly Information'!$M294,Exchange_Value)+AE294*$P294*SUMIF(Lists!$E$2:$E$133,'Quarterly Information'!$O294,Exchange_Value)+AE294*$R294*SUMIF(Lists!$E$2:$E$133,'Quarterly Information'!$Q294,Exchange_Value)+AE294*$T294*SUMIF(Lists!$E$2:$E$133,'Quarterly Information'!$S294,Exchange_Value))/1000,AE294*SUMIF(Lists!$E$2:$E$133,$I294,Exchange_Value)/1000),1)</f>
        <v>0</v>
      </c>
      <c r="CI294" s="218">
        <f>ROUND(IF($I294="Other HFC Blend",(AF294*$L294*SUMIF(Lists!$E$2:$E$133,'Quarterly Information'!$K294,Exchange_Value)+AF294*$N294*SUMIF(Lists!$E$2:$E$133,'Quarterly Information'!$M294,Exchange_Value)+AF294*$P294*SUMIF(Lists!$E$2:$E$133,'Quarterly Information'!$O294,Exchange_Value)+AF294*$R294*SUMIF(Lists!$E$2:$E$133,'Quarterly Information'!$Q294,Exchange_Value)+AF294*$T294*SUMIF(Lists!$E$2:$E$133,'Quarterly Information'!$S294,Exchange_Value))/1000,AF294*SUMIF(Lists!$E$2:$E$133,$I294,Exchange_Value)/1000),1)</f>
        <v>0</v>
      </c>
    </row>
    <row r="295" spans="1:87" ht="14" x14ac:dyDescent="0.25">
      <c r="A295" s="39">
        <v>253</v>
      </c>
      <c r="B295" s="90" t="str">
        <f t="shared" si="170"/>
        <v/>
      </c>
      <c r="C295" s="159"/>
      <c r="D295" s="91"/>
      <c r="E295" s="174"/>
      <c r="F295" s="92"/>
      <c r="G295" s="93"/>
      <c r="H295" s="94"/>
      <c r="I295" s="185"/>
      <c r="J295" s="200"/>
      <c r="K295" s="210"/>
      <c r="L295" s="95"/>
      <c r="M295" s="92"/>
      <c r="N295" s="95"/>
      <c r="O295" s="92"/>
      <c r="P295" s="95"/>
      <c r="Q295" s="128"/>
      <c r="R295" s="95"/>
      <c r="S295" s="128"/>
      <c r="T295" s="211"/>
      <c r="U295" s="203"/>
      <c r="V295" s="92"/>
      <c r="W295" s="96"/>
      <c r="X295" s="92"/>
      <c r="Y295" s="220"/>
      <c r="Z295" s="226"/>
      <c r="AA295" s="165"/>
      <c r="AB295" s="165"/>
      <c r="AC295" s="165"/>
      <c r="AD295" s="165"/>
      <c r="AE295" s="165"/>
      <c r="AF295" s="168"/>
      <c r="AG295"/>
      <c r="AH295" s="107">
        <f t="shared" si="172"/>
        <v>0</v>
      </c>
      <c r="AI295" s="107">
        <f t="shared" si="173"/>
        <v>0</v>
      </c>
      <c r="AJ295" s="107">
        <f t="shared" si="174"/>
        <v>0</v>
      </c>
      <c r="AK295" s="107">
        <f t="shared" si="175"/>
        <v>0</v>
      </c>
      <c r="AL295" s="107">
        <f t="shared" si="176"/>
        <v>0</v>
      </c>
      <c r="AM295" s="107">
        <f t="shared" si="171"/>
        <v>0</v>
      </c>
      <c r="AO295" s="161" t="e">
        <f t="shared" si="177"/>
        <v>#DIV/0!</v>
      </c>
      <c r="AP295" s="161" t="e">
        <f t="shared" si="178"/>
        <v>#DIV/0!</v>
      </c>
      <c r="AQ295" s="161" t="e">
        <f t="shared" si="179"/>
        <v>#DIV/0!</v>
      </c>
      <c r="AR295" s="161" t="e">
        <f t="shared" si="180"/>
        <v>#DIV/0!</v>
      </c>
      <c r="AS295" s="161" t="e">
        <f t="shared" si="181"/>
        <v>#DIV/0!</v>
      </c>
      <c r="AT295" s="107">
        <f t="shared" si="182"/>
        <v>0</v>
      </c>
      <c r="AU295" s="161" t="e">
        <f t="shared" si="183"/>
        <v>#DIV/0!</v>
      </c>
      <c r="AV295" s="161" t="e">
        <f t="shared" si="184"/>
        <v>#DIV/0!</v>
      </c>
      <c r="AW295" s="161" t="e">
        <f t="shared" si="185"/>
        <v>#DIV/0!</v>
      </c>
      <c r="AX295" s="161" t="e">
        <f t="shared" si="186"/>
        <v>#DIV/0!</v>
      </c>
      <c r="AY295" s="161" t="e">
        <f t="shared" si="187"/>
        <v>#DIV/0!</v>
      </c>
      <c r="AZ295" s="107">
        <f t="shared" si="188"/>
        <v>0</v>
      </c>
      <c r="BA295" s="161" t="e">
        <f t="shared" si="189"/>
        <v>#DIV/0!</v>
      </c>
      <c r="BB295" s="161" t="e">
        <f t="shared" si="190"/>
        <v>#DIV/0!</v>
      </c>
      <c r="BC295" s="161" t="e">
        <f t="shared" si="191"/>
        <v>#DIV/0!</v>
      </c>
      <c r="BD295" s="161" t="e">
        <f t="shared" si="192"/>
        <v>#DIV/0!</v>
      </c>
      <c r="BE295" s="161" t="e">
        <f t="shared" si="193"/>
        <v>#DIV/0!</v>
      </c>
      <c r="BF295" s="107">
        <f t="shared" si="194"/>
        <v>0</v>
      </c>
      <c r="BG295" s="161" t="e">
        <f t="shared" si="195"/>
        <v>#DIV/0!</v>
      </c>
      <c r="BH295" s="161" t="e">
        <f t="shared" si="196"/>
        <v>#DIV/0!</v>
      </c>
      <c r="BI295" s="161" t="e">
        <f t="shared" si="197"/>
        <v>#DIV/0!</v>
      </c>
      <c r="BJ295" s="161" t="e">
        <f t="shared" si="198"/>
        <v>#DIV/0!</v>
      </c>
      <c r="BK295" s="161" t="e">
        <f t="shared" si="199"/>
        <v>#DIV/0!</v>
      </c>
      <c r="BL295" s="107">
        <f t="shared" si="200"/>
        <v>0</v>
      </c>
      <c r="BM295" s="161" t="e">
        <f t="shared" si="201"/>
        <v>#DIV/0!</v>
      </c>
      <c r="BN295" s="161" t="e">
        <f t="shared" si="202"/>
        <v>#DIV/0!</v>
      </c>
      <c r="BO295" s="161" t="e">
        <f t="shared" si="203"/>
        <v>#DIV/0!</v>
      </c>
      <c r="BP295" s="161" t="e">
        <f t="shared" si="204"/>
        <v>#DIV/0!</v>
      </c>
      <c r="BQ295" s="161" t="e">
        <f t="shared" si="205"/>
        <v>#DIV/0!</v>
      </c>
      <c r="BR295" s="107">
        <f t="shared" si="206"/>
        <v>0</v>
      </c>
      <c r="BS295" s="161" t="e">
        <f t="shared" si="207"/>
        <v>#DIV/0!</v>
      </c>
      <c r="BT295" s="161" t="e">
        <f t="shared" si="208"/>
        <v>#DIV/0!</v>
      </c>
      <c r="BU295" s="161" t="e">
        <f t="shared" si="209"/>
        <v>#DIV/0!</v>
      </c>
      <c r="BV295" s="161" t="e">
        <f t="shared" si="210"/>
        <v>#DIV/0!</v>
      </c>
      <c r="BW295" s="161" t="e">
        <f t="shared" si="211"/>
        <v>#DIV/0!</v>
      </c>
      <c r="BX295" s="107">
        <f t="shared" si="212"/>
        <v>0</v>
      </c>
      <c r="BZ295" s="40" t="e">
        <f>VLOOKUP(I295,Lists!$D$2:$D$19,1,FALSE)</f>
        <v>#N/A</v>
      </c>
      <c r="CA295" s="40" t="e">
        <f>VLOOKUP($I295,Blends!$B$2:$B$115,1,FALSE)</f>
        <v>#N/A</v>
      </c>
      <c r="CC295" s="218">
        <f>ROUND(IF($I295="Other HFC Blend",(Z295*$L295*SUMIF(Lists!$E$2:$E$133,'Quarterly Information'!$K295,Exchange_Value)+Z295*$N295*SUMIF(Lists!$E$2:$E$133,'Quarterly Information'!$M295,Exchange_Value)+Z295*$P295*SUMIF(Lists!$E$2:$E$133,'Quarterly Information'!$O295,Exchange_Value)+Z295*$R295*SUMIF(Lists!$E$2:$E$133,'Quarterly Information'!$Q295,Exchange_Value)+Z295*$T295*SUMIF(Lists!$E$2:$E$133,'Quarterly Information'!$S295,Exchange_Value))/1000,Z295*SUMIF(Lists!$E$2:$E$133,$I295,Exchange_Value)/1000),1)</f>
        <v>0</v>
      </c>
      <c r="CD295" s="218">
        <f>ROUND(IF($I295="Other HFC Blend",(AA295*$L295*SUMIF(Lists!$E$2:$E$133,'Quarterly Information'!$K295,Exchange_Value)+AA295*$N295*SUMIF(Lists!$E$2:$E$133,'Quarterly Information'!$M295,Exchange_Value)+AA295*$P295*SUMIF(Lists!$E$2:$E$133,'Quarterly Information'!$O295,Exchange_Value)+AA295*$R295*SUMIF(Lists!$E$2:$E$133,'Quarterly Information'!$Q295,Exchange_Value)+AA295*$T295*SUMIF(Lists!$E$2:$E$133,'Quarterly Information'!$S295,Exchange_Value))/1000,AA295*SUMIF(Lists!$E$2:$E$133,$I295,Exchange_Value)/1000),1)</f>
        <v>0</v>
      </c>
      <c r="CE295" s="218">
        <f>ROUND(IF($I295="Other HFC Blend",(AB295*$L295*SUMIF(Lists!$E$2:$E$133,'Quarterly Information'!$K295,Exchange_Value)+AB295*$N295*SUMIF(Lists!$E$2:$E$133,'Quarterly Information'!$M295,Exchange_Value)+AB295*$P295*SUMIF(Lists!$E$2:$E$133,'Quarterly Information'!$O295,Exchange_Value)+AB295*$R295*SUMIF(Lists!$E$2:$E$133,'Quarterly Information'!$Q295,Exchange_Value)+AB295*$T295*SUMIF(Lists!$E$2:$E$133,'Quarterly Information'!$S295,Exchange_Value))/1000,AB295*SUMIF(Lists!$E$2:$E$133,$I295,Exchange_Value)/1000),1)</f>
        <v>0</v>
      </c>
      <c r="CF295" s="218">
        <f>ROUND(IF($I295="Other HFC Blend",(AC295*$L295*SUMIF(Lists!$E$2:$E$133,'Quarterly Information'!$K295,Exchange_Value)+AC295*$N295*SUMIF(Lists!$E$2:$E$133,'Quarterly Information'!$M295,Exchange_Value)+AC295*$P295*SUMIF(Lists!$E$2:$E$133,'Quarterly Information'!$O295,Exchange_Value)+AC295*$R295*SUMIF(Lists!$E$2:$E$133,'Quarterly Information'!$Q295,Exchange_Value)+AC295*$T295*SUMIF(Lists!$E$2:$E$133,'Quarterly Information'!$S295,Exchange_Value))/1000,AC295*SUMIF(Lists!$E$2:$E$133,$I295,Exchange_Value)/1000),1)</f>
        <v>0</v>
      </c>
      <c r="CG295" s="218">
        <f>ROUND(IF($I295="Other HFC Blend",(AD295*$L295*SUMIF(Lists!$E$2:$E$133,'Quarterly Information'!$K295,Exchange_Value)+AD295*$N295*SUMIF(Lists!$E$2:$E$133,'Quarterly Information'!$M295,Exchange_Value)+AD295*$P295*SUMIF(Lists!$E$2:$E$133,'Quarterly Information'!$O295,Exchange_Value)+AD295*$R295*SUMIF(Lists!$E$2:$E$133,'Quarterly Information'!$Q295,Exchange_Value)+AD295*$T295*SUMIF(Lists!$E$2:$E$133,'Quarterly Information'!$S295,Exchange_Value))/1000,AD295*SUMIF(Lists!$E$2:$E$133,$I295,Exchange_Value)/1000),1)</f>
        <v>0</v>
      </c>
      <c r="CH295" s="218">
        <f>ROUND(IF($I295="Other HFC Blend",(AE295*$L295*SUMIF(Lists!$E$2:$E$133,'Quarterly Information'!$K295,Exchange_Value)+AE295*$N295*SUMIF(Lists!$E$2:$E$133,'Quarterly Information'!$M295,Exchange_Value)+AE295*$P295*SUMIF(Lists!$E$2:$E$133,'Quarterly Information'!$O295,Exchange_Value)+AE295*$R295*SUMIF(Lists!$E$2:$E$133,'Quarterly Information'!$Q295,Exchange_Value)+AE295*$T295*SUMIF(Lists!$E$2:$E$133,'Quarterly Information'!$S295,Exchange_Value))/1000,AE295*SUMIF(Lists!$E$2:$E$133,$I295,Exchange_Value)/1000),1)</f>
        <v>0</v>
      </c>
      <c r="CI295" s="218">
        <f>ROUND(IF($I295="Other HFC Blend",(AF295*$L295*SUMIF(Lists!$E$2:$E$133,'Quarterly Information'!$K295,Exchange_Value)+AF295*$N295*SUMIF(Lists!$E$2:$E$133,'Quarterly Information'!$M295,Exchange_Value)+AF295*$P295*SUMIF(Lists!$E$2:$E$133,'Quarterly Information'!$O295,Exchange_Value)+AF295*$R295*SUMIF(Lists!$E$2:$E$133,'Quarterly Information'!$Q295,Exchange_Value)+AF295*$T295*SUMIF(Lists!$E$2:$E$133,'Quarterly Information'!$S295,Exchange_Value))/1000,AF295*SUMIF(Lists!$E$2:$E$133,$I295,Exchange_Value)/1000),1)</f>
        <v>0</v>
      </c>
    </row>
    <row r="296" spans="1:87" ht="14" x14ac:dyDescent="0.25">
      <c r="A296" s="39">
        <v>254</v>
      </c>
      <c r="B296" s="90" t="str">
        <f t="shared" si="170"/>
        <v/>
      </c>
      <c r="C296" s="159"/>
      <c r="D296" s="91"/>
      <c r="E296" s="174"/>
      <c r="F296" s="92"/>
      <c r="G296" s="93"/>
      <c r="H296" s="94"/>
      <c r="I296" s="185"/>
      <c r="J296" s="200"/>
      <c r="K296" s="210"/>
      <c r="L296" s="95"/>
      <c r="M296" s="92"/>
      <c r="N296" s="95"/>
      <c r="O296" s="92"/>
      <c r="P296" s="95"/>
      <c r="Q296" s="128"/>
      <c r="R296" s="95"/>
      <c r="S296" s="128"/>
      <c r="T296" s="211"/>
      <c r="U296" s="203"/>
      <c r="V296" s="92"/>
      <c r="W296" s="96"/>
      <c r="X296" s="92"/>
      <c r="Y296" s="220"/>
      <c r="Z296" s="226"/>
      <c r="AA296" s="165"/>
      <c r="AB296" s="165"/>
      <c r="AC296" s="165"/>
      <c r="AD296" s="165"/>
      <c r="AE296" s="165"/>
      <c r="AF296" s="168"/>
      <c r="AG296"/>
      <c r="AH296" s="107">
        <f t="shared" si="172"/>
        <v>0</v>
      </c>
      <c r="AI296" s="107">
        <f t="shared" si="173"/>
        <v>0</v>
      </c>
      <c r="AJ296" s="107">
        <f t="shared" si="174"/>
        <v>0</v>
      </c>
      <c r="AK296" s="107">
        <f t="shared" si="175"/>
        <v>0</v>
      </c>
      <c r="AL296" s="107">
        <f t="shared" si="176"/>
        <v>0</v>
      </c>
      <c r="AM296" s="107">
        <f t="shared" si="171"/>
        <v>0</v>
      </c>
      <c r="AO296" s="161" t="e">
        <f t="shared" si="177"/>
        <v>#DIV/0!</v>
      </c>
      <c r="AP296" s="161" t="e">
        <f t="shared" si="178"/>
        <v>#DIV/0!</v>
      </c>
      <c r="AQ296" s="161" t="e">
        <f t="shared" si="179"/>
        <v>#DIV/0!</v>
      </c>
      <c r="AR296" s="161" t="e">
        <f t="shared" si="180"/>
        <v>#DIV/0!</v>
      </c>
      <c r="AS296" s="161" t="e">
        <f t="shared" si="181"/>
        <v>#DIV/0!</v>
      </c>
      <c r="AT296" s="107">
        <f t="shared" si="182"/>
        <v>0</v>
      </c>
      <c r="AU296" s="161" t="e">
        <f t="shared" si="183"/>
        <v>#DIV/0!</v>
      </c>
      <c r="AV296" s="161" t="e">
        <f t="shared" si="184"/>
        <v>#DIV/0!</v>
      </c>
      <c r="AW296" s="161" t="e">
        <f t="shared" si="185"/>
        <v>#DIV/0!</v>
      </c>
      <c r="AX296" s="161" t="e">
        <f t="shared" si="186"/>
        <v>#DIV/0!</v>
      </c>
      <c r="AY296" s="161" t="e">
        <f t="shared" si="187"/>
        <v>#DIV/0!</v>
      </c>
      <c r="AZ296" s="107">
        <f t="shared" si="188"/>
        <v>0</v>
      </c>
      <c r="BA296" s="161" t="e">
        <f t="shared" si="189"/>
        <v>#DIV/0!</v>
      </c>
      <c r="BB296" s="161" t="e">
        <f t="shared" si="190"/>
        <v>#DIV/0!</v>
      </c>
      <c r="BC296" s="161" t="e">
        <f t="shared" si="191"/>
        <v>#DIV/0!</v>
      </c>
      <c r="BD296" s="161" t="e">
        <f t="shared" si="192"/>
        <v>#DIV/0!</v>
      </c>
      <c r="BE296" s="161" t="e">
        <f t="shared" si="193"/>
        <v>#DIV/0!</v>
      </c>
      <c r="BF296" s="107">
        <f t="shared" si="194"/>
        <v>0</v>
      </c>
      <c r="BG296" s="161" t="e">
        <f t="shared" si="195"/>
        <v>#DIV/0!</v>
      </c>
      <c r="BH296" s="161" t="e">
        <f t="shared" si="196"/>
        <v>#DIV/0!</v>
      </c>
      <c r="BI296" s="161" t="e">
        <f t="shared" si="197"/>
        <v>#DIV/0!</v>
      </c>
      <c r="BJ296" s="161" t="e">
        <f t="shared" si="198"/>
        <v>#DIV/0!</v>
      </c>
      <c r="BK296" s="161" t="e">
        <f t="shared" si="199"/>
        <v>#DIV/0!</v>
      </c>
      <c r="BL296" s="107">
        <f t="shared" si="200"/>
        <v>0</v>
      </c>
      <c r="BM296" s="161" t="e">
        <f t="shared" si="201"/>
        <v>#DIV/0!</v>
      </c>
      <c r="BN296" s="161" t="e">
        <f t="shared" si="202"/>
        <v>#DIV/0!</v>
      </c>
      <c r="BO296" s="161" t="e">
        <f t="shared" si="203"/>
        <v>#DIV/0!</v>
      </c>
      <c r="BP296" s="161" t="e">
        <f t="shared" si="204"/>
        <v>#DIV/0!</v>
      </c>
      <c r="BQ296" s="161" t="e">
        <f t="shared" si="205"/>
        <v>#DIV/0!</v>
      </c>
      <c r="BR296" s="107">
        <f t="shared" si="206"/>
        <v>0</v>
      </c>
      <c r="BS296" s="161" t="e">
        <f t="shared" si="207"/>
        <v>#DIV/0!</v>
      </c>
      <c r="BT296" s="161" t="e">
        <f t="shared" si="208"/>
        <v>#DIV/0!</v>
      </c>
      <c r="BU296" s="161" t="e">
        <f t="shared" si="209"/>
        <v>#DIV/0!</v>
      </c>
      <c r="BV296" s="161" t="e">
        <f t="shared" si="210"/>
        <v>#DIV/0!</v>
      </c>
      <c r="BW296" s="161" t="e">
        <f t="shared" si="211"/>
        <v>#DIV/0!</v>
      </c>
      <c r="BX296" s="107">
        <f t="shared" si="212"/>
        <v>0</v>
      </c>
      <c r="BZ296" s="40" t="e">
        <f>VLOOKUP(I296,Lists!$D$2:$D$19,1,FALSE)</f>
        <v>#N/A</v>
      </c>
      <c r="CA296" s="40" t="e">
        <f>VLOOKUP($I296,Blends!$B$2:$B$115,1,FALSE)</f>
        <v>#N/A</v>
      </c>
      <c r="CC296" s="218">
        <f>ROUND(IF($I296="Other HFC Blend",(Z296*$L296*SUMIF(Lists!$E$2:$E$133,'Quarterly Information'!$K296,Exchange_Value)+Z296*$N296*SUMIF(Lists!$E$2:$E$133,'Quarterly Information'!$M296,Exchange_Value)+Z296*$P296*SUMIF(Lists!$E$2:$E$133,'Quarterly Information'!$O296,Exchange_Value)+Z296*$R296*SUMIF(Lists!$E$2:$E$133,'Quarterly Information'!$Q296,Exchange_Value)+Z296*$T296*SUMIF(Lists!$E$2:$E$133,'Quarterly Information'!$S296,Exchange_Value))/1000,Z296*SUMIF(Lists!$E$2:$E$133,$I296,Exchange_Value)/1000),1)</f>
        <v>0</v>
      </c>
      <c r="CD296" s="218">
        <f>ROUND(IF($I296="Other HFC Blend",(AA296*$L296*SUMIF(Lists!$E$2:$E$133,'Quarterly Information'!$K296,Exchange_Value)+AA296*$N296*SUMIF(Lists!$E$2:$E$133,'Quarterly Information'!$M296,Exchange_Value)+AA296*$P296*SUMIF(Lists!$E$2:$E$133,'Quarterly Information'!$O296,Exchange_Value)+AA296*$R296*SUMIF(Lists!$E$2:$E$133,'Quarterly Information'!$Q296,Exchange_Value)+AA296*$T296*SUMIF(Lists!$E$2:$E$133,'Quarterly Information'!$S296,Exchange_Value))/1000,AA296*SUMIF(Lists!$E$2:$E$133,$I296,Exchange_Value)/1000),1)</f>
        <v>0</v>
      </c>
      <c r="CE296" s="218">
        <f>ROUND(IF($I296="Other HFC Blend",(AB296*$L296*SUMIF(Lists!$E$2:$E$133,'Quarterly Information'!$K296,Exchange_Value)+AB296*$N296*SUMIF(Lists!$E$2:$E$133,'Quarterly Information'!$M296,Exchange_Value)+AB296*$P296*SUMIF(Lists!$E$2:$E$133,'Quarterly Information'!$O296,Exchange_Value)+AB296*$R296*SUMIF(Lists!$E$2:$E$133,'Quarterly Information'!$Q296,Exchange_Value)+AB296*$T296*SUMIF(Lists!$E$2:$E$133,'Quarterly Information'!$S296,Exchange_Value))/1000,AB296*SUMIF(Lists!$E$2:$E$133,$I296,Exchange_Value)/1000),1)</f>
        <v>0</v>
      </c>
      <c r="CF296" s="218">
        <f>ROUND(IF($I296="Other HFC Blend",(AC296*$L296*SUMIF(Lists!$E$2:$E$133,'Quarterly Information'!$K296,Exchange_Value)+AC296*$N296*SUMIF(Lists!$E$2:$E$133,'Quarterly Information'!$M296,Exchange_Value)+AC296*$P296*SUMIF(Lists!$E$2:$E$133,'Quarterly Information'!$O296,Exchange_Value)+AC296*$R296*SUMIF(Lists!$E$2:$E$133,'Quarterly Information'!$Q296,Exchange_Value)+AC296*$T296*SUMIF(Lists!$E$2:$E$133,'Quarterly Information'!$S296,Exchange_Value))/1000,AC296*SUMIF(Lists!$E$2:$E$133,$I296,Exchange_Value)/1000),1)</f>
        <v>0</v>
      </c>
      <c r="CG296" s="218">
        <f>ROUND(IF($I296="Other HFC Blend",(AD296*$L296*SUMIF(Lists!$E$2:$E$133,'Quarterly Information'!$K296,Exchange_Value)+AD296*$N296*SUMIF(Lists!$E$2:$E$133,'Quarterly Information'!$M296,Exchange_Value)+AD296*$P296*SUMIF(Lists!$E$2:$E$133,'Quarterly Information'!$O296,Exchange_Value)+AD296*$R296*SUMIF(Lists!$E$2:$E$133,'Quarterly Information'!$Q296,Exchange_Value)+AD296*$T296*SUMIF(Lists!$E$2:$E$133,'Quarterly Information'!$S296,Exchange_Value))/1000,AD296*SUMIF(Lists!$E$2:$E$133,$I296,Exchange_Value)/1000),1)</f>
        <v>0</v>
      </c>
      <c r="CH296" s="218">
        <f>ROUND(IF($I296="Other HFC Blend",(AE296*$L296*SUMIF(Lists!$E$2:$E$133,'Quarterly Information'!$K296,Exchange_Value)+AE296*$N296*SUMIF(Lists!$E$2:$E$133,'Quarterly Information'!$M296,Exchange_Value)+AE296*$P296*SUMIF(Lists!$E$2:$E$133,'Quarterly Information'!$O296,Exchange_Value)+AE296*$R296*SUMIF(Lists!$E$2:$E$133,'Quarterly Information'!$Q296,Exchange_Value)+AE296*$T296*SUMIF(Lists!$E$2:$E$133,'Quarterly Information'!$S296,Exchange_Value))/1000,AE296*SUMIF(Lists!$E$2:$E$133,$I296,Exchange_Value)/1000),1)</f>
        <v>0</v>
      </c>
      <c r="CI296" s="218">
        <f>ROUND(IF($I296="Other HFC Blend",(AF296*$L296*SUMIF(Lists!$E$2:$E$133,'Quarterly Information'!$K296,Exchange_Value)+AF296*$N296*SUMIF(Lists!$E$2:$E$133,'Quarterly Information'!$M296,Exchange_Value)+AF296*$P296*SUMIF(Lists!$E$2:$E$133,'Quarterly Information'!$O296,Exchange_Value)+AF296*$R296*SUMIF(Lists!$E$2:$E$133,'Quarterly Information'!$Q296,Exchange_Value)+AF296*$T296*SUMIF(Lists!$E$2:$E$133,'Quarterly Information'!$S296,Exchange_Value))/1000,AF296*SUMIF(Lists!$E$2:$E$133,$I296,Exchange_Value)/1000),1)</f>
        <v>0</v>
      </c>
    </row>
    <row r="297" spans="1:87" ht="14" x14ac:dyDescent="0.25">
      <c r="A297" s="39">
        <v>255</v>
      </c>
      <c r="B297" s="90" t="str">
        <f t="shared" si="170"/>
        <v/>
      </c>
      <c r="C297" s="159"/>
      <c r="D297" s="91"/>
      <c r="E297" s="174"/>
      <c r="F297" s="92"/>
      <c r="G297" s="93"/>
      <c r="H297" s="94"/>
      <c r="I297" s="185"/>
      <c r="J297" s="200"/>
      <c r="K297" s="210"/>
      <c r="L297" s="95"/>
      <c r="M297" s="92"/>
      <c r="N297" s="95"/>
      <c r="O297" s="92"/>
      <c r="P297" s="95"/>
      <c r="Q297" s="128"/>
      <c r="R297" s="95"/>
      <c r="S297" s="128"/>
      <c r="T297" s="211"/>
      <c r="U297" s="203"/>
      <c r="V297" s="92"/>
      <c r="W297" s="96"/>
      <c r="X297" s="92"/>
      <c r="Y297" s="220"/>
      <c r="Z297" s="226"/>
      <c r="AA297" s="165"/>
      <c r="AB297" s="165"/>
      <c r="AC297" s="165"/>
      <c r="AD297" s="165"/>
      <c r="AE297" s="165"/>
      <c r="AF297" s="168"/>
      <c r="AG297"/>
      <c r="AH297" s="107">
        <f t="shared" si="172"/>
        <v>0</v>
      </c>
      <c r="AI297" s="107">
        <f t="shared" si="173"/>
        <v>0</v>
      </c>
      <c r="AJ297" s="107">
        <f t="shared" si="174"/>
        <v>0</v>
      </c>
      <c r="AK297" s="107">
        <f t="shared" si="175"/>
        <v>0</v>
      </c>
      <c r="AL297" s="107">
        <f t="shared" si="176"/>
        <v>0</v>
      </c>
      <c r="AM297" s="107">
        <f t="shared" si="171"/>
        <v>0</v>
      </c>
      <c r="AO297" s="161" t="e">
        <f t="shared" si="177"/>
        <v>#DIV/0!</v>
      </c>
      <c r="AP297" s="161" t="e">
        <f t="shared" si="178"/>
        <v>#DIV/0!</v>
      </c>
      <c r="AQ297" s="161" t="e">
        <f t="shared" si="179"/>
        <v>#DIV/0!</v>
      </c>
      <c r="AR297" s="161" t="e">
        <f t="shared" si="180"/>
        <v>#DIV/0!</v>
      </c>
      <c r="AS297" s="161" t="e">
        <f t="shared" si="181"/>
        <v>#DIV/0!</v>
      </c>
      <c r="AT297" s="107">
        <f t="shared" si="182"/>
        <v>0</v>
      </c>
      <c r="AU297" s="161" t="e">
        <f t="shared" si="183"/>
        <v>#DIV/0!</v>
      </c>
      <c r="AV297" s="161" t="e">
        <f t="shared" si="184"/>
        <v>#DIV/0!</v>
      </c>
      <c r="AW297" s="161" t="e">
        <f t="shared" si="185"/>
        <v>#DIV/0!</v>
      </c>
      <c r="AX297" s="161" t="e">
        <f t="shared" si="186"/>
        <v>#DIV/0!</v>
      </c>
      <c r="AY297" s="161" t="e">
        <f t="shared" si="187"/>
        <v>#DIV/0!</v>
      </c>
      <c r="AZ297" s="107">
        <f t="shared" si="188"/>
        <v>0</v>
      </c>
      <c r="BA297" s="161" t="e">
        <f t="shared" si="189"/>
        <v>#DIV/0!</v>
      </c>
      <c r="BB297" s="161" t="e">
        <f t="shared" si="190"/>
        <v>#DIV/0!</v>
      </c>
      <c r="BC297" s="161" t="e">
        <f t="shared" si="191"/>
        <v>#DIV/0!</v>
      </c>
      <c r="BD297" s="161" t="e">
        <f t="shared" si="192"/>
        <v>#DIV/0!</v>
      </c>
      <c r="BE297" s="161" t="e">
        <f t="shared" si="193"/>
        <v>#DIV/0!</v>
      </c>
      <c r="BF297" s="107">
        <f t="shared" si="194"/>
        <v>0</v>
      </c>
      <c r="BG297" s="161" t="e">
        <f t="shared" si="195"/>
        <v>#DIV/0!</v>
      </c>
      <c r="BH297" s="161" t="e">
        <f t="shared" si="196"/>
        <v>#DIV/0!</v>
      </c>
      <c r="BI297" s="161" t="e">
        <f t="shared" si="197"/>
        <v>#DIV/0!</v>
      </c>
      <c r="BJ297" s="161" t="e">
        <f t="shared" si="198"/>
        <v>#DIV/0!</v>
      </c>
      <c r="BK297" s="161" t="e">
        <f t="shared" si="199"/>
        <v>#DIV/0!</v>
      </c>
      <c r="BL297" s="107">
        <f t="shared" si="200"/>
        <v>0</v>
      </c>
      <c r="BM297" s="161" t="e">
        <f t="shared" si="201"/>
        <v>#DIV/0!</v>
      </c>
      <c r="BN297" s="161" t="e">
        <f t="shared" si="202"/>
        <v>#DIV/0!</v>
      </c>
      <c r="BO297" s="161" t="e">
        <f t="shared" si="203"/>
        <v>#DIV/0!</v>
      </c>
      <c r="BP297" s="161" t="e">
        <f t="shared" si="204"/>
        <v>#DIV/0!</v>
      </c>
      <c r="BQ297" s="161" t="e">
        <f t="shared" si="205"/>
        <v>#DIV/0!</v>
      </c>
      <c r="BR297" s="107">
        <f t="shared" si="206"/>
        <v>0</v>
      </c>
      <c r="BS297" s="161" t="e">
        <f t="shared" si="207"/>
        <v>#DIV/0!</v>
      </c>
      <c r="BT297" s="161" t="e">
        <f t="shared" si="208"/>
        <v>#DIV/0!</v>
      </c>
      <c r="BU297" s="161" t="e">
        <f t="shared" si="209"/>
        <v>#DIV/0!</v>
      </c>
      <c r="BV297" s="161" t="e">
        <f t="shared" si="210"/>
        <v>#DIV/0!</v>
      </c>
      <c r="BW297" s="161" t="e">
        <f t="shared" si="211"/>
        <v>#DIV/0!</v>
      </c>
      <c r="BX297" s="107">
        <f t="shared" si="212"/>
        <v>0</v>
      </c>
      <c r="BZ297" s="40" t="e">
        <f>VLOOKUP(I297,Lists!$D$2:$D$19,1,FALSE)</f>
        <v>#N/A</v>
      </c>
      <c r="CA297" s="40" t="e">
        <f>VLOOKUP($I297,Blends!$B$2:$B$115,1,FALSE)</f>
        <v>#N/A</v>
      </c>
      <c r="CC297" s="218">
        <f>ROUND(IF($I297="Other HFC Blend",(Z297*$L297*SUMIF(Lists!$E$2:$E$133,'Quarterly Information'!$K297,Exchange_Value)+Z297*$N297*SUMIF(Lists!$E$2:$E$133,'Quarterly Information'!$M297,Exchange_Value)+Z297*$P297*SUMIF(Lists!$E$2:$E$133,'Quarterly Information'!$O297,Exchange_Value)+Z297*$R297*SUMIF(Lists!$E$2:$E$133,'Quarterly Information'!$Q297,Exchange_Value)+Z297*$T297*SUMIF(Lists!$E$2:$E$133,'Quarterly Information'!$S297,Exchange_Value))/1000,Z297*SUMIF(Lists!$E$2:$E$133,$I297,Exchange_Value)/1000),1)</f>
        <v>0</v>
      </c>
      <c r="CD297" s="218">
        <f>ROUND(IF($I297="Other HFC Blend",(AA297*$L297*SUMIF(Lists!$E$2:$E$133,'Quarterly Information'!$K297,Exchange_Value)+AA297*$N297*SUMIF(Lists!$E$2:$E$133,'Quarterly Information'!$M297,Exchange_Value)+AA297*$P297*SUMIF(Lists!$E$2:$E$133,'Quarterly Information'!$O297,Exchange_Value)+AA297*$R297*SUMIF(Lists!$E$2:$E$133,'Quarterly Information'!$Q297,Exchange_Value)+AA297*$T297*SUMIF(Lists!$E$2:$E$133,'Quarterly Information'!$S297,Exchange_Value))/1000,AA297*SUMIF(Lists!$E$2:$E$133,$I297,Exchange_Value)/1000),1)</f>
        <v>0</v>
      </c>
      <c r="CE297" s="218">
        <f>ROUND(IF($I297="Other HFC Blend",(AB297*$L297*SUMIF(Lists!$E$2:$E$133,'Quarterly Information'!$K297,Exchange_Value)+AB297*$N297*SUMIF(Lists!$E$2:$E$133,'Quarterly Information'!$M297,Exchange_Value)+AB297*$P297*SUMIF(Lists!$E$2:$E$133,'Quarterly Information'!$O297,Exchange_Value)+AB297*$R297*SUMIF(Lists!$E$2:$E$133,'Quarterly Information'!$Q297,Exchange_Value)+AB297*$T297*SUMIF(Lists!$E$2:$E$133,'Quarterly Information'!$S297,Exchange_Value))/1000,AB297*SUMIF(Lists!$E$2:$E$133,$I297,Exchange_Value)/1000),1)</f>
        <v>0</v>
      </c>
      <c r="CF297" s="218">
        <f>ROUND(IF($I297="Other HFC Blend",(AC297*$L297*SUMIF(Lists!$E$2:$E$133,'Quarterly Information'!$K297,Exchange_Value)+AC297*$N297*SUMIF(Lists!$E$2:$E$133,'Quarterly Information'!$M297,Exchange_Value)+AC297*$P297*SUMIF(Lists!$E$2:$E$133,'Quarterly Information'!$O297,Exchange_Value)+AC297*$R297*SUMIF(Lists!$E$2:$E$133,'Quarterly Information'!$Q297,Exchange_Value)+AC297*$T297*SUMIF(Lists!$E$2:$E$133,'Quarterly Information'!$S297,Exchange_Value))/1000,AC297*SUMIF(Lists!$E$2:$E$133,$I297,Exchange_Value)/1000),1)</f>
        <v>0</v>
      </c>
      <c r="CG297" s="218">
        <f>ROUND(IF($I297="Other HFC Blend",(AD297*$L297*SUMIF(Lists!$E$2:$E$133,'Quarterly Information'!$K297,Exchange_Value)+AD297*$N297*SUMIF(Lists!$E$2:$E$133,'Quarterly Information'!$M297,Exchange_Value)+AD297*$P297*SUMIF(Lists!$E$2:$E$133,'Quarterly Information'!$O297,Exchange_Value)+AD297*$R297*SUMIF(Lists!$E$2:$E$133,'Quarterly Information'!$Q297,Exchange_Value)+AD297*$T297*SUMIF(Lists!$E$2:$E$133,'Quarterly Information'!$S297,Exchange_Value))/1000,AD297*SUMIF(Lists!$E$2:$E$133,$I297,Exchange_Value)/1000),1)</f>
        <v>0</v>
      </c>
      <c r="CH297" s="218">
        <f>ROUND(IF($I297="Other HFC Blend",(AE297*$L297*SUMIF(Lists!$E$2:$E$133,'Quarterly Information'!$K297,Exchange_Value)+AE297*$N297*SUMIF(Lists!$E$2:$E$133,'Quarterly Information'!$M297,Exchange_Value)+AE297*$P297*SUMIF(Lists!$E$2:$E$133,'Quarterly Information'!$O297,Exchange_Value)+AE297*$R297*SUMIF(Lists!$E$2:$E$133,'Quarterly Information'!$Q297,Exchange_Value)+AE297*$T297*SUMIF(Lists!$E$2:$E$133,'Quarterly Information'!$S297,Exchange_Value))/1000,AE297*SUMIF(Lists!$E$2:$E$133,$I297,Exchange_Value)/1000),1)</f>
        <v>0</v>
      </c>
      <c r="CI297" s="218">
        <f>ROUND(IF($I297="Other HFC Blend",(AF297*$L297*SUMIF(Lists!$E$2:$E$133,'Quarterly Information'!$K297,Exchange_Value)+AF297*$N297*SUMIF(Lists!$E$2:$E$133,'Quarterly Information'!$M297,Exchange_Value)+AF297*$P297*SUMIF(Lists!$E$2:$E$133,'Quarterly Information'!$O297,Exchange_Value)+AF297*$R297*SUMIF(Lists!$E$2:$E$133,'Quarterly Information'!$Q297,Exchange_Value)+AF297*$T297*SUMIF(Lists!$E$2:$E$133,'Quarterly Information'!$S297,Exchange_Value))/1000,AF297*SUMIF(Lists!$E$2:$E$133,$I297,Exchange_Value)/1000),1)</f>
        <v>0</v>
      </c>
    </row>
    <row r="298" spans="1:87" ht="14" x14ac:dyDescent="0.25">
      <c r="A298" s="39">
        <v>256</v>
      </c>
      <c r="B298" s="90" t="str">
        <f t="shared" si="170"/>
        <v/>
      </c>
      <c r="C298" s="159"/>
      <c r="D298" s="91"/>
      <c r="E298" s="174"/>
      <c r="F298" s="92"/>
      <c r="G298" s="93"/>
      <c r="H298" s="94"/>
      <c r="I298" s="185"/>
      <c r="J298" s="200"/>
      <c r="K298" s="210"/>
      <c r="L298" s="95"/>
      <c r="M298" s="92"/>
      <c r="N298" s="95"/>
      <c r="O298" s="92"/>
      <c r="P298" s="95"/>
      <c r="Q298" s="128"/>
      <c r="R298" s="95"/>
      <c r="S298" s="128"/>
      <c r="T298" s="211"/>
      <c r="U298" s="203"/>
      <c r="V298" s="92"/>
      <c r="W298" s="96"/>
      <c r="X298" s="92"/>
      <c r="Y298" s="220"/>
      <c r="Z298" s="226"/>
      <c r="AA298" s="165"/>
      <c r="AB298" s="165"/>
      <c r="AC298" s="165"/>
      <c r="AD298" s="165"/>
      <c r="AE298" s="165"/>
      <c r="AF298" s="168"/>
      <c r="AG298"/>
      <c r="AH298" s="107">
        <f t="shared" si="172"/>
        <v>0</v>
      </c>
      <c r="AI298" s="107">
        <f t="shared" si="173"/>
        <v>0</v>
      </c>
      <c r="AJ298" s="107">
        <f t="shared" si="174"/>
        <v>0</v>
      </c>
      <c r="AK298" s="107">
        <f t="shared" si="175"/>
        <v>0</v>
      </c>
      <c r="AL298" s="107">
        <f t="shared" si="176"/>
        <v>0</v>
      </c>
      <c r="AM298" s="107">
        <f t="shared" si="171"/>
        <v>0</v>
      </c>
      <c r="AO298" s="161" t="e">
        <f t="shared" si="177"/>
        <v>#DIV/0!</v>
      </c>
      <c r="AP298" s="161" t="e">
        <f t="shared" si="178"/>
        <v>#DIV/0!</v>
      </c>
      <c r="AQ298" s="161" t="e">
        <f t="shared" si="179"/>
        <v>#DIV/0!</v>
      </c>
      <c r="AR298" s="161" t="e">
        <f t="shared" si="180"/>
        <v>#DIV/0!</v>
      </c>
      <c r="AS298" s="161" t="e">
        <f t="shared" si="181"/>
        <v>#DIV/0!</v>
      </c>
      <c r="AT298" s="107">
        <f t="shared" si="182"/>
        <v>0</v>
      </c>
      <c r="AU298" s="161" t="e">
        <f t="shared" si="183"/>
        <v>#DIV/0!</v>
      </c>
      <c r="AV298" s="161" t="e">
        <f t="shared" si="184"/>
        <v>#DIV/0!</v>
      </c>
      <c r="AW298" s="161" t="e">
        <f t="shared" si="185"/>
        <v>#DIV/0!</v>
      </c>
      <c r="AX298" s="161" t="e">
        <f t="shared" si="186"/>
        <v>#DIV/0!</v>
      </c>
      <c r="AY298" s="161" t="e">
        <f t="shared" si="187"/>
        <v>#DIV/0!</v>
      </c>
      <c r="AZ298" s="107">
        <f t="shared" si="188"/>
        <v>0</v>
      </c>
      <c r="BA298" s="161" t="e">
        <f t="shared" si="189"/>
        <v>#DIV/0!</v>
      </c>
      <c r="BB298" s="161" t="e">
        <f t="shared" si="190"/>
        <v>#DIV/0!</v>
      </c>
      <c r="BC298" s="161" t="e">
        <f t="shared" si="191"/>
        <v>#DIV/0!</v>
      </c>
      <c r="BD298" s="161" t="e">
        <f t="shared" si="192"/>
        <v>#DIV/0!</v>
      </c>
      <c r="BE298" s="161" t="e">
        <f t="shared" si="193"/>
        <v>#DIV/0!</v>
      </c>
      <c r="BF298" s="107">
        <f t="shared" si="194"/>
        <v>0</v>
      </c>
      <c r="BG298" s="161" t="e">
        <f t="shared" si="195"/>
        <v>#DIV/0!</v>
      </c>
      <c r="BH298" s="161" t="e">
        <f t="shared" si="196"/>
        <v>#DIV/0!</v>
      </c>
      <c r="BI298" s="161" t="e">
        <f t="shared" si="197"/>
        <v>#DIV/0!</v>
      </c>
      <c r="BJ298" s="161" t="e">
        <f t="shared" si="198"/>
        <v>#DIV/0!</v>
      </c>
      <c r="BK298" s="161" t="e">
        <f t="shared" si="199"/>
        <v>#DIV/0!</v>
      </c>
      <c r="BL298" s="107">
        <f t="shared" si="200"/>
        <v>0</v>
      </c>
      <c r="BM298" s="161" t="e">
        <f t="shared" si="201"/>
        <v>#DIV/0!</v>
      </c>
      <c r="BN298" s="161" t="e">
        <f t="shared" si="202"/>
        <v>#DIV/0!</v>
      </c>
      <c r="BO298" s="161" t="e">
        <f t="shared" si="203"/>
        <v>#DIV/0!</v>
      </c>
      <c r="BP298" s="161" t="e">
        <f t="shared" si="204"/>
        <v>#DIV/0!</v>
      </c>
      <c r="BQ298" s="161" t="e">
        <f t="shared" si="205"/>
        <v>#DIV/0!</v>
      </c>
      <c r="BR298" s="107">
        <f t="shared" si="206"/>
        <v>0</v>
      </c>
      <c r="BS298" s="161" t="e">
        <f t="shared" si="207"/>
        <v>#DIV/0!</v>
      </c>
      <c r="BT298" s="161" t="e">
        <f t="shared" si="208"/>
        <v>#DIV/0!</v>
      </c>
      <c r="BU298" s="161" t="e">
        <f t="shared" si="209"/>
        <v>#DIV/0!</v>
      </c>
      <c r="BV298" s="161" t="e">
        <f t="shared" si="210"/>
        <v>#DIV/0!</v>
      </c>
      <c r="BW298" s="161" t="e">
        <f t="shared" si="211"/>
        <v>#DIV/0!</v>
      </c>
      <c r="BX298" s="107">
        <f t="shared" si="212"/>
        <v>0</v>
      </c>
      <c r="BZ298" s="40" t="e">
        <f>VLOOKUP(I298,Lists!$D$2:$D$19,1,FALSE)</f>
        <v>#N/A</v>
      </c>
      <c r="CA298" s="40" t="e">
        <f>VLOOKUP($I298,Blends!$B$2:$B$115,1,FALSE)</f>
        <v>#N/A</v>
      </c>
      <c r="CC298" s="218">
        <f>ROUND(IF($I298="Other HFC Blend",(Z298*$L298*SUMIF(Lists!$E$2:$E$133,'Quarterly Information'!$K298,Exchange_Value)+Z298*$N298*SUMIF(Lists!$E$2:$E$133,'Quarterly Information'!$M298,Exchange_Value)+Z298*$P298*SUMIF(Lists!$E$2:$E$133,'Quarterly Information'!$O298,Exchange_Value)+Z298*$R298*SUMIF(Lists!$E$2:$E$133,'Quarterly Information'!$Q298,Exchange_Value)+Z298*$T298*SUMIF(Lists!$E$2:$E$133,'Quarterly Information'!$S298,Exchange_Value))/1000,Z298*SUMIF(Lists!$E$2:$E$133,$I298,Exchange_Value)/1000),1)</f>
        <v>0</v>
      </c>
      <c r="CD298" s="218">
        <f>ROUND(IF($I298="Other HFC Blend",(AA298*$L298*SUMIF(Lists!$E$2:$E$133,'Quarterly Information'!$K298,Exchange_Value)+AA298*$N298*SUMIF(Lists!$E$2:$E$133,'Quarterly Information'!$M298,Exchange_Value)+AA298*$P298*SUMIF(Lists!$E$2:$E$133,'Quarterly Information'!$O298,Exchange_Value)+AA298*$R298*SUMIF(Lists!$E$2:$E$133,'Quarterly Information'!$Q298,Exchange_Value)+AA298*$T298*SUMIF(Lists!$E$2:$E$133,'Quarterly Information'!$S298,Exchange_Value))/1000,AA298*SUMIF(Lists!$E$2:$E$133,$I298,Exchange_Value)/1000),1)</f>
        <v>0</v>
      </c>
      <c r="CE298" s="218">
        <f>ROUND(IF($I298="Other HFC Blend",(AB298*$L298*SUMIF(Lists!$E$2:$E$133,'Quarterly Information'!$K298,Exchange_Value)+AB298*$N298*SUMIF(Lists!$E$2:$E$133,'Quarterly Information'!$M298,Exchange_Value)+AB298*$P298*SUMIF(Lists!$E$2:$E$133,'Quarterly Information'!$O298,Exchange_Value)+AB298*$R298*SUMIF(Lists!$E$2:$E$133,'Quarterly Information'!$Q298,Exchange_Value)+AB298*$T298*SUMIF(Lists!$E$2:$E$133,'Quarterly Information'!$S298,Exchange_Value))/1000,AB298*SUMIF(Lists!$E$2:$E$133,$I298,Exchange_Value)/1000),1)</f>
        <v>0</v>
      </c>
      <c r="CF298" s="218">
        <f>ROUND(IF($I298="Other HFC Blend",(AC298*$L298*SUMIF(Lists!$E$2:$E$133,'Quarterly Information'!$K298,Exchange_Value)+AC298*$N298*SUMIF(Lists!$E$2:$E$133,'Quarterly Information'!$M298,Exchange_Value)+AC298*$P298*SUMIF(Lists!$E$2:$E$133,'Quarterly Information'!$O298,Exchange_Value)+AC298*$R298*SUMIF(Lists!$E$2:$E$133,'Quarterly Information'!$Q298,Exchange_Value)+AC298*$T298*SUMIF(Lists!$E$2:$E$133,'Quarterly Information'!$S298,Exchange_Value))/1000,AC298*SUMIF(Lists!$E$2:$E$133,$I298,Exchange_Value)/1000),1)</f>
        <v>0</v>
      </c>
      <c r="CG298" s="218">
        <f>ROUND(IF($I298="Other HFC Blend",(AD298*$L298*SUMIF(Lists!$E$2:$E$133,'Quarterly Information'!$K298,Exchange_Value)+AD298*$N298*SUMIF(Lists!$E$2:$E$133,'Quarterly Information'!$M298,Exchange_Value)+AD298*$P298*SUMIF(Lists!$E$2:$E$133,'Quarterly Information'!$O298,Exchange_Value)+AD298*$R298*SUMIF(Lists!$E$2:$E$133,'Quarterly Information'!$Q298,Exchange_Value)+AD298*$T298*SUMIF(Lists!$E$2:$E$133,'Quarterly Information'!$S298,Exchange_Value))/1000,AD298*SUMIF(Lists!$E$2:$E$133,$I298,Exchange_Value)/1000),1)</f>
        <v>0</v>
      </c>
      <c r="CH298" s="218">
        <f>ROUND(IF($I298="Other HFC Blend",(AE298*$L298*SUMIF(Lists!$E$2:$E$133,'Quarterly Information'!$K298,Exchange_Value)+AE298*$N298*SUMIF(Lists!$E$2:$E$133,'Quarterly Information'!$M298,Exchange_Value)+AE298*$P298*SUMIF(Lists!$E$2:$E$133,'Quarterly Information'!$O298,Exchange_Value)+AE298*$R298*SUMIF(Lists!$E$2:$E$133,'Quarterly Information'!$Q298,Exchange_Value)+AE298*$T298*SUMIF(Lists!$E$2:$E$133,'Quarterly Information'!$S298,Exchange_Value))/1000,AE298*SUMIF(Lists!$E$2:$E$133,$I298,Exchange_Value)/1000),1)</f>
        <v>0</v>
      </c>
      <c r="CI298" s="218">
        <f>ROUND(IF($I298="Other HFC Blend",(AF298*$L298*SUMIF(Lists!$E$2:$E$133,'Quarterly Information'!$K298,Exchange_Value)+AF298*$N298*SUMIF(Lists!$E$2:$E$133,'Quarterly Information'!$M298,Exchange_Value)+AF298*$P298*SUMIF(Lists!$E$2:$E$133,'Quarterly Information'!$O298,Exchange_Value)+AF298*$R298*SUMIF(Lists!$E$2:$E$133,'Quarterly Information'!$Q298,Exchange_Value)+AF298*$T298*SUMIF(Lists!$E$2:$E$133,'Quarterly Information'!$S298,Exchange_Value))/1000,AF298*SUMIF(Lists!$E$2:$E$133,$I298,Exchange_Value)/1000),1)</f>
        <v>0</v>
      </c>
    </row>
    <row r="299" spans="1:87" ht="14" x14ac:dyDescent="0.25">
      <c r="A299" s="39">
        <v>257</v>
      </c>
      <c r="B299" s="90" t="str">
        <f t="shared" si="170"/>
        <v/>
      </c>
      <c r="C299" s="159"/>
      <c r="D299" s="91"/>
      <c r="E299" s="174"/>
      <c r="F299" s="92"/>
      <c r="G299" s="93"/>
      <c r="H299" s="94"/>
      <c r="I299" s="185"/>
      <c r="J299" s="200"/>
      <c r="K299" s="210"/>
      <c r="L299" s="95"/>
      <c r="M299" s="92"/>
      <c r="N299" s="95"/>
      <c r="O299" s="92"/>
      <c r="P299" s="95"/>
      <c r="Q299" s="128"/>
      <c r="R299" s="95"/>
      <c r="S299" s="128"/>
      <c r="T299" s="211"/>
      <c r="U299" s="203"/>
      <c r="V299" s="92"/>
      <c r="W299" s="96"/>
      <c r="X299" s="92"/>
      <c r="Y299" s="220"/>
      <c r="Z299" s="226"/>
      <c r="AA299" s="165"/>
      <c r="AB299" s="165"/>
      <c r="AC299" s="165"/>
      <c r="AD299" s="165"/>
      <c r="AE299" s="165"/>
      <c r="AF299" s="168"/>
      <c r="AG299"/>
      <c r="AH299" s="107">
        <f t="shared" si="172"/>
        <v>0</v>
      </c>
      <c r="AI299" s="107">
        <f t="shared" si="173"/>
        <v>0</v>
      </c>
      <c r="AJ299" s="107">
        <f t="shared" si="174"/>
        <v>0</v>
      </c>
      <c r="AK299" s="107">
        <f t="shared" si="175"/>
        <v>0</v>
      </c>
      <c r="AL299" s="107">
        <f t="shared" si="176"/>
        <v>0</v>
      </c>
      <c r="AM299" s="107">
        <f t="shared" si="171"/>
        <v>0</v>
      </c>
      <c r="AO299" s="161" t="e">
        <f t="shared" si="177"/>
        <v>#DIV/0!</v>
      </c>
      <c r="AP299" s="161" t="e">
        <f t="shared" si="178"/>
        <v>#DIV/0!</v>
      </c>
      <c r="AQ299" s="161" t="e">
        <f t="shared" si="179"/>
        <v>#DIV/0!</v>
      </c>
      <c r="AR299" s="161" t="e">
        <f t="shared" si="180"/>
        <v>#DIV/0!</v>
      </c>
      <c r="AS299" s="161" t="e">
        <f t="shared" si="181"/>
        <v>#DIV/0!</v>
      </c>
      <c r="AT299" s="107">
        <f t="shared" si="182"/>
        <v>0</v>
      </c>
      <c r="AU299" s="161" t="e">
        <f t="shared" si="183"/>
        <v>#DIV/0!</v>
      </c>
      <c r="AV299" s="161" t="e">
        <f t="shared" si="184"/>
        <v>#DIV/0!</v>
      </c>
      <c r="AW299" s="161" t="e">
        <f t="shared" si="185"/>
        <v>#DIV/0!</v>
      </c>
      <c r="AX299" s="161" t="e">
        <f t="shared" si="186"/>
        <v>#DIV/0!</v>
      </c>
      <c r="AY299" s="161" t="e">
        <f t="shared" si="187"/>
        <v>#DIV/0!</v>
      </c>
      <c r="AZ299" s="107">
        <f t="shared" si="188"/>
        <v>0</v>
      </c>
      <c r="BA299" s="161" t="e">
        <f t="shared" si="189"/>
        <v>#DIV/0!</v>
      </c>
      <c r="BB299" s="161" t="e">
        <f t="shared" si="190"/>
        <v>#DIV/0!</v>
      </c>
      <c r="BC299" s="161" t="e">
        <f t="shared" si="191"/>
        <v>#DIV/0!</v>
      </c>
      <c r="BD299" s="161" t="e">
        <f t="shared" si="192"/>
        <v>#DIV/0!</v>
      </c>
      <c r="BE299" s="161" t="e">
        <f t="shared" si="193"/>
        <v>#DIV/0!</v>
      </c>
      <c r="BF299" s="107">
        <f t="shared" si="194"/>
        <v>0</v>
      </c>
      <c r="BG299" s="161" t="e">
        <f t="shared" si="195"/>
        <v>#DIV/0!</v>
      </c>
      <c r="BH299" s="161" t="e">
        <f t="shared" si="196"/>
        <v>#DIV/0!</v>
      </c>
      <c r="BI299" s="161" t="e">
        <f t="shared" si="197"/>
        <v>#DIV/0!</v>
      </c>
      <c r="BJ299" s="161" t="e">
        <f t="shared" si="198"/>
        <v>#DIV/0!</v>
      </c>
      <c r="BK299" s="161" t="e">
        <f t="shared" si="199"/>
        <v>#DIV/0!</v>
      </c>
      <c r="BL299" s="107">
        <f t="shared" si="200"/>
        <v>0</v>
      </c>
      <c r="BM299" s="161" t="e">
        <f t="shared" si="201"/>
        <v>#DIV/0!</v>
      </c>
      <c r="BN299" s="161" t="e">
        <f t="shared" si="202"/>
        <v>#DIV/0!</v>
      </c>
      <c r="BO299" s="161" t="e">
        <f t="shared" si="203"/>
        <v>#DIV/0!</v>
      </c>
      <c r="BP299" s="161" t="e">
        <f t="shared" si="204"/>
        <v>#DIV/0!</v>
      </c>
      <c r="BQ299" s="161" t="e">
        <f t="shared" si="205"/>
        <v>#DIV/0!</v>
      </c>
      <c r="BR299" s="107">
        <f t="shared" si="206"/>
        <v>0</v>
      </c>
      <c r="BS299" s="161" t="e">
        <f t="shared" si="207"/>
        <v>#DIV/0!</v>
      </c>
      <c r="BT299" s="161" t="e">
        <f t="shared" si="208"/>
        <v>#DIV/0!</v>
      </c>
      <c r="BU299" s="161" t="e">
        <f t="shared" si="209"/>
        <v>#DIV/0!</v>
      </c>
      <c r="BV299" s="161" t="e">
        <f t="shared" si="210"/>
        <v>#DIV/0!</v>
      </c>
      <c r="BW299" s="161" t="e">
        <f t="shared" si="211"/>
        <v>#DIV/0!</v>
      </c>
      <c r="BX299" s="107">
        <f t="shared" si="212"/>
        <v>0</v>
      </c>
      <c r="BZ299" s="40" t="e">
        <f>VLOOKUP(I299,Lists!$D$2:$D$19,1,FALSE)</f>
        <v>#N/A</v>
      </c>
      <c r="CA299" s="40" t="e">
        <f>VLOOKUP($I299,Blends!$B$2:$B$115,1,FALSE)</f>
        <v>#N/A</v>
      </c>
      <c r="CC299" s="218">
        <f>ROUND(IF($I299="Other HFC Blend",(Z299*$L299*SUMIF(Lists!$E$2:$E$133,'Quarterly Information'!$K299,Exchange_Value)+Z299*$N299*SUMIF(Lists!$E$2:$E$133,'Quarterly Information'!$M299,Exchange_Value)+Z299*$P299*SUMIF(Lists!$E$2:$E$133,'Quarterly Information'!$O299,Exchange_Value)+Z299*$R299*SUMIF(Lists!$E$2:$E$133,'Quarterly Information'!$Q299,Exchange_Value)+Z299*$T299*SUMIF(Lists!$E$2:$E$133,'Quarterly Information'!$S299,Exchange_Value))/1000,Z299*SUMIF(Lists!$E$2:$E$133,$I299,Exchange_Value)/1000),1)</f>
        <v>0</v>
      </c>
      <c r="CD299" s="218">
        <f>ROUND(IF($I299="Other HFC Blend",(AA299*$L299*SUMIF(Lists!$E$2:$E$133,'Quarterly Information'!$K299,Exchange_Value)+AA299*$N299*SUMIF(Lists!$E$2:$E$133,'Quarterly Information'!$M299,Exchange_Value)+AA299*$P299*SUMIF(Lists!$E$2:$E$133,'Quarterly Information'!$O299,Exchange_Value)+AA299*$R299*SUMIF(Lists!$E$2:$E$133,'Quarterly Information'!$Q299,Exchange_Value)+AA299*$T299*SUMIF(Lists!$E$2:$E$133,'Quarterly Information'!$S299,Exchange_Value))/1000,AA299*SUMIF(Lists!$E$2:$E$133,$I299,Exchange_Value)/1000),1)</f>
        <v>0</v>
      </c>
      <c r="CE299" s="218">
        <f>ROUND(IF($I299="Other HFC Blend",(AB299*$L299*SUMIF(Lists!$E$2:$E$133,'Quarterly Information'!$K299,Exchange_Value)+AB299*$N299*SUMIF(Lists!$E$2:$E$133,'Quarterly Information'!$M299,Exchange_Value)+AB299*$P299*SUMIF(Lists!$E$2:$E$133,'Quarterly Information'!$O299,Exchange_Value)+AB299*$R299*SUMIF(Lists!$E$2:$E$133,'Quarterly Information'!$Q299,Exchange_Value)+AB299*$T299*SUMIF(Lists!$E$2:$E$133,'Quarterly Information'!$S299,Exchange_Value))/1000,AB299*SUMIF(Lists!$E$2:$E$133,$I299,Exchange_Value)/1000),1)</f>
        <v>0</v>
      </c>
      <c r="CF299" s="218">
        <f>ROUND(IF($I299="Other HFC Blend",(AC299*$L299*SUMIF(Lists!$E$2:$E$133,'Quarterly Information'!$K299,Exchange_Value)+AC299*$N299*SUMIF(Lists!$E$2:$E$133,'Quarterly Information'!$M299,Exchange_Value)+AC299*$P299*SUMIF(Lists!$E$2:$E$133,'Quarterly Information'!$O299,Exchange_Value)+AC299*$R299*SUMIF(Lists!$E$2:$E$133,'Quarterly Information'!$Q299,Exchange_Value)+AC299*$T299*SUMIF(Lists!$E$2:$E$133,'Quarterly Information'!$S299,Exchange_Value))/1000,AC299*SUMIF(Lists!$E$2:$E$133,$I299,Exchange_Value)/1000),1)</f>
        <v>0</v>
      </c>
      <c r="CG299" s="218">
        <f>ROUND(IF($I299="Other HFC Blend",(AD299*$L299*SUMIF(Lists!$E$2:$E$133,'Quarterly Information'!$K299,Exchange_Value)+AD299*$N299*SUMIF(Lists!$E$2:$E$133,'Quarterly Information'!$M299,Exchange_Value)+AD299*$P299*SUMIF(Lists!$E$2:$E$133,'Quarterly Information'!$O299,Exchange_Value)+AD299*$R299*SUMIF(Lists!$E$2:$E$133,'Quarterly Information'!$Q299,Exchange_Value)+AD299*$T299*SUMIF(Lists!$E$2:$E$133,'Quarterly Information'!$S299,Exchange_Value))/1000,AD299*SUMIF(Lists!$E$2:$E$133,$I299,Exchange_Value)/1000),1)</f>
        <v>0</v>
      </c>
      <c r="CH299" s="218">
        <f>ROUND(IF($I299="Other HFC Blend",(AE299*$L299*SUMIF(Lists!$E$2:$E$133,'Quarterly Information'!$K299,Exchange_Value)+AE299*$N299*SUMIF(Lists!$E$2:$E$133,'Quarterly Information'!$M299,Exchange_Value)+AE299*$P299*SUMIF(Lists!$E$2:$E$133,'Quarterly Information'!$O299,Exchange_Value)+AE299*$R299*SUMIF(Lists!$E$2:$E$133,'Quarterly Information'!$Q299,Exchange_Value)+AE299*$T299*SUMIF(Lists!$E$2:$E$133,'Quarterly Information'!$S299,Exchange_Value))/1000,AE299*SUMIF(Lists!$E$2:$E$133,$I299,Exchange_Value)/1000),1)</f>
        <v>0</v>
      </c>
      <c r="CI299" s="218">
        <f>ROUND(IF($I299="Other HFC Blend",(AF299*$L299*SUMIF(Lists!$E$2:$E$133,'Quarterly Information'!$K299,Exchange_Value)+AF299*$N299*SUMIF(Lists!$E$2:$E$133,'Quarterly Information'!$M299,Exchange_Value)+AF299*$P299*SUMIF(Lists!$E$2:$E$133,'Quarterly Information'!$O299,Exchange_Value)+AF299*$R299*SUMIF(Lists!$E$2:$E$133,'Quarterly Information'!$Q299,Exchange_Value)+AF299*$T299*SUMIF(Lists!$E$2:$E$133,'Quarterly Information'!$S299,Exchange_Value))/1000,AF299*SUMIF(Lists!$E$2:$E$133,$I299,Exchange_Value)/1000),1)</f>
        <v>0</v>
      </c>
    </row>
    <row r="300" spans="1:87" ht="14" x14ac:dyDescent="0.25">
      <c r="A300" s="39">
        <v>258</v>
      </c>
      <c r="B300" s="90" t="str">
        <f t="shared" ref="B300:B363" si="213">IF(C300&gt;0,A300,"")</f>
        <v/>
      </c>
      <c r="C300" s="159"/>
      <c r="D300" s="91"/>
      <c r="E300" s="174"/>
      <c r="F300" s="92"/>
      <c r="G300" s="93"/>
      <c r="H300" s="94"/>
      <c r="I300" s="185"/>
      <c r="J300" s="200"/>
      <c r="K300" s="210"/>
      <c r="L300" s="95"/>
      <c r="M300" s="92"/>
      <c r="N300" s="95"/>
      <c r="O300" s="92"/>
      <c r="P300" s="95"/>
      <c r="Q300" s="128"/>
      <c r="R300" s="95"/>
      <c r="S300" s="128"/>
      <c r="T300" s="211"/>
      <c r="U300" s="203"/>
      <c r="V300" s="92"/>
      <c r="W300" s="96"/>
      <c r="X300" s="92"/>
      <c r="Y300" s="220"/>
      <c r="Z300" s="226"/>
      <c r="AA300" s="165"/>
      <c r="AB300" s="165"/>
      <c r="AC300" s="165"/>
      <c r="AD300" s="165"/>
      <c r="AE300" s="165"/>
      <c r="AF300" s="168"/>
      <c r="AG300"/>
      <c r="AH300" s="107">
        <f t="shared" si="172"/>
        <v>0</v>
      </c>
      <c r="AI300" s="107">
        <f t="shared" si="173"/>
        <v>0</v>
      </c>
      <c r="AJ300" s="107">
        <f t="shared" si="174"/>
        <v>0</v>
      </c>
      <c r="AK300" s="107">
        <f t="shared" si="175"/>
        <v>0</v>
      </c>
      <c r="AL300" s="107">
        <f t="shared" si="176"/>
        <v>0</v>
      </c>
      <c r="AM300" s="107">
        <f t="shared" ref="AM300:AM363" si="214">IF(F300="No",J300,0)</f>
        <v>0</v>
      </c>
      <c r="AO300" s="161" t="e">
        <f t="shared" si="177"/>
        <v>#DIV/0!</v>
      </c>
      <c r="AP300" s="161" t="e">
        <f t="shared" si="178"/>
        <v>#DIV/0!</v>
      </c>
      <c r="AQ300" s="161" t="e">
        <f t="shared" si="179"/>
        <v>#DIV/0!</v>
      </c>
      <c r="AR300" s="161" t="e">
        <f t="shared" si="180"/>
        <v>#DIV/0!</v>
      </c>
      <c r="AS300" s="161" t="e">
        <f t="shared" si="181"/>
        <v>#DIV/0!</v>
      </c>
      <c r="AT300" s="107">
        <f t="shared" si="182"/>
        <v>0</v>
      </c>
      <c r="AU300" s="161" t="e">
        <f t="shared" si="183"/>
        <v>#DIV/0!</v>
      </c>
      <c r="AV300" s="161" t="e">
        <f t="shared" si="184"/>
        <v>#DIV/0!</v>
      </c>
      <c r="AW300" s="161" t="e">
        <f t="shared" si="185"/>
        <v>#DIV/0!</v>
      </c>
      <c r="AX300" s="161" t="e">
        <f t="shared" si="186"/>
        <v>#DIV/0!</v>
      </c>
      <c r="AY300" s="161" t="e">
        <f t="shared" si="187"/>
        <v>#DIV/0!</v>
      </c>
      <c r="AZ300" s="107">
        <f t="shared" si="188"/>
        <v>0</v>
      </c>
      <c r="BA300" s="161" t="e">
        <f t="shared" si="189"/>
        <v>#DIV/0!</v>
      </c>
      <c r="BB300" s="161" t="e">
        <f t="shared" si="190"/>
        <v>#DIV/0!</v>
      </c>
      <c r="BC300" s="161" t="e">
        <f t="shared" si="191"/>
        <v>#DIV/0!</v>
      </c>
      <c r="BD300" s="161" t="e">
        <f t="shared" si="192"/>
        <v>#DIV/0!</v>
      </c>
      <c r="BE300" s="161" t="e">
        <f t="shared" si="193"/>
        <v>#DIV/0!</v>
      </c>
      <c r="BF300" s="107">
        <f t="shared" si="194"/>
        <v>0</v>
      </c>
      <c r="BG300" s="161" t="e">
        <f t="shared" si="195"/>
        <v>#DIV/0!</v>
      </c>
      <c r="BH300" s="161" t="e">
        <f t="shared" si="196"/>
        <v>#DIV/0!</v>
      </c>
      <c r="BI300" s="161" t="e">
        <f t="shared" si="197"/>
        <v>#DIV/0!</v>
      </c>
      <c r="BJ300" s="161" t="e">
        <f t="shared" si="198"/>
        <v>#DIV/0!</v>
      </c>
      <c r="BK300" s="161" t="e">
        <f t="shared" si="199"/>
        <v>#DIV/0!</v>
      </c>
      <c r="BL300" s="107">
        <f t="shared" si="200"/>
        <v>0</v>
      </c>
      <c r="BM300" s="161" t="e">
        <f t="shared" si="201"/>
        <v>#DIV/0!</v>
      </c>
      <c r="BN300" s="161" t="e">
        <f t="shared" si="202"/>
        <v>#DIV/0!</v>
      </c>
      <c r="BO300" s="161" t="e">
        <f t="shared" si="203"/>
        <v>#DIV/0!</v>
      </c>
      <c r="BP300" s="161" t="e">
        <f t="shared" si="204"/>
        <v>#DIV/0!</v>
      </c>
      <c r="BQ300" s="161" t="e">
        <f t="shared" si="205"/>
        <v>#DIV/0!</v>
      </c>
      <c r="BR300" s="107">
        <f t="shared" si="206"/>
        <v>0</v>
      </c>
      <c r="BS300" s="161" t="e">
        <f t="shared" si="207"/>
        <v>#DIV/0!</v>
      </c>
      <c r="BT300" s="161" t="e">
        <f t="shared" si="208"/>
        <v>#DIV/0!</v>
      </c>
      <c r="BU300" s="161" t="e">
        <f t="shared" si="209"/>
        <v>#DIV/0!</v>
      </c>
      <c r="BV300" s="161" t="e">
        <f t="shared" si="210"/>
        <v>#DIV/0!</v>
      </c>
      <c r="BW300" s="161" t="e">
        <f t="shared" si="211"/>
        <v>#DIV/0!</v>
      </c>
      <c r="BX300" s="107">
        <f t="shared" si="212"/>
        <v>0</v>
      </c>
      <c r="BZ300" s="40" t="e">
        <f>VLOOKUP(I300,Lists!$D$2:$D$19,1,FALSE)</f>
        <v>#N/A</v>
      </c>
      <c r="CA300" s="40" t="e">
        <f>VLOOKUP($I300,Blends!$B$2:$B$115,1,FALSE)</f>
        <v>#N/A</v>
      </c>
      <c r="CC300" s="218">
        <f>ROUND(IF($I300="Other HFC Blend",(Z300*$L300*SUMIF(Lists!$E$2:$E$133,'Quarterly Information'!$K300,Exchange_Value)+Z300*$N300*SUMIF(Lists!$E$2:$E$133,'Quarterly Information'!$M300,Exchange_Value)+Z300*$P300*SUMIF(Lists!$E$2:$E$133,'Quarterly Information'!$O300,Exchange_Value)+Z300*$R300*SUMIF(Lists!$E$2:$E$133,'Quarterly Information'!$Q300,Exchange_Value)+Z300*$T300*SUMIF(Lists!$E$2:$E$133,'Quarterly Information'!$S300,Exchange_Value))/1000,Z300*SUMIF(Lists!$E$2:$E$133,$I300,Exchange_Value)/1000),1)</f>
        <v>0</v>
      </c>
      <c r="CD300" s="218">
        <f>ROUND(IF($I300="Other HFC Blend",(AA300*$L300*SUMIF(Lists!$E$2:$E$133,'Quarterly Information'!$K300,Exchange_Value)+AA300*$N300*SUMIF(Lists!$E$2:$E$133,'Quarterly Information'!$M300,Exchange_Value)+AA300*$P300*SUMIF(Lists!$E$2:$E$133,'Quarterly Information'!$O300,Exchange_Value)+AA300*$R300*SUMIF(Lists!$E$2:$E$133,'Quarterly Information'!$Q300,Exchange_Value)+AA300*$T300*SUMIF(Lists!$E$2:$E$133,'Quarterly Information'!$S300,Exchange_Value))/1000,AA300*SUMIF(Lists!$E$2:$E$133,$I300,Exchange_Value)/1000),1)</f>
        <v>0</v>
      </c>
      <c r="CE300" s="218">
        <f>ROUND(IF($I300="Other HFC Blend",(AB300*$L300*SUMIF(Lists!$E$2:$E$133,'Quarterly Information'!$K300,Exchange_Value)+AB300*$N300*SUMIF(Lists!$E$2:$E$133,'Quarterly Information'!$M300,Exchange_Value)+AB300*$P300*SUMIF(Lists!$E$2:$E$133,'Quarterly Information'!$O300,Exchange_Value)+AB300*$R300*SUMIF(Lists!$E$2:$E$133,'Quarterly Information'!$Q300,Exchange_Value)+AB300*$T300*SUMIF(Lists!$E$2:$E$133,'Quarterly Information'!$S300,Exchange_Value))/1000,AB300*SUMIF(Lists!$E$2:$E$133,$I300,Exchange_Value)/1000),1)</f>
        <v>0</v>
      </c>
      <c r="CF300" s="218">
        <f>ROUND(IF($I300="Other HFC Blend",(AC300*$L300*SUMIF(Lists!$E$2:$E$133,'Quarterly Information'!$K300,Exchange_Value)+AC300*$N300*SUMIF(Lists!$E$2:$E$133,'Quarterly Information'!$M300,Exchange_Value)+AC300*$P300*SUMIF(Lists!$E$2:$E$133,'Quarterly Information'!$O300,Exchange_Value)+AC300*$R300*SUMIF(Lists!$E$2:$E$133,'Quarterly Information'!$Q300,Exchange_Value)+AC300*$T300*SUMIF(Lists!$E$2:$E$133,'Quarterly Information'!$S300,Exchange_Value))/1000,AC300*SUMIF(Lists!$E$2:$E$133,$I300,Exchange_Value)/1000),1)</f>
        <v>0</v>
      </c>
      <c r="CG300" s="218">
        <f>ROUND(IF($I300="Other HFC Blend",(AD300*$L300*SUMIF(Lists!$E$2:$E$133,'Quarterly Information'!$K300,Exchange_Value)+AD300*$N300*SUMIF(Lists!$E$2:$E$133,'Quarterly Information'!$M300,Exchange_Value)+AD300*$P300*SUMIF(Lists!$E$2:$E$133,'Quarterly Information'!$O300,Exchange_Value)+AD300*$R300*SUMIF(Lists!$E$2:$E$133,'Quarterly Information'!$Q300,Exchange_Value)+AD300*$T300*SUMIF(Lists!$E$2:$E$133,'Quarterly Information'!$S300,Exchange_Value))/1000,AD300*SUMIF(Lists!$E$2:$E$133,$I300,Exchange_Value)/1000),1)</f>
        <v>0</v>
      </c>
      <c r="CH300" s="218">
        <f>ROUND(IF($I300="Other HFC Blend",(AE300*$L300*SUMIF(Lists!$E$2:$E$133,'Quarterly Information'!$K300,Exchange_Value)+AE300*$N300*SUMIF(Lists!$E$2:$E$133,'Quarterly Information'!$M300,Exchange_Value)+AE300*$P300*SUMIF(Lists!$E$2:$E$133,'Quarterly Information'!$O300,Exchange_Value)+AE300*$R300*SUMIF(Lists!$E$2:$E$133,'Quarterly Information'!$Q300,Exchange_Value)+AE300*$T300*SUMIF(Lists!$E$2:$E$133,'Quarterly Information'!$S300,Exchange_Value))/1000,AE300*SUMIF(Lists!$E$2:$E$133,$I300,Exchange_Value)/1000),1)</f>
        <v>0</v>
      </c>
      <c r="CI300" s="218">
        <f>ROUND(IF($I300="Other HFC Blend",(AF300*$L300*SUMIF(Lists!$E$2:$E$133,'Quarterly Information'!$K300,Exchange_Value)+AF300*$N300*SUMIF(Lists!$E$2:$E$133,'Quarterly Information'!$M300,Exchange_Value)+AF300*$P300*SUMIF(Lists!$E$2:$E$133,'Quarterly Information'!$O300,Exchange_Value)+AF300*$R300*SUMIF(Lists!$E$2:$E$133,'Quarterly Information'!$Q300,Exchange_Value)+AF300*$T300*SUMIF(Lists!$E$2:$E$133,'Quarterly Information'!$S300,Exchange_Value))/1000,AF300*SUMIF(Lists!$E$2:$E$133,$I300,Exchange_Value)/1000),1)</f>
        <v>0</v>
      </c>
    </row>
    <row r="301" spans="1:87" ht="14" x14ac:dyDescent="0.25">
      <c r="A301" s="39">
        <v>259</v>
      </c>
      <c r="B301" s="90" t="str">
        <f t="shared" si="213"/>
        <v/>
      </c>
      <c r="C301" s="159"/>
      <c r="D301" s="91"/>
      <c r="E301" s="174"/>
      <c r="F301" s="92"/>
      <c r="G301" s="93"/>
      <c r="H301" s="94"/>
      <c r="I301" s="185"/>
      <c r="J301" s="200"/>
      <c r="K301" s="210"/>
      <c r="L301" s="95"/>
      <c r="M301" s="92"/>
      <c r="N301" s="95"/>
      <c r="O301" s="92"/>
      <c r="P301" s="95"/>
      <c r="Q301" s="128"/>
      <c r="R301" s="95"/>
      <c r="S301" s="128"/>
      <c r="T301" s="211"/>
      <c r="U301" s="203"/>
      <c r="V301" s="92"/>
      <c r="W301" s="96"/>
      <c r="X301" s="92"/>
      <c r="Y301" s="220"/>
      <c r="Z301" s="226"/>
      <c r="AA301" s="165"/>
      <c r="AB301" s="165"/>
      <c r="AC301" s="165"/>
      <c r="AD301" s="165"/>
      <c r="AE301" s="165"/>
      <c r="AF301" s="168"/>
      <c r="AG301"/>
      <c r="AH301" s="107">
        <f t="shared" si="172"/>
        <v>0</v>
      </c>
      <c r="AI301" s="107">
        <f t="shared" si="173"/>
        <v>0</v>
      </c>
      <c r="AJ301" s="107">
        <f t="shared" si="174"/>
        <v>0</v>
      </c>
      <c r="AK301" s="107">
        <f t="shared" si="175"/>
        <v>0</v>
      </c>
      <c r="AL301" s="107">
        <f t="shared" si="176"/>
        <v>0</v>
      </c>
      <c r="AM301" s="107">
        <f t="shared" si="214"/>
        <v>0</v>
      </c>
      <c r="AO301" s="161" t="e">
        <f t="shared" si="177"/>
        <v>#DIV/0!</v>
      </c>
      <c r="AP301" s="161" t="e">
        <f t="shared" si="178"/>
        <v>#DIV/0!</v>
      </c>
      <c r="AQ301" s="161" t="e">
        <f t="shared" si="179"/>
        <v>#DIV/0!</v>
      </c>
      <c r="AR301" s="161" t="e">
        <f t="shared" si="180"/>
        <v>#DIV/0!</v>
      </c>
      <c r="AS301" s="161" t="e">
        <f t="shared" si="181"/>
        <v>#DIV/0!</v>
      </c>
      <c r="AT301" s="107">
        <f t="shared" si="182"/>
        <v>0</v>
      </c>
      <c r="AU301" s="161" t="e">
        <f t="shared" si="183"/>
        <v>#DIV/0!</v>
      </c>
      <c r="AV301" s="161" t="e">
        <f t="shared" si="184"/>
        <v>#DIV/0!</v>
      </c>
      <c r="AW301" s="161" t="e">
        <f t="shared" si="185"/>
        <v>#DIV/0!</v>
      </c>
      <c r="AX301" s="161" t="e">
        <f t="shared" si="186"/>
        <v>#DIV/0!</v>
      </c>
      <c r="AY301" s="161" t="e">
        <f t="shared" si="187"/>
        <v>#DIV/0!</v>
      </c>
      <c r="AZ301" s="107">
        <f t="shared" si="188"/>
        <v>0</v>
      </c>
      <c r="BA301" s="161" t="e">
        <f t="shared" si="189"/>
        <v>#DIV/0!</v>
      </c>
      <c r="BB301" s="161" t="e">
        <f t="shared" si="190"/>
        <v>#DIV/0!</v>
      </c>
      <c r="BC301" s="161" t="e">
        <f t="shared" si="191"/>
        <v>#DIV/0!</v>
      </c>
      <c r="BD301" s="161" t="e">
        <f t="shared" si="192"/>
        <v>#DIV/0!</v>
      </c>
      <c r="BE301" s="161" t="e">
        <f t="shared" si="193"/>
        <v>#DIV/0!</v>
      </c>
      <c r="BF301" s="107">
        <f t="shared" si="194"/>
        <v>0</v>
      </c>
      <c r="BG301" s="161" t="e">
        <f t="shared" si="195"/>
        <v>#DIV/0!</v>
      </c>
      <c r="BH301" s="161" t="e">
        <f t="shared" si="196"/>
        <v>#DIV/0!</v>
      </c>
      <c r="BI301" s="161" t="e">
        <f t="shared" si="197"/>
        <v>#DIV/0!</v>
      </c>
      <c r="BJ301" s="161" t="e">
        <f t="shared" si="198"/>
        <v>#DIV/0!</v>
      </c>
      <c r="BK301" s="161" t="e">
        <f t="shared" si="199"/>
        <v>#DIV/0!</v>
      </c>
      <c r="BL301" s="107">
        <f t="shared" si="200"/>
        <v>0</v>
      </c>
      <c r="BM301" s="161" t="e">
        <f t="shared" si="201"/>
        <v>#DIV/0!</v>
      </c>
      <c r="BN301" s="161" t="e">
        <f t="shared" si="202"/>
        <v>#DIV/0!</v>
      </c>
      <c r="BO301" s="161" t="e">
        <f t="shared" si="203"/>
        <v>#DIV/0!</v>
      </c>
      <c r="BP301" s="161" t="e">
        <f t="shared" si="204"/>
        <v>#DIV/0!</v>
      </c>
      <c r="BQ301" s="161" t="e">
        <f t="shared" si="205"/>
        <v>#DIV/0!</v>
      </c>
      <c r="BR301" s="107">
        <f t="shared" si="206"/>
        <v>0</v>
      </c>
      <c r="BS301" s="161" t="e">
        <f t="shared" si="207"/>
        <v>#DIV/0!</v>
      </c>
      <c r="BT301" s="161" t="e">
        <f t="shared" si="208"/>
        <v>#DIV/0!</v>
      </c>
      <c r="BU301" s="161" t="e">
        <f t="shared" si="209"/>
        <v>#DIV/0!</v>
      </c>
      <c r="BV301" s="161" t="e">
        <f t="shared" si="210"/>
        <v>#DIV/0!</v>
      </c>
      <c r="BW301" s="161" t="e">
        <f t="shared" si="211"/>
        <v>#DIV/0!</v>
      </c>
      <c r="BX301" s="107">
        <f t="shared" si="212"/>
        <v>0</v>
      </c>
      <c r="BZ301" s="40" t="e">
        <f>VLOOKUP(I301,Lists!$D$2:$D$19,1,FALSE)</f>
        <v>#N/A</v>
      </c>
      <c r="CA301" s="40" t="e">
        <f>VLOOKUP($I301,Blends!$B$2:$B$115,1,FALSE)</f>
        <v>#N/A</v>
      </c>
      <c r="CC301" s="218">
        <f>ROUND(IF($I301="Other HFC Blend",(Z301*$L301*SUMIF(Lists!$E$2:$E$133,'Quarterly Information'!$K301,Exchange_Value)+Z301*$N301*SUMIF(Lists!$E$2:$E$133,'Quarterly Information'!$M301,Exchange_Value)+Z301*$P301*SUMIF(Lists!$E$2:$E$133,'Quarterly Information'!$O301,Exchange_Value)+Z301*$R301*SUMIF(Lists!$E$2:$E$133,'Quarterly Information'!$Q301,Exchange_Value)+Z301*$T301*SUMIF(Lists!$E$2:$E$133,'Quarterly Information'!$S301,Exchange_Value))/1000,Z301*SUMIF(Lists!$E$2:$E$133,$I301,Exchange_Value)/1000),1)</f>
        <v>0</v>
      </c>
      <c r="CD301" s="218">
        <f>ROUND(IF($I301="Other HFC Blend",(AA301*$L301*SUMIF(Lists!$E$2:$E$133,'Quarterly Information'!$K301,Exchange_Value)+AA301*$N301*SUMIF(Lists!$E$2:$E$133,'Quarterly Information'!$M301,Exchange_Value)+AA301*$P301*SUMIF(Lists!$E$2:$E$133,'Quarterly Information'!$O301,Exchange_Value)+AA301*$R301*SUMIF(Lists!$E$2:$E$133,'Quarterly Information'!$Q301,Exchange_Value)+AA301*$T301*SUMIF(Lists!$E$2:$E$133,'Quarterly Information'!$S301,Exchange_Value))/1000,AA301*SUMIF(Lists!$E$2:$E$133,$I301,Exchange_Value)/1000),1)</f>
        <v>0</v>
      </c>
      <c r="CE301" s="218">
        <f>ROUND(IF($I301="Other HFC Blend",(AB301*$L301*SUMIF(Lists!$E$2:$E$133,'Quarterly Information'!$K301,Exchange_Value)+AB301*$N301*SUMIF(Lists!$E$2:$E$133,'Quarterly Information'!$M301,Exchange_Value)+AB301*$P301*SUMIF(Lists!$E$2:$E$133,'Quarterly Information'!$O301,Exchange_Value)+AB301*$R301*SUMIF(Lists!$E$2:$E$133,'Quarterly Information'!$Q301,Exchange_Value)+AB301*$T301*SUMIF(Lists!$E$2:$E$133,'Quarterly Information'!$S301,Exchange_Value))/1000,AB301*SUMIF(Lists!$E$2:$E$133,$I301,Exchange_Value)/1000),1)</f>
        <v>0</v>
      </c>
      <c r="CF301" s="218">
        <f>ROUND(IF($I301="Other HFC Blend",(AC301*$L301*SUMIF(Lists!$E$2:$E$133,'Quarterly Information'!$K301,Exchange_Value)+AC301*$N301*SUMIF(Lists!$E$2:$E$133,'Quarterly Information'!$M301,Exchange_Value)+AC301*$P301*SUMIF(Lists!$E$2:$E$133,'Quarterly Information'!$O301,Exchange_Value)+AC301*$R301*SUMIF(Lists!$E$2:$E$133,'Quarterly Information'!$Q301,Exchange_Value)+AC301*$T301*SUMIF(Lists!$E$2:$E$133,'Quarterly Information'!$S301,Exchange_Value))/1000,AC301*SUMIF(Lists!$E$2:$E$133,$I301,Exchange_Value)/1000),1)</f>
        <v>0</v>
      </c>
      <c r="CG301" s="218">
        <f>ROUND(IF($I301="Other HFC Blend",(AD301*$L301*SUMIF(Lists!$E$2:$E$133,'Quarterly Information'!$K301,Exchange_Value)+AD301*$N301*SUMIF(Lists!$E$2:$E$133,'Quarterly Information'!$M301,Exchange_Value)+AD301*$P301*SUMIF(Lists!$E$2:$E$133,'Quarterly Information'!$O301,Exchange_Value)+AD301*$R301*SUMIF(Lists!$E$2:$E$133,'Quarterly Information'!$Q301,Exchange_Value)+AD301*$T301*SUMIF(Lists!$E$2:$E$133,'Quarterly Information'!$S301,Exchange_Value))/1000,AD301*SUMIF(Lists!$E$2:$E$133,$I301,Exchange_Value)/1000),1)</f>
        <v>0</v>
      </c>
      <c r="CH301" s="218">
        <f>ROUND(IF($I301="Other HFC Blend",(AE301*$L301*SUMIF(Lists!$E$2:$E$133,'Quarterly Information'!$K301,Exchange_Value)+AE301*$N301*SUMIF(Lists!$E$2:$E$133,'Quarterly Information'!$M301,Exchange_Value)+AE301*$P301*SUMIF(Lists!$E$2:$E$133,'Quarterly Information'!$O301,Exchange_Value)+AE301*$R301*SUMIF(Lists!$E$2:$E$133,'Quarterly Information'!$Q301,Exchange_Value)+AE301*$T301*SUMIF(Lists!$E$2:$E$133,'Quarterly Information'!$S301,Exchange_Value))/1000,AE301*SUMIF(Lists!$E$2:$E$133,$I301,Exchange_Value)/1000),1)</f>
        <v>0</v>
      </c>
      <c r="CI301" s="218">
        <f>ROUND(IF($I301="Other HFC Blend",(AF301*$L301*SUMIF(Lists!$E$2:$E$133,'Quarterly Information'!$K301,Exchange_Value)+AF301*$N301*SUMIF(Lists!$E$2:$E$133,'Quarterly Information'!$M301,Exchange_Value)+AF301*$P301*SUMIF(Lists!$E$2:$E$133,'Quarterly Information'!$O301,Exchange_Value)+AF301*$R301*SUMIF(Lists!$E$2:$E$133,'Quarterly Information'!$Q301,Exchange_Value)+AF301*$T301*SUMIF(Lists!$E$2:$E$133,'Quarterly Information'!$S301,Exchange_Value))/1000,AF301*SUMIF(Lists!$E$2:$E$133,$I301,Exchange_Value)/1000),1)</f>
        <v>0</v>
      </c>
    </row>
    <row r="302" spans="1:87" ht="14" x14ac:dyDescent="0.25">
      <c r="A302" s="39">
        <v>260</v>
      </c>
      <c r="B302" s="90" t="str">
        <f t="shared" si="213"/>
        <v/>
      </c>
      <c r="C302" s="159"/>
      <c r="D302" s="91"/>
      <c r="E302" s="174"/>
      <c r="F302" s="92"/>
      <c r="G302" s="93"/>
      <c r="H302" s="94"/>
      <c r="I302" s="185"/>
      <c r="J302" s="200"/>
      <c r="K302" s="210"/>
      <c r="L302" s="95"/>
      <c r="M302" s="92"/>
      <c r="N302" s="95"/>
      <c r="O302" s="92"/>
      <c r="P302" s="95"/>
      <c r="Q302" s="128"/>
      <c r="R302" s="95"/>
      <c r="S302" s="128"/>
      <c r="T302" s="211"/>
      <c r="U302" s="203"/>
      <c r="V302" s="92"/>
      <c r="W302" s="96"/>
      <c r="X302" s="92"/>
      <c r="Y302" s="220"/>
      <c r="Z302" s="226"/>
      <c r="AA302" s="165"/>
      <c r="AB302" s="165"/>
      <c r="AC302" s="165"/>
      <c r="AD302" s="165"/>
      <c r="AE302" s="165"/>
      <c r="AF302" s="168"/>
      <c r="AG302"/>
      <c r="AH302" s="107">
        <f t="shared" si="172"/>
        <v>0</v>
      </c>
      <c r="AI302" s="107">
        <f t="shared" si="173"/>
        <v>0</v>
      </c>
      <c r="AJ302" s="107">
        <f t="shared" si="174"/>
        <v>0</v>
      </c>
      <c r="AK302" s="107">
        <f t="shared" si="175"/>
        <v>0</v>
      </c>
      <c r="AL302" s="107">
        <f t="shared" si="176"/>
        <v>0</v>
      </c>
      <c r="AM302" s="107">
        <f t="shared" si="214"/>
        <v>0</v>
      </c>
      <c r="AO302" s="161" t="e">
        <f t="shared" si="177"/>
        <v>#DIV/0!</v>
      </c>
      <c r="AP302" s="161" t="e">
        <f t="shared" si="178"/>
        <v>#DIV/0!</v>
      </c>
      <c r="AQ302" s="161" t="e">
        <f t="shared" si="179"/>
        <v>#DIV/0!</v>
      </c>
      <c r="AR302" s="161" t="e">
        <f t="shared" si="180"/>
        <v>#DIV/0!</v>
      </c>
      <c r="AS302" s="161" t="e">
        <f t="shared" si="181"/>
        <v>#DIV/0!</v>
      </c>
      <c r="AT302" s="107">
        <f t="shared" si="182"/>
        <v>0</v>
      </c>
      <c r="AU302" s="161" t="e">
        <f t="shared" si="183"/>
        <v>#DIV/0!</v>
      </c>
      <c r="AV302" s="161" t="e">
        <f t="shared" si="184"/>
        <v>#DIV/0!</v>
      </c>
      <c r="AW302" s="161" t="e">
        <f t="shared" si="185"/>
        <v>#DIV/0!</v>
      </c>
      <c r="AX302" s="161" t="e">
        <f t="shared" si="186"/>
        <v>#DIV/0!</v>
      </c>
      <c r="AY302" s="161" t="e">
        <f t="shared" si="187"/>
        <v>#DIV/0!</v>
      </c>
      <c r="AZ302" s="107">
        <f t="shared" si="188"/>
        <v>0</v>
      </c>
      <c r="BA302" s="161" t="e">
        <f t="shared" si="189"/>
        <v>#DIV/0!</v>
      </c>
      <c r="BB302" s="161" t="e">
        <f t="shared" si="190"/>
        <v>#DIV/0!</v>
      </c>
      <c r="BC302" s="161" t="e">
        <f t="shared" si="191"/>
        <v>#DIV/0!</v>
      </c>
      <c r="BD302" s="161" t="e">
        <f t="shared" si="192"/>
        <v>#DIV/0!</v>
      </c>
      <c r="BE302" s="161" t="e">
        <f t="shared" si="193"/>
        <v>#DIV/0!</v>
      </c>
      <c r="BF302" s="107">
        <f t="shared" si="194"/>
        <v>0</v>
      </c>
      <c r="BG302" s="161" t="e">
        <f t="shared" si="195"/>
        <v>#DIV/0!</v>
      </c>
      <c r="BH302" s="161" t="e">
        <f t="shared" si="196"/>
        <v>#DIV/0!</v>
      </c>
      <c r="BI302" s="161" t="e">
        <f t="shared" si="197"/>
        <v>#DIV/0!</v>
      </c>
      <c r="BJ302" s="161" t="e">
        <f t="shared" si="198"/>
        <v>#DIV/0!</v>
      </c>
      <c r="BK302" s="161" t="e">
        <f t="shared" si="199"/>
        <v>#DIV/0!</v>
      </c>
      <c r="BL302" s="107">
        <f t="shared" si="200"/>
        <v>0</v>
      </c>
      <c r="BM302" s="161" t="e">
        <f t="shared" si="201"/>
        <v>#DIV/0!</v>
      </c>
      <c r="BN302" s="161" t="e">
        <f t="shared" si="202"/>
        <v>#DIV/0!</v>
      </c>
      <c r="BO302" s="161" t="e">
        <f t="shared" si="203"/>
        <v>#DIV/0!</v>
      </c>
      <c r="BP302" s="161" t="e">
        <f t="shared" si="204"/>
        <v>#DIV/0!</v>
      </c>
      <c r="BQ302" s="161" t="e">
        <f t="shared" si="205"/>
        <v>#DIV/0!</v>
      </c>
      <c r="BR302" s="107">
        <f t="shared" si="206"/>
        <v>0</v>
      </c>
      <c r="BS302" s="161" t="e">
        <f t="shared" si="207"/>
        <v>#DIV/0!</v>
      </c>
      <c r="BT302" s="161" t="e">
        <f t="shared" si="208"/>
        <v>#DIV/0!</v>
      </c>
      <c r="BU302" s="161" t="e">
        <f t="shared" si="209"/>
        <v>#DIV/0!</v>
      </c>
      <c r="BV302" s="161" t="e">
        <f t="shared" si="210"/>
        <v>#DIV/0!</v>
      </c>
      <c r="BW302" s="161" t="e">
        <f t="shared" si="211"/>
        <v>#DIV/0!</v>
      </c>
      <c r="BX302" s="107">
        <f t="shared" si="212"/>
        <v>0</v>
      </c>
      <c r="BZ302" s="40" t="e">
        <f>VLOOKUP(I302,Lists!$D$2:$D$19,1,FALSE)</f>
        <v>#N/A</v>
      </c>
      <c r="CA302" s="40" t="e">
        <f>VLOOKUP($I302,Blends!$B$2:$B$115,1,FALSE)</f>
        <v>#N/A</v>
      </c>
      <c r="CC302" s="218">
        <f>ROUND(IF($I302="Other HFC Blend",(Z302*$L302*SUMIF(Lists!$E$2:$E$133,'Quarterly Information'!$K302,Exchange_Value)+Z302*$N302*SUMIF(Lists!$E$2:$E$133,'Quarterly Information'!$M302,Exchange_Value)+Z302*$P302*SUMIF(Lists!$E$2:$E$133,'Quarterly Information'!$O302,Exchange_Value)+Z302*$R302*SUMIF(Lists!$E$2:$E$133,'Quarterly Information'!$Q302,Exchange_Value)+Z302*$T302*SUMIF(Lists!$E$2:$E$133,'Quarterly Information'!$S302,Exchange_Value))/1000,Z302*SUMIF(Lists!$E$2:$E$133,$I302,Exchange_Value)/1000),1)</f>
        <v>0</v>
      </c>
      <c r="CD302" s="218">
        <f>ROUND(IF($I302="Other HFC Blend",(AA302*$L302*SUMIF(Lists!$E$2:$E$133,'Quarterly Information'!$K302,Exchange_Value)+AA302*$N302*SUMIF(Lists!$E$2:$E$133,'Quarterly Information'!$M302,Exchange_Value)+AA302*$P302*SUMIF(Lists!$E$2:$E$133,'Quarterly Information'!$O302,Exchange_Value)+AA302*$R302*SUMIF(Lists!$E$2:$E$133,'Quarterly Information'!$Q302,Exchange_Value)+AA302*$T302*SUMIF(Lists!$E$2:$E$133,'Quarterly Information'!$S302,Exchange_Value))/1000,AA302*SUMIF(Lists!$E$2:$E$133,$I302,Exchange_Value)/1000),1)</f>
        <v>0</v>
      </c>
      <c r="CE302" s="218">
        <f>ROUND(IF($I302="Other HFC Blend",(AB302*$L302*SUMIF(Lists!$E$2:$E$133,'Quarterly Information'!$K302,Exchange_Value)+AB302*$N302*SUMIF(Lists!$E$2:$E$133,'Quarterly Information'!$M302,Exchange_Value)+AB302*$P302*SUMIF(Lists!$E$2:$E$133,'Quarterly Information'!$O302,Exchange_Value)+AB302*$R302*SUMIF(Lists!$E$2:$E$133,'Quarterly Information'!$Q302,Exchange_Value)+AB302*$T302*SUMIF(Lists!$E$2:$E$133,'Quarterly Information'!$S302,Exchange_Value))/1000,AB302*SUMIF(Lists!$E$2:$E$133,$I302,Exchange_Value)/1000),1)</f>
        <v>0</v>
      </c>
      <c r="CF302" s="218">
        <f>ROUND(IF($I302="Other HFC Blend",(AC302*$L302*SUMIF(Lists!$E$2:$E$133,'Quarterly Information'!$K302,Exchange_Value)+AC302*$N302*SUMIF(Lists!$E$2:$E$133,'Quarterly Information'!$M302,Exchange_Value)+AC302*$P302*SUMIF(Lists!$E$2:$E$133,'Quarterly Information'!$O302,Exchange_Value)+AC302*$R302*SUMIF(Lists!$E$2:$E$133,'Quarterly Information'!$Q302,Exchange_Value)+AC302*$T302*SUMIF(Lists!$E$2:$E$133,'Quarterly Information'!$S302,Exchange_Value))/1000,AC302*SUMIF(Lists!$E$2:$E$133,$I302,Exchange_Value)/1000),1)</f>
        <v>0</v>
      </c>
      <c r="CG302" s="218">
        <f>ROUND(IF($I302="Other HFC Blend",(AD302*$L302*SUMIF(Lists!$E$2:$E$133,'Quarterly Information'!$K302,Exchange_Value)+AD302*$N302*SUMIF(Lists!$E$2:$E$133,'Quarterly Information'!$M302,Exchange_Value)+AD302*$P302*SUMIF(Lists!$E$2:$E$133,'Quarterly Information'!$O302,Exchange_Value)+AD302*$R302*SUMIF(Lists!$E$2:$E$133,'Quarterly Information'!$Q302,Exchange_Value)+AD302*$T302*SUMIF(Lists!$E$2:$E$133,'Quarterly Information'!$S302,Exchange_Value))/1000,AD302*SUMIF(Lists!$E$2:$E$133,$I302,Exchange_Value)/1000),1)</f>
        <v>0</v>
      </c>
      <c r="CH302" s="218">
        <f>ROUND(IF($I302="Other HFC Blend",(AE302*$L302*SUMIF(Lists!$E$2:$E$133,'Quarterly Information'!$K302,Exchange_Value)+AE302*$N302*SUMIF(Lists!$E$2:$E$133,'Quarterly Information'!$M302,Exchange_Value)+AE302*$P302*SUMIF(Lists!$E$2:$E$133,'Quarterly Information'!$O302,Exchange_Value)+AE302*$R302*SUMIF(Lists!$E$2:$E$133,'Quarterly Information'!$Q302,Exchange_Value)+AE302*$T302*SUMIF(Lists!$E$2:$E$133,'Quarterly Information'!$S302,Exchange_Value))/1000,AE302*SUMIF(Lists!$E$2:$E$133,$I302,Exchange_Value)/1000),1)</f>
        <v>0</v>
      </c>
      <c r="CI302" s="218">
        <f>ROUND(IF($I302="Other HFC Blend",(AF302*$L302*SUMIF(Lists!$E$2:$E$133,'Quarterly Information'!$K302,Exchange_Value)+AF302*$N302*SUMIF(Lists!$E$2:$E$133,'Quarterly Information'!$M302,Exchange_Value)+AF302*$P302*SUMIF(Lists!$E$2:$E$133,'Quarterly Information'!$O302,Exchange_Value)+AF302*$R302*SUMIF(Lists!$E$2:$E$133,'Quarterly Information'!$Q302,Exchange_Value)+AF302*$T302*SUMIF(Lists!$E$2:$E$133,'Quarterly Information'!$S302,Exchange_Value))/1000,AF302*SUMIF(Lists!$E$2:$E$133,$I302,Exchange_Value)/1000),1)</f>
        <v>0</v>
      </c>
    </row>
    <row r="303" spans="1:87" ht="14" x14ac:dyDescent="0.25">
      <c r="A303" s="39">
        <v>261</v>
      </c>
      <c r="B303" s="90" t="str">
        <f t="shared" si="213"/>
        <v/>
      </c>
      <c r="C303" s="159"/>
      <c r="D303" s="91"/>
      <c r="E303" s="174"/>
      <c r="F303" s="92"/>
      <c r="G303" s="93"/>
      <c r="H303" s="94"/>
      <c r="I303" s="185"/>
      <c r="J303" s="200"/>
      <c r="K303" s="210"/>
      <c r="L303" s="95"/>
      <c r="M303" s="92"/>
      <c r="N303" s="95"/>
      <c r="O303" s="92"/>
      <c r="P303" s="95"/>
      <c r="Q303" s="128"/>
      <c r="R303" s="95"/>
      <c r="S303" s="128"/>
      <c r="T303" s="211"/>
      <c r="U303" s="203"/>
      <c r="V303" s="92"/>
      <c r="W303" s="96"/>
      <c r="X303" s="92"/>
      <c r="Y303" s="220"/>
      <c r="Z303" s="226"/>
      <c r="AA303" s="165"/>
      <c r="AB303" s="165"/>
      <c r="AC303" s="165"/>
      <c r="AD303" s="165"/>
      <c r="AE303" s="165"/>
      <c r="AF303" s="168"/>
      <c r="AG303"/>
      <c r="AH303" s="107">
        <f t="shared" si="172"/>
        <v>0</v>
      </c>
      <c r="AI303" s="107">
        <f t="shared" si="173"/>
        <v>0</v>
      </c>
      <c r="AJ303" s="107">
        <f t="shared" si="174"/>
        <v>0</v>
      </c>
      <c r="AK303" s="107">
        <f t="shared" si="175"/>
        <v>0</v>
      </c>
      <c r="AL303" s="107">
        <f t="shared" si="176"/>
        <v>0</v>
      </c>
      <c r="AM303" s="107">
        <f t="shared" si="214"/>
        <v>0</v>
      </c>
      <c r="AO303" s="161" t="e">
        <f t="shared" si="177"/>
        <v>#DIV/0!</v>
      </c>
      <c r="AP303" s="161" t="e">
        <f t="shared" si="178"/>
        <v>#DIV/0!</v>
      </c>
      <c r="AQ303" s="161" t="e">
        <f t="shared" si="179"/>
        <v>#DIV/0!</v>
      </c>
      <c r="AR303" s="161" t="e">
        <f t="shared" si="180"/>
        <v>#DIV/0!</v>
      </c>
      <c r="AS303" s="161" t="e">
        <f t="shared" si="181"/>
        <v>#DIV/0!</v>
      </c>
      <c r="AT303" s="107">
        <f t="shared" si="182"/>
        <v>0</v>
      </c>
      <c r="AU303" s="161" t="e">
        <f t="shared" si="183"/>
        <v>#DIV/0!</v>
      </c>
      <c r="AV303" s="161" t="e">
        <f t="shared" si="184"/>
        <v>#DIV/0!</v>
      </c>
      <c r="AW303" s="161" t="e">
        <f t="shared" si="185"/>
        <v>#DIV/0!</v>
      </c>
      <c r="AX303" s="161" t="e">
        <f t="shared" si="186"/>
        <v>#DIV/0!</v>
      </c>
      <c r="AY303" s="161" t="e">
        <f t="shared" si="187"/>
        <v>#DIV/0!</v>
      </c>
      <c r="AZ303" s="107">
        <f t="shared" si="188"/>
        <v>0</v>
      </c>
      <c r="BA303" s="161" t="e">
        <f t="shared" si="189"/>
        <v>#DIV/0!</v>
      </c>
      <c r="BB303" s="161" t="e">
        <f t="shared" si="190"/>
        <v>#DIV/0!</v>
      </c>
      <c r="BC303" s="161" t="e">
        <f t="shared" si="191"/>
        <v>#DIV/0!</v>
      </c>
      <c r="BD303" s="161" t="e">
        <f t="shared" si="192"/>
        <v>#DIV/0!</v>
      </c>
      <c r="BE303" s="161" t="e">
        <f t="shared" si="193"/>
        <v>#DIV/0!</v>
      </c>
      <c r="BF303" s="107">
        <f t="shared" si="194"/>
        <v>0</v>
      </c>
      <c r="BG303" s="161" t="e">
        <f t="shared" si="195"/>
        <v>#DIV/0!</v>
      </c>
      <c r="BH303" s="161" t="e">
        <f t="shared" si="196"/>
        <v>#DIV/0!</v>
      </c>
      <c r="BI303" s="161" t="e">
        <f t="shared" si="197"/>
        <v>#DIV/0!</v>
      </c>
      <c r="BJ303" s="161" t="e">
        <f t="shared" si="198"/>
        <v>#DIV/0!</v>
      </c>
      <c r="BK303" s="161" t="e">
        <f t="shared" si="199"/>
        <v>#DIV/0!</v>
      </c>
      <c r="BL303" s="107">
        <f t="shared" si="200"/>
        <v>0</v>
      </c>
      <c r="BM303" s="161" t="e">
        <f t="shared" si="201"/>
        <v>#DIV/0!</v>
      </c>
      <c r="BN303" s="161" t="e">
        <f t="shared" si="202"/>
        <v>#DIV/0!</v>
      </c>
      <c r="BO303" s="161" t="e">
        <f t="shared" si="203"/>
        <v>#DIV/0!</v>
      </c>
      <c r="BP303" s="161" t="e">
        <f t="shared" si="204"/>
        <v>#DIV/0!</v>
      </c>
      <c r="BQ303" s="161" t="e">
        <f t="shared" si="205"/>
        <v>#DIV/0!</v>
      </c>
      <c r="BR303" s="107">
        <f t="shared" si="206"/>
        <v>0</v>
      </c>
      <c r="BS303" s="161" t="e">
        <f t="shared" si="207"/>
        <v>#DIV/0!</v>
      </c>
      <c r="BT303" s="161" t="e">
        <f t="shared" si="208"/>
        <v>#DIV/0!</v>
      </c>
      <c r="BU303" s="161" t="e">
        <f t="shared" si="209"/>
        <v>#DIV/0!</v>
      </c>
      <c r="BV303" s="161" t="e">
        <f t="shared" si="210"/>
        <v>#DIV/0!</v>
      </c>
      <c r="BW303" s="161" t="e">
        <f t="shared" si="211"/>
        <v>#DIV/0!</v>
      </c>
      <c r="BX303" s="107">
        <f t="shared" si="212"/>
        <v>0</v>
      </c>
      <c r="BZ303" s="40" t="e">
        <f>VLOOKUP(I303,Lists!$D$2:$D$19,1,FALSE)</f>
        <v>#N/A</v>
      </c>
      <c r="CA303" s="40" t="e">
        <f>VLOOKUP($I303,Blends!$B$2:$B$115,1,FALSE)</f>
        <v>#N/A</v>
      </c>
      <c r="CC303" s="218">
        <f>ROUND(IF($I303="Other HFC Blend",(Z303*$L303*SUMIF(Lists!$E$2:$E$133,'Quarterly Information'!$K303,Exchange_Value)+Z303*$N303*SUMIF(Lists!$E$2:$E$133,'Quarterly Information'!$M303,Exchange_Value)+Z303*$P303*SUMIF(Lists!$E$2:$E$133,'Quarterly Information'!$O303,Exchange_Value)+Z303*$R303*SUMIF(Lists!$E$2:$E$133,'Quarterly Information'!$Q303,Exchange_Value)+Z303*$T303*SUMIF(Lists!$E$2:$E$133,'Quarterly Information'!$S303,Exchange_Value))/1000,Z303*SUMIF(Lists!$E$2:$E$133,$I303,Exchange_Value)/1000),1)</f>
        <v>0</v>
      </c>
      <c r="CD303" s="218">
        <f>ROUND(IF($I303="Other HFC Blend",(AA303*$L303*SUMIF(Lists!$E$2:$E$133,'Quarterly Information'!$K303,Exchange_Value)+AA303*$N303*SUMIF(Lists!$E$2:$E$133,'Quarterly Information'!$M303,Exchange_Value)+AA303*$P303*SUMIF(Lists!$E$2:$E$133,'Quarterly Information'!$O303,Exchange_Value)+AA303*$R303*SUMIF(Lists!$E$2:$E$133,'Quarterly Information'!$Q303,Exchange_Value)+AA303*$T303*SUMIF(Lists!$E$2:$E$133,'Quarterly Information'!$S303,Exchange_Value))/1000,AA303*SUMIF(Lists!$E$2:$E$133,$I303,Exchange_Value)/1000),1)</f>
        <v>0</v>
      </c>
      <c r="CE303" s="218">
        <f>ROUND(IF($I303="Other HFC Blend",(AB303*$L303*SUMIF(Lists!$E$2:$E$133,'Quarterly Information'!$K303,Exchange_Value)+AB303*$N303*SUMIF(Lists!$E$2:$E$133,'Quarterly Information'!$M303,Exchange_Value)+AB303*$P303*SUMIF(Lists!$E$2:$E$133,'Quarterly Information'!$O303,Exchange_Value)+AB303*$R303*SUMIF(Lists!$E$2:$E$133,'Quarterly Information'!$Q303,Exchange_Value)+AB303*$T303*SUMIF(Lists!$E$2:$E$133,'Quarterly Information'!$S303,Exchange_Value))/1000,AB303*SUMIF(Lists!$E$2:$E$133,$I303,Exchange_Value)/1000),1)</f>
        <v>0</v>
      </c>
      <c r="CF303" s="218">
        <f>ROUND(IF($I303="Other HFC Blend",(AC303*$L303*SUMIF(Lists!$E$2:$E$133,'Quarterly Information'!$K303,Exchange_Value)+AC303*$N303*SUMIF(Lists!$E$2:$E$133,'Quarterly Information'!$M303,Exchange_Value)+AC303*$P303*SUMIF(Lists!$E$2:$E$133,'Quarterly Information'!$O303,Exchange_Value)+AC303*$R303*SUMIF(Lists!$E$2:$E$133,'Quarterly Information'!$Q303,Exchange_Value)+AC303*$T303*SUMIF(Lists!$E$2:$E$133,'Quarterly Information'!$S303,Exchange_Value))/1000,AC303*SUMIF(Lists!$E$2:$E$133,$I303,Exchange_Value)/1000),1)</f>
        <v>0</v>
      </c>
      <c r="CG303" s="218">
        <f>ROUND(IF($I303="Other HFC Blend",(AD303*$L303*SUMIF(Lists!$E$2:$E$133,'Quarterly Information'!$K303,Exchange_Value)+AD303*$N303*SUMIF(Lists!$E$2:$E$133,'Quarterly Information'!$M303,Exchange_Value)+AD303*$P303*SUMIF(Lists!$E$2:$E$133,'Quarterly Information'!$O303,Exchange_Value)+AD303*$R303*SUMIF(Lists!$E$2:$E$133,'Quarterly Information'!$Q303,Exchange_Value)+AD303*$T303*SUMIF(Lists!$E$2:$E$133,'Quarterly Information'!$S303,Exchange_Value))/1000,AD303*SUMIF(Lists!$E$2:$E$133,$I303,Exchange_Value)/1000),1)</f>
        <v>0</v>
      </c>
      <c r="CH303" s="218">
        <f>ROUND(IF($I303="Other HFC Blend",(AE303*$L303*SUMIF(Lists!$E$2:$E$133,'Quarterly Information'!$K303,Exchange_Value)+AE303*$N303*SUMIF(Lists!$E$2:$E$133,'Quarterly Information'!$M303,Exchange_Value)+AE303*$P303*SUMIF(Lists!$E$2:$E$133,'Quarterly Information'!$O303,Exchange_Value)+AE303*$R303*SUMIF(Lists!$E$2:$E$133,'Quarterly Information'!$Q303,Exchange_Value)+AE303*$T303*SUMIF(Lists!$E$2:$E$133,'Quarterly Information'!$S303,Exchange_Value))/1000,AE303*SUMIF(Lists!$E$2:$E$133,$I303,Exchange_Value)/1000),1)</f>
        <v>0</v>
      </c>
      <c r="CI303" s="218">
        <f>ROUND(IF($I303="Other HFC Blend",(AF303*$L303*SUMIF(Lists!$E$2:$E$133,'Quarterly Information'!$K303,Exchange_Value)+AF303*$N303*SUMIF(Lists!$E$2:$E$133,'Quarterly Information'!$M303,Exchange_Value)+AF303*$P303*SUMIF(Lists!$E$2:$E$133,'Quarterly Information'!$O303,Exchange_Value)+AF303*$R303*SUMIF(Lists!$E$2:$E$133,'Quarterly Information'!$Q303,Exchange_Value)+AF303*$T303*SUMIF(Lists!$E$2:$E$133,'Quarterly Information'!$S303,Exchange_Value))/1000,AF303*SUMIF(Lists!$E$2:$E$133,$I303,Exchange_Value)/1000),1)</f>
        <v>0</v>
      </c>
    </row>
    <row r="304" spans="1:87" ht="14" x14ac:dyDescent="0.25">
      <c r="A304" s="39">
        <v>262</v>
      </c>
      <c r="B304" s="90" t="str">
        <f t="shared" si="213"/>
        <v/>
      </c>
      <c r="C304" s="159"/>
      <c r="D304" s="91"/>
      <c r="E304" s="174"/>
      <c r="F304" s="92"/>
      <c r="G304" s="93"/>
      <c r="H304" s="94"/>
      <c r="I304" s="185"/>
      <c r="J304" s="200"/>
      <c r="K304" s="210"/>
      <c r="L304" s="95"/>
      <c r="M304" s="92"/>
      <c r="N304" s="95"/>
      <c r="O304" s="92"/>
      <c r="P304" s="95"/>
      <c r="Q304" s="128"/>
      <c r="R304" s="95"/>
      <c r="S304" s="128"/>
      <c r="T304" s="211"/>
      <c r="U304" s="203"/>
      <c r="V304" s="92"/>
      <c r="W304" s="96"/>
      <c r="X304" s="92"/>
      <c r="Y304" s="220"/>
      <c r="Z304" s="226"/>
      <c r="AA304" s="165"/>
      <c r="AB304" s="165"/>
      <c r="AC304" s="165"/>
      <c r="AD304" s="165"/>
      <c r="AE304" s="165"/>
      <c r="AF304" s="168"/>
      <c r="AG304"/>
      <c r="AH304" s="107">
        <f t="shared" si="172"/>
        <v>0</v>
      </c>
      <c r="AI304" s="107">
        <f t="shared" si="173"/>
        <v>0</v>
      </c>
      <c r="AJ304" s="107">
        <f t="shared" si="174"/>
        <v>0</v>
      </c>
      <c r="AK304" s="107">
        <f t="shared" si="175"/>
        <v>0</v>
      </c>
      <c r="AL304" s="107">
        <f t="shared" si="176"/>
        <v>0</v>
      </c>
      <c r="AM304" s="107">
        <f t="shared" si="214"/>
        <v>0</v>
      </c>
      <c r="AO304" s="161" t="e">
        <f t="shared" si="177"/>
        <v>#DIV/0!</v>
      </c>
      <c r="AP304" s="161" t="e">
        <f t="shared" si="178"/>
        <v>#DIV/0!</v>
      </c>
      <c r="AQ304" s="161" t="e">
        <f t="shared" si="179"/>
        <v>#DIV/0!</v>
      </c>
      <c r="AR304" s="161" t="e">
        <f t="shared" si="180"/>
        <v>#DIV/0!</v>
      </c>
      <c r="AS304" s="161" t="e">
        <f t="shared" si="181"/>
        <v>#DIV/0!</v>
      </c>
      <c r="AT304" s="107">
        <f t="shared" si="182"/>
        <v>0</v>
      </c>
      <c r="AU304" s="161" t="e">
        <f t="shared" si="183"/>
        <v>#DIV/0!</v>
      </c>
      <c r="AV304" s="161" t="e">
        <f t="shared" si="184"/>
        <v>#DIV/0!</v>
      </c>
      <c r="AW304" s="161" t="e">
        <f t="shared" si="185"/>
        <v>#DIV/0!</v>
      </c>
      <c r="AX304" s="161" t="e">
        <f t="shared" si="186"/>
        <v>#DIV/0!</v>
      </c>
      <c r="AY304" s="161" t="e">
        <f t="shared" si="187"/>
        <v>#DIV/0!</v>
      </c>
      <c r="AZ304" s="107">
        <f t="shared" si="188"/>
        <v>0</v>
      </c>
      <c r="BA304" s="161" t="e">
        <f t="shared" si="189"/>
        <v>#DIV/0!</v>
      </c>
      <c r="BB304" s="161" t="e">
        <f t="shared" si="190"/>
        <v>#DIV/0!</v>
      </c>
      <c r="BC304" s="161" t="e">
        <f t="shared" si="191"/>
        <v>#DIV/0!</v>
      </c>
      <c r="BD304" s="161" t="e">
        <f t="shared" si="192"/>
        <v>#DIV/0!</v>
      </c>
      <c r="BE304" s="161" t="e">
        <f t="shared" si="193"/>
        <v>#DIV/0!</v>
      </c>
      <c r="BF304" s="107">
        <f t="shared" si="194"/>
        <v>0</v>
      </c>
      <c r="BG304" s="161" t="e">
        <f t="shared" si="195"/>
        <v>#DIV/0!</v>
      </c>
      <c r="BH304" s="161" t="e">
        <f t="shared" si="196"/>
        <v>#DIV/0!</v>
      </c>
      <c r="BI304" s="161" t="e">
        <f t="shared" si="197"/>
        <v>#DIV/0!</v>
      </c>
      <c r="BJ304" s="161" t="e">
        <f t="shared" si="198"/>
        <v>#DIV/0!</v>
      </c>
      <c r="BK304" s="161" t="e">
        <f t="shared" si="199"/>
        <v>#DIV/0!</v>
      </c>
      <c r="BL304" s="107">
        <f t="shared" si="200"/>
        <v>0</v>
      </c>
      <c r="BM304" s="161" t="e">
        <f t="shared" si="201"/>
        <v>#DIV/0!</v>
      </c>
      <c r="BN304" s="161" t="e">
        <f t="shared" si="202"/>
        <v>#DIV/0!</v>
      </c>
      <c r="BO304" s="161" t="e">
        <f t="shared" si="203"/>
        <v>#DIV/0!</v>
      </c>
      <c r="BP304" s="161" t="e">
        <f t="shared" si="204"/>
        <v>#DIV/0!</v>
      </c>
      <c r="BQ304" s="161" t="e">
        <f t="shared" si="205"/>
        <v>#DIV/0!</v>
      </c>
      <c r="BR304" s="107">
        <f t="shared" si="206"/>
        <v>0</v>
      </c>
      <c r="BS304" s="161" t="e">
        <f t="shared" si="207"/>
        <v>#DIV/0!</v>
      </c>
      <c r="BT304" s="161" t="e">
        <f t="shared" si="208"/>
        <v>#DIV/0!</v>
      </c>
      <c r="BU304" s="161" t="e">
        <f t="shared" si="209"/>
        <v>#DIV/0!</v>
      </c>
      <c r="BV304" s="161" t="e">
        <f t="shared" si="210"/>
        <v>#DIV/0!</v>
      </c>
      <c r="BW304" s="161" t="e">
        <f t="shared" si="211"/>
        <v>#DIV/0!</v>
      </c>
      <c r="BX304" s="107">
        <f t="shared" si="212"/>
        <v>0</v>
      </c>
      <c r="BZ304" s="40" t="e">
        <f>VLOOKUP(I304,Lists!$D$2:$D$19,1,FALSE)</f>
        <v>#N/A</v>
      </c>
      <c r="CA304" s="40" t="e">
        <f>VLOOKUP($I304,Blends!$B$2:$B$115,1,FALSE)</f>
        <v>#N/A</v>
      </c>
      <c r="CC304" s="218">
        <f>ROUND(IF($I304="Other HFC Blend",(Z304*$L304*SUMIF(Lists!$E$2:$E$133,'Quarterly Information'!$K304,Exchange_Value)+Z304*$N304*SUMIF(Lists!$E$2:$E$133,'Quarterly Information'!$M304,Exchange_Value)+Z304*$P304*SUMIF(Lists!$E$2:$E$133,'Quarterly Information'!$O304,Exchange_Value)+Z304*$R304*SUMIF(Lists!$E$2:$E$133,'Quarterly Information'!$Q304,Exchange_Value)+Z304*$T304*SUMIF(Lists!$E$2:$E$133,'Quarterly Information'!$S304,Exchange_Value))/1000,Z304*SUMIF(Lists!$E$2:$E$133,$I304,Exchange_Value)/1000),1)</f>
        <v>0</v>
      </c>
      <c r="CD304" s="218">
        <f>ROUND(IF($I304="Other HFC Blend",(AA304*$L304*SUMIF(Lists!$E$2:$E$133,'Quarterly Information'!$K304,Exchange_Value)+AA304*$N304*SUMIF(Lists!$E$2:$E$133,'Quarterly Information'!$M304,Exchange_Value)+AA304*$P304*SUMIF(Lists!$E$2:$E$133,'Quarterly Information'!$O304,Exchange_Value)+AA304*$R304*SUMIF(Lists!$E$2:$E$133,'Quarterly Information'!$Q304,Exchange_Value)+AA304*$T304*SUMIF(Lists!$E$2:$E$133,'Quarterly Information'!$S304,Exchange_Value))/1000,AA304*SUMIF(Lists!$E$2:$E$133,$I304,Exchange_Value)/1000),1)</f>
        <v>0</v>
      </c>
      <c r="CE304" s="218">
        <f>ROUND(IF($I304="Other HFC Blend",(AB304*$L304*SUMIF(Lists!$E$2:$E$133,'Quarterly Information'!$K304,Exchange_Value)+AB304*$N304*SUMIF(Lists!$E$2:$E$133,'Quarterly Information'!$M304,Exchange_Value)+AB304*$P304*SUMIF(Lists!$E$2:$E$133,'Quarterly Information'!$O304,Exchange_Value)+AB304*$R304*SUMIF(Lists!$E$2:$E$133,'Quarterly Information'!$Q304,Exchange_Value)+AB304*$T304*SUMIF(Lists!$E$2:$E$133,'Quarterly Information'!$S304,Exchange_Value))/1000,AB304*SUMIF(Lists!$E$2:$E$133,$I304,Exchange_Value)/1000),1)</f>
        <v>0</v>
      </c>
      <c r="CF304" s="218">
        <f>ROUND(IF($I304="Other HFC Blend",(AC304*$L304*SUMIF(Lists!$E$2:$E$133,'Quarterly Information'!$K304,Exchange_Value)+AC304*$N304*SUMIF(Lists!$E$2:$E$133,'Quarterly Information'!$M304,Exchange_Value)+AC304*$P304*SUMIF(Lists!$E$2:$E$133,'Quarterly Information'!$O304,Exchange_Value)+AC304*$R304*SUMIF(Lists!$E$2:$E$133,'Quarterly Information'!$Q304,Exchange_Value)+AC304*$T304*SUMIF(Lists!$E$2:$E$133,'Quarterly Information'!$S304,Exchange_Value))/1000,AC304*SUMIF(Lists!$E$2:$E$133,$I304,Exchange_Value)/1000),1)</f>
        <v>0</v>
      </c>
      <c r="CG304" s="218">
        <f>ROUND(IF($I304="Other HFC Blend",(AD304*$L304*SUMIF(Lists!$E$2:$E$133,'Quarterly Information'!$K304,Exchange_Value)+AD304*$N304*SUMIF(Lists!$E$2:$E$133,'Quarterly Information'!$M304,Exchange_Value)+AD304*$P304*SUMIF(Lists!$E$2:$E$133,'Quarterly Information'!$O304,Exchange_Value)+AD304*$R304*SUMIF(Lists!$E$2:$E$133,'Quarterly Information'!$Q304,Exchange_Value)+AD304*$T304*SUMIF(Lists!$E$2:$E$133,'Quarterly Information'!$S304,Exchange_Value))/1000,AD304*SUMIF(Lists!$E$2:$E$133,$I304,Exchange_Value)/1000),1)</f>
        <v>0</v>
      </c>
      <c r="CH304" s="218">
        <f>ROUND(IF($I304="Other HFC Blend",(AE304*$L304*SUMIF(Lists!$E$2:$E$133,'Quarterly Information'!$K304,Exchange_Value)+AE304*$N304*SUMIF(Lists!$E$2:$E$133,'Quarterly Information'!$M304,Exchange_Value)+AE304*$P304*SUMIF(Lists!$E$2:$E$133,'Quarterly Information'!$O304,Exchange_Value)+AE304*$R304*SUMIF(Lists!$E$2:$E$133,'Quarterly Information'!$Q304,Exchange_Value)+AE304*$T304*SUMIF(Lists!$E$2:$E$133,'Quarterly Information'!$S304,Exchange_Value))/1000,AE304*SUMIF(Lists!$E$2:$E$133,$I304,Exchange_Value)/1000),1)</f>
        <v>0</v>
      </c>
      <c r="CI304" s="218">
        <f>ROUND(IF($I304="Other HFC Blend",(AF304*$L304*SUMIF(Lists!$E$2:$E$133,'Quarterly Information'!$K304,Exchange_Value)+AF304*$N304*SUMIF(Lists!$E$2:$E$133,'Quarterly Information'!$M304,Exchange_Value)+AF304*$P304*SUMIF(Lists!$E$2:$E$133,'Quarterly Information'!$O304,Exchange_Value)+AF304*$R304*SUMIF(Lists!$E$2:$E$133,'Quarterly Information'!$Q304,Exchange_Value)+AF304*$T304*SUMIF(Lists!$E$2:$E$133,'Quarterly Information'!$S304,Exchange_Value))/1000,AF304*SUMIF(Lists!$E$2:$E$133,$I304,Exchange_Value)/1000),1)</f>
        <v>0</v>
      </c>
    </row>
    <row r="305" spans="1:87" ht="14" x14ac:dyDescent="0.25">
      <c r="A305" s="39">
        <v>263</v>
      </c>
      <c r="B305" s="90" t="str">
        <f t="shared" si="213"/>
        <v/>
      </c>
      <c r="C305" s="159"/>
      <c r="D305" s="91"/>
      <c r="E305" s="174"/>
      <c r="F305" s="92"/>
      <c r="G305" s="93"/>
      <c r="H305" s="94"/>
      <c r="I305" s="185"/>
      <c r="J305" s="200"/>
      <c r="K305" s="210"/>
      <c r="L305" s="95"/>
      <c r="M305" s="92"/>
      <c r="N305" s="95"/>
      <c r="O305" s="92"/>
      <c r="P305" s="95"/>
      <c r="Q305" s="128"/>
      <c r="R305" s="95"/>
      <c r="S305" s="128"/>
      <c r="T305" s="211"/>
      <c r="U305" s="203"/>
      <c r="V305" s="92"/>
      <c r="W305" s="96"/>
      <c r="X305" s="92"/>
      <c r="Y305" s="220"/>
      <c r="Z305" s="226"/>
      <c r="AA305" s="165"/>
      <c r="AB305" s="165"/>
      <c r="AC305" s="165"/>
      <c r="AD305" s="165"/>
      <c r="AE305" s="165"/>
      <c r="AF305" s="168"/>
      <c r="AG305"/>
      <c r="AH305" s="107">
        <f t="shared" si="172"/>
        <v>0</v>
      </c>
      <c r="AI305" s="107">
        <f t="shared" si="173"/>
        <v>0</v>
      </c>
      <c r="AJ305" s="107">
        <f t="shared" si="174"/>
        <v>0</v>
      </c>
      <c r="AK305" s="107">
        <f t="shared" si="175"/>
        <v>0</v>
      </c>
      <c r="AL305" s="107">
        <f t="shared" si="176"/>
        <v>0</v>
      </c>
      <c r="AM305" s="107">
        <f t="shared" si="214"/>
        <v>0</v>
      </c>
      <c r="AO305" s="161" t="e">
        <f t="shared" si="177"/>
        <v>#DIV/0!</v>
      </c>
      <c r="AP305" s="161" t="e">
        <f t="shared" si="178"/>
        <v>#DIV/0!</v>
      </c>
      <c r="AQ305" s="161" t="e">
        <f t="shared" si="179"/>
        <v>#DIV/0!</v>
      </c>
      <c r="AR305" s="161" t="e">
        <f t="shared" si="180"/>
        <v>#DIV/0!</v>
      </c>
      <c r="AS305" s="161" t="e">
        <f t="shared" si="181"/>
        <v>#DIV/0!</v>
      </c>
      <c r="AT305" s="107">
        <f t="shared" si="182"/>
        <v>0</v>
      </c>
      <c r="AU305" s="161" t="e">
        <f t="shared" si="183"/>
        <v>#DIV/0!</v>
      </c>
      <c r="AV305" s="161" t="e">
        <f t="shared" si="184"/>
        <v>#DIV/0!</v>
      </c>
      <c r="AW305" s="161" t="e">
        <f t="shared" si="185"/>
        <v>#DIV/0!</v>
      </c>
      <c r="AX305" s="161" t="e">
        <f t="shared" si="186"/>
        <v>#DIV/0!</v>
      </c>
      <c r="AY305" s="161" t="e">
        <f t="shared" si="187"/>
        <v>#DIV/0!</v>
      </c>
      <c r="AZ305" s="107">
        <f t="shared" si="188"/>
        <v>0</v>
      </c>
      <c r="BA305" s="161" t="e">
        <f t="shared" si="189"/>
        <v>#DIV/0!</v>
      </c>
      <c r="BB305" s="161" t="e">
        <f t="shared" si="190"/>
        <v>#DIV/0!</v>
      </c>
      <c r="BC305" s="161" t="e">
        <f t="shared" si="191"/>
        <v>#DIV/0!</v>
      </c>
      <c r="BD305" s="161" t="e">
        <f t="shared" si="192"/>
        <v>#DIV/0!</v>
      </c>
      <c r="BE305" s="161" t="e">
        <f t="shared" si="193"/>
        <v>#DIV/0!</v>
      </c>
      <c r="BF305" s="107">
        <f t="shared" si="194"/>
        <v>0</v>
      </c>
      <c r="BG305" s="161" t="e">
        <f t="shared" si="195"/>
        <v>#DIV/0!</v>
      </c>
      <c r="BH305" s="161" t="e">
        <f t="shared" si="196"/>
        <v>#DIV/0!</v>
      </c>
      <c r="BI305" s="161" t="e">
        <f t="shared" si="197"/>
        <v>#DIV/0!</v>
      </c>
      <c r="BJ305" s="161" t="e">
        <f t="shared" si="198"/>
        <v>#DIV/0!</v>
      </c>
      <c r="BK305" s="161" t="e">
        <f t="shared" si="199"/>
        <v>#DIV/0!</v>
      </c>
      <c r="BL305" s="107">
        <f t="shared" si="200"/>
        <v>0</v>
      </c>
      <c r="BM305" s="161" t="e">
        <f t="shared" si="201"/>
        <v>#DIV/0!</v>
      </c>
      <c r="BN305" s="161" t="e">
        <f t="shared" si="202"/>
        <v>#DIV/0!</v>
      </c>
      <c r="BO305" s="161" t="e">
        <f t="shared" si="203"/>
        <v>#DIV/0!</v>
      </c>
      <c r="BP305" s="161" t="e">
        <f t="shared" si="204"/>
        <v>#DIV/0!</v>
      </c>
      <c r="BQ305" s="161" t="e">
        <f t="shared" si="205"/>
        <v>#DIV/0!</v>
      </c>
      <c r="BR305" s="107">
        <f t="shared" si="206"/>
        <v>0</v>
      </c>
      <c r="BS305" s="161" t="e">
        <f t="shared" si="207"/>
        <v>#DIV/0!</v>
      </c>
      <c r="BT305" s="161" t="e">
        <f t="shared" si="208"/>
        <v>#DIV/0!</v>
      </c>
      <c r="BU305" s="161" t="e">
        <f t="shared" si="209"/>
        <v>#DIV/0!</v>
      </c>
      <c r="BV305" s="161" t="e">
        <f t="shared" si="210"/>
        <v>#DIV/0!</v>
      </c>
      <c r="BW305" s="161" t="e">
        <f t="shared" si="211"/>
        <v>#DIV/0!</v>
      </c>
      <c r="BX305" s="107">
        <f t="shared" si="212"/>
        <v>0</v>
      </c>
      <c r="BZ305" s="40" t="e">
        <f>VLOOKUP(I305,Lists!$D$2:$D$19,1,FALSE)</f>
        <v>#N/A</v>
      </c>
      <c r="CA305" s="40" t="e">
        <f>VLOOKUP($I305,Blends!$B$2:$B$115,1,FALSE)</f>
        <v>#N/A</v>
      </c>
      <c r="CC305" s="218">
        <f>ROUND(IF($I305="Other HFC Blend",(Z305*$L305*SUMIF(Lists!$E$2:$E$133,'Quarterly Information'!$K305,Exchange_Value)+Z305*$N305*SUMIF(Lists!$E$2:$E$133,'Quarterly Information'!$M305,Exchange_Value)+Z305*$P305*SUMIF(Lists!$E$2:$E$133,'Quarterly Information'!$O305,Exchange_Value)+Z305*$R305*SUMIF(Lists!$E$2:$E$133,'Quarterly Information'!$Q305,Exchange_Value)+Z305*$T305*SUMIF(Lists!$E$2:$E$133,'Quarterly Information'!$S305,Exchange_Value))/1000,Z305*SUMIF(Lists!$E$2:$E$133,$I305,Exchange_Value)/1000),1)</f>
        <v>0</v>
      </c>
      <c r="CD305" s="218">
        <f>ROUND(IF($I305="Other HFC Blend",(AA305*$L305*SUMIF(Lists!$E$2:$E$133,'Quarterly Information'!$K305,Exchange_Value)+AA305*$N305*SUMIF(Lists!$E$2:$E$133,'Quarterly Information'!$M305,Exchange_Value)+AA305*$P305*SUMIF(Lists!$E$2:$E$133,'Quarterly Information'!$O305,Exchange_Value)+AA305*$R305*SUMIF(Lists!$E$2:$E$133,'Quarterly Information'!$Q305,Exchange_Value)+AA305*$T305*SUMIF(Lists!$E$2:$E$133,'Quarterly Information'!$S305,Exchange_Value))/1000,AA305*SUMIF(Lists!$E$2:$E$133,$I305,Exchange_Value)/1000),1)</f>
        <v>0</v>
      </c>
      <c r="CE305" s="218">
        <f>ROUND(IF($I305="Other HFC Blend",(AB305*$L305*SUMIF(Lists!$E$2:$E$133,'Quarterly Information'!$K305,Exchange_Value)+AB305*$N305*SUMIF(Lists!$E$2:$E$133,'Quarterly Information'!$M305,Exchange_Value)+AB305*$P305*SUMIF(Lists!$E$2:$E$133,'Quarterly Information'!$O305,Exchange_Value)+AB305*$R305*SUMIF(Lists!$E$2:$E$133,'Quarterly Information'!$Q305,Exchange_Value)+AB305*$T305*SUMIF(Lists!$E$2:$E$133,'Quarterly Information'!$S305,Exchange_Value))/1000,AB305*SUMIF(Lists!$E$2:$E$133,$I305,Exchange_Value)/1000),1)</f>
        <v>0</v>
      </c>
      <c r="CF305" s="218">
        <f>ROUND(IF($I305="Other HFC Blend",(AC305*$L305*SUMIF(Lists!$E$2:$E$133,'Quarterly Information'!$K305,Exchange_Value)+AC305*$N305*SUMIF(Lists!$E$2:$E$133,'Quarterly Information'!$M305,Exchange_Value)+AC305*$P305*SUMIF(Lists!$E$2:$E$133,'Quarterly Information'!$O305,Exchange_Value)+AC305*$R305*SUMIF(Lists!$E$2:$E$133,'Quarterly Information'!$Q305,Exchange_Value)+AC305*$T305*SUMIF(Lists!$E$2:$E$133,'Quarterly Information'!$S305,Exchange_Value))/1000,AC305*SUMIF(Lists!$E$2:$E$133,$I305,Exchange_Value)/1000),1)</f>
        <v>0</v>
      </c>
      <c r="CG305" s="218">
        <f>ROUND(IF($I305="Other HFC Blend",(AD305*$L305*SUMIF(Lists!$E$2:$E$133,'Quarterly Information'!$K305,Exchange_Value)+AD305*$N305*SUMIF(Lists!$E$2:$E$133,'Quarterly Information'!$M305,Exchange_Value)+AD305*$P305*SUMIF(Lists!$E$2:$E$133,'Quarterly Information'!$O305,Exchange_Value)+AD305*$R305*SUMIF(Lists!$E$2:$E$133,'Quarterly Information'!$Q305,Exchange_Value)+AD305*$T305*SUMIF(Lists!$E$2:$E$133,'Quarterly Information'!$S305,Exchange_Value))/1000,AD305*SUMIF(Lists!$E$2:$E$133,$I305,Exchange_Value)/1000),1)</f>
        <v>0</v>
      </c>
      <c r="CH305" s="218">
        <f>ROUND(IF($I305="Other HFC Blend",(AE305*$L305*SUMIF(Lists!$E$2:$E$133,'Quarterly Information'!$K305,Exchange_Value)+AE305*$N305*SUMIF(Lists!$E$2:$E$133,'Quarterly Information'!$M305,Exchange_Value)+AE305*$P305*SUMIF(Lists!$E$2:$E$133,'Quarterly Information'!$O305,Exchange_Value)+AE305*$R305*SUMIF(Lists!$E$2:$E$133,'Quarterly Information'!$Q305,Exchange_Value)+AE305*$T305*SUMIF(Lists!$E$2:$E$133,'Quarterly Information'!$S305,Exchange_Value))/1000,AE305*SUMIF(Lists!$E$2:$E$133,$I305,Exchange_Value)/1000),1)</f>
        <v>0</v>
      </c>
      <c r="CI305" s="218">
        <f>ROUND(IF($I305="Other HFC Blend",(AF305*$L305*SUMIF(Lists!$E$2:$E$133,'Quarterly Information'!$K305,Exchange_Value)+AF305*$N305*SUMIF(Lists!$E$2:$E$133,'Quarterly Information'!$M305,Exchange_Value)+AF305*$P305*SUMIF(Lists!$E$2:$E$133,'Quarterly Information'!$O305,Exchange_Value)+AF305*$R305*SUMIF(Lists!$E$2:$E$133,'Quarterly Information'!$Q305,Exchange_Value)+AF305*$T305*SUMIF(Lists!$E$2:$E$133,'Quarterly Information'!$S305,Exchange_Value))/1000,AF305*SUMIF(Lists!$E$2:$E$133,$I305,Exchange_Value)/1000),1)</f>
        <v>0</v>
      </c>
    </row>
    <row r="306" spans="1:87" ht="14" x14ac:dyDescent="0.25">
      <c r="A306" s="39">
        <v>264</v>
      </c>
      <c r="B306" s="90" t="str">
        <f t="shared" si="213"/>
        <v/>
      </c>
      <c r="C306" s="159"/>
      <c r="D306" s="91"/>
      <c r="E306" s="174"/>
      <c r="F306" s="92"/>
      <c r="G306" s="93"/>
      <c r="H306" s="94"/>
      <c r="I306" s="185"/>
      <c r="J306" s="200"/>
      <c r="K306" s="210"/>
      <c r="L306" s="95"/>
      <c r="M306" s="92"/>
      <c r="N306" s="95"/>
      <c r="O306" s="92"/>
      <c r="P306" s="95"/>
      <c r="Q306" s="128"/>
      <c r="R306" s="95"/>
      <c r="S306" s="128"/>
      <c r="T306" s="211"/>
      <c r="U306" s="203"/>
      <c r="V306" s="92"/>
      <c r="W306" s="96"/>
      <c r="X306" s="92"/>
      <c r="Y306" s="220"/>
      <c r="Z306" s="226"/>
      <c r="AA306" s="165"/>
      <c r="AB306" s="165"/>
      <c r="AC306" s="165"/>
      <c r="AD306" s="165"/>
      <c r="AE306" s="165"/>
      <c r="AF306" s="168"/>
      <c r="AG306"/>
      <c r="AH306" s="107">
        <f t="shared" si="172"/>
        <v>0</v>
      </c>
      <c r="AI306" s="107">
        <f t="shared" si="173"/>
        <v>0</v>
      </c>
      <c r="AJ306" s="107">
        <f t="shared" si="174"/>
        <v>0</v>
      </c>
      <c r="AK306" s="107">
        <f t="shared" si="175"/>
        <v>0</v>
      </c>
      <c r="AL306" s="107">
        <f t="shared" si="176"/>
        <v>0</v>
      </c>
      <c r="AM306" s="107">
        <f t="shared" si="214"/>
        <v>0</v>
      </c>
      <c r="AO306" s="161" t="e">
        <f t="shared" si="177"/>
        <v>#DIV/0!</v>
      </c>
      <c r="AP306" s="161" t="e">
        <f t="shared" si="178"/>
        <v>#DIV/0!</v>
      </c>
      <c r="AQ306" s="161" t="e">
        <f t="shared" si="179"/>
        <v>#DIV/0!</v>
      </c>
      <c r="AR306" s="161" t="e">
        <f t="shared" si="180"/>
        <v>#DIV/0!</v>
      </c>
      <c r="AS306" s="161" t="e">
        <f t="shared" si="181"/>
        <v>#DIV/0!</v>
      </c>
      <c r="AT306" s="107">
        <f t="shared" si="182"/>
        <v>0</v>
      </c>
      <c r="AU306" s="161" t="e">
        <f t="shared" si="183"/>
        <v>#DIV/0!</v>
      </c>
      <c r="AV306" s="161" t="e">
        <f t="shared" si="184"/>
        <v>#DIV/0!</v>
      </c>
      <c r="AW306" s="161" t="e">
        <f t="shared" si="185"/>
        <v>#DIV/0!</v>
      </c>
      <c r="AX306" s="161" t="e">
        <f t="shared" si="186"/>
        <v>#DIV/0!</v>
      </c>
      <c r="AY306" s="161" t="e">
        <f t="shared" si="187"/>
        <v>#DIV/0!</v>
      </c>
      <c r="AZ306" s="107">
        <f t="shared" si="188"/>
        <v>0</v>
      </c>
      <c r="BA306" s="161" t="e">
        <f t="shared" si="189"/>
        <v>#DIV/0!</v>
      </c>
      <c r="BB306" s="161" t="e">
        <f t="shared" si="190"/>
        <v>#DIV/0!</v>
      </c>
      <c r="BC306" s="161" t="e">
        <f t="shared" si="191"/>
        <v>#DIV/0!</v>
      </c>
      <c r="BD306" s="161" t="e">
        <f t="shared" si="192"/>
        <v>#DIV/0!</v>
      </c>
      <c r="BE306" s="161" t="e">
        <f t="shared" si="193"/>
        <v>#DIV/0!</v>
      </c>
      <c r="BF306" s="107">
        <f t="shared" si="194"/>
        <v>0</v>
      </c>
      <c r="BG306" s="161" t="e">
        <f t="shared" si="195"/>
        <v>#DIV/0!</v>
      </c>
      <c r="BH306" s="161" t="e">
        <f t="shared" si="196"/>
        <v>#DIV/0!</v>
      </c>
      <c r="BI306" s="161" t="e">
        <f t="shared" si="197"/>
        <v>#DIV/0!</v>
      </c>
      <c r="BJ306" s="161" t="e">
        <f t="shared" si="198"/>
        <v>#DIV/0!</v>
      </c>
      <c r="BK306" s="161" t="e">
        <f t="shared" si="199"/>
        <v>#DIV/0!</v>
      </c>
      <c r="BL306" s="107">
        <f t="shared" si="200"/>
        <v>0</v>
      </c>
      <c r="BM306" s="161" t="e">
        <f t="shared" si="201"/>
        <v>#DIV/0!</v>
      </c>
      <c r="BN306" s="161" t="e">
        <f t="shared" si="202"/>
        <v>#DIV/0!</v>
      </c>
      <c r="BO306" s="161" t="e">
        <f t="shared" si="203"/>
        <v>#DIV/0!</v>
      </c>
      <c r="BP306" s="161" t="e">
        <f t="shared" si="204"/>
        <v>#DIV/0!</v>
      </c>
      <c r="BQ306" s="161" t="e">
        <f t="shared" si="205"/>
        <v>#DIV/0!</v>
      </c>
      <c r="BR306" s="107">
        <f t="shared" si="206"/>
        <v>0</v>
      </c>
      <c r="BS306" s="161" t="e">
        <f t="shared" si="207"/>
        <v>#DIV/0!</v>
      </c>
      <c r="BT306" s="161" t="e">
        <f t="shared" si="208"/>
        <v>#DIV/0!</v>
      </c>
      <c r="BU306" s="161" t="e">
        <f t="shared" si="209"/>
        <v>#DIV/0!</v>
      </c>
      <c r="BV306" s="161" t="e">
        <f t="shared" si="210"/>
        <v>#DIV/0!</v>
      </c>
      <c r="BW306" s="161" t="e">
        <f t="shared" si="211"/>
        <v>#DIV/0!</v>
      </c>
      <c r="BX306" s="107">
        <f t="shared" si="212"/>
        <v>0</v>
      </c>
      <c r="BZ306" s="40" t="e">
        <f>VLOOKUP(I306,Lists!$D$2:$D$19,1,FALSE)</f>
        <v>#N/A</v>
      </c>
      <c r="CA306" s="40" t="e">
        <f>VLOOKUP($I306,Blends!$B$2:$B$115,1,FALSE)</f>
        <v>#N/A</v>
      </c>
      <c r="CC306" s="218">
        <f>ROUND(IF($I306="Other HFC Blend",(Z306*$L306*SUMIF(Lists!$E$2:$E$133,'Quarterly Information'!$K306,Exchange_Value)+Z306*$N306*SUMIF(Lists!$E$2:$E$133,'Quarterly Information'!$M306,Exchange_Value)+Z306*$P306*SUMIF(Lists!$E$2:$E$133,'Quarterly Information'!$O306,Exchange_Value)+Z306*$R306*SUMIF(Lists!$E$2:$E$133,'Quarterly Information'!$Q306,Exchange_Value)+Z306*$T306*SUMIF(Lists!$E$2:$E$133,'Quarterly Information'!$S306,Exchange_Value))/1000,Z306*SUMIF(Lists!$E$2:$E$133,$I306,Exchange_Value)/1000),1)</f>
        <v>0</v>
      </c>
      <c r="CD306" s="218">
        <f>ROUND(IF($I306="Other HFC Blend",(AA306*$L306*SUMIF(Lists!$E$2:$E$133,'Quarterly Information'!$K306,Exchange_Value)+AA306*$N306*SUMIF(Lists!$E$2:$E$133,'Quarterly Information'!$M306,Exchange_Value)+AA306*$P306*SUMIF(Lists!$E$2:$E$133,'Quarterly Information'!$O306,Exchange_Value)+AA306*$R306*SUMIF(Lists!$E$2:$E$133,'Quarterly Information'!$Q306,Exchange_Value)+AA306*$T306*SUMIF(Lists!$E$2:$E$133,'Quarterly Information'!$S306,Exchange_Value))/1000,AA306*SUMIF(Lists!$E$2:$E$133,$I306,Exchange_Value)/1000),1)</f>
        <v>0</v>
      </c>
      <c r="CE306" s="218">
        <f>ROUND(IF($I306="Other HFC Blend",(AB306*$L306*SUMIF(Lists!$E$2:$E$133,'Quarterly Information'!$K306,Exchange_Value)+AB306*$N306*SUMIF(Lists!$E$2:$E$133,'Quarterly Information'!$M306,Exchange_Value)+AB306*$P306*SUMIF(Lists!$E$2:$E$133,'Quarterly Information'!$O306,Exchange_Value)+AB306*$R306*SUMIF(Lists!$E$2:$E$133,'Quarterly Information'!$Q306,Exchange_Value)+AB306*$T306*SUMIF(Lists!$E$2:$E$133,'Quarterly Information'!$S306,Exchange_Value))/1000,AB306*SUMIF(Lists!$E$2:$E$133,$I306,Exchange_Value)/1000),1)</f>
        <v>0</v>
      </c>
      <c r="CF306" s="218">
        <f>ROUND(IF($I306="Other HFC Blend",(AC306*$L306*SUMIF(Lists!$E$2:$E$133,'Quarterly Information'!$K306,Exchange_Value)+AC306*$N306*SUMIF(Lists!$E$2:$E$133,'Quarterly Information'!$M306,Exchange_Value)+AC306*$P306*SUMIF(Lists!$E$2:$E$133,'Quarterly Information'!$O306,Exchange_Value)+AC306*$R306*SUMIF(Lists!$E$2:$E$133,'Quarterly Information'!$Q306,Exchange_Value)+AC306*$T306*SUMIF(Lists!$E$2:$E$133,'Quarterly Information'!$S306,Exchange_Value))/1000,AC306*SUMIF(Lists!$E$2:$E$133,$I306,Exchange_Value)/1000),1)</f>
        <v>0</v>
      </c>
      <c r="CG306" s="218">
        <f>ROUND(IF($I306="Other HFC Blend",(AD306*$L306*SUMIF(Lists!$E$2:$E$133,'Quarterly Information'!$K306,Exchange_Value)+AD306*$N306*SUMIF(Lists!$E$2:$E$133,'Quarterly Information'!$M306,Exchange_Value)+AD306*$P306*SUMIF(Lists!$E$2:$E$133,'Quarterly Information'!$O306,Exchange_Value)+AD306*$R306*SUMIF(Lists!$E$2:$E$133,'Quarterly Information'!$Q306,Exchange_Value)+AD306*$T306*SUMIF(Lists!$E$2:$E$133,'Quarterly Information'!$S306,Exchange_Value))/1000,AD306*SUMIF(Lists!$E$2:$E$133,$I306,Exchange_Value)/1000),1)</f>
        <v>0</v>
      </c>
      <c r="CH306" s="218">
        <f>ROUND(IF($I306="Other HFC Blend",(AE306*$L306*SUMIF(Lists!$E$2:$E$133,'Quarterly Information'!$K306,Exchange_Value)+AE306*$N306*SUMIF(Lists!$E$2:$E$133,'Quarterly Information'!$M306,Exchange_Value)+AE306*$P306*SUMIF(Lists!$E$2:$E$133,'Quarterly Information'!$O306,Exchange_Value)+AE306*$R306*SUMIF(Lists!$E$2:$E$133,'Quarterly Information'!$Q306,Exchange_Value)+AE306*$T306*SUMIF(Lists!$E$2:$E$133,'Quarterly Information'!$S306,Exchange_Value))/1000,AE306*SUMIF(Lists!$E$2:$E$133,$I306,Exchange_Value)/1000),1)</f>
        <v>0</v>
      </c>
      <c r="CI306" s="218">
        <f>ROUND(IF($I306="Other HFC Blend",(AF306*$L306*SUMIF(Lists!$E$2:$E$133,'Quarterly Information'!$K306,Exchange_Value)+AF306*$N306*SUMIF(Lists!$E$2:$E$133,'Quarterly Information'!$M306,Exchange_Value)+AF306*$P306*SUMIF(Lists!$E$2:$E$133,'Quarterly Information'!$O306,Exchange_Value)+AF306*$R306*SUMIF(Lists!$E$2:$E$133,'Quarterly Information'!$Q306,Exchange_Value)+AF306*$T306*SUMIF(Lists!$E$2:$E$133,'Quarterly Information'!$S306,Exchange_Value))/1000,AF306*SUMIF(Lists!$E$2:$E$133,$I306,Exchange_Value)/1000),1)</f>
        <v>0</v>
      </c>
    </row>
    <row r="307" spans="1:87" ht="14" x14ac:dyDescent="0.25">
      <c r="A307" s="39">
        <v>265</v>
      </c>
      <c r="B307" s="90" t="str">
        <f t="shared" si="213"/>
        <v/>
      </c>
      <c r="C307" s="159"/>
      <c r="D307" s="91"/>
      <c r="E307" s="174"/>
      <c r="F307" s="92"/>
      <c r="G307" s="93"/>
      <c r="H307" s="94"/>
      <c r="I307" s="185"/>
      <c r="J307" s="200"/>
      <c r="K307" s="210"/>
      <c r="L307" s="95"/>
      <c r="M307" s="92"/>
      <c r="N307" s="95"/>
      <c r="O307" s="92"/>
      <c r="P307" s="95"/>
      <c r="Q307" s="128"/>
      <c r="R307" s="95"/>
      <c r="S307" s="128"/>
      <c r="T307" s="211"/>
      <c r="U307" s="203"/>
      <c r="V307" s="92"/>
      <c r="W307" s="96"/>
      <c r="X307" s="92"/>
      <c r="Y307" s="220"/>
      <c r="Z307" s="226"/>
      <c r="AA307" s="165"/>
      <c r="AB307" s="165"/>
      <c r="AC307" s="165"/>
      <c r="AD307" s="165"/>
      <c r="AE307" s="165"/>
      <c r="AF307" s="168"/>
      <c r="AG307"/>
      <c r="AH307" s="107">
        <f t="shared" si="172"/>
        <v>0</v>
      </c>
      <c r="AI307" s="107">
        <f t="shared" si="173"/>
        <v>0</v>
      </c>
      <c r="AJ307" s="107">
        <f t="shared" si="174"/>
        <v>0</v>
      </c>
      <c r="AK307" s="107">
        <f t="shared" si="175"/>
        <v>0</v>
      </c>
      <c r="AL307" s="107">
        <f t="shared" si="176"/>
        <v>0</v>
      </c>
      <c r="AM307" s="107">
        <f t="shared" si="214"/>
        <v>0</v>
      </c>
      <c r="AO307" s="161" t="e">
        <f t="shared" si="177"/>
        <v>#DIV/0!</v>
      </c>
      <c r="AP307" s="161" t="e">
        <f t="shared" si="178"/>
        <v>#DIV/0!</v>
      </c>
      <c r="AQ307" s="161" t="e">
        <f t="shared" si="179"/>
        <v>#DIV/0!</v>
      </c>
      <c r="AR307" s="161" t="e">
        <f t="shared" si="180"/>
        <v>#DIV/0!</v>
      </c>
      <c r="AS307" s="161" t="e">
        <f t="shared" si="181"/>
        <v>#DIV/0!</v>
      </c>
      <c r="AT307" s="107">
        <f t="shared" si="182"/>
        <v>0</v>
      </c>
      <c r="AU307" s="161" t="e">
        <f t="shared" si="183"/>
        <v>#DIV/0!</v>
      </c>
      <c r="AV307" s="161" t="e">
        <f t="shared" si="184"/>
        <v>#DIV/0!</v>
      </c>
      <c r="AW307" s="161" t="e">
        <f t="shared" si="185"/>
        <v>#DIV/0!</v>
      </c>
      <c r="AX307" s="161" t="e">
        <f t="shared" si="186"/>
        <v>#DIV/0!</v>
      </c>
      <c r="AY307" s="161" t="e">
        <f t="shared" si="187"/>
        <v>#DIV/0!</v>
      </c>
      <c r="AZ307" s="107">
        <f t="shared" si="188"/>
        <v>0</v>
      </c>
      <c r="BA307" s="161" t="e">
        <f t="shared" si="189"/>
        <v>#DIV/0!</v>
      </c>
      <c r="BB307" s="161" t="e">
        <f t="shared" si="190"/>
        <v>#DIV/0!</v>
      </c>
      <c r="BC307" s="161" t="e">
        <f t="shared" si="191"/>
        <v>#DIV/0!</v>
      </c>
      <c r="BD307" s="161" t="e">
        <f t="shared" si="192"/>
        <v>#DIV/0!</v>
      </c>
      <c r="BE307" s="161" t="e">
        <f t="shared" si="193"/>
        <v>#DIV/0!</v>
      </c>
      <c r="BF307" s="107">
        <f t="shared" si="194"/>
        <v>0</v>
      </c>
      <c r="BG307" s="161" t="e">
        <f t="shared" si="195"/>
        <v>#DIV/0!</v>
      </c>
      <c r="BH307" s="161" t="e">
        <f t="shared" si="196"/>
        <v>#DIV/0!</v>
      </c>
      <c r="BI307" s="161" t="e">
        <f t="shared" si="197"/>
        <v>#DIV/0!</v>
      </c>
      <c r="BJ307" s="161" t="e">
        <f t="shared" si="198"/>
        <v>#DIV/0!</v>
      </c>
      <c r="BK307" s="161" t="e">
        <f t="shared" si="199"/>
        <v>#DIV/0!</v>
      </c>
      <c r="BL307" s="107">
        <f t="shared" si="200"/>
        <v>0</v>
      </c>
      <c r="BM307" s="161" t="e">
        <f t="shared" si="201"/>
        <v>#DIV/0!</v>
      </c>
      <c r="BN307" s="161" t="e">
        <f t="shared" si="202"/>
        <v>#DIV/0!</v>
      </c>
      <c r="BO307" s="161" t="e">
        <f t="shared" si="203"/>
        <v>#DIV/0!</v>
      </c>
      <c r="BP307" s="161" t="e">
        <f t="shared" si="204"/>
        <v>#DIV/0!</v>
      </c>
      <c r="BQ307" s="161" t="e">
        <f t="shared" si="205"/>
        <v>#DIV/0!</v>
      </c>
      <c r="BR307" s="107">
        <f t="shared" si="206"/>
        <v>0</v>
      </c>
      <c r="BS307" s="161" t="e">
        <f t="shared" si="207"/>
        <v>#DIV/0!</v>
      </c>
      <c r="BT307" s="161" t="e">
        <f t="shared" si="208"/>
        <v>#DIV/0!</v>
      </c>
      <c r="BU307" s="161" t="e">
        <f t="shared" si="209"/>
        <v>#DIV/0!</v>
      </c>
      <c r="BV307" s="161" t="e">
        <f t="shared" si="210"/>
        <v>#DIV/0!</v>
      </c>
      <c r="BW307" s="161" t="e">
        <f t="shared" si="211"/>
        <v>#DIV/0!</v>
      </c>
      <c r="BX307" s="107">
        <f t="shared" si="212"/>
        <v>0</v>
      </c>
      <c r="BZ307" s="40" t="e">
        <f>VLOOKUP(I307,Lists!$D$2:$D$19,1,FALSE)</f>
        <v>#N/A</v>
      </c>
      <c r="CA307" s="40" t="e">
        <f>VLOOKUP($I307,Blends!$B$2:$B$115,1,FALSE)</f>
        <v>#N/A</v>
      </c>
      <c r="CC307" s="218">
        <f>ROUND(IF($I307="Other HFC Blend",(Z307*$L307*SUMIF(Lists!$E$2:$E$133,'Quarterly Information'!$K307,Exchange_Value)+Z307*$N307*SUMIF(Lists!$E$2:$E$133,'Quarterly Information'!$M307,Exchange_Value)+Z307*$P307*SUMIF(Lists!$E$2:$E$133,'Quarterly Information'!$O307,Exchange_Value)+Z307*$R307*SUMIF(Lists!$E$2:$E$133,'Quarterly Information'!$Q307,Exchange_Value)+Z307*$T307*SUMIF(Lists!$E$2:$E$133,'Quarterly Information'!$S307,Exchange_Value))/1000,Z307*SUMIF(Lists!$E$2:$E$133,$I307,Exchange_Value)/1000),1)</f>
        <v>0</v>
      </c>
      <c r="CD307" s="218">
        <f>ROUND(IF($I307="Other HFC Blend",(AA307*$L307*SUMIF(Lists!$E$2:$E$133,'Quarterly Information'!$K307,Exchange_Value)+AA307*$N307*SUMIF(Lists!$E$2:$E$133,'Quarterly Information'!$M307,Exchange_Value)+AA307*$P307*SUMIF(Lists!$E$2:$E$133,'Quarterly Information'!$O307,Exchange_Value)+AA307*$R307*SUMIF(Lists!$E$2:$E$133,'Quarterly Information'!$Q307,Exchange_Value)+AA307*$T307*SUMIF(Lists!$E$2:$E$133,'Quarterly Information'!$S307,Exchange_Value))/1000,AA307*SUMIF(Lists!$E$2:$E$133,$I307,Exchange_Value)/1000),1)</f>
        <v>0</v>
      </c>
      <c r="CE307" s="218">
        <f>ROUND(IF($I307="Other HFC Blend",(AB307*$L307*SUMIF(Lists!$E$2:$E$133,'Quarterly Information'!$K307,Exchange_Value)+AB307*$N307*SUMIF(Lists!$E$2:$E$133,'Quarterly Information'!$M307,Exchange_Value)+AB307*$P307*SUMIF(Lists!$E$2:$E$133,'Quarterly Information'!$O307,Exchange_Value)+AB307*$R307*SUMIF(Lists!$E$2:$E$133,'Quarterly Information'!$Q307,Exchange_Value)+AB307*$T307*SUMIF(Lists!$E$2:$E$133,'Quarterly Information'!$S307,Exchange_Value))/1000,AB307*SUMIF(Lists!$E$2:$E$133,$I307,Exchange_Value)/1000),1)</f>
        <v>0</v>
      </c>
      <c r="CF307" s="218">
        <f>ROUND(IF($I307="Other HFC Blend",(AC307*$L307*SUMIF(Lists!$E$2:$E$133,'Quarterly Information'!$K307,Exchange_Value)+AC307*$N307*SUMIF(Lists!$E$2:$E$133,'Quarterly Information'!$M307,Exchange_Value)+AC307*$P307*SUMIF(Lists!$E$2:$E$133,'Quarterly Information'!$O307,Exchange_Value)+AC307*$R307*SUMIF(Lists!$E$2:$E$133,'Quarterly Information'!$Q307,Exchange_Value)+AC307*$T307*SUMIF(Lists!$E$2:$E$133,'Quarterly Information'!$S307,Exchange_Value))/1000,AC307*SUMIF(Lists!$E$2:$E$133,$I307,Exchange_Value)/1000),1)</f>
        <v>0</v>
      </c>
      <c r="CG307" s="218">
        <f>ROUND(IF($I307="Other HFC Blend",(AD307*$L307*SUMIF(Lists!$E$2:$E$133,'Quarterly Information'!$K307,Exchange_Value)+AD307*$N307*SUMIF(Lists!$E$2:$E$133,'Quarterly Information'!$M307,Exchange_Value)+AD307*$P307*SUMIF(Lists!$E$2:$E$133,'Quarterly Information'!$O307,Exchange_Value)+AD307*$R307*SUMIF(Lists!$E$2:$E$133,'Quarterly Information'!$Q307,Exchange_Value)+AD307*$T307*SUMIF(Lists!$E$2:$E$133,'Quarterly Information'!$S307,Exchange_Value))/1000,AD307*SUMIF(Lists!$E$2:$E$133,$I307,Exchange_Value)/1000),1)</f>
        <v>0</v>
      </c>
      <c r="CH307" s="218">
        <f>ROUND(IF($I307="Other HFC Blend",(AE307*$L307*SUMIF(Lists!$E$2:$E$133,'Quarterly Information'!$K307,Exchange_Value)+AE307*$N307*SUMIF(Lists!$E$2:$E$133,'Quarterly Information'!$M307,Exchange_Value)+AE307*$P307*SUMIF(Lists!$E$2:$E$133,'Quarterly Information'!$O307,Exchange_Value)+AE307*$R307*SUMIF(Lists!$E$2:$E$133,'Quarterly Information'!$Q307,Exchange_Value)+AE307*$T307*SUMIF(Lists!$E$2:$E$133,'Quarterly Information'!$S307,Exchange_Value))/1000,AE307*SUMIF(Lists!$E$2:$E$133,$I307,Exchange_Value)/1000),1)</f>
        <v>0</v>
      </c>
      <c r="CI307" s="218">
        <f>ROUND(IF($I307="Other HFC Blend",(AF307*$L307*SUMIF(Lists!$E$2:$E$133,'Quarterly Information'!$K307,Exchange_Value)+AF307*$N307*SUMIF(Lists!$E$2:$E$133,'Quarterly Information'!$M307,Exchange_Value)+AF307*$P307*SUMIF(Lists!$E$2:$E$133,'Quarterly Information'!$O307,Exchange_Value)+AF307*$R307*SUMIF(Lists!$E$2:$E$133,'Quarterly Information'!$Q307,Exchange_Value)+AF307*$T307*SUMIF(Lists!$E$2:$E$133,'Quarterly Information'!$S307,Exchange_Value))/1000,AF307*SUMIF(Lists!$E$2:$E$133,$I307,Exchange_Value)/1000),1)</f>
        <v>0</v>
      </c>
    </row>
    <row r="308" spans="1:87" ht="14" x14ac:dyDescent="0.25">
      <c r="A308" s="39">
        <v>266</v>
      </c>
      <c r="B308" s="90" t="str">
        <f t="shared" si="213"/>
        <v/>
      </c>
      <c r="C308" s="159"/>
      <c r="D308" s="91"/>
      <c r="E308" s="174"/>
      <c r="F308" s="92"/>
      <c r="G308" s="93"/>
      <c r="H308" s="94"/>
      <c r="I308" s="185"/>
      <c r="J308" s="200"/>
      <c r="K308" s="210"/>
      <c r="L308" s="95"/>
      <c r="M308" s="92"/>
      <c r="N308" s="95"/>
      <c r="O308" s="92"/>
      <c r="P308" s="95"/>
      <c r="Q308" s="128"/>
      <c r="R308" s="95"/>
      <c r="S308" s="128"/>
      <c r="T308" s="211"/>
      <c r="U308" s="203"/>
      <c r="V308" s="92"/>
      <c r="W308" s="96"/>
      <c r="X308" s="92"/>
      <c r="Y308" s="220"/>
      <c r="Z308" s="226"/>
      <c r="AA308" s="165"/>
      <c r="AB308" s="165"/>
      <c r="AC308" s="165"/>
      <c r="AD308" s="165"/>
      <c r="AE308" s="165"/>
      <c r="AF308" s="168"/>
      <c r="AG308"/>
      <c r="AH308" s="107">
        <f t="shared" si="172"/>
        <v>0</v>
      </c>
      <c r="AI308" s="107">
        <f t="shared" si="173"/>
        <v>0</v>
      </c>
      <c r="AJ308" s="107">
        <f t="shared" si="174"/>
        <v>0</v>
      </c>
      <c r="AK308" s="107">
        <f t="shared" si="175"/>
        <v>0</v>
      </c>
      <c r="AL308" s="107">
        <f t="shared" si="176"/>
        <v>0</v>
      </c>
      <c r="AM308" s="107">
        <f t="shared" si="214"/>
        <v>0</v>
      </c>
      <c r="AO308" s="161" t="e">
        <f t="shared" si="177"/>
        <v>#DIV/0!</v>
      </c>
      <c r="AP308" s="161" t="e">
        <f t="shared" si="178"/>
        <v>#DIV/0!</v>
      </c>
      <c r="AQ308" s="161" t="e">
        <f t="shared" si="179"/>
        <v>#DIV/0!</v>
      </c>
      <c r="AR308" s="161" t="e">
        <f t="shared" si="180"/>
        <v>#DIV/0!</v>
      </c>
      <c r="AS308" s="161" t="e">
        <f t="shared" si="181"/>
        <v>#DIV/0!</v>
      </c>
      <c r="AT308" s="107">
        <f t="shared" si="182"/>
        <v>0</v>
      </c>
      <c r="AU308" s="161" t="e">
        <f t="shared" si="183"/>
        <v>#DIV/0!</v>
      </c>
      <c r="AV308" s="161" t="e">
        <f t="shared" si="184"/>
        <v>#DIV/0!</v>
      </c>
      <c r="AW308" s="161" t="e">
        <f t="shared" si="185"/>
        <v>#DIV/0!</v>
      </c>
      <c r="AX308" s="161" t="e">
        <f t="shared" si="186"/>
        <v>#DIV/0!</v>
      </c>
      <c r="AY308" s="161" t="e">
        <f t="shared" si="187"/>
        <v>#DIV/0!</v>
      </c>
      <c r="AZ308" s="107">
        <f t="shared" si="188"/>
        <v>0</v>
      </c>
      <c r="BA308" s="161" t="e">
        <f t="shared" si="189"/>
        <v>#DIV/0!</v>
      </c>
      <c r="BB308" s="161" t="e">
        <f t="shared" si="190"/>
        <v>#DIV/0!</v>
      </c>
      <c r="BC308" s="161" t="e">
        <f t="shared" si="191"/>
        <v>#DIV/0!</v>
      </c>
      <c r="BD308" s="161" t="e">
        <f t="shared" si="192"/>
        <v>#DIV/0!</v>
      </c>
      <c r="BE308" s="161" t="e">
        <f t="shared" si="193"/>
        <v>#DIV/0!</v>
      </c>
      <c r="BF308" s="107">
        <f t="shared" si="194"/>
        <v>0</v>
      </c>
      <c r="BG308" s="161" t="e">
        <f t="shared" si="195"/>
        <v>#DIV/0!</v>
      </c>
      <c r="BH308" s="161" t="e">
        <f t="shared" si="196"/>
        <v>#DIV/0!</v>
      </c>
      <c r="BI308" s="161" t="e">
        <f t="shared" si="197"/>
        <v>#DIV/0!</v>
      </c>
      <c r="BJ308" s="161" t="e">
        <f t="shared" si="198"/>
        <v>#DIV/0!</v>
      </c>
      <c r="BK308" s="161" t="e">
        <f t="shared" si="199"/>
        <v>#DIV/0!</v>
      </c>
      <c r="BL308" s="107">
        <f t="shared" si="200"/>
        <v>0</v>
      </c>
      <c r="BM308" s="161" t="e">
        <f t="shared" si="201"/>
        <v>#DIV/0!</v>
      </c>
      <c r="BN308" s="161" t="e">
        <f t="shared" si="202"/>
        <v>#DIV/0!</v>
      </c>
      <c r="BO308" s="161" t="e">
        <f t="shared" si="203"/>
        <v>#DIV/0!</v>
      </c>
      <c r="BP308" s="161" t="e">
        <f t="shared" si="204"/>
        <v>#DIV/0!</v>
      </c>
      <c r="BQ308" s="161" t="e">
        <f t="shared" si="205"/>
        <v>#DIV/0!</v>
      </c>
      <c r="BR308" s="107">
        <f t="shared" si="206"/>
        <v>0</v>
      </c>
      <c r="BS308" s="161" t="e">
        <f t="shared" si="207"/>
        <v>#DIV/0!</v>
      </c>
      <c r="BT308" s="161" t="e">
        <f t="shared" si="208"/>
        <v>#DIV/0!</v>
      </c>
      <c r="BU308" s="161" t="e">
        <f t="shared" si="209"/>
        <v>#DIV/0!</v>
      </c>
      <c r="BV308" s="161" t="e">
        <f t="shared" si="210"/>
        <v>#DIV/0!</v>
      </c>
      <c r="BW308" s="161" t="e">
        <f t="shared" si="211"/>
        <v>#DIV/0!</v>
      </c>
      <c r="BX308" s="107">
        <f t="shared" si="212"/>
        <v>0</v>
      </c>
      <c r="BZ308" s="40" t="e">
        <f>VLOOKUP(I308,Lists!$D$2:$D$19,1,FALSE)</f>
        <v>#N/A</v>
      </c>
      <c r="CA308" s="40" t="e">
        <f>VLOOKUP($I308,Blends!$B$2:$B$115,1,FALSE)</f>
        <v>#N/A</v>
      </c>
      <c r="CC308" s="218">
        <f>ROUND(IF($I308="Other HFC Blend",(Z308*$L308*SUMIF(Lists!$E$2:$E$133,'Quarterly Information'!$K308,Exchange_Value)+Z308*$N308*SUMIF(Lists!$E$2:$E$133,'Quarterly Information'!$M308,Exchange_Value)+Z308*$P308*SUMIF(Lists!$E$2:$E$133,'Quarterly Information'!$O308,Exchange_Value)+Z308*$R308*SUMIF(Lists!$E$2:$E$133,'Quarterly Information'!$Q308,Exchange_Value)+Z308*$T308*SUMIF(Lists!$E$2:$E$133,'Quarterly Information'!$S308,Exchange_Value))/1000,Z308*SUMIF(Lists!$E$2:$E$133,$I308,Exchange_Value)/1000),1)</f>
        <v>0</v>
      </c>
      <c r="CD308" s="218">
        <f>ROUND(IF($I308="Other HFC Blend",(AA308*$L308*SUMIF(Lists!$E$2:$E$133,'Quarterly Information'!$K308,Exchange_Value)+AA308*$N308*SUMIF(Lists!$E$2:$E$133,'Quarterly Information'!$M308,Exchange_Value)+AA308*$P308*SUMIF(Lists!$E$2:$E$133,'Quarterly Information'!$O308,Exchange_Value)+AA308*$R308*SUMIF(Lists!$E$2:$E$133,'Quarterly Information'!$Q308,Exchange_Value)+AA308*$T308*SUMIF(Lists!$E$2:$E$133,'Quarterly Information'!$S308,Exchange_Value))/1000,AA308*SUMIF(Lists!$E$2:$E$133,$I308,Exchange_Value)/1000),1)</f>
        <v>0</v>
      </c>
      <c r="CE308" s="218">
        <f>ROUND(IF($I308="Other HFC Blend",(AB308*$L308*SUMIF(Lists!$E$2:$E$133,'Quarterly Information'!$K308,Exchange_Value)+AB308*$N308*SUMIF(Lists!$E$2:$E$133,'Quarterly Information'!$M308,Exchange_Value)+AB308*$P308*SUMIF(Lists!$E$2:$E$133,'Quarterly Information'!$O308,Exchange_Value)+AB308*$R308*SUMIF(Lists!$E$2:$E$133,'Quarterly Information'!$Q308,Exchange_Value)+AB308*$T308*SUMIF(Lists!$E$2:$E$133,'Quarterly Information'!$S308,Exchange_Value))/1000,AB308*SUMIF(Lists!$E$2:$E$133,$I308,Exchange_Value)/1000),1)</f>
        <v>0</v>
      </c>
      <c r="CF308" s="218">
        <f>ROUND(IF($I308="Other HFC Blend",(AC308*$L308*SUMIF(Lists!$E$2:$E$133,'Quarterly Information'!$K308,Exchange_Value)+AC308*$N308*SUMIF(Lists!$E$2:$E$133,'Quarterly Information'!$M308,Exchange_Value)+AC308*$P308*SUMIF(Lists!$E$2:$E$133,'Quarterly Information'!$O308,Exchange_Value)+AC308*$R308*SUMIF(Lists!$E$2:$E$133,'Quarterly Information'!$Q308,Exchange_Value)+AC308*$T308*SUMIF(Lists!$E$2:$E$133,'Quarterly Information'!$S308,Exchange_Value))/1000,AC308*SUMIF(Lists!$E$2:$E$133,$I308,Exchange_Value)/1000),1)</f>
        <v>0</v>
      </c>
      <c r="CG308" s="218">
        <f>ROUND(IF($I308="Other HFC Blend",(AD308*$L308*SUMIF(Lists!$E$2:$E$133,'Quarterly Information'!$K308,Exchange_Value)+AD308*$N308*SUMIF(Lists!$E$2:$E$133,'Quarterly Information'!$M308,Exchange_Value)+AD308*$P308*SUMIF(Lists!$E$2:$E$133,'Quarterly Information'!$O308,Exchange_Value)+AD308*$R308*SUMIF(Lists!$E$2:$E$133,'Quarterly Information'!$Q308,Exchange_Value)+AD308*$T308*SUMIF(Lists!$E$2:$E$133,'Quarterly Information'!$S308,Exchange_Value))/1000,AD308*SUMIF(Lists!$E$2:$E$133,$I308,Exchange_Value)/1000),1)</f>
        <v>0</v>
      </c>
      <c r="CH308" s="218">
        <f>ROUND(IF($I308="Other HFC Blend",(AE308*$L308*SUMIF(Lists!$E$2:$E$133,'Quarterly Information'!$K308,Exchange_Value)+AE308*$N308*SUMIF(Lists!$E$2:$E$133,'Quarterly Information'!$M308,Exchange_Value)+AE308*$P308*SUMIF(Lists!$E$2:$E$133,'Quarterly Information'!$O308,Exchange_Value)+AE308*$R308*SUMIF(Lists!$E$2:$E$133,'Quarterly Information'!$Q308,Exchange_Value)+AE308*$T308*SUMIF(Lists!$E$2:$E$133,'Quarterly Information'!$S308,Exchange_Value))/1000,AE308*SUMIF(Lists!$E$2:$E$133,$I308,Exchange_Value)/1000),1)</f>
        <v>0</v>
      </c>
      <c r="CI308" s="218">
        <f>ROUND(IF($I308="Other HFC Blend",(AF308*$L308*SUMIF(Lists!$E$2:$E$133,'Quarterly Information'!$K308,Exchange_Value)+AF308*$N308*SUMIF(Lists!$E$2:$E$133,'Quarterly Information'!$M308,Exchange_Value)+AF308*$P308*SUMIF(Lists!$E$2:$E$133,'Quarterly Information'!$O308,Exchange_Value)+AF308*$R308*SUMIF(Lists!$E$2:$E$133,'Quarterly Information'!$Q308,Exchange_Value)+AF308*$T308*SUMIF(Lists!$E$2:$E$133,'Quarterly Information'!$S308,Exchange_Value))/1000,AF308*SUMIF(Lists!$E$2:$E$133,$I308,Exchange_Value)/1000),1)</f>
        <v>0</v>
      </c>
    </row>
    <row r="309" spans="1:87" ht="14" x14ac:dyDescent="0.25">
      <c r="A309" s="39">
        <v>267</v>
      </c>
      <c r="B309" s="90" t="str">
        <f t="shared" si="213"/>
        <v/>
      </c>
      <c r="C309" s="159"/>
      <c r="D309" s="91"/>
      <c r="E309" s="174"/>
      <c r="F309" s="92"/>
      <c r="G309" s="93"/>
      <c r="H309" s="94"/>
      <c r="I309" s="185"/>
      <c r="J309" s="200"/>
      <c r="K309" s="210"/>
      <c r="L309" s="95"/>
      <c r="M309" s="92"/>
      <c r="N309" s="95"/>
      <c r="O309" s="92"/>
      <c r="P309" s="95"/>
      <c r="Q309" s="128"/>
      <c r="R309" s="95"/>
      <c r="S309" s="128"/>
      <c r="T309" s="211"/>
      <c r="U309" s="203"/>
      <c r="V309" s="92"/>
      <c r="W309" s="96"/>
      <c r="X309" s="92"/>
      <c r="Y309" s="220"/>
      <c r="Z309" s="226"/>
      <c r="AA309" s="165"/>
      <c r="AB309" s="165"/>
      <c r="AC309" s="165"/>
      <c r="AD309" s="165"/>
      <c r="AE309" s="165"/>
      <c r="AF309" s="168"/>
      <c r="AG309"/>
      <c r="AH309" s="107">
        <f t="shared" si="172"/>
        <v>0</v>
      </c>
      <c r="AI309" s="107">
        <f t="shared" si="173"/>
        <v>0</v>
      </c>
      <c r="AJ309" s="107">
        <f t="shared" si="174"/>
        <v>0</v>
      </c>
      <c r="AK309" s="107">
        <f t="shared" si="175"/>
        <v>0</v>
      </c>
      <c r="AL309" s="107">
        <f t="shared" si="176"/>
        <v>0</v>
      </c>
      <c r="AM309" s="107">
        <f t="shared" si="214"/>
        <v>0</v>
      </c>
      <c r="AO309" s="161" t="e">
        <f t="shared" si="177"/>
        <v>#DIV/0!</v>
      </c>
      <c r="AP309" s="161" t="e">
        <f t="shared" si="178"/>
        <v>#DIV/0!</v>
      </c>
      <c r="AQ309" s="161" t="e">
        <f t="shared" si="179"/>
        <v>#DIV/0!</v>
      </c>
      <c r="AR309" s="161" t="e">
        <f t="shared" si="180"/>
        <v>#DIV/0!</v>
      </c>
      <c r="AS309" s="161" t="e">
        <f t="shared" si="181"/>
        <v>#DIV/0!</v>
      </c>
      <c r="AT309" s="107">
        <f t="shared" si="182"/>
        <v>0</v>
      </c>
      <c r="AU309" s="161" t="e">
        <f t="shared" si="183"/>
        <v>#DIV/0!</v>
      </c>
      <c r="AV309" s="161" t="e">
        <f t="shared" si="184"/>
        <v>#DIV/0!</v>
      </c>
      <c r="AW309" s="161" t="e">
        <f t="shared" si="185"/>
        <v>#DIV/0!</v>
      </c>
      <c r="AX309" s="161" t="e">
        <f t="shared" si="186"/>
        <v>#DIV/0!</v>
      </c>
      <c r="AY309" s="161" t="e">
        <f t="shared" si="187"/>
        <v>#DIV/0!</v>
      </c>
      <c r="AZ309" s="107">
        <f t="shared" si="188"/>
        <v>0</v>
      </c>
      <c r="BA309" s="161" t="e">
        <f t="shared" si="189"/>
        <v>#DIV/0!</v>
      </c>
      <c r="BB309" s="161" t="e">
        <f t="shared" si="190"/>
        <v>#DIV/0!</v>
      </c>
      <c r="BC309" s="161" t="e">
        <f t="shared" si="191"/>
        <v>#DIV/0!</v>
      </c>
      <c r="BD309" s="161" t="e">
        <f t="shared" si="192"/>
        <v>#DIV/0!</v>
      </c>
      <c r="BE309" s="161" t="e">
        <f t="shared" si="193"/>
        <v>#DIV/0!</v>
      </c>
      <c r="BF309" s="107">
        <f t="shared" si="194"/>
        <v>0</v>
      </c>
      <c r="BG309" s="161" t="e">
        <f t="shared" si="195"/>
        <v>#DIV/0!</v>
      </c>
      <c r="BH309" s="161" t="e">
        <f t="shared" si="196"/>
        <v>#DIV/0!</v>
      </c>
      <c r="BI309" s="161" t="e">
        <f t="shared" si="197"/>
        <v>#DIV/0!</v>
      </c>
      <c r="BJ309" s="161" t="e">
        <f t="shared" si="198"/>
        <v>#DIV/0!</v>
      </c>
      <c r="BK309" s="161" t="e">
        <f t="shared" si="199"/>
        <v>#DIV/0!</v>
      </c>
      <c r="BL309" s="107">
        <f t="shared" si="200"/>
        <v>0</v>
      </c>
      <c r="BM309" s="161" t="e">
        <f t="shared" si="201"/>
        <v>#DIV/0!</v>
      </c>
      <c r="BN309" s="161" t="e">
        <f t="shared" si="202"/>
        <v>#DIV/0!</v>
      </c>
      <c r="BO309" s="161" t="e">
        <f t="shared" si="203"/>
        <v>#DIV/0!</v>
      </c>
      <c r="BP309" s="161" t="e">
        <f t="shared" si="204"/>
        <v>#DIV/0!</v>
      </c>
      <c r="BQ309" s="161" t="e">
        <f t="shared" si="205"/>
        <v>#DIV/0!</v>
      </c>
      <c r="BR309" s="107">
        <f t="shared" si="206"/>
        <v>0</v>
      </c>
      <c r="BS309" s="161" t="e">
        <f t="shared" si="207"/>
        <v>#DIV/0!</v>
      </c>
      <c r="BT309" s="161" t="e">
        <f t="shared" si="208"/>
        <v>#DIV/0!</v>
      </c>
      <c r="BU309" s="161" t="e">
        <f t="shared" si="209"/>
        <v>#DIV/0!</v>
      </c>
      <c r="BV309" s="161" t="e">
        <f t="shared" si="210"/>
        <v>#DIV/0!</v>
      </c>
      <c r="BW309" s="161" t="e">
        <f t="shared" si="211"/>
        <v>#DIV/0!</v>
      </c>
      <c r="BX309" s="107">
        <f t="shared" si="212"/>
        <v>0</v>
      </c>
      <c r="BZ309" s="40" t="e">
        <f>VLOOKUP(I309,Lists!$D$2:$D$19,1,FALSE)</f>
        <v>#N/A</v>
      </c>
      <c r="CA309" s="40" t="e">
        <f>VLOOKUP($I309,Blends!$B$2:$B$115,1,FALSE)</f>
        <v>#N/A</v>
      </c>
      <c r="CC309" s="218">
        <f>ROUND(IF($I309="Other HFC Blend",(Z309*$L309*SUMIF(Lists!$E$2:$E$133,'Quarterly Information'!$K309,Exchange_Value)+Z309*$N309*SUMIF(Lists!$E$2:$E$133,'Quarterly Information'!$M309,Exchange_Value)+Z309*$P309*SUMIF(Lists!$E$2:$E$133,'Quarterly Information'!$O309,Exchange_Value)+Z309*$R309*SUMIF(Lists!$E$2:$E$133,'Quarterly Information'!$Q309,Exchange_Value)+Z309*$T309*SUMIF(Lists!$E$2:$E$133,'Quarterly Information'!$S309,Exchange_Value))/1000,Z309*SUMIF(Lists!$E$2:$E$133,$I309,Exchange_Value)/1000),1)</f>
        <v>0</v>
      </c>
      <c r="CD309" s="218">
        <f>ROUND(IF($I309="Other HFC Blend",(AA309*$L309*SUMIF(Lists!$E$2:$E$133,'Quarterly Information'!$K309,Exchange_Value)+AA309*$N309*SUMIF(Lists!$E$2:$E$133,'Quarterly Information'!$M309,Exchange_Value)+AA309*$P309*SUMIF(Lists!$E$2:$E$133,'Quarterly Information'!$O309,Exchange_Value)+AA309*$R309*SUMIF(Lists!$E$2:$E$133,'Quarterly Information'!$Q309,Exchange_Value)+AA309*$T309*SUMIF(Lists!$E$2:$E$133,'Quarterly Information'!$S309,Exchange_Value))/1000,AA309*SUMIF(Lists!$E$2:$E$133,$I309,Exchange_Value)/1000),1)</f>
        <v>0</v>
      </c>
      <c r="CE309" s="218">
        <f>ROUND(IF($I309="Other HFC Blend",(AB309*$L309*SUMIF(Lists!$E$2:$E$133,'Quarterly Information'!$K309,Exchange_Value)+AB309*$N309*SUMIF(Lists!$E$2:$E$133,'Quarterly Information'!$M309,Exchange_Value)+AB309*$P309*SUMIF(Lists!$E$2:$E$133,'Quarterly Information'!$O309,Exchange_Value)+AB309*$R309*SUMIF(Lists!$E$2:$E$133,'Quarterly Information'!$Q309,Exchange_Value)+AB309*$T309*SUMIF(Lists!$E$2:$E$133,'Quarterly Information'!$S309,Exchange_Value))/1000,AB309*SUMIF(Lists!$E$2:$E$133,$I309,Exchange_Value)/1000),1)</f>
        <v>0</v>
      </c>
      <c r="CF309" s="218">
        <f>ROUND(IF($I309="Other HFC Blend",(AC309*$L309*SUMIF(Lists!$E$2:$E$133,'Quarterly Information'!$K309,Exchange_Value)+AC309*$N309*SUMIF(Lists!$E$2:$E$133,'Quarterly Information'!$M309,Exchange_Value)+AC309*$P309*SUMIF(Lists!$E$2:$E$133,'Quarterly Information'!$O309,Exchange_Value)+AC309*$R309*SUMIF(Lists!$E$2:$E$133,'Quarterly Information'!$Q309,Exchange_Value)+AC309*$T309*SUMIF(Lists!$E$2:$E$133,'Quarterly Information'!$S309,Exchange_Value))/1000,AC309*SUMIF(Lists!$E$2:$E$133,$I309,Exchange_Value)/1000),1)</f>
        <v>0</v>
      </c>
      <c r="CG309" s="218">
        <f>ROUND(IF($I309="Other HFC Blend",(AD309*$L309*SUMIF(Lists!$E$2:$E$133,'Quarterly Information'!$K309,Exchange_Value)+AD309*$N309*SUMIF(Lists!$E$2:$E$133,'Quarterly Information'!$M309,Exchange_Value)+AD309*$P309*SUMIF(Lists!$E$2:$E$133,'Quarterly Information'!$O309,Exchange_Value)+AD309*$R309*SUMIF(Lists!$E$2:$E$133,'Quarterly Information'!$Q309,Exchange_Value)+AD309*$T309*SUMIF(Lists!$E$2:$E$133,'Quarterly Information'!$S309,Exchange_Value))/1000,AD309*SUMIF(Lists!$E$2:$E$133,$I309,Exchange_Value)/1000),1)</f>
        <v>0</v>
      </c>
      <c r="CH309" s="218">
        <f>ROUND(IF($I309="Other HFC Blend",(AE309*$L309*SUMIF(Lists!$E$2:$E$133,'Quarterly Information'!$K309,Exchange_Value)+AE309*$N309*SUMIF(Lists!$E$2:$E$133,'Quarterly Information'!$M309,Exchange_Value)+AE309*$P309*SUMIF(Lists!$E$2:$E$133,'Quarterly Information'!$O309,Exchange_Value)+AE309*$R309*SUMIF(Lists!$E$2:$E$133,'Quarterly Information'!$Q309,Exchange_Value)+AE309*$T309*SUMIF(Lists!$E$2:$E$133,'Quarterly Information'!$S309,Exchange_Value))/1000,AE309*SUMIF(Lists!$E$2:$E$133,$I309,Exchange_Value)/1000),1)</f>
        <v>0</v>
      </c>
      <c r="CI309" s="218">
        <f>ROUND(IF($I309="Other HFC Blend",(AF309*$L309*SUMIF(Lists!$E$2:$E$133,'Quarterly Information'!$K309,Exchange_Value)+AF309*$N309*SUMIF(Lists!$E$2:$E$133,'Quarterly Information'!$M309,Exchange_Value)+AF309*$P309*SUMIF(Lists!$E$2:$E$133,'Quarterly Information'!$O309,Exchange_Value)+AF309*$R309*SUMIF(Lists!$E$2:$E$133,'Quarterly Information'!$Q309,Exchange_Value)+AF309*$T309*SUMIF(Lists!$E$2:$E$133,'Quarterly Information'!$S309,Exchange_Value))/1000,AF309*SUMIF(Lists!$E$2:$E$133,$I309,Exchange_Value)/1000),1)</f>
        <v>0</v>
      </c>
    </row>
    <row r="310" spans="1:87" ht="14" x14ac:dyDescent="0.25">
      <c r="A310" s="39">
        <v>268</v>
      </c>
      <c r="B310" s="90" t="str">
        <f t="shared" si="213"/>
        <v/>
      </c>
      <c r="C310" s="159"/>
      <c r="D310" s="91"/>
      <c r="E310" s="174"/>
      <c r="F310" s="92"/>
      <c r="G310" s="93"/>
      <c r="H310" s="94"/>
      <c r="I310" s="185"/>
      <c r="J310" s="200"/>
      <c r="K310" s="210"/>
      <c r="L310" s="95"/>
      <c r="M310" s="92"/>
      <c r="N310" s="95"/>
      <c r="O310" s="92"/>
      <c r="P310" s="95"/>
      <c r="Q310" s="128"/>
      <c r="R310" s="95"/>
      <c r="S310" s="128"/>
      <c r="T310" s="211"/>
      <c r="U310" s="203"/>
      <c r="V310" s="92"/>
      <c r="W310" s="96"/>
      <c r="X310" s="92"/>
      <c r="Y310" s="220"/>
      <c r="Z310" s="226"/>
      <c r="AA310" s="165"/>
      <c r="AB310" s="165"/>
      <c r="AC310" s="165"/>
      <c r="AD310" s="165"/>
      <c r="AE310" s="165"/>
      <c r="AF310" s="168"/>
      <c r="AG310"/>
      <c r="AH310" s="107">
        <f t="shared" si="172"/>
        <v>0</v>
      </c>
      <c r="AI310" s="107">
        <f t="shared" si="173"/>
        <v>0</v>
      </c>
      <c r="AJ310" s="107">
        <f t="shared" si="174"/>
        <v>0</v>
      </c>
      <c r="AK310" s="107">
        <f t="shared" si="175"/>
        <v>0</v>
      </c>
      <c r="AL310" s="107">
        <f t="shared" si="176"/>
        <v>0</v>
      </c>
      <c r="AM310" s="107">
        <f t="shared" si="214"/>
        <v>0</v>
      </c>
      <c r="AO310" s="161" t="e">
        <f t="shared" si="177"/>
        <v>#DIV/0!</v>
      </c>
      <c r="AP310" s="161" t="e">
        <f t="shared" si="178"/>
        <v>#DIV/0!</v>
      </c>
      <c r="AQ310" s="161" t="e">
        <f t="shared" si="179"/>
        <v>#DIV/0!</v>
      </c>
      <c r="AR310" s="161" t="e">
        <f t="shared" si="180"/>
        <v>#DIV/0!</v>
      </c>
      <c r="AS310" s="161" t="e">
        <f t="shared" si="181"/>
        <v>#DIV/0!</v>
      </c>
      <c r="AT310" s="107">
        <f t="shared" si="182"/>
        <v>0</v>
      </c>
      <c r="AU310" s="161" t="e">
        <f t="shared" si="183"/>
        <v>#DIV/0!</v>
      </c>
      <c r="AV310" s="161" t="e">
        <f t="shared" si="184"/>
        <v>#DIV/0!</v>
      </c>
      <c r="AW310" s="161" t="e">
        <f t="shared" si="185"/>
        <v>#DIV/0!</v>
      </c>
      <c r="AX310" s="161" t="e">
        <f t="shared" si="186"/>
        <v>#DIV/0!</v>
      </c>
      <c r="AY310" s="161" t="e">
        <f t="shared" si="187"/>
        <v>#DIV/0!</v>
      </c>
      <c r="AZ310" s="107">
        <f t="shared" si="188"/>
        <v>0</v>
      </c>
      <c r="BA310" s="161" t="e">
        <f t="shared" si="189"/>
        <v>#DIV/0!</v>
      </c>
      <c r="BB310" s="161" t="e">
        <f t="shared" si="190"/>
        <v>#DIV/0!</v>
      </c>
      <c r="BC310" s="161" t="e">
        <f t="shared" si="191"/>
        <v>#DIV/0!</v>
      </c>
      <c r="BD310" s="161" t="e">
        <f t="shared" si="192"/>
        <v>#DIV/0!</v>
      </c>
      <c r="BE310" s="161" t="e">
        <f t="shared" si="193"/>
        <v>#DIV/0!</v>
      </c>
      <c r="BF310" s="107">
        <f t="shared" si="194"/>
        <v>0</v>
      </c>
      <c r="BG310" s="161" t="e">
        <f t="shared" si="195"/>
        <v>#DIV/0!</v>
      </c>
      <c r="BH310" s="161" t="e">
        <f t="shared" si="196"/>
        <v>#DIV/0!</v>
      </c>
      <c r="BI310" s="161" t="e">
        <f t="shared" si="197"/>
        <v>#DIV/0!</v>
      </c>
      <c r="BJ310" s="161" t="e">
        <f t="shared" si="198"/>
        <v>#DIV/0!</v>
      </c>
      <c r="BK310" s="161" t="e">
        <f t="shared" si="199"/>
        <v>#DIV/0!</v>
      </c>
      <c r="BL310" s="107">
        <f t="shared" si="200"/>
        <v>0</v>
      </c>
      <c r="BM310" s="161" t="e">
        <f t="shared" si="201"/>
        <v>#DIV/0!</v>
      </c>
      <c r="BN310" s="161" t="e">
        <f t="shared" si="202"/>
        <v>#DIV/0!</v>
      </c>
      <c r="BO310" s="161" t="e">
        <f t="shared" si="203"/>
        <v>#DIV/0!</v>
      </c>
      <c r="BP310" s="161" t="e">
        <f t="shared" si="204"/>
        <v>#DIV/0!</v>
      </c>
      <c r="BQ310" s="161" t="e">
        <f t="shared" si="205"/>
        <v>#DIV/0!</v>
      </c>
      <c r="BR310" s="107">
        <f t="shared" si="206"/>
        <v>0</v>
      </c>
      <c r="BS310" s="161" t="e">
        <f t="shared" si="207"/>
        <v>#DIV/0!</v>
      </c>
      <c r="BT310" s="161" t="e">
        <f t="shared" si="208"/>
        <v>#DIV/0!</v>
      </c>
      <c r="BU310" s="161" t="e">
        <f t="shared" si="209"/>
        <v>#DIV/0!</v>
      </c>
      <c r="BV310" s="161" t="e">
        <f t="shared" si="210"/>
        <v>#DIV/0!</v>
      </c>
      <c r="BW310" s="161" t="e">
        <f t="shared" si="211"/>
        <v>#DIV/0!</v>
      </c>
      <c r="BX310" s="107">
        <f t="shared" si="212"/>
        <v>0</v>
      </c>
      <c r="BZ310" s="40" t="e">
        <f>VLOOKUP(I310,Lists!$D$2:$D$19,1,FALSE)</f>
        <v>#N/A</v>
      </c>
      <c r="CA310" s="40" t="e">
        <f>VLOOKUP($I310,Blends!$B$2:$B$115,1,FALSE)</f>
        <v>#N/A</v>
      </c>
      <c r="CC310" s="218">
        <f>ROUND(IF($I310="Other HFC Blend",(Z310*$L310*SUMIF(Lists!$E$2:$E$133,'Quarterly Information'!$K310,Exchange_Value)+Z310*$N310*SUMIF(Lists!$E$2:$E$133,'Quarterly Information'!$M310,Exchange_Value)+Z310*$P310*SUMIF(Lists!$E$2:$E$133,'Quarterly Information'!$O310,Exchange_Value)+Z310*$R310*SUMIF(Lists!$E$2:$E$133,'Quarterly Information'!$Q310,Exchange_Value)+Z310*$T310*SUMIF(Lists!$E$2:$E$133,'Quarterly Information'!$S310,Exchange_Value))/1000,Z310*SUMIF(Lists!$E$2:$E$133,$I310,Exchange_Value)/1000),1)</f>
        <v>0</v>
      </c>
      <c r="CD310" s="218">
        <f>ROUND(IF($I310="Other HFC Blend",(AA310*$L310*SUMIF(Lists!$E$2:$E$133,'Quarterly Information'!$K310,Exchange_Value)+AA310*$N310*SUMIF(Lists!$E$2:$E$133,'Quarterly Information'!$M310,Exchange_Value)+AA310*$P310*SUMIF(Lists!$E$2:$E$133,'Quarterly Information'!$O310,Exchange_Value)+AA310*$R310*SUMIF(Lists!$E$2:$E$133,'Quarterly Information'!$Q310,Exchange_Value)+AA310*$T310*SUMIF(Lists!$E$2:$E$133,'Quarterly Information'!$S310,Exchange_Value))/1000,AA310*SUMIF(Lists!$E$2:$E$133,$I310,Exchange_Value)/1000),1)</f>
        <v>0</v>
      </c>
      <c r="CE310" s="218">
        <f>ROUND(IF($I310="Other HFC Blend",(AB310*$L310*SUMIF(Lists!$E$2:$E$133,'Quarterly Information'!$K310,Exchange_Value)+AB310*$N310*SUMIF(Lists!$E$2:$E$133,'Quarterly Information'!$M310,Exchange_Value)+AB310*$P310*SUMIF(Lists!$E$2:$E$133,'Quarterly Information'!$O310,Exchange_Value)+AB310*$R310*SUMIF(Lists!$E$2:$E$133,'Quarterly Information'!$Q310,Exchange_Value)+AB310*$T310*SUMIF(Lists!$E$2:$E$133,'Quarterly Information'!$S310,Exchange_Value))/1000,AB310*SUMIF(Lists!$E$2:$E$133,$I310,Exchange_Value)/1000),1)</f>
        <v>0</v>
      </c>
      <c r="CF310" s="218">
        <f>ROUND(IF($I310="Other HFC Blend",(AC310*$L310*SUMIF(Lists!$E$2:$E$133,'Quarterly Information'!$K310,Exchange_Value)+AC310*$N310*SUMIF(Lists!$E$2:$E$133,'Quarterly Information'!$M310,Exchange_Value)+AC310*$P310*SUMIF(Lists!$E$2:$E$133,'Quarterly Information'!$O310,Exchange_Value)+AC310*$R310*SUMIF(Lists!$E$2:$E$133,'Quarterly Information'!$Q310,Exchange_Value)+AC310*$T310*SUMIF(Lists!$E$2:$E$133,'Quarterly Information'!$S310,Exchange_Value))/1000,AC310*SUMIF(Lists!$E$2:$E$133,$I310,Exchange_Value)/1000),1)</f>
        <v>0</v>
      </c>
      <c r="CG310" s="218">
        <f>ROUND(IF($I310="Other HFC Blend",(AD310*$L310*SUMIF(Lists!$E$2:$E$133,'Quarterly Information'!$K310,Exchange_Value)+AD310*$N310*SUMIF(Lists!$E$2:$E$133,'Quarterly Information'!$M310,Exchange_Value)+AD310*$P310*SUMIF(Lists!$E$2:$E$133,'Quarterly Information'!$O310,Exchange_Value)+AD310*$R310*SUMIF(Lists!$E$2:$E$133,'Quarterly Information'!$Q310,Exchange_Value)+AD310*$T310*SUMIF(Lists!$E$2:$E$133,'Quarterly Information'!$S310,Exchange_Value))/1000,AD310*SUMIF(Lists!$E$2:$E$133,$I310,Exchange_Value)/1000),1)</f>
        <v>0</v>
      </c>
      <c r="CH310" s="218">
        <f>ROUND(IF($I310="Other HFC Blend",(AE310*$L310*SUMIF(Lists!$E$2:$E$133,'Quarterly Information'!$K310,Exchange_Value)+AE310*$N310*SUMIF(Lists!$E$2:$E$133,'Quarterly Information'!$M310,Exchange_Value)+AE310*$P310*SUMIF(Lists!$E$2:$E$133,'Quarterly Information'!$O310,Exchange_Value)+AE310*$R310*SUMIF(Lists!$E$2:$E$133,'Quarterly Information'!$Q310,Exchange_Value)+AE310*$T310*SUMIF(Lists!$E$2:$E$133,'Quarterly Information'!$S310,Exchange_Value))/1000,AE310*SUMIF(Lists!$E$2:$E$133,$I310,Exchange_Value)/1000),1)</f>
        <v>0</v>
      </c>
      <c r="CI310" s="218">
        <f>ROUND(IF($I310="Other HFC Blend",(AF310*$L310*SUMIF(Lists!$E$2:$E$133,'Quarterly Information'!$K310,Exchange_Value)+AF310*$N310*SUMIF(Lists!$E$2:$E$133,'Quarterly Information'!$M310,Exchange_Value)+AF310*$P310*SUMIF(Lists!$E$2:$E$133,'Quarterly Information'!$O310,Exchange_Value)+AF310*$R310*SUMIF(Lists!$E$2:$E$133,'Quarterly Information'!$Q310,Exchange_Value)+AF310*$T310*SUMIF(Lists!$E$2:$E$133,'Quarterly Information'!$S310,Exchange_Value))/1000,AF310*SUMIF(Lists!$E$2:$E$133,$I310,Exchange_Value)/1000),1)</f>
        <v>0</v>
      </c>
    </row>
    <row r="311" spans="1:87" ht="14" x14ac:dyDescent="0.25">
      <c r="A311" s="39">
        <v>269</v>
      </c>
      <c r="B311" s="90" t="str">
        <f t="shared" si="213"/>
        <v/>
      </c>
      <c r="C311" s="159"/>
      <c r="D311" s="91"/>
      <c r="E311" s="174"/>
      <c r="F311" s="92"/>
      <c r="G311" s="93"/>
      <c r="H311" s="94"/>
      <c r="I311" s="185"/>
      <c r="J311" s="200"/>
      <c r="K311" s="210"/>
      <c r="L311" s="95"/>
      <c r="M311" s="92"/>
      <c r="N311" s="95"/>
      <c r="O311" s="92"/>
      <c r="P311" s="95"/>
      <c r="Q311" s="128"/>
      <c r="R311" s="95"/>
      <c r="S311" s="128"/>
      <c r="T311" s="211"/>
      <c r="U311" s="203"/>
      <c r="V311" s="92"/>
      <c r="W311" s="96"/>
      <c r="X311" s="92"/>
      <c r="Y311" s="220"/>
      <c r="Z311" s="226"/>
      <c r="AA311" s="165"/>
      <c r="AB311" s="165"/>
      <c r="AC311" s="165"/>
      <c r="AD311" s="165"/>
      <c r="AE311" s="165"/>
      <c r="AF311" s="168"/>
      <c r="AG311"/>
      <c r="AH311" s="107">
        <f t="shared" si="172"/>
        <v>0</v>
      </c>
      <c r="AI311" s="107">
        <f t="shared" si="173"/>
        <v>0</v>
      </c>
      <c r="AJ311" s="107">
        <f t="shared" si="174"/>
        <v>0</v>
      </c>
      <c r="AK311" s="107">
        <f t="shared" si="175"/>
        <v>0</v>
      </c>
      <c r="AL311" s="107">
        <f t="shared" si="176"/>
        <v>0</v>
      </c>
      <c r="AM311" s="107">
        <f t="shared" si="214"/>
        <v>0</v>
      </c>
      <c r="AO311" s="161" t="e">
        <f t="shared" si="177"/>
        <v>#DIV/0!</v>
      </c>
      <c r="AP311" s="161" t="e">
        <f t="shared" si="178"/>
        <v>#DIV/0!</v>
      </c>
      <c r="AQ311" s="161" t="e">
        <f t="shared" si="179"/>
        <v>#DIV/0!</v>
      </c>
      <c r="AR311" s="161" t="e">
        <f t="shared" si="180"/>
        <v>#DIV/0!</v>
      </c>
      <c r="AS311" s="161" t="e">
        <f t="shared" si="181"/>
        <v>#DIV/0!</v>
      </c>
      <c r="AT311" s="107">
        <f t="shared" si="182"/>
        <v>0</v>
      </c>
      <c r="AU311" s="161" t="e">
        <f t="shared" si="183"/>
        <v>#DIV/0!</v>
      </c>
      <c r="AV311" s="161" t="e">
        <f t="shared" si="184"/>
        <v>#DIV/0!</v>
      </c>
      <c r="AW311" s="161" t="e">
        <f t="shared" si="185"/>
        <v>#DIV/0!</v>
      </c>
      <c r="AX311" s="161" t="e">
        <f t="shared" si="186"/>
        <v>#DIV/0!</v>
      </c>
      <c r="AY311" s="161" t="e">
        <f t="shared" si="187"/>
        <v>#DIV/0!</v>
      </c>
      <c r="AZ311" s="107">
        <f t="shared" si="188"/>
        <v>0</v>
      </c>
      <c r="BA311" s="161" t="e">
        <f t="shared" si="189"/>
        <v>#DIV/0!</v>
      </c>
      <c r="BB311" s="161" t="e">
        <f t="shared" si="190"/>
        <v>#DIV/0!</v>
      </c>
      <c r="BC311" s="161" t="e">
        <f t="shared" si="191"/>
        <v>#DIV/0!</v>
      </c>
      <c r="BD311" s="161" t="e">
        <f t="shared" si="192"/>
        <v>#DIV/0!</v>
      </c>
      <c r="BE311" s="161" t="e">
        <f t="shared" si="193"/>
        <v>#DIV/0!</v>
      </c>
      <c r="BF311" s="107">
        <f t="shared" si="194"/>
        <v>0</v>
      </c>
      <c r="BG311" s="161" t="e">
        <f t="shared" si="195"/>
        <v>#DIV/0!</v>
      </c>
      <c r="BH311" s="161" t="e">
        <f t="shared" si="196"/>
        <v>#DIV/0!</v>
      </c>
      <c r="BI311" s="161" t="e">
        <f t="shared" si="197"/>
        <v>#DIV/0!</v>
      </c>
      <c r="BJ311" s="161" t="e">
        <f t="shared" si="198"/>
        <v>#DIV/0!</v>
      </c>
      <c r="BK311" s="161" t="e">
        <f t="shared" si="199"/>
        <v>#DIV/0!</v>
      </c>
      <c r="BL311" s="107">
        <f t="shared" si="200"/>
        <v>0</v>
      </c>
      <c r="BM311" s="161" t="e">
        <f t="shared" si="201"/>
        <v>#DIV/0!</v>
      </c>
      <c r="BN311" s="161" t="e">
        <f t="shared" si="202"/>
        <v>#DIV/0!</v>
      </c>
      <c r="BO311" s="161" t="e">
        <f t="shared" si="203"/>
        <v>#DIV/0!</v>
      </c>
      <c r="BP311" s="161" t="e">
        <f t="shared" si="204"/>
        <v>#DIV/0!</v>
      </c>
      <c r="BQ311" s="161" t="e">
        <f t="shared" si="205"/>
        <v>#DIV/0!</v>
      </c>
      <c r="BR311" s="107">
        <f t="shared" si="206"/>
        <v>0</v>
      </c>
      <c r="BS311" s="161" t="e">
        <f t="shared" si="207"/>
        <v>#DIV/0!</v>
      </c>
      <c r="BT311" s="161" t="e">
        <f t="shared" si="208"/>
        <v>#DIV/0!</v>
      </c>
      <c r="BU311" s="161" t="e">
        <f t="shared" si="209"/>
        <v>#DIV/0!</v>
      </c>
      <c r="BV311" s="161" t="e">
        <f t="shared" si="210"/>
        <v>#DIV/0!</v>
      </c>
      <c r="BW311" s="161" t="e">
        <f t="shared" si="211"/>
        <v>#DIV/0!</v>
      </c>
      <c r="BX311" s="107">
        <f t="shared" si="212"/>
        <v>0</v>
      </c>
      <c r="BZ311" s="40" t="e">
        <f>VLOOKUP(I311,Lists!$D$2:$D$19,1,FALSE)</f>
        <v>#N/A</v>
      </c>
      <c r="CA311" s="40" t="e">
        <f>VLOOKUP($I311,Blends!$B$2:$B$115,1,FALSE)</f>
        <v>#N/A</v>
      </c>
      <c r="CC311" s="218">
        <f>ROUND(IF($I311="Other HFC Blend",(Z311*$L311*SUMIF(Lists!$E$2:$E$133,'Quarterly Information'!$K311,Exchange_Value)+Z311*$N311*SUMIF(Lists!$E$2:$E$133,'Quarterly Information'!$M311,Exchange_Value)+Z311*$P311*SUMIF(Lists!$E$2:$E$133,'Quarterly Information'!$O311,Exchange_Value)+Z311*$R311*SUMIF(Lists!$E$2:$E$133,'Quarterly Information'!$Q311,Exchange_Value)+Z311*$T311*SUMIF(Lists!$E$2:$E$133,'Quarterly Information'!$S311,Exchange_Value))/1000,Z311*SUMIF(Lists!$E$2:$E$133,$I311,Exchange_Value)/1000),1)</f>
        <v>0</v>
      </c>
      <c r="CD311" s="218">
        <f>ROUND(IF($I311="Other HFC Blend",(AA311*$L311*SUMIF(Lists!$E$2:$E$133,'Quarterly Information'!$K311,Exchange_Value)+AA311*$N311*SUMIF(Lists!$E$2:$E$133,'Quarterly Information'!$M311,Exchange_Value)+AA311*$P311*SUMIF(Lists!$E$2:$E$133,'Quarterly Information'!$O311,Exchange_Value)+AA311*$R311*SUMIF(Lists!$E$2:$E$133,'Quarterly Information'!$Q311,Exchange_Value)+AA311*$T311*SUMIF(Lists!$E$2:$E$133,'Quarterly Information'!$S311,Exchange_Value))/1000,AA311*SUMIF(Lists!$E$2:$E$133,$I311,Exchange_Value)/1000),1)</f>
        <v>0</v>
      </c>
      <c r="CE311" s="218">
        <f>ROUND(IF($I311="Other HFC Blend",(AB311*$L311*SUMIF(Lists!$E$2:$E$133,'Quarterly Information'!$K311,Exchange_Value)+AB311*$N311*SUMIF(Lists!$E$2:$E$133,'Quarterly Information'!$M311,Exchange_Value)+AB311*$P311*SUMIF(Lists!$E$2:$E$133,'Quarterly Information'!$O311,Exchange_Value)+AB311*$R311*SUMIF(Lists!$E$2:$E$133,'Quarterly Information'!$Q311,Exchange_Value)+AB311*$T311*SUMIF(Lists!$E$2:$E$133,'Quarterly Information'!$S311,Exchange_Value))/1000,AB311*SUMIF(Lists!$E$2:$E$133,$I311,Exchange_Value)/1000),1)</f>
        <v>0</v>
      </c>
      <c r="CF311" s="218">
        <f>ROUND(IF($I311="Other HFC Blend",(AC311*$L311*SUMIF(Lists!$E$2:$E$133,'Quarterly Information'!$K311,Exchange_Value)+AC311*$N311*SUMIF(Lists!$E$2:$E$133,'Quarterly Information'!$M311,Exchange_Value)+AC311*$P311*SUMIF(Lists!$E$2:$E$133,'Quarterly Information'!$O311,Exchange_Value)+AC311*$R311*SUMIF(Lists!$E$2:$E$133,'Quarterly Information'!$Q311,Exchange_Value)+AC311*$T311*SUMIF(Lists!$E$2:$E$133,'Quarterly Information'!$S311,Exchange_Value))/1000,AC311*SUMIF(Lists!$E$2:$E$133,$I311,Exchange_Value)/1000),1)</f>
        <v>0</v>
      </c>
      <c r="CG311" s="218">
        <f>ROUND(IF($I311="Other HFC Blend",(AD311*$L311*SUMIF(Lists!$E$2:$E$133,'Quarterly Information'!$K311,Exchange_Value)+AD311*$N311*SUMIF(Lists!$E$2:$E$133,'Quarterly Information'!$M311,Exchange_Value)+AD311*$P311*SUMIF(Lists!$E$2:$E$133,'Quarterly Information'!$O311,Exchange_Value)+AD311*$R311*SUMIF(Lists!$E$2:$E$133,'Quarterly Information'!$Q311,Exchange_Value)+AD311*$T311*SUMIF(Lists!$E$2:$E$133,'Quarterly Information'!$S311,Exchange_Value))/1000,AD311*SUMIF(Lists!$E$2:$E$133,$I311,Exchange_Value)/1000),1)</f>
        <v>0</v>
      </c>
      <c r="CH311" s="218">
        <f>ROUND(IF($I311="Other HFC Blend",(AE311*$L311*SUMIF(Lists!$E$2:$E$133,'Quarterly Information'!$K311,Exchange_Value)+AE311*$N311*SUMIF(Lists!$E$2:$E$133,'Quarterly Information'!$M311,Exchange_Value)+AE311*$P311*SUMIF(Lists!$E$2:$E$133,'Quarterly Information'!$O311,Exchange_Value)+AE311*$R311*SUMIF(Lists!$E$2:$E$133,'Quarterly Information'!$Q311,Exchange_Value)+AE311*$T311*SUMIF(Lists!$E$2:$E$133,'Quarterly Information'!$S311,Exchange_Value))/1000,AE311*SUMIF(Lists!$E$2:$E$133,$I311,Exchange_Value)/1000),1)</f>
        <v>0</v>
      </c>
      <c r="CI311" s="218">
        <f>ROUND(IF($I311="Other HFC Blend",(AF311*$L311*SUMIF(Lists!$E$2:$E$133,'Quarterly Information'!$K311,Exchange_Value)+AF311*$N311*SUMIF(Lists!$E$2:$E$133,'Quarterly Information'!$M311,Exchange_Value)+AF311*$P311*SUMIF(Lists!$E$2:$E$133,'Quarterly Information'!$O311,Exchange_Value)+AF311*$R311*SUMIF(Lists!$E$2:$E$133,'Quarterly Information'!$Q311,Exchange_Value)+AF311*$T311*SUMIF(Lists!$E$2:$E$133,'Quarterly Information'!$S311,Exchange_Value))/1000,AF311*SUMIF(Lists!$E$2:$E$133,$I311,Exchange_Value)/1000),1)</f>
        <v>0</v>
      </c>
    </row>
    <row r="312" spans="1:87" ht="14" x14ac:dyDescent="0.25">
      <c r="A312" s="39">
        <v>270</v>
      </c>
      <c r="B312" s="90" t="str">
        <f t="shared" si="213"/>
        <v/>
      </c>
      <c r="C312" s="159"/>
      <c r="D312" s="91"/>
      <c r="E312" s="174"/>
      <c r="F312" s="92"/>
      <c r="G312" s="93"/>
      <c r="H312" s="94"/>
      <c r="I312" s="185"/>
      <c r="J312" s="200"/>
      <c r="K312" s="210"/>
      <c r="L312" s="95"/>
      <c r="M312" s="92"/>
      <c r="N312" s="95"/>
      <c r="O312" s="92"/>
      <c r="P312" s="95"/>
      <c r="Q312" s="128"/>
      <c r="R312" s="95"/>
      <c r="S312" s="128"/>
      <c r="T312" s="211"/>
      <c r="U312" s="203"/>
      <c r="V312" s="92"/>
      <c r="W312" s="96"/>
      <c r="X312" s="92"/>
      <c r="Y312" s="220"/>
      <c r="Z312" s="226"/>
      <c r="AA312" s="165"/>
      <c r="AB312" s="165"/>
      <c r="AC312" s="165"/>
      <c r="AD312" s="165"/>
      <c r="AE312" s="165"/>
      <c r="AF312" s="168"/>
      <c r="AG312"/>
      <c r="AH312" s="107">
        <f t="shared" si="172"/>
        <v>0</v>
      </c>
      <c r="AI312" s="107">
        <f t="shared" si="173"/>
        <v>0</v>
      </c>
      <c r="AJ312" s="107">
        <f t="shared" si="174"/>
        <v>0</v>
      </c>
      <c r="AK312" s="107">
        <f t="shared" si="175"/>
        <v>0</v>
      </c>
      <c r="AL312" s="107">
        <f t="shared" si="176"/>
        <v>0</v>
      </c>
      <c r="AM312" s="107">
        <f t="shared" si="214"/>
        <v>0</v>
      </c>
      <c r="AO312" s="161" t="e">
        <f t="shared" si="177"/>
        <v>#DIV/0!</v>
      </c>
      <c r="AP312" s="161" t="e">
        <f t="shared" si="178"/>
        <v>#DIV/0!</v>
      </c>
      <c r="AQ312" s="161" t="e">
        <f t="shared" si="179"/>
        <v>#DIV/0!</v>
      </c>
      <c r="AR312" s="161" t="e">
        <f t="shared" si="180"/>
        <v>#DIV/0!</v>
      </c>
      <c r="AS312" s="161" t="e">
        <f t="shared" si="181"/>
        <v>#DIV/0!</v>
      </c>
      <c r="AT312" s="107">
        <f t="shared" si="182"/>
        <v>0</v>
      </c>
      <c r="AU312" s="161" t="e">
        <f t="shared" si="183"/>
        <v>#DIV/0!</v>
      </c>
      <c r="AV312" s="161" t="e">
        <f t="shared" si="184"/>
        <v>#DIV/0!</v>
      </c>
      <c r="AW312" s="161" t="e">
        <f t="shared" si="185"/>
        <v>#DIV/0!</v>
      </c>
      <c r="AX312" s="161" t="e">
        <f t="shared" si="186"/>
        <v>#DIV/0!</v>
      </c>
      <c r="AY312" s="161" t="e">
        <f t="shared" si="187"/>
        <v>#DIV/0!</v>
      </c>
      <c r="AZ312" s="107">
        <f t="shared" si="188"/>
        <v>0</v>
      </c>
      <c r="BA312" s="161" t="e">
        <f t="shared" si="189"/>
        <v>#DIV/0!</v>
      </c>
      <c r="BB312" s="161" t="e">
        <f t="shared" si="190"/>
        <v>#DIV/0!</v>
      </c>
      <c r="BC312" s="161" t="e">
        <f t="shared" si="191"/>
        <v>#DIV/0!</v>
      </c>
      <c r="BD312" s="161" t="e">
        <f t="shared" si="192"/>
        <v>#DIV/0!</v>
      </c>
      <c r="BE312" s="161" t="e">
        <f t="shared" si="193"/>
        <v>#DIV/0!</v>
      </c>
      <c r="BF312" s="107">
        <f t="shared" si="194"/>
        <v>0</v>
      </c>
      <c r="BG312" s="161" t="e">
        <f t="shared" si="195"/>
        <v>#DIV/0!</v>
      </c>
      <c r="BH312" s="161" t="e">
        <f t="shared" si="196"/>
        <v>#DIV/0!</v>
      </c>
      <c r="BI312" s="161" t="e">
        <f t="shared" si="197"/>
        <v>#DIV/0!</v>
      </c>
      <c r="BJ312" s="161" t="e">
        <f t="shared" si="198"/>
        <v>#DIV/0!</v>
      </c>
      <c r="BK312" s="161" t="e">
        <f t="shared" si="199"/>
        <v>#DIV/0!</v>
      </c>
      <c r="BL312" s="107">
        <f t="shared" si="200"/>
        <v>0</v>
      </c>
      <c r="BM312" s="161" t="e">
        <f t="shared" si="201"/>
        <v>#DIV/0!</v>
      </c>
      <c r="BN312" s="161" t="e">
        <f t="shared" si="202"/>
        <v>#DIV/0!</v>
      </c>
      <c r="BO312" s="161" t="e">
        <f t="shared" si="203"/>
        <v>#DIV/0!</v>
      </c>
      <c r="BP312" s="161" t="e">
        <f t="shared" si="204"/>
        <v>#DIV/0!</v>
      </c>
      <c r="BQ312" s="161" t="e">
        <f t="shared" si="205"/>
        <v>#DIV/0!</v>
      </c>
      <c r="BR312" s="107">
        <f t="shared" si="206"/>
        <v>0</v>
      </c>
      <c r="BS312" s="161" t="e">
        <f t="shared" si="207"/>
        <v>#DIV/0!</v>
      </c>
      <c r="BT312" s="161" t="e">
        <f t="shared" si="208"/>
        <v>#DIV/0!</v>
      </c>
      <c r="BU312" s="161" t="e">
        <f t="shared" si="209"/>
        <v>#DIV/0!</v>
      </c>
      <c r="BV312" s="161" t="e">
        <f t="shared" si="210"/>
        <v>#DIV/0!</v>
      </c>
      <c r="BW312" s="161" t="e">
        <f t="shared" si="211"/>
        <v>#DIV/0!</v>
      </c>
      <c r="BX312" s="107">
        <f t="shared" si="212"/>
        <v>0</v>
      </c>
      <c r="BZ312" s="40" t="e">
        <f>VLOOKUP(I312,Lists!$D$2:$D$19,1,FALSE)</f>
        <v>#N/A</v>
      </c>
      <c r="CA312" s="40" t="e">
        <f>VLOOKUP($I312,Blends!$B$2:$B$115,1,FALSE)</f>
        <v>#N/A</v>
      </c>
      <c r="CC312" s="218">
        <f>ROUND(IF($I312="Other HFC Blend",(Z312*$L312*SUMIF(Lists!$E$2:$E$133,'Quarterly Information'!$K312,Exchange_Value)+Z312*$N312*SUMIF(Lists!$E$2:$E$133,'Quarterly Information'!$M312,Exchange_Value)+Z312*$P312*SUMIF(Lists!$E$2:$E$133,'Quarterly Information'!$O312,Exchange_Value)+Z312*$R312*SUMIF(Lists!$E$2:$E$133,'Quarterly Information'!$Q312,Exchange_Value)+Z312*$T312*SUMIF(Lists!$E$2:$E$133,'Quarterly Information'!$S312,Exchange_Value))/1000,Z312*SUMIF(Lists!$E$2:$E$133,$I312,Exchange_Value)/1000),1)</f>
        <v>0</v>
      </c>
      <c r="CD312" s="218">
        <f>ROUND(IF($I312="Other HFC Blend",(AA312*$L312*SUMIF(Lists!$E$2:$E$133,'Quarterly Information'!$K312,Exchange_Value)+AA312*$N312*SUMIF(Lists!$E$2:$E$133,'Quarterly Information'!$M312,Exchange_Value)+AA312*$P312*SUMIF(Lists!$E$2:$E$133,'Quarterly Information'!$O312,Exchange_Value)+AA312*$R312*SUMIF(Lists!$E$2:$E$133,'Quarterly Information'!$Q312,Exchange_Value)+AA312*$T312*SUMIF(Lists!$E$2:$E$133,'Quarterly Information'!$S312,Exchange_Value))/1000,AA312*SUMIF(Lists!$E$2:$E$133,$I312,Exchange_Value)/1000),1)</f>
        <v>0</v>
      </c>
      <c r="CE312" s="218">
        <f>ROUND(IF($I312="Other HFC Blend",(AB312*$L312*SUMIF(Lists!$E$2:$E$133,'Quarterly Information'!$K312,Exchange_Value)+AB312*$N312*SUMIF(Lists!$E$2:$E$133,'Quarterly Information'!$M312,Exchange_Value)+AB312*$P312*SUMIF(Lists!$E$2:$E$133,'Quarterly Information'!$O312,Exchange_Value)+AB312*$R312*SUMIF(Lists!$E$2:$E$133,'Quarterly Information'!$Q312,Exchange_Value)+AB312*$T312*SUMIF(Lists!$E$2:$E$133,'Quarterly Information'!$S312,Exchange_Value))/1000,AB312*SUMIF(Lists!$E$2:$E$133,$I312,Exchange_Value)/1000),1)</f>
        <v>0</v>
      </c>
      <c r="CF312" s="218">
        <f>ROUND(IF($I312="Other HFC Blend",(AC312*$L312*SUMIF(Lists!$E$2:$E$133,'Quarterly Information'!$K312,Exchange_Value)+AC312*$N312*SUMIF(Lists!$E$2:$E$133,'Quarterly Information'!$M312,Exchange_Value)+AC312*$P312*SUMIF(Lists!$E$2:$E$133,'Quarterly Information'!$O312,Exchange_Value)+AC312*$R312*SUMIF(Lists!$E$2:$E$133,'Quarterly Information'!$Q312,Exchange_Value)+AC312*$T312*SUMIF(Lists!$E$2:$E$133,'Quarterly Information'!$S312,Exchange_Value))/1000,AC312*SUMIF(Lists!$E$2:$E$133,$I312,Exchange_Value)/1000),1)</f>
        <v>0</v>
      </c>
      <c r="CG312" s="218">
        <f>ROUND(IF($I312="Other HFC Blend",(AD312*$L312*SUMIF(Lists!$E$2:$E$133,'Quarterly Information'!$K312,Exchange_Value)+AD312*$N312*SUMIF(Lists!$E$2:$E$133,'Quarterly Information'!$M312,Exchange_Value)+AD312*$P312*SUMIF(Lists!$E$2:$E$133,'Quarterly Information'!$O312,Exchange_Value)+AD312*$R312*SUMIF(Lists!$E$2:$E$133,'Quarterly Information'!$Q312,Exchange_Value)+AD312*$T312*SUMIF(Lists!$E$2:$E$133,'Quarterly Information'!$S312,Exchange_Value))/1000,AD312*SUMIF(Lists!$E$2:$E$133,$I312,Exchange_Value)/1000),1)</f>
        <v>0</v>
      </c>
      <c r="CH312" s="218">
        <f>ROUND(IF($I312="Other HFC Blend",(AE312*$L312*SUMIF(Lists!$E$2:$E$133,'Quarterly Information'!$K312,Exchange_Value)+AE312*$N312*SUMIF(Lists!$E$2:$E$133,'Quarterly Information'!$M312,Exchange_Value)+AE312*$P312*SUMIF(Lists!$E$2:$E$133,'Quarterly Information'!$O312,Exchange_Value)+AE312*$R312*SUMIF(Lists!$E$2:$E$133,'Quarterly Information'!$Q312,Exchange_Value)+AE312*$T312*SUMIF(Lists!$E$2:$E$133,'Quarterly Information'!$S312,Exchange_Value))/1000,AE312*SUMIF(Lists!$E$2:$E$133,$I312,Exchange_Value)/1000),1)</f>
        <v>0</v>
      </c>
      <c r="CI312" s="218">
        <f>ROUND(IF($I312="Other HFC Blend",(AF312*$L312*SUMIF(Lists!$E$2:$E$133,'Quarterly Information'!$K312,Exchange_Value)+AF312*$N312*SUMIF(Lists!$E$2:$E$133,'Quarterly Information'!$M312,Exchange_Value)+AF312*$P312*SUMIF(Lists!$E$2:$E$133,'Quarterly Information'!$O312,Exchange_Value)+AF312*$R312*SUMIF(Lists!$E$2:$E$133,'Quarterly Information'!$Q312,Exchange_Value)+AF312*$T312*SUMIF(Lists!$E$2:$E$133,'Quarterly Information'!$S312,Exchange_Value))/1000,AF312*SUMIF(Lists!$E$2:$E$133,$I312,Exchange_Value)/1000),1)</f>
        <v>0</v>
      </c>
    </row>
    <row r="313" spans="1:87" ht="14" x14ac:dyDescent="0.25">
      <c r="A313" s="39">
        <v>271</v>
      </c>
      <c r="B313" s="90" t="str">
        <f t="shared" si="213"/>
        <v/>
      </c>
      <c r="C313" s="159"/>
      <c r="D313" s="91"/>
      <c r="E313" s="174"/>
      <c r="F313" s="92"/>
      <c r="G313" s="93"/>
      <c r="H313" s="94"/>
      <c r="I313" s="185"/>
      <c r="J313" s="200"/>
      <c r="K313" s="210"/>
      <c r="L313" s="95"/>
      <c r="M313" s="92"/>
      <c r="N313" s="95"/>
      <c r="O313" s="92"/>
      <c r="P313" s="95"/>
      <c r="Q313" s="128"/>
      <c r="R313" s="95"/>
      <c r="S313" s="128"/>
      <c r="T313" s="211"/>
      <c r="U313" s="203"/>
      <c r="V313" s="92"/>
      <c r="W313" s="96"/>
      <c r="X313" s="92"/>
      <c r="Y313" s="220"/>
      <c r="Z313" s="226"/>
      <c r="AA313" s="165"/>
      <c r="AB313" s="165"/>
      <c r="AC313" s="165"/>
      <c r="AD313" s="165"/>
      <c r="AE313" s="165"/>
      <c r="AF313" s="168"/>
      <c r="AG313"/>
      <c r="AH313" s="107">
        <f t="shared" si="172"/>
        <v>0</v>
      </c>
      <c r="AI313" s="107">
        <f t="shared" si="173"/>
        <v>0</v>
      </c>
      <c r="AJ313" s="107">
        <f t="shared" si="174"/>
        <v>0</v>
      </c>
      <c r="AK313" s="107">
        <f t="shared" si="175"/>
        <v>0</v>
      </c>
      <c r="AL313" s="107">
        <f t="shared" si="176"/>
        <v>0</v>
      </c>
      <c r="AM313" s="107">
        <f t="shared" si="214"/>
        <v>0</v>
      </c>
      <c r="AO313" s="161" t="e">
        <f t="shared" si="177"/>
        <v>#DIV/0!</v>
      </c>
      <c r="AP313" s="161" t="e">
        <f t="shared" si="178"/>
        <v>#DIV/0!</v>
      </c>
      <c r="AQ313" s="161" t="e">
        <f t="shared" si="179"/>
        <v>#DIV/0!</v>
      </c>
      <c r="AR313" s="161" t="e">
        <f t="shared" si="180"/>
        <v>#DIV/0!</v>
      </c>
      <c r="AS313" s="161" t="e">
        <f t="shared" si="181"/>
        <v>#DIV/0!</v>
      </c>
      <c r="AT313" s="107">
        <f t="shared" si="182"/>
        <v>0</v>
      </c>
      <c r="AU313" s="161" t="e">
        <f t="shared" si="183"/>
        <v>#DIV/0!</v>
      </c>
      <c r="AV313" s="161" t="e">
        <f t="shared" si="184"/>
        <v>#DIV/0!</v>
      </c>
      <c r="AW313" s="161" t="e">
        <f t="shared" si="185"/>
        <v>#DIV/0!</v>
      </c>
      <c r="AX313" s="161" t="e">
        <f t="shared" si="186"/>
        <v>#DIV/0!</v>
      </c>
      <c r="AY313" s="161" t="e">
        <f t="shared" si="187"/>
        <v>#DIV/0!</v>
      </c>
      <c r="AZ313" s="107">
        <f t="shared" si="188"/>
        <v>0</v>
      </c>
      <c r="BA313" s="161" t="e">
        <f t="shared" si="189"/>
        <v>#DIV/0!</v>
      </c>
      <c r="BB313" s="161" t="e">
        <f t="shared" si="190"/>
        <v>#DIV/0!</v>
      </c>
      <c r="BC313" s="161" t="e">
        <f t="shared" si="191"/>
        <v>#DIV/0!</v>
      </c>
      <c r="BD313" s="161" t="e">
        <f t="shared" si="192"/>
        <v>#DIV/0!</v>
      </c>
      <c r="BE313" s="161" t="e">
        <f t="shared" si="193"/>
        <v>#DIV/0!</v>
      </c>
      <c r="BF313" s="107">
        <f t="shared" si="194"/>
        <v>0</v>
      </c>
      <c r="BG313" s="161" t="e">
        <f t="shared" si="195"/>
        <v>#DIV/0!</v>
      </c>
      <c r="BH313" s="161" t="e">
        <f t="shared" si="196"/>
        <v>#DIV/0!</v>
      </c>
      <c r="BI313" s="161" t="e">
        <f t="shared" si="197"/>
        <v>#DIV/0!</v>
      </c>
      <c r="BJ313" s="161" t="e">
        <f t="shared" si="198"/>
        <v>#DIV/0!</v>
      </c>
      <c r="BK313" s="161" t="e">
        <f t="shared" si="199"/>
        <v>#DIV/0!</v>
      </c>
      <c r="BL313" s="107">
        <f t="shared" si="200"/>
        <v>0</v>
      </c>
      <c r="BM313" s="161" t="e">
        <f t="shared" si="201"/>
        <v>#DIV/0!</v>
      </c>
      <c r="BN313" s="161" t="e">
        <f t="shared" si="202"/>
        <v>#DIV/0!</v>
      </c>
      <c r="BO313" s="161" t="e">
        <f t="shared" si="203"/>
        <v>#DIV/0!</v>
      </c>
      <c r="BP313" s="161" t="e">
        <f t="shared" si="204"/>
        <v>#DIV/0!</v>
      </c>
      <c r="BQ313" s="161" t="e">
        <f t="shared" si="205"/>
        <v>#DIV/0!</v>
      </c>
      <c r="BR313" s="107">
        <f t="shared" si="206"/>
        <v>0</v>
      </c>
      <c r="BS313" s="161" t="e">
        <f t="shared" si="207"/>
        <v>#DIV/0!</v>
      </c>
      <c r="BT313" s="161" t="e">
        <f t="shared" si="208"/>
        <v>#DIV/0!</v>
      </c>
      <c r="BU313" s="161" t="e">
        <f t="shared" si="209"/>
        <v>#DIV/0!</v>
      </c>
      <c r="BV313" s="161" t="e">
        <f t="shared" si="210"/>
        <v>#DIV/0!</v>
      </c>
      <c r="BW313" s="161" t="e">
        <f t="shared" si="211"/>
        <v>#DIV/0!</v>
      </c>
      <c r="BX313" s="107">
        <f t="shared" si="212"/>
        <v>0</v>
      </c>
      <c r="BZ313" s="40" t="e">
        <f>VLOOKUP(I313,Lists!$D$2:$D$19,1,FALSE)</f>
        <v>#N/A</v>
      </c>
      <c r="CA313" s="40" t="e">
        <f>VLOOKUP($I313,Blends!$B$2:$B$115,1,FALSE)</f>
        <v>#N/A</v>
      </c>
      <c r="CC313" s="218">
        <f>ROUND(IF($I313="Other HFC Blend",(Z313*$L313*SUMIF(Lists!$E$2:$E$133,'Quarterly Information'!$K313,Exchange_Value)+Z313*$N313*SUMIF(Lists!$E$2:$E$133,'Quarterly Information'!$M313,Exchange_Value)+Z313*$P313*SUMIF(Lists!$E$2:$E$133,'Quarterly Information'!$O313,Exchange_Value)+Z313*$R313*SUMIF(Lists!$E$2:$E$133,'Quarterly Information'!$Q313,Exchange_Value)+Z313*$T313*SUMIF(Lists!$E$2:$E$133,'Quarterly Information'!$S313,Exchange_Value))/1000,Z313*SUMIF(Lists!$E$2:$E$133,$I313,Exchange_Value)/1000),1)</f>
        <v>0</v>
      </c>
      <c r="CD313" s="218">
        <f>ROUND(IF($I313="Other HFC Blend",(AA313*$L313*SUMIF(Lists!$E$2:$E$133,'Quarterly Information'!$K313,Exchange_Value)+AA313*$N313*SUMIF(Lists!$E$2:$E$133,'Quarterly Information'!$M313,Exchange_Value)+AA313*$P313*SUMIF(Lists!$E$2:$E$133,'Quarterly Information'!$O313,Exchange_Value)+AA313*$R313*SUMIF(Lists!$E$2:$E$133,'Quarterly Information'!$Q313,Exchange_Value)+AA313*$T313*SUMIF(Lists!$E$2:$E$133,'Quarterly Information'!$S313,Exchange_Value))/1000,AA313*SUMIF(Lists!$E$2:$E$133,$I313,Exchange_Value)/1000),1)</f>
        <v>0</v>
      </c>
      <c r="CE313" s="218">
        <f>ROUND(IF($I313="Other HFC Blend",(AB313*$L313*SUMIF(Lists!$E$2:$E$133,'Quarterly Information'!$K313,Exchange_Value)+AB313*$N313*SUMIF(Lists!$E$2:$E$133,'Quarterly Information'!$M313,Exchange_Value)+AB313*$P313*SUMIF(Lists!$E$2:$E$133,'Quarterly Information'!$O313,Exchange_Value)+AB313*$R313*SUMIF(Lists!$E$2:$E$133,'Quarterly Information'!$Q313,Exchange_Value)+AB313*$T313*SUMIF(Lists!$E$2:$E$133,'Quarterly Information'!$S313,Exchange_Value))/1000,AB313*SUMIF(Lists!$E$2:$E$133,$I313,Exchange_Value)/1000),1)</f>
        <v>0</v>
      </c>
      <c r="CF313" s="218">
        <f>ROUND(IF($I313="Other HFC Blend",(AC313*$L313*SUMIF(Lists!$E$2:$E$133,'Quarterly Information'!$K313,Exchange_Value)+AC313*$N313*SUMIF(Lists!$E$2:$E$133,'Quarterly Information'!$M313,Exchange_Value)+AC313*$P313*SUMIF(Lists!$E$2:$E$133,'Quarterly Information'!$O313,Exchange_Value)+AC313*$R313*SUMIF(Lists!$E$2:$E$133,'Quarterly Information'!$Q313,Exchange_Value)+AC313*$T313*SUMIF(Lists!$E$2:$E$133,'Quarterly Information'!$S313,Exchange_Value))/1000,AC313*SUMIF(Lists!$E$2:$E$133,$I313,Exchange_Value)/1000),1)</f>
        <v>0</v>
      </c>
      <c r="CG313" s="218">
        <f>ROUND(IF($I313="Other HFC Blend",(AD313*$L313*SUMIF(Lists!$E$2:$E$133,'Quarterly Information'!$K313,Exchange_Value)+AD313*$N313*SUMIF(Lists!$E$2:$E$133,'Quarterly Information'!$M313,Exchange_Value)+AD313*$P313*SUMIF(Lists!$E$2:$E$133,'Quarterly Information'!$O313,Exchange_Value)+AD313*$R313*SUMIF(Lists!$E$2:$E$133,'Quarterly Information'!$Q313,Exchange_Value)+AD313*$T313*SUMIF(Lists!$E$2:$E$133,'Quarterly Information'!$S313,Exchange_Value))/1000,AD313*SUMIF(Lists!$E$2:$E$133,$I313,Exchange_Value)/1000),1)</f>
        <v>0</v>
      </c>
      <c r="CH313" s="218">
        <f>ROUND(IF($I313="Other HFC Blend",(AE313*$L313*SUMIF(Lists!$E$2:$E$133,'Quarterly Information'!$K313,Exchange_Value)+AE313*$N313*SUMIF(Lists!$E$2:$E$133,'Quarterly Information'!$M313,Exchange_Value)+AE313*$P313*SUMIF(Lists!$E$2:$E$133,'Quarterly Information'!$O313,Exchange_Value)+AE313*$R313*SUMIF(Lists!$E$2:$E$133,'Quarterly Information'!$Q313,Exchange_Value)+AE313*$T313*SUMIF(Lists!$E$2:$E$133,'Quarterly Information'!$S313,Exchange_Value))/1000,AE313*SUMIF(Lists!$E$2:$E$133,$I313,Exchange_Value)/1000),1)</f>
        <v>0</v>
      </c>
      <c r="CI313" s="218">
        <f>ROUND(IF($I313="Other HFC Blend",(AF313*$L313*SUMIF(Lists!$E$2:$E$133,'Quarterly Information'!$K313,Exchange_Value)+AF313*$N313*SUMIF(Lists!$E$2:$E$133,'Quarterly Information'!$M313,Exchange_Value)+AF313*$P313*SUMIF(Lists!$E$2:$E$133,'Quarterly Information'!$O313,Exchange_Value)+AF313*$R313*SUMIF(Lists!$E$2:$E$133,'Quarterly Information'!$Q313,Exchange_Value)+AF313*$T313*SUMIF(Lists!$E$2:$E$133,'Quarterly Information'!$S313,Exchange_Value))/1000,AF313*SUMIF(Lists!$E$2:$E$133,$I313,Exchange_Value)/1000),1)</f>
        <v>0</v>
      </c>
    </row>
    <row r="314" spans="1:87" ht="14" x14ac:dyDescent="0.25">
      <c r="A314" s="39">
        <v>272</v>
      </c>
      <c r="B314" s="90" t="str">
        <f t="shared" si="213"/>
        <v/>
      </c>
      <c r="C314" s="159"/>
      <c r="D314" s="91"/>
      <c r="E314" s="174"/>
      <c r="F314" s="92"/>
      <c r="G314" s="93"/>
      <c r="H314" s="94"/>
      <c r="I314" s="185"/>
      <c r="J314" s="200"/>
      <c r="K314" s="210"/>
      <c r="L314" s="95"/>
      <c r="M314" s="92"/>
      <c r="N314" s="95"/>
      <c r="O314" s="92"/>
      <c r="P314" s="95"/>
      <c r="Q314" s="128"/>
      <c r="R314" s="95"/>
      <c r="S314" s="128"/>
      <c r="T314" s="211"/>
      <c r="U314" s="203"/>
      <c r="V314" s="92"/>
      <c r="W314" s="96"/>
      <c r="X314" s="92"/>
      <c r="Y314" s="220"/>
      <c r="Z314" s="226"/>
      <c r="AA314" s="165"/>
      <c r="AB314" s="165"/>
      <c r="AC314" s="165"/>
      <c r="AD314" s="165"/>
      <c r="AE314" s="165"/>
      <c r="AF314" s="168"/>
      <c r="AG314"/>
      <c r="AH314" s="107">
        <f t="shared" si="172"/>
        <v>0</v>
      </c>
      <c r="AI314" s="107">
        <f t="shared" si="173"/>
        <v>0</v>
      </c>
      <c r="AJ314" s="107">
        <f t="shared" si="174"/>
        <v>0</v>
      </c>
      <c r="AK314" s="107">
        <f t="shared" si="175"/>
        <v>0</v>
      </c>
      <c r="AL314" s="107">
        <f t="shared" si="176"/>
        <v>0</v>
      </c>
      <c r="AM314" s="107">
        <f t="shared" si="214"/>
        <v>0</v>
      </c>
      <c r="AO314" s="161" t="e">
        <f t="shared" si="177"/>
        <v>#DIV/0!</v>
      </c>
      <c r="AP314" s="161" t="e">
        <f t="shared" si="178"/>
        <v>#DIV/0!</v>
      </c>
      <c r="AQ314" s="161" t="e">
        <f t="shared" si="179"/>
        <v>#DIV/0!</v>
      </c>
      <c r="AR314" s="161" t="e">
        <f t="shared" si="180"/>
        <v>#DIV/0!</v>
      </c>
      <c r="AS314" s="161" t="e">
        <f t="shared" si="181"/>
        <v>#DIV/0!</v>
      </c>
      <c r="AT314" s="107">
        <f t="shared" si="182"/>
        <v>0</v>
      </c>
      <c r="AU314" s="161" t="e">
        <f t="shared" si="183"/>
        <v>#DIV/0!</v>
      </c>
      <c r="AV314" s="161" t="e">
        <f t="shared" si="184"/>
        <v>#DIV/0!</v>
      </c>
      <c r="AW314" s="161" t="e">
        <f t="shared" si="185"/>
        <v>#DIV/0!</v>
      </c>
      <c r="AX314" s="161" t="e">
        <f t="shared" si="186"/>
        <v>#DIV/0!</v>
      </c>
      <c r="AY314" s="161" t="e">
        <f t="shared" si="187"/>
        <v>#DIV/0!</v>
      </c>
      <c r="AZ314" s="107">
        <f t="shared" si="188"/>
        <v>0</v>
      </c>
      <c r="BA314" s="161" t="e">
        <f t="shared" si="189"/>
        <v>#DIV/0!</v>
      </c>
      <c r="BB314" s="161" t="e">
        <f t="shared" si="190"/>
        <v>#DIV/0!</v>
      </c>
      <c r="BC314" s="161" t="e">
        <f t="shared" si="191"/>
        <v>#DIV/0!</v>
      </c>
      <c r="BD314" s="161" t="e">
        <f t="shared" si="192"/>
        <v>#DIV/0!</v>
      </c>
      <c r="BE314" s="161" t="e">
        <f t="shared" si="193"/>
        <v>#DIV/0!</v>
      </c>
      <c r="BF314" s="107">
        <f t="shared" si="194"/>
        <v>0</v>
      </c>
      <c r="BG314" s="161" t="e">
        <f t="shared" si="195"/>
        <v>#DIV/0!</v>
      </c>
      <c r="BH314" s="161" t="e">
        <f t="shared" si="196"/>
        <v>#DIV/0!</v>
      </c>
      <c r="BI314" s="161" t="e">
        <f t="shared" si="197"/>
        <v>#DIV/0!</v>
      </c>
      <c r="BJ314" s="161" t="e">
        <f t="shared" si="198"/>
        <v>#DIV/0!</v>
      </c>
      <c r="BK314" s="161" t="e">
        <f t="shared" si="199"/>
        <v>#DIV/0!</v>
      </c>
      <c r="BL314" s="107">
        <f t="shared" si="200"/>
        <v>0</v>
      </c>
      <c r="BM314" s="161" t="e">
        <f t="shared" si="201"/>
        <v>#DIV/0!</v>
      </c>
      <c r="BN314" s="161" t="e">
        <f t="shared" si="202"/>
        <v>#DIV/0!</v>
      </c>
      <c r="BO314" s="161" t="e">
        <f t="shared" si="203"/>
        <v>#DIV/0!</v>
      </c>
      <c r="BP314" s="161" t="e">
        <f t="shared" si="204"/>
        <v>#DIV/0!</v>
      </c>
      <c r="BQ314" s="161" t="e">
        <f t="shared" si="205"/>
        <v>#DIV/0!</v>
      </c>
      <c r="BR314" s="107">
        <f t="shared" si="206"/>
        <v>0</v>
      </c>
      <c r="BS314" s="161" t="e">
        <f t="shared" si="207"/>
        <v>#DIV/0!</v>
      </c>
      <c r="BT314" s="161" t="e">
        <f t="shared" si="208"/>
        <v>#DIV/0!</v>
      </c>
      <c r="BU314" s="161" t="e">
        <f t="shared" si="209"/>
        <v>#DIV/0!</v>
      </c>
      <c r="BV314" s="161" t="e">
        <f t="shared" si="210"/>
        <v>#DIV/0!</v>
      </c>
      <c r="BW314" s="161" t="e">
        <f t="shared" si="211"/>
        <v>#DIV/0!</v>
      </c>
      <c r="BX314" s="107">
        <f t="shared" si="212"/>
        <v>0</v>
      </c>
      <c r="BZ314" s="40" t="e">
        <f>VLOOKUP(I314,Lists!$D$2:$D$19,1,FALSE)</f>
        <v>#N/A</v>
      </c>
      <c r="CA314" s="40" t="e">
        <f>VLOOKUP($I314,Blends!$B$2:$B$115,1,FALSE)</f>
        <v>#N/A</v>
      </c>
      <c r="CC314" s="218">
        <f>ROUND(IF($I314="Other HFC Blend",(Z314*$L314*SUMIF(Lists!$E$2:$E$133,'Quarterly Information'!$K314,Exchange_Value)+Z314*$N314*SUMIF(Lists!$E$2:$E$133,'Quarterly Information'!$M314,Exchange_Value)+Z314*$P314*SUMIF(Lists!$E$2:$E$133,'Quarterly Information'!$O314,Exchange_Value)+Z314*$R314*SUMIF(Lists!$E$2:$E$133,'Quarterly Information'!$Q314,Exchange_Value)+Z314*$T314*SUMIF(Lists!$E$2:$E$133,'Quarterly Information'!$S314,Exchange_Value))/1000,Z314*SUMIF(Lists!$E$2:$E$133,$I314,Exchange_Value)/1000),1)</f>
        <v>0</v>
      </c>
      <c r="CD314" s="218">
        <f>ROUND(IF($I314="Other HFC Blend",(AA314*$L314*SUMIF(Lists!$E$2:$E$133,'Quarterly Information'!$K314,Exchange_Value)+AA314*$N314*SUMIF(Lists!$E$2:$E$133,'Quarterly Information'!$M314,Exchange_Value)+AA314*$P314*SUMIF(Lists!$E$2:$E$133,'Quarterly Information'!$O314,Exchange_Value)+AA314*$R314*SUMIF(Lists!$E$2:$E$133,'Quarterly Information'!$Q314,Exchange_Value)+AA314*$T314*SUMIF(Lists!$E$2:$E$133,'Quarterly Information'!$S314,Exchange_Value))/1000,AA314*SUMIF(Lists!$E$2:$E$133,$I314,Exchange_Value)/1000),1)</f>
        <v>0</v>
      </c>
      <c r="CE314" s="218">
        <f>ROUND(IF($I314="Other HFC Blend",(AB314*$L314*SUMIF(Lists!$E$2:$E$133,'Quarterly Information'!$K314,Exchange_Value)+AB314*$N314*SUMIF(Lists!$E$2:$E$133,'Quarterly Information'!$M314,Exchange_Value)+AB314*$P314*SUMIF(Lists!$E$2:$E$133,'Quarterly Information'!$O314,Exchange_Value)+AB314*$R314*SUMIF(Lists!$E$2:$E$133,'Quarterly Information'!$Q314,Exchange_Value)+AB314*$T314*SUMIF(Lists!$E$2:$E$133,'Quarterly Information'!$S314,Exchange_Value))/1000,AB314*SUMIF(Lists!$E$2:$E$133,$I314,Exchange_Value)/1000),1)</f>
        <v>0</v>
      </c>
      <c r="CF314" s="218">
        <f>ROUND(IF($I314="Other HFC Blend",(AC314*$L314*SUMIF(Lists!$E$2:$E$133,'Quarterly Information'!$K314,Exchange_Value)+AC314*$N314*SUMIF(Lists!$E$2:$E$133,'Quarterly Information'!$M314,Exchange_Value)+AC314*$P314*SUMIF(Lists!$E$2:$E$133,'Quarterly Information'!$O314,Exchange_Value)+AC314*$R314*SUMIF(Lists!$E$2:$E$133,'Quarterly Information'!$Q314,Exchange_Value)+AC314*$T314*SUMIF(Lists!$E$2:$E$133,'Quarterly Information'!$S314,Exchange_Value))/1000,AC314*SUMIF(Lists!$E$2:$E$133,$I314,Exchange_Value)/1000),1)</f>
        <v>0</v>
      </c>
      <c r="CG314" s="218">
        <f>ROUND(IF($I314="Other HFC Blend",(AD314*$L314*SUMIF(Lists!$E$2:$E$133,'Quarterly Information'!$K314,Exchange_Value)+AD314*$N314*SUMIF(Lists!$E$2:$E$133,'Quarterly Information'!$M314,Exchange_Value)+AD314*$P314*SUMIF(Lists!$E$2:$E$133,'Quarterly Information'!$O314,Exchange_Value)+AD314*$R314*SUMIF(Lists!$E$2:$E$133,'Quarterly Information'!$Q314,Exchange_Value)+AD314*$T314*SUMIF(Lists!$E$2:$E$133,'Quarterly Information'!$S314,Exchange_Value))/1000,AD314*SUMIF(Lists!$E$2:$E$133,$I314,Exchange_Value)/1000),1)</f>
        <v>0</v>
      </c>
      <c r="CH314" s="218">
        <f>ROUND(IF($I314="Other HFC Blend",(AE314*$L314*SUMIF(Lists!$E$2:$E$133,'Quarterly Information'!$K314,Exchange_Value)+AE314*$N314*SUMIF(Lists!$E$2:$E$133,'Quarterly Information'!$M314,Exchange_Value)+AE314*$P314*SUMIF(Lists!$E$2:$E$133,'Quarterly Information'!$O314,Exchange_Value)+AE314*$R314*SUMIF(Lists!$E$2:$E$133,'Quarterly Information'!$Q314,Exchange_Value)+AE314*$T314*SUMIF(Lists!$E$2:$E$133,'Quarterly Information'!$S314,Exchange_Value))/1000,AE314*SUMIF(Lists!$E$2:$E$133,$I314,Exchange_Value)/1000),1)</f>
        <v>0</v>
      </c>
      <c r="CI314" s="218">
        <f>ROUND(IF($I314="Other HFC Blend",(AF314*$L314*SUMIF(Lists!$E$2:$E$133,'Quarterly Information'!$K314,Exchange_Value)+AF314*$N314*SUMIF(Lists!$E$2:$E$133,'Quarterly Information'!$M314,Exchange_Value)+AF314*$P314*SUMIF(Lists!$E$2:$E$133,'Quarterly Information'!$O314,Exchange_Value)+AF314*$R314*SUMIF(Lists!$E$2:$E$133,'Quarterly Information'!$Q314,Exchange_Value)+AF314*$T314*SUMIF(Lists!$E$2:$E$133,'Quarterly Information'!$S314,Exchange_Value))/1000,AF314*SUMIF(Lists!$E$2:$E$133,$I314,Exchange_Value)/1000),1)</f>
        <v>0</v>
      </c>
    </row>
    <row r="315" spans="1:87" ht="14" x14ac:dyDescent="0.25">
      <c r="A315" s="39">
        <v>273</v>
      </c>
      <c r="B315" s="90" t="str">
        <f t="shared" si="213"/>
        <v/>
      </c>
      <c r="C315" s="159"/>
      <c r="D315" s="91"/>
      <c r="E315" s="174"/>
      <c r="F315" s="92"/>
      <c r="G315" s="93"/>
      <c r="H315" s="94"/>
      <c r="I315" s="185"/>
      <c r="J315" s="200"/>
      <c r="K315" s="210"/>
      <c r="L315" s="95"/>
      <c r="M315" s="92"/>
      <c r="N315" s="95"/>
      <c r="O315" s="92"/>
      <c r="P315" s="95"/>
      <c r="Q315" s="128"/>
      <c r="R315" s="95"/>
      <c r="S315" s="128"/>
      <c r="T315" s="211"/>
      <c r="U315" s="203"/>
      <c r="V315" s="92"/>
      <c r="W315" s="96"/>
      <c r="X315" s="92"/>
      <c r="Y315" s="220"/>
      <c r="Z315" s="226"/>
      <c r="AA315" s="165"/>
      <c r="AB315" s="165"/>
      <c r="AC315" s="165"/>
      <c r="AD315" s="165"/>
      <c r="AE315" s="165"/>
      <c r="AF315" s="168"/>
      <c r="AG315"/>
      <c r="AH315" s="107">
        <f t="shared" ref="AH315:AH378" si="215">L315*J315</f>
        <v>0</v>
      </c>
      <c r="AI315" s="107">
        <f t="shared" ref="AI315:AI378" si="216">N315*J315</f>
        <v>0</v>
      </c>
      <c r="AJ315" s="107">
        <f t="shared" ref="AJ315:AJ378" si="217">P315*J315</f>
        <v>0</v>
      </c>
      <c r="AK315" s="107">
        <f t="shared" ref="AK315:AK378" si="218">R315*J315</f>
        <v>0</v>
      </c>
      <c r="AL315" s="107">
        <f t="shared" ref="AL315:AL378" si="219">T315*J315</f>
        <v>0</v>
      </c>
      <c r="AM315" s="107">
        <f t="shared" si="214"/>
        <v>0</v>
      </c>
      <c r="AO315" s="161" t="e">
        <f t="shared" ref="AO315:AO378" si="220">(J315*L315)*(Z315/J315)</f>
        <v>#DIV/0!</v>
      </c>
      <c r="AP315" s="161" t="e">
        <f t="shared" ref="AP315:AP378" si="221">(J315*N315)*(Z315/J315)</f>
        <v>#DIV/0!</v>
      </c>
      <c r="AQ315" s="161" t="e">
        <f t="shared" ref="AQ315:AQ378" si="222">(J315*P315)*(Z315/J315)</f>
        <v>#DIV/0!</v>
      </c>
      <c r="AR315" s="161" t="e">
        <f t="shared" ref="AR315:AR378" si="223">(J315*R315)*(Z315/J315)</f>
        <v>#DIV/0!</v>
      </c>
      <c r="AS315" s="161" t="e">
        <f t="shared" ref="AS315:AS378" si="224">(J315*T315)*(Z315/J315)</f>
        <v>#DIV/0!</v>
      </c>
      <c r="AT315" s="107">
        <f t="shared" ref="AT315:AT378" si="225">IF(F315="No",Z315,0)</f>
        <v>0</v>
      </c>
      <c r="AU315" s="161" t="e">
        <f t="shared" ref="AU315:AU378" si="226">(J315*L315)*(AA315/J315)</f>
        <v>#DIV/0!</v>
      </c>
      <c r="AV315" s="161" t="e">
        <f t="shared" ref="AV315:AV378" si="227">(J315*N315)*(AA315/J315)</f>
        <v>#DIV/0!</v>
      </c>
      <c r="AW315" s="161" t="e">
        <f t="shared" ref="AW315:AW378" si="228">(J315*P315)*(AA315/J315)</f>
        <v>#DIV/0!</v>
      </c>
      <c r="AX315" s="161" t="e">
        <f t="shared" ref="AX315:AX378" si="229">(J315*R315)*(AA315/J315)</f>
        <v>#DIV/0!</v>
      </c>
      <c r="AY315" s="161" t="e">
        <f t="shared" ref="AY315:AY378" si="230">(J315*T315)*(AA315/J315)</f>
        <v>#DIV/0!</v>
      </c>
      <c r="AZ315" s="107">
        <f t="shared" ref="AZ315:AZ378" si="231">IF(F315="No",AA315,0)</f>
        <v>0</v>
      </c>
      <c r="BA315" s="161" t="e">
        <f t="shared" ref="BA315:BA378" si="232">(J315*L315)*(AB315/J315)</f>
        <v>#DIV/0!</v>
      </c>
      <c r="BB315" s="161" t="e">
        <f t="shared" ref="BB315:BB378" si="233">(J315*N315)*(AB315/J315)</f>
        <v>#DIV/0!</v>
      </c>
      <c r="BC315" s="161" t="e">
        <f t="shared" ref="BC315:BC378" si="234">(J315*P315)*(AB315/J315)</f>
        <v>#DIV/0!</v>
      </c>
      <c r="BD315" s="161" t="e">
        <f t="shared" ref="BD315:BD378" si="235">(J315*R315)*(AB315/J315)</f>
        <v>#DIV/0!</v>
      </c>
      <c r="BE315" s="161" t="e">
        <f t="shared" ref="BE315:BE378" si="236">(J315*T315)*(AB315/J315)</f>
        <v>#DIV/0!</v>
      </c>
      <c r="BF315" s="107">
        <f t="shared" ref="BF315:BF378" si="237">IF(F315="No",AB315,0)</f>
        <v>0</v>
      </c>
      <c r="BG315" s="161" t="e">
        <f t="shared" ref="BG315:BG378" si="238">(J315*L315)*(AC315/J315)</f>
        <v>#DIV/0!</v>
      </c>
      <c r="BH315" s="161" t="e">
        <f t="shared" ref="BH315:BH378" si="239">(J315*N315)*(AC315/J315)</f>
        <v>#DIV/0!</v>
      </c>
      <c r="BI315" s="161" t="e">
        <f t="shared" ref="BI315:BI378" si="240">(J315*P315)*(AC315/J315)</f>
        <v>#DIV/0!</v>
      </c>
      <c r="BJ315" s="161" t="e">
        <f t="shared" ref="BJ315:BJ378" si="241">(J315*R315)*(AC315/J315)</f>
        <v>#DIV/0!</v>
      </c>
      <c r="BK315" s="161" t="e">
        <f t="shared" ref="BK315:BK378" si="242">(J315*T315)*(AC315/J315)</f>
        <v>#DIV/0!</v>
      </c>
      <c r="BL315" s="107">
        <f t="shared" ref="BL315:BL378" si="243">IF(F315="No",AC315,0)</f>
        <v>0</v>
      </c>
      <c r="BM315" s="161" t="e">
        <f t="shared" ref="BM315:BM378" si="244">(J315*L315)*(AD315/J315)</f>
        <v>#DIV/0!</v>
      </c>
      <c r="BN315" s="161" t="e">
        <f t="shared" ref="BN315:BN378" si="245">(J315*N315)*(AD315/J315)</f>
        <v>#DIV/0!</v>
      </c>
      <c r="BO315" s="161" t="e">
        <f t="shared" ref="BO315:BO378" si="246">(J315*P315)*(AD315/J315)</f>
        <v>#DIV/0!</v>
      </c>
      <c r="BP315" s="161" t="e">
        <f t="shared" ref="BP315:BP378" si="247">(J315*R315)*(AD315/J315)</f>
        <v>#DIV/0!</v>
      </c>
      <c r="BQ315" s="161" t="e">
        <f t="shared" ref="BQ315:BQ378" si="248">(J315*T315)*(AD315/J315)</f>
        <v>#DIV/0!</v>
      </c>
      <c r="BR315" s="107">
        <f t="shared" ref="BR315:BR378" si="249">IF(F315="No",AD315,0)</f>
        <v>0</v>
      </c>
      <c r="BS315" s="161" t="e">
        <f t="shared" ref="BS315:BS378" si="250">(J315*L315)*(AE315/J315)</f>
        <v>#DIV/0!</v>
      </c>
      <c r="BT315" s="161" t="e">
        <f t="shared" ref="BT315:BT378" si="251">(J315*N315)*(AE315/J315)</f>
        <v>#DIV/0!</v>
      </c>
      <c r="BU315" s="161" t="e">
        <f t="shared" ref="BU315:BU378" si="252">(J315*P315)*(AE315/J315)</f>
        <v>#DIV/0!</v>
      </c>
      <c r="BV315" s="161" t="e">
        <f t="shared" ref="BV315:BV378" si="253">(J315*R315)*(AE315/J315)</f>
        <v>#DIV/0!</v>
      </c>
      <c r="BW315" s="161" t="e">
        <f t="shared" ref="BW315:BW378" si="254">(J315*T315)*(AE315/J315)</f>
        <v>#DIV/0!</v>
      </c>
      <c r="BX315" s="107">
        <f t="shared" ref="BX315:BX378" si="255">IF(F315="No",AE315,0)</f>
        <v>0</v>
      </c>
      <c r="BZ315" s="40" t="e">
        <f>VLOOKUP(I315,Lists!$D$2:$D$19,1,FALSE)</f>
        <v>#N/A</v>
      </c>
      <c r="CA315" s="40" t="e">
        <f>VLOOKUP($I315,Blends!$B$2:$B$115,1,FALSE)</f>
        <v>#N/A</v>
      </c>
      <c r="CC315" s="218">
        <f>ROUND(IF($I315="Other HFC Blend",(Z315*$L315*SUMIF(Lists!$E$2:$E$133,'Quarterly Information'!$K315,Exchange_Value)+Z315*$N315*SUMIF(Lists!$E$2:$E$133,'Quarterly Information'!$M315,Exchange_Value)+Z315*$P315*SUMIF(Lists!$E$2:$E$133,'Quarterly Information'!$O315,Exchange_Value)+Z315*$R315*SUMIF(Lists!$E$2:$E$133,'Quarterly Information'!$Q315,Exchange_Value)+Z315*$T315*SUMIF(Lists!$E$2:$E$133,'Quarterly Information'!$S315,Exchange_Value))/1000,Z315*SUMIF(Lists!$E$2:$E$133,$I315,Exchange_Value)/1000),1)</f>
        <v>0</v>
      </c>
      <c r="CD315" s="218">
        <f>ROUND(IF($I315="Other HFC Blend",(AA315*$L315*SUMIF(Lists!$E$2:$E$133,'Quarterly Information'!$K315,Exchange_Value)+AA315*$N315*SUMIF(Lists!$E$2:$E$133,'Quarterly Information'!$M315,Exchange_Value)+AA315*$P315*SUMIF(Lists!$E$2:$E$133,'Quarterly Information'!$O315,Exchange_Value)+AA315*$R315*SUMIF(Lists!$E$2:$E$133,'Quarterly Information'!$Q315,Exchange_Value)+AA315*$T315*SUMIF(Lists!$E$2:$E$133,'Quarterly Information'!$S315,Exchange_Value))/1000,AA315*SUMIF(Lists!$E$2:$E$133,$I315,Exchange_Value)/1000),1)</f>
        <v>0</v>
      </c>
      <c r="CE315" s="218">
        <f>ROUND(IF($I315="Other HFC Blend",(AB315*$L315*SUMIF(Lists!$E$2:$E$133,'Quarterly Information'!$K315,Exchange_Value)+AB315*$N315*SUMIF(Lists!$E$2:$E$133,'Quarterly Information'!$M315,Exchange_Value)+AB315*$P315*SUMIF(Lists!$E$2:$E$133,'Quarterly Information'!$O315,Exchange_Value)+AB315*$R315*SUMIF(Lists!$E$2:$E$133,'Quarterly Information'!$Q315,Exchange_Value)+AB315*$T315*SUMIF(Lists!$E$2:$E$133,'Quarterly Information'!$S315,Exchange_Value))/1000,AB315*SUMIF(Lists!$E$2:$E$133,$I315,Exchange_Value)/1000),1)</f>
        <v>0</v>
      </c>
      <c r="CF315" s="218">
        <f>ROUND(IF($I315="Other HFC Blend",(AC315*$L315*SUMIF(Lists!$E$2:$E$133,'Quarterly Information'!$K315,Exchange_Value)+AC315*$N315*SUMIF(Lists!$E$2:$E$133,'Quarterly Information'!$M315,Exchange_Value)+AC315*$P315*SUMIF(Lists!$E$2:$E$133,'Quarterly Information'!$O315,Exchange_Value)+AC315*$R315*SUMIF(Lists!$E$2:$E$133,'Quarterly Information'!$Q315,Exchange_Value)+AC315*$T315*SUMIF(Lists!$E$2:$E$133,'Quarterly Information'!$S315,Exchange_Value))/1000,AC315*SUMIF(Lists!$E$2:$E$133,$I315,Exchange_Value)/1000),1)</f>
        <v>0</v>
      </c>
      <c r="CG315" s="218">
        <f>ROUND(IF($I315="Other HFC Blend",(AD315*$L315*SUMIF(Lists!$E$2:$E$133,'Quarterly Information'!$K315,Exchange_Value)+AD315*$N315*SUMIF(Lists!$E$2:$E$133,'Quarterly Information'!$M315,Exchange_Value)+AD315*$P315*SUMIF(Lists!$E$2:$E$133,'Quarterly Information'!$O315,Exchange_Value)+AD315*$R315*SUMIF(Lists!$E$2:$E$133,'Quarterly Information'!$Q315,Exchange_Value)+AD315*$T315*SUMIF(Lists!$E$2:$E$133,'Quarterly Information'!$S315,Exchange_Value))/1000,AD315*SUMIF(Lists!$E$2:$E$133,$I315,Exchange_Value)/1000),1)</f>
        <v>0</v>
      </c>
      <c r="CH315" s="218">
        <f>ROUND(IF($I315="Other HFC Blend",(AE315*$L315*SUMIF(Lists!$E$2:$E$133,'Quarterly Information'!$K315,Exchange_Value)+AE315*$N315*SUMIF(Lists!$E$2:$E$133,'Quarterly Information'!$M315,Exchange_Value)+AE315*$P315*SUMIF(Lists!$E$2:$E$133,'Quarterly Information'!$O315,Exchange_Value)+AE315*$R315*SUMIF(Lists!$E$2:$E$133,'Quarterly Information'!$Q315,Exchange_Value)+AE315*$T315*SUMIF(Lists!$E$2:$E$133,'Quarterly Information'!$S315,Exchange_Value))/1000,AE315*SUMIF(Lists!$E$2:$E$133,$I315,Exchange_Value)/1000),1)</f>
        <v>0</v>
      </c>
      <c r="CI315" s="218">
        <f>ROUND(IF($I315="Other HFC Blend",(AF315*$L315*SUMIF(Lists!$E$2:$E$133,'Quarterly Information'!$K315,Exchange_Value)+AF315*$N315*SUMIF(Lists!$E$2:$E$133,'Quarterly Information'!$M315,Exchange_Value)+AF315*$P315*SUMIF(Lists!$E$2:$E$133,'Quarterly Information'!$O315,Exchange_Value)+AF315*$R315*SUMIF(Lists!$E$2:$E$133,'Quarterly Information'!$Q315,Exchange_Value)+AF315*$T315*SUMIF(Lists!$E$2:$E$133,'Quarterly Information'!$S315,Exchange_Value))/1000,AF315*SUMIF(Lists!$E$2:$E$133,$I315,Exchange_Value)/1000),1)</f>
        <v>0</v>
      </c>
    </row>
    <row r="316" spans="1:87" ht="14" x14ac:dyDescent="0.25">
      <c r="A316" s="39">
        <v>274</v>
      </c>
      <c r="B316" s="90" t="str">
        <f t="shared" si="213"/>
        <v/>
      </c>
      <c r="C316" s="159"/>
      <c r="D316" s="91"/>
      <c r="E316" s="174"/>
      <c r="F316" s="92"/>
      <c r="G316" s="93"/>
      <c r="H316" s="94"/>
      <c r="I316" s="185"/>
      <c r="J316" s="200"/>
      <c r="K316" s="210"/>
      <c r="L316" s="95"/>
      <c r="M316" s="92"/>
      <c r="N316" s="95"/>
      <c r="O316" s="92"/>
      <c r="P316" s="95"/>
      <c r="Q316" s="128"/>
      <c r="R316" s="95"/>
      <c r="S316" s="128"/>
      <c r="T316" s="211"/>
      <c r="U316" s="203"/>
      <c r="V316" s="92"/>
      <c r="W316" s="96"/>
      <c r="X316" s="92"/>
      <c r="Y316" s="220"/>
      <c r="Z316" s="226"/>
      <c r="AA316" s="165"/>
      <c r="AB316" s="165"/>
      <c r="AC316" s="165"/>
      <c r="AD316" s="165"/>
      <c r="AE316" s="165"/>
      <c r="AF316" s="168"/>
      <c r="AG316"/>
      <c r="AH316" s="107">
        <f t="shared" si="215"/>
        <v>0</v>
      </c>
      <c r="AI316" s="107">
        <f t="shared" si="216"/>
        <v>0</v>
      </c>
      <c r="AJ316" s="107">
        <f t="shared" si="217"/>
        <v>0</v>
      </c>
      <c r="AK316" s="107">
        <f t="shared" si="218"/>
        <v>0</v>
      </c>
      <c r="AL316" s="107">
        <f t="shared" si="219"/>
        <v>0</v>
      </c>
      <c r="AM316" s="107">
        <f t="shared" si="214"/>
        <v>0</v>
      </c>
      <c r="AO316" s="161" t="e">
        <f t="shared" si="220"/>
        <v>#DIV/0!</v>
      </c>
      <c r="AP316" s="161" t="e">
        <f t="shared" si="221"/>
        <v>#DIV/0!</v>
      </c>
      <c r="AQ316" s="161" t="e">
        <f t="shared" si="222"/>
        <v>#DIV/0!</v>
      </c>
      <c r="AR316" s="161" t="e">
        <f t="shared" si="223"/>
        <v>#DIV/0!</v>
      </c>
      <c r="AS316" s="161" t="e">
        <f t="shared" si="224"/>
        <v>#DIV/0!</v>
      </c>
      <c r="AT316" s="107">
        <f t="shared" si="225"/>
        <v>0</v>
      </c>
      <c r="AU316" s="161" t="e">
        <f t="shared" si="226"/>
        <v>#DIV/0!</v>
      </c>
      <c r="AV316" s="161" t="e">
        <f t="shared" si="227"/>
        <v>#DIV/0!</v>
      </c>
      <c r="AW316" s="161" t="e">
        <f t="shared" si="228"/>
        <v>#DIV/0!</v>
      </c>
      <c r="AX316" s="161" t="e">
        <f t="shared" si="229"/>
        <v>#DIV/0!</v>
      </c>
      <c r="AY316" s="161" t="e">
        <f t="shared" si="230"/>
        <v>#DIV/0!</v>
      </c>
      <c r="AZ316" s="107">
        <f t="shared" si="231"/>
        <v>0</v>
      </c>
      <c r="BA316" s="161" t="e">
        <f t="shared" si="232"/>
        <v>#DIV/0!</v>
      </c>
      <c r="BB316" s="161" t="e">
        <f t="shared" si="233"/>
        <v>#DIV/0!</v>
      </c>
      <c r="BC316" s="161" t="e">
        <f t="shared" si="234"/>
        <v>#DIV/0!</v>
      </c>
      <c r="BD316" s="161" t="e">
        <f t="shared" si="235"/>
        <v>#DIV/0!</v>
      </c>
      <c r="BE316" s="161" t="e">
        <f t="shared" si="236"/>
        <v>#DIV/0!</v>
      </c>
      <c r="BF316" s="107">
        <f t="shared" si="237"/>
        <v>0</v>
      </c>
      <c r="BG316" s="161" t="e">
        <f t="shared" si="238"/>
        <v>#DIV/0!</v>
      </c>
      <c r="BH316" s="161" t="e">
        <f t="shared" si="239"/>
        <v>#DIV/0!</v>
      </c>
      <c r="BI316" s="161" t="e">
        <f t="shared" si="240"/>
        <v>#DIV/0!</v>
      </c>
      <c r="BJ316" s="161" t="e">
        <f t="shared" si="241"/>
        <v>#DIV/0!</v>
      </c>
      <c r="BK316" s="161" t="e">
        <f t="shared" si="242"/>
        <v>#DIV/0!</v>
      </c>
      <c r="BL316" s="107">
        <f t="shared" si="243"/>
        <v>0</v>
      </c>
      <c r="BM316" s="161" t="e">
        <f t="shared" si="244"/>
        <v>#DIV/0!</v>
      </c>
      <c r="BN316" s="161" t="e">
        <f t="shared" si="245"/>
        <v>#DIV/0!</v>
      </c>
      <c r="BO316" s="161" t="e">
        <f t="shared" si="246"/>
        <v>#DIV/0!</v>
      </c>
      <c r="BP316" s="161" t="e">
        <f t="shared" si="247"/>
        <v>#DIV/0!</v>
      </c>
      <c r="BQ316" s="161" t="e">
        <f t="shared" si="248"/>
        <v>#DIV/0!</v>
      </c>
      <c r="BR316" s="107">
        <f t="shared" si="249"/>
        <v>0</v>
      </c>
      <c r="BS316" s="161" t="e">
        <f t="shared" si="250"/>
        <v>#DIV/0!</v>
      </c>
      <c r="BT316" s="161" t="e">
        <f t="shared" si="251"/>
        <v>#DIV/0!</v>
      </c>
      <c r="BU316" s="161" t="e">
        <f t="shared" si="252"/>
        <v>#DIV/0!</v>
      </c>
      <c r="BV316" s="161" t="e">
        <f t="shared" si="253"/>
        <v>#DIV/0!</v>
      </c>
      <c r="BW316" s="161" t="e">
        <f t="shared" si="254"/>
        <v>#DIV/0!</v>
      </c>
      <c r="BX316" s="107">
        <f t="shared" si="255"/>
        <v>0</v>
      </c>
      <c r="BZ316" s="40" t="e">
        <f>VLOOKUP(I316,Lists!$D$2:$D$19,1,FALSE)</f>
        <v>#N/A</v>
      </c>
      <c r="CA316" s="40" t="e">
        <f>VLOOKUP($I316,Blends!$B$2:$B$115,1,FALSE)</f>
        <v>#N/A</v>
      </c>
      <c r="CC316" s="218">
        <f>ROUND(IF($I316="Other HFC Blend",(Z316*$L316*SUMIF(Lists!$E$2:$E$133,'Quarterly Information'!$K316,Exchange_Value)+Z316*$N316*SUMIF(Lists!$E$2:$E$133,'Quarterly Information'!$M316,Exchange_Value)+Z316*$P316*SUMIF(Lists!$E$2:$E$133,'Quarterly Information'!$O316,Exchange_Value)+Z316*$R316*SUMIF(Lists!$E$2:$E$133,'Quarterly Information'!$Q316,Exchange_Value)+Z316*$T316*SUMIF(Lists!$E$2:$E$133,'Quarterly Information'!$S316,Exchange_Value))/1000,Z316*SUMIF(Lists!$E$2:$E$133,$I316,Exchange_Value)/1000),1)</f>
        <v>0</v>
      </c>
      <c r="CD316" s="218">
        <f>ROUND(IF($I316="Other HFC Blend",(AA316*$L316*SUMIF(Lists!$E$2:$E$133,'Quarterly Information'!$K316,Exchange_Value)+AA316*$N316*SUMIF(Lists!$E$2:$E$133,'Quarterly Information'!$M316,Exchange_Value)+AA316*$P316*SUMIF(Lists!$E$2:$E$133,'Quarterly Information'!$O316,Exchange_Value)+AA316*$R316*SUMIF(Lists!$E$2:$E$133,'Quarterly Information'!$Q316,Exchange_Value)+AA316*$T316*SUMIF(Lists!$E$2:$E$133,'Quarterly Information'!$S316,Exchange_Value))/1000,AA316*SUMIF(Lists!$E$2:$E$133,$I316,Exchange_Value)/1000),1)</f>
        <v>0</v>
      </c>
      <c r="CE316" s="218">
        <f>ROUND(IF($I316="Other HFC Blend",(AB316*$L316*SUMIF(Lists!$E$2:$E$133,'Quarterly Information'!$K316,Exchange_Value)+AB316*$N316*SUMIF(Lists!$E$2:$E$133,'Quarterly Information'!$M316,Exchange_Value)+AB316*$P316*SUMIF(Lists!$E$2:$E$133,'Quarterly Information'!$O316,Exchange_Value)+AB316*$R316*SUMIF(Lists!$E$2:$E$133,'Quarterly Information'!$Q316,Exchange_Value)+AB316*$T316*SUMIF(Lists!$E$2:$E$133,'Quarterly Information'!$S316,Exchange_Value))/1000,AB316*SUMIF(Lists!$E$2:$E$133,$I316,Exchange_Value)/1000),1)</f>
        <v>0</v>
      </c>
      <c r="CF316" s="218">
        <f>ROUND(IF($I316="Other HFC Blend",(AC316*$L316*SUMIF(Lists!$E$2:$E$133,'Quarterly Information'!$K316,Exchange_Value)+AC316*$N316*SUMIF(Lists!$E$2:$E$133,'Quarterly Information'!$M316,Exchange_Value)+AC316*$P316*SUMIF(Lists!$E$2:$E$133,'Quarterly Information'!$O316,Exchange_Value)+AC316*$R316*SUMIF(Lists!$E$2:$E$133,'Quarterly Information'!$Q316,Exchange_Value)+AC316*$T316*SUMIF(Lists!$E$2:$E$133,'Quarterly Information'!$S316,Exchange_Value))/1000,AC316*SUMIF(Lists!$E$2:$E$133,$I316,Exchange_Value)/1000),1)</f>
        <v>0</v>
      </c>
      <c r="CG316" s="218">
        <f>ROUND(IF($I316="Other HFC Blend",(AD316*$L316*SUMIF(Lists!$E$2:$E$133,'Quarterly Information'!$K316,Exchange_Value)+AD316*$N316*SUMIF(Lists!$E$2:$E$133,'Quarterly Information'!$M316,Exchange_Value)+AD316*$P316*SUMIF(Lists!$E$2:$E$133,'Quarterly Information'!$O316,Exchange_Value)+AD316*$R316*SUMIF(Lists!$E$2:$E$133,'Quarterly Information'!$Q316,Exchange_Value)+AD316*$T316*SUMIF(Lists!$E$2:$E$133,'Quarterly Information'!$S316,Exchange_Value))/1000,AD316*SUMIF(Lists!$E$2:$E$133,$I316,Exchange_Value)/1000),1)</f>
        <v>0</v>
      </c>
      <c r="CH316" s="218">
        <f>ROUND(IF($I316="Other HFC Blend",(AE316*$L316*SUMIF(Lists!$E$2:$E$133,'Quarterly Information'!$K316,Exchange_Value)+AE316*$N316*SUMIF(Lists!$E$2:$E$133,'Quarterly Information'!$M316,Exchange_Value)+AE316*$P316*SUMIF(Lists!$E$2:$E$133,'Quarterly Information'!$O316,Exchange_Value)+AE316*$R316*SUMIF(Lists!$E$2:$E$133,'Quarterly Information'!$Q316,Exchange_Value)+AE316*$T316*SUMIF(Lists!$E$2:$E$133,'Quarterly Information'!$S316,Exchange_Value))/1000,AE316*SUMIF(Lists!$E$2:$E$133,$I316,Exchange_Value)/1000),1)</f>
        <v>0</v>
      </c>
      <c r="CI316" s="218">
        <f>ROUND(IF($I316="Other HFC Blend",(AF316*$L316*SUMIF(Lists!$E$2:$E$133,'Quarterly Information'!$K316,Exchange_Value)+AF316*$N316*SUMIF(Lists!$E$2:$E$133,'Quarterly Information'!$M316,Exchange_Value)+AF316*$P316*SUMIF(Lists!$E$2:$E$133,'Quarterly Information'!$O316,Exchange_Value)+AF316*$R316*SUMIF(Lists!$E$2:$E$133,'Quarterly Information'!$Q316,Exchange_Value)+AF316*$T316*SUMIF(Lists!$E$2:$E$133,'Quarterly Information'!$S316,Exchange_Value))/1000,AF316*SUMIF(Lists!$E$2:$E$133,$I316,Exchange_Value)/1000),1)</f>
        <v>0</v>
      </c>
    </row>
    <row r="317" spans="1:87" ht="14" x14ac:dyDescent="0.25">
      <c r="A317" s="39">
        <v>275</v>
      </c>
      <c r="B317" s="90" t="str">
        <f t="shared" si="213"/>
        <v/>
      </c>
      <c r="C317" s="159"/>
      <c r="D317" s="91"/>
      <c r="E317" s="174"/>
      <c r="F317" s="92"/>
      <c r="G317" s="93"/>
      <c r="H317" s="94"/>
      <c r="I317" s="185"/>
      <c r="J317" s="200"/>
      <c r="K317" s="210"/>
      <c r="L317" s="95"/>
      <c r="M317" s="92"/>
      <c r="N317" s="95"/>
      <c r="O317" s="92"/>
      <c r="P317" s="95"/>
      <c r="Q317" s="128"/>
      <c r="R317" s="95"/>
      <c r="S317" s="128"/>
      <c r="T317" s="211"/>
      <c r="U317" s="203"/>
      <c r="V317" s="92"/>
      <c r="W317" s="96"/>
      <c r="X317" s="92"/>
      <c r="Y317" s="220"/>
      <c r="Z317" s="226"/>
      <c r="AA317" s="165"/>
      <c r="AB317" s="165"/>
      <c r="AC317" s="165"/>
      <c r="AD317" s="165"/>
      <c r="AE317" s="165"/>
      <c r="AF317" s="168"/>
      <c r="AG317"/>
      <c r="AH317" s="107">
        <f t="shared" si="215"/>
        <v>0</v>
      </c>
      <c r="AI317" s="107">
        <f t="shared" si="216"/>
        <v>0</v>
      </c>
      <c r="AJ317" s="107">
        <f t="shared" si="217"/>
        <v>0</v>
      </c>
      <c r="AK317" s="107">
        <f t="shared" si="218"/>
        <v>0</v>
      </c>
      <c r="AL317" s="107">
        <f t="shared" si="219"/>
        <v>0</v>
      </c>
      <c r="AM317" s="107">
        <f t="shared" si="214"/>
        <v>0</v>
      </c>
      <c r="AO317" s="161" t="e">
        <f t="shared" si="220"/>
        <v>#DIV/0!</v>
      </c>
      <c r="AP317" s="161" t="e">
        <f t="shared" si="221"/>
        <v>#DIV/0!</v>
      </c>
      <c r="AQ317" s="161" t="e">
        <f t="shared" si="222"/>
        <v>#DIV/0!</v>
      </c>
      <c r="AR317" s="161" t="e">
        <f t="shared" si="223"/>
        <v>#DIV/0!</v>
      </c>
      <c r="AS317" s="161" t="e">
        <f t="shared" si="224"/>
        <v>#DIV/0!</v>
      </c>
      <c r="AT317" s="107">
        <f t="shared" si="225"/>
        <v>0</v>
      </c>
      <c r="AU317" s="161" t="e">
        <f t="shared" si="226"/>
        <v>#DIV/0!</v>
      </c>
      <c r="AV317" s="161" t="e">
        <f t="shared" si="227"/>
        <v>#DIV/0!</v>
      </c>
      <c r="AW317" s="161" t="e">
        <f t="shared" si="228"/>
        <v>#DIV/0!</v>
      </c>
      <c r="AX317" s="161" t="e">
        <f t="shared" si="229"/>
        <v>#DIV/0!</v>
      </c>
      <c r="AY317" s="161" t="e">
        <f t="shared" si="230"/>
        <v>#DIV/0!</v>
      </c>
      <c r="AZ317" s="107">
        <f t="shared" si="231"/>
        <v>0</v>
      </c>
      <c r="BA317" s="161" t="e">
        <f t="shared" si="232"/>
        <v>#DIV/0!</v>
      </c>
      <c r="BB317" s="161" t="e">
        <f t="shared" si="233"/>
        <v>#DIV/0!</v>
      </c>
      <c r="BC317" s="161" t="e">
        <f t="shared" si="234"/>
        <v>#DIV/0!</v>
      </c>
      <c r="BD317" s="161" t="e">
        <f t="shared" si="235"/>
        <v>#DIV/0!</v>
      </c>
      <c r="BE317" s="161" t="e">
        <f t="shared" si="236"/>
        <v>#DIV/0!</v>
      </c>
      <c r="BF317" s="107">
        <f t="shared" si="237"/>
        <v>0</v>
      </c>
      <c r="BG317" s="161" t="e">
        <f t="shared" si="238"/>
        <v>#DIV/0!</v>
      </c>
      <c r="BH317" s="161" t="e">
        <f t="shared" si="239"/>
        <v>#DIV/0!</v>
      </c>
      <c r="BI317" s="161" t="e">
        <f t="shared" si="240"/>
        <v>#DIV/0!</v>
      </c>
      <c r="BJ317" s="161" t="e">
        <f t="shared" si="241"/>
        <v>#DIV/0!</v>
      </c>
      <c r="BK317" s="161" t="e">
        <f t="shared" si="242"/>
        <v>#DIV/0!</v>
      </c>
      <c r="BL317" s="107">
        <f t="shared" si="243"/>
        <v>0</v>
      </c>
      <c r="BM317" s="161" t="e">
        <f t="shared" si="244"/>
        <v>#DIV/0!</v>
      </c>
      <c r="BN317" s="161" t="e">
        <f t="shared" si="245"/>
        <v>#DIV/0!</v>
      </c>
      <c r="BO317" s="161" t="e">
        <f t="shared" si="246"/>
        <v>#DIV/0!</v>
      </c>
      <c r="BP317" s="161" t="e">
        <f t="shared" si="247"/>
        <v>#DIV/0!</v>
      </c>
      <c r="BQ317" s="161" t="e">
        <f t="shared" si="248"/>
        <v>#DIV/0!</v>
      </c>
      <c r="BR317" s="107">
        <f t="shared" si="249"/>
        <v>0</v>
      </c>
      <c r="BS317" s="161" t="e">
        <f t="shared" si="250"/>
        <v>#DIV/0!</v>
      </c>
      <c r="BT317" s="161" t="e">
        <f t="shared" si="251"/>
        <v>#DIV/0!</v>
      </c>
      <c r="BU317" s="161" t="e">
        <f t="shared" si="252"/>
        <v>#DIV/0!</v>
      </c>
      <c r="BV317" s="161" t="e">
        <f t="shared" si="253"/>
        <v>#DIV/0!</v>
      </c>
      <c r="BW317" s="161" t="e">
        <f t="shared" si="254"/>
        <v>#DIV/0!</v>
      </c>
      <c r="BX317" s="107">
        <f t="shared" si="255"/>
        <v>0</v>
      </c>
      <c r="BZ317" s="40" t="e">
        <f>VLOOKUP(I317,Lists!$D$2:$D$19,1,FALSE)</f>
        <v>#N/A</v>
      </c>
      <c r="CA317" s="40" t="e">
        <f>VLOOKUP($I317,Blends!$B$2:$B$115,1,FALSE)</f>
        <v>#N/A</v>
      </c>
      <c r="CC317" s="218">
        <f>ROUND(IF($I317="Other HFC Blend",(Z317*$L317*SUMIF(Lists!$E$2:$E$133,'Quarterly Information'!$K317,Exchange_Value)+Z317*$N317*SUMIF(Lists!$E$2:$E$133,'Quarterly Information'!$M317,Exchange_Value)+Z317*$P317*SUMIF(Lists!$E$2:$E$133,'Quarterly Information'!$O317,Exchange_Value)+Z317*$R317*SUMIF(Lists!$E$2:$E$133,'Quarterly Information'!$Q317,Exchange_Value)+Z317*$T317*SUMIF(Lists!$E$2:$E$133,'Quarterly Information'!$S317,Exchange_Value))/1000,Z317*SUMIF(Lists!$E$2:$E$133,$I317,Exchange_Value)/1000),1)</f>
        <v>0</v>
      </c>
      <c r="CD317" s="218">
        <f>ROUND(IF($I317="Other HFC Blend",(AA317*$L317*SUMIF(Lists!$E$2:$E$133,'Quarterly Information'!$K317,Exchange_Value)+AA317*$N317*SUMIF(Lists!$E$2:$E$133,'Quarterly Information'!$M317,Exchange_Value)+AA317*$P317*SUMIF(Lists!$E$2:$E$133,'Quarterly Information'!$O317,Exchange_Value)+AA317*$R317*SUMIF(Lists!$E$2:$E$133,'Quarterly Information'!$Q317,Exchange_Value)+AA317*$T317*SUMIF(Lists!$E$2:$E$133,'Quarterly Information'!$S317,Exchange_Value))/1000,AA317*SUMIF(Lists!$E$2:$E$133,$I317,Exchange_Value)/1000),1)</f>
        <v>0</v>
      </c>
      <c r="CE317" s="218">
        <f>ROUND(IF($I317="Other HFC Blend",(AB317*$L317*SUMIF(Lists!$E$2:$E$133,'Quarterly Information'!$K317,Exchange_Value)+AB317*$N317*SUMIF(Lists!$E$2:$E$133,'Quarterly Information'!$M317,Exchange_Value)+AB317*$P317*SUMIF(Lists!$E$2:$E$133,'Quarterly Information'!$O317,Exchange_Value)+AB317*$R317*SUMIF(Lists!$E$2:$E$133,'Quarterly Information'!$Q317,Exchange_Value)+AB317*$T317*SUMIF(Lists!$E$2:$E$133,'Quarterly Information'!$S317,Exchange_Value))/1000,AB317*SUMIF(Lists!$E$2:$E$133,$I317,Exchange_Value)/1000),1)</f>
        <v>0</v>
      </c>
      <c r="CF317" s="218">
        <f>ROUND(IF($I317="Other HFC Blend",(AC317*$L317*SUMIF(Lists!$E$2:$E$133,'Quarterly Information'!$K317,Exchange_Value)+AC317*$N317*SUMIF(Lists!$E$2:$E$133,'Quarterly Information'!$M317,Exchange_Value)+AC317*$P317*SUMIF(Lists!$E$2:$E$133,'Quarterly Information'!$O317,Exchange_Value)+AC317*$R317*SUMIF(Lists!$E$2:$E$133,'Quarterly Information'!$Q317,Exchange_Value)+AC317*$T317*SUMIF(Lists!$E$2:$E$133,'Quarterly Information'!$S317,Exchange_Value))/1000,AC317*SUMIF(Lists!$E$2:$E$133,$I317,Exchange_Value)/1000),1)</f>
        <v>0</v>
      </c>
      <c r="CG317" s="218">
        <f>ROUND(IF($I317="Other HFC Blend",(AD317*$L317*SUMIF(Lists!$E$2:$E$133,'Quarterly Information'!$K317,Exchange_Value)+AD317*$N317*SUMIF(Lists!$E$2:$E$133,'Quarterly Information'!$M317,Exchange_Value)+AD317*$P317*SUMIF(Lists!$E$2:$E$133,'Quarterly Information'!$O317,Exchange_Value)+AD317*$R317*SUMIF(Lists!$E$2:$E$133,'Quarterly Information'!$Q317,Exchange_Value)+AD317*$T317*SUMIF(Lists!$E$2:$E$133,'Quarterly Information'!$S317,Exchange_Value))/1000,AD317*SUMIF(Lists!$E$2:$E$133,$I317,Exchange_Value)/1000),1)</f>
        <v>0</v>
      </c>
      <c r="CH317" s="218">
        <f>ROUND(IF($I317="Other HFC Blend",(AE317*$L317*SUMIF(Lists!$E$2:$E$133,'Quarterly Information'!$K317,Exchange_Value)+AE317*$N317*SUMIF(Lists!$E$2:$E$133,'Quarterly Information'!$M317,Exchange_Value)+AE317*$P317*SUMIF(Lists!$E$2:$E$133,'Quarterly Information'!$O317,Exchange_Value)+AE317*$R317*SUMIF(Lists!$E$2:$E$133,'Quarterly Information'!$Q317,Exchange_Value)+AE317*$T317*SUMIF(Lists!$E$2:$E$133,'Quarterly Information'!$S317,Exchange_Value))/1000,AE317*SUMIF(Lists!$E$2:$E$133,$I317,Exchange_Value)/1000),1)</f>
        <v>0</v>
      </c>
      <c r="CI317" s="218">
        <f>ROUND(IF($I317="Other HFC Blend",(AF317*$L317*SUMIF(Lists!$E$2:$E$133,'Quarterly Information'!$K317,Exchange_Value)+AF317*$N317*SUMIF(Lists!$E$2:$E$133,'Quarterly Information'!$M317,Exchange_Value)+AF317*$P317*SUMIF(Lists!$E$2:$E$133,'Quarterly Information'!$O317,Exchange_Value)+AF317*$R317*SUMIF(Lists!$E$2:$E$133,'Quarterly Information'!$Q317,Exchange_Value)+AF317*$T317*SUMIF(Lists!$E$2:$E$133,'Quarterly Information'!$S317,Exchange_Value))/1000,AF317*SUMIF(Lists!$E$2:$E$133,$I317,Exchange_Value)/1000),1)</f>
        <v>0</v>
      </c>
    </row>
    <row r="318" spans="1:87" ht="14" x14ac:dyDescent="0.25">
      <c r="A318" s="39">
        <v>276</v>
      </c>
      <c r="B318" s="90" t="str">
        <f t="shared" si="213"/>
        <v/>
      </c>
      <c r="C318" s="159"/>
      <c r="D318" s="91"/>
      <c r="E318" s="174"/>
      <c r="F318" s="92"/>
      <c r="G318" s="93"/>
      <c r="H318" s="94"/>
      <c r="I318" s="185"/>
      <c r="J318" s="200"/>
      <c r="K318" s="210"/>
      <c r="L318" s="95"/>
      <c r="M318" s="92"/>
      <c r="N318" s="95"/>
      <c r="O318" s="92"/>
      <c r="P318" s="95"/>
      <c r="Q318" s="128"/>
      <c r="R318" s="95"/>
      <c r="S318" s="128"/>
      <c r="T318" s="211"/>
      <c r="U318" s="203"/>
      <c r="V318" s="92"/>
      <c r="W318" s="96"/>
      <c r="X318" s="92"/>
      <c r="Y318" s="220"/>
      <c r="Z318" s="226"/>
      <c r="AA318" s="165"/>
      <c r="AB318" s="165"/>
      <c r="AC318" s="165"/>
      <c r="AD318" s="165"/>
      <c r="AE318" s="165"/>
      <c r="AF318" s="168"/>
      <c r="AG318"/>
      <c r="AH318" s="107">
        <f t="shared" si="215"/>
        <v>0</v>
      </c>
      <c r="AI318" s="107">
        <f t="shared" si="216"/>
        <v>0</v>
      </c>
      <c r="AJ318" s="107">
        <f t="shared" si="217"/>
        <v>0</v>
      </c>
      <c r="AK318" s="107">
        <f t="shared" si="218"/>
        <v>0</v>
      </c>
      <c r="AL318" s="107">
        <f t="shared" si="219"/>
        <v>0</v>
      </c>
      <c r="AM318" s="107">
        <f t="shared" si="214"/>
        <v>0</v>
      </c>
      <c r="AO318" s="161" t="e">
        <f t="shared" si="220"/>
        <v>#DIV/0!</v>
      </c>
      <c r="AP318" s="161" t="e">
        <f t="shared" si="221"/>
        <v>#DIV/0!</v>
      </c>
      <c r="AQ318" s="161" t="e">
        <f t="shared" si="222"/>
        <v>#DIV/0!</v>
      </c>
      <c r="AR318" s="161" t="e">
        <f t="shared" si="223"/>
        <v>#DIV/0!</v>
      </c>
      <c r="AS318" s="161" t="e">
        <f t="shared" si="224"/>
        <v>#DIV/0!</v>
      </c>
      <c r="AT318" s="107">
        <f t="shared" si="225"/>
        <v>0</v>
      </c>
      <c r="AU318" s="161" t="e">
        <f t="shared" si="226"/>
        <v>#DIV/0!</v>
      </c>
      <c r="AV318" s="161" t="e">
        <f t="shared" si="227"/>
        <v>#DIV/0!</v>
      </c>
      <c r="AW318" s="161" t="e">
        <f t="shared" si="228"/>
        <v>#DIV/0!</v>
      </c>
      <c r="AX318" s="161" t="e">
        <f t="shared" si="229"/>
        <v>#DIV/0!</v>
      </c>
      <c r="AY318" s="161" t="e">
        <f t="shared" si="230"/>
        <v>#DIV/0!</v>
      </c>
      <c r="AZ318" s="107">
        <f t="shared" si="231"/>
        <v>0</v>
      </c>
      <c r="BA318" s="161" t="e">
        <f t="shared" si="232"/>
        <v>#DIV/0!</v>
      </c>
      <c r="BB318" s="161" t="e">
        <f t="shared" si="233"/>
        <v>#DIV/0!</v>
      </c>
      <c r="BC318" s="161" t="e">
        <f t="shared" si="234"/>
        <v>#DIV/0!</v>
      </c>
      <c r="BD318" s="161" t="e">
        <f t="shared" si="235"/>
        <v>#DIV/0!</v>
      </c>
      <c r="BE318" s="161" t="e">
        <f t="shared" si="236"/>
        <v>#DIV/0!</v>
      </c>
      <c r="BF318" s="107">
        <f t="shared" si="237"/>
        <v>0</v>
      </c>
      <c r="BG318" s="161" t="e">
        <f t="shared" si="238"/>
        <v>#DIV/0!</v>
      </c>
      <c r="BH318" s="161" t="e">
        <f t="shared" si="239"/>
        <v>#DIV/0!</v>
      </c>
      <c r="BI318" s="161" t="e">
        <f t="shared" si="240"/>
        <v>#DIV/0!</v>
      </c>
      <c r="BJ318" s="161" t="e">
        <f t="shared" si="241"/>
        <v>#DIV/0!</v>
      </c>
      <c r="BK318" s="161" t="e">
        <f t="shared" si="242"/>
        <v>#DIV/0!</v>
      </c>
      <c r="BL318" s="107">
        <f t="shared" si="243"/>
        <v>0</v>
      </c>
      <c r="BM318" s="161" t="e">
        <f t="shared" si="244"/>
        <v>#DIV/0!</v>
      </c>
      <c r="BN318" s="161" t="e">
        <f t="shared" si="245"/>
        <v>#DIV/0!</v>
      </c>
      <c r="BO318" s="161" t="e">
        <f t="shared" si="246"/>
        <v>#DIV/0!</v>
      </c>
      <c r="BP318" s="161" t="e">
        <f t="shared" si="247"/>
        <v>#DIV/0!</v>
      </c>
      <c r="BQ318" s="161" t="e">
        <f t="shared" si="248"/>
        <v>#DIV/0!</v>
      </c>
      <c r="BR318" s="107">
        <f t="shared" si="249"/>
        <v>0</v>
      </c>
      <c r="BS318" s="161" t="e">
        <f t="shared" si="250"/>
        <v>#DIV/0!</v>
      </c>
      <c r="BT318" s="161" t="e">
        <f t="shared" si="251"/>
        <v>#DIV/0!</v>
      </c>
      <c r="BU318" s="161" t="e">
        <f t="shared" si="252"/>
        <v>#DIV/0!</v>
      </c>
      <c r="BV318" s="161" t="e">
        <f t="shared" si="253"/>
        <v>#DIV/0!</v>
      </c>
      <c r="BW318" s="161" t="e">
        <f t="shared" si="254"/>
        <v>#DIV/0!</v>
      </c>
      <c r="BX318" s="107">
        <f t="shared" si="255"/>
        <v>0</v>
      </c>
      <c r="BZ318" s="40" t="e">
        <f>VLOOKUP(I318,Lists!$D$2:$D$19,1,FALSE)</f>
        <v>#N/A</v>
      </c>
      <c r="CA318" s="40" t="e">
        <f>VLOOKUP($I318,Blends!$B$2:$B$115,1,FALSE)</f>
        <v>#N/A</v>
      </c>
      <c r="CC318" s="218">
        <f>ROUND(IF($I318="Other HFC Blend",(Z318*$L318*SUMIF(Lists!$E$2:$E$133,'Quarterly Information'!$K318,Exchange_Value)+Z318*$N318*SUMIF(Lists!$E$2:$E$133,'Quarterly Information'!$M318,Exchange_Value)+Z318*$P318*SUMIF(Lists!$E$2:$E$133,'Quarterly Information'!$O318,Exchange_Value)+Z318*$R318*SUMIF(Lists!$E$2:$E$133,'Quarterly Information'!$Q318,Exchange_Value)+Z318*$T318*SUMIF(Lists!$E$2:$E$133,'Quarterly Information'!$S318,Exchange_Value))/1000,Z318*SUMIF(Lists!$E$2:$E$133,$I318,Exchange_Value)/1000),1)</f>
        <v>0</v>
      </c>
      <c r="CD318" s="218">
        <f>ROUND(IF($I318="Other HFC Blend",(AA318*$L318*SUMIF(Lists!$E$2:$E$133,'Quarterly Information'!$K318,Exchange_Value)+AA318*$N318*SUMIF(Lists!$E$2:$E$133,'Quarterly Information'!$M318,Exchange_Value)+AA318*$P318*SUMIF(Lists!$E$2:$E$133,'Quarterly Information'!$O318,Exchange_Value)+AA318*$R318*SUMIF(Lists!$E$2:$E$133,'Quarterly Information'!$Q318,Exchange_Value)+AA318*$T318*SUMIF(Lists!$E$2:$E$133,'Quarterly Information'!$S318,Exchange_Value))/1000,AA318*SUMIF(Lists!$E$2:$E$133,$I318,Exchange_Value)/1000),1)</f>
        <v>0</v>
      </c>
      <c r="CE318" s="218">
        <f>ROUND(IF($I318="Other HFC Blend",(AB318*$L318*SUMIF(Lists!$E$2:$E$133,'Quarterly Information'!$K318,Exchange_Value)+AB318*$N318*SUMIF(Lists!$E$2:$E$133,'Quarterly Information'!$M318,Exchange_Value)+AB318*$P318*SUMIF(Lists!$E$2:$E$133,'Quarterly Information'!$O318,Exchange_Value)+AB318*$R318*SUMIF(Lists!$E$2:$E$133,'Quarterly Information'!$Q318,Exchange_Value)+AB318*$T318*SUMIF(Lists!$E$2:$E$133,'Quarterly Information'!$S318,Exchange_Value))/1000,AB318*SUMIF(Lists!$E$2:$E$133,$I318,Exchange_Value)/1000),1)</f>
        <v>0</v>
      </c>
      <c r="CF318" s="218">
        <f>ROUND(IF($I318="Other HFC Blend",(AC318*$L318*SUMIF(Lists!$E$2:$E$133,'Quarterly Information'!$K318,Exchange_Value)+AC318*$N318*SUMIF(Lists!$E$2:$E$133,'Quarterly Information'!$M318,Exchange_Value)+AC318*$P318*SUMIF(Lists!$E$2:$E$133,'Quarterly Information'!$O318,Exchange_Value)+AC318*$R318*SUMIF(Lists!$E$2:$E$133,'Quarterly Information'!$Q318,Exchange_Value)+AC318*$T318*SUMIF(Lists!$E$2:$E$133,'Quarterly Information'!$S318,Exchange_Value))/1000,AC318*SUMIF(Lists!$E$2:$E$133,$I318,Exchange_Value)/1000),1)</f>
        <v>0</v>
      </c>
      <c r="CG318" s="218">
        <f>ROUND(IF($I318="Other HFC Blend",(AD318*$L318*SUMIF(Lists!$E$2:$E$133,'Quarterly Information'!$K318,Exchange_Value)+AD318*$N318*SUMIF(Lists!$E$2:$E$133,'Quarterly Information'!$M318,Exchange_Value)+AD318*$P318*SUMIF(Lists!$E$2:$E$133,'Quarterly Information'!$O318,Exchange_Value)+AD318*$R318*SUMIF(Lists!$E$2:$E$133,'Quarterly Information'!$Q318,Exchange_Value)+AD318*$T318*SUMIF(Lists!$E$2:$E$133,'Quarterly Information'!$S318,Exchange_Value))/1000,AD318*SUMIF(Lists!$E$2:$E$133,$I318,Exchange_Value)/1000),1)</f>
        <v>0</v>
      </c>
      <c r="CH318" s="218">
        <f>ROUND(IF($I318="Other HFC Blend",(AE318*$L318*SUMIF(Lists!$E$2:$E$133,'Quarterly Information'!$K318,Exchange_Value)+AE318*$N318*SUMIF(Lists!$E$2:$E$133,'Quarterly Information'!$M318,Exchange_Value)+AE318*$P318*SUMIF(Lists!$E$2:$E$133,'Quarterly Information'!$O318,Exchange_Value)+AE318*$R318*SUMIF(Lists!$E$2:$E$133,'Quarterly Information'!$Q318,Exchange_Value)+AE318*$T318*SUMIF(Lists!$E$2:$E$133,'Quarterly Information'!$S318,Exchange_Value))/1000,AE318*SUMIF(Lists!$E$2:$E$133,$I318,Exchange_Value)/1000),1)</f>
        <v>0</v>
      </c>
      <c r="CI318" s="218">
        <f>ROUND(IF($I318="Other HFC Blend",(AF318*$L318*SUMIF(Lists!$E$2:$E$133,'Quarterly Information'!$K318,Exchange_Value)+AF318*$N318*SUMIF(Lists!$E$2:$E$133,'Quarterly Information'!$M318,Exchange_Value)+AF318*$P318*SUMIF(Lists!$E$2:$E$133,'Quarterly Information'!$O318,Exchange_Value)+AF318*$R318*SUMIF(Lists!$E$2:$E$133,'Quarterly Information'!$Q318,Exchange_Value)+AF318*$T318*SUMIF(Lists!$E$2:$E$133,'Quarterly Information'!$S318,Exchange_Value))/1000,AF318*SUMIF(Lists!$E$2:$E$133,$I318,Exchange_Value)/1000),1)</f>
        <v>0</v>
      </c>
    </row>
    <row r="319" spans="1:87" ht="14" x14ac:dyDescent="0.25">
      <c r="A319" s="39">
        <v>277</v>
      </c>
      <c r="B319" s="90" t="str">
        <f t="shared" si="213"/>
        <v/>
      </c>
      <c r="C319" s="159"/>
      <c r="D319" s="91"/>
      <c r="E319" s="174"/>
      <c r="F319" s="92"/>
      <c r="G319" s="93"/>
      <c r="H319" s="94"/>
      <c r="I319" s="185"/>
      <c r="J319" s="200"/>
      <c r="K319" s="210"/>
      <c r="L319" s="95"/>
      <c r="M319" s="92"/>
      <c r="N319" s="95"/>
      <c r="O319" s="92"/>
      <c r="P319" s="95"/>
      <c r="Q319" s="128"/>
      <c r="R319" s="95"/>
      <c r="S319" s="128"/>
      <c r="T319" s="211"/>
      <c r="U319" s="203"/>
      <c r="V319" s="92"/>
      <c r="W319" s="96"/>
      <c r="X319" s="92"/>
      <c r="Y319" s="220"/>
      <c r="Z319" s="226"/>
      <c r="AA319" s="165"/>
      <c r="AB319" s="165"/>
      <c r="AC319" s="165"/>
      <c r="AD319" s="165"/>
      <c r="AE319" s="165"/>
      <c r="AF319" s="168"/>
      <c r="AG319"/>
      <c r="AH319" s="107">
        <f t="shared" si="215"/>
        <v>0</v>
      </c>
      <c r="AI319" s="107">
        <f t="shared" si="216"/>
        <v>0</v>
      </c>
      <c r="AJ319" s="107">
        <f t="shared" si="217"/>
        <v>0</v>
      </c>
      <c r="AK319" s="107">
        <f t="shared" si="218"/>
        <v>0</v>
      </c>
      <c r="AL319" s="107">
        <f t="shared" si="219"/>
        <v>0</v>
      </c>
      <c r="AM319" s="107">
        <f t="shared" si="214"/>
        <v>0</v>
      </c>
      <c r="AO319" s="161" t="e">
        <f t="shared" si="220"/>
        <v>#DIV/0!</v>
      </c>
      <c r="AP319" s="161" t="e">
        <f t="shared" si="221"/>
        <v>#DIV/0!</v>
      </c>
      <c r="AQ319" s="161" t="e">
        <f t="shared" si="222"/>
        <v>#DIV/0!</v>
      </c>
      <c r="AR319" s="161" t="e">
        <f t="shared" si="223"/>
        <v>#DIV/0!</v>
      </c>
      <c r="AS319" s="161" t="e">
        <f t="shared" si="224"/>
        <v>#DIV/0!</v>
      </c>
      <c r="AT319" s="107">
        <f t="shared" si="225"/>
        <v>0</v>
      </c>
      <c r="AU319" s="161" t="e">
        <f t="shared" si="226"/>
        <v>#DIV/0!</v>
      </c>
      <c r="AV319" s="161" t="e">
        <f t="shared" si="227"/>
        <v>#DIV/0!</v>
      </c>
      <c r="AW319" s="161" t="e">
        <f t="shared" si="228"/>
        <v>#DIV/0!</v>
      </c>
      <c r="AX319" s="161" t="e">
        <f t="shared" si="229"/>
        <v>#DIV/0!</v>
      </c>
      <c r="AY319" s="161" t="e">
        <f t="shared" si="230"/>
        <v>#DIV/0!</v>
      </c>
      <c r="AZ319" s="107">
        <f t="shared" si="231"/>
        <v>0</v>
      </c>
      <c r="BA319" s="161" t="e">
        <f t="shared" si="232"/>
        <v>#DIV/0!</v>
      </c>
      <c r="BB319" s="161" t="e">
        <f t="shared" si="233"/>
        <v>#DIV/0!</v>
      </c>
      <c r="BC319" s="161" t="e">
        <f t="shared" si="234"/>
        <v>#DIV/0!</v>
      </c>
      <c r="BD319" s="161" t="e">
        <f t="shared" si="235"/>
        <v>#DIV/0!</v>
      </c>
      <c r="BE319" s="161" t="e">
        <f t="shared" si="236"/>
        <v>#DIV/0!</v>
      </c>
      <c r="BF319" s="107">
        <f t="shared" si="237"/>
        <v>0</v>
      </c>
      <c r="BG319" s="161" t="e">
        <f t="shared" si="238"/>
        <v>#DIV/0!</v>
      </c>
      <c r="BH319" s="161" t="e">
        <f t="shared" si="239"/>
        <v>#DIV/0!</v>
      </c>
      <c r="BI319" s="161" t="e">
        <f t="shared" si="240"/>
        <v>#DIV/0!</v>
      </c>
      <c r="BJ319" s="161" t="e">
        <f t="shared" si="241"/>
        <v>#DIV/0!</v>
      </c>
      <c r="BK319" s="161" t="e">
        <f t="shared" si="242"/>
        <v>#DIV/0!</v>
      </c>
      <c r="BL319" s="107">
        <f t="shared" si="243"/>
        <v>0</v>
      </c>
      <c r="BM319" s="161" t="e">
        <f t="shared" si="244"/>
        <v>#DIV/0!</v>
      </c>
      <c r="BN319" s="161" t="e">
        <f t="shared" si="245"/>
        <v>#DIV/0!</v>
      </c>
      <c r="BO319" s="161" t="e">
        <f t="shared" si="246"/>
        <v>#DIV/0!</v>
      </c>
      <c r="BP319" s="161" t="e">
        <f t="shared" si="247"/>
        <v>#DIV/0!</v>
      </c>
      <c r="BQ319" s="161" t="e">
        <f t="shared" si="248"/>
        <v>#DIV/0!</v>
      </c>
      <c r="BR319" s="107">
        <f t="shared" si="249"/>
        <v>0</v>
      </c>
      <c r="BS319" s="161" t="e">
        <f t="shared" si="250"/>
        <v>#DIV/0!</v>
      </c>
      <c r="BT319" s="161" t="e">
        <f t="shared" si="251"/>
        <v>#DIV/0!</v>
      </c>
      <c r="BU319" s="161" t="e">
        <f t="shared" si="252"/>
        <v>#DIV/0!</v>
      </c>
      <c r="BV319" s="161" t="e">
        <f t="shared" si="253"/>
        <v>#DIV/0!</v>
      </c>
      <c r="BW319" s="161" t="e">
        <f t="shared" si="254"/>
        <v>#DIV/0!</v>
      </c>
      <c r="BX319" s="107">
        <f t="shared" si="255"/>
        <v>0</v>
      </c>
      <c r="BZ319" s="40" t="e">
        <f>VLOOKUP(I319,Lists!$D$2:$D$19,1,FALSE)</f>
        <v>#N/A</v>
      </c>
      <c r="CA319" s="40" t="e">
        <f>VLOOKUP($I319,Blends!$B$2:$B$115,1,FALSE)</f>
        <v>#N/A</v>
      </c>
      <c r="CC319" s="218">
        <f>ROUND(IF($I319="Other HFC Blend",(Z319*$L319*SUMIF(Lists!$E$2:$E$133,'Quarterly Information'!$K319,Exchange_Value)+Z319*$N319*SUMIF(Lists!$E$2:$E$133,'Quarterly Information'!$M319,Exchange_Value)+Z319*$P319*SUMIF(Lists!$E$2:$E$133,'Quarterly Information'!$O319,Exchange_Value)+Z319*$R319*SUMIF(Lists!$E$2:$E$133,'Quarterly Information'!$Q319,Exchange_Value)+Z319*$T319*SUMIF(Lists!$E$2:$E$133,'Quarterly Information'!$S319,Exchange_Value))/1000,Z319*SUMIF(Lists!$E$2:$E$133,$I319,Exchange_Value)/1000),1)</f>
        <v>0</v>
      </c>
      <c r="CD319" s="218">
        <f>ROUND(IF($I319="Other HFC Blend",(AA319*$L319*SUMIF(Lists!$E$2:$E$133,'Quarterly Information'!$K319,Exchange_Value)+AA319*$N319*SUMIF(Lists!$E$2:$E$133,'Quarterly Information'!$M319,Exchange_Value)+AA319*$P319*SUMIF(Lists!$E$2:$E$133,'Quarterly Information'!$O319,Exchange_Value)+AA319*$R319*SUMIF(Lists!$E$2:$E$133,'Quarterly Information'!$Q319,Exchange_Value)+AA319*$T319*SUMIF(Lists!$E$2:$E$133,'Quarterly Information'!$S319,Exchange_Value))/1000,AA319*SUMIF(Lists!$E$2:$E$133,$I319,Exchange_Value)/1000),1)</f>
        <v>0</v>
      </c>
      <c r="CE319" s="218">
        <f>ROUND(IF($I319="Other HFC Blend",(AB319*$L319*SUMIF(Lists!$E$2:$E$133,'Quarterly Information'!$K319,Exchange_Value)+AB319*$N319*SUMIF(Lists!$E$2:$E$133,'Quarterly Information'!$M319,Exchange_Value)+AB319*$P319*SUMIF(Lists!$E$2:$E$133,'Quarterly Information'!$O319,Exchange_Value)+AB319*$R319*SUMIF(Lists!$E$2:$E$133,'Quarterly Information'!$Q319,Exchange_Value)+AB319*$T319*SUMIF(Lists!$E$2:$E$133,'Quarterly Information'!$S319,Exchange_Value))/1000,AB319*SUMIF(Lists!$E$2:$E$133,$I319,Exchange_Value)/1000),1)</f>
        <v>0</v>
      </c>
      <c r="CF319" s="218">
        <f>ROUND(IF($I319="Other HFC Blend",(AC319*$L319*SUMIF(Lists!$E$2:$E$133,'Quarterly Information'!$K319,Exchange_Value)+AC319*$N319*SUMIF(Lists!$E$2:$E$133,'Quarterly Information'!$M319,Exchange_Value)+AC319*$P319*SUMIF(Lists!$E$2:$E$133,'Quarterly Information'!$O319,Exchange_Value)+AC319*$R319*SUMIF(Lists!$E$2:$E$133,'Quarterly Information'!$Q319,Exchange_Value)+AC319*$T319*SUMIF(Lists!$E$2:$E$133,'Quarterly Information'!$S319,Exchange_Value))/1000,AC319*SUMIF(Lists!$E$2:$E$133,$I319,Exchange_Value)/1000),1)</f>
        <v>0</v>
      </c>
      <c r="CG319" s="218">
        <f>ROUND(IF($I319="Other HFC Blend",(AD319*$L319*SUMIF(Lists!$E$2:$E$133,'Quarterly Information'!$K319,Exchange_Value)+AD319*$N319*SUMIF(Lists!$E$2:$E$133,'Quarterly Information'!$M319,Exchange_Value)+AD319*$P319*SUMIF(Lists!$E$2:$E$133,'Quarterly Information'!$O319,Exchange_Value)+AD319*$R319*SUMIF(Lists!$E$2:$E$133,'Quarterly Information'!$Q319,Exchange_Value)+AD319*$T319*SUMIF(Lists!$E$2:$E$133,'Quarterly Information'!$S319,Exchange_Value))/1000,AD319*SUMIF(Lists!$E$2:$E$133,$I319,Exchange_Value)/1000),1)</f>
        <v>0</v>
      </c>
      <c r="CH319" s="218">
        <f>ROUND(IF($I319="Other HFC Blend",(AE319*$L319*SUMIF(Lists!$E$2:$E$133,'Quarterly Information'!$K319,Exchange_Value)+AE319*$N319*SUMIF(Lists!$E$2:$E$133,'Quarterly Information'!$M319,Exchange_Value)+AE319*$P319*SUMIF(Lists!$E$2:$E$133,'Quarterly Information'!$O319,Exchange_Value)+AE319*$R319*SUMIF(Lists!$E$2:$E$133,'Quarterly Information'!$Q319,Exchange_Value)+AE319*$T319*SUMIF(Lists!$E$2:$E$133,'Quarterly Information'!$S319,Exchange_Value))/1000,AE319*SUMIF(Lists!$E$2:$E$133,$I319,Exchange_Value)/1000),1)</f>
        <v>0</v>
      </c>
      <c r="CI319" s="218">
        <f>ROUND(IF($I319="Other HFC Blend",(AF319*$L319*SUMIF(Lists!$E$2:$E$133,'Quarterly Information'!$K319,Exchange_Value)+AF319*$N319*SUMIF(Lists!$E$2:$E$133,'Quarterly Information'!$M319,Exchange_Value)+AF319*$P319*SUMIF(Lists!$E$2:$E$133,'Quarterly Information'!$O319,Exchange_Value)+AF319*$R319*SUMIF(Lists!$E$2:$E$133,'Quarterly Information'!$Q319,Exchange_Value)+AF319*$T319*SUMIF(Lists!$E$2:$E$133,'Quarterly Information'!$S319,Exchange_Value))/1000,AF319*SUMIF(Lists!$E$2:$E$133,$I319,Exchange_Value)/1000),1)</f>
        <v>0</v>
      </c>
    </row>
    <row r="320" spans="1:87" ht="14" x14ac:dyDescent="0.25">
      <c r="A320" s="39">
        <v>278</v>
      </c>
      <c r="B320" s="90" t="str">
        <f t="shared" si="213"/>
        <v/>
      </c>
      <c r="C320" s="159"/>
      <c r="D320" s="91"/>
      <c r="E320" s="174"/>
      <c r="F320" s="92"/>
      <c r="G320" s="93"/>
      <c r="H320" s="94"/>
      <c r="I320" s="185"/>
      <c r="J320" s="200"/>
      <c r="K320" s="210"/>
      <c r="L320" s="95"/>
      <c r="M320" s="92"/>
      <c r="N320" s="95"/>
      <c r="O320" s="92"/>
      <c r="P320" s="95"/>
      <c r="Q320" s="128"/>
      <c r="R320" s="95"/>
      <c r="S320" s="128"/>
      <c r="T320" s="211"/>
      <c r="U320" s="203"/>
      <c r="V320" s="92"/>
      <c r="W320" s="96"/>
      <c r="X320" s="92"/>
      <c r="Y320" s="220"/>
      <c r="Z320" s="226"/>
      <c r="AA320" s="165"/>
      <c r="AB320" s="165"/>
      <c r="AC320" s="165"/>
      <c r="AD320" s="165"/>
      <c r="AE320" s="165"/>
      <c r="AF320" s="168"/>
      <c r="AG320"/>
      <c r="AH320" s="107">
        <f t="shared" si="215"/>
        <v>0</v>
      </c>
      <c r="AI320" s="107">
        <f t="shared" si="216"/>
        <v>0</v>
      </c>
      <c r="AJ320" s="107">
        <f t="shared" si="217"/>
        <v>0</v>
      </c>
      <c r="AK320" s="107">
        <f t="shared" si="218"/>
        <v>0</v>
      </c>
      <c r="AL320" s="107">
        <f t="shared" si="219"/>
        <v>0</v>
      </c>
      <c r="AM320" s="107">
        <f t="shared" si="214"/>
        <v>0</v>
      </c>
      <c r="AO320" s="161" t="e">
        <f t="shared" si="220"/>
        <v>#DIV/0!</v>
      </c>
      <c r="AP320" s="161" t="e">
        <f t="shared" si="221"/>
        <v>#DIV/0!</v>
      </c>
      <c r="AQ320" s="161" t="e">
        <f t="shared" si="222"/>
        <v>#DIV/0!</v>
      </c>
      <c r="AR320" s="161" t="e">
        <f t="shared" si="223"/>
        <v>#DIV/0!</v>
      </c>
      <c r="AS320" s="161" t="e">
        <f t="shared" si="224"/>
        <v>#DIV/0!</v>
      </c>
      <c r="AT320" s="107">
        <f t="shared" si="225"/>
        <v>0</v>
      </c>
      <c r="AU320" s="161" t="e">
        <f t="shared" si="226"/>
        <v>#DIV/0!</v>
      </c>
      <c r="AV320" s="161" t="e">
        <f t="shared" si="227"/>
        <v>#DIV/0!</v>
      </c>
      <c r="AW320" s="161" t="e">
        <f t="shared" si="228"/>
        <v>#DIV/0!</v>
      </c>
      <c r="AX320" s="161" t="e">
        <f t="shared" si="229"/>
        <v>#DIV/0!</v>
      </c>
      <c r="AY320" s="161" t="e">
        <f t="shared" si="230"/>
        <v>#DIV/0!</v>
      </c>
      <c r="AZ320" s="107">
        <f t="shared" si="231"/>
        <v>0</v>
      </c>
      <c r="BA320" s="161" t="e">
        <f t="shared" si="232"/>
        <v>#DIV/0!</v>
      </c>
      <c r="BB320" s="161" t="e">
        <f t="shared" si="233"/>
        <v>#DIV/0!</v>
      </c>
      <c r="BC320" s="161" t="e">
        <f t="shared" si="234"/>
        <v>#DIV/0!</v>
      </c>
      <c r="BD320" s="161" t="e">
        <f t="shared" si="235"/>
        <v>#DIV/0!</v>
      </c>
      <c r="BE320" s="161" t="e">
        <f t="shared" si="236"/>
        <v>#DIV/0!</v>
      </c>
      <c r="BF320" s="107">
        <f t="shared" si="237"/>
        <v>0</v>
      </c>
      <c r="BG320" s="161" t="e">
        <f t="shared" si="238"/>
        <v>#DIV/0!</v>
      </c>
      <c r="BH320" s="161" t="e">
        <f t="shared" si="239"/>
        <v>#DIV/0!</v>
      </c>
      <c r="BI320" s="161" t="e">
        <f t="shared" si="240"/>
        <v>#DIV/0!</v>
      </c>
      <c r="BJ320" s="161" t="e">
        <f t="shared" si="241"/>
        <v>#DIV/0!</v>
      </c>
      <c r="BK320" s="161" t="e">
        <f t="shared" si="242"/>
        <v>#DIV/0!</v>
      </c>
      <c r="BL320" s="107">
        <f t="shared" si="243"/>
        <v>0</v>
      </c>
      <c r="BM320" s="161" t="e">
        <f t="shared" si="244"/>
        <v>#DIV/0!</v>
      </c>
      <c r="BN320" s="161" t="e">
        <f t="shared" si="245"/>
        <v>#DIV/0!</v>
      </c>
      <c r="BO320" s="161" t="e">
        <f t="shared" si="246"/>
        <v>#DIV/0!</v>
      </c>
      <c r="BP320" s="161" t="e">
        <f t="shared" si="247"/>
        <v>#DIV/0!</v>
      </c>
      <c r="BQ320" s="161" t="e">
        <f t="shared" si="248"/>
        <v>#DIV/0!</v>
      </c>
      <c r="BR320" s="107">
        <f t="shared" si="249"/>
        <v>0</v>
      </c>
      <c r="BS320" s="161" t="e">
        <f t="shared" si="250"/>
        <v>#DIV/0!</v>
      </c>
      <c r="BT320" s="161" t="e">
        <f t="shared" si="251"/>
        <v>#DIV/0!</v>
      </c>
      <c r="BU320" s="161" t="e">
        <f t="shared" si="252"/>
        <v>#DIV/0!</v>
      </c>
      <c r="BV320" s="161" t="e">
        <f t="shared" si="253"/>
        <v>#DIV/0!</v>
      </c>
      <c r="BW320" s="161" t="e">
        <f t="shared" si="254"/>
        <v>#DIV/0!</v>
      </c>
      <c r="BX320" s="107">
        <f t="shared" si="255"/>
        <v>0</v>
      </c>
      <c r="BZ320" s="40" t="e">
        <f>VLOOKUP(I320,Lists!$D$2:$D$19,1,FALSE)</f>
        <v>#N/A</v>
      </c>
      <c r="CA320" s="40" t="e">
        <f>VLOOKUP($I320,Blends!$B$2:$B$115,1,FALSE)</f>
        <v>#N/A</v>
      </c>
      <c r="CC320" s="218">
        <f>ROUND(IF($I320="Other HFC Blend",(Z320*$L320*SUMIF(Lists!$E$2:$E$133,'Quarterly Information'!$K320,Exchange_Value)+Z320*$N320*SUMIF(Lists!$E$2:$E$133,'Quarterly Information'!$M320,Exchange_Value)+Z320*$P320*SUMIF(Lists!$E$2:$E$133,'Quarterly Information'!$O320,Exchange_Value)+Z320*$R320*SUMIF(Lists!$E$2:$E$133,'Quarterly Information'!$Q320,Exchange_Value)+Z320*$T320*SUMIF(Lists!$E$2:$E$133,'Quarterly Information'!$S320,Exchange_Value))/1000,Z320*SUMIF(Lists!$E$2:$E$133,$I320,Exchange_Value)/1000),1)</f>
        <v>0</v>
      </c>
      <c r="CD320" s="218">
        <f>ROUND(IF($I320="Other HFC Blend",(AA320*$L320*SUMIF(Lists!$E$2:$E$133,'Quarterly Information'!$K320,Exchange_Value)+AA320*$N320*SUMIF(Lists!$E$2:$E$133,'Quarterly Information'!$M320,Exchange_Value)+AA320*$P320*SUMIF(Lists!$E$2:$E$133,'Quarterly Information'!$O320,Exchange_Value)+AA320*$R320*SUMIF(Lists!$E$2:$E$133,'Quarterly Information'!$Q320,Exchange_Value)+AA320*$T320*SUMIF(Lists!$E$2:$E$133,'Quarterly Information'!$S320,Exchange_Value))/1000,AA320*SUMIF(Lists!$E$2:$E$133,$I320,Exchange_Value)/1000),1)</f>
        <v>0</v>
      </c>
      <c r="CE320" s="218">
        <f>ROUND(IF($I320="Other HFC Blend",(AB320*$L320*SUMIF(Lists!$E$2:$E$133,'Quarterly Information'!$K320,Exchange_Value)+AB320*$N320*SUMIF(Lists!$E$2:$E$133,'Quarterly Information'!$M320,Exchange_Value)+AB320*$P320*SUMIF(Lists!$E$2:$E$133,'Quarterly Information'!$O320,Exchange_Value)+AB320*$R320*SUMIF(Lists!$E$2:$E$133,'Quarterly Information'!$Q320,Exchange_Value)+AB320*$T320*SUMIF(Lists!$E$2:$E$133,'Quarterly Information'!$S320,Exchange_Value))/1000,AB320*SUMIF(Lists!$E$2:$E$133,$I320,Exchange_Value)/1000),1)</f>
        <v>0</v>
      </c>
      <c r="CF320" s="218">
        <f>ROUND(IF($I320="Other HFC Blend",(AC320*$L320*SUMIF(Lists!$E$2:$E$133,'Quarterly Information'!$K320,Exchange_Value)+AC320*$N320*SUMIF(Lists!$E$2:$E$133,'Quarterly Information'!$M320,Exchange_Value)+AC320*$P320*SUMIF(Lists!$E$2:$E$133,'Quarterly Information'!$O320,Exchange_Value)+AC320*$R320*SUMIF(Lists!$E$2:$E$133,'Quarterly Information'!$Q320,Exchange_Value)+AC320*$T320*SUMIF(Lists!$E$2:$E$133,'Quarterly Information'!$S320,Exchange_Value))/1000,AC320*SUMIF(Lists!$E$2:$E$133,$I320,Exchange_Value)/1000),1)</f>
        <v>0</v>
      </c>
      <c r="CG320" s="218">
        <f>ROUND(IF($I320="Other HFC Blend",(AD320*$L320*SUMIF(Lists!$E$2:$E$133,'Quarterly Information'!$K320,Exchange_Value)+AD320*$N320*SUMIF(Lists!$E$2:$E$133,'Quarterly Information'!$M320,Exchange_Value)+AD320*$P320*SUMIF(Lists!$E$2:$E$133,'Quarterly Information'!$O320,Exchange_Value)+AD320*$R320*SUMIF(Lists!$E$2:$E$133,'Quarterly Information'!$Q320,Exchange_Value)+AD320*$T320*SUMIF(Lists!$E$2:$E$133,'Quarterly Information'!$S320,Exchange_Value))/1000,AD320*SUMIF(Lists!$E$2:$E$133,$I320,Exchange_Value)/1000),1)</f>
        <v>0</v>
      </c>
      <c r="CH320" s="218">
        <f>ROUND(IF($I320="Other HFC Blend",(AE320*$L320*SUMIF(Lists!$E$2:$E$133,'Quarterly Information'!$K320,Exchange_Value)+AE320*$N320*SUMIF(Lists!$E$2:$E$133,'Quarterly Information'!$M320,Exchange_Value)+AE320*$P320*SUMIF(Lists!$E$2:$E$133,'Quarterly Information'!$O320,Exchange_Value)+AE320*$R320*SUMIF(Lists!$E$2:$E$133,'Quarterly Information'!$Q320,Exchange_Value)+AE320*$T320*SUMIF(Lists!$E$2:$E$133,'Quarterly Information'!$S320,Exchange_Value))/1000,AE320*SUMIF(Lists!$E$2:$E$133,$I320,Exchange_Value)/1000),1)</f>
        <v>0</v>
      </c>
      <c r="CI320" s="218">
        <f>ROUND(IF($I320="Other HFC Blend",(AF320*$L320*SUMIF(Lists!$E$2:$E$133,'Quarterly Information'!$K320,Exchange_Value)+AF320*$N320*SUMIF(Lists!$E$2:$E$133,'Quarterly Information'!$M320,Exchange_Value)+AF320*$P320*SUMIF(Lists!$E$2:$E$133,'Quarterly Information'!$O320,Exchange_Value)+AF320*$R320*SUMIF(Lists!$E$2:$E$133,'Quarterly Information'!$Q320,Exchange_Value)+AF320*$T320*SUMIF(Lists!$E$2:$E$133,'Quarterly Information'!$S320,Exchange_Value))/1000,AF320*SUMIF(Lists!$E$2:$E$133,$I320,Exchange_Value)/1000),1)</f>
        <v>0</v>
      </c>
    </row>
    <row r="321" spans="1:87" ht="14" x14ac:dyDescent="0.25">
      <c r="A321" s="39">
        <v>279</v>
      </c>
      <c r="B321" s="90" t="str">
        <f t="shared" si="213"/>
        <v/>
      </c>
      <c r="C321" s="159"/>
      <c r="D321" s="91"/>
      <c r="E321" s="174"/>
      <c r="F321" s="92"/>
      <c r="G321" s="93"/>
      <c r="H321" s="94"/>
      <c r="I321" s="185"/>
      <c r="J321" s="200"/>
      <c r="K321" s="210"/>
      <c r="L321" s="95"/>
      <c r="M321" s="92"/>
      <c r="N321" s="95"/>
      <c r="O321" s="92"/>
      <c r="P321" s="95"/>
      <c r="Q321" s="128"/>
      <c r="R321" s="95"/>
      <c r="S321" s="128"/>
      <c r="T321" s="211"/>
      <c r="U321" s="203"/>
      <c r="V321" s="92"/>
      <c r="W321" s="96"/>
      <c r="X321" s="92"/>
      <c r="Y321" s="220"/>
      <c r="Z321" s="226"/>
      <c r="AA321" s="165"/>
      <c r="AB321" s="165"/>
      <c r="AC321" s="165"/>
      <c r="AD321" s="165"/>
      <c r="AE321" s="165"/>
      <c r="AF321" s="168"/>
      <c r="AG321"/>
      <c r="AH321" s="107">
        <f t="shared" si="215"/>
        <v>0</v>
      </c>
      <c r="AI321" s="107">
        <f t="shared" si="216"/>
        <v>0</v>
      </c>
      <c r="AJ321" s="107">
        <f t="shared" si="217"/>
        <v>0</v>
      </c>
      <c r="AK321" s="107">
        <f t="shared" si="218"/>
        <v>0</v>
      </c>
      <c r="AL321" s="107">
        <f t="shared" si="219"/>
        <v>0</v>
      </c>
      <c r="AM321" s="107">
        <f t="shared" si="214"/>
        <v>0</v>
      </c>
      <c r="AO321" s="161" t="e">
        <f t="shared" si="220"/>
        <v>#DIV/0!</v>
      </c>
      <c r="AP321" s="161" t="e">
        <f t="shared" si="221"/>
        <v>#DIV/0!</v>
      </c>
      <c r="AQ321" s="161" t="e">
        <f t="shared" si="222"/>
        <v>#DIV/0!</v>
      </c>
      <c r="AR321" s="161" t="e">
        <f t="shared" si="223"/>
        <v>#DIV/0!</v>
      </c>
      <c r="AS321" s="161" t="e">
        <f t="shared" si="224"/>
        <v>#DIV/0!</v>
      </c>
      <c r="AT321" s="107">
        <f t="shared" si="225"/>
        <v>0</v>
      </c>
      <c r="AU321" s="161" t="e">
        <f t="shared" si="226"/>
        <v>#DIV/0!</v>
      </c>
      <c r="AV321" s="161" t="e">
        <f t="shared" si="227"/>
        <v>#DIV/0!</v>
      </c>
      <c r="AW321" s="161" t="e">
        <f t="shared" si="228"/>
        <v>#DIV/0!</v>
      </c>
      <c r="AX321" s="161" t="e">
        <f t="shared" si="229"/>
        <v>#DIV/0!</v>
      </c>
      <c r="AY321" s="161" t="e">
        <f t="shared" si="230"/>
        <v>#DIV/0!</v>
      </c>
      <c r="AZ321" s="107">
        <f t="shared" si="231"/>
        <v>0</v>
      </c>
      <c r="BA321" s="161" t="e">
        <f t="shared" si="232"/>
        <v>#DIV/0!</v>
      </c>
      <c r="BB321" s="161" t="e">
        <f t="shared" si="233"/>
        <v>#DIV/0!</v>
      </c>
      <c r="BC321" s="161" t="e">
        <f t="shared" si="234"/>
        <v>#DIV/0!</v>
      </c>
      <c r="BD321" s="161" t="e">
        <f t="shared" si="235"/>
        <v>#DIV/0!</v>
      </c>
      <c r="BE321" s="161" t="e">
        <f t="shared" si="236"/>
        <v>#DIV/0!</v>
      </c>
      <c r="BF321" s="107">
        <f t="shared" si="237"/>
        <v>0</v>
      </c>
      <c r="BG321" s="161" t="e">
        <f t="shared" si="238"/>
        <v>#DIV/0!</v>
      </c>
      <c r="BH321" s="161" t="e">
        <f t="shared" si="239"/>
        <v>#DIV/0!</v>
      </c>
      <c r="BI321" s="161" t="e">
        <f t="shared" si="240"/>
        <v>#DIV/0!</v>
      </c>
      <c r="BJ321" s="161" t="e">
        <f t="shared" si="241"/>
        <v>#DIV/0!</v>
      </c>
      <c r="BK321" s="161" t="e">
        <f t="shared" si="242"/>
        <v>#DIV/0!</v>
      </c>
      <c r="BL321" s="107">
        <f t="shared" si="243"/>
        <v>0</v>
      </c>
      <c r="BM321" s="161" t="e">
        <f t="shared" si="244"/>
        <v>#DIV/0!</v>
      </c>
      <c r="BN321" s="161" t="e">
        <f t="shared" si="245"/>
        <v>#DIV/0!</v>
      </c>
      <c r="BO321" s="161" t="e">
        <f t="shared" si="246"/>
        <v>#DIV/0!</v>
      </c>
      <c r="BP321" s="161" t="e">
        <f t="shared" si="247"/>
        <v>#DIV/0!</v>
      </c>
      <c r="BQ321" s="161" t="e">
        <f t="shared" si="248"/>
        <v>#DIV/0!</v>
      </c>
      <c r="BR321" s="107">
        <f t="shared" si="249"/>
        <v>0</v>
      </c>
      <c r="BS321" s="161" t="e">
        <f t="shared" si="250"/>
        <v>#DIV/0!</v>
      </c>
      <c r="BT321" s="161" t="e">
        <f t="shared" si="251"/>
        <v>#DIV/0!</v>
      </c>
      <c r="BU321" s="161" t="e">
        <f t="shared" si="252"/>
        <v>#DIV/0!</v>
      </c>
      <c r="BV321" s="161" t="e">
        <f t="shared" si="253"/>
        <v>#DIV/0!</v>
      </c>
      <c r="BW321" s="161" t="e">
        <f t="shared" si="254"/>
        <v>#DIV/0!</v>
      </c>
      <c r="BX321" s="107">
        <f t="shared" si="255"/>
        <v>0</v>
      </c>
      <c r="BZ321" s="40" t="e">
        <f>VLOOKUP(I321,Lists!$D$2:$D$19,1,FALSE)</f>
        <v>#N/A</v>
      </c>
      <c r="CA321" s="40" t="e">
        <f>VLOOKUP($I321,Blends!$B$2:$B$115,1,FALSE)</f>
        <v>#N/A</v>
      </c>
      <c r="CC321" s="218">
        <f>ROUND(IF($I321="Other HFC Blend",(Z321*$L321*SUMIF(Lists!$E$2:$E$133,'Quarterly Information'!$K321,Exchange_Value)+Z321*$N321*SUMIF(Lists!$E$2:$E$133,'Quarterly Information'!$M321,Exchange_Value)+Z321*$P321*SUMIF(Lists!$E$2:$E$133,'Quarterly Information'!$O321,Exchange_Value)+Z321*$R321*SUMIF(Lists!$E$2:$E$133,'Quarterly Information'!$Q321,Exchange_Value)+Z321*$T321*SUMIF(Lists!$E$2:$E$133,'Quarterly Information'!$S321,Exchange_Value))/1000,Z321*SUMIF(Lists!$E$2:$E$133,$I321,Exchange_Value)/1000),1)</f>
        <v>0</v>
      </c>
      <c r="CD321" s="218">
        <f>ROUND(IF($I321="Other HFC Blend",(AA321*$L321*SUMIF(Lists!$E$2:$E$133,'Quarterly Information'!$K321,Exchange_Value)+AA321*$N321*SUMIF(Lists!$E$2:$E$133,'Quarterly Information'!$M321,Exchange_Value)+AA321*$P321*SUMIF(Lists!$E$2:$E$133,'Quarterly Information'!$O321,Exchange_Value)+AA321*$R321*SUMIF(Lists!$E$2:$E$133,'Quarterly Information'!$Q321,Exchange_Value)+AA321*$T321*SUMIF(Lists!$E$2:$E$133,'Quarterly Information'!$S321,Exchange_Value))/1000,AA321*SUMIF(Lists!$E$2:$E$133,$I321,Exchange_Value)/1000),1)</f>
        <v>0</v>
      </c>
      <c r="CE321" s="218">
        <f>ROUND(IF($I321="Other HFC Blend",(AB321*$L321*SUMIF(Lists!$E$2:$E$133,'Quarterly Information'!$K321,Exchange_Value)+AB321*$N321*SUMIF(Lists!$E$2:$E$133,'Quarterly Information'!$M321,Exchange_Value)+AB321*$P321*SUMIF(Lists!$E$2:$E$133,'Quarterly Information'!$O321,Exchange_Value)+AB321*$R321*SUMIF(Lists!$E$2:$E$133,'Quarterly Information'!$Q321,Exchange_Value)+AB321*$T321*SUMIF(Lists!$E$2:$E$133,'Quarterly Information'!$S321,Exchange_Value))/1000,AB321*SUMIF(Lists!$E$2:$E$133,$I321,Exchange_Value)/1000),1)</f>
        <v>0</v>
      </c>
      <c r="CF321" s="218">
        <f>ROUND(IF($I321="Other HFC Blend",(AC321*$L321*SUMIF(Lists!$E$2:$E$133,'Quarterly Information'!$K321,Exchange_Value)+AC321*$N321*SUMIF(Lists!$E$2:$E$133,'Quarterly Information'!$M321,Exchange_Value)+AC321*$P321*SUMIF(Lists!$E$2:$E$133,'Quarterly Information'!$O321,Exchange_Value)+AC321*$R321*SUMIF(Lists!$E$2:$E$133,'Quarterly Information'!$Q321,Exchange_Value)+AC321*$T321*SUMIF(Lists!$E$2:$E$133,'Quarterly Information'!$S321,Exchange_Value))/1000,AC321*SUMIF(Lists!$E$2:$E$133,$I321,Exchange_Value)/1000),1)</f>
        <v>0</v>
      </c>
      <c r="CG321" s="218">
        <f>ROUND(IF($I321="Other HFC Blend",(AD321*$L321*SUMIF(Lists!$E$2:$E$133,'Quarterly Information'!$K321,Exchange_Value)+AD321*$N321*SUMIF(Lists!$E$2:$E$133,'Quarterly Information'!$M321,Exchange_Value)+AD321*$P321*SUMIF(Lists!$E$2:$E$133,'Quarterly Information'!$O321,Exchange_Value)+AD321*$R321*SUMIF(Lists!$E$2:$E$133,'Quarterly Information'!$Q321,Exchange_Value)+AD321*$T321*SUMIF(Lists!$E$2:$E$133,'Quarterly Information'!$S321,Exchange_Value))/1000,AD321*SUMIF(Lists!$E$2:$E$133,$I321,Exchange_Value)/1000),1)</f>
        <v>0</v>
      </c>
      <c r="CH321" s="218">
        <f>ROUND(IF($I321="Other HFC Blend",(AE321*$L321*SUMIF(Lists!$E$2:$E$133,'Quarterly Information'!$K321,Exchange_Value)+AE321*$N321*SUMIF(Lists!$E$2:$E$133,'Quarterly Information'!$M321,Exchange_Value)+AE321*$P321*SUMIF(Lists!$E$2:$E$133,'Quarterly Information'!$O321,Exchange_Value)+AE321*$R321*SUMIF(Lists!$E$2:$E$133,'Quarterly Information'!$Q321,Exchange_Value)+AE321*$T321*SUMIF(Lists!$E$2:$E$133,'Quarterly Information'!$S321,Exchange_Value))/1000,AE321*SUMIF(Lists!$E$2:$E$133,$I321,Exchange_Value)/1000),1)</f>
        <v>0</v>
      </c>
      <c r="CI321" s="218">
        <f>ROUND(IF($I321="Other HFC Blend",(AF321*$L321*SUMIF(Lists!$E$2:$E$133,'Quarterly Information'!$K321,Exchange_Value)+AF321*$N321*SUMIF(Lists!$E$2:$E$133,'Quarterly Information'!$M321,Exchange_Value)+AF321*$P321*SUMIF(Lists!$E$2:$E$133,'Quarterly Information'!$O321,Exchange_Value)+AF321*$R321*SUMIF(Lists!$E$2:$E$133,'Quarterly Information'!$Q321,Exchange_Value)+AF321*$T321*SUMIF(Lists!$E$2:$E$133,'Quarterly Information'!$S321,Exchange_Value))/1000,AF321*SUMIF(Lists!$E$2:$E$133,$I321,Exchange_Value)/1000),1)</f>
        <v>0</v>
      </c>
    </row>
    <row r="322" spans="1:87" ht="14" x14ac:dyDescent="0.25">
      <c r="A322" s="39">
        <v>280</v>
      </c>
      <c r="B322" s="90" t="str">
        <f t="shared" si="213"/>
        <v/>
      </c>
      <c r="C322" s="159"/>
      <c r="D322" s="91"/>
      <c r="E322" s="174"/>
      <c r="F322" s="92"/>
      <c r="G322" s="93"/>
      <c r="H322" s="94"/>
      <c r="I322" s="185"/>
      <c r="J322" s="200"/>
      <c r="K322" s="210"/>
      <c r="L322" s="95"/>
      <c r="M322" s="92"/>
      <c r="N322" s="95"/>
      <c r="O322" s="92"/>
      <c r="P322" s="95"/>
      <c r="Q322" s="128"/>
      <c r="R322" s="95"/>
      <c r="S322" s="128"/>
      <c r="T322" s="211"/>
      <c r="U322" s="203"/>
      <c r="V322" s="92"/>
      <c r="W322" s="96"/>
      <c r="X322" s="92"/>
      <c r="Y322" s="220"/>
      <c r="Z322" s="226"/>
      <c r="AA322" s="165"/>
      <c r="AB322" s="165"/>
      <c r="AC322" s="165"/>
      <c r="AD322" s="165"/>
      <c r="AE322" s="165"/>
      <c r="AF322" s="168"/>
      <c r="AG322"/>
      <c r="AH322" s="107">
        <f t="shared" si="215"/>
        <v>0</v>
      </c>
      <c r="AI322" s="107">
        <f t="shared" si="216"/>
        <v>0</v>
      </c>
      <c r="AJ322" s="107">
        <f t="shared" si="217"/>
        <v>0</v>
      </c>
      <c r="AK322" s="107">
        <f t="shared" si="218"/>
        <v>0</v>
      </c>
      <c r="AL322" s="107">
        <f t="shared" si="219"/>
        <v>0</v>
      </c>
      <c r="AM322" s="107">
        <f t="shared" si="214"/>
        <v>0</v>
      </c>
      <c r="AO322" s="161" t="e">
        <f t="shared" si="220"/>
        <v>#DIV/0!</v>
      </c>
      <c r="AP322" s="161" t="e">
        <f t="shared" si="221"/>
        <v>#DIV/0!</v>
      </c>
      <c r="AQ322" s="161" t="e">
        <f t="shared" si="222"/>
        <v>#DIV/0!</v>
      </c>
      <c r="AR322" s="161" t="e">
        <f t="shared" si="223"/>
        <v>#DIV/0!</v>
      </c>
      <c r="AS322" s="161" t="e">
        <f t="shared" si="224"/>
        <v>#DIV/0!</v>
      </c>
      <c r="AT322" s="107">
        <f t="shared" si="225"/>
        <v>0</v>
      </c>
      <c r="AU322" s="161" t="e">
        <f t="shared" si="226"/>
        <v>#DIV/0!</v>
      </c>
      <c r="AV322" s="161" t="e">
        <f t="shared" si="227"/>
        <v>#DIV/0!</v>
      </c>
      <c r="AW322" s="161" t="e">
        <f t="shared" si="228"/>
        <v>#DIV/0!</v>
      </c>
      <c r="AX322" s="161" t="e">
        <f t="shared" si="229"/>
        <v>#DIV/0!</v>
      </c>
      <c r="AY322" s="161" t="e">
        <f t="shared" si="230"/>
        <v>#DIV/0!</v>
      </c>
      <c r="AZ322" s="107">
        <f t="shared" si="231"/>
        <v>0</v>
      </c>
      <c r="BA322" s="161" t="e">
        <f t="shared" si="232"/>
        <v>#DIV/0!</v>
      </c>
      <c r="BB322" s="161" t="e">
        <f t="shared" si="233"/>
        <v>#DIV/0!</v>
      </c>
      <c r="BC322" s="161" t="e">
        <f t="shared" si="234"/>
        <v>#DIV/0!</v>
      </c>
      <c r="BD322" s="161" t="e">
        <f t="shared" si="235"/>
        <v>#DIV/0!</v>
      </c>
      <c r="BE322" s="161" t="e">
        <f t="shared" si="236"/>
        <v>#DIV/0!</v>
      </c>
      <c r="BF322" s="107">
        <f t="shared" si="237"/>
        <v>0</v>
      </c>
      <c r="BG322" s="161" t="e">
        <f t="shared" si="238"/>
        <v>#DIV/0!</v>
      </c>
      <c r="BH322" s="161" t="e">
        <f t="shared" si="239"/>
        <v>#DIV/0!</v>
      </c>
      <c r="BI322" s="161" t="e">
        <f t="shared" si="240"/>
        <v>#DIV/0!</v>
      </c>
      <c r="BJ322" s="161" t="e">
        <f t="shared" si="241"/>
        <v>#DIV/0!</v>
      </c>
      <c r="BK322" s="161" t="e">
        <f t="shared" si="242"/>
        <v>#DIV/0!</v>
      </c>
      <c r="BL322" s="107">
        <f t="shared" si="243"/>
        <v>0</v>
      </c>
      <c r="BM322" s="161" t="e">
        <f t="shared" si="244"/>
        <v>#DIV/0!</v>
      </c>
      <c r="BN322" s="161" t="e">
        <f t="shared" si="245"/>
        <v>#DIV/0!</v>
      </c>
      <c r="BO322" s="161" t="e">
        <f t="shared" si="246"/>
        <v>#DIV/0!</v>
      </c>
      <c r="BP322" s="161" t="e">
        <f t="shared" si="247"/>
        <v>#DIV/0!</v>
      </c>
      <c r="BQ322" s="161" t="e">
        <f t="shared" si="248"/>
        <v>#DIV/0!</v>
      </c>
      <c r="BR322" s="107">
        <f t="shared" si="249"/>
        <v>0</v>
      </c>
      <c r="BS322" s="161" t="e">
        <f t="shared" si="250"/>
        <v>#DIV/0!</v>
      </c>
      <c r="BT322" s="161" t="e">
        <f t="shared" si="251"/>
        <v>#DIV/0!</v>
      </c>
      <c r="BU322" s="161" t="e">
        <f t="shared" si="252"/>
        <v>#DIV/0!</v>
      </c>
      <c r="BV322" s="161" t="e">
        <f t="shared" si="253"/>
        <v>#DIV/0!</v>
      </c>
      <c r="BW322" s="161" t="e">
        <f t="shared" si="254"/>
        <v>#DIV/0!</v>
      </c>
      <c r="BX322" s="107">
        <f t="shared" si="255"/>
        <v>0</v>
      </c>
      <c r="BZ322" s="40" t="e">
        <f>VLOOKUP(I322,Lists!$D$2:$D$19,1,FALSE)</f>
        <v>#N/A</v>
      </c>
      <c r="CA322" s="40" t="e">
        <f>VLOOKUP($I322,Blends!$B$2:$B$115,1,FALSE)</f>
        <v>#N/A</v>
      </c>
      <c r="CC322" s="218">
        <f>ROUND(IF($I322="Other HFC Blend",(Z322*$L322*SUMIF(Lists!$E$2:$E$133,'Quarterly Information'!$K322,Exchange_Value)+Z322*$N322*SUMIF(Lists!$E$2:$E$133,'Quarterly Information'!$M322,Exchange_Value)+Z322*$P322*SUMIF(Lists!$E$2:$E$133,'Quarterly Information'!$O322,Exchange_Value)+Z322*$R322*SUMIF(Lists!$E$2:$E$133,'Quarterly Information'!$Q322,Exchange_Value)+Z322*$T322*SUMIF(Lists!$E$2:$E$133,'Quarterly Information'!$S322,Exchange_Value))/1000,Z322*SUMIF(Lists!$E$2:$E$133,$I322,Exchange_Value)/1000),1)</f>
        <v>0</v>
      </c>
      <c r="CD322" s="218">
        <f>ROUND(IF($I322="Other HFC Blend",(AA322*$L322*SUMIF(Lists!$E$2:$E$133,'Quarterly Information'!$K322,Exchange_Value)+AA322*$N322*SUMIF(Lists!$E$2:$E$133,'Quarterly Information'!$M322,Exchange_Value)+AA322*$P322*SUMIF(Lists!$E$2:$E$133,'Quarterly Information'!$O322,Exchange_Value)+AA322*$R322*SUMIF(Lists!$E$2:$E$133,'Quarterly Information'!$Q322,Exchange_Value)+AA322*$T322*SUMIF(Lists!$E$2:$E$133,'Quarterly Information'!$S322,Exchange_Value))/1000,AA322*SUMIF(Lists!$E$2:$E$133,$I322,Exchange_Value)/1000),1)</f>
        <v>0</v>
      </c>
      <c r="CE322" s="218">
        <f>ROUND(IF($I322="Other HFC Blend",(AB322*$L322*SUMIF(Lists!$E$2:$E$133,'Quarterly Information'!$K322,Exchange_Value)+AB322*$N322*SUMIF(Lists!$E$2:$E$133,'Quarterly Information'!$M322,Exchange_Value)+AB322*$P322*SUMIF(Lists!$E$2:$E$133,'Quarterly Information'!$O322,Exchange_Value)+AB322*$R322*SUMIF(Lists!$E$2:$E$133,'Quarterly Information'!$Q322,Exchange_Value)+AB322*$T322*SUMIF(Lists!$E$2:$E$133,'Quarterly Information'!$S322,Exchange_Value))/1000,AB322*SUMIF(Lists!$E$2:$E$133,$I322,Exchange_Value)/1000),1)</f>
        <v>0</v>
      </c>
      <c r="CF322" s="218">
        <f>ROUND(IF($I322="Other HFC Blend",(AC322*$L322*SUMIF(Lists!$E$2:$E$133,'Quarterly Information'!$K322,Exchange_Value)+AC322*$N322*SUMIF(Lists!$E$2:$E$133,'Quarterly Information'!$M322,Exchange_Value)+AC322*$P322*SUMIF(Lists!$E$2:$E$133,'Quarterly Information'!$O322,Exchange_Value)+AC322*$R322*SUMIF(Lists!$E$2:$E$133,'Quarterly Information'!$Q322,Exchange_Value)+AC322*$T322*SUMIF(Lists!$E$2:$E$133,'Quarterly Information'!$S322,Exchange_Value))/1000,AC322*SUMIF(Lists!$E$2:$E$133,$I322,Exchange_Value)/1000),1)</f>
        <v>0</v>
      </c>
      <c r="CG322" s="218">
        <f>ROUND(IF($I322="Other HFC Blend",(AD322*$L322*SUMIF(Lists!$E$2:$E$133,'Quarterly Information'!$K322,Exchange_Value)+AD322*$N322*SUMIF(Lists!$E$2:$E$133,'Quarterly Information'!$M322,Exchange_Value)+AD322*$P322*SUMIF(Lists!$E$2:$E$133,'Quarterly Information'!$O322,Exchange_Value)+AD322*$R322*SUMIF(Lists!$E$2:$E$133,'Quarterly Information'!$Q322,Exchange_Value)+AD322*$T322*SUMIF(Lists!$E$2:$E$133,'Quarterly Information'!$S322,Exchange_Value))/1000,AD322*SUMIF(Lists!$E$2:$E$133,$I322,Exchange_Value)/1000),1)</f>
        <v>0</v>
      </c>
      <c r="CH322" s="218">
        <f>ROUND(IF($I322="Other HFC Blend",(AE322*$L322*SUMIF(Lists!$E$2:$E$133,'Quarterly Information'!$K322,Exchange_Value)+AE322*$N322*SUMIF(Lists!$E$2:$E$133,'Quarterly Information'!$M322,Exchange_Value)+AE322*$P322*SUMIF(Lists!$E$2:$E$133,'Quarterly Information'!$O322,Exchange_Value)+AE322*$R322*SUMIF(Lists!$E$2:$E$133,'Quarterly Information'!$Q322,Exchange_Value)+AE322*$T322*SUMIF(Lists!$E$2:$E$133,'Quarterly Information'!$S322,Exchange_Value))/1000,AE322*SUMIF(Lists!$E$2:$E$133,$I322,Exchange_Value)/1000),1)</f>
        <v>0</v>
      </c>
      <c r="CI322" s="218">
        <f>ROUND(IF($I322="Other HFC Blend",(AF322*$L322*SUMIF(Lists!$E$2:$E$133,'Quarterly Information'!$K322,Exchange_Value)+AF322*$N322*SUMIF(Lists!$E$2:$E$133,'Quarterly Information'!$M322,Exchange_Value)+AF322*$P322*SUMIF(Lists!$E$2:$E$133,'Quarterly Information'!$O322,Exchange_Value)+AF322*$R322*SUMIF(Lists!$E$2:$E$133,'Quarterly Information'!$Q322,Exchange_Value)+AF322*$T322*SUMIF(Lists!$E$2:$E$133,'Quarterly Information'!$S322,Exchange_Value))/1000,AF322*SUMIF(Lists!$E$2:$E$133,$I322,Exchange_Value)/1000),1)</f>
        <v>0</v>
      </c>
    </row>
    <row r="323" spans="1:87" ht="14" x14ac:dyDescent="0.25">
      <c r="A323" s="39">
        <v>281</v>
      </c>
      <c r="B323" s="90" t="str">
        <f t="shared" si="213"/>
        <v/>
      </c>
      <c r="C323" s="159"/>
      <c r="D323" s="91"/>
      <c r="E323" s="174"/>
      <c r="F323" s="92"/>
      <c r="G323" s="93"/>
      <c r="H323" s="94"/>
      <c r="I323" s="185"/>
      <c r="J323" s="200"/>
      <c r="K323" s="210"/>
      <c r="L323" s="95"/>
      <c r="M323" s="92"/>
      <c r="N323" s="95"/>
      <c r="O323" s="92"/>
      <c r="P323" s="95"/>
      <c r="Q323" s="128"/>
      <c r="R323" s="95"/>
      <c r="S323" s="128"/>
      <c r="T323" s="211"/>
      <c r="U323" s="203"/>
      <c r="V323" s="92"/>
      <c r="W323" s="96"/>
      <c r="X323" s="92"/>
      <c r="Y323" s="220"/>
      <c r="Z323" s="226"/>
      <c r="AA323" s="165"/>
      <c r="AB323" s="165"/>
      <c r="AC323" s="165"/>
      <c r="AD323" s="165"/>
      <c r="AE323" s="165"/>
      <c r="AF323" s="168"/>
      <c r="AG323"/>
      <c r="AH323" s="107">
        <f t="shared" si="215"/>
        <v>0</v>
      </c>
      <c r="AI323" s="107">
        <f t="shared" si="216"/>
        <v>0</v>
      </c>
      <c r="AJ323" s="107">
        <f t="shared" si="217"/>
        <v>0</v>
      </c>
      <c r="AK323" s="107">
        <f t="shared" si="218"/>
        <v>0</v>
      </c>
      <c r="AL323" s="107">
        <f t="shared" si="219"/>
        <v>0</v>
      </c>
      <c r="AM323" s="107">
        <f t="shared" si="214"/>
        <v>0</v>
      </c>
      <c r="AO323" s="161" t="e">
        <f t="shared" si="220"/>
        <v>#DIV/0!</v>
      </c>
      <c r="AP323" s="161" t="e">
        <f t="shared" si="221"/>
        <v>#DIV/0!</v>
      </c>
      <c r="AQ323" s="161" t="e">
        <f t="shared" si="222"/>
        <v>#DIV/0!</v>
      </c>
      <c r="AR323" s="161" t="e">
        <f t="shared" si="223"/>
        <v>#DIV/0!</v>
      </c>
      <c r="AS323" s="161" t="e">
        <f t="shared" si="224"/>
        <v>#DIV/0!</v>
      </c>
      <c r="AT323" s="107">
        <f t="shared" si="225"/>
        <v>0</v>
      </c>
      <c r="AU323" s="161" t="e">
        <f t="shared" si="226"/>
        <v>#DIV/0!</v>
      </c>
      <c r="AV323" s="161" t="e">
        <f t="shared" si="227"/>
        <v>#DIV/0!</v>
      </c>
      <c r="AW323" s="161" t="e">
        <f t="shared" si="228"/>
        <v>#DIV/0!</v>
      </c>
      <c r="AX323" s="161" t="e">
        <f t="shared" si="229"/>
        <v>#DIV/0!</v>
      </c>
      <c r="AY323" s="161" t="e">
        <f t="shared" si="230"/>
        <v>#DIV/0!</v>
      </c>
      <c r="AZ323" s="107">
        <f t="shared" si="231"/>
        <v>0</v>
      </c>
      <c r="BA323" s="161" t="e">
        <f t="shared" si="232"/>
        <v>#DIV/0!</v>
      </c>
      <c r="BB323" s="161" t="e">
        <f t="shared" si="233"/>
        <v>#DIV/0!</v>
      </c>
      <c r="BC323" s="161" t="e">
        <f t="shared" si="234"/>
        <v>#DIV/0!</v>
      </c>
      <c r="BD323" s="161" t="e">
        <f t="shared" si="235"/>
        <v>#DIV/0!</v>
      </c>
      <c r="BE323" s="161" t="e">
        <f t="shared" si="236"/>
        <v>#DIV/0!</v>
      </c>
      <c r="BF323" s="107">
        <f t="shared" si="237"/>
        <v>0</v>
      </c>
      <c r="BG323" s="161" t="e">
        <f t="shared" si="238"/>
        <v>#DIV/0!</v>
      </c>
      <c r="BH323" s="161" t="e">
        <f t="shared" si="239"/>
        <v>#DIV/0!</v>
      </c>
      <c r="BI323" s="161" t="e">
        <f t="shared" si="240"/>
        <v>#DIV/0!</v>
      </c>
      <c r="BJ323" s="161" t="e">
        <f t="shared" si="241"/>
        <v>#DIV/0!</v>
      </c>
      <c r="BK323" s="161" t="e">
        <f t="shared" si="242"/>
        <v>#DIV/0!</v>
      </c>
      <c r="BL323" s="107">
        <f t="shared" si="243"/>
        <v>0</v>
      </c>
      <c r="BM323" s="161" t="e">
        <f t="shared" si="244"/>
        <v>#DIV/0!</v>
      </c>
      <c r="BN323" s="161" t="e">
        <f t="shared" si="245"/>
        <v>#DIV/0!</v>
      </c>
      <c r="BO323" s="161" t="e">
        <f t="shared" si="246"/>
        <v>#DIV/0!</v>
      </c>
      <c r="BP323" s="161" t="e">
        <f t="shared" si="247"/>
        <v>#DIV/0!</v>
      </c>
      <c r="BQ323" s="161" t="e">
        <f t="shared" si="248"/>
        <v>#DIV/0!</v>
      </c>
      <c r="BR323" s="107">
        <f t="shared" si="249"/>
        <v>0</v>
      </c>
      <c r="BS323" s="161" t="e">
        <f t="shared" si="250"/>
        <v>#DIV/0!</v>
      </c>
      <c r="BT323" s="161" t="e">
        <f t="shared" si="251"/>
        <v>#DIV/0!</v>
      </c>
      <c r="BU323" s="161" t="e">
        <f t="shared" si="252"/>
        <v>#DIV/0!</v>
      </c>
      <c r="BV323" s="161" t="e">
        <f t="shared" si="253"/>
        <v>#DIV/0!</v>
      </c>
      <c r="BW323" s="161" t="e">
        <f t="shared" si="254"/>
        <v>#DIV/0!</v>
      </c>
      <c r="BX323" s="107">
        <f t="shared" si="255"/>
        <v>0</v>
      </c>
      <c r="BZ323" s="40" t="e">
        <f>VLOOKUP(I323,Lists!$D$2:$D$19,1,FALSE)</f>
        <v>#N/A</v>
      </c>
      <c r="CA323" s="40" t="e">
        <f>VLOOKUP($I323,Blends!$B$2:$B$115,1,FALSE)</f>
        <v>#N/A</v>
      </c>
      <c r="CC323" s="218">
        <f>ROUND(IF($I323="Other HFC Blend",(Z323*$L323*SUMIF(Lists!$E$2:$E$133,'Quarterly Information'!$K323,Exchange_Value)+Z323*$N323*SUMIF(Lists!$E$2:$E$133,'Quarterly Information'!$M323,Exchange_Value)+Z323*$P323*SUMIF(Lists!$E$2:$E$133,'Quarterly Information'!$O323,Exchange_Value)+Z323*$R323*SUMIF(Lists!$E$2:$E$133,'Quarterly Information'!$Q323,Exchange_Value)+Z323*$T323*SUMIF(Lists!$E$2:$E$133,'Quarterly Information'!$S323,Exchange_Value))/1000,Z323*SUMIF(Lists!$E$2:$E$133,$I323,Exchange_Value)/1000),1)</f>
        <v>0</v>
      </c>
      <c r="CD323" s="218">
        <f>ROUND(IF($I323="Other HFC Blend",(AA323*$L323*SUMIF(Lists!$E$2:$E$133,'Quarterly Information'!$K323,Exchange_Value)+AA323*$N323*SUMIF(Lists!$E$2:$E$133,'Quarterly Information'!$M323,Exchange_Value)+AA323*$P323*SUMIF(Lists!$E$2:$E$133,'Quarterly Information'!$O323,Exchange_Value)+AA323*$R323*SUMIF(Lists!$E$2:$E$133,'Quarterly Information'!$Q323,Exchange_Value)+AA323*$T323*SUMIF(Lists!$E$2:$E$133,'Quarterly Information'!$S323,Exchange_Value))/1000,AA323*SUMIF(Lists!$E$2:$E$133,$I323,Exchange_Value)/1000),1)</f>
        <v>0</v>
      </c>
      <c r="CE323" s="218">
        <f>ROUND(IF($I323="Other HFC Blend",(AB323*$L323*SUMIF(Lists!$E$2:$E$133,'Quarterly Information'!$K323,Exchange_Value)+AB323*$N323*SUMIF(Lists!$E$2:$E$133,'Quarterly Information'!$M323,Exchange_Value)+AB323*$P323*SUMIF(Lists!$E$2:$E$133,'Quarterly Information'!$O323,Exchange_Value)+AB323*$R323*SUMIF(Lists!$E$2:$E$133,'Quarterly Information'!$Q323,Exchange_Value)+AB323*$T323*SUMIF(Lists!$E$2:$E$133,'Quarterly Information'!$S323,Exchange_Value))/1000,AB323*SUMIF(Lists!$E$2:$E$133,$I323,Exchange_Value)/1000),1)</f>
        <v>0</v>
      </c>
      <c r="CF323" s="218">
        <f>ROUND(IF($I323="Other HFC Blend",(AC323*$L323*SUMIF(Lists!$E$2:$E$133,'Quarterly Information'!$K323,Exchange_Value)+AC323*$N323*SUMIF(Lists!$E$2:$E$133,'Quarterly Information'!$M323,Exchange_Value)+AC323*$P323*SUMIF(Lists!$E$2:$E$133,'Quarterly Information'!$O323,Exchange_Value)+AC323*$R323*SUMIF(Lists!$E$2:$E$133,'Quarterly Information'!$Q323,Exchange_Value)+AC323*$T323*SUMIF(Lists!$E$2:$E$133,'Quarterly Information'!$S323,Exchange_Value))/1000,AC323*SUMIF(Lists!$E$2:$E$133,$I323,Exchange_Value)/1000),1)</f>
        <v>0</v>
      </c>
      <c r="CG323" s="218">
        <f>ROUND(IF($I323="Other HFC Blend",(AD323*$L323*SUMIF(Lists!$E$2:$E$133,'Quarterly Information'!$K323,Exchange_Value)+AD323*$N323*SUMIF(Lists!$E$2:$E$133,'Quarterly Information'!$M323,Exchange_Value)+AD323*$P323*SUMIF(Lists!$E$2:$E$133,'Quarterly Information'!$O323,Exchange_Value)+AD323*$R323*SUMIF(Lists!$E$2:$E$133,'Quarterly Information'!$Q323,Exchange_Value)+AD323*$T323*SUMIF(Lists!$E$2:$E$133,'Quarterly Information'!$S323,Exchange_Value))/1000,AD323*SUMIF(Lists!$E$2:$E$133,$I323,Exchange_Value)/1000),1)</f>
        <v>0</v>
      </c>
      <c r="CH323" s="218">
        <f>ROUND(IF($I323="Other HFC Blend",(AE323*$L323*SUMIF(Lists!$E$2:$E$133,'Quarterly Information'!$K323,Exchange_Value)+AE323*$N323*SUMIF(Lists!$E$2:$E$133,'Quarterly Information'!$M323,Exchange_Value)+AE323*$P323*SUMIF(Lists!$E$2:$E$133,'Quarterly Information'!$O323,Exchange_Value)+AE323*$R323*SUMIF(Lists!$E$2:$E$133,'Quarterly Information'!$Q323,Exchange_Value)+AE323*$T323*SUMIF(Lists!$E$2:$E$133,'Quarterly Information'!$S323,Exchange_Value))/1000,AE323*SUMIF(Lists!$E$2:$E$133,$I323,Exchange_Value)/1000),1)</f>
        <v>0</v>
      </c>
      <c r="CI323" s="218">
        <f>ROUND(IF($I323="Other HFC Blend",(AF323*$L323*SUMIF(Lists!$E$2:$E$133,'Quarterly Information'!$K323,Exchange_Value)+AF323*$N323*SUMIF(Lists!$E$2:$E$133,'Quarterly Information'!$M323,Exchange_Value)+AF323*$P323*SUMIF(Lists!$E$2:$E$133,'Quarterly Information'!$O323,Exchange_Value)+AF323*$R323*SUMIF(Lists!$E$2:$E$133,'Quarterly Information'!$Q323,Exchange_Value)+AF323*$T323*SUMIF(Lists!$E$2:$E$133,'Quarterly Information'!$S323,Exchange_Value))/1000,AF323*SUMIF(Lists!$E$2:$E$133,$I323,Exchange_Value)/1000),1)</f>
        <v>0</v>
      </c>
    </row>
    <row r="324" spans="1:87" ht="14" x14ac:dyDescent="0.25">
      <c r="A324" s="39">
        <v>282</v>
      </c>
      <c r="B324" s="90" t="str">
        <f t="shared" si="213"/>
        <v/>
      </c>
      <c r="C324" s="159"/>
      <c r="D324" s="91"/>
      <c r="E324" s="174"/>
      <c r="F324" s="92"/>
      <c r="G324" s="93"/>
      <c r="H324" s="94"/>
      <c r="I324" s="185"/>
      <c r="J324" s="200"/>
      <c r="K324" s="210"/>
      <c r="L324" s="95"/>
      <c r="M324" s="92"/>
      <c r="N324" s="95"/>
      <c r="O324" s="92"/>
      <c r="P324" s="95"/>
      <c r="Q324" s="128"/>
      <c r="R324" s="95"/>
      <c r="S324" s="128"/>
      <c r="T324" s="211"/>
      <c r="U324" s="203"/>
      <c r="V324" s="92"/>
      <c r="W324" s="96"/>
      <c r="X324" s="92"/>
      <c r="Y324" s="220"/>
      <c r="Z324" s="226"/>
      <c r="AA324" s="165"/>
      <c r="AB324" s="165"/>
      <c r="AC324" s="165"/>
      <c r="AD324" s="165"/>
      <c r="AE324" s="165"/>
      <c r="AF324" s="168"/>
      <c r="AG324"/>
      <c r="AH324" s="107">
        <f t="shared" si="215"/>
        <v>0</v>
      </c>
      <c r="AI324" s="107">
        <f t="shared" si="216"/>
        <v>0</v>
      </c>
      <c r="AJ324" s="107">
        <f t="shared" si="217"/>
        <v>0</v>
      </c>
      <c r="AK324" s="107">
        <f t="shared" si="218"/>
        <v>0</v>
      </c>
      <c r="AL324" s="107">
        <f t="shared" si="219"/>
        <v>0</v>
      </c>
      <c r="AM324" s="107">
        <f t="shared" si="214"/>
        <v>0</v>
      </c>
      <c r="AO324" s="161" t="e">
        <f t="shared" si="220"/>
        <v>#DIV/0!</v>
      </c>
      <c r="AP324" s="161" t="e">
        <f t="shared" si="221"/>
        <v>#DIV/0!</v>
      </c>
      <c r="AQ324" s="161" t="e">
        <f t="shared" si="222"/>
        <v>#DIV/0!</v>
      </c>
      <c r="AR324" s="161" t="e">
        <f t="shared" si="223"/>
        <v>#DIV/0!</v>
      </c>
      <c r="AS324" s="161" t="e">
        <f t="shared" si="224"/>
        <v>#DIV/0!</v>
      </c>
      <c r="AT324" s="107">
        <f t="shared" si="225"/>
        <v>0</v>
      </c>
      <c r="AU324" s="161" t="e">
        <f t="shared" si="226"/>
        <v>#DIV/0!</v>
      </c>
      <c r="AV324" s="161" t="e">
        <f t="shared" si="227"/>
        <v>#DIV/0!</v>
      </c>
      <c r="AW324" s="161" t="e">
        <f t="shared" si="228"/>
        <v>#DIV/0!</v>
      </c>
      <c r="AX324" s="161" t="e">
        <f t="shared" si="229"/>
        <v>#DIV/0!</v>
      </c>
      <c r="AY324" s="161" t="e">
        <f t="shared" si="230"/>
        <v>#DIV/0!</v>
      </c>
      <c r="AZ324" s="107">
        <f t="shared" si="231"/>
        <v>0</v>
      </c>
      <c r="BA324" s="161" t="e">
        <f t="shared" si="232"/>
        <v>#DIV/0!</v>
      </c>
      <c r="BB324" s="161" t="e">
        <f t="shared" si="233"/>
        <v>#DIV/0!</v>
      </c>
      <c r="BC324" s="161" t="e">
        <f t="shared" si="234"/>
        <v>#DIV/0!</v>
      </c>
      <c r="BD324" s="161" t="e">
        <f t="shared" si="235"/>
        <v>#DIV/0!</v>
      </c>
      <c r="BE324" s="161" t="e">
        <f t="shared" si="236"/>
        <v>#DIV/0!</v>
      </c>
      <c r="BF324" s="107">
        <f t="shared" si="237"/>
        <v>0</v>
      </c>
      <c r="BG324" s="161" t="e">
        <f t="shared" si="238"/>
        <v>#DIV/0!</v>
      </c>
      <c r="BH324" s="161" t="e">
        <f t="shared" si="239"/>
        <v>#DIV/0!</v>
      </c>
      <c r="BI324" s="161" t="e">
        <f t="shared" si="240"/>
        <v>#DIV/0!</v>
      </c>
      <c r="BJ324" s="161" t="e">
        <f t="shared" si="241"/>
        <v>#DIV/0!</v>
      </c>
      <c r="BK324" s="161" t="e">
        <f t="shared" si="242"/>
        <v>#DIV/0!</v>
      </c>
      <c r="BL324" s="107">
        <f t="shared" si="243"/>
        <v>0</v>
      </c>
      <c r="BM324" s="161" t="e">
        <f t="shared" si="244"/>
        <v>#DIV/0!</v>
      </c>
      <c r="BN324" s="161" t="e">
        <f t="shared" si="245"/>
        <v>#DIV/0!</v>
      </c>
      <c r="BO324" s="161" t="e">
        <f t="shared" si="246"/>
        <v>#DIV/0!</v>
      </c>
      <c r="BP324" s="161" t="e">
        <f t="shared" si="247"/>
        <v>#DIV/0!</v>
      </c>
      <c r="BQ324" s="161" t="e">
        <f t="shared" si="248"/>
        <v>#DIV/0!</v>
      </c>
      <c r="BR324" s="107">
        <f t="shared" si="249"/>
        <v>0</v>
      </c>
      <c r="BS324" s="161" t="e">
        <f t="shared" si="250"/>
        <v>#DIV/0!</v>
      </c>
      <c r="BT324" s="161" t="e">
        <f t="shared" si="251"/>
        <v>#DIV/0!</v>
      </c>
      <c r="BU324" s="161" t="e">
        <f t="shared" si="252"/>
        <v>#DIV/0!</v>
      </c>
      <c r="BV324" s="161" t="e">
        <f t="shared" si="253"/>
        <v>#DIV/0!</v>
      </c>
      <c r="BW324" s="161" t="e">
        <f t="shared" si="254"/>
        <v>#DIV/0!</v>
      </c>
      <c r="BX324" s="107">
        <f t="shared" si="255"/>
        <v>0</v>
      </c>
      <c r="BZ324" s="40" t="e">
        <f>VLOOKUP(I324,Lists!$D$2:$D$19,1,FALSE)</f>
        <v>#N/A</v>
      </c>
      <c r="CA324" s="40" t="e">
        <f>VLOOKUP($I324,Blends!$B$2:$B$115,1,FALSE)</f>
        <v>#N/A</v>
      </c>
      <c r="CC324" s="218">
        <f>ROUND(IF($I324="Other HFC Blend",(Z324*$L324*SUMIF(Lists!$E$2:$E$133,'Quarterly Information'!$K324,Exchange_Value)+Z324*$N324*SUMIF(Lists!$E$2:$E$133,'Quarterly Information'!$M324,Exchange_Value)+Z324*$P324*SUMIF(Lists!$E$2:$E$133,'Quarterly Information'!$O324,Exchange_Value)+Z324*$R324*SUMIF(Lists!$E$2:$E$133,'Quarterly Information'!$Q324,Exchange_Value)+Z324*$T324*SUMIF(Lists!$E$2:$E$133,'Quarterly Information'!$S324,Exchange_Value))/1000,Z324*SUMIF(Lists!$E$2:$E$133,$I324,Exchange_Value)/1000),1)</f>
        <v>0</v>
      </c>
      <c r="CD324" s="218">
        <f>ROUND(IF($I324="Other HFC Blend",(AA324*$L324*SUMIF(Lists!$E$2:$E$133,'Quarterly Information'!$K324,Exchange_Value)+AA324*$N324*SUMIF(Lists!$E$2:$E$133,'Quarterly Information'!$M324,Exchange_Value)+AA324*$P324*SUMIF(Lists!$E$2:$E$133,'Quarterly Information'!$O324,Exchange_Value)+AA324*$R324*SUMIF(Lists!$E$2:$E$133,'Quarterly Information'!$Q324,Exchange_Value)+AA324*$T324*SUMIF(Lists!$E$2:$E$133,'Quarterly Information'!$S324,Exchange_Value))/1000,AA324*SUMIF(Lists!$E$2:$E$133,$I324,Exchange_Value)/1000),1)</f>
        <v>0</v>
      </c>
      <c r="CE324" s="218">
        <f>ROUND(IF($I324="Other HFC Blend",(AB324*$L324*SUMIF(Lists!$E$2:$E$133,'Quarterly Information'!$K324,Exchange_Value)+AB324*$N324*SUMIF(Lists!$E$2:$E$133,'Quarterly Information'!$M324,Exchange_Value)+AB324*$P324*SUMIF(Lists!$E$2:$E$133,'Quarterly Information'!$O324,Exchange_Value)+AB324*$R324*SUMIF(Lists!$E$2:$E$133,'Quarterly Information'!$Q324,Exchange_Value)+AB324*$T324*SUMIF(Lists!$E$2:$E$133,'Quarterly Information'!$S324,Exchange_Value))/1000,AB324*SUMIF(Lists!$E$2:$E$133,$I324,Exchange_Value)/1000),1)</f>
        <v>0</v>
      </c>
      <c r="CF324" s="218">
        <f>ROUND(IF($I324="Other HFC Blend",(AC324*$L324*SUMIF(Lists!$E$2:$E$133,'Quarterly Information'!$K324,Exchange_Value)+AC324*$N324*SUMIF(Lists!$E$2:$E$133,'Quarterly Information'!$M324,Exchange_Value)+AC324*$P324*SUMIF(Lists!$E$2:$E$133,'Quarterly Information'!$O324,Exchange_Value)+AC324*$R324*SUMIF(Lists!$E$2:$E$133,'Quarterly Information'!$Q324,Exchange_Value)+AC324*$T324*SUMIF(Lists!$E$2:$E$133,'Quarterly Information'!$S324,Exchange_Value))/1000,AC324*SUMIF(Lists!$E$2:$E$133,$I324,Exchange_Value)/1000),1)</f>
        <v>0</v>
      </c>
      <c r="CG324" s="218">
        <f>ROUND(IF($I324="Other HFC Blend",(AD324*$L324*SUMIF(Lists!$E$2:$E$133,'Quarterly Information'!$K324,Exchange_Value)+AD324*$N324*SUMIF(Lists!$E$2:$E$133,'Quarterly Information'!$M324,Exchange_Value)+AD324*$P324*SUMIF(Lists!$E$2:$E$133,'Quarterly Information'!$O324,Exchange_Value)+AD324*$R324*SUMIF(Lists!$E$2:$E$133,'Quarterly Information'!$Q324,Exchange_Value)+AD324*$T324*SUMIF(Lists!$E$2:$E$133,'Quarterly Information'!$S324,Exchange_Value))/1000,AD324*SUMIF(Lists!$E$2:$E$133,$I324,Exchange_Value)/1000),1)</f>
        <v>0</v>
      </c>
      <c r="CH324" s="218">
        <f>ROUND(IF($I324="Other HFC Blend",(AE324*$L324*SUMIF(Lists!$E$2:$E$133,'Quarterly Information'!$K324,Exchange_Value)+AE324*$N324*SUMIF(Lists!$E$2:$E$133,'Quarterly Information'!$M324,Exchange_Value)+AE324*$P324*SUMIF(Lists!$E$2:$E$133,'Quarterly Information'!$O324,Exchange_Value)+AE324*$R324*SUMIF(Lists!$E$2:$E$133,'Quarterly Information'!$Q324,Exchange_Value)+AE324*$T324*SUMIF(Lists!$E$2:$E$133,'Quarterly Information'!$S324,Exchange_Value))/1000,AE324*SUMIF(Lists!$E$2:$E$133,$I324,Exchange_Value)/1000),1)</f>
        <v>0</v>
      </c>
      <c r="CI324" s="218">
        <f>ROUND(IF($I324="Other HFC Blend",(AF324*$L324*SUMIF(Lists!$E$2:$E$133,'Quarterly Information'!$K324,Exchange_Value)+AF324*$N324*SUMIF(Lists!$E$2:$E$133,'Quarterly Information'!$M324,Exchange_Value)+AF324*$P324*SUMIF(Lists!$E$2:$E$133,'Quarterly Information'!$O324,Exchange_Value)+AF324*$R324*SUMIF(Lists!$E$2:$E$133,'Quarterly Information'!$Q324,Exchange_Value)+AF324*$T324*SUMIF(Lists!$E$2:$E$133,'Quarterly Information'!$S324,Exchange_Value))/1000,AF324*SUMIF(Lists!$E$2:$E$133,$I324,Exchange_Value)/1000),1)</f>
        <v>0</v>
      </c>
    </row>
    <row r="325" spans="1:87" ht="14" x14ac:dyDescent="0.25">
      <c r="A325" s="39">
        <v>283</v>
      </c>
      <c r="B325" s="90" t="str">
        <f t="shared" si="213"/>
        <v/>
      </c>
      <c r="C325" s="159"/>
      <c r="D325" s="91"/>
      <c r="E325" s="174"/>
      <c r="F325" s="92"/>
      <c r="G325" s="93"/>
      <c r="H325" s="94"/>
      <c r="I325" s="185"/>
      <c r="J325" s="200"/>
      <c r="K325" s="210"/>
      <c r="L325" s="95"/>
      <c r="M325" s="92"/>
      <c r="N325" s="95"/>
      <c r="O325" s="92"/>
      <c r="P325" s="95"/>
      <c r="Q325" s="128"/>
      <c r="R325" s="95"/>
      <c r="S325" s="128"/>
      <c r="T325" s="211"/>
      <c r="U325" s="203"/>
      <c r="V325" s="92"/>
      <c r="W325" s="96"/>
      <c r="X325" s="92"/>
      <c r="Y325" s="220"/>
      <c r="Z325" s="226"/>
      <c r="AA325" s="165"/>
      <c r="AB325" s="165"/>
      <c r="AC325" s="165"/>
      <c r="AD325" s="165"/>
      <c r="AE325" s="165"/>
      <c r="AF325" s="168"/>
      <c r="AG325"/>
      <c r="AH325" s="107">
        <f t="shared" si="215"/>
        <v>0</v>
      </c>
      <c r="AI325" s="107">
        <f t="shared" si="216"/>
        <v>0</v>
      </c>
      <c r="AJ325" s="107">
        <f t="shared" si="217"/>
        <v>0</v>
      </c>
      <c r="AK325" s="107">
        <f t="shared" si="218"/>
        <v>0</v>
      </c>
      <c r="AL325" s="107">
        <f t="shared" si="219"/>
        <v>0</v>
      </c>
      <c r="AM325" s="107">
        <f t="shared" si="214"/>
        <v>0</v>
      </c>
      <c r="AO325" s="161" t="e">
        <f t="shared" si="220"/>
        <v>#DIV/0!</v>
      </c>
      <c r="AP325" s="161" t="e">
        <f t="shared" si="221"/>
        <v>#DIV/0!</v>
      </c>
      <c r="AQ325" s="161" t="e">
        <f t="shared" si="222"/>
        <v>#DIV/0!</v>
      </c>
      <c r="AR325" s="161" t="e">
        <f t="shared" si="223"/>
        <v>#DIV/0!</v>
      </c>
      <c r="AS325" s="161" t="e">
        <f t="shared" si="224"/>
        <v>#DIV/0!</v>
      </c>
      <c r="AT325" s="107">
        <f t="shared" si="225"/>
        <v>0</v>
      </c>
      <c r="AU325" s="161" t="e">
        <f t="shared" si="226"/>
        <v>#DIV/0!</v>
      </c>
      <c r="AV325" s="161" t="e">
        <f t="shared" si="227"/>
        <v>#DIV/0!</v>
      </c>
      <c r="AW325" s="161" t="e">
        <f t="shared" si="228"/>
        <v>#DIV/0!</v>
      </c>
      <c r="AX325" s="161" t="e">
        <f t="shared" si="229"/>
        <v>#DIV/0!</v>
      </c>
      <c r="AY325" s="161" t="e">
        <f t="shared" si="230"/>
        <v>#DIV/0!</v>
      </c>
      <c r="AZ325" s="107">
        <f t="shared" si="231"/>
        <v>0</v>
      </c>
      <c r="BA325" s="161" t="e">
        <f t="shared" si="232"/>
        <v>#DIV/0!</v>
      </c>
      <c r="BB325" s="161" t="e">
        <f t="shared" si="233"/>
        <v>#DIV/0!</v>
      </c>
      <c r="BC325" s="161" t="e">
        <f t="shared" si="234"/>
        <v>#DIV/0!</v>
      </c>
      <c r="BD325" s="161" t="e">
        <f t="shared" si="235"/>
        <v>#DIV/0!</v>
      </c>
      <c r="BE325" s="161" t="e">
        <f t="shared" si="236"/>
        <v>#DIV/0!</v>
      </c>
      <c r="BF325" s="107">
        <f t="shared" si="237"/>
        <v>0</v>
      </c>
      <c r="BG325" s="161" t="e">
        <f t="shared" si="238"/>
        <v>#DIV/0!</v>
      </c>
      <c r="BH325" s="161" t="e">
        <f t="shared" si="239"/>
        <v>#DIV/0!</v>
      </c>
      <c r="BI325" s="161" t="e">
        <f t="shared" si="240"/>
        <v>#DIV/0!</v>
      </c>
      <c r="BJ325" s="161" t="e">
        <f t="shared" si="241"/>
        <v>#DIV/0!</v>
      </c>
      <c r="BK325" s="161" t="e">
        <f t="shared" si="242"/>
        <v>#DIV/0!</v>
      </c>
      <c r="BL325" s="107">
        <f t="shared" si="243"/>
        <v>0</v>
      </c>
      <c r="BM325" s="161" t="e">
        <f t="shared" si="244"/>
        <v>#DIV/0!</v>
      </c>
      <c r="BN325" s="161" t="e">
        <f t="shared" si="245"/>
        <v>#DIV/0!</v>
      </c>
      <c r="BO325" s="161" t="e">
        <f t="shared" si="246"/>
        <v>#DIV/0!</v>
      </c>
      <c r="BP325" s="161" t="e">
        <f t="shared" si="247"/>
        <v>#DIV/0!</v>
      </c>
      <c r="BQ325" s="161" t="e">
        <f t="shared" si="248"/>
        <v>#DIV/0!</v>
      </c>
      <c r="BR325" s="107">
        <f t="shared" si="249"/>
        <v>0</v>
      </c>
      <c r="BS325" s="161" t="e">
        <f t="shared" si="250"/>
        <v>#DIV/0!</v>
      </c>
      <c r="BT325" s="161" t="e">
        <f t="shared" si="251"/>
        <v>#DIV/0!</v>
      </c>
      <c r="BU325" s="161" t="e">
        <f t="shared" si="252"/>
        <v>#DIV/0!</v>
      </c>
      <c r="BV325" s="161" t="e">
        <f t="shared" si="253"/>
        <v>#DIV/0!</v>
      </c>
      <c r="BW325" s="161" t="e">
        <f t="shared" si="254"/>
        <v>#DIV/0!</v>
      </c>
      <c r="BX325" s="107">
        <f t="shared" si="255"/>
        <v>0</v>
      </c>
      <c r="BZ325" s="40" t="e">
        <f>VLOOKUP(I325,Lists!$D$2:$D$19,1,FALSE)</f>
        <v>#N/A</v>
      </c>
      <c r="CA325" s="40" t="e">
        <f>VLOOKUP($I325,Blends!$B$2:$B$115,1,FALSE)</f>
        <v>#N/A</v>
      </c>
      <c r="CC325" s="218">
        <f>ROUND(IF($I325="Other HFC Blend",(Z325*$L325*SUMIF(Lists!$E$2:$E$133,'Quarterly Information'!$K325,Exchange_Value)+Z325*$N325*SUMIF(Lists!$E$2:$E$133,'Quarterly Information'!$M325,Exchange_Value)+Z325*$P325*SUMIF(Lists!$E$2:$E$133,'Quarterly Information'!$O325,Exchange_Value)+Z325*$R325*SUMIF(Lists!$E$2:$E$133,'Quarterly Information'!$Q325,Exchange_Value)+Z325*$T325*SUMIF(Lists!$E$2:$E$133,'Quarterly Information'!$S325,Exchange_Value))/1000,Z325*SUMIF(Lists!$E$2:$E$133,$I325,Exchange_Value)/1000),1)</f>
        <v>0</v>
      </c>
      <c r="CD325" s="218">
        <f>ROUND(IF($I325="Other HFC Blend",(AA325*$L325*SUMIF(Lists!$E$2:$E$133,'Quarterly Information'!$K325,Exchange_Value)+AA325*$N325*SUMIF(Lists!$E$2:$E$133,'Quarterly Information'!$M325,Exchange_Value)+AA325*$P325*SUMIF(Lists!$E$2:$E$133,'Quarterly Information'!$O325,Exchange_Value)+AA325*$R325*SUMIF(Lists!$E$2:$E$133,'Quarterly Information'!$Q325,Exchange_Value)+AA325*$T325*SUMIF(Lists!$E$2:$E$133,'Quarterly Information'!$S325,Exchange_Value))/1000,AA325*SUMIF(Lists!$E$2:$E$133,$I325,Exchange_Value)/1000),1)</f>
        <v>0</v>
      </c>
      <c r="CE325" s="218">
        <f>ROUND(IF($I325="Other HFC Blend",(AB325*$L325*SUMIF(Lists!$E$2:$E$133,'Quarterly Information'!$K325,Exchange_Value)+AB325*$N325*SUMIF(Lists!$E$2:$E$133,'Quarterly Information'!$M325,Exchange_Value)+AB325*$P325*SUMIF(Lists!$E$2:$E$133,'Quarterly Information'!$O325,Exchange_Value)+AB325*$R325*SUMIF(Lists!$E$2:$E$133,'Quarterly Information'!$Q325,Exchange_Value)+AB325*$T325*SUMIF(Lists!$E$2:$E$133,'Quarterly Information'!$S325,Exchange_Value))/1000,AB325*SUMIF(Lists!$E$2:$E$133,$I325,Exchange_Value)/1000),1)</f>
        <v>0</v>
      </c>
      <c r="CF325" s="218">
        <f>ROUND(IF($I325="Other HFC Blend",(AC325*$L325*SUMIF(Lists!$E$2:$E$133,'Quarterly Information'!$K325,Exchange_Value)+AC325*$N325*SUMIF(Lists!$E$2:$E$133,'Quarterly Information'!$M325,Exchange_Value)+AC325*$P325*SUMIF(Lists!$E$2:$E$133,'Quarterly Information'!$O325,Exchange_Value)+AC325*$R325*SUMIF(Lists!$E$2:$E$133,'Quarterly Information'!$Q325,Exchange_Value)+AC325*$T325*SUMIF(Lists!$E$2:$E$133,'Quarterly Information'!$S325,Exchange_Value))/1000,AC325*SUMIF(Lists!$E$2:$E$133,$I325,Exchange_Value)/1000),1)</f>
        <v>0</v>
      </c>
      <c r="CG325" s="218">
        <f>ROUND(IF($I325="Other HFC Blend",(AD325*$L325*SUMIF(Lists!$E$2:$E$133,'Quarterly Information'!$K325,Exchange_Value)+AD325*$N325*SUMIF(Lists!$E$2:$E$133,'Quarterly Information'!$M325,Exchange_Value)+AD325*$P325*SUMIF(Lists!$E$2:$E$133,'Quarterly Information'!$O325,Exchange_Value)+AD325*$R325*SUMIF(Lists!$E$2:$E$133,'Quarterly Information'!$Q325,Exchange_Value)+AD325*$T325*SUMIF(Lists!$E$2:$E$133,'Quarterly Information'!$S325,Exchange_Value))/1000,AD325*SUMIF(Lists!$E$2:$E$133,$I325,Exchange_Value)/1000),1)</f>
        <v>0</v>
      </c>
      <c r="CH325" s="218">
        <f>ROUND(IF($I325="Other HFC Blend",(AE325*$L325*SUMIF(Lists!$E$2:$E$133,'Quarterly Information'!$K325,Exchange_Value)+AE325*$N325*SUMIF(Lists!$E$2:$E$133,'Quarterly Information'!$M325,Exchange_Value)+AE325*$P325*SUMIF(Lists!$E$2:$E$133,'Quarterly Information'!$O325,Exchange_Value)+AE325*$R325*SUMIF(Lists!$E$2:$E$133,'Quarterly Information'!$Q325,Exchange_Value)+AE325*$T325*SUMIF(Lists!$E$2:$E$133,'Quarterly Information'!$S325,Exchange_Value))/1000,AE325*SUMIF(Lists!$E$2:$E$133,$I325,Exchange_Value)/1000),1)</f>
        <v>0</v>
      </c>
      <c r="CI325" s="218">
        <f>ROUND(IF($I325="Other HFC Blend",(AF325*$L325*SUMIF(Lists!$E$2:$E$133,'Quarterly Information'!$K325,Exchange_Value)+AF325*$N325*SUMIF(Lists!$E$2:$E$133,'Quarterly Information'!$M325,Exchange_Value)+AF325*$P325*SUMIF(Lists!$E$2:$E$133,'Quarterly Information'!$O325,Exchange_Value)+AF325*$R325*SUMIF(Lists!$E$2:$E$133,'Quarterly Information'!$Q325,Exchange_Value)+AF325*$T325*SUMIF(Lists!$E$2:$E$133,'Quarterly Information'!$S325,Exchange_Value))/1000,AF325*SUMIF(Lists!$E$2:$E$133,$I325,Exchange_Value)/1000),1)</f>
        <v>0</v>
      </c>
    </row>
    <row r="326" spans="1:87" ht="14" x14ac:dyDescent="0.25">
      <c r="A326" s="39">
        <v>284</v>
      </c>
      <c r="B326" s="90" t="str">
        <f t="shared" si="213"/>
        <v/>
      </c>
      <c r="C326" s="159"/>
      <c r="D326" s="91"/>
      <c r="E326" s="174"/>
      <c r="F326" s="92"/>
      <c r="G326" s="93"/>
      <c r="H326" s="94"/>
      <c r="I326" s="185"/>
      <c r="J326" s="200"/>
      <c r="K326" s="210"/>
      <c r="L326" s="95"/>
      <c r="M326" s="92"/>
      <c r="N326" s="95"/>
      <c r="O326" s="92"/>
      <c r="P326" s="95"/>
      <c r="Q326" s="128"/>
      <c r="R326" s="95"/>
      <c r="S326" s="128"/>
      <c r="T326" s="211"/>
      <c r="U326" s="203"/>
      <c r="V326" s="92"/>
      <c r="W326" s="96"/>
      <c r="X326" s="92"/>
      <c r="Y326" s="220"/>
      <c r="Z326" s="226"/>
      <c r="AA326" s="165"/>
      <c r="AB326" s="165"/>
      <c r="AC326" s="165"/>
      <c r="AD326" s="165"/>
      <c r="AE326" s="165"/>
      <c r="AF326" s="168"/>
      <c r="AG326"/>
      <c r="AH326" s="107">
        <f t="shared" si="215"/>
        <v>0</v>
      </c>
      <c r="AI326" s="107">
        <f t="shared" si="216"/>
        <v>0</v>
      </c>
      <c r="AJ326" s="107">
        <f t="shared" si="217"/>
        <v>0</v>
      </c>
      <c r="AK326" s="107">
        <f t="shared" si="218"/>
        <v>0</v>
      </c>
      <c r="AL326" s="107">
        <f t="shared" si="219"/>
        <v>0</v>
      </c>
      <c r="AM326" s="107">
        <f t="shared" si="214"/>
        <v>0</v>
      </c>
      <c r="AO326" s="161" t="e">
        <f t="shared" si="220"/>
        <v>#DIV/0!</v>
      </c>
      <c r="AP326" s="161" t="e">
        <f t="shared" si="221"/>
        <v>#DIV/0!</v>
      </c>
      <c r="AQ326" s="161" t="e">
        <f t="shared" si="222"/>
        <v>#DIV/0!</v>
      </c>
      <c r="AR326" s="161" t="e">
        <f t="shared" si="223"/>
        <v>#DIV/0!</v>
      </c>
      <c r="AS326" s="161" t="e">
        <f t="shared" si="224"/>
        <v>#DIV/0!</v>
      </c>
      <c r="AT326" s="107">
        <f t="shared" si="225"/>
        <v>0</v>
      </c>
      <c r="AU326" s="161" t="e">
        <f t="shared" si="226"/>
        <v>#DIV/0!</v>
      </c>
      <c r="AV326" s="161" t="e">
        <f t="shared" si="227"/>
        <v>#DIV/0!</v>
      </c>
      <c r="AW326" s="161" t="e">
        <f t="shared" si="228"/>
        <v>#DIV/0!</v>
      </c>
      <c r="AX326" s="161" t="e">
        <f t="shared" si="229"/>
        <v>#DIV/0!</v>
      </c>
      <c r="AY326" s="161" t="e">
        <f t="shared" si="230"/>
        <v>#DIV/0!</v>
      </c>
      <c r="AZ326" s="107">
        <f t="shared" si="231"/>
        <v>0</v>
      </c>
      <c r="BA326" s="161" t="e">
        <f t="shared" si="232"/>
        <v>#DIV/0!</v>
      </c>
      <c r="BB326" s="161" t="e">
        <f t="shared" si="233"/>
        <v>#DIV/0!</v>
      </c>
      <c r="BC326" s="161" t="e">
        <f t="shared" si="234"/>
        <v>#DIV/0!</v>
      </c>
      <c r="BD326" s="161" t="e">
        <f t="shared" si="235"/>
        <v>#DIV/0!</v>
      </c>
      <c r="BE326" s="161" t="e">
        <f t="shared" si="236"/>
        <v>#DIV/0!</v>
      </c>
      <c r="BF326" s="107">
        <f t="shared" si="237"/>
        <v>0</v>
      </c>
      <c r="BG326" s="161" t="e">
        <f t="shared" si="238"/>
        <v>#DIV/0!</v>
      </c>
      <c r="BH326" s="161" t="e">
        <f t="shared" si="239"/>
        <v>#DIV/0!</v>
      </c>
      <c r="BI326" s="161" t="e">
        <f t="shared" si="240"/>
        <v>#DIV/0!</v>
      </c>
      <c r="BJ326" s="161" t="e">
        <f t="shared" si="241"/>
        <v>#DIV/0!</v>
      </c>
      <c r="BK326" s="161" t="e">
        <f t="shared" si="242"/>
        <v>#DIV/0!</v>
      </c>
      <c r="BL326" s="107">
        <f t="shared" si="243"/>
        <v>0</v>
      </c>
      <c r="BM326" s="161" t="e">
        <f t="shared" si="244"/>
        <v>#DIV/0!</v>
      </c>
      <c r="BN326" s="161" t="e">
        <f t="shared" si="245"/>
        <v>#DIV/0!</v>
      </c>
      <c r="BO326" s="161" t="e">
        <f t="shared" si="246"/>
        <v>#DIV/0!</v>
      </c>
      <c r="BP326" s="161" t="e">
        <f t="shared" si="247"/>
        <v>#DIV/0!</v>
      </c>
      <c r="BQ326" s="161" t="e">
        <f t="shared" si="248"/>
        <v>#DIV/0!</v>
      </c>
      <c r="BR326" s="107">
        <f t="shared" si="249"/>
        <v>0</v>
      </c>
      <c r="BS326" s="161" t="e">
        <f t="shared" si="250"/>
        <v>#DIV/0!</v>
      </c>
      <c r="BT326" s="161" t="e">
        <f t="shared" si="251"/>
        <v>#DIV/0!</v>
      </c>
      <c r="BU326" s="161" t="e">
        <f t="shared" si="252"/>
        <v>#DIV/0!</v>
      </c>
      <c r="BV326" s="161" t="e">
        <f t="shared" si="253"/>
        <v>#DIV/0!</v>
      </c>
      <c r="BW326" s="161" t="e">
        <f t="shared" si="254"/>
        <v>#DIV/0!</v>
      </c>
      <c r="BX326" s="107">
        <f t="shared" si="255"/>
        <v>0</v>
      </c>
      <c r="BZ326" s="40" t="e">
        <f>VLOOKUP(I326,Lists!$D$2:$D$19,1,FALSE)</f>
        <v>#N/A</v>
      </c>
      <c r="CA326" s="40" t="e">
        <f>VLOOKUP($I326,Blends!$B$2:$B$115,1,FALSE)</f>
        <v>#N/A</v>
      </c>
      <c r="CC326" s="218">
        <f>ROUND(IF($I326="Other HFC Blend",(Z326*$L326*SUMIF(Lists!$E$2:$E$133,'Quarterly Information'!$K326,Exchange_Value)+Z326*$N326*SUMIF(Lists!$E$2:$E$133,'Quarterly Information'!$M326,Exchange_Value)+Z326*$P326*SUMIF(Lists!$E$2:$E$133,'Quarterly Information'!$O326,Exchange_Value)+Z326*$R326*SUMIF(Lists!$E$2:$E$133,'Quarterly Information'!$Q326,Exchange_Value)+Z326*$T326*SUMIF(Lists!$E$2:$E$133,'Quarterly Information'!$S326,Exchange_Value))/1000,Z326*SUMIF(Lists!$E$2:$E$133,$I326,Exchange_Value)/1000),1)</f>
        <v>0</v>
      </c>
      <c r="CD326" s="218">
        <f>ROUND(IF($I326="Other HFC Blend",(AA326*$L326*SUMIF(Lists!$E$2:$E$133,'Quarterly Information'!$K326,Exchange_Value)+AA326*$N326*SUMIF(Lists!$E$2:$E$133,'Quarterly Information'!$M326,Exchange_Value)+AA326*$P326*SUMIF(Lists!$E$2:$E$133,'Quarterly Information'!$O326,Exchange_Value)+AA326*$R326*SUMIF(Lists!$E$2:$E$133,'Quarterly Information'!$Q326,Exchange_Value)+AA326*$T326*SUMIF(Lists!$E$2:$E$133,'Quarterly Information'!$S326,Exchange_Value))/1000,AA326*SUMIF(Lists!$E$2:$E$133,$I326,Exchange_Value)/1000),1)</f>
        <v>0</v>
      </c>
      <c r="CE326" s="218">
        <f>ROUND(IF($I326="Other HFC Blend",(AB326*$L326*SUMIF(Lists!$E$2:$E$133,'Quarterly Information'!$K326,Exchange_Value)+AB326*$N326*SUMIF(Lists!$E$2:$E$133,'Quarterly Information'!$M326,Exchange_Value)+AB326*$P326*SUMIF(Lists!$E$2:$E$133,'Quarterly Information'!$O326,Exchange_Value)+AB326*$R326*SUMIF(Lists!$E$2:$E$133,'Quarterly Information'!$Q326,Exchange_Value)+AB326*$T326*SUMIF(Lists!$E$2:$E$133,'Quarterly Information'!$S326,Exchange_Value))/1000,AB326*SUMIF(Lists!$E$2:$E$133,$I326,Exchange_Value)/1000),1)</f>
        <v>0</v>
      </c>
      <c r="CF326" s="218">
        <f>ROUND(IF($I326="Other HFC Blend",(AC326*$L326*SUMIF(Lists!$E$2:$E$133,'Quarterly Information'!$K326,Exchange_Value)+AC326*$N326*SUMIF(Lists!$E$2:$E$133,'Quarterly Information'!$M326,Exchange_Value)+AC326*$P326*SUMIF(Lists!$E$2:$E$133,'Quarterly Information'!$O326,Exchange_Value)+AC326*$R326*SUMIF(Lists!$E$2:$E$133,'Quarterly Information'!$Q326,Exchange_Value)+AC326*$T326*SUMIF(Lists!$E$2:$E$133,'Quarterly Information'!$S326,Exchange_Value))/1000,AC326*SUMIF(Lists!$E$2:$E$133,$I326,Exchange_Value)/1000),1)</f>
        <v>0</v>
      </c>
      <c r="CG326" s="218">
        <f>ROUND(IF($I326="Other HFC Blend",(AD326*$L326*SUMIF(Lists!$E$2:$E$133,'Quarterly Information'!$K326,Exchange_Value)+AD326*$N326*SUMIF(Lists!$E$2:$E$133,'Quarterly Information'!$M326,Exchange_Value)+AD326*$P326*SUMIF(Lists!$E$2:$E$133,'Quarterly Information'!$O326,Exchange_Value)+AD326*$R326*SUMIF(Lists!$E$2:$E$133,'Quarterly Information'!$Q326,Exchange_Value)+AD326*$T326*SUMIF(Lists!$E$2:$E$133,'Quarterly Information'!$S326,Exchange_Value))/1000,AD326*SUMIF(Lists!$E$2:$E$133,$I326,Exchange_Value)/1000),1)</f>
        <v>0</v>
      </c>
      <c r="CH326" s="218">
        <f>ROUND(IF($I326="Other HFC Blend",(AE326*$L326*SUMIF(Lists!$E$2:$E$133,'Quarterly Information'!$K326,Exchange_Value)+AE326*$N326*SUMIF(Lists!$E$2:$E$133,'Quarterly Information'!$M326,Exchange_Value)+AE326*$P326*SUMIF(Lists!$E$2:$E$133,'Quarterly Information'!$O326,Exchange_Value)+AE326*$R326*SUMIF(Lists!$E$2:$E$133,'Quarterly Information'!$Q326,Exchange_Value)+AE326*$T326*SUMIF(Lists!$E$2:$E$133,'Quarterly Information'!$S326,Exchange_Value))/1000,AE326*SUMIF(Lists!$E$2:$E$133,$I326,Exchange_Value)/1000),1)</f>
        <v>0</v>
      </c>
      <c r="CI326" s="218">
        <f>ROUND(IF($I326="Other HFC Blend",(AF326*$L326*SUMIF(Lists!$E$2:$E$133,'Quarterly Information'!$K326,Exchange_Value)+AF326*$N326*SUMIF(Lists!$E$2:$E$133,'Quarterly Information'!$M326,Exchange_Value)+AF326*$P326*SUMIF(Lists!$E$2:$E$133,'Quarterly Information'!$O326,Exchange_Value)+AF326*$R326*SUMIF(Lists!$E$2:$E$133,'Quarterly Information'!$Q326,Exchange_Value)+AF326*$T326*SUMIF(Lists!$E$2:$E$133,'Quarterly Information'!$S326,Exchange_Value))/1000,AF326*SUMIF(Lists!$E$2:$E$133,$I326,Exchange_Value)/1000),1)</f>
        <v>0</v>
      </c>
    </row>
    <row r="327" spans="1:87" ht="14" x14ac:dyDescent="0.25">
      <c r="A327" s="39">
        <v>285</v>
      </c>
      <c r="B327" s="90" t="str">
        <f t="shared" si="213"/>
        <v/>
      </c>
      <c r="C327" s="159"/>
      <c r="D327" s="91"/>
      <c r="E327" s="174"/>
      <c r="F327" s="92"/>
      <c r="G327" s="93"/>
      <c r="H327" s="94"/>
      <c r="I327" s="185"/>
      <c r="J327" s="200"/>
      <c r="K327" s="210"/>
      <c r="L327" s="95"/>
      <c r="M327" s="92"/>
      <c r="N327" s="95"/>
      <c r="O327" s="92"/>
      <c r="P327" s="95"/>
      <c r="Q327" s="128"/>
      <c r="R327" s="95"/>
      <c r="S327" s="128"/>
      <c r="T327" s="211"/>
      <c r="U327" s="203"/>
      <c r="V327" s="92"/>
      <c r="W327" s="96"/>
      <c r="X327" s="92"/>
      <c r="Y327" s="220"/>
      <c r="Z327" s="226"/>
      <c r="AA327" s="165"/>
      <c r="AB327" s="165"/>
      <c r="AC327" s="165"/>
      <c r="AD327" s="165"/>
      <c r="AE327" s="165"/>
      <c r="AF327" s="168"/>
      <c r="AG327"/>
      <c r="AH327" s="107">
        <f t="shared" si="215"/>
        <v>0</v>
      </c>
      <c r="AI327" s="107">
        <f t="shared" si="216"/>
        <v>0</v>
      </c>
      <c r="AJ327" s="107">
        <f t="shared" si="217"/>
        <v>0</v>
      </c>
      <c r="AK327" s="107">
        <f t="shared" si="218"/>
        <v>0</v>
      </c>
      <c r="AL327" s="107">
        <f t="shared" si="219"/>
        <v>0</v>
      </c>
      <c r="AM327" s="107">
        <f t="shared" si="214"/>
        <v>0</v>
      </c>
      <c r="AO327" s="161" t="e">
        <f t="shared" si="220"/>
        <v>#DIV/0!</v>
      </c>
      <c r="AP327" s="161" t="e">
        <f t="shared" si="221"/>
        <v>#DIV/0!</v>
      </c>
      <c r="AQ327" s="161" t="e">
        <f t="shared" si="222"/>
        <v>#DIV/0!</v>
      </c>
      <c r="AR327" s="161" t="e">
        <f t="shared" si="223"/>
        <v>#DIV/0!</v>
      </c>
      <c r="AS327" s="161" t="e">
        <f t="shared" si="224"/>
        <v>#DIV/0!</v>
      </c>
      <c r="AT327" s="107">
        <f t="shared" si="225"/>
        <v>0</v>
      </c>
      <c r="AU327" s="161" t="e">
        <f t="shared" si="226"/>
        <v>#DIV/0!</v>
      </c>
      <c r="AV327" s="161" t="e">
        <f t="shared" si="227"/>
        <v>#DIV/0!</v>
      </c>
      <c r="AW327" s="161" t="e">
        <f t="shared" si="228"/>
        <v>#DIV/0!</v>
      </c>
      <c r="AX327" s="161" t="e">
        <f t="shared" si="229"/>
        <v>#DIV/0!</v>
      </c>
      <c r="AY327" s="161" t="e">
        <f t="shared" si="230"/>
        <v>#DIV/0!</v>
      </c>
      <c r="AZ327" s="107">
        <f t="shared" si="231"/>
        <v>0</v>
      </c>
      <c r="BA327" s="161" t="e">
        <f t="shared" si="232"/>
        <v>#DIV/0!</v>
      </c>
      <c r="BB327" s="161" t="e">
        <f t="shared" si="233"/>
        <v>#DIV/0!</v>
      </c>
      <c r="BC327" s="161" t="e">
        <f t="shared" si="234"/>
        <v>#DIV/0!</v>
      </c>
      <c r="BD327" s="161" t="e">
        <f t="shared" si="235"/>
        <v>#DIV/0!</v>
      </c>
      <c r="BE327" s="161" t="e">
        <f t="shared" si="236"/>
        <v>#DIV/0!</v>
      </c>
      <c r="BF327" s="107">
        <f t="shared" si="237"/>
        <v>0</v>
      </c>
      <c r="BG327" s="161" t="e">
        <f t="shared" si="238"/>
        <v>#DIV/0!</v>
      </c>
      <c r="BH327" s="161" t="e">
        <f t="shared" si="239"/>
        <v>#DIV/0!</v>
      </c>
      <c r="BI327" s="161" t="e">
        <f t="shared" si="240"/>
        <v>#DIV/0!</v>
      </c>
      <c r="BJ327" s="161" t="e">
        <f t="shared" si="241"/>
        <v>#DIV/0!</v>
      </c>
      <c r="BK327" s="161" t="e">
        <f t="shared" si="242"/>
        <v>#DIV/0!</v>
      </c>
      <c r="BL327" s="107">
        <f t="shared" si="243"/>
        <v>0</v>
      </c>
      <c r="BM327" s="161" t="e">
        <f t="shared" si="244"/>
        <v>#DIV/0!</v>
      </c>
      <c r="BN327" s="161" t="e">
        <f t="shared" si="245"/>
        <v>#DIV/0!</v>
      </c>
      <c r="BO327" s="161" t="e">
        <f t="shared" si="246"/>
        <v>#DIV/0!</v>
      </c>
      <c r="BP327" s="161" t="e">
        <f t="shared" si="247"/>
        <v>#DIV/0!</v>
      </c>
      <c r="BQ327" s="161" t="e">
        <f t="shared" si="248"/>
        <v>#DIV/0!</v>
      </c>
      <c r="BR327" s="107">
        <f t="shared" si="249"/>
        <v>0</v>
      </c>
      <c r="BS327" s="161" t="e">
        <f t="shared" si="250"/>
        <v>#DIV/0!</v>
      </c>
      <c r="BT327" s="161" t="e">
        <f t="shared" si="251"/>
        <v>#DIV/0!</v>
      </c>
      <c r="BU327" s="161" t="e">
        <f t="shared" si="252"/>
        <v>#DIV/0!</v>
      </c>
      <c r="BV327" s="161" t="e">
        <f t="shared" si="253"/>
        <v>#DIV/0!</v>
      </c>
      <c r="BW327" s="161" t="e">
        <f t="shared" si="254"/>
        <v>#DIV/0!</v>
      </c>
      <c r="BX327" s="107">
        <f t="shared" si="255"/>
        <v>0</v>
      </c>
      <c r="BZ327" s="40" t="e">
        <f>VLOOKUP(I327,Lists!$D$2:$D$19,1,FALSE)</f>
        <v>#N/A</v>
      </c>
      <c r="CA327" s="40" t="e">
        <f>VLOOKUP($I327,Blends!$B$2:$B$115,1,FALSE)</f>
        <v>#N/A</v>
      </c>
      <c r="CC327" s="218">
        <f>ROUND(IF($I327="Other HFC Blend",(Z327*$L327*SUMIF(Lists!$E$2:$E$133,'Quarterly Information'!$K327,Exchange_Value)+Z327*$N327*SUMIF(Lists!$E$2:$E$133,'Quarterly Information'!$M327,Exchange_Value)+Z327*$P327*SUMIF(Lists!$E$2:$E$133,'Quarterly Information'!$O327,Exchange_Value)+Z327*$R327*SUMIF(Lists!$E$2:$E$133,'Quarterly Information'!$Q327,Exchange_Value)+Z327*$T327*SUMIF(Lists!$E$2:$E$133,'Quarterly Information'!$S327,Exchange_Value))/1000,Z327*SUMIF(Lists!$E$2:$E$133,$I327,Exchange_Value)/1000),1)</f>
        <v>0</v>
      </c>
      <c r="CD327" s="218">
        <f>ROUND(IF($I327="Other HFC Blend",(AA327*$L327*SUMIF(Lists!$E$2:$E$133,'Quarterly Information'!$K327,Exchange_Value)+AA327*$N327*SUMIF(Lists!$E$2:$E$133,'Quarterly Information'!$M327,Exchange_Value)+AA327*$P327*SUMIF(Lists!$E$2:$E$133,'Quarterly Information'!$O327,Exchange_Value)+AA327*$R327*SUMIF(Lists!$E$2:$E$133,'Quarterly Information'!$Q327,Exchange_Value)+AA327*$T327*SUMIF(Lists!$E$2:$E$133,'Quarterly Information'!$S327,Exchange_Value))/1000,AA327*SUMIF(Lists!$E$2:$E$133,$I327,Exchange_Value)/1000),1)</f>
        <v>0</v>
      </c>
      <c r="CE327" s="218">
        <f>ROUND(IF($I327="Other HFC Blend",(AB327*$L327*SUMIF(Lists!$E$2:$E$133,'Quarterly Information'!$K327,Exchange_Value)+AB327*$N327*SUMIF(Lists!$E$2:$E$133,'Quarterly Information'!$M327,Exchange_Value)+AB327*$P327*SUMIF(Lists!$E$2:$E$133,'Quarterly Information'!$O327,Exchange_Value)+AB327*$R327*SUMIF(Lists!$E$2:$E$133,'Quarterly Information'!$Q327,Exchange_Value)+AB327*$T327*SUMIF(Lists!$E$2:$E$133,'Quarterly Information'!$S327,Exchange_Value))/1000,AB327*SUMIF(Lists!$E$2:$E$133,$I327,Exchange_Value)/1000),1)</f>
        <v>0</v>
      </c>
      <c r="CF327" s="218">
        <f>ROUND(IF($I327="Other HFC Blend",(AC327*$L327*SUMIF(Lists!$E$2:$E$133,'Quarterly Information'!$K327,Exchange_Value)+AC327*$N327*SUMIF(Lists!$E$2:$E$133,'Quarterly Information'!$M327,Exchange_Value)+AC327*$P327*SUMIF(Lists!$E$2:$E$133,'Quarterly Information'!$O327,Exchange_Value)+AC327*$R327*SUMIF(Lists!$E$2:$E$133,'Quarterly Information'!$Q327,Exchange_Value)+AC327*$T327*SUMIF(Lists!$E$2:$E$133,'Quarterly Information'!$S327,Exchange_Value))/1000,AC327*SUMIF(Lists!$E$2:$E$133,$I327,Exchange_Value)/1000),1)</f>
        <v>0</v>
      </c>
      <c r="CG327" s="218">
        <f>ROUND(IF($I327="Other HFC Blend",(AD327*$L327*SUMIF(Lists!$E$2:$E$133,'Quarterly Information'!$K327,Exchange_Value)+AD327*$N327*SUMIF(Lists!$E$2:$E$133,'Quarterly Information'!$M327,Exchange_Value)+AD327*$P327*SUMIF(Lists!$E$2:$E$133,'Quarterly Information'!$O327,Exchange_Value)+AD327*$R327*SUMIF(Lists!$E$2:$E$133,'Quarterly Information'!$Q327,Exchange_Value)+AD327*$T327*SUMIF(Lists!$E$2:$E$133,'Quarterly Information'!$S327,Exchange_Value))/1000,AD327*SUMIF(Lists!$E$2:$E$133,$I327,Exchange_Value)/1000),1)</f>
        <v>0</v>
      </c>
      <c r="CH327" s="218">
        <f>ROUND(IF($I327="Other HFC Blend",(AE327*$L327*SUMIF(Lists!$E$2:$E$133,'Quarterly Information'!$K327,Exchange_Value)+AE327*$N327*SUMIF(Lists!$E$2:$E$133,'Quarterly Information'!$M327,Exchange_Value)+AE327*$P327*SUMIF(Lists!$E$2:$E$133,'Quarterly Information'!$O327,Exchange_Value)+AE327*$R327*SUMIF(Lists!$E$2:$E$133,'Quarterly Information'!$Q327,Exchange_Value)+AE327*$T327*SUMIF(Lists!$E$2:$E$133,'Quarterly Information'!$S327,Exchange_Value))/1000,AE327*SUMIF(Lists!$E$2:$E$133,$I327,Exchange_Value)/1000),1)</f>
        <v>0</v>
      </c>
      <c r="CI327" s="218">
        <f>ROUND(IF($I327="Other HFC Blend",(AF327*$L327*SUMIF(Lists!$E$2:$E$133,'Quarterly Information'!$K327,Exchange_Value)+AF327*$N327*SUMIF(Lists!$E$2:$E$133,'Quarterly Information'!$M327,Exchange_Value)+AF327*$P327*SUMIF(Lists!$E$2:$E$133,'Quarterly Information'!$O327,Exchange_Value)+AF327*$R327*SUMIF(Lists!$E$2:$E$133,'Quarterly Information'!$Q327,Exchange_Value)+AF327*$T327*SUMIF(Lists!$E$2:$E$133,'Quarterly Information'!$S327,Exchange_Value))/1000,AF327*SUMIF(Lists!$E$2:$E$133,$I327,Exchange_Value)/1000),1)</f>
        <v>0</v>
      </c>
    </row>
    <row r="328" spans="1:87" ht="14" x14ac:dyDescent="0.25">
      <c r="A328" s="39">
        <v>286</v>
      </c>
      <c r="B328" s="90" t="str">
        <f t="shared" si="213"/>
        <v/>
      </c>
      <c r="C328" s="159"/>
      <c r="D328" s="91"/>
      <c r="E328" s="174"/>
      <c r="F328" s="92"/>
      <c r="G328" s="93"/>
      <c r="H328" s="94"/>
      <c r="I328" s="185"/>
      <c r="J328" s="200"/>
      <c r="K328" s="210"/>
      <c r="L328" s="95"/>
      <c r="M328" s="92"/>
      <c r="N328" s="95"/>
      <c r="O328" s="92"/>
      <c r="P328" s="95"/>
      <c r="Q328" s="128"/>
      <c r="R328" s="95"/>
      <c r="S328" s="128"/>
      <c r="T328" s="211"/>
      <c r="U328" s="203"/>
      <c r="V328" s="92"/>
      <c r="W328" s="96"/>
      <c r="X328" s="92"/>
      <c r="Y328" s="220"/>
      <c r="Z328" s="226"/>
      <c r="AA328" s="165"/>
      <c r="AB328" s="165"/>
      <c r="AC328" s="165"/>
      <c r="AD328" s="165"/>
      <c r="AE328" s="165"/>
      <c r="AF328" s="168"/>
      <c r="AG328"/>
      <c r="AH328" s="107">
        <f t="shared" si="215"/>
        <v>0</v>
      </c>
      <c r="AI328" s="107">
        <f t="shared" si="216"/>
        <v>0</v>
      </c>
      <c r="AJ328" s="107">
        <f t="shared" si="217"/>
        <v>0</v>
      </c>
      <c r="AK328" s="107">
        <f t="shared" si="218"/>
        <v>0</v>
      </c>
      <c r="AL328" s="107">
        <f t="shared" si="219"/>
        <v>0</v>
      </c>
      <c r="AM328" s="107">
        <f t="shared" si="214"/>
        <v>0</v>
      </c>
      <c r="AO328" s="161" t="e">
        <f t="shared" si="220"/>
        <v>#DIV/0!</v>
      </c>
      <c r="AP328" s="161" t="e">
        <f t="shared" si="221"/>
        <v>#DIV/0!</v>
      </c>
      <c r="AQ328" s="161" t="e">
        <f t="shared" si="222"/>
        <v>#DIV/0!</v>
      </c>
      <c r="AR328" s="161" t="e">
        <f t="shared" si="223"/>
        <v>#DIV/0!</v>
      </c>
      <c r="AS328" s="161" t="e">
        <f t="shared" si="224"/>
        <v>#DIV/0!</v>
      </c>
      <c r="AT328" s="107">
        <f t="shared" si="225"/>
        <v>0</v>
      </c>
      <c r="AU328" s="161" t="e">
        <f t="shared" si="226"/>
        <v>#DIV/0!</v>
      </c>
      <c r="AV328" s="161" t="e">
        <f t="shared" si="227"/>
        <v>#DIV/0!</v>
      </c>
      <c r="AW328" s="161" t="e">
        <f t="shared" si="228"/>
        <v>#DIV/0!</v>
      </c>
      <c r="AX328" s="161" t="e">
        <f t="shared" si="229"/>
        <v>#DIV/0!</v>
      </c>
      <c r="AY328" s="161" t="e">
        <f t="shared" si="230"/>
        <v>#DIV/0!</v>
      </c>
      <c r="AZ328" s="107">
        <f t="shared" si="231"/>
        <v>0</v>
      </c>
      <c r="BA328" s="161" t="e">
        <f t="shared" si="232"/>
        <v>#DIV/0!</v>
      </c>
      <c r="BB328" s="161" t="e">
        <f t="shared" si="233"/>
        <v>#DIV/0!</v>
      </c>
      <c r="BC328" s="161" t="e">
        <f t="shared" si="234"/>
        <v>#DIV/0!</v>
      </c>
      <c r="BD328" s="161" t="e">
        <f t="shared" si="235"/>
        <v>#DIV/0!</v>
      </c>
      <c r="BE328" s="161" t="e">
        <f t="shared" si="236"/>
        <v>#DIV/0!</v>
      </c>
      <c r="BF328" s="107">
        <f t="shared" si="237"/>
        <v>0</v>
      </c>
      <c r="BG328" s="161" t="e">
        <f t="shared" si="238"/>
        <v>#DIV/0!</v>
      </c>
      <c r="BH328" s="161" t="e">
        <f t="shared" si="239"/>
        <v>#DIV/0!</v>
      </c>
      <c r="BI328" s="161" t="e">
        <f t="shared" si="240"/>
        <v>#DIV/0!</v>
      </c>
      <c r="BJ328" s="161" t="e">
        <f t="shared" si="241"/>
        <v>#DIV/0!</v>
      </c>
      <c r="BK328" s="161" t="e">
        <f t="shared" si="242"/>
        <v>#DIV/0!</v>
      </c>
      <c r="BL328" s="107">
        <f t="shared" si="243"/>
        <v>0</v>
      </c>
      <c r="BM328" s="161" t="e">
        <f t="shared" si="244"/>
        <v>#DIV/0!</v>
      </c>
      <c r="BN328" s="161" t="e">
        <f t="shared" si="245"/>
        <v>#DIV/0!</v>
      </c>
      <c r="BO328" s="161" t="e">
        <f t="shared" si="246"/>
        <v>#DIV/0!</v>
      </c>
      <c r="BP328" s="161" t="e">
        <f t="shared" si="247"/>
        <v>#DIV/0!</v>
      </c>
      <c r="BQ328" s="161" t="e">
        <f t="shared" si="248"/>
        <v>#DIV/0!</v>
      </c>
      <c r="BR328" s="107">
        <f t="shared" si="249"/>
        <v>0</v>
      </c>
      <c r="BS328" s="161" t="e">
        <f t="shared" si="250"/>
        <v>#DIV/0!</v>
      </c>
      <c r="BT328" s="161" t="e">
        <f t="shared" si="251"/>
        <v>#DIV/0!</v>
      </c>
      <c r="BU328" s="161" t="e">
        <f t="shared" si="252"/>
        <v>#DIV/0!</v>
      </c>
      <c r="BV328" s="161" t="e">
        <f t="shared" si="253"/>
        <v>#DIV/0!</v>
      </c>
      <c r="BW328" s="161" t="e">
        <f t="shared" si="254"/>
        <v>#DIV/0!</v>
      </c>
      <c r="BX328" s="107">
        <f t="shared" si="255"/>
        <v>0</v>
      </c>
      <c r="BZ328" s="40" t="e">
        <f>VLOOKUP(I328,Lists!$D$2:$D$19,1,FALSE)</f>
        <v>#N/A</v>
      </c>
      <c r="CA328" s="40" t="e">
        <f>VLOOKUP($I328,Blends!$B$2:$B$115,1,FALSE)</f>
        <v>#N/A</v>
      </c>
      <c r="CC328" s="218">
        <f>ROUND(IF($I328="Other HFC Blend",(Z328*$L328*SUMIF(Lists!$E$2:$E$133,'Quarterly Information'!$K328,Exchange_Value)+Z328*$N328*SUMIF(Lists!$E$2:$E$133,'Quarterly Information'!$M328,Exchange_Value)+Z328*$P328*SUMIF(Lists!$E$2:$E$133,'Quarterly Information'!$O328,Exchange_Value)+Z328*$R328*SUMIF(Lists!$E$2:$E$133,'Quarterly Information'!$Q328,Exchange_Value)+Z328*$T328*SUMIF(Lists!$E$2:$E$133,'Quarterly Information'!$S328,Exchange_Value))/1000,Z328*SUMIF(Lists!$E$2:$E$133,$I328,Exchange_Value)/1000),1)</f>
        <v>0</v>
      </c>
      <c r="CD328" s="218">
        <f>ROUND(IF($I328="Other HFC Blend",(AA328*$L328*SUMIF(Lists!$E$2:$E$133,'Quarterly Information'!$K328,Exchange_Value)+AA328*$N328*SUMIF(Lists!$E$2:$E$133,'Quarterly Information'!$M328,Exchange_Value)+AA328*$P328*SUMIF(Lists!$E$2:$E$133,'Quarterly Information'!$O328,Exchange_Value)+AA328*$R328*SUMIF(Lists!$E$2:$E$133,'Quarterly Information'!$Q328,Exchange_Value)+AA328*$T328*SUMIF(Lists!$E$2:$E$133,'Quarterly Information'!$S328,Exchange_Value))/1000,AA328*SUMIF(Lists!$E$2:$E$133,$I328,Exchange_Value)/1000),1)</f>
        <v>0</v>
      </c>
      <c r="CE328" s="218">
        <f>ROUND(IF($I328="Other HFC Blend",(AB328*$L328*SUMIF(Lists!$E$2:$E$133,'Quarterly Information'!$K328,Exchange_Value)+AB328*$N328*SUMIF(Lists!$E$2:$E$133,'Quarterly Information'!$M328,Exchange_Value)+AB328*$P328*SUMIF(Lists!$E$2:$E$133,'Quarterly Information'!$O328,Exchange_Value)+AB328*$R328*SUMIF(Lists!$E$2:$E$133,'Quarterly Information'!$Q328,Exchange_Value)+AB328*$T328*SUMIF(Lists!$E$2:$E$133,'Quarterly Information'!$S328,Exchange_Value))/1000,AB328*SUMIF(Lists!$E$2:$E$133,$I328,Exchange_Value)/1000),1)</f>
        <v>0</v>
      </c>
      <c r="CF328" s="218">
        <f>ROUND(IF($I328="Other HFC Blend",(AC328*$L328*SUMIF(Lists!$E$2:$E$133,'Quarterly Information'!$K328,Exchange_Value)+AC328*$N328*SUMIF(Lists!$E$2:$E$133,'Quarterly Information'!$M328,Exchange_Value)+AC328*$P328*SUMIF(Lists!$E$2:$E$133,'Quarterly Information'!$O328,Exchange_Value)+AC328*$R328*SUMIF(Lists!$E$2:$E$133,'Quarterly Information'!$Q328,Exchange_Value)+AC328*$T328*SUMIF(Lists!$E$2:$E$133,'Quarterly Information'!$S328,Exchange_Value))/1000,AC328*SUMIF(Lists!$E$2:$E$133,$I328,Exchange_Value)/1000),1)</f>
        <v>0</v>
      </c>
      <c r="CG328" s="218">
        <f>ROUND(IF($I328="Other HFC Blend",(AD328*$L328*SUMIF(Lists!$E$2:$E$133,'Quarterly Information'!$K328,Exchange_Value)+AD328*$N328*SUMIF(Lists!$E$2:$E$133,'Quarterly Information'!$M328,Exchange_Value)+AD328*$P328*SUMIF(Lists!$E$2:$E$133,'Quarterly Information'!$O328,Exchange_Value)+AD328*$R328*SUMIF(Lists!$E$2:$E$133,'Quarterly Information'!$Q328,Exchange_Value)+AD328*$T328*SUMIF(Lists!$E$2:$E$133,'Quarterly Information'!$S328,Exchange_Value))/1000,AD328*SUMIF(Lists!$E$2:$E$133,$I328,Exchange_Value)/1000),1)</f>
        <v>0</v>
      </c>
      <c r="CH328" s="218">
        <f>ROUND(IF($I328="Other HFC Blend",(AE328*$L328*SUMIF(Lists!$E$2:$E$133,'Quarterly Information'!$K328,Exchange_Value)+AE328*$N328*SUMIF(Lists!$E$2:$E$133,'Quarterly Information'!$M328,Exchange_Value)+AE328*$P328*SUMIF(Lists!$E$2:$E$133,'Quarterly Information'!$O328,Exchange_Value)+AE328*$R328*SUMIF(Lists!$E$2:$E$133,'Quarterly Information'!$Q328,Exchange_Value)+AE328*$T328*SUMIF(Lists!$E$2:$E$133,'Quarterly Information'!$S328,Exchange_Value))/1000,AE328*SUMIF(Lists!$E$2:$E$133,$I328,Exchange_Value)/1000),1)</f>
        <v>0</v>
      </c>
      <c r="CI328" s="218">
        <f>ROUND(IF($I328="Other HFC Blend",(AF328*$L328*SUMIF(Lists!$E$2:$E$133,'Quarterly Information'!$K328,Exchange_Value)+AF328*$N328*SUMIF(Lists!$E$2:$E$133,'Quarterly Information'!$M328,Exchange_Value)+AF328*$P328*SUMIF(Lists!$E$2:$E$133,'Quarterly Information'!$O328,Exchange_Value)+AF328*$R328*SUMIF(Lists!$E$2:$E$133,'Quarterly Information'!$Q328,Exchange_Value)+AF328*$T328*SUMIF(Lists!$E$2:$E$133,'Quarterly Information'!$S328,Exchange_Value))/1000,AF328*SUMIF(Lists!$E$2:$E$133,$I328,Exchange_Value)/1000),1)</f>
        <v>0</v>
      </c>
    </row>
    <row r="329" spans="1:87" ht="14" x14ac:dyDescent="0.25">
      <c r="A329" s="39">
        <v>287</v>
      </c>
      <c r="B329" s="90" t="str">
        <f t="shared" si="213"/>
        <v/>
      </c>
      <c r="C329" s="159"/>
      <c r="D329" s="91"/>
      <c r="E329" s="174"/>
      <c r="F329" s="92"/>
      <c r="G329" s="93"/>
      <c r="H329" s="94"/>
      <c r="I329" s="185"/>
      <c r="J329" s="200"/>
      <c r="K329" s="210"/>
      <c r="L329" s="95"/>
      <c r="M329" s="92"/>
      <c r="N329" s="95"/>
      <c r="O329" s="92"/>
      <c r="P329" s="95"/>
      <c r="Q329" s="128"/>
      <c r="R329" s="95"/>
      <c r="S329" s="128"/>
      <c r="T329" s="211"/>
      <c r="U329" s="203"/>
      <c r="V329" s="92"/>
      <c r="W329" s="96"/>
      <c r="X329" s="92"/>
      <c r="Y329" s="220"/>
      <c r="Z329" s="226"/>
      <c r="AA329" s="165"/>
      <c r="AB329" s="165"/>
      <c r="AC329" s="165"/>
      <c r="AD329" s="165"/>
      <c r="AE329" s="165"/>
      <c r="AF329" s="168"/>
      <c r="AG329"/>
      <c r="AH329" s="107">
        <f t="shared" si="215"/>
        <v>0</v>
      </c>
      <c r="AI329" s="107">
        <f t="shared" si="216"/>
        <v>0</v>
      </c>
      <c r="AJ329" s="107">
        <f t="shared" si="217"/>
        <v>0</v>
      </c>
      <c r="AK329" s="107">
        <f t="shared" si="218"/>
        <v>0</v>
      </c>
      <c r="AL329" s="107">
        <f t="shared" si="219"/>
        <v>0</v>
      </c>
      <c r="AM329" s="107">
        <f t="shared" si="214"/>
        <v>0</v>
      </c>
      <c r="AO329" s="161" t="e">
        <f t="shared" si="220"/>
        <v>#DIV/0!</v>
      </c>
      <c r="AP329" s="161" t="e">
        <f t="shared" si="221"/>
        <v>#DIV/0!</v>
      </c>
      <c r="AQ329" s="161" t="e">
        <f t="shared" si="222"/>
        <v>#DIV/0!</v>
      </c>
      <c r="AR329" s="161" t="e">
        <f t="shared" si="223"/>
        <v>#DIV/0!</v>
      </c>
      <c r="AS329" s="161" t="e">
        <f t="shared" si="224"/>
        <v>#DIV/0!</v>
      </c>
      <c r="AT329" s="107">
        <f t="shared" si="225"/>
        <v>0</v>
      </c>
      <c r="AU329" s="161" t="e">
        <f t="shared" si="226"/>
        <v>#DIV/0!</v>
      </c>
      <c r="AV329" s="161" t="e">
        <f t="shared" si="227"/>
        <v>#DIV/0!</v>
      </c>
      <c r="AW329" s="161" t="e">
        <f t="shared" si="228"/>
        <v>#DIV/0!</v>
      </c>
      <c r="AX329" s="161" t="e">
        <f t="shared" si="229"/>
        <v>#DIV/0!</v>
      </c>
      <c r="AY329" s="161" t="e">
        <f t="shared" si="230"/>
        <v>#DIV/0!</v>
      </c>
      <c r="AZ329" s="107">
        <f t="shared" si="231"/>
        <v>0</v>
      </c>
      <c r="BA329" s="161" t="e">
        <f t="shared" si="232"/>
        <v>#DIV/0!</v>
      </c>
      <c r="BB329" s="161" t="e">
        <f t="shared" si="233"/>
        <v>#DIV/0!</v>
      </c>
      <c r="BC329" s="161" t="e">
        <f t="shared" si="234"/>
        <v>#DIV/0!</v>
      </c>
      <c r="BD329" s="161" t="e">
        <f t="shared" si="235"/>
        <v>#DIV/0!</v>
      </c>
      <c r="BE329" s="161" t="e">
        <f t="shared" si="236"/>
        <v>#DIV/0!</v>
      </c>
      <c r="BF329" s="107">
        <f t="shared" si="237"/>
        <v>0</v>
      </c>
      <c r="BG329" s="161" t="e">
        <f t="shared" si="238"/>
        <v>#DIV/0!</v>
      </c>
      <c r="BH329" s="161" t="e">
        <f t="shared" si="239"/>
        <v>#DIV/0!</v>
      </c>
      <c r="BI329" s="161" t="e">
        <f t="shared" si="240"/>
        <v>#DIV/0!</v>
      </c>
      <c r="BJ329" s="161" t="e">
        <f t="shared" si="241"/>
        <v>#DIV/0!</v>
      </c>
      <c r="BK329" s="161" t="e">
        <f t="shared" si="242"/>
        <v>#DIV/0!</v>
      </c>
      <c r="BL329" s="107">
        <f t="shared" si="243"/>
        <v>0</v>
      </c>
      <c r="BM329" s="161" t="e">
        <f t="shared" si="244"/>
        <v>#DIV/0!</v>
      </c>
      <c r="BN329" s="161" t="e">
        <f t="shared" si="245"/>
        <v>#DIV/0!</v>
      </c>
      <c r="BO329" s="161" t="e">
        <f t="shared" si="246"/>
        <v>#DIV/0!</v>
      </c>
      <c r="BP329" s="161" t="e">
        <f t="shared" si="247"/>
        <v>#DIV/0!</v>
      </c>
      <c r="BQ329" s="161" t="e">
        <f t="shared" si="248"/>
        <v>#DIV/0!</v>
      </c>
      <c r="BR329" s="107">
        <f t="shared" si="249"/>
        <v>0</v>
      </c>
      <c r="BS329" s="161" t="e">
        <f t="shared" si="250"/>
        <v>#DIV/0!</v>
      </c>
      <c r="BT329" s="161" t="e">
        <f t="shared" si="251"/>
        <v>#DIV/0!</v>
      </c>
      <c r="BU329" s="161" t="e">
        <f t="shared" si="252"/>
        <v>#DIV/0!</v>
      </c>
      <c r="BV329" s="161" t="e">
        <f t="shared" si="253"/>
        <v>#DIV/0!</v>
      </c>
      <c r="BW329" s="161" t="e">
        <f t="shared" si="254"/>
        <v>#DIV/0!</v>
      </c>
      <c r="BX329" s="107">
        <f t="shared" si="255"/>
        <v>0</v>
      </c>
      <c r="BZ329" s="40" t="e">
        <f>VLOOKUP(I329,Lists!$D$2:$D$19,1,FALSE)</f>
        <v>#N/A</v>
      </c>
      <c r="CA329" s="40" t="e">
        <f>VLOOKUP($I329,Blends!$B$2:$B$115,1,FALSE)</f>
        <v>#N/A</v>
      </c>
      <c r="CC329" s="218">
        <f>ROUND(IF($I329="Other HFC Blend",(Z329*$L329*SUMIF(Lists!$E$2:$E$133,'Quarterly Information'!$K329,Exchange_Value)+Z329*$N329*SUMIF(Lists!$E$2:$E$133,'Quarterly Information'!$M329,Exchange_Value)+Z329*$P329*SUMIF(Lists!$E$2:$E$133,'Quarterly Information'!$O329,Exchange_Value)+Z329*$R329*SUMIF(Lists!$E$2:$E$133,'Quarterly Information'!$Q329,Exchange_Value)+Z329*$T329*SUMIF(Lists!$E$2:$E$133,'Quarterly Information'!$S329,Exchange_Value))/1000,Z329*SUMIF(Lists!$E$2:$E$133,$I329,Exchange_Value)/1000),1)</f>
        <v>0</v>
      </c>
      <c r="CD329" s="218">
        <f>ROUND(IF($I329="Other HFC Blend",(AA329*$L329*SUMIF(Lists!$E$2:$E$133,'Quarterly Information'!$K329,Exchange_Value)+AA329*$N329*SUMIF(Lists!$E$2:$E$133,'Quarterly Information'!$M329,Exchange_Value)+AA329*$P329*SUMIF(Lists!$E$2:$E$133,'Quarterly Information'!$O329,Exchange_Value)+AA329*$R329*SUMIF(Lists!$E$2:$E$133,'Quarterly Information'!$Q329,Exchange_Value)+AA329*$T329*SUMIF(Lists!$E$2:$E$133,'Quarterly Information'!$S329,Exchange_Value))/1000,AA329*SUMIF(Lists!$E$2:$E$133,$I329,Exchange_Value)/1000),1)</f>
        <v>0</v>
      </c>
      <c r="CE329" s="218">
        <f>ROUND(IF($I329="Other HFC Blend",(AB329*$L329*SUMIF(Lists!$E$2:$E$133,'Quarterly Information'!$K329,Exchange_Value)+AB329*$N329*SUMIF(Lists!$E$2:$E$133,'Quarterly Information'!$M329,Exchange_Value)+AB329*$P329*SUMIF(Lists!$E$2:$E$133,'Quarterly Information'!$O329,Exchange_Value)+AB329*$R329*SUMIF(Lists!$E$2:$E$133,'Quarterly Information'!$Q329,Exchange_Value)+AB329*$T329*SUMIF(Lists!$E$2:$E$133,'Quarterly Information'!$S329,Exchange_Value))/1000,AB329*SUMIF(Lists!$E$2:$E$133,$I329,Exchange_Value)/1000),1)</f>
        <v>0</v>
      </c>
      <c r="CF329" s="218">
        <f>ROUND(IF($I329="Other HFC Blend",(AC329*$L329*SUMIF(Lists!$E$2:$E$133,'Quarterly Information'!$K329,Exchange_Value)+AC329*$N329*SUMIF(Lists!$E$2:$E$133,'Quarterly Information'!$M329,Exchange_Value)+AC329*$P329*SUMIF(Lists!$E$2:$E$133,'Quarterly Information'!$O329,Exchange_Value)+AC329*$R329*SUMIF(Lists!$E$2:$E$133,'Quarterly Information'!$Q329,Exchange_Value)+AC329*$T329*SUMIF(Lists!$E$2:$E$133,'Quarterly Information'!$S329,Exchange_Value))/1000,AC329*SUMIF(Lists!$E$2:$E$133,$I329,Exchange_Value)/1000),1)</f>
        <v>0</v>
      </c>
      <c r="CG329" s="218">
        <f>ROUND(IF($I329="Other HFC Blend",(AD329*$L329*SUMIF(Lists!$E$2:$E$133,'Quarterly Information'!$K329,Exchange_Value)+AD329*$N329*SUMIF(Lists!$E$2:$E$133,'Quarterly Information'!$M329,Exchange_Value)+AD329*$P329*SUMIF(Lists!$E$2:$E$133,'Quarterly Information'!$O329,Exchange_Value)+AD329*$R329*SUMIF(Lists!$E$2:$E$133,'Quarterly Information'!$Q329,Exchange_Value)+AD329*$T329*SUMIF(Lists!$E$2:$E$133,'Quarterly Information'!$S329,Exchange_Value))/1000,AD329*SUMIF(Lists!$E$2:$E$133,$I329,Exchange_Value)/1000),1)</f>
        <v>0</v>
      </c>
      <c r="CH329" s="218">
        <f>ROUND(IF($I329="Other HFC Blend",(AE329*$L329*SUMIF(Lists!$E$2:$E$133,'Quarterly Information'!$K329,Exchange_Value)+AE329*$N329*SUMIF(Lists!$E$2:$E$133,'Quarterly Information'!$M329,Exchange_Value)+AE329*$P329*SUMIF(Lists!$E$2:$E$133,'Quarterly Information'!$O329,Exchange_Value)+AE329*$R329*SUMIF(Lists!$E$2:$E$133,'Quarterly Information'!$Q329,Exchange_Value)+AE329*$T329*SUMIF(Lists!$E$2:$E$133,'Quarterly Information'!$S329,Exchange_Value))/1000,AE329*SUMIF(Lists!$E$2:$E$133,$I329,Exchange_Value)/1000),1)</f>
        <v>0</v>
      </c>
      <c r="CI329" s="218">
        <f>ROUND(IF($I329="Other HFC Blend",(AF329*$L329*SUMIF(Lists!$E$2:$E$133,'Quarterly Information'!$K329,Exchange_Value)+AF329*$N329*SUMIF(Lists!$E$2:$E$133,'Quarterly Information'!$M329,Exchange_Value)+AF329*$P329*SUMIF(Lists!$E$2:$E$133,'Quarterly Information'!$O329,Exchange_Value)+AF329*$R329*SUMIF(Lists!$E$2:$E$133,'Quarterly Information'!$Q329,Exchange_Value)+AF329*$T329*SUMIF(Lists!$E$2:$E$133,'Quarterly Information'!$S329,Exchange_Value))/1000,AF329*SUMIF(Lists!$E$2:$E$133,$I329,Exchange_Value)/1000),1)</f>
        <v>0</v>
      </c>
    </row>
    <row r="330" spans="1:87" ht="14" x14ac:dyDescent="0.25">
      <c r="A330" s="39">
        <v>288</v>
      </c>
      <c r="B330" s="90" t="str">
        <f t="shared" si="213"/>
        <v/>
      </c>
      <c r="C330" s="159"/>
      <c r="D330" s="91"/>
      <c r="E330" s="174"/>
      <c r="F330" s="92"/>
      <c r="G330" s="93"/>
      <c r="H330" s="94"/>
      <c r="I330" s="185"/>
      <c r="J330" s="200"/>
      <c r="K330" s="210"/>
      <c r="L330" s="95"/>
      <c r="M330" s="92"/>
      <c r="N330" s="95"/>
      <c r="O330" s="92"/>
      <c r="P330" s="95"/>
      <c r="Q330" s="128"/>
      <c r="R330" s="95"/>
      <c r="S330" s="128"/>
      <c r="T330" s="211"/>
      <c r="U330" s="203"/>
      <c r="V330" s="92"/>
      <c r="W330" s="96"/>
      <c r="X330" s="92"/>
      <c r="Y330" s="220"/>
      <c r="Z330" s="226"/>
      <c r="AA330" s="165"/>
      <c r="AB330" s="165"/>
      <c r="AC330" s="165"/>
      <c r="AD330" s="165"/>
      <c r="AE330" s="165"/>
      <c r="AF330" s="168"/>
      <c r="AG330"/>
      <c r="AH330" s="107">
        <f t="shared" si="215"/>
        <v>0</v>
      </c>
      <c r="AI330" s="107">
        <f t="shared" si="216"/>
        <v>0</v>
      </c>
      <c r="AJ330" s="107">
        <f t="shared" si="217"/>
        <v>0</v>
      </c>
      <c r="AK330" s="107">
        <f t="shared" si="218"/>
        <v>0</v>
      </c>
      <c r="AL330" s="107">
        <f t="shared" si="219"/>
        <v>0</v>
      </c>
      <c r="AM330" s="107">
        <f t="shared" si="214"/>
        <v>0</v>
      </c>
      <c r="AO330" s="161" t="e">
        <f t="shared" si="220"/>
        <v>#DIV/0!</v>
      </c>
      <c r="AP330" s="161" t="e">
        <f t="shared" si="221"/>
        <v>#DIV/0!</v>
      </c>
      <c r="AQ330" s="161" t="e">
        <f t="shared" si="222"/>
        <v>#DIV/0!</v>
      </c>
      <c r="AR330" s="161" t="e">
        <f t="shared" si="223"/>
        <v>#DIV/0!</v>
      </c>
      <c r="AS330" s="161" t="e">
        <f t="shared" si="224"/>
        <v>#DIV/0!</v>
      </c>
      <c r="AT330" s="107">
        <f t="shared" si="225"/>
        <v>0</v>
      </c>
      <c r="AU330" s="161" t="e">
        <f t="shared" si="226"/>
        <v>#DIV/0!</v>
      </c>
      <c r="AV330" s="161" t="e">
        <f t="shared" si="227"/>
        <v>#DIV/0!</v>
      </c>
      <c r="AW330" s="161" t="e">
        <f t="shared" si="228"/>
        <v>#DIV/0!</v>
      </c>
      <c r="AX330" s="161" t="e">
        <f t="shared" si="229"/>
        <v>#DIV/0!</v>
      </c>
      <c r="AY330" s="161" t="e">
        <f t="shared" si="230"/>
        <v>#DIV/0!</v>
      </c>
      <c r="AZ330" s="107">
        <f t="shared" si="231"/>
        <v>0</v>
      </c>
      <c r="BA330" s="161" t="e">
        <f t="shared" si="232"/>
        <v>#DIV/0!</v>
      </c>
      <c r="BB330" s="161" t="e">
        <f t="shared" si="233"/>
        <v>#DIV/0!</v>
      </c>
      <c r="BC330" s="161" t="e">
        <f t="shared" si="234"/>
        <v>#DIV/0!</v>
      </c>
      <c r="BD330" s="161" t="e">
        <f t="shared" si="235"/>
        <v>#DIV/0!</v>
      </c>
      <c r="BE330" s="161" t="e">
        <f t="shared" si="236"/>
        <v>#DIV/0!</v>
      </c>
      <c r="BF330" s="107">
        <f t="shared" si="237"/>
        <v>0</v>
      </c>
      <c r="BG330" s="161" t="e">
        <f t="shared" si="238"/>
        <v>#DIV/0!</v>
      </c>
      <c r="BH330" s="161" t="e">
        <f t="shared" si="239"/>
        <v>#DIV/0!</v>
      </c>
      <c r="BI330" s="161" t="e">
        <f t="shared" si="240"/>
        <v>#DIV/0!</v>
      </c>
      <c r="BJ330" s="161" t="e">
        <f t="shared" si="241"/>
        <v>#DIV/0!</v>
      </c>
      <c r="BK330" s="161" t="e">
        <f t="shared" si="242"/>
        <v>#DIV/0!</v>
      </c>
      <c r="BL330" s="107">
        <f t="shared" si="243"/>
        <v>0</v>
      </c>
      <c r="BM330" s="161" t="e">
        <f t="shared" si="244"/>
        <v>#DIV/0!</v>
      </c>
      <c r="BN330" s="161" t="e">
        <f t="shared" si="245"/>
        <v>#DIV/0!</v>
      </c>
      <c r="BO330" s="161" t="e">
        <f t="shared" si="246"/>
        <v>#DIV/0!</v>
      </c>
      <c r="BP330" s="161" t="e">
        <f t="shared" si="247"/>
        <v>#DIV/0!</v>
      </c>
      <c r="BQ330" s="161" t="e">
        <f t="shared" si="248"/>
        <v>#DIV/0!</v>
      </c>
      <c r="BR330" s="107">
        <f t="shared" si="249"/>
        <v>0</v>
      </c>
      <c r="BS330" s="161" t="e">
        <f t="shared" si="250"/>
        <v>#DIV/0!</v>
      </c>
      <c r="BT330" s="161" t="e">
        <f t="shared" si="251"/>
        <v>#DIV/0!</v>
      </c>
      <c r="BU330" s="161" t="e">
        <f t="shared" si="252"/>
        <v>#DIV/0!</v>
      </c>
      <c r="BV330" s="161" t="e">
        <f t="shared" si="253"/>
        <v>#DIV/0!</v>
      </c>
      <c r="BW330" s="161" t="e">
        <f t="shared" si="254"/>
        <v>#DIV/0!</v>
      </c>
      <c r="BX330" s="107">
        <f t="shared" si="255"/>
        <v>0</v>
      </c>
      <c r="BZ330" s="40" t="e">
        <f>VLOOKUP(I330,Lists!$D$2:$D$19,1,FALSE)</f>
        <v>#N/A</v>
      </c>
      <c r="CA330" s="40" t="e">
        <f>VLOOKUP($I330,Blends!$B$2:$B$115,1,FALSE)</f>
        <v>#N/A</v>
      </c>
      <c r="CC330" s="218">
        <f>ROUND(IF($I330="Other HFC Blend",(Z330*$L330*SUMIF(Lists!$E$2:$E$133,'Quarterly Information'!$K330,Exchange_Value)+Z330*$N330*SUMIF(Lists!$E$2:$E$133,'Quarterly Information'!$M330,Exchange_Value)+Z330*$P330*SUMIF(Lists!$E$2:$E$133,'Quarterly Information'!$O330,Exchange_Value)+Z330*$R330*SUMIF(Lists!$E$2:$E$133,'Quarterly Information'!$Q330,Exchange_Value)+Z330*$T330*SUMIF(Lists!$E$2:$E$133,'Quarterly Information'!$S330,Exchange_Value))/1000,Z330*SUMIF(Lists!$E$2:$E$133,$I330,Exchange_Value)/1000),1)</f>
        <v>0</v>
      </c>
      <c r="CD330" s="218">
        <f>ROUND(IF($I330="Other HFC Blend",(AA330*$L330*SUMIF(Lists!$E$2:$E$133,'Quarterly Information'!$K330,Exchange_Value)+AA330*$N330*SUMIF(Lists!$E$2:$E$133,'Quarterly Information'!$M330,Exchange_Value)+AA330*$P330*SUMIF(Lists!$E$2:$E$133,'Quarterly Information'!$O330,Exchange_Value)+AA330*$R330*SUMIF(Lists!$E$2:$E$133,'Quarterly Information'!$Q330,Exchange_Value)+AA330*$T330*SUMIF(Lists!$E$2:$E$133,'Quarterly Information'!$S330,Exchange_Value))/1000,AA330*SUMIF(Lists!$E$2:$E$133,$I330,Exchange_Value)/1000),1)</f>
        <v>0</v>
      </c>
      <c r="CE330" s="218">
        <f>ROUND(IF($I330="Other HFC Blend",(AB330*$L330*SUMIF(Lists!$E$2:$E$133,'Quarterly Information'!$K330,Exchange_Value)+AB330*$N330*SUMIF(Lists!$E$2:$E$133,'Quarterly Information'!$M330,Exchange_Value)+AB330*$P330*SUMIF(Lists!$E$2:$E$133,'Quarterly Information'!$O330,Exchange_Value)+AB330*$R330*SUMIF(Lists!$E$2:$E$133,'Quarterly Information'!$Q330,Exchange_Value)+AB330*$T330*SUMIF(Lists!$E$2:$E$133,'Quarterly Information'!$S330,Exchange_Value))/1000,AB330*SUMIF(Lists!$E$2:$E$133,$I330,Exchange_Value)/1000),1)</f>
        <v>0</v>
      </c>
      <c r="CF330" s="218">
        <f>ROUND(IF($I330="Other HFC Blend",(AC330*$L330*SUMIF(Lists!$E$2:$E$133,'Quarterly Information'!$K330,Exchange_Value)+AC330*$N330*SUMIF(Lists!$E$2:$E$133,'Quarterly Information'!$M330,Exchange_Value)+AC330*$P330*SUMIF(Lists!$E$2:$E$133,'Quarterly Information'!$O330,Exchange_Value)+AC330*$R330*SUMIF(Lists!$E$2:$E$133,'Quarterly Information'!$Q330,Exchange_Value)+AC330*$T330*SUMIF(Lists!$E$2:$E$133,'Quarterly Information'!$S330,Exchange_Value))/1000,AC330*SUMIF(Lists!$E$2:$E$133,$I330,Exchange_Value)/1000),1)</f>
        <v>0</v>
      </c>
      <c r="CG330" s="218">
        <f>ROUND(IF($I330="Other HFC Blend",(AD330*$L330*SUMIF(Lists!$E$2:$E$133,'Quarterly Information'!$K330,Exchange_Value)+AD330*$N330*SUMIF(Lists!$E$2:$E$133,'Quarterly Information'!$M330,Exchange_Value)+AD330*$P330*SUMIF(Lists!$E$2:$E$133,'Quarterly Information'!$O330,Exchange_Value)+AD330*$R330*SUMIF(Lists!$E$2:$E$133,'Quarterly Information'!$Q330,Exchange_Value)+AD330*$T330*SUMIF(Lists!$E$2:$E$133,'Quarterly Information'!$S330,Exchange_Value))/1000,AD330*SUMIF(Lists!$E$2:$E$133,$I330,Exchange_Value)/1000),1)</f>
        <v>0</v>
      </c>
      <c r="CH330" s="218">
        <f>ROUND(IF($I330="Other HFC Blend",(AE330*$L330*SUMIF(Lists!$E$2:$E$133,'Quarterly Information'!$K330,Exchange_Value)+AE330*$N330*SUMIF(Lists!$E$2:$E$133,'Quarterly Information'!$M330,Exchange_Value)+AE330*$P330*SUMIF(Lists!$E$2:$E$133,'Quarterly Information'!$O330,Exchange_Value)+AE330*$R330*SUMIF(Lists!$E$2:$E$133,'Quarterly Information'!$Q330,Exchange_Value)+AE330*$T330*SUMIF(Lists!$E$2:$E$133,'Quarterly Information'!$S330,Exchange_Value))/1000,AE330*SUMIF(Lists!$E$2:$E$133,$I330,Exchange_Value)/1000),1)</f>
        <v>0</v>
      </c>
      <c r="CI330" s="218">
        <f>ROUND(IF($I330="Other HFC Blend",(AF330*$L330*SUMIF(Lists!$E$2:$E$133,'Quarterly Information'!$K330,Exchange_Value)+AF330*$N330*SUMIF(Lists!$E$2:$E$133,'Quarterly Information'!$M330,Exchange_Value)+AF330*$P330*SUMIF(Lists!$E$2:$E$133,'Quarterly Information'!$O330,Exchange_Value)+AF330*$R330*SUMIF(Lists!$E$2:$E$133,'Quarterly Information'!$Q330,Exchange_Value)+AF330*$T330*SUMIF(Lists!$E$2:$E$133,'Quarterly Information'!$S330,Exchange_Value))/1000,AF330*SUMIF(Lists!$E$2:$E$133,$I330,Exchange_Value)/1000),1)</f>
        <v>0</v>
      </c>
    </row>
    <row r="331" spans="1:87" ht="14" x14ac:dyDescent="0.25">
      <c r="A331" s="39">
        <v>289</v>
      </c>
      <c r="B331" s="90" t="str">
        <f t="shared" si="213"/>
        <v/>
      </c>
      <c r="C331" s="159"/>
      <c r="D331" s="91"/>
      <c r="E331" s="174"/>
      <c r="F331" s="92"/>
      <c r="G331" s="93"/>
      <c r="H331" s="94"/>
      <c r="I331" s="185"/>
      <c r="J331" s="200"/>
      <c r="K331" s="210"/>
      <c r="L331" s="95"/>
      <c r="M331" s="92"/>
      <c r="N331" s="95"/>
      <c r="O331" s="92"/>
      <c r="P331" s="95"/>
      <c r="Q331" s="128"/>
      <c r="R331" s="95"/>
      <c r="S331" s="128"/>
      <c r="T331" s="211"/>
      <c r="U331" s="203"/>
      <c r="V331" s="92"/>
      <c r="W331" s="96"/>
      <c r="X331" s="92"/>
      <c r="Y331" s="220"/>
      <c r="Z331" s="226"/>
      <c r="AA331" s="165"/>
      <c r="AB331" s="165"/>
      <c r="AC331" s="165"/>
      <c r="AD331" s="165"/>
      <c r="AE331" s="165"/>
      <c r="AF331" s="168"/>
      <c r="AG331"/>
      <c r="AH331" s="107">
        <f t="shared" si="215"/>
        <v>0</v>
      </c>
      <c r="AI331" s="107">
        <f t="shared" si="216"/>
        <v>0</v>
      </c>
      <c r="AJ331" s="107">
        <f t="shared" si="217"/>
        <v>0</v>
      </c>
      <c r="AK331" s="107">
        <f t="shared" si="218"/>
        <v>0</v>
      </c>
      <c r="AL331" s="107">
        <f t="shared" si="219"/>
        <v>0</v>
      </c>
      <c r="AM331" s="107">
        <f t="shared" si="214"/>
        <v>0</v>
      </c>
      <c r="AO331" s="161" t="e">
        <f t="shared" si="220"/>
        <v>#DIV/0!</v>
      </c>
      <c r="AP331" s="161" t="e">
        <f t="shared" si="221"/>
        <v>#DIV/0!</v>
      </c>
      <c r="AQ331" s="161" t="e">
        <f t="shared" si="222"/>
        <v>#DIV/0!</v>
      </c>
      <c r="AR331" s="161" t="e">
        <f t="shared" si="223"/>
        <v>#DIV/0!</v>
      </c>
      <c r="AS331" s="161" t="e">
        <f t="shared" si="224"/>
        <v>#DIV/0!</v>
      </c>
      <c r="AT331" s="107">
        <f t="shared" si="225"/>
        <v>0</v>
      </c>
      <c r="AU331" s="161" t="e">
        <f t="shared" si="226"/>
        <v>#DIV/0!</v>
      </c>
      <c r="AV331" s="161" t="e">
        <f t="shared" si="227"/>
        <v>#DIV/0!</v>
      </c>
      <c r="AW331" s="161" t="e">
        <f t="shared" si="228"/>
        <v>#DIV/0!</v>
      </c>
      <c r="AX331" s="161" t="e">
        <f t="shared" si="229"/>
        <v>#DIV/0!</v>
      </c>
      <c r="AY331" s="161" t="e">
        <f t="shared" si="230"/>
        <v>#DIV/0!</v>
      </c>
      <c r="AZ331" s="107">
        <f t="shared" si="231"/>
        <v>0</v>
      </c>
      <c r="BA331" s="161" t="e">
        <f t="shared" si="232"/>
        <v>#DIV/0!</v>
      </c>
      <c r="BB331" s="161" t="e">
        <f t="shared" si="233"/>
        <v>#DIV/0!</v>
      </c>
      <c r="BC331" s="161" t="e">
        <f t="shared" si="234"/>
        <v>#DIV/0!</v>
      </c>
      <c r="BD331" s="161" t="e">
        <f t="shared" si="235"/>
        <v>#DIV/0!</v>
      </c>
      <c r="BE331" s="161" t="e">
        <f t="shared" si="236"/>
        <v>#DIV/0!</v>
      </c>
      <c r="BF331" s="107">
        <f t="shared" si="237"/>
        <v>0</v>
      </c>
      <c r="BG331" s="161" t="e">
        <f t="shared" si="238"/>
        <v>#DIV/0!</v>
      </c>
      <c r="BH331" s="161" t="e">
        <f t="shared" si="239"/>
        <v>#DIV/0!</v>
      </c>
      <c r="BI331" s="161" t="e">
        <f t="shared" si="240"/>
        <v>#DIV/0!</v>
      </c>
      <c r="BJ331" s="161" t="e">
        <f t="shared" si="241"/>
        <v>#DIV/0!</v>
      </c>
      <c r="BK331" s="161" t="e">
        <f t="shared" si="242"/>
        <v>#DIV/0!</v>
      </c>
      <c r="BL331" s="107">
        <f t="shared" si="243"/>
        <v>0</v>
      </c>
      <c r="BM331" s="161" t="e">
        <f t="shared" si="244"/>
        <v>#DIV/0!</v>
      </c>
      <c r="BN331" s="161" t="e">
        <f t="shared" si="245"/>
        <v>#DIV/0!</v>
      </c>
      <c r="BO331" s="161" t="e">
        <f t="shared" si="246"/>
        <v>#DIV/0!</v>
      </c>
      <c r="BP331" s="161" t="e">
        <f t="shared" si="247"/>
        <v>#DIV/0!</v>
      </c>
      <c r="BQ331" s="161" t="e">
        <f t="shared" si="248"/>
        <v>#DIV/0!</v>
      </c>
      <c r="BR331" s="107">
        <f t="shared" si="249"/>
        <v>0</v>
      </c>
      <c r="BS331" s="161" t="e">
        <f t="shared" si="250"/>
        <v>#DIV/0!</v>
      </c>
      <c r="BT331" s="161" t="e">
        <f t="shared" si="251"/>
        <v>#DIV/0!</v>
      </c>
      <c r="BU331" s="161" t="e">
        <f t="shared" si="252"/>
        <v>#DIV/0!</v>
      </c>
      <c r="BV331" s="161" t="e">
        <f t="shared" si="253"/>
        <v>#DIV/0!</v>
      </c>
      <c r="BW331" s="161" t="e">
        <f t="shared" si="254"/>
        <v>#DIV/0!</v>
      </c>
      <c r="BX331" s="107">
        <f t="shared" si="255"/>
        <v>0</v>
      </c>
      <c r="BZ331" s="40" t="e">
        <f>VLOOKUP(I331,Lists!$D$2:$D$19,1,FALSE)</f>
        <v>#N/A</v>
      </c>
      <c r="CA331" s="40" t="e">
        <f>VLOOKUP($I331,Blends!$B$2:$B$115,1,FALSE)</f>
        <v>#N/A</v>
      </c>
      <c r="CC331" s="218">
        <f>ROUND(IF($I331="Other HFC Blend",(Z331*$L331*SUMIF(Lists!$E$2:$E$133,'Quarterly Information'!$K331,Exchange_Value)+Z331*$N331*SUMIF(Lists!$E$2:$E$133,'Quarterly Information'!$M331,Exchange_Value)+Z331*$P331*SUMIF(Lists!$E$2:$E$133,'Quarterly Information'!$O331,Exchange_Value)+Z331*$R331*SUMIF(Lists!$E$2:$E$133,'Quarterly Information'!$Q331,Exchange_Value)+Z331*$T331*SUMIF(Lists!$E$2:$E$133,'Quarterly Information'!$S331,Exchange_Value))/1000,Z331*SUMIF(Lists!$E$2:$E$133,$I331,Exchange_Value)/1000),1)</f>
        <v>0</v>
      </c>
      <c r="CD331" s="218">
        <f>ROUND(IF($I331="Other HFC Blend",(AA331*$L331*SUMIF(Lists!$E$2:$E$133,'Quarterly Information'!$K331,Exchange_Value)+AA331*$N331*SUMIF(Lists!$E$2:$E$133,'Quarterly Information'!$M331,Exchange_Value)+AA331*$P331*SUMIF(Lists!$E$2:$E$133,'Quarterly Information'!$O331,Exchange_Value)+AA331*$R331*SUMIF(Lists!$E$2:$E$133,'Quarterly Information'!$Q331,Exchange_Value)+AA331*$T331*SUMIF(Lists!$E$2:$E$133,'Quarterly Information'!$S331,Exchange_Value))/1000,AA331*SUMIF(Lists!$E$2:$E$133,$I331,Exchange_Value)/1000),1)</f>
        <v>0</v>
      </c>
      <c r="CE331" s="218">
        <f>ROUND(IF($I331="Other HFC Blend",(AB331*$L331*SUMIF(Lists!$E$2:$E$133,'Quarterly Information'!$K331,Exchange_Value)+AB331*$N331*SUMIF(Lists!$E$2:$E$133,'Quarterly Information'!$M331,Exchange_Value)+AB331*$P331*SUMIF(Lists!$E$2:$E$133,'Quarterly Information'!$O331,Exchange_Value)+AB331*$R331*SUMIF(Lists!$E$2:$E$133,'Quarterly Information'!$Q331,Exchange_Value)+AB331*$T331*SUMIF(Lists!$E$2:$E$133,'Quarterly Information'!$S331,Exchange_Value))/1000,AB331*SUMIF(Lists!$E$2:$E$133,$I331,Exchange_Value)/1000),1)</f>
        <v>0</v>
      </c>
      <c r="CF331" s="218">
        <f>ROUND(IF($I331="Other HFC Blend",(AC331*$L331*SUMIF(Lists!$E$2:$E$133,'Quarterly Information'!$K331,Exchange_Value)+AC331*$N331*SUMIF(Lists!$E$2:$E$133,'Quarterly Information'!$M331,Exchange_Value)+AC331*$P331*SUMIF(Lists!$E$2:$E$133,'Quarterly Information'!$O331,Exchange_Value)+AC331*$R331*SUMIF(Lists!$E$2:$E$133,'Quarterly Information'!$Q331,Exchange_Value)+AC331*$T331*SUMIF(Lists!$E$2:$E$133,'Quarterly Information'!$S331,Exchange_Value))/1000,AC331*SUMIF(Lists!$E$2:$E$133,$I331,Exchange_Value)/1000),1)</f>
        <v>0</v>
      </c>
      <c r="CG331" s="218">
        <f>ROUND(IF($I331="Other HFC Blend",(AD331*$L331*SUMIF(Lists!$E$2:$E$133,'Quarterly Information'!$K331,Exchange_Value)+AD331*$N331*SUMIF(Lists!$E$2:$E$133,'Quarterly Information'!$M331,Exchange_Value)+AD331*$P331*SUMIF(Lists!$E$2:$E$133,'Quarterly Information'!$O331,Exchange_Value)+AD331*$R331*SUMIF(Lists!$E$2:$E$133,'Quarterly Information'!$Q331,Exchange_Value)+AD331*$T331*SUMIF(Lists!$E$2:$E$133,'Quarterly Information'!$S331,Exchange_Value))/1000,AD331*SUMIF(Lists!$E$2:$E$133,$I331,Exchange_Value)/1000),1)</f>
        <v>0</v>
      </c>
      <c r="CH331" s="218">
        <f>ROUND(IF($I331="Other HFC Blend",(AE331*$L331*SUMIF(Lists!$E$2:$E$133,'Quarterly Information'!$K331,Exchange_Value)+AE331*$N331*SUMIF(Lists!$E$2:$E$133,'Quarterly Information'!$M331,Exchange_Value)+AE331*$P331*SUMIF(Lists!$E$2:$E$133,'Quarterly Information'!$O331,Exchange_Value)+AE331*$R331*SUMIF(Lists!$E$2:$E$133,'Quarterly Information'!$Q331,Exchange_Value)+AE331*$T331*SUMIF(Lists!$E$2:$E$133,'Quarterly Information'!$S331,Exchange_Value))/1000,AE331*SUMIF(Lists!$E$2:$E$133,$I331,Exchange_Value)/1000),1)</f>
        <v>0</v>
      </c>
      <c r="CI331" s="218">
        <f>ROUND(IF($I331="Other HFC Blend",(AF331*$L331*SUMIF(Lists!$E$2:$E$133,'Quarterly Information'!$K331,Exchange_Value)+AF331*$N331*SUMIF(Lists!$E$2:$E$133,'Quarterly Information'!$M331,Exchange_Value)+AF331*$P331*SUMIF(Lists!$E$2:$E$133,'Quarterly Information'!$O331,Exchange_Value)+AF331*$R331*SUMIF(Lists!$E$2:$E$133,'Quarterly Information'!$Q331,Exchange_Value)+AF331*$T331*SUMIF(Lists!$E$2:$E$133,'Quarterly Information'!$S331,Exchange_Value))/1000,AF331*SUMIF(Lists!$E$2:$E$133,$I331,Exchange_Value)/1000),1)</f>
        <v>0</v>
      </c>
    </row>
    <row r="332" spans="1:87" ht="14" x14ac:dyDescent="0.25">
      <c r="A332" s="39">
        <v>290</v>
      </c>
      <c r="B332" s="90" t="str">
        <f t="shared" si="213"/>
        <v/>
      </c>
      <c r="C332" s="159"/>
      <c r="D332" s="91"/>
      <c r="E332" s="174"/>
      <c r="F332" s="92"/>
      <c r="G332" s="93"/>
      <c r="H332" s="94"/>
      <c r="I332" s="185"/>
      <c r="J332" s="200"/>
      <c r="K332" s="210"/>
      <c r="L332" s="95"/>
      <c r="M332" s="92"/>
      <c r="N332" s="95"/>
      <c r="O332" s="92"/>
      <c r="P332" s="95"/>
      <c r="Q332" s="128"/>
      <c r="R332" s="95"/>
      <c r="S332" s="128"/>
      <c r="T332" s="211"/>
      <c r="U332" s="203"/>
      <c r="V332" s="92"/>
      <c r="W332" s="96"/>
      <c r="X332" s="92"/>
      <c r="Y332" s="220"/>
      <c r="Z332" s="226"/>
      <c r="AA332" s="165"/>
      <c r="AB332" s="165"/>
      <c r="AC332" s="165"/>
      <c r="AD332" s="165"/>
      <c r="AE332" s="165"/>
      <c r="AF332" s="168"/>
      <c r="AG332"/>
      <c r="AH332" s="107">
        <f t="shared" si="215"/>
        <v>0</v>
      </c>
      <c r="AI332" s="107">
        <f t="shared" si="216"/>
        <v>0</v>
      </c>
      <c r="AJ332" s="107">
        <f t="shared" si="217"/>
        <v>0</v>
      </c>
      <c r="AK332" s="107">
        <f t="shared" si="218"/>
        <v>0</v>
      </c>
      <c r="AL332" s="107">
        <f t="shared" si="219"/>
        <v>0</v>
      </c>
      <c r="AM332" s="107">
        <f t="shared" si="214"/>
        <v>0</v>
      </c>
      <c r="AO332" s="161" t="e">
        <f t="shared" si="220"/>
        <v>#DIV/0!</v>
      </c>
      <c r="AP332" s="161" t="e">
        <f t="shared" si="221"/>
        <v>#DIV/0!</v>
      </c>
      <c r="AQ332" s="161" t="e">
        <f t="shared" si="222"/>
        <v>#DIV/0!</v>
      </c>
      <c r="AR332" s="161" t="e">
        <f t="shared" si="223"/>
        <v>#DIV/0!</v>
      </c>
      <c r="AS332" s="161" t="e">
        <f t="shared" si="224"/>
        <v>#DIV/0!</v>
      </c>
      <c r="AT332" s="107">
        <f t="shared" si="225"/>
        <v>0</v>
      </c>
      <c r="AU332" s="161" t="e">
        <f t="shared" si="226"/>
        <v>#DIV/0!</v>
      </c>
      <c r="AV332" s="161" t="e">
        <f t="shared" si="227"/>
        <v>#DIV/0!</v>
      </c>
      <c r="AW332" s="161" t="e">
        <f t="shared" si="228"/>
        <v>#DIV/0!</v>
      </c>
      <c r="AX332" s="161" t="e">
        <f t="shared" si="229"/>
        <v>#DIV/0!</v>
      </c>
      <c r="AY332" s="161" t="e">
        <f t="shared" si="230"/>
        <v>#DIV/0!</v>
      </c>
      <c r="AZ332" s="107">
        <f t="shared" si="231"/>
        <v>0</v>
      </c>
      <c r="BA332" s="161" t="e">
        <f t="shared" si="232"/>
        <v>#DIV/0!</v>
      </c>
      <c r="BB332" s="161" t="e">
        <f t="shared" si="233"/>
        <v>#DIV/0!</v>
      </c>
      <c r="BC332" s="161" t="e">
        <f t="shared" si="234"/>
        <v>#DIV/0!</v>
      </c>
      <c r="BD332" s="161" t="e">
        <f t="shared" si="235"/>
        <v>#DIV/0!</v>
      </c>
      <c r="BE332" s="161" t="e">
        <f t="shared" si="236"/>
        <v>#DIV/0!</v>
      </c>
      <c r="BF332" s="107">
        <f t="shared" si="237"/>
        <v>0</v>
      </c>
      <c r="BG332" s="161" t="e">
        <f t="shared" si="238"/>
        <v>#DIV/0!</v>
      </c>
      <c r="BH332" s="161" t="e">
        <f t="shared" si="239"/>
        <v>#DIV/0!</v>
      </c>
      <c r="BI332" s="161" t="e">
        <f t="shared" si="240"/>
        <v>#DIV/0!</v>
      </c>
      <c r="BJ332" s="161" t="e">
        <f t="shared" si="241"/>
        <v>#DIV/0!</v>
      </c>
      <c r="BK332" s="161" t="e">
        <f t="shared" si="242"/>
        <v>#DIV/0!</v>
      </c>
      <c r="BL332" s="107">
        <f t="shared" si="243"/>
        <v>0</v>
      </c>
      <c r="BM332" s="161" t="e">
        <f t="shared" si="244"/>
        <v>#DIV/0!</v>
      </c>
      <c r="BN332" s="161" t="e">
        <f t="shared" si="245"/>
        <v>#DIV/0!</v>
      </c>
      <c r="BO332" s="161" t="e">
        <f t="shared" si="246"/>
        <v>#DIV/0!</v>
      </c>
      <c r="BP332" s="161" t="e">
        <f t="shared" si="247"/>
        <v>#DIV/0!</v>
      </c>
      <c r="BQ332" s="161" t="e">
        <f t="shared" si="248"/>
        <v>#DIV/0!</v>
      </c>
      <c r="BR332" s="107">
        <f t="shared" si="249"/>
        <v>0</v>
      </c>
      <c r="BS332" s="161" t="e">
        <f t="shared" si="250"/>
        <v>#DIV/0!</v>
      </c>
      <c r="BT332" s="161" t="e">
        <f t="shared" si="251"/>
        <v>#DIV/0!</v>
      </c>
      <c r="BU332" s="161" t="e">
        <f t="shared" si="252"/>
        <v>#DIV/0!</v>
      </c>
      <c r="BV332" s="161" t="e">
        <f t="shared" si="253"/>
        <v>#DIV/0!</v>
      </c>
      <c r="BW332" s="161" t="e">
        <f t="shared" si="254"/>
        <v>#DIV/0!</v>
      </c>
      <c r="BX332" s="107">
        <f t="shared" si="255"/>
        <v>0</v>
      </c>
      <c r="BZ332" s="40" t="e">
        <f>VLOOKUP(I332,Lists!$D$2:$D$19,1,FALSE)</f>
        <v>#N/A</v>
      </c>
      <c r="CA332" s="40" t="e">
        <f>VLOOKUP($I332,Blends!$B$2:$B$115,1,FALSE)</f>
        <v>#N/A</v>
      </c>
      <c r="CC332" s="218">
        <f>ROUND(IF($I332="Other HFC Blend",(Z332*$L332*SUMIF(Lists!$E$2:$E$133,'Quarterly Information'!$K332,Exchange_Value)+Z332*$N332*SUMIF(Lists!$E$2:$E$133,'Quarterly Information'!$M332,Exchange_Value)+Z332*$P332*SUMIF(Lists!$E$2:$E$133,'Quarterly Information'!$O332,Exchange_Value)+Z332*$R332*SUMIF(Lists!$E$2:$E$133,'Quarterly Information'!$Q332,Exchange_Value)+Z332*$T332*SUMIF(Lists!$E$2:$E$133,'Quarterly Information'!$S332,Exchange_Value))/1000,Z332*SUMIF(Lists!$E$2:$E$133,$I332,Exchange_Value)/1000),1)</f>
        <v>0</v>
      </c>
      <c r="CD332" s="218">
        <f>ROUND(IF($I332="Other HFC Blend",(AA332*$L332*SUMIF(Lists!$E$2:$E$133,'Quarterly Information'!$K332,Exchange_Value)+AA332*$N332*SUMIF(Lists!$E$2:$E$133,'Quarterly Information'!$M332,Exchange_Value)+AA332*$P332*SUMIF(Lists!$E$2:$E$133,'Quarterly Information'!$O332,Exchange_Value)+AA332*$R332*SUMIF(Lists!$E$2:$E$133,'Quarterly Information'!$Q332,Exchange_Value)+AA332*$T332*SUMIF(Lists!$E$2:$E$133,'Quarterly Information'!$S332,Exchange_Value))/1000,AA332*SUMIF(Lists!$E$2:$E$133,$I332,Exchange_Value)/1000),1)</f>
        <v>0</v>
      </c>
      <c r="CE332" s="218">
        <f>ROUND(IF($I332="Other HFC Blend",(AB332*$L332*SUMIF(Lists!$E$2:$E$133,'Quarterly Information'!$K332,Exchange_Value)+AB332*$N332*SUMIF(Lists!$E$2:$E$133,'Quarterly Information'!$M332,Exchange_Value)+AB332*$P332*SUMIF(Lists!$E$2:$E$133,'Quarterly Information'!$O332,Exchange_Value)+AB332*$R332*SUMIF(Lists!$E$2:$E$133,'Quarterly Information'!$Q332,Exchange_Value)+AB332*$T332*SUMIF(Lists!$E$2:$E$133,'Quarterly Information'!$S332,Exchange_Value))/1000,AB332*SUMIF(Lists!$E$2:$E$133,$I332,Exchange_Value)/1000),1)</f>
        <v>0</v>
      </c>
      <c r="CF332" s="218">
        <f>ROUND(IF($I332="Other HFC Blend",(AC332*$L332*SUMIF(Lists!$E$2:$E$133,'Quarterly Information'!$K332,Exchange_Value)+AC332*$N332*SUMIF(Lists!$E$2:$E$133,'Quarterly Information'!$M332,Exchange_Value)+AC332*$P332*SUMIF(Lists!$E$2:$E$133,'Quarterly Information'!$O332,Exchange_Value)+AC332*$R332*SUMIF(Lists!$E$2:$E$133,'Quarterly Information'!$Q332,Exchange_Value)+AC332*$T332*SUMIF(Lists!$E$2:$E$133,'Quarterly Information'!$S332,Exchange_Value))/1000,AC332*SUMIF(Lists!$E$2:$E$133,$I332,Exchange_Value)/1000),1)</f>
        <v>0</v>
      </c>
      <c r="CG332" s="218">
        <f>ROUND(IF($I332="Other HFC Blend",(AD332*$L332*SUMIF(Lists!$E$2:$E$133,'Quarterly Information'!$K332,Exchange_Value)+AD332*$N332*SUMIF(Lists!$E$2:$E$133,'Quarterly Information'!$M332,Exchange_Value)+AD332*$P332*SUMIF(Lists!$E$2:$E$133,'Quarterly Information'!$O332,Exchange_Value)+AD332*$R332*SUMIF(Lists!$E$2:$E$133,'Quarterly Information'!$Q332,Exchange_Value)+AD332*$T332*SUMIF(Lists!$E$2:$E$133,'Quarterly Information'!$S332,Exchange_Value))/1000,AD332*SUMIF(Lists!$E$2:$E$133,$I332,Exchange_Value)/1000),1)</f>
        <v>0</v>
      </c>
      <c r="CH332" s="218">
        <f>ROUND(IF($I332="Other HFC Blend",(AE332*$L332*SUMIF(Lists!$E$2:$E$133,'Quarterly Information'!$K332,Exchange_Value)+AE332*$N332*SUMIF(Lists!$E$2:$E$133,'Quarterly Information'!$M332,Exchange_Value)+AE332*$P332*SUMIF(Lists!$E$2:$E$133,'Quarterly Information'!$O332,Exchange_Value)+AE332*$R332*SUMIF(Lists!$E$2:$E$133,'Quarterly Information'!$Q332,Exchange_Value)+AE332*$T332*SUMIF(Lists!$E$2:$E$133,'Quarterly Information'!$S332,Exchange_Value))/1000,AE332*SUMIF(Lists!$E$2:$E$133,$I332,Exchange_Value)/1000),1)</f>
        <v>0</v>
      </c>
      <c r="CI332" s="218">
        <f>ROUND(IF($I332="Other HFC Blend",(AF332*$L332*SUMIF(Lists!$E$2:$E$133,'Quarterly Information'!$K332,Exchange_Value)+AF332*$N332*SUMIF(Lists!$E$2:$E$133,'Quarterly Information'!$M332,Exchange_Value)+AF332*$P332*SUMIF(Lists!$E$2:$E$133,'Quarterly Information'!$O332,Exchange_Value)+AF332*$R332*SUMIF(Lists!$E$2:$E$133,'Quarterly Information'!$Q332,Exchange_Value)+AF332*$T332*SUMIF(Lists!$E$2:$E$133,'Quarterly Information'!$S332,Exchange_Value))/1000,AF332*SUMIF(Lists!$E$2:$E$133,$I332,Exchange_Value)/1000),1)</f>
        <v>0</v>
      </c>
    </row>
    <row r="333" spans="1:87" ht="14" x14ac:dyDescent="0.25">
      <c r="A333" s="39">
        <v>291</v>
      </c>
      <c r="B333" s="90" t="str">
        <f t="shared" si="213"/>
        <v/>
      </c>
      <c r="C333" s="159"/>
      <c r="D333" s="91"/>
      <c r="E333" s="174"/>
      <c r="F333" s="92"/>
      <c r="G333" s="93"/>
      <c r="H333" s="94"/>
      <c r="I333" s="185"/>
      <c r="J333" s="200"/>
      <c r="K333" s="210"/>
      <c r="L333" s="95"/>
      <c r="M333" s="92"/>
      <c r="N333" s="95"/>
      <c r="O333" s="92"/>
      <c r="P333" s="95"/>
      <c r="Q333" s="128"/>
      <c r="R333" s="95"/>
      <c r="S333" s="128"/>
      <c r="T333" s="211"/>
      <c r="U333" s="203"/>
      <c r="V333" s="92"/>
      <c r="W333" s="96"/>
      <c r="X333" s="92"/>
      <c r="Y333" s="220"/>
      <c r="Z333" s="226"/>
      <c r="AA333" s="165"/>
      <c r="AB333" s="165"/>
      <c r="AC333" s="165"/>
      <c r="AD333" s="165"/>
      <c r="AE333" s="165"/>
      <c r="AF333" s="168"/>
      <c r="AG333"/>
      <c r="AH333" s="107">
        <f t="shared" si="215"/>
        <v>0</v>
      </c>
      <c r="AI333" s="107">
        <f t="shared" si="216"/>
        <v>0</v>
      </c>
      <c r="AJ333" s="107">
        <f t="shared" si="217"/>
        <v>0</v>
      </c>
      <c r="AK333" s="107">
        <f t="shared" si="218"/>
        <v>0</v>
      </c>
      <c r="AL333" s="107">
        <f t="shared" si="219"/>
        <v>0</v>
      </c>
      <c r="AM333" s="107">
        <f t="shared" si="214"/>
        <v>0</v>
      </c>
      <c r="AO333" s="161" t="e">
        <f t="shared" si="220"/>
        <v>#DIV/0!</v>
      </c>
      <c r="AP333" s="161" t="e">
        <f t="shared" si="221"/>
        <v>#DIV/0!</v>
      </c>
      <c r="AQ333" s="161" t="e">
        <f t="shared" si="222"/>
        <v>#DIV/0!</v>
      </c>
      <c r="AR333" s="161" t="e">
        <f t="shared" si="223"/>
        <v>#DIV/0!</v>
      </c>
      <c r="AS333" s="161" t="e">
        <f t="shared" si="224"/>
        <v>#DIV/0!</v>
      </c>
      <c r="AT333" s="107">
        <f t="shared" si="225"/>
        <v>0</v>
      </c>
      <c r="AU333" s="161" t="e">
        <f t="shared" si="226"/>
        <v>#DIV/0!</v>
      </c>
      <c r="AV333" s="161" t="e">
        <f t="shared" si="227"/>
        <v>#DIV/0!</v>
      </c>
      <c r="AW333" s="161" t="e">
        <f t="shared" si="228"/>
        <v>#DIV/0!</v>
      </c>
      <c r="AX333" s="161" t="e">
        <f t="shared" si="229"/>
        <v>#DIV/0!</v>
      </c>
      <c r="AY333" s="161" t="e">
        <f t="shared" si="230"/>
        <v>#DIV/0!</v>
      </c>
      <c r="AZ333" s="107">
        <f t="shared" si="231"/>
        <v>0</v>
      </c>
      <c r="BA333" s="161" t="e">
        <f t="shared" si="232"/>
        <v>#DIV/0!</v>
      </c>
      <c r="BB333" s="161" t="e">
        <f t="shared" si="233"/>
        <v>#DIV/0!</v>
      </c>
      <c r="BC333" s="161" t="e">
        <f t="shared" si="234"/>
        <v>#DIV/0!</v>
      </c>
      <c r="BD333" s="161" t="e">
        <f t="shared" si="235"/>
        <v>#DIV/0!</v>
      </c>
      <c r="BE333" s="161" t="e">
        <f t="shared" si="236"/>
        <v>#DIV/0!</v>
      </c>
      <c r="BF333" s="107">
        <f t="shared" si="237"/>
        <v>0</v>
      </c>
      <c r="BG333" s="161" t="e">
        <f t="shared" si="238"/>
        <v>#DIV/0!</v>
      </c>
      <c r="BH333" s="161" t="e">
        <f t="shared" si="239"/>
        <v>#DIV/0!</v>
      </c>
      <c r="BI333" s="161" t="e">
        <f t="shared" si="240"/>
        <v>#DIV/0!</v>
      </c>
      <c r="BJ333" s="161" t="e">
        <f t="shared" si="241"/>
        <v>#DIV/0!</v>
      </c>
      <c r="BK333" s="161" t="e">
        <f t="shared" si="242"/>
        <v>#DIV/0!</v>
      </c>
      <c r="BL333" s="107">
        <f t="shared" si="243"/>
        <v>0</v>
      </c>
      <c r="BM333" s="161" t="e">
        <f t="shared" si="244"/>
        <v>#DIV/0!</v>
      </c>
      <c r="BN333" s="161" t="e">
        <f t="shared" si="245"/>
        <v>#DIV/0!</v>
      </c>
      <c r="BO333" s="161" t="e">
        <f t="shared" si="246"/>
        <v>#DIV/0!</v>
      </c>
      <c r="BP333" s="161" t="e">
        <f t="shared" si="247"/>
        <v>#DIV/0!</v>
      </c>
      <c r="BQ333" s="161" t="e">
        <f t="shared" si="248"/>
        <v>#DIV/0!</v>
      </c>
      <c r="BR333" s="107">
        <f t="shared" si="249"/>
        <v>0</v>
      </c>
      <c r="BS333" s="161" t="e">
        <f t="shared" si="250"/>
        <v>#DIV/0!</v>
      </c>
      <c r="BT333" s="161" t="e">
        <f t="shared" si="251"/>
        <v>#DIV/0!</v>
      </c>
      <c r="BU333" s="161" t="e">
        <f t="shared" si="252"/>
        <v>#DIV/0!</v>
      </c>
      <c r="BV333" s="161" t="e">
        <f t="shared" si="253"/>
        <v>#DIV/0!</v>
      </c>
      <c r="BW333" s="161" t="e">
        <f t="shared" si="254"/>
        <v>#DIV/0!</v>
      </c>
      <c r="BX333" s="107">
        <f t="shared" si="255"/>
        <v>0</v>
      </c>
      <c r="BZ333" s="40" t="e">
        <f>VLOOKUP(I333,Lists!$D$2:$D$19,1,FALSE)</f>
        <v>#N/A</v>
      </c>
      <c r="CA333" s="40" t="e">
        <f>VLOOKUP($I333,Blends!$B$2:$B$115,1,FALSE)</f>
        <v>#N/A</v>
      </c>
      <c r="CC333" s="218">
        <f>ROUND(IF($I333="Other HFC Blend",(Z333*$L333*SUMIF(Lists!$E$2:$E$133,'Quarterly Information'!$K333,Exchange_Value)+Z333*$N333*SUMIF(Lists!$E$2:$E$133,'Quarterly Information'!$M333,Exchange_Value)+Z333*$P333*SUMIF(Lists!$E$2:$E$133,'Quarterly Information'!$O333,Exchange_Value)+Z333*$R333*SUMIF(Lists!$E$2:$E$133,'Quarterly Information'!$Q333,Exchange_Value)+Z333*$T333*SUMIF(Lists!$E$2:$E$133,'Quarterly Information'!$S333,Exchange_Value))/1000,Z333*SUMIF(Lists!$E$2:$E$133,$I333,Exchange_Value)/1000),1)</f>
        <v>0</v>
      </c>
      <c r="CD333" s="218">
        <f>ROUND(IF($I333="Other HFC Blend",(AA333*$L333*SUMIF(Lists!$E$2:$E$133,'Quarterly Information'!$K333,Exchange_Value)+AA333*$N333*SUMIF(Lists!$E$2:$E$133,'Quarterly Information'!$M333,Exchange_Value)+AA333*$P333*SUMIF(Lists!$E$2:$E$133,'Quarterly Information'!$O333,Exchange_Value)+AA333*$R333*SUMIF(Lists!$E$2:$E$133,'Quarterly Information'!$Q333,Exchange_Value)+AA333*$T333*SUMIF(Lists!$E$2:$E$133,'Quarterly Information'!$S333,Exchange_Value))/1000,AA333*SUMIF(Lists!$E$2:$E$133,$I333,Exchange_Value)/1000),1)</f>
        <v>0</v>
      </c>
      <c r="CE333" s="218">
        <f>ROUND(IF($I333="Other HFC Blend",(AB333*$L333*SUMIF(Lists!$E$2:$E$133,'Quarterly Information'!$K333,Exchange_Value)+AB333*$N333*SUMIF(Lists!$E$2:$E$133,'Quarterly Information'!$M333,Exchange_Value)+AB333*$P333*SUMIF(Lists!$E$2:$E$133,'Quarterly Information'!$O333,Exchange_Value)+AB333*$R333*SUMIF(Lists!$E$2:$E$133,'Quarterly Information'!$Q333,Exchange_Value)+AB333*$T333*SUMIF(Lists!$E$2:$E$133,'Quarterly Information'!$S333,Exchange_Value))/1000,AB333*SUMIF(Lists!$E$2:$E$133,$I333,Exchange_Value)/1000),1)</f>
        <v>0</v>
      </c>
      <c r="CF333" s="218">
        <f>ROUND(IF($I333="Other HFC Blend",(AC333*$L333*SUMIF(Lists!$E$2:$E$133,'Quarterly Information'!$K333,Exchange_Value)+AC333*$N333*SUMIF(Lists!$E$2:$E$133,'Quarterly Information'!$M333,Exchange_Value)+AC333*$P333*SUMIF(Lists!$E$2:$E$133,'Quarterly Information'!$O333,Exchange_Value)+AC333*$R333*SUMIF(Lists!$E$2:$E$133,'Quarterly Information'!$Q333,Exchange_Value)+AC333*$T333*SUMIF(Lists!$E$2:$E$133,'Quarterly Information'!$S333,Exchange_Value))/1000,AC333*SUMIF(Lists!$E$2:$E$133,$I333,Exchange_Value)/1000),1)</f>
        <v>0</v>
      </c>
      <c r="CG333" s="218">
        <f>ROUND(IF($I333="Other HFC Blend",(AD333*$L333*SUMIF(Lists!$E$2:$E$133,'Quarterly Information'!$K333,Exchange_Value)+AD333*$N333*SUMIF(Lists!$E$2:$E$133,'Quarterly Information'!$M333,Exchange_Value)+AD333*$P333*SUMIF(Lists!$E$2:$E$133,'Quarterly Information'!$O333,Exchange_Value)+AD333*$R333*SUMIF(Lists!$E$2:$E$133,'Quarterly Information'!$Q333,Exchange_Value)+AD333*$T333*SUMIF(Lists!$E$2:$E$133,'Quarterly Information'!$S333,Exchange_Value))/1000,AD333*SUMIF(Lists!$E$2:$E$133,$I333,Exchange_Value)/1000),1)</f>
        <v>0</v>
      </c>
      <c r="CH333" s="218">
        <f>ROUND(IF($I333="Other HFC Blend",(AE333*$L333*SUMIF(Lists!$E$2:$E$133,'Quarterly Information'!$K333,Exchange_Value)+AE333*$N333*SUMIF(Lists!$E$2:$E$133,'Quarterly Information'!$M333,Exchange_Value)+AE333*$P333*SUMIF(Lists!$E$2:$E$133,'Quarterly Information'!$O333,Exchange_Value)+AE333*$R333*SUMIF(Lists!$E$2:$E$133,'Quarterly Information'!$Q333,Exchange_Value)+AE333*$T333*SUMIF(Lists!$E$2:$E$133,'Quarterly Information'!$S333,Exchange_Value))/1000,AE333*SUMIF(Lists!$E$2:$E$133,$I333,Exchange_Value)/1000),1)</f>
        <v>0</v>
      </c>
      <c r="CI333" s="218">
        <f>ROUND(IF($I333="Other HFC Blend",(AF333*$L333*SUMIF(Lists!$E$2:$E$133,'Quarterly Information'!$K333,Exchange_Value)+AF333*$N333*SUMIF(Lists!$E$2:$E$133,'Quarterly Information'!$M333,Exchange_Value)+AF333*$P333*SUMIF(Lists!$E$2:$E$133,'Quarterly Information'!$O333,Exchange_Value)+AF333*$R333*SUMIF(Lists!$E$2:$E$133,'Quarterly Information'!$Q333,Exchange_Value)+AF333*$T333*SUMIF(Lists!$E$2:$E$133,'Quarterly Information'!$S333,Exchange_Value))/1000,AF333*SUMIF(Lists!$E$2:$E$133,$I333,Exchange_Value)/1000),1)</f>
        <v>0</v>
      </c>
    </row>
    <row r="334" spans="1:87" ht="14" x14ac:dyDescent="0.25">
      <c r="A334" s="39">
        <v>292</v>
      </c>
      <c r="B334" s="90" t="str">
        <f t="shared" si="213"/>
        <v/>
      </c>
      <c r="C334" s="159"/>
      <c r="D334" s="91"/>
      <c r="E334" s="174"/>
      <c r="F334" s="92"/>
      <c r="G334" s="93"/>
      <c r="H334" s="94"/>
      <c r="I334" s="185"/>
      <c r="J334" s="200"/>
      <c r="K334" s="210"/>
      <c r="L334" s="95"/>
      <c r="M334" s="92"/>
      <c r="N334" s="95"/>
      <c r="O334" s="92"/>
      <c r="P334" s="95"/>
      <c r="Q334" s="128"/>
      <c r="R334" s="95"/>
      <c r="S334" s="128"/>
      <c r="T334" s="211"/>
      <c r="U334" s="203"/>
      <c r="V334" s="92"/>
      <c r="W334" s="96"/>
      <c r="X334" s="92"/>
      <c r="Y334" s="220"/>
      <c r="Z334" s="226"/>
      <c r="AA334" s="165"/>
      <c r="AB334" s="165"/>
      <c r="AC334" s="165"/>
      <c r="AD334" s="165"/>
      <c r="AE334" s="165"/>
      <c r="AF334" s="168"/>
      <c r="AG334"/>
      <c r="AH334" s="107">
        <f t="shared" si="215"/>
        <v>0</v>
      </c>
      <c r="AI334" s="107">
        <f t="shared" si="216"/>
        <v>0</v>
      </c>
      <c r="AJ334" s="107">
        <f t="shared" si="217"/>
        <v>0</v>
      </c>
      <c r="AK334" s="107">
        <f t="shared" si="218"/>
        <v>0</v>
      </c>
      <c r="AL334" s="107">
        <f t="shared" si="219"/>
        <v>0</v>
      </c>
      <c r="AM334" s="107">
        <f t="shared" si="214"/>
        <v>0</v>
      </c>
      <c r="AO334" s="161" t="e">
        <f t="shared" si="220"/>
        <v>#DIV/0!</v>
      </c>
      <c r="AP334" s="161" t="e">
        <f t="shared" si="221"/>
        <v>#DIV/0!</v>
      </c>
      <c r="AQ334" s="161" t="e">
        <f t="shared" si="222"/>
        <v>#DIV/0!</v>
      </c>
      <c r="AR334" s="161" t="e">
        <f t="shared" si="223"/>
        <v>#DIV/0!</v>
      </c>
      <c r="AS334" s="161" t="e">
        <f t="shared" si="224"/>
        <v>#DIV/0!</v>
      </c>
      <c r="AT334" s="107">
        <f t="shared" si="225"/>
        <v>0</v>
      </c>
      <c r="AU334" s="161" t="e">
        <f t="shared" si="226"/>
        <v>#DIV/0!</v>
      </c>
      <c r="AV334" s="161" t="e">
        <f t="shared" si="227"/>
        <v>#DIV/0!</v>
      </c>
      <c r="AW334" s="161" t="e">
        <f t="shared" si="228"/>
        <v>#DIV/0!</v>
      </c>
      <c r="AX334" s="161" t="e">
        <f t="shared" si="229"/>
        <v>#DIV/0!</v>
      </c>
      <c r="AY334" s="161" t="e">
        <f t="shared" si="230"/>
        <v>#DIV/0!</v>
      </c>
      <c r="AZ334" s="107">
        <f t="shared" si="231"/>
        <v>0</v>
      </c>
      <c r="BA334" s="161" t="e">
        <f t="shared" si="232"/>
        <v>#DIV/0!</v>
      </c>
      <c r="BB334" s="161" t="e">
        <f t="shared" si="233"/>
        <v>#DIV/0!</v>
      </c>
      <c r="BC334" s="161" t="e">
        <f t="shared" si="234"/>
        <v>#DIV/0!</v>
      </c>
      <c r="BD334" s="161" t="e">
        <f t="shared" si="235"/>
        <v>#DIV/0!</v>
      </c>
      <c r="BE334" s="161" t="e">
        <f t="shared" si="236"/>
        <v>#DIV/0!</v>
      </c>
      <c r="BF334" s="107">
        <f t="shared" si="237"/>
        <v>0</v>
      </c>
      <c r="BG334" s="161" t="e">
        <f t="shared" si="238"/>
        <v>#DIV/0!</v>
      </c>
      <c r="BH334" s="161" t="e">
        <f t="shared" si="239"/>
        <v>#DIV/0!</v>
      </c>
      <c r="BI334" s="161" t="e">
        <f t="shared" si="240"/>
        <v>#DIV/0!</v>
      </c>
      <c r="BJ334" s="161" t="e">
        <f t="shared" si="241"/>
        <v>#DIV/0!</v>
      </c>
      <c r="BK334" s="161" t="e">
        <f t="shared" si="242"/>
        <v>#DIV/0!</v>
      </c>
      <c r="BL334" s="107">
        <f t="shared" si="243"/>
        <v>0</v>
      </c>
      <c r="BM334" s="161" t="e">
        <f t="shared" si="244"/>
        <v>#DIV/0!</v>
      </c>
      <c r="BN334" s="161" t="e">
        <f t="shared" si="245"/>
        <v>#DIV/0!</v>
      </c>
      <c r="BO334" s="161" t="e">
        <f t="shared" si="246"/>
        <v>#DIV/0!</v>
      </c>
      <c r="BP334" s="161" t="e">
        <f t="shared" si="247"/>
        <v>#DIV/0!</v>
      </c>
      <c r="BQ334" s="161" t="e">
        <f t="shared" si="248"/>
        <v>#DIV/0!</v>
      </c>
      <c r="BR334" s="107">
        <f t="shared" si="249"/>
        <v>0</v>
      </c>
      <c r="BS334" s="161" t="e">
        <f t="shared" si="250"/>
        <v>#DIV/0!</v>
      </c>
      <c r="BT334" s="161" t="e">
        <f t="shared" si="251"/>
        <v>#DIV/0!</v>
      </c>
      <c r="BU334" s="161" t="e">
        <f t="shared" si="252"/>
        <v>#DIV/0!</v>
      </c>
      <c r="BV334" s="161" t="e">
        <f t="shared" si="253"/>
        <v>#DIV/0!</v>
      </c>
      <c r="BW334" s="161" t="e">
        <f t="shared" si="254"/>
        <v>#DIV/0!</v>
      </c>
      <c r="BX334" s="107">
        <f t="shared" si="255"/>
        <v>0</v>
      </c>
      <c r="BZ334" s="40" t="e">
        <f>VLOOKUP(I334,Lists!$D$2:$D$19,1,FALSE)</f>
        <v>#N/A</v>
      </c>
      <c r="CA334" s="40" t="e">
        <f>VLOOKUP($I334,Blends!$B$2:$B$115,1,FALSE)</f>
        <v>#N/A</v>
      </c>
      <c r="CC334" s="218">
        <f>ROUND(IF($I334="Other HFC Blend",(Z334*$L334*SUMIF(Lists!$E$2:$E$133,'Quarterly Information'!$K334,Exchange_Value)+Z334*$N334*SUMIF(Lists!$E$2:$E$133,'Quarterly Information'!$M334,Exchange_Value)+Z334*$P334*SUMIF(Lists!$E$2:$E$133,'Quarterly Information'!$O334,Exchange_Value)+Z334*$R334*SUMIF(Lists!$E$2:$E$133,'Quarterly Information'!$Q334,Exchange_Value)+Z334*$T334*SUMIF(Lists!$E$2:$E$133,'Quarterly Information'!$S334,Exchange_Value))/1000,Z334*SUMIF(Lists!$E$2:$E$133,$I334,Exchange_Value)/1000),1)</f>
        <v>0</v>
      </c>
      <c r="CD334" s="218">
        <f>ROUND(IF($I334="Other HFC Blend",(AA334*$L334*SUMIF(Lists!$E$2:$E$133,'Quarterly Information'!$K334,Exchange_Value)+AA334*$N334*SUMIF(Lists!$E$2:$E$133,'Quarterly Information'!$M334,Exchange_Value)+AA334*$P334*SUMIF(Lists!$E$2:$E$133,'Quarterly Information'!$O334,Exchange_Value)+AA334*$R334*SUMIF(Lists!$E$2:$E$133,'Quarterly Information'!$Q334,Exchange_Value)+AA334*$T334*SUMIF(Lists!$E$2:$E$133,'Quarterly Information'!$S334,Exchange_Value))/1000,AA334*SUMIF(Lists!$E$2:$E$133,$I334,Exchange_Value)/1000),1)</f>
        <v>0</v>
      </c>
      <c r="CE334" s="218">
        <f>ROUND(IF($I334="Other HFC Blend",(AB334*$L334*SUMIF(Lists!$E$2:$E$133,'Quarterly Information'!$K334,Exchange_Value)+AB334*$N334*SUMIF(Lists!$E$2:$E$133,'Quarterly Information'!$M334,Exchange_Value)+AB334*$P334*SUMIF(Lists!$E$2:$E$133,'Quarterly Information'!$O334,Exchange_Value)+AB334*$R334*SUMIF(Lists!$E$2:$E$133,'Quarterly Information'!$Q334,Exchange_Value)+AB334*$T334*SUMIF(Lists!$E$2:$E$133,'Quarterly Information'!$S334,Exchange_Value))/1000,AB334*SUMIF(Lists!$E$2:$E$133,$I334,Exchange_Value)/1000),1)</f>
        <v>0</v>
      </c>
      <c r="CF334" s="218">
        <f>ROUND(IF($I334="Other HFC Blend",(AC334*$L334*SUMIF(Lists!$E$2:$E$133,'Quarterly Information'!$K334,Exchange_Value)+AC334*$N334*SUMIF(Lists!$E$2:$E$133,'Quarterly Information'!$M334,Exchange_Value)+AC334*$P334*SUMIF(Lists!$E$2:$E$133,'Quarterly Information'!$O334,Exchange_Value)+AC334*$R334*SUMIF(Lists!$E$2:$E$133,'Quarterly Information'!$Q334,Exchange_Value)+AC334*$T334*SUMIF(Lists!$E$2:$E$133,'Quarterly Information'!$S334,Exchange_Value))/1000,AC334*SUMIF(Lists!$E$2:$E$133,$I334,Exchange_Value)/1000),1)</f>
        <v>0</v>
      </c>
      <c r="CG334" s="218">
        <f>ROUND(IF($I334="Other HFC Blend",(AD334*$L334*SUMIF(Lists!$E$2:$E$133,'Quarterly Information'!$K334,Exchange_Value)+AD334*$N334*SUMIF(Lists!$E$2:$E$133,'Quarterly Information'!$M334,Exchange_Value)+AD334*$P334*SUMIF(Lists!$E$2:$E$133,'Quarterly Information'!$O334,Exchange_Value)+AD334*$R334*SUMIF(Lists!$E$2:$E$133,'Quarterly Information'!$Q334,Exchange_Value)+AD334*$T334*SUMIF(Lists!$E$2:$E$133,'Quarterly Information'!$S334,Exchange_Value))/1000,AD334*SUMIF(Lists!$E$2:$E$133,$I334,Exchange_Value)/1000),1)</f>
        <v>0</v>
      </c>
      <c r="CH334" s="218">
        <f>ROUND(IF($I334="Other HFC Blend",(AE334*$L334*SUMIF(Lists!$E$2:$E$133,'Quarterly Information'!$K334,Exchange_Value)+AE334*$N334*SUMIF(Lists!$E$2:$E$133,'Quarterly Information'!$M334,Exchange_Value)+AE334*$P334*SUMIF(Lists!$E$2:$E$133,'Quarterly Information'!$O334,Exchange_Value)+AE334*$R334*SUMIF(Lists!$E$2:$E$133,'Quarterly Information'!$Q334,Exchange_Value)+AE334*$T334*SUMIF(Lists!$E$2:$E$133,'Quarterly Information'!$S334,Exchange_Value))/1000,AE334*SUMIF(Lists!$E$2:$E$133,$I334,Exchange_Value)/1000),1)</f>
        <v>0</v>
      </c>
      <c r="CI334" s="218">
        <f>ROUND(IF($I334="Other HFC Blend",(AF334*$L334*SUMIF(Lists!$E$2:$E$133,'Quarterly Information'!$K334,Exchange_Value)+AF334*$N334*SUMIF(Lists!$E$2:$E$133,'Quarterly Information'!$M334,Exchange_Value)+AF334*$P334*SUMIF(Lists!$E$2:$E$133,'Quarterly Information'!$O334,Exchange_Value)+AF334*$R334*SUMIF(Lists!$E$2:$E$133,'Quarterly Information'!$Q334,Exchange_Value)+AF334*$T334*SUMIF(Lists!$E$2:$E$133,'Quarterly Information'!$S334,Exchange_Value))/1000,AF334*SUMIF(Lists!$E$2:$E$133,$I334,Exchange_Value)/1000),1)</f>
        <v>0</v>
      </c>
    </row>
    <row r="335" spans="1:87" ht="14" x14ac:dyDescent="0.25">
      <c r="A335" s="39">
        <v>293</v>
      </c>
      <c r="B335" s="90" t="str">
        <f t="shared" si="213"/>
        <v/>
      </c>
      <c r="C335" s="159"/>
      <c r="D335" s="91"/>
      <c r="E335" s="174"/>
      <c r="F335" s="92"/>
      <c r="G335" s="93"/>
      <c r="H335" s="94"/>
      <c r="I335" s="185"/>
      <c r="J335" s="200"/>
      <c r="K335" s="210"/>
      <c r="L335" s="95"/>
      <c r="M335" s="92"/>
      <c r="N335" s="95"/>
      <c r="O335" s="92"/>
      <c r="P335" s="95"/>
      <c r="Q335" s="128"/>
      <c r="R335" s="95"/>
      <c r="S335" s="128"/>
      <c r="T335" s="211"/>
      <c r="U335" s="203"/>
      <c r="V335" s="92"/>
      <c r="W335" s="96"/>
      <c r="X335" s="92"/>
      <c r="Y335" s="220"/>
      <c r="Z335" s="226"/>
      <c r="AA335" s="165"/>
      <c r="AB335" s="165"/>
      <c r="AC335" s="165"/>
      <c r="AD335" s="165"/>
      <c r="AE335" s="165"/>
      <c r="AF335" s="168"/>
      <c r="AG335"/>
      <c r="AH335" s="107">
        <f t="shared" si="215"/>
        <v>0</v>
      </c>
      <c r="AI335" s="107">
        <f t="shared" si="216"/>
        <v>0</v>
      </c>
      <c r="AJ335" s="107">
        <f t="shared" si="217"/>
        <v>0</v>
      </c>
      <c r="AK335" s="107">
        <f t="shared" si="218"/>
        <v>0</v>
      </c>
      <c r="AL335" s="107">
        <f t="shared" si="219"/>
        <v>0</v>
      </c>
      <c r="AM335" s="107">
        <f t="shared" si="214"/>
        <v>0</v>
      </c>
      <c r="AO335" s="161" t="e">
        <f t="shared" si="220"/>
        <v>#DIV/0!</v>
      </c>
      <c r="AP335" s="161" t="e">
        <f t="shared" si="221"/>
        <v>#DIV/0!</v>
      </c>
      <c r="AQ335" s="161" t="e">
        <f t="shared" si="222"/>
        <v>#DIV/0!</v>
      </c>
      <c r="AR335" s="161" t="e">
        <f t="shared" si="223"/>
        <v>#DIV/0!</v>
      </c>
      <c r="AS335" s="161" t="e">
        <f t="shared" si="224"/>
        <v>#DIV/0!</v>
      </c>
      <c r="AT335" s="107">
        <f t="shared" si="225"/>
        <v>0</v>
      </c>
      <c r="AU335" s="161" t="e">
        <f t="shared" si="226"/>
        <v>#DIV/0!</v>
      </c>
      <c r="AV335" s="161" t="e">
        <f t="shared" si="227"/>
        <v>#DIV/0!</v>
      </c>
      <c r="AW335" s="161" t="e">
        <f t="shared" si="228"/>
        <v>#DIV/0!</v>
      </c>
      <c r="AX335" s="161" t="e">
        <f t="shared" si="229"/>
        <v>#DIV/0!</v>
      </c>
      <c r="AY335" s="161" t="e">
        <f t="shared" si="230"/>
        <v>#DIV/0!</v>
      </c>
      <c r="AZ335" s="107">
        <f t="shared" si="231"/>
        <v>0</v>
      </c>
      <c r="BA335" s="161" t="e">
        <f t="shared" si="232"/>
        <v>#DIV/0!</v>
      </c>
      <c r="BB335" s="161" t="e">
        <f t="shared" si="233"/>
        <v>#DIV/0!</v>
      </c>
      <c r="BC335" s="161" t="e">
        <f t="shared" si="234"/>
        <v>#DIV/0!</v>
      </c>
      <c r="BD335" s="161" t="e">
        <f t="shared" si="235"/>
        <v>#DIV/0!</v>
      </c>
      <c r="BE335" s="161" t="e">
        <f t="shared" si="236"/>
        <v>#DIV/0!</v>
      </c>
      <c r="BF335" s="107">
        <f t="shared" si="237"/>
        <v>0</v>
      </c>
      <c r="BG335" s="161" t="e">
        <f t="shared" si="238"/>
        <v>#DIV/0!</v>
      </c>
      <c r="BH335" s="161" t="e">
        <f t="shared" si="239"/>
        <v>#DIV/0!</v>
      </c>
      <c r="BI335" s="161" t="e">
        <f t="shared" si="240"/>
        <v>#DIV/0!</v>
      </c>
      <c r="BJ335" s="161" t="e">
        <f t="shared" si="241"/>
        <v>#DIV/0!</v>
      </c>
      <c r="BK335" s="161" t="e">
        <f t="shared" si="242"/>
        <v>#DIV/0!</v>
      </c>
      <c r="BL335" s="107">
        <f t="shared" si="243"/>
        <v>0</v>
      </c>
      <c r="BM335" s="161" t="e">
        <f t="shared" si="244"/>
        <v>#DIV/0!</v>
      </c>
      <c r="BN335" s="161" t="e">
        <f t="shared" si="245"/>
        <v>#DIV/0!</v>
      </c>
      <c r="BO335" s="161" t="e">
        <f t="shared" si="246"/>
        <v>#DIV/0!</v>
      </c>
      <c r="BP335" s="161" t="e">
        <f t="shared" si="247"/>
        <v>#DIV/0!</v>
      </c>
      <c r="BQ335" s="161" t="e">
        <f t="shared" si="248"/>
        <v>#DIV/0!</v>
      </c>
      <c r="BR335" s="107">
        <f t="shared" si="249"/>
        <v>0</v>
      </c>
      <c r="BS335" s="161" t="e">
        <f t="shared" si="250"/>
        <v>#DIV/0!</v>
      </c>
      <c r="BT335" s="161" t="e">
        <f t="shared" si="251"/>
        <v>#DIV/0!</v>
      </c>
      <c r="BU335" s="161" t="e">
        <f t="shared" si="252"/>
        <v>#DIV/0!</v>
      </c>
      <c r="BV335" s="161" t="e">
        <f t="shared" si="253"/>
        <v>#DIV/0!</v>
      </c>
      <c r="BW335" s="161" t="e">
        <f t="shared" si="254"/>
        <v>#DIV/0!</v>
      </c>
      <c r="BX335" s="107">
        <f t="shared" si="255"/>
        <v>0</v>
      </c>
      <c r="BZ335" s="40" t="e">
        <f>VLOOKUP(I335,Lists!$D$2:$D$19,1,FALSE)</f>
        <v>#N/A</v>
      </c>
      <c r="CA335" s="40" t="e">
        <f>VLOOKUP($I335,Blends!$B$2:$B$115,1,FALSE)</f>
        <v>#N/A</v>
      </c>
      <c r="CC335" s="218">
        <f>ROUND(IF($I335="Other HFC Blend",(Z335*$L335*SUMIF(Lists!$E$2:$E$133,'Quarterly Information'!$K335,Exchange_Value)+Z335*$N335*SUMIF(Lists!$E$2:$E$133,'Quarterly Information'!$M335,Exchange_Value)+Z335*$P335*SUMIF(Lists!$E$2:$E$133,'Quarterly Information'!$O335,Exchange_Value)+Z335*$R335*SUMIF(Lists!$E$2:$E$133,'Quarterly Information'!$Q335,Exchange_Value)+Z335*$T335*SUMIF(Lists!$E$2:$E$133,'Quarterly Information'!$S335,Exchange_Value))/1000,Z335*SUMIF(Lists!$E$2:$E$133,$I335,Exchange_Value)/1000),1)</f>
        <v>0</v>
      </c>
      <c r="CD335" s="218">
        <f>ROUND(IF($I335="Other HFC Blend",(AA335*$L335*SUMIF(Lists!$E$2:$E$133,'Quarterly Information'!$K335,Exchange_Value)+AA335*$N335*SUMIF(Lists!$E$2:$E$133,'Quarterly Information'!$M335,Exchange_Value)+AA335*$P335*SUMIF(Lists!$E$2:$E$133,'Quarterly Information'!$O335,Exchange_Value)+AA335*$R335*SUMIF(Lists!$E$2:$E$133,'Quarterly Information'!$Q335,Exchange_Value)+AA335*$T335*SUMIF(Lists!$E$2:$E$133,'Quarterly Information'!$S335,Exchange_Value))/1000,AA335*SUMIF(Lists!$E$2:$E$133,$I335,Exchange_Value)/1000),1)</f>
        <v>0</v>
      </c>
      <c r="CE335" s="218">
        <f>ROUND(IF($I335="Other HFC Blend",(AB335*$L335*SUMIF(Lists!$E$2:$E$133,'Quarterly Information'!$K335,Exchange_Value)+AB335*$N335*SUMIF(Lists!$E$2:$E$133,'Quarterly Information'!$M335,Exchange_Value)+AB335*$P335*SUMIF(Lists!$E$2:$E$133,'Quarterly Information'!$O335,Exchange_Value)+AB335*$R335*SUMIF(Lists!$E$2:$E$133,'Quarterly Information'!$Q335,Exchange_Value)+AB335*$T335*SUMIF(Lists!$E$2:$E$133,'Quarterly Information'!$S335,Exchange_Value))/1000,AB335*SUMIF(Lists!$E$2:$E$133,$I335,Exchange_Value)/1000),1)</f>
        <v>0</v>
      </c>
      <c r="CF335" s="218">
        <f>ROUND(IF($I335="Other HFC Blend",(AC335*$L335*SUMIF(Lists!$E$2:$E$133,'Quarterly Information'!$K335,Exchange_Value)+AC335*$N335*SUMIF(Lists!$E$2:$E$133,'Quarterly Information'!$M335,Exchange_Value)+AC335*$P335*SUMIF(Lists!$E$2:$E$133,'Quarterly Information'!$O335,Exchange_Value)+AC335*$R335*SUMIF(Lists!$E$2:$E$133,'Quarterly Information'!$Q335,Exchange_Value)+AC335*$T335*SUMIF(Lists!$E$2:$E$133,'Quarterly Information'!$S335,Exchange_Value))/1000,AC335*SUMIF(Lists!$E$2:$E$133,$I335,Exchange_Value)/1000),1)</f>
        <v>0</v>
      </c>
      <c r="CG335" s="218">
        <f>ROUND(IF($I335="Other HFC Blend",(AD335*$L335*SUMIF(Lists!$E$2:$E$133,'Quarterly Information'!$K335,Exchange_Value)+AD335*$N335*SUMIF(Lists!$E$2:$E$133,'Quarterly Information'!$M335,Exchange_Value)+AD335*$P335*SUMIF(Lists!$E$2:$E$133,'Quarterly Information'!$O335,Exchange_Value)+AD335*$R335*SUMIF(Lists!$E$2:$E$133,'Quarterly Information'!$Q335,Exchange_Value)+AD335*$T335*SUMIF(Lists!$E$2:$E$133,'Quarterly Information'!$S335,Exchange_Value))/1000,AD335*SUMIF(Lists!$E$2:$E$133,$I335,Exchange_Value)/1000),1)</f>
        <v>0</v>
      </c>
      <c r="CH335" s="218">
        <f>ROUND(IF($I335="Other HFC Blend",(AE335*$L335*SUMIF(Lists!$E$2:$E$133,'Quarterly Information'!$K335,Exchange_Value)+AE335*$N335*SUMIF(Lists!$E$2:$E$133,'Quarterly Information'!$M335,Exchange_Value)+AE335*$P335*SUMIF(Lists!$E$2:$E$133,'Quarterly Information'!$O335,Exchange_Value)+AE335*$R335*SUMIF(Lists!$E$2:$E$133,'Quarterly Information'!$Q335,Exchange_Value)+AE335*$T335*SUMIF(Lists!$E$2:$E$133,'Quarterly Information'!$S335,Exchange_Value))/1000,AE335*SUMIF(Lists!$E$2:$E$133,$I335,Exchange_Value)/1000),1)</f>
        <v>0</v>
      </c>
      <c r="CI335" s="218">
        <f>ROUND(IF($I335="Other HFC Blend",(AF335*$L335*SUMIF(Lists!$E$2:$E$133,'Quarterly Information'!$K335,Exchange_Value)+AF335*$N335*SUMIF(Lists!$E$2:$E$133,'Quarterly Information'!$M335,Exchange_Value)+AF335*$P335*SUMIF(Lists!$E$2:$E$133,'Quarterly Information'!$O335,Exchange_Value)+AF335*$R335*SUMIF(Lists!$E$2:$E$133,'Quarterly Information'!$Q335,Exchange_Value)+AF335*$T335*SUMIF(Lists!$E$2:$E$133,'Quarterly Information'!$S335,Exchange_Value))/1000,AF335*SUMIF(Lists!$E$2:$E$133,$I335,Exchange_Value)/1000),1)</f>
        <v>0</v>
      </c>
    </row>
    <row r="336" spans="1:87" ht="14" x14ac:dyDescent="0.25">
      <c r="A336" s="39">
        <v>294</v>
      </c>
      <c r="B336" s="90" t="str">
        <f t="shared" si="213"/>
        <v/>
      </c>
      <c r="C336" s="159"/>
      <c r="D336" s="91"/>
      <c r="E336" s="174"/>
      <c r="F336" s="92"/>
      <c r="G336" s="93"/>
      <c r="H336" s="94"/>
      <c r="I336" s="185"/>
      <c r="J336" s="200"/>
      <c r="K336" s="210"/>
      <c r="L336" s="95"/>
      <c r="M336" s="92"/>
      <c r="N336" s="95"/>
      <c r="O336" s="92"/>
      <c r="P336" s="95"/>
      <c r="Q336" s="128"/>
      <c r="R336" s="95"/>
      <c r="S336" s="128"/>
      <c r="T336" s="211"/>
      <c r="U336" s="203"/>
      <c r="V336" s="92"/>
      <c r="W336" s="96"/>
      <c r="X336" s="92"/>
      <c r="Y336" s="220"/>
      <c r="Z336" s="226"/>
      <c r="AA336" s="165"/>
      <c r="AB336" s="165"/>
      <c r="AC336" s="165"/>
      <c r="AD336" s="165"/>
      <c r="AE336" s="165"/>
      <c r="AF336" s="168"/>
      <c r="AG336"/>
      <c r="AH336" s="107">
        <f t="shared" si="215"/>
        <v>0</v>
      </c>
      <c r="AI336" s="107">
        <f t="shared" si="216"/>
        <v>0</v>
      </c>
      <c r="AJ336" s="107">
        <f t="shared" si="217"/>
        <v>0</v>
      </c>
      <c r="AK336" s="107">
        <f t="shared" si="218"/>
        <v>0</v>
      </c>
      <c r="AL336" s="107">
        <f t="shared" si="219"/>
        <v>0</v>
      </c>
      <c r="AM336" s="107">
        <f t="shared" si="214"/>
        <v>0</v>
      </c>
      <c r="AO336" s="161" t="e">
        <f t="shared" si="220"/>
        <v>#DIV/0!</v>
      </c>
      <c r="AP336" s="161" t="e">
        <f t="shared" si="221"/>
        <v>#DIV/0!</v>
      </c>
      <c r="AQ336" s="161" t="e">
        <f t="shared" si="222"/>
        <v>#DIV/0!</v>
      </c>
      <c r="AR336" s="161" t="e">
        <f t="shared" si="223"/>
        <v>#DIV/0!</v>
      </c>
      <c r="AS336" s="161" t="e">
        <f t="shared" si="224"/>
        <v>#DIV/0!</v>
      </c>
      <c r="AT336" s="107">
        <f t="shared" si="225"/>
        <v>0</v>
      </c>
      <c r="AU336" s="161" t="e">
        <f t="shared" si="226"/>
        <v>#DIV/0!</v>
      </c>
      <c r="AV336" s="161" t="e">
        <f t="shared" si="227"/>
        <v>#DIV/0!</v>
      </c>
      <c r="AW336" s="161" t="e">
        <f t="shared" si="228"/>
        <v>#DIV/0!</v>
      </c>
      <c r="AX336" s="161" t="e">
        <f t="shared" si="229"/>
        <v>#DIV/0!</v>
      </c>
      <c r="AY336" s="161" t="e">
        <f t="shared" si="230"/>
        <v>#DIV/0!</v>
      </c>
      <c r="AZ336" s="107">
        <f t="shared" si="231"/>
        <v>0</v>
      </c>
      <c r="BA336" s="161" t="e">
        <f t="shared" si="232"/>
        <v>#DIV/0!</v>
      </c>
      <c r="BB336" s="161" t="e">
        <f t="shared" si="233"/>
        <v>#DIV/0!</v>
      </c>
      <c r="BC336" s="161" t="e">
        <f t="shared" si="234"/>
        <v>#DIV/0!</v>
      </c>
      <c r="BD336" s="161" t="e">
        <f t="shared" si="235"/>
        <v>#DIV/0!</v>
      </c>
      <c r="BE336" s="161" t="e">
        <f t="shared" si="236"/>
        <v>#DIV/0!</v>
      </c>
      <c r="BF336" s="107">
        <f t="shared" si="237"/>
        <v>0</v>
      </c>
      <c r="BG336" s="161" t="e">
        <f t="shared" si="238"/>
        <v>#DIV/0!</v>
      </c>
      <c r="BH336" s="161" t="e">
        <f t="shared" si="239"/>
        <v>#DIV/0!</v>
      </c>
      <c r="BI336" s="161" t="e">
        <f t="shared" si="240"/>
        <v>#DIV/0!</v>
      </c>
      <c r="BJ336" s="161" t="e">
        <f t="shared" si="241"/>
        <v>#DIV/0!</v>
      </c>
      <c r="BK336" s="161" t="e">
        <f t="shared" si="242"/>
        <v>#DIV/0!</v>
      </c>
      <c r="BL336" s="107">
        <f t="shared" si="243"/>
        <v>0</v>
      </c>
      <c r="BM336" s="161" t="e">
        <f t="shared" si="244"/>
        <v>#DIV/0!</v>
      </c>
      <c r="BN336" s="161" t="e">
        <f t="shared" si="245"/>
        <v>#DIV/0!</v>
      </c>
      <c r="BO336" s="161" t="e">
        <f t="shared" si="246"/>
        <v>#DIV/0!</v>
      </c>
      <c r="BP336" s="161" t="e">
        <f t="shared" si="247"/>
        <v>#DIV/0!</v>
      </c>
      <c r="BQ336" s="161" t="e">
        <f t="shared" si="248"/>
        <v>#DIV/0!</v>
      </c>
      <c r="BR336" s="107">
        <f t="shared" si="249"/>
        <v>0</v>
      </c>
      <c r="BS336" s="161" t="e">
        <f t="shared" si="250"/>
        <v>#DIV/0!</v>
      </c>
      <c r="BT336" s="161" t="e">
        <f t="shared" si="251"/>
        <v>#DIV/0!</v>
      </c>
      <c r="BU336" s="161" t="e">
        <f t="shared" si="252"/>
        <v>#DIV/0!</v>
      </c>
      <c r="BV336" s="161" t="e">
        <f t="shared" si="253"/>
        <v>#DIV/0!</v>
      </c>
      <c r="BW336" s="161" t="e">
        <f t="shared" si="254"/>
        <v>#DIV/0!</v>
      </c>
      <c r="BX336" s="107">
        <f t="shared" si="255"/>
        <v>0</v>
      </c>
      <c r="BZ336" s="40" t="e">
        <f>VLOOKUP(I336,Lists!$D$2:$D$19,1,FALSE)</f>
        <v>#N/A</v>
      </c>
      <c r="CA336" s="40" t="e">
        <f>VLOOKUP($I336,Blends!$B$2:$B$115,1,FALSE)</f>
        <v>#N/A</v>
      </c>
      <c r="CC336" s="218">
        <f>ROUND(IF($I336="Other HFC Blend",(Z336*$L336*SUMIF(Lists!$E$2:$E$133,'Quarterly Information'!$K336,Exchange_Value)+Z336*$N336*SUMIF(Lists!$E$2:$E$133,'Quarterly Information'!$M336,Exchange_Value)+Z336*$P336*SUMIF(Lists!$E$2:$E$133,'Quarterly Information'!$O336,Exchange_Value)+Z336*$R336*SUMIF(Lists!$E$2:$E$133,'Quarterly Information'!$Q336,Exchange_Value)+Z336*$T336*SUMIF(Lists!$E$2:$E$133,'Quarterly Information'!$S336,Exchange_Value))/1000,Z336*SUMIF(Lists!$E$2:$E$133,$I336,Exchange_Value)/1000),1)</f>
        <v>0</v>
      </c>
      <c r="CD336" s="218">
        <f>ROUND(IF($I336="Other HFC Blend",(AA336*$L336*SUMIF(Lists!$E$2:$E$133,'Quarterly Information'!$K336,Exchange_Value)+AA336*$N336*SUMIF(Lists!$E$2:$E$133,'Quarterly Information'!$M336,Exchange_Value)+AA336*$P336*SUMIF(Lists!$E$2:$E$133,'Quarterly Information'!$O336,Exchange_Value)+AA336*$R336*SUMIF(Lists!$E$2:$E$133,'Quarterly Information'!$Q336,Exchange_Value)+AA336*$T336*SUMIF(Lists!$E$2:$E$133,'Quarterly Information'!$S336,Exchange_Value))/1000,AA336*SUMIF(Lists!$E$2:$E$133,$I336,Exchange_Value)/1000),1)</f>
        <v>0</v>
      </c>
      <c r="CE336" s="218">
        <f>ROUND(IF($I336="Other HFC Blend",(AB336*$L336*SUMIF(Lists!$E$2:$E$133,'Quarterly Information'!$K336,Exchange_Value)+AB336*$N336*SUMIF(Lists!$E$2:$E$133,'Quarterly Information'!$M336,Exchange_Value)+AB336*$P336*SUMIF(Lists!$E$2:$E$133,'Quarterly Information'!$O336,Exchange_Value)+AB336*$R336*SUMIF(Lists!$E$2:$E$133,'Quarterly Information'!$Q336,Exchange_Value)+AB336*$T336*SUMIF(Lists!$E$2:$E$133,'Quarterly Information'!$S336,Exchange_Value))/1000,AB336*SUMIF(Lists!$E$2:$E$133,$I336,Exchange_Value)/1000),1)</f>
        <v>0</v>
      </c>
      <c r="CF336" s="218">
        <f>ROUND(IF($I336="Other HFC Blend",(AC336*$L336*SUMIF(Lists!$E$2:$E$133,'Quarterly Information'!$K336,Exchange_Value)+AC336*$N336*SUMIF(Lists!$E$2:$E$133,'Quarterly Information'!$M336,Exchange_Value)+AC336*$P336*SUMIF(Lists!$E$2:$E$133,'Quarterly Information'!$O336,Exchange_Value)+AC336*$R336*SUMIF(Lists!$E$2:$E$133,'Quarterly Information'!$Q336,Exchange_Value)+AC336*$T336*SUMIF(Lists!$E$2:$E$133,'Quarterly Information'!$S336,Exchange_Value))/1000,AC336*SUMIF(Lists!$E$2:$E$133,$I336,Exchange_Value)/1000),1)</f>
        <v>0</v>
      </c>
      <c r="CG336" s="218">
        <f>ROUND(IF($I336="Other HFC Blend",(AD336*$L336*SUMIF(Lists!$E$2:$E$133,'Quarterly Information'!$K336,Exchange_Value)+AD336*$N336*SUMIF(Lists!$E$2:$E$133,'Quarterly Information'!$M336,Exchange_Value)+AD336*$P336*SUMIF(Lists!$E$2:$E$133,'Quarterly Information'!$O336,Exchange_Value)+AD336*$R336*SUMIF(Lists!$E$2:$E$133,'Quarterly Information'!$Q336,Exchange_Value)+AD336*$T336*SUMIF(Lists!$E$2:$E$133,'Quarterly Information'!$S336,Exchange_Value))/1000,AD336*SUMIF(Lists!$E$2:$E$133,$I336,Exchange_Value)/1000),1)</f>
        <v>0</v>
      </c>
      <c r="CH336" s="218">
        <f>ROUND(IF($I336="Other HFC Blend",(AE336*$L336*SUMIF(Lists!$E$2:$E$133,'Quarterly Information'!$K336,Exchange_Value)+AE336*$N336*SUMIF(Lists!$E$2:$E$133,'Quarterly Information'!$M336,Exchange_Value)+AE336*$P336*SUMIF(Lists!$E$2:$E$133,'Quarterly Information'!$O336,Exchange_Value)+AE336*$R336*SUMIF(Lists!$E$2:$E$133,'Quarterly Information'!$Q336,Exchange_Value)+AE336*$T336*SUMIF(Lists!$E$2:$E$133,'Quarterly Information'!$S336,Exchange_Value))/1000,AE336*SUMIF(Lists!$E$2:$E$133,$I336,Exchange_Value)/1000),1)</f>
        <v>0</v>
      </c>
      <c r="CI336" s="218">
        <f>ROUND(IF($I336="Other HFC Blend",(AF336*$L336*SUMIF(Lists!$E$2:$E$133,'Quarterly Information'!$K336,Exchange_Value)+AF336*$N336*SUMIF(Lists!$E$2:$E$133,'Quarterly Information'!$M336,Exchange_Value)+AF336*$P336*SUMIF(Lists!$E$2:$E$133,'Quarterly Information'!$O336,Exchange_Value)+AF336*$R336*SUMIF(Lists!$E$2:$E$133,'Quarterly Information'!$Q336,Exchange_Value)+AF336*$T336*SUMIF(Lists!$E$2:$E$133,'Quarterly Information'!$S336,Exchange_Value))/1000,AF336*SUMIF(Lists!$E$2:$E$133,$I336,Exchange_Value)/1000),1)</f>
        <v>0</v>
      </c>
    </row>
    <row r="337" spans="1:87" ht="14" x14ac:dyDescent="0.25">
      <c r="A337" s="39">
        <v>295</v>
      </c>
      <c r="B337" s="90" t="str">
        <f t="shared" si="213"/>
        <v/>
      </c>
      <c r="C337" s="159"/>
      <c r="D337" s="91"/>
      <c r="E337" s="174"/>
      <c r="F337" s="92"/>
      <c r="G337" s="93"/>
      <c r="H337" s="94"/>
      <c r="I337" s="185"/>
      <c r="J337" s="200"/>
      <c r="K337" s="210"/>
      <c r="L337" s="95"/>
      <c r="M337" s="92"/>
      <c r="N337" s="95"/>
      <c r="O337" s="92"/>
      <c r="P337" s="95"/>
      <c r="Q337" s="128"/>
      <c r="R337" s="95"/>
      <c r="S337" s="128"/>
      <c r="T337" s="211"/>
      <c r="U337" s="203"/>
      <c r="V337" s="92"/>
      <c r="W337" s="96"/>
      <c r="X337" s="92"/>
      <c r="Y337" s="220"/>
      <c r="Z337" s="226"/>
      <c r="AA337" s="165"/>
      <c r="AB337" s="165"/>
      <c r="AC337" s="165"/>
      <c r="AD337" s="165"/>
      <c r="AE337" s="165"/>
      <c r="AF337" s="168"/>
      <c r="AG337"/>
      <c r="AH337" s="107">
        <f t="shared" si="215"/>
        <v>0</v>
      </c>
      <c r="AI337" s="107">
        <f t="shared" si="216"/>
        <v>0</v>
      </c>
      <c r="AJ337" s="107">
        <f t="shared" si="217"/>
        <v>0</v>
      </c>
      <c r="AK337" s="107">
        <f t="shared" si="218"/>
        <v>0</v>
      </c>
      <c r="AL337" s="107">
        <f t="shared" si="219"/>
        <v>0</v>
      </c>
      <c r="AM337" s="107">
        <f t="shared" si="214"/>
        <v>0</v>
      </c>
      <c r="AO337" s="161" t="e">
        <f t="shared" si="220"/>
        <v>#DIV/0!</v>
      </c>
      <c r="AP337" s="161" t="e">
        <f t="shared" si="221"/>
        <v>#DIV/0!</v>
      </c>
      <c r="AQ337" s="161" t="e">
        <f t="shared" si="222"/>
        <v>#DIV/0!</v>
      </c>
      <c r="AR337" s="161" t="e">
        <f t="shared" si="223"/>
        <v>#DIV/0!</v>
      </c>
      <c r="AS337" s="161" t="e">
        <f t="shared" si="224"/>
        <v>#DIV/0!</v>
      </c>
      <c r="AT337" s="107">
        <f t="shared" si="225"/>
        <v>0</v>
      </c>
      <c r="AU337" s="161" t="e">
        <f t="shared" si="226"/>
        <v>#DIV/0!</v>
      </c>
      <c r="AV337" s="161" t="e">
        <f t="shared" si="227"/>
        <v>#DIV/0!</v>
      </c>
      <c r="AW337" s="161" t="e">
        <f t="shared" si="228"/>
        <v>#DIV/0!</v>
      </c>
      <c r="AX337" s="161" t="e">
        <f t="shared" si="229"/>
        <v>#DIV/0!</v>
      </c>
      <c r="AY337" s="161" t="e">
        <f t="shared" si="230"/>
        <v>#DIV/0!</v>
      </c>
      <c r="AZ337" s="107">
        <f t="shared" si="231"/>
        <v>0</v>
      </c>
      <c r="BA337" s="161" t="e">
        <f t="shared" si="232"/>
        <v>#DIV/0!</v>
      </c>
      <c r="BB337" s="161" t="e">
        <f t="shared" si="233"/>
        <v>#DIV/0!</v>
      </c>
      <c r="BC337" s="161" t="e">
        <f t="shared" si="234"/>
        <v>#DIV/0!</v>
      </c>
      <c r="BD337" s="161" t="e">
        <f t="shared" si="235"/>
        <v>#DIV/0!</v>
      </c>
      <c r="BE337" s="161" t="e">
        <f t="shared" si="236"/>
        <v>#DIV/0!</v>
      </c>
      <c r="BF337" s="107">
        <f t="shared" si="237"/>
        <v>0</v>
      </c>
      <c r="BG337" s="161" t="e">
        <f t="shared" si="238"/>
        <v>#DIV/0!</v>
      </c>
      <c r="BH337" s="161" t="e">
        <f t="shared" si="239"/>
        <v>#DIV/0!</v>
      </c>
      <c r="BI337" s="161" t="e">
        <f t="shared" si="240"/>
        <v>#DIV/0!</v>
      </c>
      <c r="BJ337" s="161" t="e">
        <f t="shared" si="241"/>
        <v>#DIV/0!</v>
      </c>
      <c r="BK337" s="161" t="e">
        <f t="shared" si="242"/>
        <v>#DIV/0!</v>
      </c>
      <c r="BL337" s="107">
        <f t="shared" si="243"/>
        <v>0</v>
      </c>
      <c r="BM337" s="161" t="e">
        <f t="shared" si="244"/>
        <v>#DIV/0!</v>
      </c>
      <c r="BN337" s="161" t="e">
        <f t="shared" si="245"/>
        <v>#DIV/0!</v>
      </c>
      <c r="BO337" s="161" t="e">
        <f t="shared" si="246"/>
        <v>#DIV/0!</v>
      </c>
      <c r="BP337" s="161" t="e">
        <f t="shared" si="247"/>
        <v>#DIV/0!</v>
      </c>
      <c r="BQ337" s="161" t="e">
        <f t="shared" si="248"/>
        <v>#DIV/0!</v>
      </c>
      <c r="BR337" s="107">
        <f t="shared" si="249"/>
        <v>0</v>
      </c>
      <c r="BS337" s="161" t="e">
        <f t="shared" si="250"/>
        <v>#DIV/0!</v>
      </c>
      <c r="BT337" s="161" t="e">
        <f t="shared" si="251"/>
        <v>#DIV/0!</v>
      </c>
      <c r="BU337" s="161" t="e">
        <f t="shared" si="252"/>
        <v>#DIV/0!</v>
      </c>
      <c r="BV337" s="161" t="e">
        <f t="shared" si="253"/>
        <v>#DIV/0!</v>
      </c>
      <c r="BW337" s="161" t="e">
        <f t="shared" si="254"/>
        <v>#DIV/0!</v>
      </c>
      <c r="BX337" s="107">
        <f t="shared" si="255"/>
        <v>0</v>
      </c>
      <c r="BZ337" s="40" t="e">
        <f>VLOOKUP(I337,Lists!$D$2:$D$19,1,FALSE)</f>
        <v>#N/A</v>
      </c>
      <c r="CA337" s="40" t="e">
        <f>VLOOKUP($I337,Blends!$B$2:$B$115,1,FALSE)</f>
        <v>#N/A</v>
      </c>
      <c r="CC337" s="218">
        <f>ROUND(IF($I337="Other HFC Blend",(Z337*$L337*SUMIF(Lists!$E$2:$E$133,'Quarterly Information'!$K337,Exchange_Value)+Z337*$N337*SUMIF(Lists!$E$2:$E$133,'Quarterly Information'!$M337,Exchange_Value)+Z337*$P337*SUMIF(Lists!$E$2:$E$133,'Quarterly Information'!$O337,Exchange_Value)+Z337*$R337*SUMIF(Lists!$E$2:$E$133,'Quarterly Information'!$Q337,Exchange_Value)+Z337*$T337*SUMIF(Lists!$E$2:$E$133,'Quarterly Information'!$S337,Exchange_Value))/1000,Z337*SUMIF(Lists!$E$2:$E$133,$I337,Exchange_Value)/1000),1)</f>
        <v>0</v>
      </c>
      <c r="CD337" s="218">
        <f>ROUND(IF($I337="Other HFC Blend",(AA337*$L337*SUMIF(Lists!$E$2:$E$133,'Quarterly Information'!$K337,Exchange_Value)+AA337*$N337*SUMIF(Lists!$E$2:$E$133,'Quarterly Information'!$M337,Exchange_Value)+AA337*$P337*SUMIF(Lists!$E$2:$E$133,'Quarterly Information'!$O337,Exchange_Value)+AA337*$R337*SUMIF(Lists!$E$2:$E$133,'Quarterly Information'!$Q337,Exchange_Value)+AA337*$T337*SUMIF(Lists!$E$2:$E$133,'Quarterly Information'!$S337,Exchange_Value))/1000,AA337*SUMIF(Lists!$E$2:$E$133,$I337,Exchange_Value)/1000),1)</f>
        <v>0</v>
      </c>
      <c r="CE337" s="218">
        <f>ROUND(IF($I337="Other HFC Blend",(AB337*$L337*SUMIF(Lists!$E$2:$E$133,'Quarterly Information'!$K337,Exchange_Value)+AB337*$N337*SUMIF(Lists!$E$2:$E$133,'Quarterly Information'!$M337,Exchange_Value)+AB337*$P337*SUMIF(Lists!$E$2:$E$133,'Quarterly Information'!$O337,Exchange_Value)+AB337*$R337*SUMIF(Lists!$E$2:$E$133,'Quarterly Information'!$Q337,Exchange_Value)+AB337*$T337*SUMIF(Lists!$E$2:$E$133,'Quarterly Information'!$S337,Exchange_Value))/1000,AB337*SUMIF(Lists!$E$2:$E$133,$I337,Exchange_Value)/1000),1)</f>
        <v>0</v>
      </c>
      <c r="CF337" s="218">
        <f>ROUND(IF($I337="Other HFC Blend",(AC337*$L337*SUMIF(Lists!$E$2:$E$133,'Quarterly Information'!$K337,Exchange_Value)+AC337*$N337*SUMIF(Lists!$E$2:$E$133,'Quarterly Information'!$M337,Exchange_Value)+AC337*$P337*SUMIF(Lists!$E$2:$E$133,'Quarterly Information'!$O337,Exchange_Value)+AC337*$R337*SUMIF(Lists!$E$2:$E$133,'Quarterly Information'!$Q337,Exchange_Value)+AC337*$T337*SUMIF(Lists!$E$2:$E$133,'Quarterly Information'!$S337,Exchange_Value))/1000,AC337*SUMIF(Lists!$E$2:$E$133,$I337,Exchange_Value)/1000),1)</f>
        <v>0</v>
      </c>
      <c r="CG337" s="218">
        <f>ROUND(IF($I337="Other HFC Blend",(AD337*$L337*SUMIF(Lists!$E$2:$E$133,'Quarterly Information'!$K337,Exchange_Value)+AD337*$N337*SUMIF(Lists!$E$2:$E$133,'Quarterly Information'!$M337,Exchange_Value)+AD337*$P337*SUMIF(Lists!$E$2:$E$133,'Quarterly Information'!$O337,Exchange_Value)+AD337*$R337*SUMIF(Lists!$E$2:$E$133,'Quarterly Information'!$Q337,Exchange_Value)+AD337*$T337*SUMIF(Lists!$E$2:$E$133,'Quarterly Information'!$S337,Exchange_Value))/1000,AD337*SUMIF(Lists!$E$2:$E$133,$I337,Exchange_Value)/1000),1)</f>
        <v>0</v>
      </c>
      <c r="CH337" s="218">
        <f>ROUND(IF($I337="Other HFC Blend",(AE337*$L337*SUMIF(Lists!$E$2:$E$133,'Quarterly Information'!$K337,Exchange_Value)+AE337*$N337*SUMIF(Lists!$E$2:$E$133,'Quarterly Information'!$M337,Exchange_Value)+AE337*$P337*SUMIF(Lists!$E$2:$E$133,'Quarterly Information'!$O337,Exchange_Value)+AE337*$R337*SUMIF(Lists!$E$2:$E$133,'Quarterly Information'!$Q337,Exchange_Value)+AE337*$T337*SUMIF(Lists!$E$2:$E$133,'Quarterly Information'!$S337,Exchange_Value))/1000,AE337*SUMIF(Lists!$E$2:$E$133,$I337,Exchange_Value)/1000),1)</f>
        <v>0</v>
      </c>
      <c r="CI337" s="218">
        <f>ROUND(IF($I337="Other HFC Blend",(AF337*$L337*SUMIF(Lists!$E$2:$E$133,'Quarterly Information'!$K337,Exchange_Value)+AF337*$N337*SUMIF(Lists!$E$2:$E$133,'Quarterly Information'!$M337,Exchange_Value)+AF337*$P337*SUMIF(Lists!$E$2:$E$133,'Quarterly Information'!$O337,Exchange_Value)+AF337*$R337*SUMIF(Lists!$E$2:$E$133,'Quarterly Information'!$Q337,Exchange_Value)+AF337*$T337*SUMIF(Lists!$E$2:$E$133,'Quarterly Information'!$S337,Exchange_Value))/1000,AF337*SUMIF(Lists!$E$2:$E$133,$I337,Exchange_Value)/1000),1)</f>
        <v>0</v>
      </c>
    </row>
    <row r="338" spans="1:87" ht="14" x14ac:dyDescent="0.25">
      <c r="A338" s="39">
        <v>296</v>
      </c>
      <c r="B338" s="90" t="str">
        <f t="shared" si="213"/>
        <v/>
      </c>
      <c r="C338" s="159"/>
      <c r="D338" s="91"/>
      <c r="E338" s="174"/>
      <c r="F338" s="92"/>
      <c r="G338" s="93"/>
      <c r="H338" s="94"/>
      <c r="I338" s="185"/>
      <c r="J338" s="200"/>
      <c r="K338" s="210"/>
      <c r="L338" s="95"/>
      <c r="M338" s="92"/>
      <c r="N338" s="95"/>
      <c r="O338" s="92"/>
      <c r="P338" s="95"/>
      <c r="Q338" s="128"/>
      <c r="R338" s="95"/>
      <c r="S338" s="128"/>
      <c r="T338" s="211"/>
      <c r="U338" s="203"/>
      <c r="V338" s="92"/>
      <c r="W338" s="96"/>
      <c r="X338" s="92"/>
      <c r="Y338" s="220"/>
      <c r="Z338" s="226"/>
      <c r="AA338" s="165"/>
      <c r="AB338" s="165"/>
      <c r="AC338" s="165"/>
      <c r="AD338" s="165"/>
      <c r="AE338" s="165"/>
      <c r="AF338" s="168"/>
      <c r="AG338"/>
      <c r="AH338" s="107">
        <f t="shared" si="215"/>
        <v>0</v>
      </c>
      <c r="AI338" s="107">
        <f t="shared" si="216"/>
        <v>0</v>
      </c>
      <c r="AJ338" s="107">
        <f t="shared" si="217"/>
        <v>0</v>
      </c>
      <c r="AK338" s="107">
        <f t="shared" si="218"/>
        <v>0</v>
      </c>
      <c r="AL338" s="107">
        <f t="shared" si="219"/>
        <v>0</v>
      </c>
      <c r="AM338" s="107">
        <f t="shared" si="214"/>
        <v>0</v>
      </c>
      <c r="AO338" s="161" t="e">
        <f t="shared" si="220"/>
        <v>#DIV/0!</v>
      </c>
      <c r="AP338" s="161" t="e">
        <f t="shared" si="221"/>
        <v>#DIV/0!</v>
      </c>
      <c r="AQ338" s="161" t="e">
        <f t="shared" si="222"/>
        <v>#DIV/0!</v>
      </c>
      <c r="AR338" s="161" t="e">
        <f t="shared" si="223"/>
        <v>#DIV/0!</v>
      </c>
      <c r="AS338" s="161" t="e">
        <f t="shared" si="224"/>
        <v>#DIV/0!</v>
      </c>
      <c r="AT338" s="107">
        <f t="shared" si="225"/>
        <v>0</v>
      </c>
      <c r="AU338" s="161" t="e">
        <f t="shared" si="226"/>
        <v>#DIV/0!</v>
      </c>
      <c r="AV338" s="161" t="e">
        <f t="shared" si="227"/>
        <v>#DIV/0!</v>
      </c>
      <c r="AW338" s="161" t="e">
        <f t="shared" si="228"/>
        <v>#DIV/0!</v>
      </c>
      <c r="AX338" s="161" t="e">
        <f t="shared" si="229"/>
        <v>#DIV/0!</v>
      </c>
      <c r="AY338" s="161" t="e">
        <f t="shared" si="230"/>
        <v>#DIV/0!</v>
      </c>
      <c r="AZ338" s="107">
        <f t="shared" si="231"/>
        <v>0</v>
      </c>
      <c r="BA338" s="161" t="e">
        <f t="shared" si="232"/>
        <v>#DIV/0!</v>
      </c>
      <c r="BB338" s="161" t="e">
        <f t="shared" si="233"/>
        <v>#DIV/0!</v>
      </c>
      <c r="BC338" s="161" t="e">
        <f t="shared" si="234"/>
        <v>#DIV/0!</v>
      </c>
      <c r="BD338" s="161" t="e">
        <f t="shared" si="235"/>
        <v>#DIV/0!</v>
      </c>
      <c r="BE338" s="161" t="e">
        <f t="shared" si="236"/>
        <v>#DIV/0!</v>
      </c>
      <c r="BF338" s="107">
        <f t="shared" si="237"/>
        <v>0</v>
      </c>
      <c r="BG338" s="161" t="e">
        <f t="shared" si="238"/>
        <v>#DIV/0!</v>
      </c>
      <c r="BH338" s="161" t="e">
        <f t="shared" si="239"/>
        <v>#DIV/0!</v>
      </c>
      <c r="BI338" s="161" t="e">
        <f t="shared" si="240"/>
        <v>#DIV/0!</v>
      </c>
      <c r="BJ338" s="161" t="e">
        <f t="shared" si="241"/>
        <v>#DIV/0!</v>
      </c>
      <c r="BK338" s="161" t="e">
        <f t="shared" si="242"/>
        <v>#DIV/0!</v>
      </c>
      <c r="BL338" s="107">
        <f t="shared" si="243"/>
        <v>0</v>
      </c>
      <c r="BM338" s="161" t="e">
        <f t="shared" si="244"/>
        <v>#DIV/0!</v>
      </c>
      <c r="BN338" s="161" t="e">
        <f t="shared" si="245"/>
        <v>#DIV/0!</v>
      </c>
      <c r="BO338" s="161" t="e">
        <f t="shared" si="246"/>
        <v>#DIV/0!</v>
      </c>
      <c r="BP338" s="161" t="e">
        <f t="shared" si="247"/>
        <v>#DIV/0!</v>
      </c>
      <c r="BQ338" s="161" t="e">
        <f t="shared" si="248"/>
        <v>#DIV/0!</v>
      </c>
      <c r="BR338" s="107">
        <f t="shared" si="249"/>
        <v>0</v>
      </c>
      <c r="BS338" s="161" t="e">
        <f t="shared" si="250"/>
        <v>#DIV/0!</v>
      </c>
      <c r="BT338" s="161" t="e">
        <f t="shared" si="251"/>
        <v>#DIV/0!</v>
      </c>
      <c r="BU338" s="161" t="e">
        <f t="shared" si="252"/>
        <v>#DIV/0!</v>
      </c>
      <c r="BV338" s="161" t="e">
        <f t="shared" si="253"/>
        <v>#DIV/0!</v>
      </c>
      <c r="BW338" s="161" t="e">
        <f t="shared" si="254"/>
        <v>#DIV/0!</v>
      </c>
      <c r="BX338" s="107">
        <f t="shared" si="255"/>
        <v>0</v>
      </c>
      <c r="BZ338" s="40" t="e">
        <f>VLOOKUP(I338,Lists!$D$2:$D$19,1,FALSE)</f>
        <v>#N/A</v>
      </c>
      <c r="CA338" s="40" t="e">
        <f>VLOOKUP($I338,Blends!$B$2:$B$115,1,FALSE)</f>
        <v>#N/A</v>
      </c>
      <c r="CC338" s="218">
        <f>ROUND(IF($I338="Other HFC Blend",(Z338*$L338*SUMIF(Lists!$E$2:$E$133,'Quarterly Information'!$K338,Exchange_Value)+Z338*$N338*SUMIF(Lists!$E$2:$E$133,'Quarterly Information'!$M338,Exchange_Value)+Z338*$P338*SUMIF(Lists!$E$2:$E$133,'Quarterly Information'!$O338,Exchange_Value)+Z338*$R338*SUMIF(Lists!$E$2:$E$133,'Quarterly Information'!$Q338,Exchange_Value)+Z338*$T338*SUMIF(Lists!$E$2:$E$133,'Quarterly Information'!$S338,Exchange_Value))/1000,Z338*SUMIF(Lists!$E$2:$E$133,$I338,Exchange_Value)/1000),1)</f>
        <v>0</v>
      </c>
      <c r="CD338" s="218">
        <f>ROUND(IF($I338="Other HFC Blend",(AA338*$L338*SUMIF(Lists!$E$2:$E$133,'Quarterly Information'!$K338,Exchange_Value)+AA338*$N338*SUMIF(Lists!$E$2:$E$133,'Quarterly Information'!$M338,Exchange_Value)+AA338*$P338*SUMIF(Lists!$E$2:$E$133,'Quarterly Information'!$O338,Exchange_Value)+AA338*$R338*SUMIF(Lists!$E$2:$E$133,'Quarterly Information'!$Q338,Exchange_Value)+AA338*$T338*SUMIF(Lists!$E$2:$E$133,'Quarterly Information'!$S338,Exchange_Value))/1000,AA338*SUMIF(Lists!$E$2:$E$133,$I338,Exchange_Value)/1000),1)</f>
        <v>0</v>
      </c>
      <c r="CE338" s="218">
        <f>ROUND(IF($I338="Other HFC Blend",(AB338*$L338*SUMIF(Lists!$E$2:$E$133,'Quarterly Information'!$K338,Exchange_Value)+AB338*$N338*SUMIF(Lists!$E$2:$E$133,'Quarterly Information'!$M338,Exchange_Value)+AB338*$P338*SUMIF(Lists!$E$2:$E$133,'Quarterly Information'!$O338,Exchange_Value)+AB338*$R338*SUMIF(Lists!$E$2:$E$133,'Quarterly Information'!$Q338,Exchange_Value)+AB338*$T338*SUMIF(Lists!$E$2:$E$133,'Quarterly Information'!$S338,Exchange_Value))/1000,AB338*SUMIF(Lists!$E$2:$E$133,$I338,Exchange_Value)/1000),1)</f>
        <v>0</v>
      </c>
      <c r="CF338" s="218">
        <f>ROUND(IF($I338="Other HFC Blend",(AC338*$L338*SUMIF(Lists!$E$2:$E$133,'Quarterly Information'!$K338,Exchange_Value)+AC338*$N338*SUMIF(Lists!$E$2:$E$133,'Quarterly Information'!$M338,Exchange_Value)+AC338*$P338*SUMIF(Lists!$E$2:$E$133,'Quarterly Information'!$O338,Exchange_Value)+AC338*$R338*SUMIF(Lists!$E$2:$E$133,'Quarterly Information'!$Q338,Exchange_Value)+AC338*$T338*SUMIF(Lists!$E$2:$E$133,'Quarterly Information'!$S338,Exchange_Value))/1000,AC338*SUMIF(Lists!$E$2:$E$133,$I338,Exchange_Value)/1000),1)</f>
        <v>0</v>
      </c>
      <c r="CG338" s="218">
        <f>ROUND(IF($I338="Other HFC Blend",(AD338*$L338*SUMIF(Lists!$E$2:$E$133,'Quarterly Information'!$K338,Exchange_Value)+AD338*$N338*SUMIF(Lists!$E$2:$E$133,'Quarterly Information'!$M338,Exchange_Value)+AD338*$P338*SUMIF(Lists!$E$2:$E$133,'Quarterly Information'!$O338,Exchange_Value)+AD338*$R338*SUMIF(Lists!$E$2:$E$133,'Quarterly Information'!$Q338,Exchange_Value)+AD338*$T338*SUMIF(Lists!$E$2:$E$133,'Quarterly Information'!$S338,Exchange_Value))/1000,AD338*SUMIF(Lists!$E$2:$E$133,$I338,Exchange_Value)/1000),1)</f>
        <v>0</v>
      </c>
      <c r="CH338" s="218">
        <f>ROUND(IF($I338="Other HFC Blend",(AE338*$L338*SUMIF(Lists!$E$2:$E$133,'Quarterly Information'!$K338,Exchange_Value)+AE338*$N338*SUMIF(Lists!$E$2:$E$133,'Quarterly Information'!$M338,Exchange_Value)+AE338*$P338*SUMIF(Lists!$E$2:$E$133,'Quarterly Information'!$O338,Exchange_Value)+AE338*$R338*SUMIF(Lists!$E$2:$E$133,'Quarterly Information'!$Q338,Exchange_Value)+AE338*$T338*SUMIF(Lists!$E$2:$E$133,'Quarterly Information'!$S338,Exchange_Value))/1000,AE338*SUMIF(Lists!$E$2:$E$133,$I338,Exchange_Value)/1000),1)</f>
        <v>0</v>
      </c>
      <c r="CI338" s="218">
        <f>ROUND(IF($I338="Other HFC Blend",(AF338*$L338*SUMIF(Lists!$E$2:$E$133,'Quarterly Information'!$K338,Exchange_Value)+AF338*$N338*SUMIF(Lists!$E$2:$E$133,'Quarterly Information'!$M338,Exchange_Value)+AF338*$P338*SUMIF(Lists!$E$2:$E$133,'Quarterly Information'!$O338,Exchange_Value)+AF338*$R338*SUMIF(Lists!$E$2:$E$133,'Quarterly Information'!$Q338,Exchange_Value)+AF338*$T338*SUMIF(Lists!$E$2:$E$133,'Quarterly Information'!$S338,Exchange_Value))/1000,AF338*SUMIF(Lists!$E$2:$E$133,$I338,Exchange_Value)/1000),1)</f>
        <v>0</v>
      </c>
    </row>
    <row r="339" spans="1:87" ht="14" x14ac:dyDescent="0.25">
      <c r="A339" s="39">
        <v>297</v>
      </c>
      <c r="B339" s="90" t="str">
        <f t="shared" si="213"/>
        <v/>
      </c>
      <c r="C339" s="159"/>
      <c r="D339" s="91"/>
      <c r="E339" s="174"/>
      <c r="F339" s="92"/>
      <c r="G339" s="93"/>
      <c r="H339" s="94"/>
      <c r="I339" s="185"/>
      <c r="J339" s="200"/>
      <c r="K339" s="210"/>
      <c r="L339" s="95"/>
      <c r="M339" s="92"/>
      <c r="N339" s="95"/>
      <c r="O339" s="92"/>
      <c r="P339" s="95"/>
      <c r="Q339" s="128"/>
      <c r="R339" s="95"/>
      <c r="S339" s="128"/>
      <c r="T339" s="211"/>
      <c r="U339" s="203"/>
      <c r="V339" s="92"/>
      <c r="W339" s="96"/>
      <c r="X339" s="92"/>
      <c r="Y339" s="220"/>
      <c r="Z339" s="226"/>
      <c r="AA339" s="165"/>
      <c r="AB339" s="165"/>
      <c r="AC339" s="165"/>
      <c r="AD339" s="165"/>
      <c r="AE339" s="165"/>
      <c r="AF339" s="168"/>
      <c r="AG339"/>
      <c r="AH339" s="107">
        <f t="shared" si="215"/>
        <v>0</v>
      </c>
      <c r="AI339" s="107">
        <f t="shared" si="216"/>
        <v>0</v>
      </c>
      <c r="AJ339" s="107">
        <f t="shared" si="217"/>
        <v>0</v>
      </c>
      <c r="AK339" s="107">
        <f t="shared" si="218"/>
        <v>0</v>
      </c>
      <c r="AL339" s="107">
        <f t="shared" si="219"/>
        <v>0</v>
      </c>
      <c r="AM339" s="107">
        <f t="shared" si="214"/>
        <v>0</v>
      </c>
      <c r="AO339" s="161" t="e">
        <f t="shared" si="220"/>
        <v>#DIV/0!</v>
      </c>
      <c r="AP339" s="161" t="e">
        <f t="shared" si="221"/>
        <v>#DIV/0!</v>
      </c>
      <c r="AQ339" s="161" t="e">
        <f t="shared" si="222"/>
        <v>#DIV/0!</v>
      </c>
      <c r="AR339" s="161" t="e">
        <f t="shared" si="223"/>
        <v>#DIV/0!</v>
      </c>
      <c r="AS339" s="161" t="e">
        <f t="shared" si="224"/>
        <v>#DIV/0!</v>
      </c>
      <c r="AT339" s="107">
        <f t="shared" si="225"/>
        <v>0</v>
      </c>
      <c r="AU339" s="161" t="e">
        <f t="shared" si="226"/>
        <v>#DIV/0!</v>
      </c>
      <c r="AV339" s="161" t="e">
        <f t="shared" si="227"/>
        <v>#DIV/0!</v>
      </c>
      <c r="AW339" s="161" t="e">
        <f t="shared" si="228"/>
        <v>#DIV/0!</v>
      </c>
      <c r="AX339" s="161" t="e">
        <f t="shared" si="229"/>
        <v>#DIV/0!</v>
      </c>
      <c r="AY339" s="161" t="e">
        <f t="shared" si="230"/>
        <v>#DIV/0!</v>
      </c>
      <c r="AZ339" s="107">
        <f t="shared" si="231"/>
        <v>0</v>
      </c>
      <c r="BA339" s="161" t="e">
        <f t="shared" si="232"/>
        <v>#DIV/0!</v>
      </c>
      <c r="BB339" s="161" t="e">
        <f t="shared" si="233"/>
        <v>#DIV/0!</v>
      </c>
      <c r="BC339" s="161" t="e">
        <f t="shared" si="234"/>
        <v>#DIV/0!</v>
      </c>
      <c r="BD339" s="161" t="e">
        <f t="shared" si="235"/>
        <v>#DIV/0!</v>
      </c>
      <c r="BE339" s="161" t="e">
        <f t="shared" si="236"/>
        <v>#DIV/0!</v>
      </c>
      <c r="BF339" s="107">
        <f t="shared" si="237"/>
        <v>0</v>
      </c>
      <c r="BG339" s="161" t="e">
        <f t="shared" si="238"/>
        <v>#DIV/0!</v>
      </c>
      <c r="BH339" s="161" t="e">
        <f t="shared" si="239"/>
        <v>#DIV/0!</v>
      </c>
      <c r="BI339" s="161" t="e">
        <f t="shared" si="240"/>
        <v>#DIV/0!</v>
      </c>
      <c r="BJ339" s="161" t="e">
        <f t="shared" si="241"/>
        <v>#DIV/0!</v>
      </c>
      <c r="BK339" s="161" t="e">
        <f t="shared" si="242"/>
        <v>#DIV/0!</v>
      </c>
      <c r="BL339" s="107">
        <f t="shared" si="243"/>
        <v>0</v>
      </c>
      <c r="BM339" s="161" t="e">
        <f t="shared" si="244"/>
        <v>#DIV/0!</v>
      </c>
      <c r="BN339" s="161" t="e">
        <f t="shared" si="245"/>
        <v>#DIV/0!</v>
      </c>
      <c r="BO339" s="161" t="e">
        <f t="shared" si="246"/>
        <v>#DIV/0!</v>
      </c>
      <c r="BP339" s="161" t="e">
        <f t="shared" si="247"/>
        <v>#DIV/0!</v>
      </c>
      <c r="BQ339" s="161" t="e">
        <f t="shared" si="248"/>
        <v>#DIV/0!</v>
      </c>
      <c r="BR339" s="107">
        <f t="shared" si="249"/>
        <v>0</v>
      </c>
      <c r="BS339" s="161" t="e">
        <f t="shared" si="250"/>
        <v>#DIV/0!</v>
      </c>
      <c r="BT339" s="161" t="e">
        <f t="shared" si="251"/>
        <v>#DIV/0!</v>
      </c>
      <c r="BU339" s="161" t="e">
        <f t="shared" si="252"/>
        <v>#DIV/0!</v>
      </c>
      <c r="BV339" s="161" t="e">
        <f t="shared" si="253"/>
        <v>#DIV/0!</v>
      </c>
      <c r="BW339" s="161" t="e">
        <f t="shared" si="254"/>
        <v>#DIV/0!</v>
      </c>
      <c r="BX339" s="107">
        <f t="shared" si="255"/>
        <v>0</v>
      </c>
      <c r="BZ339" s="40" t="e">
        <f>VLOOKUP(I339,Lists!$D$2:$D$19,1,FALSE)</f>
        <v>#N/A</v>
      </c>
      <c r="CA339" s="40" t="e">
        <f>VLOOKUP($I339,Blends!$B$2:$B$115,1,FALSE)</f>
        <v>#N/A</v>
      </c>
      <c r="CC339" s="218">
        <f>ROUND(IF($I339="Other HFC Blend",(Z339*$L339*SUMIF(Lists!$E$2:$E$133,'Quarterly Information'!$K339,Exchange_Value)+Z339*$N339*SUMIF(Lists!$E$2:$E$133,'Quarterly Information'!$M339,Exchange_Value)+Z339*$P339*SUMIF(Lists!$E$2:$E$133,'Quarterly Information'!$O339,Exchange_Value)+Z339*$R339*SUMIF(Lists!$E$2:$E$133,'Quarterly Information'!$Q339,Exchange_Value)+Z339*$T339*SUMIF(Lists!$E$2:$E$133,'Quarterly Information'!$S339,Exchange_Value))/1000,Z339*SUMIF(Lists!$E$2:$E$133,$I339,Exchange_Value)/1000),1)</f>
        <v>0</v>
      </c>
      <c r="CD339" s="218">
        <f>ROUND(IF($I339="Other HFC Blend",(AA339*$L339*SUMIF(Lists!$E$2:$E$133,'Quarterly Information'!$K339,Exchange_Value)+AA339*$N339*SUMIF(Lists!$E$2:$E$133,'Quarterly Information'!$M339,Exchange_Value)+AA339*$P339*SUMIF(Lists!$E$2:$E$133,'Quarterly Information'!$O339,Exchange_Value)+AA339*$R339*SUMIF(Lists!$E$2:$E$133,'Quarterly Information'!$Q339,Exchange_Value)+AA339*$T339*SUMIF(Lists!$E$2:$E$133,'Quarterly Information'!$S339,Exchange_Value))/1000,AA339*SUMIF(Lists!$E$2:$E$133,$I339,Exchange_Value)/1000),1)</f>
        <v>0</v>
      </c>
      <c r="CE339" s="218">
        <f>ROUND(IF($I339="Other HFC Blend",(AB339*$L339*SUMIF(Lists!$E$2:$E$133,'Quarterly Information'!$K339,Exchange_Value)+AB339*$N339*SUMIF(Lists!$E$2:$E$133,'Quarterly Information'!$M339,Exchange_Value)+AB339*$P339*SUMIF(Lists!$E$2:$E$133,'Quarterly Information'!$O339,Exchange_Value)+AB339*$R339*SUMIF(Lists!$E$2:$E$133,'Quarterly Information'!$Q339,Exchange_Value)+AB339*$T339*SUMIF(Lists!$E$2:$E$133,'Quarterly Information'!$S339,Exchange_Value))/1000,AB339*SUMIF(Lists!$E$2:$E$133,$I339,Exchange_Value)/1000),1)</f>
        <v>0</v>
      </c>
      <c r="CF339" s="218">
        <f>ROUND(IF($I339="Other HFC Blend",(AC339*$L339*SUMIF(Lists!$E$2:$E$133,'Quarterly Information'!$K339,Exchange_Value)+AC339*$N339*SUMIF(Lists!$E$2:$E$133,'Quarterly Information'!$M339,Exchange_Value)+AC339*$P339*SUMIF(Lists!$E$2:$E$133,'Quarterly Information'!$O339,Exchange_Value)+AC339*$R339*SUMIF(Lists!$E$2:$E$133,'Quarterly Information'!$Q339,Exchange_Value)+AC339*$T339*SUMIF(Lists!$E$2:$E$133,'Quarterly Information'!$S339,Exchange_Value))/1000,AC339*SUMIF(Lists!$E$2:$E$133,$I339,Exchange_Value)/1000),1)</f>
        <v>0</v>
      </c>
      <c r="CG339" s="218">
        <f>ROUND(IF($I339="Other HFC Blend",(AD339*$L339*SUMIF(Lists!$E$2:$E$133,'Quarterly Information'!$K339,Exchange_Value)+AD339*$N339*SUMIF(Lists!$E$2:$E$133,'Quarterly Information'!$M339,Exchange_Value)+AD339*$P339*SUMIF(Lists!$E$2:$E$133,'Quarterly Information'!$O339,Exchange_Value)+AD339*$R339*SUMIF(Lists!$E$2:$E$133,'Quarterly Information'!$Q339,Exchange_Value)+AD339*$T339*SUMIF(Lists!$E$2:$E$133,'Quarterly Information'!$S339,Exchange_Value))/1000,AD339*SUMIF(Lists!$E$2:$E$133,$I339,Exchange_Value)/1000),1)</f>
        <v>0</v>
      </c>
      <c r="CH339" s="218">
        <f>ROUND(IF($I339="Other HFC Blend",(AE339*$L339*SUMIF(Lists!$E$2:$E$133,'Quarterly Information'!$K339,Exchange_Value)+AE339*$N339*SUMIF(Lists!$E$2:$E$133,'Quarterly Information'!$M339,Exchange_Value)+AE339*$P339*SUMIF(Lists!$E$2:$E$133,'Quarterly Information'!$O339,Exchange_Value)+AE339*$R339*SUMIF(Lists!$E$2:$E$133,'Quarterly Information'!$Q339,Exchange_Value)+AE339*$T339*SUMIF(Lists!$E$2:$E$133,'Quarterly Information'!$S339,Exchange_Value))/1000,AE339*SUMIF(Lists!$E$2:$E$133,$I339,Exchange_Value)/1000),1)</f>
        <v>0</v>
      </c>
      <c r="CI339" s="218">
        <f>ROUND(IF($I339="Other HFC Blend",(AF339*$L339*SUMIF(Lists!$E$2:$E$133,'Quarterly Information'!$K339,Exchange_Value)+AF339*$N339*SUMIF(Lists!$E$2:$E$133,'Quarterly Information'!$M339,Exchange_Value)+AF339*$P339*SUMIF(Lists!$E$2:$E$133,'Quarterly Information'!$O339,Exchange_Value)+AF339*$R339*SUMIF(Lists!$E$2:$E$133,'Quarterly Information'!$Q339,Exchange_Value)+AF339*$T339*SUMIF(Lists!$E$2:$E$133,'Quarterly Information'!$S339,Exchange_Value))/1000,AF339*SUMIF(Lists!$E$2:$E$133,$I339,Exchange_Value)/1000),1)</f>
        <v>0</v>
      </c>
    </row>
    <row r="340" spans="1:87" ht="14" x14ac:dyDescent="0.25">
      <c r="A340" s="39">
        <v>298</v>
      </c>
      <c r="B340" s="90" t="str">
        <f t="shared" si="213"/>
        <v/>
      </c>
      <c r="C340" s="159"/>
      <c r="D340" s="91"/>
      <c r="E340" s="174"/>
      <c r="F340" s="92"/>
      <c r="G340" s="93"/>
      <c r="H340" s="94"/>
      <c r="I340" s="185"/>
      <c r="J340" s="200"/>
      <c r="K340" s="210"/>
      <c r="L340" s="95"/>
      <c r="M340" s="92"/>
      <c r="N340" s="95"/>
      <c r="O340" s="92"/>
      <c r="P340" s="95"/>
      <c r="Q340" s="128"/>
      <c r="R340" s="95"/>
      <c r="S340" s="128"/>
      <c r="T340" s="211"/>
      <c r="U340" s="203"/>
      <c r="V340" s="92"/>
      <c r="W340" s="96"/>
      <c r="X340" s="92"/>
      <c r="Y340" s="220"/>
      <c r="Z340" s="226"/>
      <c r="AA340" s="165"/>
      <c r="AB340" s="165"/>
      <c r="AC340" s="165"/>
      <c r="AD340" s="165"/>
      <c r="AE340" s="165"/>
      <c r="AF340" s="168"/>
      <c r="AG340"/>
      <c r="AH340" s="107">
        <f t="shared" si="215"/>
        <v>0</v>
      </c>
      <c r="AI340" s="107">
        <f t="shared" si="216"/>
        <v>0</v>
      </c>
      <c r="AJ340" s="107">
        <f t="shared" si="217"/>
        <v>0</v>
      </c>
      <c r="AK340" s="107">
        <f t="shared" si="218"/>
        <v>0</v>
      </c>
      <c r="AL340" s="107">
        <f t="shared" si="219"/>
        <v>0</v>
      </c>
      <c r="AM340" s="107">
        <f t="shared" si="214"/>
        <v>0</v>
      </c>
      <c r="AO340" s="161" t="e">
        <f t="shared" si="220"/>
        <v>#DIV/0!</v>
      </c>
      <c r="AP340" s="161" t="e">
        <f t="shared" si="221"/>
        <v>#DIV/0!</v>
      </c>
      <c r="AQ340" s="161" t="e">
        <f t="shared" si="222"/>
        <v>#DIV/0!</v>
      </c>
      <c r="AR340" s="161" t="e">
        <f t="shared" si="223"/>
        <v>#DIV/0!</v>
      </c>
      <c r="AS340" s="161" t="e">
        <f t="shared" si="224"/>
        <v>#DIV/0!</v>
      </c>
      <c r="AT340" s="107">
        <f t="shared" si="225"/>
        <v>0</v>
      </c>
      <c r="AU340" s="161" t="e">
        <f t="shared" si="226"/>
        <v>#DIV/0!</v>
      </c>
      <c r="AV340" s="161" t="e">
        <f t="shared" si="227"/>
        <v>#DIV/0!</v>
      </c>
      <c r="AW340" s="161" t="e">
        <f t="shared" si="228"/>
        <v>#DIV/0!</v>
      </c>
      <c r="AX340" s="161" t="e">
        <f t="shared" si="229"/>
        <v>#DIV/0!</v>
      </c>
      <c r="AY340" s="161" t="e">
        <f t="shared" si="230"/>
        <v>#DIV/0!</v>
      </c>
      <c r="AZ340" s="107">
        <f t="shared" si="231"/>
        <v>0</v>
      </c>
      <c r="BA340" s="161" t="e">
        <f t="shared" si="232"/>
        <v>#DIV/0!</v>
      </c>
      <c r="BB340" s="161" t="e">
        <f t="shared" si="233"/>
        <v>#DIV/0!</v>
      </c>
      <c r="BC340" s="161" t="e">
        <f t="shared" si="234"/>
        <v>#DIV/0!</v>
      </c>
      <c r="BD340" s="161" t="e">
        <f t="shared" si="235"/>
        <v>#DIV/0!</v>
      </c>
      <c r="BE340" s="161" t="e">
        <f t="shared" si="236"/>
        <v>#DIV/0!</v>
      </c>
      <c r="BF340" s="107">
        <f t="shared" si="237"/>
        <v>0</v>
      </c>
      <c r="BG340" s="161" t="e">
        <f t="shared" si="238"/>
        <v>#DIV/0!</v>
      </c>
      <c r="BH340" s="161" t="e">
        <f t="shared" si="239"/>
        <v>#DIV/0!</v>
      </c>
      <c r="BI340" s="161" t="e">
        <f t="shared" si="240"/>
        <v>#DIV/0!</v>
      </c>
      <c r="BJ340" s="161" t="e">
        <f t="shared" si="241"/>
        <v>#DIV/0!</v>
      </c>
      <c r="BK340" s="161" t="e">
        <f t="shared" si="242"/>
        <v>#DIV/0!</v>
      </c>
      <c r="BL340" s="107">
        <f t="shared" si="243"/>
        <v>0</v>
      </c>
      <c r="BM340" s="161" t="e">
        <f t="shared" si="244"/>
        <v>#DIV/0!</v>
      </c>
      <c r="BN340" s="161" t="e">
        <f t="shared" si="245"/>
        <v>#DIV/0!</v>
      </c>
      <c r="BO340" s="161" t="e">
        <f t="shared" si="246"/>
        <v>#DIV/0!</v>
      </c>
      <c r="BP340" s="161" t="e">
        <f t="shared" si="247"/>
        <v>#DIV/0!</v>
      </c>
      <c r="BQ340" s="161" t="e">
        <f t="shared" si="248"/>
        <v>#DIV/0!</v>
      </c>
      <c r="BR340" s="107">
        <f t="shared" si="249"/>
        <v>0</v>
      </c>
      <c r="BS340" s="161" t="e">
        <f t="shared" si="250"/>
        <v>#DIV/0!</v>
      </c>
      <c r="BT340" s="161" t="e">
        <f t="shared" si="251"/>
        <v>#DIV/0!</v>
      </c>
      <c r="BU340" s="161" t="e">
        <f t="shared" si="252"/>
        <v>#DIV/0!</v>
      </c>
      <c r="BV340" s="161" t="e">
        <f t="shared" si="253"/>
        <v>#DIV/0!</v>
      </c>
      <c r="BW340" s="161" t="e">
        <f t="shared" si="254"/>
        <v>#DIV/0!</v>
      </c>
      <c r="BX340" s="107">
        <f t="shared" si="255"/>
        <v>0</v>
      </c>
      <c r="BZ340" s="40" t="e">
        <f>VLOOKUP(I340,Lists!$D$2:$D$19,1,FALSE)</f>
        <v>#N/A</v>
      </c>
      <c r="CA340" s="40" t="e">
        <f>VLOOKUP($I340,Blends!$B$2:$B$115,1,FALSE)</f>
        <v>#N/A</v>
      </c>
      <c r="CC340" s="218">
        <f>ROUND(IF($I340="Other HFC Blend",(Z340*$L340*SUMIF(Lists!$E$2:$E$133,'Quarterly Information'!$K340,Exchange_Value)+Z340*$N340*SUMIF(Lists!$E$2:$E$133,'Quarterly Information'!$M340,Exchange_Value)+Z340*$P340*SUMIF(Lists!$E$2:$E$133,'Quarterly Information'!$O340,Exchange_Value)+Z340*$R340*SUMIF(Lists!$E$2:$E$133,'Quarterly Information'!$Q340,Exchange_Value)+Z340*$T340*SUMIF(Lists!$E$2:$E$133,'Quarterly Information'!$S340,Exchange_Value))/1000,Z340*SUMIF(Lists!$E$2:$E$133,$I340,Exchange_Value)/1000),1)</f>
        <v>0</v>
      </c>
      <c r="CD340" s="218">
        <f>ROUND(IF($I340="Other HFC Blend",(AA340*$L340*SUMIF(Lists!$E$2:$E$133,'Quarterly Information'!$K340,Exchange_Value)+AA340*$N340*SUMIF(Lists!$E$2:$E$133,'Quarterly Information'!$M340,Exchange_Value)+AA340*$P340*SUMIF(Lists!$E$2:$E$133,'Quarterly Information'!$O340,Exchange_Value)+AA340*$R340*SUMIF(Lists!$E$2:$E$133,'Quarterly Information'!$Q340,Exchange_Value)+AA340*$T340*SUMIF(Lists!$E$2:$E$133,'Quarterly Information'!$S340,Exchange_Value))/1000,AA340*SUMIF(Lists!$E$2:$E$133,$I340,Exchange_Value)/1000),1)</f>
        <v>0</v>
      </c>
      <c r="CE340" s="218">
        <f>ROUND(IF($I340="Other HFC Blend",(AB340*$L340*SUMIF(Lists!$E$2:$E$133,'Quarterly Information'!$K340,Exchange_Value)+AB340*$N340*SUMIF(Lists!$E$2:$E$133,'Quarterly Information'!$M340,Exchange_Value)+AB340*$P340*SUMIF(Lists!$E$2:$E$133,'Quarterly Information'!$O340,Exchange_Value)+AB340*$R340*SUMIF(Lists!$E$2:$E$133,'Quarterly Information'!$Q340,Exchange_Value)+AB340*$T340*SUMIF(Lists!$E$2:$E$133,'Quarterly Information'!$S340,Exchange_Value))/1000,AB340*SUMIF(Lists!$E$2:$E$133,$I340,Exchange_Value)/1000),1)</f>
        <v>0</v>
      </c>
      <c r="CF340" s="218">
        <f>ROUND(IF($I340="Other HFC Blend",(AC340*$L340*SUMIF(Lists!$E$2:$E$133,'Quarterly Information'!$K340,Exchange_Value)+AC340*$N340*SUMIF(Lists!$E$2:$E$133,'Quarterly Information'!$M340,Exchange_Value)+AC340*$P340*SUMIF(Lists!$E$2:$E$133,'Quarterly Information'!$O340,Exchange_Value)+AC340*$R340*SUMIF(Lists!$E$2:$E$133,'Quarterly Information'!$Q340,Exchange_Value)+AC340*$T340*SUMIF(Lists!$E$2:$E$133,'Quarterly Information'!$S340,Exchange_Value))/1000,AC340*SUMIF(Lists!$E$2:$E$133,$I340,Exchange_Value)/1000),1)</f>
        <v>0</v>
      </c>
      <c r="CG340" s="218">
        <f>ROUND(IF($I340="Other HFC Blend",(AD340*$L340*SUMIF(Lists!$E$2:$E$133,'Quarterly Information'!$K340,Exchange_Value)+AD340*$N340*SUMIF(Lists!$E$2:$E$133,'Quarterly Information'!$M340,Exchange_Value)+AD340*$P340*SUMIF(Lists!$E$2:$E$133,'Quarterly Information'!$O340,Exchange_Value)+AD340*$R340*SUMIF(Lists!$E$2:$E$133,'Quarterly Information'!$Q340,Exchange_Value)+AD340*$T340*SUMIF(Lists!$E$2:$E$133,'Quarterly Information'!$S340,Exchange_Value))/1000,AD340*SUMIF(Lists!$E$2:$E$133,$I340,Exchange_Value)/1000),1)</f>
        <v>0</v>
      </c>
      <c r="CH340" s="218">
        <f>ROUND(IF($I340="Other HFC Blend",(AE340*$L340*SUMIF(Lists!$E$2:$E$133,'Quarterly Information'!$K340,Exchange_Value)+AE340*$N340*SUMIF(Lists!$E$2:$E$133,'Quarterly Information'!$M340,Exchange_Value)+AE340*$P340*SUMIF(Lists!$E$2:$E$133,'Quarterly Information'!$O340,Exchange_Value)+AE340*$R340*SUMIF(Lists!$E$2:$E$133,'Quarterly Information'!$Q340,Exchange_Value)+AE340*$T340*SUMIF(Lists!$E$2:$E$133,'Quarterly Information'!$S340,Exchange_Value))/1000,AE340*SUMIF(Lists!$E$2:$E$133,$I340,Exchange_Value)/1000),1)</f>
        <v>0</v>
      </c>
      <c r="CI340" s="218">
        <f>ROUND(IF($I340="Other HFC Blend",(AF340*$L340*SUMIF(Lists!$E$2:$E$133,'Quarterly Information'!$K340,Exchange_Value)+AF340*$N340*SUMIF(Lists!$E$2:$E$133,'Quarterly Information'!$M340,Exchange_Value)+AF340*$P340*SUMIF(Lists!$E$2:$E$133,'Quarterly Information'!$O340,Exchange_Value)+AF340*$R340*SUMIF(Lists!$E$2:$E$133,'Quarterly Information'!$Q340,Exchange_Value)+AF340*$T340*SUMIF(Lists!$E$2:$E$133,'Quarterly Information'!$S340,Exchange_Value))/1000,AF340*SUMIF(Lists!$E$2:$E$133,$I340,Exchange_Value)/1000),1)</f>
        <v>0</v>
      </c>
    </row>
    <row r="341" spans="1:87" ht="14" x14ac:dyDescent="0.25">
      <c r="A341" s="39">
        <v>299</v>
      </c>
      <c r="B341" s="90" t="str">
        <f t="shared" si="213"/>
        <v/>
      </c>
      <c r="C341" s="159"/>
      <c r="D341" s="91"/>
      <c r="E341" s="174"/>
      <c r="F341" s="92"/>
      <c r="G341" s="93"/>
      <c r="H341" s="94"/>
      <c r="I341" s="185"/>
      <c r="J341" s="200"/>
      <c r="K341" s="210"/>
      <c r="L341" s="95"/>
      <c r="M341" s="92"/>
      <c r="N341" s="95"/>
      <c r="O341" s="92"/>
      <c r="P341" s="95"/>
      <c r="Q341" s="128"/>
      <c r="R341" s="95"/>
      <c r="S341" s="128"/>
      <c r="T341" s="211"/>
      <c r="U341" s="203"/>
      <c r="V341" s="92"/>
      <c r="W341" s="96"/>
      <c r="X341" s="92"/>
      <c r="Y341" s="220"/>
      <c r="Z341" s="226"/>
      <c r="AA341" s="165"/>
      <c r="AB341" s="165"/>
      <c r="AC341" s="165"/>
      <c r="AD341" s="165"/>
      <c r="AE341" s="165"/>
      <c r="AF341" s="168"/>
      <c r="AG341"/>
      <c r="AH341" s="107">
        <f t="shared" si="215"/>
        <v>0</v>
      </c>
      <c r="AI341" s="107">
        <f t="shared" si="216"/>
        <v>0</v>
      </c>
      <c r="AJ341" s="107">
        <f t="shared" si="217"/>
        <v>0</v>
      </c>
      <c r="AK341" s="107">
        <f t="shared" si="218"/>
        <v>0</v>
      </c>
      <c r="AL341" s="107">
        <f t="shared" si="219"/>
        <v>0</v>
      </c>
      <c r="AM341" s="107">
        <f t="shared" si="214"/>
        <v>0</v>
      </c>
      <c r="AO341" s="161" t="e">
        <f t="shared" si="220"/>
        <v>#DIV/0!</v>
      </c>
      <c r="AP341" s="161" t="e">
        <f t="shared" si="221"/>
        <v>#DIV/0!</v>
      </c>
      <c r="AQ341" s="161" t="e">
        <f t="shared" si="222"/>
        <v>#DIV/0!</v>
      </c>
      <c r="AR341" s="161" t="e">
        <f t="shared" si="223"/>
        <v>#DIV/0!</v>
      </c>
      <c r="AS341" s="161" t="e">
        <f t="shared" si="224"/>
        <v>#DIV/0!</v>
      </c>
      <c r="AT341" s="107">
        <f t="shared" si="225"/>
        <v>0</v>
      </c>
      <c r="AU341" s="161" t="e">
        <f t="shared" si="226"/>
        <v>#DIV/0!</v>
      </c>
      <c r="AV341" s="161" t="e">
        <f t="shared" si="227"/>
        <v>#DIV/0!</v>
      </c>
      <c r="AW341" s="161" t="e">
        <f t="shared" si="228"/>
        <v>#DIV/0!</v>
      </c>
      <c r="AX341" s="161" t="e">
        <f t="shared" si="229"/>
        <v>#DIV/0!</v>
      </c>
      <c r="AY341" s="161" t="e">
        <f t="shared" si="230"/>
        <v>#DIV/0!</v>
      </c>
      <c r="AZ341" s="107">
        <f t="shared" si="231"/>
        <v>0</v>
      </c>
      <c r="BA341" s="161" t="e">
        <f t="shared" si="232"/>
        <v>#DIV/0!</v>
      </c>
      <c r="BB341" s="161" t="e">
        <f t="shared" si="233"/>
        <v>#DIV/0!</v>
      </c>
      <c r="BC341" s="161" t="e">
        <f t="shared" si="234"/>
        <v>#DIV/0!</v>
      </c>
      <c r="BD341" s="161" t="e">
        <f t="shared" si="235"/>
        <v>#DIV/0!</v>
      </c>
      <c r="BE341" s="161" t="e">
        <f t="shared" si="236"/>
        <v>#DIV/0!</v>
      </c>
      <c r="BF341" s="107">
        <f t="shared" si="237"/>
        <v>0</v>
      </c>
      <c r="BG341" s="161" t="e">
        <f t="shared" si="238"/>
        <v>#DIV/0!</v>
      </c>
      <c r="BH341" s="161" t="e">
        <f t="shared" si="239"/>
        <v>#DIV/0!</v>
      </c>
      <c r="BI341" s="161" t="e">
        <f t="shared" si="240"/>
        <v>#DIV/0!</v>
      </c>
      <c r="BJ341" s="161" t="e">
        <f t="shared" si="241"/>
        <v>#DIV/0!</v>
      </c>
      <c r="BK341" s="161" t="e">
        <f t="shared" si="242"/>
        <v>#DIV/0!</v>
      </c>
      <c r="BL341" s="107">
        <f t="shared" si="243"/>
        <v>0</v>
      </c>
      <c r="BM341" s="161" t="e">
        <f t="shared" si="244"/>
        <v>#DIV/0!</v>
      </c>
      <c r="BN341" s="161" t="e">
        <f t="shared" si="245"/>
        <v>#DIV/0!</v>
      </c>
      <c r="BO341" s="161" t="e">
        <f t="shared" si="246"/>
        <v>#DIV/0!</v>
      </c>
      <c r="BP341" s="161" t="e">
        <f t="shared" si="247"/>
        <v>#DIV/0!</v>
      </c>
      <c r="BQ341" s="161" t="e">
        <f t="shared" si="248"/>
        <v>#DIV/0!</v>
      </c>
      <c r="BR341" s="107">
        <f t="shared" si="249"/>
        <v>0</v>
      </c>
      <c r="BS341" s="161" t="e">
        <f t="shared" si="250"/>
        <v>#DIV/0!</v>
      </c>
      <c r="BT341" s="161" t="e">
        <f t="shared" si="251"/>
        <v>#DIV/0!</v>
      </c>
      <c r="BU341" s="161" t="e">
        <f t="shared" si="252"/>
        <v>#DIV/0!</v>
      </c>
      <c r="BV341" s="161" t="e">
        <f t="shared" si="253"/>
        <v>#DIV/0!</v>
      </c>
      <c r="BW341" s="161" t="e">
        <f t="shared" si="254"/>
        <v>#DIV/0!</v>
      </c>
      <c r="BX341" s="107">
        <f t="shared" si="255"/>
        <v>0</v>
      </c>
      <c r="BZ341" s="40" t="e">
        <f>VLOOKUP(I341,Lists!$D$2:$D$19,1,FALSE)</f>
        <v>#N/A</v>
      </c>
      <c r="CA341" s="40" t="e">
        <f>VLOOKUP($I341,Blends!$B$2:$B$115,1,FALSE)</f>
        <v>#N/A</v>
      </c>
      <c r="CC341" s="218">
        <f>ROUND(IF($I341="Other HFC Blend",(Z341*$L341*SUMIF(Lists!$E$2:$E$133,'Quarterly Information'!$K341,Exchange_Value)+Z341*$N341*SUMIF(Lists!$E$2:$E$133,'Quarterly Information'!$M341,Exchange_Value)+Z341*$P341*SUMIF(Lists!$E$2:$E$133,'Quarterly Information'!$O341,Exchange_Value)+Z341*$R341*SUMIF(Lists!$E$2:$E$133,'Quarterly Information'!$Q341,Exchange_Value)+Z341*$T341*SUMIF(Lists!$E$2:$E$133,'Quarterly Information'!$S341,Exchange_Value))/1000,Z341*SUMIF(Lists!$E$2:$E$133,$I341,Exchange_Value)/1000),1)</f>
        <v>0</v>
      </c>
      <c r="CD341" s="218">
        <f>ROUND(IF($I341="Other HFC Blend",(AA341*$L341*SUMIF(Lists!$E$2:$E$133,'Quarterly Information'!$K341,Exchange_Value)+AA341*$N341*SUMIF(Lists!$E$2:$E$133,'Quarterly Information'!$M341,Exchange_Value)+AA341*$P341*SUMIF(Lists!$E$2:$E$133,'Quarterly Information'!$O341,Exchange_Value)+AA341*$R341*SUMIF(Lists!$E$2:$E$133,'Quarterly Information'!$Q341,Exchange_Value)+AA341*$T341*SUMIF(Lists!$E$2:$E$133,'Quarterly Information'!$S341,Exchange_Value))/1000,AA341*SUMIF(Lists!$E$2:$E$133,$I341,Exchange_Value)/1000),1)</f>
        <v>0</v>
      </c>
      <c r="CE341" s="218">
        <f>ROUND(IF($I341="Other HFC Blend",(AB341*$L341*SUMIF(Lists!$E$2:$E$133,'Quarterly Information'!$K341,Exchange_Value)+AB341*$N341*SUMIF(Lists!$E$2:$E$133,'Quarterly Information'!$M341,Exchange_Value)+AB341*$P341*SUMIF(Lists!$E$2:$E$133,'Quarterly Information'!$O341,Exchange_Value)+AB341*$R341*SUMIF(Lists!$E$2:$E$133,'Quarterly Information'!$Q341,Exchange_Value)+AB341*$T341*SUMIF(Lists!$E$2:$E$133,'Quarterly Information'!$S341,Exchange_Value))/1000,AB341*SUMIF(Lists!$E$2:$E$133,$I341,Exchange_Value)/1000),1)</f>
        <v>0</v>
      </c>
      <c r="CF341" s="218">
        <f>ROUND(IF($I341="Other HFC Blend",(AC341*$L341*SUMIF(Lists!$E$2:$E$133,'Quarterly Information'!$K341,Exchange_Value)+AC341*$N341*SUMIF(Lists!$E$2:$E$133,'Quarterly Information'!$M341,Exchange_Value)+AC341*$P341*SUMIF(Lists!$E$2:$E$133,'Quarterly Information'!$O341,Exchange_Value)+AC341*$R341*SUMIF(Lists!$E$2:$E$133,'Quarterly Information'!$Q341,Exchange_Value)+AC341*$T341*SUMIF(Lists!$E$2:$E$133,'Quarterly Information'!$S341,Exchange_Value))/1000,AC341*SUMIF(Lists!$E$2:$E$133,$I341,Exchange_Value)/1000),1)</f>
        <v>0</v>
      </c>
      <c r="CG341" s="218">
        <f>ROUND(IF($I341="Other HFC Blend",(AD341*$L341*SUMIF(Lists!$E$2:$E$133,'Quarterly Information'!$K341,Exchange_Value)+AD341*$N341*SUMIF(Lists!$E$2:$E$133,'Quarterly Information'!$M341,Exchange_Value)+AD341*$P341*SUMIF(Lists!$E$2:$E$133,'Quarterly Information'!$O341,Exchange_Value)+AD341*$R341*SUMIF(Lists!$E$2:$E$133,'Quarterly Information'!$Q341,Exchange_Value)+AD341*$T341*SUMIF(Lists!$E$2:$E$133,'Quarterly Information'!$S341,Exchange_Value))/1000,AD341*SUMIF(Lists!$E$2:$E$133,$I341,Exchange_Value)/1000),1)</f>
        <v>0</v>
      </c>
      <c r="CH341" s="218">
        <f>ROUND(IF($I341="Other HFC Blend",(AE341*$L341*SUMIF(Lists!$E$2:$E$133,'Quarterly Information'!$K341,Exchange_Value)+AE341*$N341*SUMIF(Lists!$E$2:$E$133,'Quarterly Information'!$M341,Exchange_Value)+AE341*$P341*SUMIF(Lists!$E$2:$E$133,'Quarterly Information'!$O341,Exchange_Value)+AE341*$R341*SUMIF(Lists!$E$2:$E$133,'Quarterly Information'!$Q341,Exchange_Value)+AE341*$T341*SUMIF(Lists!$E$2:$E$133,'Quarterly Information'!$S341,Exchange_Value))/1000,AE341*SUMIF(Lists!$E$2:$E$133,$I341,Exchange_Value)/1000),1)</f>
        <v>0</v>
      </c>
      <c r="CI341" s="218">
        <f>ROUND(IF($I341="Other HFC Blend",(AF341*$L341*SUMIF(Lists!$E$2:$E$133,'Quarterly Information'!$K341,Exchange_Value)+AF341*$N341*SUMIF(Lists!$E$2:$E$133,'Quarterly Information'!$M341,Exchange_Value)+AF341*$P341*SUMIF(Lists!$E$2:$E$133,'Quarterly Information'!$O341,Exchange_Value)+AF341*$R341*SUMIF(Lists!$E$2:$E$133,'Quarterly Information'!$Q341,Exchange_Value)+AF341*$T341*SUMIF(Lists!$E$2:$E$133,'Quarterly Information'!$S341,Exchange_Value))/1000,AF341*SUMIF(Lists!$E$2:$E$133,$I341,Exchange_Value)/1000),1)</f>
        <v>0</v>
      </c>
    </row>
    <row r="342" spans="1:87" ht="14" x14ac:dyDescent="0.25">
      <c r="A342" s="39">
        <v>300</v>
      </c>
      <c r="B342" s="90" t="str">
        <f t="shared" si="213"/>
        <v/>
      </c>
      <c r="C342" s="159"/>
      <c r="D342" s="91"/>
      <c r="E342" s="174"/>
      <c r="F342" s="92"/>
      <c r="G342" s="93"/>
      <c r="H342" s="94"/>
      <c r="I342" s="185"/>
      <c r="J342" s="200"/>
      <c r="K342" s="210"/>
      <c r="L342" s="95"/>
      <c r="M342" s="92"/>
      <c r="N342" s="95"/>
      <c r="O342" s="92"/>
      <c r="P342" s="95"/>
      <c r="Q342" s="128"/>
      <c r="R342" s="95"/>
      <c r="S342" s="128"/>
      <c r="T342" s="211"/>
      <c r="U342" s="203"/>
      <c r="V342" s="92"/>
      <c r="W342" s="96"/>
      <c r="X342" s="92"/>
      <c r="Y342" s="220"/>
      <c r="Z342" s="226"/>
      <c r="AA342" s="165"/>
      <c r="AB342" s="165"/>
      <c r="AC342" s="165"/>
      <c r="AD342" s="165"/>
      <c r="AE342" s="165"/>
      <c r="AF342" s="168"/>
      <c r="AG342"/>
      <c r="AH342" s="107">
        <f t="shared" si="215"/>
        <v>0</v>
      </c>
      <c r="AI342" s="107">
        <f t="shared" si="216"/>
        <v>0</v>
      </c>
      <c r="AJ342" s="107">
        <f t="shared" si="217"/>
        <v>0</v>
      </c>
      <c r="AK342" s="107">
        <f t="shared" si="218"/>
        <v>0</v>
      </c>
      <c r="AL342" s="107">
        <f t="shared" si="219"/>
        <v>0</v>
      </c>
      <c r="AM342" s="107">
        <f t="shared" si="214"/>
        <v>0</v>
      </c>
      <c r="AO342" s="161" t="e">
        <f t="shared" si="220"/>
        <v>#DIV/0!</v>
      </c>
      <c r="AP342" s="161" t="e">
        <f t="shared" si="221"/>
        <v>#DIV/0!</v>
      </c>
      <c r="AQ342" s="161" t="e">
        <f t="shared" si="222"/>
        <v>#DIV/0!</v>
      </c>
      <c r="AR342" s="161" t="e">
        <f t="shared" si="223"/>
        <v>#DIV/0!</v>
      </c>
      <c r="AS342" s="161" t="e">
        <f t="shared" si="224"/>
        <v>#DIV/0!</v>
      </c>
      <c r="AT342" s="107">
        <f t="shared" si="225"/>
        <v>0</v>
      </c>
      <c r="AU342" s="161" t="e">
        <f t="shared" si="226"/>
        <v>#DIV/0!</v>
      </c>
      <c r="AV342" s="161" t="e">
        <f t="shared" si="227"/>
        <v>#DIV/0!</v>
      </c>
      <c r="AW342" s="161" t="e">
        <f t="shared" si="228"/>
        <v>#DIV/0!</v>
      </c>
      <c r="AX342" s="161" t="e">
        <f t="shared" si="229"/>
        <v>#DIV/0!</v>
      </c>
      <c r="AY342" s="161" t="e">
        <f t="shared" si="230"/>
        <v>#DIV/0!</v>
      </c>
      <c r="AZ342" s="107">
        <f t="shared" si="231"/>
        <v>0</v>
      </c>
      <c r="BA342" s="161" t="e">
        <f t="shared" si="232"/>
        <v>#DIV/0!</v>
      </c>
      <c r="BB342" s="161" t="e">
        <f t="shared" si="233"/>
        <v>#DIV/0!</v>
      </c>
      <c r="BC342" s="161" t="e">
        <f t="shared" si="234"/>
        <v>#DIV/0!</v>
      </c>
      <c r="BD342" s="161" t="e">
        <f t="shared" si="235"/>
        <v>#DIV/0!</v>
      </c>
      <c r="BE342" s="161" t="e">
        <f t="shared" si="236"/>
        <v>#DIV/0!</v>
      </c>
      <c r="BF342" s="107">
        <f t="shared" si="237"/>
        <v>0</v>
      </c>
      <c r="BG342" s="161" t="e">
        <f t="shared" si="238"/>
        <v>#DIV/0!</v>
      </c>
      <c r="BH342" s="161" t="e">
        <f t="shared" si="239"/>
        <v>#DIV/0!</v>
      </c>
      <c r="BI342" s="161" t="e">
        <f t="shared" si="240"/>
        <v>#DIV/0!</v>
      </c>
      <c r="BJ342" s="161" t="e">
        <f t="shared" si="241"/>
        <v>#DIV/0!</v>
      </c>
      <c r="BK342" s="161" t="e">
        <f t="shared" si="242"/>
        <v>#DIV/0!</v>
      </c>
      <c r="BL342" s="107">
        <f t="shared" si="243"/>
        <v>0</v>
      </c>
      <c r="BM342" s="161" t="e">
        <f t="shared" si="244"/>
        <v>#DIV/0!</v>
      </c>
      <c r="BN342" s="161" t="e">
        <f t="shared" si="245"/>
        <v>#DIV/0!</v>
      </c>
      <c r="BO342" s="161" t="e">
        <f t="shared" si="246"/>
        <v>#DIV/0!</v>
      </c>
      <c r="BP342" s="161" t="e">
        <f t="shared" si="247"/>
        <v>#DIV/0!</v>
      </c>
      <c r="BQ342" s="161" t="e">
        <f t="shared" si="248"/>
        <v>#DIV/0!</v>
      </c>
      <c r="BR342" s="107">
        <f t="shared" si="249"/>
        <v>0</v>
      </c>
      <c r="BS342" s="161" t="e">
        <f t="shared" si="250"/>
        <v>#DIV/0!</v>
      </c>
      <c r="BT342" s="161" t="e">
        <f t="shared" si="251"/>
        <v>#DIV/0!</v>
      </c>
      <c r="BU342" s="161" t="e">
        <f t="shared" si="252"/>
        <v>#DIV/0!</v>
      </c>
      <c r="BV342" s="161" t="e">
        <f t="shared" si="253"/>
        <v>#DIV/0!</v>
      </c>
      <c r="BW342" s="161" t="e">
        <f t="shared" si="254"/>
        <v>#DIV/0!</v>
      </c>
      <c r="BX342" s="107">
        <f t="shared" si="255"/>
        <v>0</v>
      </c>
      <c r="BZ342" s="40" t="e">
        <f>VLOOKUP(I342,Lists!$D$2:$D$19,1,FALSE)</f>
        <v>#N/A</v>
      </c>
      <c r="CA342" s="40" t="e">
        <f>VLOOKUP($I342,Blends!$B$2:$B$115,1,FALSE)</f>
        <v>#N/A</v>
      </c>
      <c r="CC342" s="218">
        <f>ROUND(IF($I342="Other HFC Blend",(Z342*$L342*SUMIF(Lists!$E$2:$E$133,'Quarterly Information'!$K342,Exchange_Value)+Z342*$N342*SUMIF(Lists!$E$2:$E$133,'Quarterly Information'!$M342,Exchange_Value)+Z342*$P342*SUMIF(Lists!$E$2:$E$133,'Quarterly Information'!$O342,Exchange_Value)+Z342*$R342*SUMIF(Lists!$E$2:$E$133,'Quarterly Information'!$Q342,Exchange_Value)+Z342*$T342*SUMIF(Lists!$E$2:$E$133,'Quarterly Information'!$S342,Exchange_Value))/1000,Z342*SUMIF(Lists!$E$2:$E$133,$I342,Exchange_Value)/1000),1)</f>
        <v>0</v>
      </c>
      <c r="CD342" s="218">
        <f>ROUND(IF($I342="Other HFC Blend",(AA342*$L342*SUMIF(Lists!$E$2:$E$133,'Quarterly Information'!$K342,Exchange_Value)+AA342*$N342*SUMIF(Lists!$E$2:$E$133,'Quarterly Information'!$M342,Exchange_Value)+AA342*$P342*SUMIF(Lists!$E$2:$E$133,'Quarterly Information'!$O342,Exchange_Value)+AA342*$R342*SUMIF(Lists!$E$2:$E$133,'Quarterly Information'!$Q342,Exchange_Value)+AA342*$T342*SUMIF(Lists!$E$2:$E$133,'Quarterly Information'!$S342,Exchange_Value))/1000,AA342*SUMIF(Lists!$E$2:$E$133,$I342,Exchange_Value)/1000),1)</f>
        <v>0</v>
      </c>
      <c r="CE342" s="218">
        <f>ROUND(IF($I342="Other HFC Blend",(AB342*$L342*SUMIF(Lists!$E$2:$E$133,'Quarterly Information'!$K342,Exchange_Value)+AB342*$N342*SUMIF(Lists!$E$2:$E$133,'Quarterly Information'!$M342,Exchange_Value)+AB342*$P342*SUMIF(Lists!$E$2:$E$133,'Quarterly Information'!$O342,Exchange_Value)+AB342*$R342*SUMIF(Lists!$E$2:$E$133,'Quarterly Information'!$Q342,Exchange_Value)+AB342*$T342*SUMIF(Lists!$E$2:$E$133,'Quarterly Information'!$S342,Exchange_Value))/1000,AB342*SUMIF(Lists!$E$2:$E$133,$I342,Exchange_Value)/1000),1)</f>
        <v>0</v>
      </c>
      <c r="CF342" s="218">
        <f>ROUND(IF($I342="Other HFC Blend",(AC342*$L342*SUMIF(Lists!$E$2:$E$133,'Quarterly Information'!$K342,Exchange_Value)+AC342*$N342*SUMIF(Lists!$E$2:$E$133,'Quarterly Information'!$M342,Exchange_Value)+AC342*$P342*SUMIF(Lists!$E$2:$E$133,'Quarterly Information'!$O342,Exchange_Value)+AC342*$R342*SUMIF(Lists!$E$2:$E$133,'Quarterly Information'!$Q342,Exchange_Value)+AC342*$T342*SUMIF(Lists!$E$2:$E$133,'Quarterly Information'!$S342,Exchange_Value))/1000,AC342*SUMIF(Lists!$E$2:$E$133,$I342,Exchange_Value)/1000),1)</f>
        <v>0</v>
      </c>
      <c r="CG342" s="218">
        <f>ROUND(IF($I342="Other HFC Blend",(AD342*$L342*SUMIF(Lists!$E$2:$E$133,'Quarterly Information'!$K342,Exchange_Value)+AD342*$N342*SUMIF(Lists!$E$2:$E$133,'Quarterly Information'!$M342,Exchange_Value)+AD342*$P342*SUMIF(Lists!$E$2:$E$133,'Quarterly Information'!$O342,Exchange_Value)+AD342*$R342*SUMIF(Lists!$E$2:$E$133,'Quarterly Information'!$Q342,Exchange_Value)+AD342*$T342*SUMIF(Lists!$E$2:$E$133,'Quarterly Information'!$S342,Exchange_Value))/1000,AD342*SUMIF(Lists!$E$2:$E$133,$I342,Exchange_Value)/1000),1)</f>
        <v>0</v>
      </c>
      <c r="CH342" s="218">
        <f>ROUND(IF($I342="Other HFC Blend",(AE342*$L342*SUMIF(Lists!$E$2:$E$133,'Quarterly Information'!$K342,Exchange_Value)+AE342*$N342*SUMIF(Lists!$E$2:$E$133,'Quarterly Information'!$M342,Exchange_Value)+AE342*$P342*SUMIF(Lists!$E$2:$E$133,'Quarterly Information'!$O342,Exchange_Value)+AE342*$R342*SUMIF(Lists!$E$2:$E$133,'Quarterly Information'!$Q342,Exchange_Value)+AE342*$T342*SUMIF(Lists!$E$2:$E$133,'Quarterly Information'!$S342,Exchange_Value))/1000,AE342*SUMIF(Lists!$E$2:$E$133,$I342,Exchange_Value)/1000),1)</f>
        <v>0</v>
      </c>
      <c r="CI342" s="218">
        <f>ROUND(IF($I342="Other HFC Blend",(AF342*$L342*SUMIF(Lists!$E$2:$E$133,'Quarterly Information'!$K342,Exchange_Value)+AF342*$N342*SUMIF(Lists!$E$2:$E$133,'Quarterly Information'!$M342,Exchange_Value)+AF342*$P342*SUMIF(Lists!$E$2:$E$133,'Quarterly Information'!$O342,Exchange_Value)+AF342*$R342*SUMIF(Lists!$E$2:$E$133,'Quarterly Information'!$Q342,Exchange_Value)+AF342*$T342*SUMIF(Lists!$E$2:$E$133,'Quarterly Information'!$S342,Exchange_Value))/1000,AF342*SUMIF(Lists!$E$2:$E$133,$I342,Exchange_Value)/1000),1)</f>
        <v>0</v>
      </c>
    </row>
    <row r="343" spans="1:87" ht="14" x14ac:dyDescent="0.25">
      <c r="A343" s="39">
        <v>301</v>
      </c>
      <c r="B343" s="90" t="str">
        <f t="shared" si="213"/>
        <v/>
      </c>
      <c r="C343" s="159"/>
      <c r="D343" s="91"/>
      <c r="E343" s="174"/>
      <c r="F343" s="92"/>
      <c r="G343" s="93"/>
      <c r="H343" s="94"/>
      <c r="I343" s="185"/>
      <c r="J343" s="200"/>
      <c r="K343" s="210"/>
      <c r="L343" s="95"/>
      <c r="M343" s="92"/>
      <c r="N343" s="95"/>
      <c r="O343" s="92"/>
      <c r="P343" s="95"/>
      <c r="Q343" s="128"/>
      <c r="R343" s="95"/>
      <c r="S343" s="128"/>
      <c r="T343" s="211"/>
      <c r="U343" s="203"/>
      <c r="V343" s="92"/>
      <c r="W343" s="96"/>
      <c r="X343" s="92"/>
      <c r="Y343" s="220"/>
      <c r="Z343" s="226"/>
      <c r="AA343" s="165"/>
      <c r="AB343" s="165"/>
      <c r="AC343" s="165"/>
      <c r="AD343" s="165"/>
      <c r="AE343" s="165"/>
      <c r="AF343" s="168"/>
      <c r="AG343"/>
      <c r="AH343" s="107">
        <f t="shared" si="215"/>
        <v>0</v>
      </c>
      <c r="AI343" s="107">
        <f t="shared" si="216"/>
        <v>0</v>
      </c>
      <c r="AJ343" s="107">
        <f t="shared" si="217"/>
        <v>0</v>
      </c>
      <c r="AK343" s="107">
        <f t="shared" si="218"/>
        <v>0</v>
      </c>
      <c r="AL343" s="107">
        <f t="shared" si="219"/>
        <v>0</v>
      </c>
      <c r="AM343" s="107">
        <f t="shared" si="214"/>
        <v>0</v>
      </c>
      <c r="AO343" s="161" t="e">
        <f t="shared" si="220"/>
        <v>#DIV/0!</v>
      </c>
      <c r="AP343" s="161" t="e">
        <f t="shared" si="221"/>
        <v>#DIV/0!</v>
      </c>
      <c r="AQ343" s="161" t="e">
        <f t="shared" si="222"/>
        <v>#DIV/0!</v>
      </c>
      <c r="AR343" s="161" t="e">
        <f t="shared" si="223"/>
        <v>#DIV/0!</v>
      </c>
      <c r="AS343" s="161" t="e">
        <f t="shared" si="224"/>
        <v>#DIV/0!</v>
      </c>
      <c r="AT343" s="107">
        <f t="shared" si="225"/>
        <v>0</v>
      </c>
      <c r="AU343" s="161" t="e">
        <f t="shared" si="226"/>
        <v>#DIV/0!</v>
      </c>
      <c r="AV343" s="161" t="e">
        <f t="shared" si="227"/>
        <v>#DIV/0!</v>
      </c>
      <c r="AW343" s="161" t="e">
        <f t="shared" si="228"/>
        <v>#DIV/0!</v>
      </c>
      <c r="AX343" s="161" t="e">
        <f t="shared" si="229"/>
        <v>#DIV/0!</v>
      </c>
      <c r="AY343" s="161" t="e">
        <f t="shared" si="230"/>
        <v>#DIV/0!</v>
      </c>
      <c r="AZ343" s="107">
        <f t="shared" si="231"/>
        <v>0</v>
      </c>
      <c r="BA343" s="161" t="e">
        <f t="shared" si="232"/>
        <v>#DIV/0!</v>
      </c>
      <c r="BB343" s="161" t="e">
        <f t="shared" si="233"/>
        <v>#DIV/0!</v>
      </c>
      <c r="BC343" s="161" t="e">
        <f t="shared" si="234"/>
        <v>#DIV/0!</v>
      </c>
      <c r="BD343" s="161" t="e">
        <f t="shared" si="235"/>
        <v>#DIV/0!</v>
      </c>
      <c r="BE343" s="161" t="e">
        <f t="shared" si="236"/>
        <v>#DIV/0!</v>
      </c>
      <c r="BF343" s="107">
        <f t="shared" si="237"/>
        <v>0</v>
      </c>
      <c r="BG343" s="161" t="e">
        <f t="shared" si="238"/>
        <v>#DIV/0!</v>
      </c>
      <c r="BH343" s="161" t="e">
        <f t="shared" si="239"/>
        <v>#DIV/0!</v>
      </c>
      <c r="BI343" s="161" t="e">
        <f t="shared" si="240"/>
        <v>#DIV/0!</v>
      </c>
      <c r="BJ343" s="161" t="e">
        <f t="shared" si="241"/>
        <v>#DIV/0!</v>
      </c>
      <c r="BK343" s="161" t="e">
        <f t="shared" si="242"/>
        <v>#DIV/0!</v>
      </c>
      <c r="BL343" s="107">
        <f t="shared" si="243"/>
        <v>0</v>
      </c>
      <c r="BM343" s="161" t="e">
        <f t="shared" si="244"/>
        <v>#DIV/0!</v>
      </c>
      <c r="BN343" s="161" t="e">
        <f t="shared" si="245"/>
        <v>#DIV/0!</v>
      </c>
      <c r="BO343" s="161" t="e">
        <f t="shared" si="246"/>
        <v>#DIV/0!</v>
      </c>
      <c r="BP343" s="161" t="e">
        <f t="shared" si="247"/>
        <v>#DIV/0!</v>
      </c>
      <c r="BQ343" s="161" t="e">
        <f t="shared" si="248"/>
        <v>#DIV/0!</v>
      </c>
      <c r="BR343" s="107">
        <f t="shared" si="249"/>
        <v>0</v>
      </c>
      <c r="BS343" s="161" t="e">
        <f t="shared" si="250"/>
        <v>#DIV/0!</v>
      </c>
      <c r="BT343" s="161" t="e">
        <f t="shared" si="251"/>
        <v>#DIV/0!</v>
      </c>
      <c r="BU343" s="161" t="e">
        <f t="shared" si="252"/>
        <v>#DIV/0!</v>
      </c>
      <c r="BV343" s="161" t="e">
        <f t="shared" si="253"/>
        <v>#DIV/0!</v>
      </c>
      <c r="BW343" s="161" t="e">
        <f t="shared" si="254"/>
        <v>#DIV/0!</v>
      </c>
      <c r="BX343" s="107">
        <f t="shared" si="255"/>
        <v>0</v>
      </c>
      <c r="BZ343" s="40" t="e">
        <f>VLOOKUP(I343,Lists!$D$2:$D$19,1,FALSE)</f>
        <v>#N/A</v>
      </c>
      <c r="CA343" s="40" t="e">
        <f>VLOOKUP($I343,Blends!$B$2:$B$115,1,FALSE)</f>
        <v>#N/A</v>
      </c>
      <c r="CC343" s="218">
        <f>ROUND(IF($I343="Other HFC Blend",(Z343*$L343*SUMIF(Lists!$E$2:$E$133,'Quarterly Information'!$K343,Exchange_Value)+Z343*$N343*SUMIF(Lists!$E$2:$E$133,'Quarterly Information'!$M343,Exchange_Value)+Z343*$P343*SUMIF(Lists!$E$2:$E$133,'Quarterly Information'!$O343,Exchange_Value)+Z343*$R343*SUMIF(Lists!$E$2:$E$133,'Quarterly Information'!$Q343,Exchange_Value)+Z343*$T343*SUMIF(Lists!$E$2:$E$133,'Quarterly Information'!$S343,Exchange_Value))/1000,Z343*SUMIF(Lists!$E$2:$E$133,$I343,Exchange_Value)/1000),1)</f>
        <v>0</v>
      </c>
      <c r="CD343" s="218">
        <f>ROUND(IF($I343="Other HFC Blend",(AA343*$L343*SUMIF(Lists!$E$2:$E$133,'Quarterly Information'!$K343,Exchange_Value)+AA343*$N343*SUMIF(Lists!$E$2:$E$133,'Quarterly Information'!$M343,Exchange_Value)+AA343*$P343*SUMIF(Lists!$E$2:$E$133,'Quarterly Information'!$O343,Exchange_Value)+AA343*$R343*SUMIF(Lists!$E$2:$E$133,'Quarterly Information'!$Q343,Exchange_Value)+AA343*$T343*SUMIF(Lists!$E$2:$E$133,'Quarterly Information'!$S343,Exchange_Value))/1000,AA343*SUMIF(Lists!$E$2:$E$133,$I343,Exchange_Value)/1000),1)</f>
        <v>0</v>
      </c>
      <c r="CE343" s="218">
        <f>ROUND(IF($I343="Other HFC Blend",(AB343*$L343*SUMIF(Lists!$E$2:$E$133,'Quarterly Information'!$K343,Exchange_Value)+AB343*$N343*SUMIF(Lists!$E$2:$E$133,'Quarterly Information'!$M343,Exchange_Value)+AB343*$P343*SUMIF(Lists!$E$2:$E$133,'Quarterly Information'!$O343,Exchange_Value)+AB343*$R343*SUMIF(Lists!$E$2:$E$133,'Quarterly Information'!$Q343,Exchange_Value)+AB343*$T343*SUMIF(Lists!$E$2:$E$133,'Quarterly Information'!$S343,Exchange_Value))/1000,AB343*SUMIF(Lists!$E$2:$E$133,$I343,Exchange_Value)/1000),1)</f>
        <v>0</v>
      </c>
      <c r="CF343" s="218">
        <f>ROUND(IF($I343="Other HFC Blend",(AC343*$L343*SUMIF(Lists!$E$2:$E$133,'Quarterly Information'!$K343,Exchange_Value)+AC343*$N343*SUMIF(Lists!$E$2:$E$133,'Quarterly Information'!$M343,Exchange_Value)+AC343*$P343*SUMIF(Lists!$E$2:$E$133,'Quarterly Information'!$O343,Exchange_Value)+AC343*$R343*SUMIF(Lists!$E$2:$E$133,'Quarterly Information'!$Q343,Exchange_Value)+AC343*$T343*SUMIF(Lists!$E$2:$E$133,'Quarterly Information'!$S343,Exchange_Value))/1000,AC343*SUMIF(Lists!$E$2:$E$133,$I343,Exchange_Value)/1000),1)</f>
        <v>0</v>
      </c>
      <c r="CG343" s="218">
        <f>ROUND(IF($I343="Other HFC Blend",(AD343*$L343*SUMIF(Lists!$E$2:$E$133,'Quarterly Information'!$K343,Exchange_Value)+AD343*$N343*SUMIF(Lists!$E$2:$E$133,'Quarterly Information'!$M343,Exchange_Value)+AD343*$P343*SUMIF(Lists!$E$2:$E$133,'Quarterly Information'!$O343,Exchange_Value)+AD343*$R343*SUMIF(Lists!$E$2:$E$133,'Quarterly Information'!$Q343,Exchange_Value)+AD343*$T343*SUMIF(Lists!$E$2:$E$133,'Quarterly Information'!$S343,Exchange_Value))/1000,AD343*SUMIF(Lists!$E$2:$E$133,$I343,Exchange_Value)/1000),1)</f>
        <v>0</v>
      </c>
      <c r="CH343" s="218">
        <f>ROUND(IF($I343="Other HFC Blend",(AE343*$L343*SUMIF(Lists!$E$2:$E$133,'Quarterly Information'!$K343,Exchange_Value)+AE343*$N343*SUMIF(Lists!$E$2:$E$133,'Quarterly Information'!$M343,Exchange_Value)+AE343*$P343*SUMIF(Lists!$E$2:$E$133,'Quarterly Information'!$O343,Exchange_Value)+AE343*$R343*SUMIF(Lists!$E$2:$E$133,'Quarterly Information'!$Q343,Exchange_Value)+AE343*$T343*SUMIF(Lists!$E$2:$E$133,'Quarterly Information'!$S343,Exchange_Value))/1000,AE343*SUMIF(Lists!$E$2:$E$133,$I343,Exchange_Value)/1000),1)</f>
        <v>0</v>
      </c>
      <c r="CI343" s="218">
        <f>ROUND(IF($I343="Other HFC Blend",(AF343*$L343*SUMIF(Lists!$E$2:$E$133,'Quarterly Information'!$K343,Exchange_Value)+AF343*$N343*SUMIF(Lists!$E$2:$E$133,'Quarterly Information'!$M343,Exchange_Value)+AF343*$P343*SUMIF(Lists!$E$2:$E$133,'Quarterly Information'!$O343,Exchange_Value)+AF343*$R343*SUMIF(Lists!$E$2:$E$133,'Quarterly Information'!$Q343,Exchange_Value)+AF343*$T343*SUMIF(Lists!$E$2:$E$133,'Quarterly Information'!$S343,Exchange_Value))/1000,AF343*SUMIF(Lists!$E$2:$E$133,$I343,Exchange_Value)/1000),1)</f>
        <v>0</v>
      </c>
    </row>
    <row r="344" spans="1:87" ht="14" x14ac:dyDescent="0.25">
      <c r="A344" s="39">
        <v>302</v>
      </c>
      <c r="B344" s="90" t="str">
        <f t="shared" si="213"/>
        <v/>
      </c>
      <c r="C344" s="159"/>
      <c r="D344" s="91"/>
      <c r="E344" s="174"/>
      <c r="F344" s="92"/>
      <c r="G344" s="93"/>
      <c r="H344" s="94"/>
      <c r="I344" s="185"/>
      <c r="J344" s="200"/>
      <c r="K344" s="210"/>
      <c r="L344" s="95"/>
      <c r="M344" s="92"/>
      <c r="N344" s="95"/>
      <c r="O344" s="92"/>
      <c r="P344" s="95"/>
      <c r="Q344" s="128"/>
      <c r="R344" s="95"/>
      <c r="S344" s="128"/>
      <c r="T344" s="211"/>
      <c r="U344" s="203"/>
      <c r="V344" s="92"/>
      <c r="W344" s="96"/>
      <c r="X344" s="92"/>
      <c r="Y344" s="220"/>
      <c r="Z344" s="226"/>
      <c r="AA344" s="165"/>
      <c r="AB344" s="165"/>
      <c r="AC344" s="165"/>
      <c r="AD344" s="165"/>
      <c r="AE344" s="165"/>
      <c r="AF344" s="168"/>
      <c r="AG344"/>
      <c r="AH344" s="107">
        <f t="shared" si="215"/>
        <v>0</v>
      </c>
      <c r="AI344" s="107">
        <f t="shared" si="216"/>
        <v>0</v>
      </c>
      <c r="AJ344" s="107">
        <f t="shared" si="217"/>
        <v>0</v>
      </c>
      <c r="AK344" s="107">
        <f t="shared" si="218"/>
        <v>0</v>
      </c>
      <c r="AL344" s="107">
        <f t="shared" si="219"/>
        <v>0</v>
      </c>
      <c r="AM344" s="107">
        <f t="shared" si="214"/>
        <v>0</v>
      </c>
      <c r="AO344" s="161" t="e">
        <f t="shared" si="220"/>
        <v>#DIV/0!</v>
      </c>
      <c r="AP344" s="161" t="e">
        <f t="shared" si="221"/>
        <v>#DIV/0!</v>
      </c>
      <c r="AQ344" s="161" t="e">
        <f t="shared" si="222"/>
        <v>#DIV/0!</v>
      </c>
      <c r="AR344" s="161" t="e">
        <f t="shared" si="223"/>
        <v>#DIV/0!</v>
      </c>
      <c r="AS344" s="161" t="e">
        <f t="shared" si="224"/>
        <v>#DIV/0!</v>
      </c>
      <c r="AT344" s="107">
        <f t="shared" si="225"/>
        <v>0</v>
      </c>
      <c r="AU344" s="161" t="e">
        <f t="shared" si="226"/>
        <v>#DIV/0!</v>
      </c>
      <c r="AV344" s="161" t="e">
        <f t="shared" si="227"/>
        <v>#DIV/0!</v>
      </c>
      <c r="AW344" s="161" t="e">
        <f t="shared" si="228"/>
        <v>#DIV/0!</v>
      </c>
      <c r="AX344" s="161" t="e">
        <f t="shared" si="229"/>
        <v>#DIV/0!</v>
      </c>
      <c r="AY344" s="161" t="e">
        <f t="shared" si="230"/>
        <v>#DIV/0!</v>
      </c>
      <c r="AZ344" s="107">
        <f t="shared" si="231"/>
        <v>0</v>
      </c>
      <c r="BA344" s="161" t="e">
        <f t="shared" si="232"/>
        <v>#DIV/0!</v>
      </c>
      <c r="BB344" s="161" t="e">
        <f t="shared" si="233"/>
        <v>#DIV/0!</v>
      </c>
      <c r="BC344" s="161" t="e">
        <f t="shared" si="234"/>
        <v>#DIV/0!</v>
      </c>
      <c r="BD344" s="161" t="e">
        <f t="shared" si="235"/>
        <v>#DIV/0!</v>
      </c>
      <c r="BE344" s="161" t="e">
        <f t="shared" si="236"/>
        <v>#DIV/0!</v>
      </c>
      <c r="BF344" s="107">
        <f t="shared" si="237"/>
        <v>0</v>
      </c>
      <c r="BG344" s="161" t="e">
        <f t="shared" si="238"/>
        <v>#DIV/0!</v>
      </c>
      <c r="BH344" s="161" t="e">
        <f t="shared" si="239"/>
        <v>#DIV/0!</v>
      </c>
      <c r="BI344" s="161" t="e">
        <f t="shared" si="240"/>
        <v>#DIV/0!</v>
      </c>
      <c r="BJ344" s="161" t="e">
        <f t="shared" si="241"/>
        <v>#DIV/0!</v>
      </c>
      <c r="BK344" s="161" t="e">
        <f t="shared" si="242"/>
        <v>#DIV/0!</v>
      </c>
      <c r="BL344" s="107">
        <f t="shared" si="243"/>
        <v>0</v>
      </c>
      <c r="BM344" s="161" t="e">
        <f t="shared" si="244"/>
        <v>#DIV/0!</v>
      </c>
      <c r="BN344" s="161" t="e">
        <f t="shared" si="245"/>
        <v>#DIV/0!</v>
      </c>
      <c r="BO344" s="161" t="e">
        <f t="shared" si="246"/>
        <v>#DIV/0!</v>
      </c>
      <c r="BP344" s="161" t="e">
        <f t="shared" si="247"/>
        <v>#DIV/0!</v>
      </c>
      <c r="BQ344" s="161" t="e">
        <f t="shared" si="248"/>
        <v>#DIV/0!</v>
      </c>
      <c r="BR344" s="107">
        <f t="shared" si="249"/>
        <v>0</v>
      </c>
      <c r="BS344" s="161" t="e">
        <f t="shared" si="250"/>
        <v>#DIV/0!</v>
      </c>
      <c r="BT344" s="161" t="e">
        <f t="shared" si="251"/>
        <v>#DIV/0!</v>
      </c>
      <c r="BU344" s="161" t="e">
        <f t="shared" si="252"/>
        <v>#DIV/0!</v>
      </c>
      <c r="BV344" s="161" t="e">
        <f t="shared" si="253"/>
        <v>#DIV/0!</v>
      </c>
      <c r="BW344" s="161" t="e">
        <f t="shared" si="254"/>
        <v>#DIV/0!</v>
      </c>
      <c r="BX344" s="107">
        <f t="shared" si="255"/>
        <v>0</v>
      </c>
      <c r="BZ344" s="40" t="e">
        <f>VLOOKUP(I344,Lists!$D$2:$D$19,1,FALSE)</f>
        <v>#N/A</v>
      </c>
      <c r="CA344" s="40" t="e">
        <f>VLOOKUP($I344,Blends!$B$2:$B$115,1,FALSE)</f>
        <v>#N/A</v>
      </c>
      <c r="CC344" s="218">
        <f>ROUND(IF($I344="Other HFC Blend",(Z344*$L344*SUMIF(Lists!$E$2:$E$133,'Quarterly Information'!$K344,Exchange_Value)+Z344*$N344*SUMIF(Lists!$E$2:$E$133,'Quarterly Information'!$M344,Exchange_Value)+Z344*$P344*SUMIF(Lists!$E$2:$E$133,'Quarterly Information'!$O344,Exchange_Value)+Z344*$R344*SUMIF(Lists!$E$2:$E$133,'Quarterly Information'!$Q344,Exchange_Value)+Z344*$T344*SUMIF(Lists!$E$2:$E$133,'Quarterly Information'!$S344,Exchange_Value))/1000,Z344*SUMIF(Lists!$E$2:$E$133,$I344,Exchange_Value)/1000),1)</f>
        <v>0</v>
      </c>
      <c r="CD344" s="218">
        <f>ROUND(IF($I344="Other HFC Blend",(AA344*$L344*SUMIF(Lists!$E$2:$E$133,'Quarterly Information'!$K344,Exchange_Value)+AA344*$N344*SUMIF(Lists!$E$2:$E$133,'Quarterly Information'!$M344,Exchange_Value)+AA344*$P344*SUMIF(Lists!$E$2:$E$133,'Quarterly Information'!$O344,Exchange_Value)+AA344*$R344*SUMIF(Lists!$E$2:$E$133,'Quarterly Information'!$Q344,Exchange_Value)+AA344*$T344*SUMIF(Lists!$E$2:$E$133,'Quarterly Information'!$S344,Exchange_Value))/1000,AA344*SUMIF(Lists!$E$2:$E$133,$I344,Exchange_Value)/1000),1)</f>
        <v>0</v>
      </c>
      <c r="CE344" s="218">
        <f>ROUND(IF($I344="Other HFC Blend",(AB344*$L344*SUMIF(Lists!$E$2:$E$133,'Quarterly Information'!$K344,Exchange_Value)+AB344*$N344*SUMIF(Lists!$E$2:$E$133,'Quarterly Information'!$M344,Exchange_Value)+AB344*$P344*SUMIF(Lists!$E$2:$E$133,'Quarterly Information'!$O344,Exchange_Value)+AB344*$R344*SUMIF(Lists!$E$2:$E$133,'Quarterly Information'!$Q344,Exchange_Value)+AB344*$T344*SUMIF(Lists!$E$2:$E$133,'Quarterly Information'!$S344,Exchange_Value))/1000,AB344*SUMIF(Lists!$E$2:$E$133,$I344,Exchange_Value)/1000),1)</f>
        <v>0</v>
      </c>
      <c r="CF344" s="218">
        <f>ROUND(IF($I344="Other HFC Blend",(AC344*$L344*SUMIF(Lists!$E$2:$E$133,'Quarterly Information'!$K344,Exchange_Value)+AC344*$N344*SUMIF(Lists!$E$2:$E$133,'Quarterly Information'!$M344,Exchange_Value)+AC344*$P344*SUMIF(Lists!$E$2:$E$133,'Quarterly Information'!$O344,Exchange_Value)+AC344*$R344*SUMIF(Lists!$E$2:$E$133,'Quarterly Information'!$Q344,Exchange_Value)+AC344*$T344*SUMIF(Lists!$E$2:$E$133,'Quarterly Information'!$S344,Exchange_Value))/1000,AC344*SUMIF(Lists!$E$2:$E$133,$I344,Exchange_Value)/1000),1)</f>
        <v>0</v>
      </c>
      <c r="CG344" s="218">
        <f>ROUND(IF($I344="Other HFC Blend",(AD344*$L344*SUMIF(Lists!$E$2:$E$133,'Quarterly Information'!$K344,Exchange_Value)+AD344*$N344*SUMIF(Lists!$E$2:$E$133,'Quarterly Information'!$M344,Exchange_Value)+AD344*$P344*SUMIF(Lists!$E$2:$E$133,'Quarterly Information'!$O344,Exchange_Value)+AD344*$R344*SUMIF(Lists!$E$2:$E$133,'Quarterly Information'!$Q344,Exchange_Value)+AD344*$T344*SUMIF(Lists!$E$2:$E$133,'Quarterly Information'!$S344,Exchange_Value))/1000,AD344*SUMIF(Lists!$E$2:$E$133,$I344,Exchange_Value)/1000),1)</f>
        <v>0</v>
      </c>
      <c r="CH344" s="218">
        <f>ROUND(IF($I344="Other HFC Blend",(AE344*$L344*SUMIF(Lists!$E$2:$E$133,'Quarterly Information'!$K344,Exchange_Value)+AE344*$N344*SUMIF(Lists!$E$2:$E$133,'Quarterly Information'!$M344,Exchange_Value)+AE344*$P344*SUMIF(Lists!$E$2:$E$133,'Quarterly Information'!$O344,Exchange_Value)+AE344*$R344*SUMIF(Lists!$E$2:$E$133,'Quarterly Information'!$Q344,Exchange_Value)+AE344*$T344*SUMIF(Lists!$E$2:$E$133,'Quarterly Information'!$S344,Exchange_Value))/1000,AE344*SUMIF(Lists!$E$2:$E$133,$I344,Exchange_Value)/1000),1)</f>
        <v>0</v>
      </c>
      <c r="CI344" s="218">
        <f>ROUND(IF($I344="Other HFC Blend",(AF344*$L344*SUMIF(Lists!$E$2:$E$133,'Quarterly Information'!$K344,Exchange_Value)+AF344*$N344*SUMIF(Lists!$E$2:$E$133,'Quarterly Information'!$M344,Exchange_Value)+AF344*$P344*SUMIF(Lists!$E$2:$E$133,'Quarterly Information'!$O344,Exchange_Value)+AF344*$R344*SUMIF(Lists!$E$2:$E$133,'Quarterly Information'!$Q344,Exchange_Value)+AF344*$T344*SUMIF(Lists!$E$2:$E$133,'Quarterly Information'!$S344,Exchange_Value))/1000,AF344*SUMIF(Lists!$E$2:$E$133,$I344,Exchange_Value)/1000),1)</f>
        <v>0</v>
      </c>
    </row>
    <row r="345" spans="1:87" ht="14" x14ac:dyDescent="0.25">
      <c r="A345" s="39">
        <v>303</v>
      </c>
      <c r="B345" s="90" t="str">
        <f t="shared" si="213"/>
        <v/>
      </c>
      <c r="C345" s="159"/>
      <c r="D345" s="91"/>
      <c r="E345" s="174"/>
      <c r="F345" s="92"/>
      <c r="G345" s="93"/>
      <c r="H345" s="94"/>
      <c r="I345" s="185"/>
      <c r="J345" s="200"/>
      <c r="K345" s="210"/>
      <c r="L345" s="95"/>
      <c r="M345" s="92"/>
      <c r="N345" s="95"/>
      <c r="O345" s="92"/>
      <c r="P345" s="95"/>
      <c r="Q345" s="128"/>
      <c r="R345" s="95"/>
      <c r="S345" s="128"/>
      <c r="T345" s="211"/>
      <c r="U345" s="203"/>
      <c r="V345" s="92"/>
      <c r="W345" s="96"/>
      <c r="X345" s="92"/>
      <c r="Y345" s="220"/>
      <c r="Z345" s="226"/>
      <c r="AA345" s="165"/>
      <c r="AB345" s="165"/>
      <c r="AC345" s="165"/>
      <c r="AD345" s="165"/>
      <c r="AE345" s="165"/>
      <c r="AF345" s="168"/>
      <c r="AG345"/>
      <c r="AH345" s="107">
        <f t="shared" si="215"/>
        <v>0</v>
      </c>
      <c r="AI345" s="107">
        <f t="shared" si="216"/>
        <v>0</v>
      </c>
      <c r="AJ345" s="107">
        <f t="shared" si="217"/>
        <v>0</v>
      </c>
      <c r="AK345" s="107">
        <f t="shared" si="218"/>
        <v>0</v>
      </c>
      <c r="AL345" s="107">
        <f t="shared" si="219"/>
        <v>0</v>
      </c>
      <c r="AM345" s="107">
        <f t="shared" si="214"/>
        <v>0</v>
      </c>
      <c r="AO345" s="161" t="e">
        <f t="shared" si="220"/>
        <v>#DIV/0!</v>
      </c>
      <c r="AP345" s="161" t="e">
        <f t="shared" si="221"/>
        <v>#DIV/0!</v>
      </c>
      <c r="AQ345" s="161" t="e">
        <f t="shared" si="222"/>
        <v>#DIV/0!</v>
      </c>
      <c r="AR345" s="161" t="e">
        <f t="shared" si="223"/>
        <v>#DIV/0!</v>
      </c>
      <c r="AS345" s="161" t="e">
        <f t="shared" si="224"/>
        <v>#DIV/0!</v>
      </c>
      <c r="AT345" s="107">
        <f t="shared" si="225"/>
        <v>0</v>
      </c>
      <c r="AU345" s="161" t="e">
        <f t="shared" si="226"/>
        <v>#DIV/0!</v>
      </c>
      <c r="AV345" s="161" t="e">
        <f t="shared" si="227"/>
        <v>#DIV/0!</v>
      </c>
      <c r="AW345" s="161" t="e">
        <f t="shared" si="228"/>
        <v>#DIV/0!</v>
      </c>
      <c r="AX345" s="161" t="e">
        <f t="shared" si="229"/>
        <v>#DIV/0!</v>
      </c>
      <c r="AY345" s="161" t="e">
        <f t="shared" si="230"/>
        <v>#DIV/0!</v>
      </c>
      <c r="AZ345" s="107">
        <f t="shared" si="231"/>
        <v>0</v>
      </c>
      <c r="BA345" s="161" t="e">
        <f t="shared" si="232"/>
        <v>#DIV/0!</v>
      </c>
      <c r="BB345" s="161" t="e">
        <f t="shared" si="233"/>
        <v>#DIV/0!</v>
      </c>
      <c r="BC345" s="161" t="e">
        <f t="shared" si="234"/>
        <v>#DIV/0!</v>
      </c>
      <c r="BD345" s="161" t="e">
        <f t="shared" si="235"/>
        <v>#DIV/0!</v>
      </c>
      <c r="BE345" s="161" t="e">
        <f t="shared" si="236"/>
        <v>#DIV/0!</v>
      </c>
      <c r="BF345" s="107">
        <f t="shared" si="237"/>
        <v>0</v>
      </c>
      <c r="BG345" s="161" t="e">
        <f t="shared" si="238"/>
        <v>#DIV/0!</v>
      </c>
      <c r="BH345" s="161" t="e">
        <f t="shared" si="239"/>
        <v>#DIV/0!</v>
      </c>
      <c r="BI345" s="161" t="e">
        <f t="shared" si="240"/>
        <v>#DIV/0!</v>
      </c>
      <c r="BJ345" s="161" t="e">
        <f t="shared" si="241"/>
        <v>#DIV/0!</v>
      </c>
      <c r="BK345" s="161" t="e">
        <f t="shared" si="242"/>
        <v>#DIV/0!</v>
      </c>
      <c r="BL345" s="107">
        <f t="shared" si="243"/>
        <v>0</v>
      </c>
      <c r="BM345" s="161" t="e">
        <f t="shared" si="244"/>
        <v>#DIV/0!</v>
      </c>
      <c r="BN345" s="161" t="e">
        <f t="shared" si="245"/>
        <v>#DIV/0!</v>
      </c>
      <c r="BO345" s="161" t="e">
        <f t="shared" si="246"/>
        <v>#DIV/0!</v>
      </c>
      <c r="BP345" s="161" t="e">
        <f t="shared" si="247"/>
        <v>#DIV/0!</v>
      </c>
      <c r="BQ345" s="161" t="e">
        <f t="shared" si="248"/>
        <v>#DIV/0!</v>
      </c>
      <c r="BR345" s="107">
        <f t="shared" si="249"/>
        <v>0</v>
      </c>
      <c r="BS345" s="161" t="e">
        <f t="shared" si="250"/>
        <v>#DIV/0!</v>
      </c>
      <c r="BT345" s="161" t="e">
        <f t="shared" si="251"/>
        <v>#DIV/0!</v>
      </c>
      <c r="BU345" s="161" t="e">
        <f t="shared" si="252"/>
        <v>#DIV/0!</v>
      </c>
      <c r="BV345" s="161" t="e">
        <f t="shared" si="253"/>
        <v>#DIV/0!</v>
      </c>
      <c r="BW345" s="161" t="e">
        <f t="shared" si="254"/>
        <v>#DIV/0!</v>
      </c>
      <c r="BX345" s="107">
        <f t="shared" si="255"/>
        <v>0</v>
      </c>
      <c r="BZ345" s="40" t="e">
        <f>VLOOKUP(I345,Lists!$D$2:$D$19,1,FALSE)</f>
        <v>#N/A</v>
      </c>
      <c r="CA345" s="40" t="e">
        <f>VLOOKUP($I345,Blends!$B$2:$B$115,1,FALSE)</f>
        <v>#N/A</v>
      </c>
      <c r="CC345" s="218">
        <f>ROUND(IF($I345="Other HFC Blend",(Z345*$L345*SUMIF(Lists!$E$2:$E$133,'Quarterly Information'!$K345,Exchange_Value)+Z345*$N345*SUMIF(Lists!$E$2:$E$133,'Quarterly Information'!$M345,Exchange_Value)+Z345*$P345*SUMIF(Lists!$E$2:$E$133,'Quarterly Information'!$O345,Exchange_Value)+Z345*$R345*SUMIF(Lists!$E$2:$E$133,'Quarterly Information'!$Q345,Exchange_Value)+Z345*$T345*SUMIF(Lists!$E$2:$E$133,'Quarterly Information'!$S345,Exchange_Value))/1000,Z345*SUMIF(Lists!$E$2:$E$133,$I345,Exchange_Value)/1000),1)</f>
        <v>0</v>
      </c>
      <c r="CD345" s="218">
        <f>ROUND(IF($I345="Other HFC Blend",(AA345*$L345*SUMIF(Lists!$E$2:$E$133,'Quarterly Information'!$K345,Exchange_Value)+AA345*$N345*SUMIF(Lists!$E$2:$E$133,'Quarterly Information'!$M345,Exchange_Value)+AA345*$P345*SUMIF(Lists!$E$2:$E$133,'Quarterly Information'!$O345,Exchange_Value)+AA345*$R345*SUMIF(Lists!$E$2:$E$133,'Quarterly Information'!$Q345,Exchange_Value)+AA345*$T345*SUMIF(Lists!$E$2:$E$133,'Quarterly Information'!$S345,Exchange_Value))/1000,AA345*SUMIF(Lists!$E$2:$E$133,$I345,Exchange_Value)/1000),1)</f>
        <v>0</v>
      </c>
      <c r="CE345" s="218">
        <f>ROUND(IF($I345="Other HFC Blend",(AB345*$L345*SUMIF(Lists!$E$2:$E$133,'Quarterly Information'!$K345,Exchange_Value)+AB345*$N345*SUMIF(Lists!$E$2:$E$133,'Quarterly Information'!$M345,Exchange_Value)+AB345*$P345*SUMIF(Lists!$E$2:$E$133,'Quarterly Information'!$O345,Exchange_Value)+AB345*$R345*SUMIF(Lists!$E$2:$E$133,'Quarterly Information'!$Q345,Exchange_Value)+AB345*$T345*SUMIF(Lists!$E$2:$E$133,'Quarterly Information'!$S345,Exchange_Value))/1000,AB345*SUMIF(Lists!$E$2:$E$133,$I345,Exchange_Value)/1000),1)</f>
        <v>0</v>
      </c>
      <c r="CF345" s="218">
        <f>ROUND(IF($I345="Other HFC Blend",(AC345*$L345*SUMIF(Lists!$E$2:$E$133,'Quarterly Information'!$K345,Exchange_Value)+AC345*$N345*SUMIF(Lists!$E$2:$E$133,'Quarterly Information'!$M345,Exchange_Value)+AC345*$P345*SUMIF(Lists!$E$2:$E$133,'Quarterly Information'!$O345,Exchange_Value)+AC345*$R345*SUMIF(Lists!$E$2:$E$133,'Quarterly Information'!$Q345,Exchange_Value)+AC345*$T345*SUMIF(Lists!$E$2:$E$133,'Quarterly Information'!$S345,Exchange_Value))/1000,AC345*SUMIF(Lists!$E$2:$E$133,$I345,Exchange_Value)/1000),1)</f>
        <v>0</v>
      </c>
      <c r="CG345" s="218">
        <f>ROUND(IF($I345="Other HFC Blend",(AD345*$L345*SUMIF(Lists!$E$2:$E$133,'Quarterly Information'!$K345,Exchange_Value)+AD345*$N345*SUMIF(Lists!$E$2:$E$133,'Quarterly Information'!$M345,Exchange_Value)+AD345*$P345*SUMIF(Lists!$E$2:$E$133,'Quarterly Information'!$O345,Exchange_Value)+AD345*$R345*SUMIF(Lists!$E$2:$E$133,'Quarterly Information'!$Q345,Exchange_Value)+AD345*$T345*SUMIF(Lists!$E$2:$E$133,'Quarterly Information'!$S345,Exchange_Value))/1000,AD345*SUMIF(Lists!$E$2:$E$133,$I345,Exchange_Value)/1000),1)</f>
        <v>0</v>
      </c>
      <c r="CH345" s="218">
        <f>ROUND(IF($I345="Other HFC Blend",(AE345*$L345*SUMIF(Lists!$E$2:$E$133,'Quarterly Information'!$K345,Exchange_Value)+AE345*$N345*SUMIF(Lists!$E$2:$E$133,'Quarterly Information'!$M345,Exchange_Value)+AE345*$P345*SUMIF(Lists!$E$2:$E$133,'Quarterly Information'!$O345,Exchange_Value)+AE345*$R345*SUMIF(Lists!$E$2:$E$133,'Quarterly Information'!$Q345,Exchange_Value)+AE345*$T345*SUMIF(Lists!$E$2:$E$133,'Quarterly Information'!$S345,Exchange_Value))/1000,AE345*SUMIF(Lists!$E$2:$E$133,$I345,Exchange_Value)/1000),1)</f>
        <v>0</v>
      </c>
      <c r="CI345" s="218">
        <f>ROUND(IF($I345="Other HFC Blend",(AF345*$L345*SUMIF(Lists!$E$2:$E$133,'Quarterly Information'!$K345,Exchange_Value)+AF345*$N345*SUMIF(Lists!$E$2:$E$133,'Quarterly Information'!$M345,Exchange_Value)+AF345*$P345*SUMIF(Lists!$E$2:$E$133,'Quarterly Information'!$O345,Exchange_Value)+AF345*$R345*SUMIF(Lists!$E$2:$E$133,'Quarterly Information'!$Q345,Exchange_Value)+AF345*$T345*SUMIF(Lists!$E$2:$E$133,'Quarterly Information'!$S345,Exchange_Value))/1000,AF345*SUMIF(Lists!$E$2:$E$133,$I345,Exchange_Value)/1000),1)</f>
        <v>0</v>
      </c>
    </row>
    <row r="346" spans="1:87" ht="14" x14ac:dyDescent="0.25">
      <c r="A346" s="39">
        <v>304</v>
      </c>
      <c r="B346" s="90" t="str">
        <f t="shared" si="213"/>
        <v/>
      </c>
      <c r="C346" s="159"/>
      <c r="D346" s="91"/>
      <c r="E346" s="174"/>
      <c r="F346" s="92"/>
      <c r="G346" s="93"/>
      <c r="H346" s="94"/>
      <c r="I346" s="185"/>
      <c r="J346" s="200"/>
      <c r="K346" s="210"/>
      <c r="L346" s="95"/>
      <c r="M346" s="92"/>
      <c r="N346" s="95"/>
      <c r="O346" s="92"/>
      <c r="P346" s="95"/>
      <c r="Q346" s="128"/>
      <c r="R346" s="95"/>
      <c r="S346" s="128"/>
      <c r="T346" s="211"/>
      <c r="U346" s="203"/>
      <c r="V346" s="92"/>
      <c r="W346" s="96"/>
      <c r="X346" s="92"/>
      <c r="Y346" s="220"/>
      <c r="Z346" s="226"/>
      <c r="AA346" s="165"/>
      <c r="AB346" s="165"/>
      <c r="AC346" s="165"/>
      <c r="AD346" s="165"/>
      <c r="AE346" s="165"/>
      <c r="AF346" s="168"/>
      <c r="AG346"/>
      <c r="AH346" s="107">
        <f t="shared" si="215"/>
        <v>0</v>
      </c>
      <c r="AI346" s="107">
        <f t="shared" si="216"/>
        <v>0</v>
      </c>
      <c r="AJ346" s="107">
        <f t="shared" si="217"/>
        <v>0</v>
      </c>
      <c r="AK346" s="107">
        <f t="shared" si="218"/>
        <v>0</v>
      </c>
      <c r="AL346" s="107">
        <f t="shared" si="219"/>
        <v>0</v>
      </c>
      <c r="AM346" s="107">
        <f t="shared" si="214"/>
        <v>0</v>
      </c>
      <c r="AO346" s="161" t="e">
        <f t="shared" si="220"/>
        <v>#DIV/0!</v>
      </c>
      <c r="AP346" s="161" t="e">
        <f t="shared" si="221"/>
        <v>#DIV/0!</v>
      </c>
      <c r="AQ346" s="161" t="e">
        <f t="shared" si="222"/>
        <v>#DIV/0!</v>
      </c>
      <c r="AR346" s="161" t="e">
        <f t="shared" si="223"/>
        <v>#DIV/0!</v>
      </c>
      <c r="AS346" s="161" t="e">
        <f t="shared" si="224"/>
        <v>#DIV/0!</v>
      </c>
      <c r="AT346" s="107">
        <f t="shared" si="225"/>
        <v>0</v>
      </c>
      <c r="AU346" s="161" t="e">
        <f t="shared" si="226"/>
        <v>#DIV/0!</v>
      </c>
      <c r="AV346" s="161" t="e">
        <f t="shared" si="227"/>
        <v>#DIV/0!</v>
      </c>
      <c r="AW346" s="161" t="e">
        <f t="shared" si="228"/>
        <v>#DIV/0!</v>
      </c>
      <c r="AX346" s="161" t="e">
        <f t="shared" si="229"/>
        <v>#DIV/0!</v>
      </c>
      <c r="AY346" s="161" t="e">
        <f t="shared" si="230"/>
        <v>#DIV/0!</v>
      </c>
      <c r="AZ346" s="107">
        <f t="shared" si="231"/>
        <v>0</v>
      </c>
      <c r="BA346" s="161" t="e">
        <f t="shared" si="232"/>
        <v>#DIV/0!</v>
      </c>
      <c r="BB346" s="161" t="e">
        <f t="shared" si="233"/>
        <v>#DIV/0!</v>
      </c>
      <c r="BC346" s="161" t="e">
        <f t="shared" si="234"/>
        <v>#DIV/0!</v>
      </c>
      <c r="BD346" s="161" t="e">
        <f t="shared" si="235"/>
        <v>#DIV/0!</v>
      </c>
      <c r="BE346" s="161" t="e">
        <f t="shared" si="236"/>
        <v>#DIV/0!</v>
      </c>
      <c r="BF346" s="107">
        <f t="shared" si="237"/>
        <v>0</v>
      </c>
      <c r="BG346" s="161" t="e">
        <f t="shared" si="238"/>
        <v>#DIV/0!</v>
      </c>
      <c r="BH346" s="161" t="e">
        <f t="shared" si="239"/>
        <v>#DIV/0!</v>
      </c>
      <c r="BI346" s="161" t="e">
        <f t="shared" si="240"/>
        <v>#DIV/0!</v>
      </c>
      <c r="BJ346" s="161" t="e">
        <f t="shared" si="241"/>
        <v>#DIV/0!</v>
      </c>
      <c r="BK346" s="161" t="e">
        <f t="shared" si="242"/>
        <v>#DIV/0!</v>
      </c>
      <c r="BL346" s="107">
        <f t="shared" si="243"/>
        <v>0</v>
      </c>
      <c r="BM346" s="161" t="e">
        <f t="shared" si="244"/>
        <v>#DIV/0!</v>
      </c>
      <c r="BN346" s="161" t="e">
        <f t="shared" si="245"/>
        <v>#DIV/0!</v>
      </c>
      <c r="BO346" s="161" t="e">
        <f t="shared" si="246"/>
        <v>#DIV/0!</v>
      </c>
      <c r="BP346" s="161" t="e">
        <f t="shared" si="247"/>
        <v>#DIV/0!</v>
      </c>
      <c r="BQ346" s="161" t="e">
        <f t="shared" si="248"/>
        <v>#DIV/0!</v>
      </c>
      <c r="BR346" s="107">
        <f t="shared" si="249"/>
        <v>0</v>
      </c>
      <c r="BS346" s="161" t="e">
        <f t="shared" si="250"/>
        <v>#DIV/0!</v>
      </c>
      <c r="BT346" s="161" t="e">
        <f t="shared" si="251"/>
        <v>#DIV/0!</v>
      </c>
      <c r="BU346" s="161" t="e">
        <f t="shared" si="252"/>
        <v>#DIV/0!</v>
      </c>
      <c r="BV346" s="161" t="e">
        <f t="shared" si="253"/>
        <v>#DIV/0!</v>
      </c>
      <c r="BW346" s="161" t="e">
        <f t="shared" si="254"/>
        <v>#DIV/0!</v>
      </c>
      <c r="BX346" s="107">
        <f t="shared" si="255"/>
        <v>0</v>
      </c>
      <c r="BZ346" s="40" t="e">
        <f>VLOOKUP(I346,Lists!$D$2:$D$19,1,FALSE)</f>
        <v>#N/A</v>
      </c>
      <c r="CA346" s="40" t="e">
        <f>VLOOKUP($I346,Blends!$B$2:$B$115,1,FALSE)</f>
        <v>#N/A</v>
      </c>
      <c r="CC346" s="218">
        <f>ROUND(IF($I346="Other HFC Blend",(Z346*$L346*SUMIF(Lists!$E$2:$E$133,'Quarterly Information'!$K346,Exchange_Value)+Z346*$N346*SUMIF(Lists!$E$2:$E$133,'Quarterly Information'!$M346,Exchange_Value)+Z346*$P346*SUMIF(Lists!$E$2:$E$133,'Quarterly Information'!$O346,Exchange_Value)+Z346*$R346*SUMIF(Lists!$E$2:$E$133,'Quarterly Information'!$Q346,Exchange_Value)+Z346*$T346*SUMIF(Lists!$E$2:$E$133,'Quarterly Information'!$S346,Exchange_Value))/1000,Z346*SUMIF(Lists!$E$2:$E$133,$I346,Exchange_Value)/1000),1)</f>
        <v>0</v>
      </c>
      <c r="CD346" s="218">
        <f>ROUND(IF($I346="Other HFC Blend",(AA346*$L346*SUMIF(Lists!$E$2:$E$133,'Quarterly Information'!$K346,Exchange_Value)+AA346*$N346*SUMIF(Lists!$E$2:$E$133,'Quarterly Information'!$M346,Exchange_Value)+AA346*$P346*SUMIF(Lists!$E$2:$E$133,'Quarterly Information'!$O346,Exchange_Value)+AA346*$R346*SUMIF(Lists!$E$2:$E$133,'Quarterly Information'!$Q346,Exchange_Value)+AA346*$T346*SUMIF(Lists!$E$2:$E$133,'Quarterly Information'!$S346,Exchange_Value))/1000,AA346*SUMIF(Lists!$E$2:$E$133,$I346,Exchange_Value)/1000),1)</f>
        <v>0</v>
      </c>
      <c r="CE346" s="218">
        <f>ROUND(IF($I346="Other HFC Blend",(AB346*$L346*SUMIF(Lists!$E$2:$E$133,'Quarterly Information'!$K346,Exchange_Value)+AB346*$N346*SUMIF(Lists!$E$2:$E$133,'Quarterly Information'!$M346,Exchange_Value)+AB346*$P346*SUMIF(Lists!$E$2:$E$133,'Quarterly Information'!$O346,Exchange_Value)+AB346*$R346*SUMIF(Lists!$E$2:$E$133,'Quarterly Information'!$Q346,Exchange_Value)+AB346*$T346*SUMIF(Lists!$E$2:$E$133,'Quarterly Information'!$S346,Exchange_Value))/1000,AB346*SUMIF(Lists!$E$2:$E$133,$I346,Exchange_Value)/1000),1)</f>
        <v>0</v>
      </c>
      <c r="CF346" s="218">
        <f>ROUND(IF($I346="Other HFC Blend",(AC346*$L346*SUMIF(Lists!$E$2:$E$133,'Quarterly Information'!$K346,Exchange_Value)+AC346*$N346*SUMIF(Lists!$E$2:$E$133,'Quarterly Information'!$M346,Exchange_Value)+AC346*$P346*SUMIF(Lists!$E$2:$E$133,'Quarterly Information'!$O346,Exchange_Value)+AC346*$R346*SUMIF(Lists!$E$2:$E$133,'Quarterly Information'!$Q346,Exchange_Value)+AC346*$T346*SUMIF(Lists!$E$2:$E$133,'Quarterly Information'!$S346,Exchange_Value))/1000,AC346*SUMIF(Lists!$E$2:$E$133,$I346,Exchange_Value)/1000),1)</f>
        <v>0</v>
      </c>
      <c r="CG346" s="218">
        <f>ROUND(IF($I346="Other HFC Blend",(AD346*$L346*SUMIF(Lists!$E$2:$E$133,'Quarterly Information'!$K346,Exchange_Value)+AD346*$N346*SUMIF(Lists!$E$2:$E$133,'Quarterly Information'!$M346,Exchange_Value)+AD346*$P346*SUMIF(Lists!$E$2:$E$133,'Quarterly Information'!$O346,Exchange_Value)+AD346*$R346*SUMIF(Lists!$E$2:$E$133,'Quarterly Information'!$Q346,Exchange_Value)+AD346*$T346*SUMIF(Lists!$E$2:$E$133,'Quarterly Information'!$S346,Exchange_Value))/1000,AD346*SUMIF(Lists!$E$2:$E$133,$I346,Exchange_Value)/1000),1)</f>
        <v>0</v>
      </c>
      <c r="CH346" s="218">
        <f>ROUND(IF($I346="Other HFC Blend",(AE346*$L346*SUMIF(Lists!$E$2:$E$133,'Quarterly Information'!$K346,Exchange_Value)+AE346*$N346*SUMIF(Lists!$E$2:$E$133,'Quarterly Information'!$M346,Exchange_Value)+AE346*$P346*SUMIF(Lists!$E$2:$E$133,'Quarterly Information'!$O346,Exchange_Value)+AE346*$R346*SUMIF(Lists!$E$2:$E$133,'Quarterly Information'!$Q346,Exchange_Value)+AE346*$T346*SUMIF(Lists!$E$2:$E$133,'Quarterly Information'!$S346,Exchange_Value))/1000,AE346*SUMIF(Lists!$E$2:$E$133,$I346,Exchange_Value)/1000),1)</f>
        <v>0</v>
      </c>
      <c r="CI346" s="218">
        <f>ROUND(IF($I346="Other HFC Blend",(AF346*$L346*SUMIF(Lists!$E$2:$E$133,'Quarterly Information'!$K346,Exchange_Value)+AF346*$N346*SUMIF(Lists!$E$2:$E$133,'Quarterly Information'!$M346,Exchange_Value)+AF346*$P346*SUMIF(Lists!$E$2:$E$133,'Quarterly Information'!$O346,Exchange_Value)+AF346*$R346*SUMIF(Lists!$E$2:$E$133,'Quarterly Information'!$Q346,Exchange_Value)+AF346*$T346*SUMIF(Lists!$E$2:$E$133,'Quarterly Information'!$S346,Exchange_Value))/1000,AF346*SUMIF(Lists!$E$2:$E$133,$I346,Exchange_Value)/1000),1)</f>
        <v>0</v>
      </c>
    </row>
    <row r="347" spans="1:87" ht="14" x14ac:dyDescent="0.25">
      <c r="A347" s="39">
        <v>305</v>
      </c>
      <c r="B347" s="90" t="str">
        <f t="shared" si="213"/>
        <v/>
      </c>
      <c r="C347" s="159"/>
      <c r="D347" s="91"/>
      <c r="E347" s="174"/>
      <c r="F347" s="92"/>
      <c r="G347" s="93"/>
      <c r="H347" s="94"/>
      <c r="I347" s="185"/>
      <c r="J347" s="200"/>
      <c r="K347" s="210"/>
      <c r="L347" s="95"/>
      <c r="M347" s="92"/>
      <c r="N347" s="95"/>
      <c r="O347" s="92"/>
      <c r="P347" s="95"/>
      <c r="Q347" s="128"/>
      <c r="R347" s="95"/>
      <c r="S347" s="128"/>
      <c r="T347" s="211"/>
      <c r="U347" s="203"/>
      <c r="V347" s="92"/>
      <c r="W347" s="96"/>
      <c r="X347" s="92"/>
      <c r="Y347" s="220"/>
      <c r="Z347" s="226"/>
      <c r="AA347" s="165"/>
      <c r="AB347" s="165"/>
      <c r="AC347" s="165"/>
      <c r="AD347" s="165"/>
      <c r="AE347" s="165"/>
      <c r="AF347" s="168"/>
      <c r="AG347"/>
      <c r="AH347" s="107">
        <f t="shared" si="215"/>
        <v>0</v>
      </c>
      <c r="AI347" s="107">
        <f t="shared" si="216"/>
        <v>0</v>
      </c>
      <c r="AJ347" s="107">
        <f t="shared" si="217"/>
        <v>0</v>
      </c>
      <c r="AK347" s="107">
        <f t="shared" si="218"/>
        <v>0</v>
      </c>
      <c r="AL347" s="107">
        <f t="shared" si="219"/>
        <v>0</v>
      </c>
      <c r="AM347" s="107">
        <f t="shared" si="214"/>
        <v>0</v>
      </c>
      <c r="AO347" s="161" t="e">
        <f t="shared" si="220"/>
        <v>#DIV/0!</v>
      </c>
      <c r="AP347" s="161" t="e">
        <f t="shared" si="221"/>
        <v>#DIV/0!</v>
      </c>
      <c r="AQ347" s="161" t="e">
        <f t="shared" si="222"/>
        <v>#DIV/0!</v>
      </c>
      <c r="AR347" s="161" t="e">
        <f t="shared" si="223"/>
        <v>#DIV/0!</v>
      </c>
      <c r="AS347" s="161" t="e">
        <f t="shared" si="224"/>
        <v>#DIV/0!</v>
      </c>
      <c r="AT347" s="107">
        <f t="shared" si="225"/>
        <v>0</v>
      </c>
      <c r="AU347" s="161" t="e">
        <f t="shared" si="226"/>
        <v>#DIV/0!</v>
      </c>
      <c r="AV347" s="161" t="e">
        <f t="shared" si="227"/>
        <v>#DIV/0!</v>
      </c>
      <c r="AW347" s="161" t="e">
        <f t="shared" si="228"/>
        <v>#DIV/0!</v>
      </c>
      <c r="AX347" s="161" t="e">
        <f t="shared" si="229"/>
        <v>#DIV/0!</v>
      </c>
      <c r="AY347" s="161" t="e">
        <f t="shared" si="230"/>
        <v>#DIV/0!</v>
      </c>
      <c r="AZ347" s="107">
        <f t="shared" si="231"/>
        <v>0</v>
      </c>
      <c r="BA347" s="161" t="e">
        <f t="shared" si="232"/>
        <v>#DIV/0!</v>
      </c>
      <c r="BB347" s="161" t="e">
        <f t="shared" si="233"/>
        <v>#DIV/0!</v>
      </c>
      <c r="BC347" s="161" t="e">
        <f t="shared" si="234"/>
        <v>#DIV/0!</v>
      </c>
      <c r="BD347" s="161" t="e">
        <f t="shared" si="235"/>
        <v>#DIV/0!</v>
      </c>
      <c r="BE347" s="161" t="e">
        <f t="shared" si="236"/>
        <v>#DIV/0!</v>
      </c>
      <c r="BF347" s="107">
        <f t="shared" si="237"/>
        <v>0</v>
      </c>
      <c r="BG347" s="161" t="e">
        <f t="shared" si="238"/>
        <v>#DIV/0!</v>
      </c>
      <c r="BH347" s="161" t="e">
        <f t="shared" si="239"/>
        <v>#DIV/0!</v>
      </c>
      <c r="BI347" s="161" t="e">
        <f t="shared" si="240"/>
        <v>#DIV/0!</v>
      </c>
      <c r="BJ347" s="161" t="e">
        <f t="shared" si="241"/>
        <v>#DIV/0!</v>
      </c>
      <c r="BK347" s="161" t="e">
        <f t="shared" si="242"/>
        <v>#DIV/0!</v>
      </c>
      <c r="BL347" s="107">
        <f t="shared" si="243"/>
        <v>0</v>
      </c>
      <c r="BM347" s="161" t="e">
        <f t="shared" si="244"/>
        <v>#DIV/0!</v>
      </c>
      <c r="BN347" s="161" t="e">
        <f t="shared" si="245"/>
        <v>#DIV/0!</v>
      </c>
      <c r="BO347" s="161" t="e">
        <f t="shared" si="246"/>
        <v>#DIV/0!</v>
      </c>
      <c r="BP347" s="161" t="e">
        <f t="shared" si="247"/>
        <v>#DIV/0!</v>
      </c>
      <c r="BQ347" s="161" t="e">
        <f t="shared" si="248"/>
        <v>#DIV/0!</v>
      </c>
      <c r="BR347" s="107">
        <f t="shared" si="249"/>
        <v>0</v>
      </c>
      <c r="BS347" s="161" t="e">
        <f t="shared" si="250"/>
        <v>#DIV/0!</v>
      </c>
      <c r="BT347" s="161" t="e">
        <f t="shared" si="251"/>
        <v>#DIV/0!</v>
      </c>
      <c r="BU347" s="161" t="e">
        <f t="shared" si="252"/>
        <v>#DIV/0!</v>
      </c>
      <c r="BV347" s="161" t="e">
        <f t="shared" si="253"/>
        <v>#DIV/0!</v>
      </c>
      <c r="BW347" s="161" t="e">
        <f t="shared" si="254"/>
        <v>#DIV/0!</v>
      </c>
      <c r="BX347" s="107">
        <f t="shared" si="255"/>
        <v>0</v>
      </c>
      <c r="BZ347" s="40" t="e">
        <f>VLOOKUP(I347,Lists!$D$2:$D$19,1,FALSE)</f>
        <v>#N/A</v>
      </c>
      <c r="CA347" s="40" t="e">
        <f>VLOOKUP($I347,Blends!$B$2:$B$115,1,FALSE)</f>
        <v>#N/A</v>
      </c>
      <c r="CC347" s="218">
        <f>ROUND(IF($I347="Other HFC Blend",(Z347*$L347*SUMIF(Lists!$E$2:$E$133,'Quarterly Information'!$K347,Exchange_Value)+Z347*$N347*SUMIF(Lists!$E$2:$E$133,'Quarterly Information'!$M347,Exchange_Value)+Z347*$P347*SUMIF(Lists!$E$2:$E$133,'Quarterly Information'!$O347,Exchange_Value)+Z347*$R347*SUMIF(Lists!$E$2:$E$133,'Quarterly Information'!$Q347,Exchange_Value)+Z347*$T347*SUMIF(Lists!$E$2:$E$133,'Quarterly Information'!$S347,Exchange_Value))/1000,Z347*SUMIF(Lists!$E$2:$E$133,$I347,Exchange_Value)/1000),1)</f>
        <v>0</v>
      </c>
      <c r="CD347" s="218">
        <f>ROUND(IF($I347="Other HFC Blend",(AA347*$L347*SUMIF(Lists!$E$2:$E$133,'Quarterly Information'!$K347,Exchange_Value)+AA347*$N347*SUMIF(Lists!$E$2:$E$133,'Quarterly Information'!$M347,Exchange_Value)+AA347*$P347*SUMIF(Lists!$E$2:$E$133,'Quarterly Information'!$O347,Exchange_Value)+AA347*$R347*SUMIF(Lists!$E$2:$E$133,'Quarterly Information'!$Q347,Exchange_Value)+AA347*$T347*SUMIF(Lists!$E$2:$E$133,'Quarterly Information'!$S347,Exchange_Value))/1000,AA347*SUMIF(Lists!$E$2:$E$133,$I347,Exchange_Value)/1000),1)</f>
        <v>0</v>
      </c>
      <c r="CE347" s="218">
        <f>ROUND(IF($I347="Other HFC Blend",(AB347*$L347*SUMIF(Lists!$E$2:$E$133,'Quarterly Information'!$K347,Exchange_Value)+AB347*$N347*SUMIF(Lists!$E$2:$E$133,'Quarterly Information'!$M347,Exchange_Value)+AB347*$P347*SUMIF(Lists!$E$2:$E$133,'Quarterly Information'!$O347,Exchange_Value)+AB347*$R347*SUMIF(Lists!$E$2:$E$133,'Quarterly Information'!$Q347,Exchange_Value)+AB347*$T347*SUMIF(Lists!$E$2:$E$133,'Quarterly Information'!$S347,Exchange_Value))/1000,AB347*SUMIF(Lists!$E$2:$E$133,$I347,Exchange_Value)/1000),1)</f>
        <v>0</v>
      </c>
      <c r="CF347" s="218">
        <f>ROUND(IF($I347="Other HFC Blend",(AC347*$L347*SUMIF(Lists!$E$2:$E$133,'Quarterly Information'!$K347,Exchange_Value)+AC347*$N347*SUMIF(Lists!$E$2:$E$133,'Quarterly Information'!$M347,Exchange_Value)+AC347*$P347*SUMIF(Lists!$E$2:$E$133,'Quarterly Information'!$O347,Exchange_Value)+AC347*$R347*SUMIF(Lists!$E$2:$E$133,'Quarterly Information'!$Q347,Exchange_Value)+AC347*$T347*SUMIF(Lists!$E$2:$E$133,'Quarterly Information'!$S347,Exchange_Value))/1000,AC347*SUMIF(Lists!$E$2:$E$133,$I347,Exchange_Value)/1000),1)</f>
        <v>0</v>
      </c>
      <c r="CG347" s="218">
        <f>ROUND(IF($I347="Other HFC Blend",(AD347*$L347*SUMIF(Lists!$E$2:$E$133,'Quarterly Information'!$K347,Exchange_Value)+AD347*$N347*SUMIF(Lists!$E$2:$E$133,'Quarterly Information'!$M347,Exchange_Value)+AD347*$P347*SUMIF(Lists!$E$2:$E$133,'Quarterly Information'!$O347,Exchange_Value)+AD347*$R347*SUMIF(Lists!$E$2:$E$133,'Quarterly Information'!$Q347,Exchange_Value)+AD347*$T347*SUMIF(Lists!$E$2:$E$133,'Quarterly Information'!$S347,Exchange_Value))/1000,AD347*SUMIF(Lists!$E$2:$E$133,$I347,Exchange_Value)/1000),1)</f>
        <v>0</v>
      </c>
      <c r="CH347" s="218">
        <f>ROUND(IF($I347="Other HFC Blend",(AE347*$L347*SUMIF(Lists!$E$2:$E$133,'Quarterly Information'!$K347,Exchange_Value)+AE347*$N347*SUMIF(Lists!$E$2:$E$133,'Quarterly Information'!$M347,Exchange_Value)+AE347*$P347*SUMIF(Lists!$E$2:$E$133,'Quarterly Information'!$O347,Exchange_Value)+AE347*$R347*SUMIF(Lists!$E$2:$E$133,'Quarterly Information'!$Q347,Exchange_Value)+AE347*$T347*SUMIF(Lists!$E$2:$E$133,'Quarterly Information'!$S347,Exchange_Value))/1000,AE347*SUMIF(Lists!$E$2:$E$133,$I347,Exchange_Value)/1000),1)</f>
        <v>0</v>
      </c>
      <c r="CI347" s="218">
        <f>ROUND(IF($I347="Other HFC Blend",(AF347*$L347*SUMIF(Lists!$E$2:$E$133,'Quarterly Information'!$K347,Exchange_Value)+AF347*$N347*SUMIF(Lists!$E$2:$E$133,'Quarterly Information'!$M347,Exchange_Value)+AF347*$P347*SUMIF(Lists!$E$2:$E$133,'Quarterly Information'!$O347,Exchange_Value)+AF347*$R347*SUMIF(Lists!$E$2:$E$133,'Quarterly Information'!$Q347,Exchange_Value)+AF347*$T347*SUMIF(Lists!$E$2:$E$133,'Quarterly Information'!$S347,Exchange_Value))/1000,AF347*SUMIF(Lists!$E$2:$E$133,$I347,Exchange_Value)/1000),1)</f>
        <v>0</v>
      </c>
    </row>
    <row r="348" spans="1:87" ht="14" x14ac:dyDescent="0.25">
      <c r="A348" s="39">
        <v>306</v>
      </c>
      <c r="B348" s="90" t="str">
        <f t="shared" si="213"/>
        <v/>
      </c>
      <c r="C348" s="159"/>
      <c r="D348" s="91"/>
      <c r="E348" s="174"/>
      <c r="F348" s="92"/>
      <c r="G348" s="93"/>
      <c r="H348" s="94"/>
      <c r="I348" s="185"/>
      <c r="J348" s="200"/>
      <c r="K348" s="210"/>
      <c r="L348" s="95"/>
      <c r="M348" s="92"/>
      <c r="N348" s="95"/>
      <c r="O348" s="92"/>
      <c r="P348" s="95"/>
      <c r="Q348" s="128"/>
      <c r="R348" s="95"/>
      <c r="S348" s="128"/>
      <c r="T348" s="211"/>
      <c r="U348" s="203"/>
      <c r="V348" s="92"/>
      <c r="W348" s="96"/>
      <c r="X348" s="92"/>
      <c r="Y348" s="220"/>
      <c r="Z348" s="226"/>
      <c r="AA348" s="165"/>
      <c r="AB348" s="165"/>
      <c r="AC348" s="165"/>
      <c r="AD348" s="165"/>
      <c r="AE348" s="165"/>
      <c r="AF348" s="168"/>
      <c r="AG348"/>
      <c r="AH348" s="107">
        <f t="shared" si="215"/>
        <v>0</v>
      </c>
      <c r="AI348" s="107">
        <f t="shared" si="216"/>
        <v>0</v>
      </c>
      <c r="AJ348" s="107">
        <f t="shared" si="217"/>
        <v>0</v>
      </c>
      <c r="AK348" s="107">
        <f t="shared" si="218"/>
        <v>0</v>
      </c>
      <c r="AL348" s="107">
        <f t="shared" si="219"/>
        <v>0</v>
      </c>
      <c r="AM348" s="107">
        <f t="shared" si="214"/>
        <v>0</v>
      </c>
      <c r="AO348" s="161" t="e">
        <f t="shared" si="220"/>
        <v>#DIV/0!</v>
      </c>
      <c r="AP348" s="161" t="e">
        <f t="shared" si="221"/>
        <v>#DIV/0!</v>
      </c>
      <c r="AQ348" s="161" t="e">
        <f t="shared" si="222"/>
        <v>#DIV/0!</v>
      </c>
      <c r="AR348" s="161" t="e">
        <f t="shared" si="223"/>
        <v>#DIV/0!</v>
      </c>
      <c r="AS348" s="161" t="e">
        <f t="shared" si="224"/>
        <v>#DIV/0!</v>
      </c>
      <c r="AT348" s="107">
        <f t="shared" si="225"/>
        <v>0</v>
      </c>
      <c r="AU348" s="161" t="e">
        <f t="shared" si="226"/>
        <v>#DIV/0!</v>
      </c>
      <c r="AV348" s="161" t="e">
        <f t="shared" si="227"/>
        <v>#DIV/0!</v>
      </c>
      <c r="AW348" s="161" t="e">
        <f t="shared" si="228"/>
        <v>#DIV/0!</v>
      </c>
      <c r="AX348" s="161" t="e">
        <f t="shared" si="229"/>
        <v>#DIV/0!</v>
      </c>
      <c r="AY348" s="161" t="e">
        <f t="shared" si="230"/>
        <v>#DIV/0!</v>
      </c>
      <c r="AZ348" s="107">
        <f t="shared" si="231"/>
        <v>0</v>
      </c>
      <c r="BA348" s="161" t="e">
        <f t="shared" si="232"/>
        <v>#DIV/0!</v>
      </c>
      <c r="BB348" s="161" t="e">
        <f t="shared" si="233"/>
        <v>#DIV/0!</v>
      </c>
      <c r="BC348" s="161" t="e">
        <f t="shared" si="234"/>
        <v>#DIV/0!</v>
      </c>
      <c r="BD348" s="161" t="e">
        <f t="shared" si="235"/>
        <v>#DIV/0!</v>
      </c>
      <c r="BE348" s="161" t="e">
        <f t="shared" si="236"/>
        <v>#DIV/0!</v>
      </c>
      <c r="BF348" s="107">
        <f t="shared" si="237"/>
        <v>0</v>
      </c>
      <c r="BG348" s="161" t="e">
        <f t="shared" si="238"/>
        <v>#DIV/0!</v>
      </c>
      <c r="BH348" s="161" t="e">
        <f t="shared" si="239"/>
        <v>#DIV/0!</v>
      </c>
      <c r="BI348" s="161" t="e">
        <f t="shared" si="240"/>
        <v>#DIV/0!</v>
      </c>
      <c r="BJ348" s="161" t="e">
        <f t="shared" si="241"/>
        <v>#DIV/0!</v>
      </c>
      <c r="BK348" s="161" t="e">
        <f t="shared" si="242"/>
        <v>#DIV/0!</v>
      </c>
      <c r="BL348" s="107">
        <f t="shared" si="243"/>
        <v>0</v>
      </c>
      <c r="BM348" s="161" t="e">
        <f t="shared" si="244"/>
        <v>#DIV/0!</v>
      </c>
      <c r="BN348" s="161" t="e">
        <f t="shared" si="245"/>
        <v>#DIV/0!</v>
      </c>
      <c r="BO348" s="161" t="e">
        <f t="shared" si="246"/>
        <v>#DIV/0!</v>
      </c>
      <c r="BP348" s="161" t="e">
        <f t="shared" si="247"/>
        <v>#DIV/0!</v>
      </c>
      <c r="BQ348" s="161" t="e">
        <f t="shared" si="248"/>
        <v>#DIV/0!</v>
      </c>
      <c r="BR348" s="107">
        <f t="shared" si="249"/>
        <v>0</v>
      </c>
      <c r="BS348" s="161" t="e">
        <f t="shared" si="250"/>
        <v>#DIV/0!</v>
      </c>
      <c r="BT348" s="161" t="e">
        <f t="shared" si="251"/>
        <v>#DIV/0!</v>
      </c>
      <c r="BU348" s="161" t="e">
        <f t="shared" si="252"/>
        <v>#DIV/0!</v>
      </c>
      <c r="BV348" s="161" t="e">
        <f t="shared" si="253"/>
        <v>#DIV/0!</v>
      </c>
      <c r="BW348" s="161" t="e">
        <f t="shared" si="254"/>
        <v>#DIV/0!</v>
      </c>
      <c r="BX348" s="107">
        <f t="shared" si="255"/>
        <v>0</v>
      </c>
      <c r="BZ348" s="40" t="e">
        <f>VLOOKUP(I348,Lists!$D$2:$D$19,1,FALSE)</f>
        <v>#N/A</v>
      </c>
      <c r="CA348" s="40" t="e">
        <f>VLOOKUP($I348,Blends!$B$2:$B$115,1,FALSE)</f>
        <v>#N/A</v>
      </c>
      <c r="CC348" s="218">
        <f>ROUND(IF($I348="Other HFC Blend",(Z348*$L348*SUMIF(Lists!$E$2:$E$133,'Quarterly Information'!$K348,Exchange_Value)+Z348*$N348*SUMIF(Lists!$E$2:$E$133,'Quarterly Information'!$M348,Exchange_Value)+Z348*$P348*SUMIF(Lists!$E$2:$E$133,'Quarterly Information'!$O348,Exchange_Value)+Z348*$R348*SUMIF(Lists!$E$2:$E$133,'Quarterly Information'!$Q348,Exchange_Value)+Z348*$T348*SUMIF(Lists!$E$2:$E$133,'Quarterly Information'!$S348,Exchange_Value))/1000,Z348*SUMIF(Lists!$E$2:$E$133,$I348,Exchange_Value)/1000),1)</f>
        <v>0</v>
      </c>
      <c r="CD348" s="218">
        <f>ROUND(IF($I348="Other HFC Blend",(AA348*$L348*SUMIF(Lists!$E$2:$E$133,'Quarterly Information'!$K348,Exchange_Value)+AA348*$N348*SUMIF(Lists!$E$2:$E$133,'Quarterly Information'!$M348,Exchange_Value)+AA348*$P348*SUMIF(Lists!$E$2:$E$133,'Quarterly Information'!$O348,Exchange_Value)+AA348*$R348*SUMIF(Lists!$E$2:$E$133,'Quarterly Information'!$Q348,Exchange_Value)+AA348*$T348*SUMIF(Lists!$E$2:$E$133,'Quarterly Information'!$S348,Exchange_Value))/1000,AA348*SUMIF(Lists!$E$2:$E$133,$I348,Exchange_Value)/1000),1)</f>
        <v>0</v>
      </c>
      <c r="CE348" s="218">
        <f>ROUND(IF($I348="Other HFC Blend",(AB348*$L348*SUMIF(Lists!$E$2:$E$133,'Quarterly Information'!$K348,Exchange_Value)+AB348*$N348*SUMIF(Lists!$E$2:$E$133,'Quarterly Information'!$M348,Exchange_Value)+AB348*$P348*SUMIF(Lists!$E$2:$E$133,'Quarterly Information'!$O348,Exchange_Value)+AB348*$R348*SUMIF(Lists!$E$2:$E$133,'Quarterly Information'!$Q348,Exchange_Value)+AB348*$T348*SUMIF(Lists!$E$2:$E$133,'Quarterly Information'!$S348,Exchange_Value))/1000,AB348*SUMIF(Lists!$E$2:$E$133,$I348,Exchange_Value)/1000),1)</f>
        <v>0</v>
      </c>
      <c r="CF348" s="218">
        <f>ROUND(IF($I348="Other HFC Blend",(AC348*$L348*SUMIF(Lists!$E$2:$E$133,'Quarterly Information'!$K348,Exchange_Value)+AC348*$N348*SUMIF(Lists!$E$2:$E$133,'Quarterly Information'!$M348,Exchange_Value)+AC348*$P348*SUMIF(Lists!$E$2:$E$133,'Quarterly Information'!$O348,Exchange_Value)+AC348*$R348*SUMIF(Lists!$E$2:$E$133,'Quarterly Information'!$Q348,Exchange_Value)+AC348*$T348*SUMIF(Lists!$E$2:$E$133,'Quarterly Information'!$S348,Exchange_Value))/1000,AC348*SUMIF(Lists!$E$2:$E$133,$I348,Exchange_Value)/1000),1)</f>
        <v>0</v>
      </c>
      <c r="CG348" s="218">
        <f>ROUND(IF($I348="Other HFC Blend",(AD348*$L348*SUMIF(Lists!$E$2:$E$133,'Quarterly Information'!$K348,Exchange_Value)+AD348*$N348*SUMIF(Lists!$E$2:$E$133,'Quarterly Information'!$M348,Exchange_Value)+AD348*$P348*SUMIF(Lists!$E$2:$E$133,'Quarterly Information'!$O348,Exchange_Value)+AD348*$R348*SUMIF(Lists!$E$2:$E$133,'Quarterly Information'!$Q348,Exchange_Value)+AD348*$T348*SUMIF(Lists!$E$2:$E$133,'Quarterly Information'!$S348,Exchange_Value))/1000,AD348*SUMIF(Lists!$E$2:$E$133,$I348,Exchange_Value)/1000),1)</f>
        <v>0</v>
      </c>
      <c r="CH348" s="218">
        <f>ROUND(IF($I348="Other HFC Blend",(AE348*$L348*SUMIF(Lists!$E$2:$E$133,'Quarterly Information'!$K348,Exchange_Value)+AE348*$N348*SUMIF(Lists!$E$2:$E$133,'Quarterly Information'!$M348,Exchange_Value)+AE348*$P348*SUMIF(Lists!$E$2:$E$133,'Quarterly Information'!$O348,Exchange_Value)+AE348*$R348*SUMIF(Lists!$E$2:$E$133,'Quarterly Information'!$Q348,Exchange_Value)+AE348*$T348*SUMIF(Lists!$E$2:$E$133,'Quarterly Information'!$S348,Exchange_Value))/1000,AE348*SUMIF(Lists!$E$2:$E$133,$I348,Exchange_Value)/1000),1)</f>
        <v>0</v>
      </c>
      <c r="CI348" s="218">
        <f>ROUND(IF($I348="Other HFC Blend",(AF348*$L348*SUMIF(Lists!$E$2:$E$133,'Quarterly Information'!$K348,Exchange_Value)+AF348*$N348*SUMIF(Lists!$E$2:$E$133,'Quarterly Information'!$M348,Exchange_Value)+AF348*$P348*SUMIF(Lists!$E$2:$E$133,'Quarterly Information'!$O348,Exchange_Value)+AF348*$R348*SUMIF(Lists!$E$2:$E$133,'Quarterly Information'!$Q348,Exchange_Value)+AF348*$T348*SUMIF(Lists!$E$2:$E$133,'Quarterly Information'!$S348,Exchange_Value))/1000,AF348*SUMIF(Lists!$E$2:$E$133,$I348,Exchange_Value)/1000),1)</f>
        <v>0</v>
      </c>
    </row>
    <row r="349" spans="1:87" ht="14" x14ac:dyDescent="0.25">
      <c r="A349" s="39">
        <v>307</v>
      </c>
      <c r="B349" s="90" t="str">
        <f t="shared" si="213"/>
        <v/>
      </c>
      <c r="C349" s="159"/>
      <c r="D349" s="91"/>
      <c r="E349" s="174"/>
      <c r="F349" s="92"/>
      <c r="G349" s="93"/>
      <c r="H349" s="94"/>
      <c r="I349" s="185"/>
      <c r="J349" s="200"/>
      <c r="K349" s="210"/>
      <c r="L349" s="95"/>
      <c r="M349" s="92"/>
      <c r="N349" s="95"/>
      <c r="O349" s="92"/>
      <c r="P349" s="95"/>
      <c r="Q349" s="128"/>
      <c r="R349" s="95"/>
      <c r="S349" s="128"/>
      <c r="T349" s="211"/>
      <c r="U349" s="203"/>
      <c r="V349" s="92"/>
      <c r="W349" s="96"/>
      <c r="X349" s="92"/>
      <c r="Y349" s="220"/>
      <c r="Z349" s="226"/>
      <c r="AA349" s="165"/>
      <c r="AB349" s="165"/>
      <c r="AC349" s="165"/>
      <c r="AD349" s="165"/>
      <c r="AE349" s="165"/>
      <c r="AF349" s="168"/>
      <c r="AG349"/>
      <c r="AH349" s="107">
        <f t="shared" si="215"/>
        <v>0</v>
      </c>
      <c r="AI349" s="107">
        <f t="shared" si="216"/>
        <v>0</v>
      </c>
      <c r="AJ349" s="107">
        <f t="shared" si="217"/>
        <v>0</v>
      </c>
      <c r="AK349" s="107">
        <f t="shared" si="218"/>
        <v>0</v>
      </c>
      <c r="AL349" s="107">
        <f t="shared" si="219"/>
        <v>0</v>
      </c>
      <c r="AM349" s="107">
        <f t="shared" si="214"/>
        <v>0</v>
      </c>
      <c r="AO349" s="161" t="e">
        <f t="shared" si="220"/>
        <v>#DIV/0!</v>
      </c>
      <c r="AP349" s="161" t="e">
        <f t="shared" si="221"/>
        <v>#DIV/0!</v>
      </c>
      <c r="AQ349" s="161" t="e">
        <f t="shared" si="222"/>
        <v>#DIV/0!</v>
      </c>
      <c r="AR349" s="161" t="e">
        <f t="shared" si="223"/>
        <v>#DIV/0!</v>
      </c>
      <c r="AS349" s="161" t="e">
        <f t="shared" si="224"/>
        <v>#DIV/0!</v>
      </c>
      <c r="AT349" s="107">
        <f t="shared" si="225"/>
        <v>0</v>
      </c>
      <c r="AU349" s="161" t="e">
        <f t="shared" si="226"/>
        <v>#DIV/0!</v>
      </c>
      <c r="AV349" s="161" t="e">
        <f t="shared" si="227"/>
        <v>#DIV/0!</v>
      </c>
      <c r="AW349" s="161" t="e">
        <f t="shared" si="228"/>
        <v>#DIV/0!</v>
      </c>
      <c r="AX349" s="161" t="e">
        <f t="shared" si="229"/>
        <v>#DIV/0!</v>
      </c>
      <c r="AY349" s="161" t="e">
        <f t="shared" si="230"/>
        <v>#DIV/0!</v>
      </c>
      <c r="AZ349" s="107">
        <f t="shared" si="231"/>
        <v>0</v>
      </c>
      <c r="BA349" s="161" t="e">
        <f t="shared" si="232"/>
        <v>#DIV/0!</v>
      </c>
      <c r="BB349" s="161" t="e">
        <f t="shared" si="233"/>
        <v>#DIV/0!</v>
      </c>
      <c r="BC349" s="161" t="e">
        <f t="shared" si="234"/>
        <v>#DIV/0!</v>
      </c>
      <c r="BD349" s="161" t="e">
        <f t="shared" si="235"/>
        <v>#DIV/0!</v>
      </c>
      <c r="BE349" s="161" t="e">
        <f t="shared" si="236"/>
        <v>#DIV/0!</v>
      </c>
      <c r="BF349" s="107">
        <f t="shared" si="237"/>
        <v>0</v>
      </c>
      <c r="BG349" s="161" t="e">
        <f t="shared" si="238"/>
        <v>#DIV/0!</v>
      </c>
      <c r="BH349" s="161" t="e">
        <f t="shared" si="239"/>
        <v>#DIV/0!</v>
      </c>
      <c r="BI349" s="161" t="e">
        <f t="shared" si="240"/>
        <v>#DIV/0!</v>
      </c>
      <c r="BJ349" s="161" t="e">
        <f t="shared" si="241"/>
        <v>#DIV/0!</v>
      </c>
      <c r="BK349" s="161" t="e">
        <f t="shared" si="242"/>
        <v>#DIV/0!</v>
      </c>
      <c r="BL349" s="107">
        <f t="shared" si="243"/>
        <v>0</v>
      </c>
      <c r="BM349" s="161" t="e">
        <f t="shared" si="244"/>
        <v>#DIV/0!</v>
      </c>
      <c r="BN349" s="161" t="e">
        <f t="shared" si="245"/>
        <v>#DIV/0!</v>
      </c>
      <c r="BO349" s="161" t="e">
        <f t="shared" si="246"/>
        <v>#DIV/0!</v>
      </c>
      <c r="BP349" s="161" t="e">
        <f t="shared" si="247"/>
        <v>#DIV/0!</v>
      </c>
      <c r="BQ349" s="161" t="e">
        <f t="shared" si="248"/>
        <v>#DIV/0!</v>
      </c>
      <c r="BR349" s="107">
        <f t="shared" si="249"/>
        <v>0</v>
      </c>
      <c r="BS349" s="161" t="e">
        <f t="shared" si="250"/>
        <v>#DIV/0!</v>
      </c>
      <c r="BT349" s="161" t="e">
        <f t="shared" si="251"/>
        <v>#DIV/0!</v>
      </c>
      <c r="BU349" s="161" t="e">
        <f t="shared" si="252"/>
        <v>#DIV/0!</v>
      </c>
      <c r="BV349" s="161" t="e">
        <f t="shared" si="253"/>
        <v>#DIV/0!</v>
      </c>
      <c r="BW349" s="161" t="e">
        <f t="shared" si="254"/>
        <v>#DIV/0!</v>
      </c>
      <c r="BX349" s="107">
        <f t="shared" si="255"/>
        <v>0</v>
      </c>
      <c r="BZ349" s="40" t="e">
        <f>VLOOKUP(I349,Lists!$D$2:$D$19,1,FALSE)</f>
        <v>#N/A</v>
      </c>
      <c r="CA349" s="40" t="e">
        <f>VLOOKUP($I349,Blends!$B$2:$B$115,1,FALSE)</f>
        <v>#N/A</v>
      </c>
      <c r="CC349" s="218">
        <f>ROUND(IF($I349="Other HFC Blend",(Z349*$L349*SUMIF(Lists!$E$2:$E$133,'Quarterly Information'!$K349,Exchange_Value)+Z349*$N349*SUMIF(Lists!$E$2:$E$133,'Quarterly Information'!$M349,Exchange_Value)+Z349*$P349*SUMIF(Lists!$E$2:$E$133,'Quarterly Information'!$O349,Exchange_Value)+Z349*$R349*SUMIF(Lists!$E$2:$E$133,'Quarterly Information'!$Q349,Exchange_Value)+Z349*$T349*SUMIF(Lists!$E$2:$E$133,'Quarterly Information'!$S349,Exchange_Value))/1000,Z349*SUMIF(Lists!$E$2:$E$133,$I349,Exchange_Value)/1000),1)</f>
        <v>0</v>
      </c>
      <c r="CD349" s="218">
        <f>ROUND(IF($I349="Other HFC Blend",(AA349*$L349*SUMIF(Lists!$E$2:$E$133,'Quarterly Information'!$K349,Exchange_Value)+AA349*$N349*SUMIF(Lists!$E$2:$E$133,'Quarterly Information'!$M349,Exchange_Value)+AA349*$P349*SUMIF(Lists!$E$2:$E$133,'Quarterly Information'!$O349,Exchange_Value)+AA349*$R349*SUMIF(Lists!$E$2:$E$133,'Quarterly Information'!$Q349,Exchange_Value)+AA349*$T349*SUMIF(Lists!$E$2:$E$133,'Quarterly Information'!$S349,Exchange_Value))/1000,AA349*SUMIF(Lists!$E$2:$E$133,$I349,Exchange_Value)/1000),1)</f>
        <v>0</v>
      </c>
      <c r="CE349" s="218">
        <f>ROUND(IF($I349="Other HFC Blend",(AB349*$L349*SUMIF(Lists!$E$2:$E$133,'Quarterly Information'!$K349,Exchange_Value)+AB349*$N349*SUMIF(Lists!$E$2:$E$133,'Quarterly Information'!$M349,Exchange_Value)+AB349*$P349*SUMIF(Lists!$E$2:$E$133,'Quarterly Information'!$O349,Exchange_Value)+AB349*$R349*SUMIF(Lists!$E$2:$E$133,'Quarterly Information'!$Q349,Exchange_Value)+AB349*$T349*SUMIF(Lists!$E$2:$E$133,'Quarterly Information'!$S349,Exchange_Value))/1000,AB349*SUMIF(Lists!$E$2:$E$133,$I349,Exchange_Value)/1000),1)</f>
        <v>0</v>
      </c>
      <c r="CF349" s="218">
        <f>ROUND(IF($I349="Other HFC Blend",(AC349*$L349*SUMIF(Lists!$E$2:$E$133,'Quarterly Information'!$K349,Exchange_Value)+AC349*$N349*SUMIF(Lists!$E$2:$E$133,'Quarterly Information'!$M349,Exchange_Value)+AC349*$P349*SUMIF(Lists!$E$2:$E$133,'Quarterly Information'!$O349,Exchange_Value)+AC349*$R349*SUMIF(Lists!$E$2:$E$133,'Quarterly Information'!$Q349,Exchange_Value)+AC349*$T349*SUMIF(Lists!$E$2:$E$133,'Quarterly Information'!$S349,Exchange_Value))/1000,AC349*SUMIF(Lists!$E$2:$E$133,$I349,Exchange_Value)/1000),1)</f>
        <v>0</v>
      </c>
      <c r="CG349" s="218">
        <f>ROUND(IF($I349="Other HFC Blend",(AD349*$L349*SUMIF(Lists!$E$2:$E$133,'Quarterly Information'!$K349,Exchange_Value)+AD349*$N349*SUMIF(Lists!$E$2:$E$133,'Quarterly Information'!$M349,Exchange_Value)+AD349*$P349*SUMIF(Lists!$E$2:$E$133,'Quarterly Information'!$O349,Exchange_Value)+AD349*$R349*SUMIF(Lists!$E$2:$E$133,'Quarterly Information'!$Q349,Exchange_Value)+AD349*$T349*SUMIF(Lists!$E$2:$E$133,'Quarterly Information'!$S349,Exchange_Value))/1000,AD349*SUMIF(Lists!$E$2:$E$133,$I349,Exchange_Value)/1000),1)</f>
        <v>0</v>
      </c>
      <c r="CH349" s="218">
        <f>ROUND(IF($I349="Other HFC Blend",(AE349*$L349*SUMIF(Lists!$E$2:$E$133,'Quarterly Information'!$K349,Exchange_Value)+AE349*$N349*SUMIF(Lists!$E$2:$E$133,'Quarterly Information'!$M349,Exchange_Value)+AE349*$P349*SUMIF(Lists!$E$2:$E$133,'Quarterly Information'!$O349,Exchange_Value)+AE349*$R349*SUMIF(Lists!$E$2:$E$133,'Quarterly Information'!$Q349,Exchange_Value)+AE349*$T349*SUMIF(Lists!$E$2:$E$133,'Quarterly Information'!$S349,Exchange_Value))/1000,AE349*SUMIF(Lists!$E$2:$E$133,$I349,Exchange_Value)/1000),1)</f>
        <v>0</v>
      </c>
      <c r="CI349" s="218">
        <f>ROUND(IF($I349="Other HFC Blend",(AF349*$L349*SUMIF(Lists!$E$2:$E$133,'Quarterly Information'!$K349,Exchange_Value)+AF349*$N349*SUMIF(Lists!$E$2:$E$133,'Quarterly Information'!$M349,Exchange_Value)+AF349*$P349*SUMIF(Lists!$E$2:$E$133,'Quarterly Information'!$O349,Exchange_Value)+AF349*$R349*SUMIF(Lists!$E$2:$E$133,'Quarterly Information'!$Q349,Exchange_Value)+AF349*$T349*SUMIF(Lists!$E$2:$E$133,'Quarterly Information'!$S349,Exchange_Value))/1000,AF349*SUMIF(Lists!$E$2:$E$133,$I349,Exchange_Value)/1000),1)</f>
        <v>0</v>
      </c>
    </row>
    <row r="350" spans="1:87" ht="14" x14ac:dyDescent="0.25">
      <c r="A350" s="39">
        <v>308</v>
      </c>
      <c r="B350" s="90" t="str">
        <f t="shared" si="213"/>
        <v/>
      </c>
      <c r="C350" s="159"/>
      <c r="D350" s="91"/>
      <c r="E350" s="174"/>
      <c r="F350" s="92"/>
      <c r="G350" s="93"/>
      <c r="H350" s="94"/>
      <c r="I350" s="185"/>
      <c r="J350" s="200"/>
      <c r="K350" s="210"/>
      <c r="L350" s="95"/>
      <c r="M350" s="92"/>
      <c r="N350" s="95"/>
      <c r="O350" s="92"/>
      <c r="P350" s="95"/>
      <c r="Q350" s="128"/>
      <c r="R350" s="95"/>
      <c r="S350" s="128"/>
      <c r="T350" s="211"/>
      <c r="U350" s="203"/>
      <c r="V350" s="92"/>
      <c r="W350" s="96"/>
      <c r="X350" s="92"/>
      <c r="Y350" s="220"/>
      <c r="Z350" s="226"/>
      <c r="AA350" s="165"/>
      <c r="AB350" s="165"/>
      <c r="AC350" s="165"/>
      <c r="AD350" s="165"/>
      <c r="AE350" s="165"/>
      <c r="AF350" s="168"/>
      <c r="AG350"/>
      <c r="AH350" s="107">
        <f t="shared" si="215"/>
        <v>0</v>
      </c>
      <c r="AI350" s="107">
        <f t="shared" si="216"/>
        <v>0</v>
      </c>
      <c r="AJ350" s="107">
        <f t="shared" si="217"/>
        <v>0</v>
      </c>
      <c r="AK350" s="107">
        <f t="shared" si="218"/>
        <v>0</v>
      </c>
      <c r="AL350" s="107">
        <f t="shared" si="219"/>
        <v>0</v>
      </c>
      <c r="AM350" s="107">
        <f t="shared" si="214"/>
        <v>0</v>
      </c>
      <c r="AO350" s="161" t="e">
        <f t="shared" si="220"/>
        <v>#DIV/0!</v>
      </c>
      <c r="AP350" s="161" t="e">
        <f t="shared" si="221"/>
        <v>#DIV/0!</v>
      </c>
      <c r="AQ350" s="161" t="e">
        <f t="shared" si="222"/>
        <v>#DIV/0!</v>
      </c>
      <c r="AR350" s="161" t="e">
        <f t="shared" si="223"/>
        <v>#DIV/0!</v>
      </c>
      <c r="AS350" s="161" t="e">
        <f t="shared" si="224"/>
        <v>#DIV/0!</v>
      </c>
      <c r="AT350" s="107">
        <f t="shared" si="225"/>
        <v>0</v>
      </c>
      <c r="AU350" s="161" t="e">
        <f t="shared" si="226"/>
        <v>#DIV/0!</v>
      </c>
      <c r="AV350" s="161" t="e">
        <f t="shared" si="227"/>
        <v>#DIV/0!</v>
      </c>
      <c r="AW350" s="161" t="e">
        <f t="shared" si="228"/>
        <v>#DIV/0!</v>
      </c>
      <c r="AX350" s="161" t="e">
        <f t="shared" si="229"/>
        <v>#DIV/0!</v>
      </c>
      <c r="AY350" s="161" t="e">
        <f t="shared" si="230"/>
        <v>#DIV/0!</v>
      </c>
      <c r="AZ350" s="107">
        <f t="shared" si="231"/>
        <v>0</v>
      </c>
      <c r="BA350" s="161" t="e">
        <f t="shared" si="232"/>
        <v>#DIV/0!</v>
      </c>
      <c r="BB350" s="161" t="e">
        <f t="shared" si="233"/>
        <v>#DIV/0!</v>
      </c>
      <c r="BC350" s="161" t="e">
        <f t="shared" si="234"/>
        <v>#DIV/0!</v>
      </c>
      <c r="BD350" s="161" t="e">
        <f t="shared" si="235"/>
        <v>#DIV/0!</v>
      </c>
      <c r="BE350" s="161" t="e">
        <f t="shared" si="236"/>
        <v>#DIV/0!</v>
      </c>
      <c r="BF350" s="107">
        <f t="shared" si="237"/>
        <v>0</v>
      </c>
      <c r="BG350" s="161" t="e">
        <f t="shared" si="238"/>
        <v>#DIV/0!</v>
      </c>
      <c r="BH350" s="161" t="e">
        <f t="shared" si="239"/>
        <v>#DIV/0!</v>
      </c>
      <c r="BI350" s="161" t="e">
        <f t="shared" si="240"/>
        <v>#DIV/0!</v>
      </c>
      <c r="BJ350" s="161" t="e">
        <f t="shared" si="241"/>
        <v>#DIV/0!</v>
      </c>
      <c r="BK350" s="161" t="e">
        <f t="shared" si="242"/>
        <v>#DIV/0!</v>
      </c>
      <c r="BL350" s="107">
        <f t="shared" si="243"/>
        <v>0</v>
      </c>
      <c r="BM350" s="161" t="e">
        <f t="shared" si="244"/>
        <v>#DIV/0!</v>
      </c>
      <c r="BN350" s="161" t="e">
        <f t="shared" si="245"/>
        <v>#DIV/0!</v>
      </c>
      <c r="BO350" s="161" t="e">
        <f t="shared" si="246"/>
        <v>#DIV/0!</v>
      </c>
      <c r="BP350" s="161" t="e">
        <f t="shared" si="247"/>
        <v>#DIV/0!</v>
      </c>
      <c r="BQ350" s="161" t="e">
        <f t="shared" si="248"/>
        <v>#DIV/0!</v>
      </c>
      <c r="BR350" s="107">
        <f t="shared" si="249"/>
        <v>0</v>
      </c>
      <c r="BS350" s="161" t="e">
        <f t="shared" si="250"/>
        <v>#DIV/0!</v>
      </c>
      <c r="BT350" s="161" t="e">
        <f t="shared" si="251"/>
        <v>#DIV/0!</v>
      </c>
      <c r="BU350" s="161" t="e">
        <f t="shared" si="252"/>
        <v>#DIV/0!</v>
      </c>
      <c r="BV350" s="161" t="e">
        <f t="shared" si="253"/>
        <v>#DIV/0!</v>
      </c>
      <c r="BW350" s="161" t="e">
        <f t="shared" si="254"/>
        <v>#DIV/0!</v>
      </c>
      <c r="BX350" s="107">
        <f t="shared" si="255"/>
        <v>0</v>
      </c>
      <c r="BZ350" s="40" t="e">
        <f>VLOOKUP(I350,Lists!$D$2:$D$19,1,FALSE)</f>
        <v>#N/A</v>
      </c>
      <c r="CA350" s="40" t="e">
        <f>VLOOKUP($I350,Blends!$B$2:$B$115,1,FALSE)</f>
        <v>#N/A</v>
      </c>
      <c r="CC350" s="218">
        <f>ROUND(IF($I350="Other HFC Blend",(Z350*$L350*SUMIF(Lists!$E$2:$E$133,'Quarterly Information'!$K350,Exchange_Value)+Z350*$N350*SUMIF(Lists!$E$2:$E$133,'Quarterly Information'!$M350,Exchange_Value)+Z350*$P350*SUMIF(Lists!$E$2:$E$133,'Quarterly Information'!$O350,Exchange_Value)+Z350*$R350*SUMIF(Lists!$E$2:$E$133,'Quarterly Information'!$Q350,Exchange_Value)+Z350*$T350*SUMIF(Lists!$E$2:$E$133,'Quarterly Information'!$S350,Exchange_Value))/1000,Z350*SUMIF(Lists!$E$2:$E$133,$I350,Exchange_Value)/1000),1)</f>
        <v>0</v>
      </c>
      <c r="CD350" s="218">
        <f>ROUND(IF($I350="Other HFC Blend",(AA350*$L350*SUMIF(Lists!$E$2:$E$133,'Quarterly Information'!$K350,Exchange_Value)+AA350*$N350*SUMIF(Lists!$E$2:$E$133,'Quarterly Information'!$M350,Exchange_Value)+AA350*$P350*SUMIF(Lists!$E$2:$E$133,'Quarterly Information'!$O350,Exchange_Value)+AA350*$R350*SUMIF(Lists!$E$2:$E$133,'Quarterly Information'!$Q350,Exchange_Value)+AA350*$T350*SUMIF(Lists!$E$2:$E$133,'Quarterly Information'!$S350,Exchange_Value))/1000,AA350*SUMIF(Lists!$E$2:$E$133,$I350,Exchange_Value)/1000),1)</f>
        <v>0</v>
      </c>
      <c r="CE350" s="218">
        <f>ROUND(IF($I350="Other HFC Blend",(AB350*$L350*SUMIF(Lists!$E$2:$E$133,'Quarterly Information'!$K350,Exchange_Value)+AB350*$N350*SUMIF(Lists!$E$2:$E$133,'Quarterly Information'!$M350,Exchange_Value)+AB350*$P350*SUMIF(Lists!$E$2:$E$133,'Quarterly Information'!$O350,Exchange_Value)+AB350*$R350*SUMIF(Lists!$E$2:$E$133,'Quarterly Information'!$Q350,Exchange_Value)+AB350*$T350*SUMIF(Lists!$E$2:$E$133,'Quarterly Information'!$S350,Exchange_Value))/1000,AB350*SUMIF(Lists!$E$2:$E$133,$I350,Exchange_Value)/1000),1)</f>
        <v>0</v>
      </c>
      <c r="CF350" s="218">
        <f>ROUND(IF($I350="Other HFC Blend",(AC350*$L350*SUMIF(Lists!$E$2:$E$133,'Quarterly Information'!$K350,Exchange_Value)+AC350*$N350*SUMIF(Lists!$E$2:$E$133,'Quarterly Information'!$M350,Exchange_Value)+AC350*$P350*SUMIF(Lists!$E$2:$E$133,'Quarterly Information'!$O350,Exchange_Value)+AC350*$R350*SUMIF(Lists!$E$2:$E$133,'Quarterly Information'!$Q350,Exchange_Value)+AC350*$T350*SUMIF(Lists!$E$2:$E$133,'Quarterly Information'!$S350,Exchange_Value))/1000,AC350*SUMIF(Lists!$E$2:$E$133,$I350,Exchange_Value)/1000),1)</f>
        <v>0</v>
      </c>
      <c r="CG350" s="218">
        <f>ROUND(IF($I350="Other HFC Blend",(AD350*$L350*SUMIF(Lists!$E$2:$E$133,'Quarterly Information'!$K350,Exchange_Value)+AD350*$N350*SUMIF(Lists!$E$2:$E$133,'Quarterly Information'!$M350,Exchange_Value)+AD350*$P350*SUMIF(Lists!$E$2:$E$133,'Quarterly Information'!$O350,Exchange_Value)+AD350*$R350*SUMIF(Lists!$E$2:$E$133,'Quarterly Information'!$Q350,Exchange_Value)+AD350*$T350*SUMIF(Lists!$E$2:$E$133,'Quarterly Information'!$S350,Exchange_Value))/1000,AD350*SUMIF(Lists!$E$2:$E$133,$I350,Exchange_Value)/1000),1)</f>
        <v>0</v>
      </c>
      <c r="CH350" s="218">
        <f>ROUND(IF($I350="Other HFC Blend",(AE350*$L350*SUMIF(Lists!$E$2:$E$133,'Quarterly Information'!$K350,Exchange_Value)+AE350*$N350*SUMIF(Lists!$E$2:$E$133,'Quarterly Information'!$M350,Exchange_Value)+AE350*$P350*SUMIF(Lists!$E$2:$E$133,'Quarterly Information'!$O350,Exchange_Value)+AE350*$R350*SUMIF(Lists!$E$2:$E$133,'Quarterly Information'!$Q350,Exchange_Value)+AE350*$T350*SUMIF(Lists!$E$2:$E$133,'Quarterly Information'!$S350,Exchange_Value))/1000,AE350*SUMIF(Lists!$E$2:$E$133,$I350,Exchange_Value)/1000),1)</f>
        <v>0</v>
      </c>
      <c r="CI350" s="218">
        <f>ROUND(IF($I350="Other HFC Blend",(AF350*$L350*SUMIF(Lists!$E$2:$E$133,'Quarterly Information'!$K350,Exchange_Value)+AF350*$N350*SUMIF(Lists!$E$2:$E$133,'Quarterly Information'!$M350,Exchange_Value)+AF350*$P350*SUMIF(Lists!$E$2:$E$133,'Quarterly Information'!$O350,Exchange_Value)+AF350*$R350*SUMIF(Lists!$E$2:$E$133,'Quarterly Information'!$Q350,Exchange_Value)+AF350*$T350*SUMIF(Lists!$E$2:$E$133,'Quarterly Information'!$S350,Exchange_Value))/1000,AF350*SUMIF(Lists!$E$2:$E$133,$I350,Exchange_Value)/1000),1)</f>
        <v>0</v>
      </c>
    </row>
    <row r="351" spans="1:87" ht="14" x14ac:dyDescent="0.25">
      <c r="A351" s="39">
        <v>309</v>
      </c>
      <c r="B351" s="90" t="str">
        <f t="shared" si="213"/>
        <v/>
      </c>
      <c r="C351" s="159"/>
      <c r="D351" s="91"/>
      <c r="E351" s="174"/>
      <c r="F351" s="92"/>
      <c r="G351" s="93"/>
      <c r="H351" s="94"/>
      <c r="I351" s="185"/>
      <c r="J351" s="200"/>
      <c r="K351" s="210"/>
      <c r="L351" s="95"/>
      <c r="M351" s="92"/>
      <c r="N351" s="95"/>
      <c r="O351" s="92"/>
      <c r="P351" s="95"/>
      <c r="Q351" s="128"/>
      <c r="R351" s="95"/>
      <c r="S351" s="128"/>
      <c r="T351" s="211"/>
      <c r="U351" s="203"/>
      <c r="V351" s="92"/>
      <c r="W351" s="96"/>
      <c r="X351" s="92"/>
      <c r="Y351" s="220"/>
      <c r="Z351" s="226"/>
      <c r="AA351" s="165"/>
      <c r="AB351" s="165"/>
      <c r="AC351" s="165"/>
      <c r="AD351" s="165"/>
      <c r="AE351" s="165"/>
      <c r="AF351" s="168"/>
      <c r="AG351"/>
      <c r="AH351" s="107">
        <f t="shared" si="215"/>
        <v>0</v>
      </c>
      <c r="AI351" s="107">
        <f t="shared" si="216"/>
        <v>0</v>
      </c>
      <c r="AJ351" s="107">
        <f t="shared" si="217"/>
        <v>0</v>
      </c>
      <c r="AK351" s="107">
        <f t="shared" si="218"/>
        <v>0</v>
      </c>
      <c r="AL351" s="107">
        <f t="shared" si="219"/>
        <v>0</v>
      </c>
      <c r="AM351" s="107">
        <f t="shared" si="214"/>
        <v>0</v>
      </c>
      <c r="AO351" s="161" t="e">
        <f t="shared" si="220"/>
        <v>#DIV/0!</v>
      </c>
      <c r="AP351" s="161" t="e">
        <f t="shared" si="221"/>
        <v>#DIV/0!</v>
      </c>
      <c r="AQ351" s="161" t="e">
        <f t="shared" si="222"/>
        <v>#DIV/0!</v>
      </c>
      <c r="AR351" s="161" t="e">
        <f t="shared" si="223"/>
        <v>#DIV/0!</v>
      </c>
      <c r="AS351" s="161" t="e">
        <f t="shared" si="224"/>
        <v>#DIV/0!</v>
      </c>
      <c r="AT351" s="107">
        <f t="shared" si="225"/>
        <v>0</v>
      </c>
      <c r="AU351" s="161" t="e">
        <f t="shared" si="226"/>
        <v>#DIV/0!</v>
      </c>
      <c r="AV351" s="161" t="e">
        <f t="shared" si="227"/>
        <v>#DIV/0!</v>
      </c>
      <c r="AW351" s="161" t="e">
        <f t="shared" si="228"/>
        <v>#DIV/0!</v>
      </c>
      <c r="AX351" s="161" t="e">
        <f t="shared" si="229"/>
        <v>#DIV/0!</v>
      </c>
      <c r="AY351" s="161" t="e">
        <f t="shared" si="230"/>
        <v>#DIV/0!</v>
      </c>
      <c r="AZ351" s="107">
        <f t="shared" si="231"/>
        <v>0</v>
      </c>
      <c r="BA351" s="161" t="e">
        <f t="shared" si="232"/>
        <v>#DIV/0!</v>
      </c>
      <c r="BB351" s="161" t="e">
        <f t="shared" si="233"/>
        <v>#DIV/0!</v>
      </c>
      <c r="BC351" s="161" t="e">
        <f t="shared" si="234"/>
        <v>#DIV/0!</v>
      </c>
      <c r="BD351" s="161" t="e">
        <f t="shared" si="235"/>
        <v>#DIV/0!</v>
      </c>
      <c r="BE351" s="161" t="e">
        <f t="shared" si="236"/>
        <v>#DIV/0!</v>
      </c>
      <c r="BF351" s="107">
        <f t="shared" si="237"/>
        <v>0</v>
      </c>
      <c r="BG351" s="161" t="e">
        <f t="shared" si="238"/>
        <v>#DIV/0!</v>
      </c>
      <c r="BH351" s="161" t="e">
        <f t="shared" si="239"/>
        <v>#DIV/0!</v>
      </c>
      <c r="BI351" s="161" t="e">
        <f t="shared" si="240"/>
        <v>#DIV/0!</v>
      </c>
      <c r="BJ351" s="161" t="e">
        <f t="shared" si="241"/>
        <v>#DIV/0!</v>
      </c>
      <c r="BK351" s="161" t="e">
        <f t="shared" si="242"/>
        <v>#DIV/0!</v>
      </c>
      <c r="BL351" s="107">
        <f t="shared" si="243"/>
        <v>0</v>
      </c>
      <c r="BM351" s="161" t="e">
        <f t="shared" si="244"/>
        <v>#DIV/0!</v>
      </c>
      <c r="BN351" s="161" t="e">
        <f t="shared" si="245"/>
        <v>#DIV/0!</v>
      </c>
      <c r="BO351" s="161" t="e">
        <f t="shared" si="246"/>
        <v>#DIV/0!</v>
      </c>
      <c r="BP351" s="161" t="e">
        <f t="shared" si="247"/>
        <v>#DIV/0!</v>
      </c>
      <c r="BQ351" s="161" t="e">
        <f t="shared" si="248"/>
        <v>#DIV/0!</v>
      </c>
      <c r="BR351" s="107">
        <f t="shared" si="249"/>
        <v>0</v>
      </c>
      <c r="BS351" s="161" t="e">
        <f t="shared" si="250"/>
        <v>#DIV/0!</v>
      </c>
      <c r="BT351" s="161" t="e">
        <f t="shared" si="251"/>
        <v>#DIV/0!</v>
      </c>
      <c r="BU351" s="161" t="e">
        <f t="shared" si="252"/>
        <v>#DIV/0!</v>
      </c>
      <c r="BV351" s="161" t="e">
        <f t="shared" si="253"/>
        <v>#DIV/0!</v>
      </c>
      <c r="BW351" s="161" t="e">
        <f t="shared" si="254"/>
        <v>#DIV/0!</v>
      </c>
      <c r="BX351" s="107">
        <f t="shared" si="255"/>
        <v>0</v>
      </c>
      <c r="BZ351" s="40" t="e">
        <f>VLOOKUP(I351,Lists!$D$2:$D$19,1,FALSE)</f>
        <v>#N/A</v>
      </c>
      <c r="CA351" s="40" t="e">
        <f>VLOOKUP($I351,Blends!$B$2:$B$115,1,FALSE)</f>
        <v>#N/A</v>
      </c>
      <c r="CC351" s="218">
        <f>ROUND(IF($I351="Other HFC Blend",(Z351*$L351*SUMIF(Lists!$E$2:$E$133,'Quarterly Information'!$K351,Exchange_Value)+Z351*$N351*SUMIF(Lists!$E$2:$E$133,'Quarterly Information'!$M351,Exchange_Value)+Z351*$P351*SUMIF(Lists!$E$2:$E$133,'Quarterly Information'!$O351,Exchange_Value)+Z351*$R351*SUMIF(Lists!$E$2:$E$133,'Quarterly Information'!$Q351,Exchange_Value)+Z351*$T351*SUMIF(Lists!$E$2:$E$133,'Quarterly Information'!$S351,Exchange_Value))/1000,Z351*SUMIF(Lists!$E$2:$E$133,$I351,Exchange_Value)/1000),1)</f>
        <v>0</v>
      </c>
      <c r="CD351" s="218">
        <f>ROUND(IF($I351="Other HFC Blend",(AA351*$L351*SUMIF(Lists!$E$2:$E$133,'Quarterly Information'!$K351,Exchange_Value)+AA351*$N351*SUMIF(Lists!$E$2:$E$133,'Quarterly Information'!$M351,Exchange_Value)+AA351*$P351*SUMIF(Lists!$E$2:$E$133,'Quarterly Information'!$O351,Exchange_Value)+AA351*$R351*SUMIF(Lists!$E$2:$E$133,'Quarterly Information'!$Q351,Exchange_Value)+AA351*$T351*SUMIF(Lists!$E$2:$E$133,'Quarterly Information'!$S351,Exchange_Value))/1000,AA351*SUMIF(Lists!$E$2:$E$133,$I351,Exchange_Value)/1000),1)</f>
        <v>0</v>
      </c>
      <c r="CE351" s="218">
        <f>ROUND(IF($I351="Other HFC Blend",(AB351*$L351*SUMIF(Lists!$E$2:$E$133,'Quarterly Information'!$K351,Exchange_Value)+AB351*$N351*SUMIF(Lists!$E$2:$E$133,'Quarterly Information'!$M351,Exchange_Value)+AB351*$P351*SUMIF(Lists!$E$2:$E$133,'Quarterly Information'!$O351,Exchange_Value)+AB351*$R351*SUMIF(Lists!$E$2:$E$133,'Quarterly Information'!$Q351,Exchange_Value)+AB351*$T351*SUMIF(Lists!$E$2:$E$133,'Quarterly Information'!$S351,Exchange_Value))/1000,AB351*SUMIF(Lists!$E$2:$E$133,$I351,Exchange_Value)/1000),1)</f>
        <v>0</v>
      </c>
      <c r="CF351" s="218">
        <f>ROUND(IF($I351="Other HFC Blend",(AC351*$L351*SUMIF(Lists!$E$2:$E$133,'Quarterly Information'!$K351,Exchange_Value)+AC351*$N351*SUMIF(Lists!$E$2:$E$133,'Quarterly Information'!$M351,Exchange_Value)+AC351*$P351*SUMIF(Lists!$E$2:$E$133,'Quarterly Information'!$O351,Exchange_Value)+AC351*$R351*SUMIF(Lists!$E$2:$E$133,'Quarterly Information'!$Q351,Exchange_Value)+AC351*$T351*SUMIF(Lists!$E$2:$E$133,'Quarterly Information'!$S351,Exchange_Value))/1000,AC351*SUMIF(Lists!$E$2:$E$133,$I351,Exchange_Value)/1000),1)</f>
        <v>0</v>
      </c>
      <c r="CG351" s="218">
        <f>ROUND(IF($I351="Other HFC Blend",(AD351*$L351*SUMIF(Lists!$E$2:$E$133,'Quarterly Information'!$K351,Exchange_Value)+AD351*$N351*SUMIF(Lists!$E$2:$E$133,'Quarterly Information'!$M351,Exchange_Value)+AD351*$P351*SUMIF(Lists!$E$2:$E$133,'Quarterly Information'!$O351,Exchange_Value)+AD351*$R351*SUMIF(Lists!$E$2:$E$133,'Quarterly Information'!$Q351,Exchange_Value)+AD351*$T351*SUMIF(Lists!$E$2:$E$133,'Quarterly Information'!$S351,Exchange_Value))/1000,AD351*SUMIF(Lists!$E$2:$E$133,$I351,Exchange_Value)/1000),1)</f>
        <v>0</v>
      </c>
      <c r="CH351" s="218">
        <f>ROUND(IF($I351="Other HFC Blend",(AE351*$L351*SUMIF(Lists!$E$2:$E$133,'Quarterly Information'!$K351,Exchange_Value)+AE351*$N351*SUMIF(Lists!$E$2:$E$133,'Quarterly Information'!$M351,Exchange_Value)+AE351*$P351*SUMIF(Lists!$E$2:$E$133,'Quarterly Information'!$O351,Exchange_Value)+AE351*$R351*SUMIF(Lists!$E$2:$E$133,'Quarterly Information'!$Q351,Exchange_Value)+AE351*$T351*SUMIF(Lists!$E$2:$E$133,'Quarterly Information'!$S351,Exchange_Value))/1000,AE351*SUMIF(Lists!$E$2:$E$133,$I351,Exchange_Value)/1000),1)</f>
        <v>0</v>
      </c>
      <c r="CI351" s="218">
        <f>ROUND(IF($I351="Other HFC Blend",(AF351*$L351*SUMIF(Lists!$E$2:$E$133,'Quarterly Information'!$K351,Exchange_Value)+AF351*$N351*SUMIF(Lists!$E$2:$E$133,'Quarterly Information'!$M351,Exchange_Value)+AF351*$P351*SUMIF(Lists!$E$2:$E$133,'Quarterly Information'!$O351,Exchange_Value)+AF351*$R351*SUMIF(Lists!$E$2:$E$133,'Quarterly Information'!$Q351,Exchange_Value)+AF351*$T351*SUMIF(Lists!$E$2:$E$133,'Quarterly Information'!$S351,Exchange_Value))/1000,AF351*SUMIF(Lists!$E$2:$E$133,$I351,Exchange_Value)/1000),1)</f>
        <v>0</v>
      </c>
    </row>
    <row r="352" spans="1:87" ht="14" x14ac:dyDescent="0.25">
      <c r="A352" s="39">
        <v>310</v>
      </c>
      <c r="B352" s="90" t="str">
        <f t="shared" si="213"/>
        <v/>
      </c>
      <c r="C352" s="159"/>
      <c r="D352" s="91"/>
      <c r="E352" s="174"/>
      <c r="F352" s="92"/>
      <c r="G352" s="93"/>
      <c r="H352" s="94"/>
      <c r="I352" s="185"/>
      <c r="J352" s="200"/>
      <c r="K352" s="210"/>
      <c r="L352" s="95"/>
      <c r="M352" s="92"/>
      <c r="N352" s="95"/>
      <c r="O352" s="92"/>
      <c r="P352" s="95"/>
      <c r="Q352" s="128"/>
      <c r="R352" s="95"/>
      <c r="S352" s="128"/>
      <c r="T352" s="211"/>
      <c r="U352" s="203"/>
      <c r="V352" s="92"/>
      <c r="W352" s="96"/>
      <c r="X352" s="92"/>
      <c r="Y352" s="220"/>
      <c r="Z352" s="226"/>
      <c r="AA352" s="165"/>
      <c r="AB352" s="165"/>
      <c r="AC352" s="165"/>
      <c r="AD352" s="165"/>
      <c r="AE352" s="165"/>
      <c r="AF352" s="168"/>
      <c r="AG352"/>
      <c r="AH352" s="107">
        <f t="shared" si="215"/>
        <v>0</v>
      </c>
      <c r="AI352" s="107">
        <f t="shared" si="216"/>
        <v>0</v>
      </c>
      <c r="AJ352" s="107">
        <f t="shared" si="217"/>
        <v>0</v>
      </c>
      <c r="AK352" s="107">
        <f t="shared" si="218"/>
        <v>0</v>
      </c>
      <c r="AL352" s="107">
        <f t="shared" si="219"/>
        <v>0</v>
      </c>
      <c r="AM352" s="107">
        <f t="shared" si="214"/>
        <v>0</v>
      </c>
      <c r="AO352" s="161" t="e">
        <f t="shared" si="220"/>
        <v>#DIV/0!</v>
      </c>
      <c r="AP352" s="161" t="e">
        <f t="shared" si="221"/>
        <v>#DIV/0!</v>
      </c>
      <c r="AQ352" s="161" t="e">
        <f t="shared" si="222"/>
        <v>#DIV/0!</v>
      </c>
      <c r="AR352" s="161" t="e">
        <f t="shared" si="223"/>
        <v>#DIV/0!</v>
      </c>
      <c r="AS352" s="161" t="e">
        <f t="shared" si="224"/>
        <v>#DIV/0!</v>
      </c>
      <c r="AT352" s="107">
        <f t="shared" si="225"/>
        <v>0</v>
      </c>
      <c r="AU352" s="161" t="e">
        <f t="shared" si="226"/>
        <v>#DIV/0!</v>
      </c>
      <c r="AV352" s="161" t="e">
        <f t="shared" si="227"/>
        <v>#DIV/0!</v>
      </c>
      <c r="AW352" s="161" t="e">
        <f t="shared" si="228"/>
        <v>#DIV/0!</v>
      </c>
      <c r="AX352" s="161" t="e">
        <f t="shared" si="229"/>
        <v>#DIV/0!</v>
      </c>
      <c r="AY352" s="161" t="e">
        <f t="shared" si="230"/>
        <v>#DIV/0!</v>
      </c>
      <c r="AZ352" s="107">
        <f t="shared" si="231"/>
        <v>0</v>
      </c>
      <c r="BA352" s="161" t="e">
        <f t="shared" si="232"/>
        <v>#DIV/0!</v>
      </c>
      <c r="BB352" s="161" t="e">
        <f t="shared" si="233"/>
        <v>#DIV/0!</v>
      </c>
      <c r="BC352" s="161" t="e">
        <f t="shared" si="234"/>
        <v>#DIV/0!</v>
      </c>
      <c r="BD352" s="161" t="e">
        <f t="shared" si="235"/>
        <v>#DIV/0!</v>
      </c>
      <c r="BE352" s="161" t="e">
        <f t="shared" si="236"/>
        <v>#DIV/0!</v>
      </c>
      <c r="BF352" s="107">
        <f t="shared" si="237"/>
        <v>0</v>
      </c>
      <c r="BG352" s="161" t="e">
        <f t="shared" si="238"/>
        <v>#DIV/0!</v>
      </c>
      <c r="BH352" s="161" t="e">
        <f t="shared" si="239"/>
        <v>#DIV/0!</v>
      </c>
      <c r="BI352" s="161" t="e">
        <f t="shared" si="240"/>
        <v>#DIV/0!</v>
      </c>
      <c r="BJ352" s="161" t="e">
        <f t="shared" si="241"/>
        <v>#DIV/0!</v>
      </c>
      <c r="BK352" s="161" t="e">
        <f t="shared" si="242"/>
        <v>#DIV/0!</v>
      </c>
      <c r="BL352" s="107">
        <f t="shared" si="243"/>
        <v>0</v>
      </c>
      <c r="BM352" s="161" t="e">
        <f t="shared" si="244"/>
        <v>#DIV/0!</v>
      </c>
      <c r="BN352" s="161" t="e">
        <f t="shared" si="245"/>
        <v>#DIV/0!</v>
      </c>
      <c r="BO352" s="161" t="e">
        <f t="shared" si="246"/>
        <v>#DIV/0!</v>
      </c>
      <c r="BP352" s="161" t="e">
        <f t="shared" si="247"/>
        <v>#DIV/0!</v>
      </c>
      <c r="BQ352" s="161" t="e">
        <f t="shared" si="248"/>
        <v>#DIV/0!</v>
      </c>
      <c r="BR352" s="107">
        <f t="shared" si="249"/>
        <v>0</v>
      </c>
      <c r="BS352" s="161" t="e">
        <f t="shared" si="250"/>
        <v>#DIV/0!</v>
      </c>
      <c r="BT352" s="161" t="e">
        <f t="shared" si="251"/>
        <v>#DIV/0!</v>
      </c>
      <c r="BU352" s="161" t="e">
        <f t="shared" si="252"/>
        <v>#DIV/0!</v>
      </c>
      <c r="BV352" s="161" t="e">
        <f t="shared" si="253"/>
        <v>#DIV/0!</v>
      </c>
      <c r="BW352" s="161" t="e">
        <f t="shared" si="254"/>
        <v>#DIV/0!</v>
      </c>
      <c r="BX352" s="107">
        <f t="shared" si="255"/>
        <v>0</v>
      </c>
      <c r="BZ352" s="40" t="e">
        <f>VLOOKUP(I352,Lists!$D$2:$D$19,1,FALSE)</f>
        <v>#N/A</v>
      </c>
      <c r="CA352" s="40" t="e">
        <f>VLOOKUP($I352,Blends!$B$2:$B$115,1,FALSE)</f>
        <v>#N/A</v>
      </c>
      <c r="CC352" s="218">
        <f>ROUND(IF($I352="Other HFC Blend",(Z352*$L352*SUMIF(Lists!$E$2:$E$133,'Quarterly Information'!$K352,Exchange_Value)+Z352*$N352*SUMIF(Lists!$E$2:$E$133,'Quarterly Information'!$M352,Exchange_Value)+Z352*$P352*SUMIF(Lists!$E$2:$E$133,'Quarterly Information'!$O352,Exchange_Value)+Z352*$R352*SUMIF(Lists!$E$2:$E$133,'Quarterly Information'!$Q352,Exchange_Value)+Z352*$T352*SUMIF(Lists!$E$2:$E$133,'Quarterly Information'!$S352,Exchange_Value))/1000,Z352*SUMIF(Lists!$E$2:$E$133,$I352,Exchange_Value)/1000),1)</f>
        <v>0</v>
      </c>
      <c r="CD352" s="218">
        <f>ROUND(IF($I352="Other HFC Blend",(AA352*$L352*SUMIF(Lists!$E$2:$E$133,'Quarterly Information'!$K352,Exchange_Value)+AA352*$N352*SUMIF(Lists!$E$2:$E$133,'Quarterly Information'!$M352,Exchange_Value)+AA352*$P352*SUMIF(Lists!$E$2:$E$133,'Quarterly Information'!$O352,Exchange_Value)+AA352*$R352*SUMIF(Lists!$E$2:$E$133,'Quarterly Information'!$Q352,Exchange_Value)+AA352*$T352*SUMIF(Lists!$E$2:$E$133,'Quarterly Information'!$S352,Exchange_Value))/1000,AA352*SUMIF(Lists!$E$2:$E$133,$I352,Exchange_Value)/1000),1)</f>
        <v>0</v>
      </c>
      <c r="CE352" s="218">
        <f>ROUND(IF($I352="Other HFC Blend",(AB352*$L352*SUMIF(Lists!$E$2:$E$133,'Quarterly Information'!$K352,Exchange_Value)+AB352*$N352*SUMIF(Lists!$E$2:$E$133,'Quarterly Information'!$M352,Exchange_Value)+AB352*$P352*SUMIF(Lists!$E$2:$E$133,'Quarterly Information'!$O352,Exchange_Value)+AB352*$R352*SUMIF(Lists!$E$2:$E$133,'Quarterly Information'!$Q352,Exchange_Value)+AB352*$T352*SUMIF(Lists!$E$2:$E$133,'Quarterly Information'!$S352,Exchange_Value))/1000,AB352*SUMIF(Lists!$E$2:$E$133,$I352,Exchange_Value)/1000),1)</f>
        <v>0</v>
      </c>
      <c r="CF352" s="218">
        <f>ROUND(IF($I352="Other HFC Blend",(AC352*$L352*SUMIF(Lists!$E$2:$E$133,'Quarterly Information'!$K352,Exchange_Value)+AC352*$N352*SUMIF(Lists!$E$2:$E$133,'Quarterly Information'!$M352,Exchange_Value)+AC352*$P352*SUMIF(Lists!$E$2:$E$133,'Quarterly Information'!$O352,Exchange_Value)+AC352*$R352*SUMIF(Lists!$E$2:$E$133,'Quarterly Information'!$Q352,Exchange_Value)+AC352*$T352*SUMIF(Lists!$E$2:$E$133,'Quarterly Information'!$S352,Exchange_Value))/1000,AC352*SUMIF(Lists!$E$2:$E$133,$I352,Exchange_Value)/1000),1)</f>
        <v>0</v>
      </c>
      <c r="CG352" s="218">
        <f>ROUND(IF($I352="Other HFC Blend",(AD352*$L352*SUMIF(Lists!$E$2:$E$133,'Quarterly Information'!$K352,Exchange_Value)+AD352*$N352*SUMIF(Lists!$E$2:$E$133,'Quarterly Information'!$M352,Exchange_Value)+AD352*$P352*SUMIF(Lists!$E$2:$E$133,'Quarterly Information'!$O352,Exchange_Value)+AD352*$R352*SUMIF(Lists!$E$2:$E$133,'Quarterly Information'!$Q352,Exchange_Value)+AD352*$T352*SUMIF(Lists!$E$2:$E$133,'Quarterly Information'!$S352,Exchange_Value))/1000,AD352*SUMIF(Lists!$E$2:$E$133,$I352,Exchange_Value)/1000),1)</f>
        <v>0</v>
      </c>
      <c r="CH352" s="218">
        <f>ROUND(IF($I352="Other HFC Blend",(AE352*$L352*SUMIF(Lists!$E$2:$E$133,'Quarterly Information'!$K352,Exchange_Value)+AE352*$N352*SUMIF(Lists!$E$2:$E$133,'Quarterly Information'!$M352,Exchange_Value)+AE352*$P352*SUMIF(Lists!$E$2:$E$133,'Quarterly Information'!$O352,Exchange_Value)+AE352*$R352*SUMIF(Lists!$E$2:$E$133,'Quarterly Information'!$Q352,Exchange_Value)+AE352*$T352*SUMIF(Lists!$E$2:$E$133,'Quarterly Information'!$S352,Exchange_Value))/1000,AE352*SUMIF(Lists!$E$2:$E$133,$I352,Exchange_Value)/1000),1)</f>
        <v>0</v>
      </c>
      <c r="CI352" s="218">
        <f>ROUND(IF($I352="Other HFC Blend",(AF352*$L352*SUMIF(Lists!$E$2:$E$133,'Quarterly Information'!$K352,Exchange_Value)+AF352*$N352*SUMIF(Lists!$E$2:$E$133,'Quarterly Information'!$M352,Exchange_Value)+AF352*$P352*SUMIF(Lists!$E$2:$E$133,'Quarterly Information'!$O352,Exchange_Value)+AF352*$R352*SUMIF(Lists!$E$2:$E$133,'Quarterly Information'!$Q352,Exchange_Value)+AF352*$T352*SUMIF(Lists!$E$2:$E$133,'Quarterly Information'!$S352,Exchange_Value))/1000,AF352*SUMIF(Lists!$E$2:$E$133,$I352,Exchange_Value)/1000),1)</f>
        <v>0</v>
      </c>
    </row>
    <row r="353" spans="1:87" ht="14" x14ac:dyDescent="0.25">
      <c r="A353" s="39">
        <v>311</v>
      </c>
      <c r="B353" s="90" t="str">
        <f t="shared" si="213"/>
        <v/>
      </c>
      <c r="C353" s="159"/>
      <c r="D353" s="91"/>
      <c r="E353" s="174"/>
      <c r="F353" s="92"/>
      <c r="G353" s="93"/>
      <c r="H353" s="94"/>
      <c r="I353" s="185"/>
      <c r="J353" s="200"/>
      <c r="K353" s="210"/>
      <c r="L353" s="95"/>
      <c r="M353" s="92"/>
      <c r="N353" s="95"/>
      <c r="O353" s="92"/>
      <c r="P353" s="95"/>
      <c r="Q353" s="128"/>
      <c r="R353" s="95"/>
      <c r="S353" s="128"/>
      <c r="T353" s="211"/>
      <c r="U353" s="203"/>
      <c r="V353" s="92"/>
      <c r="W353" s="96"/>
      <c r="X353" s="92"/>
      <c r="Y353" s="220"/>
      <c r="Z353" s="226"/>
      <c r="AA353" s="165"/>
      <c r="AB353" s="165"/>
      <c r="AC353" s="165"/>
      <c r="AD353" s="165"/>
      <c r="AE353" s="165"/>
      <c r="AF353" s="168"/>
      <c r="AG353"/>
      <c r="AH353" s="107">
        <f t="shared" si="215"/>
        <v>0</v>
      </c>
      <c r="AI353" s="107">
        <f t="shared" si="216"/>
        <v>0</v>
      </c>
      <c r="AJ353" s="107">
        <f t="shared" si="217"/>
        <v>0</v>
      </c>
      <c r="AK353" s="107">
        <f t="shared" si="218"/>
        <v>0</v>
      </c>
      <c r="AL353" s="107">
        <f t="shared" si="219"/>
        <v>0</v>
      </c>
      <c r="AM353" s="107">
        <f t="shared" si="214"/>
        <v>0</v>
      </c>
      <c r="AO353" s="161" t="e">
        <f t="shared" si="220"/>
        <v>#DIV/0!</v>
      </c>
      <c r="AP353" s="161" t="e">
        <f t="shared" si="221"/>
        <v>#DIV/0!</v>
      </c>
      <c r="AQ353" s="161" t="e">
        <f t="shared" si="222"/>
        <v>#DIV/0!</v>
      </c>
      <c r="AR353" s="161" t="e">
        <f t="shared" si="223"/>
        <v>#DIV/0!</v>
      </c>
      <c r="AS353" s="161" t="e">
        <f t="shared" si="224"/>
        <v>#DIV/0!</v>
      </c>
      <c r="AT353" s="107">
        <f t="shared" si="225"/>
        <v>0</v>
      </c>
      <c r="AU353" s="161" t="e">
        <f t="shared" si="226"/>
        <v>#DIV/0!</v>
      </c>
      <c r="AV353" s="161" t="e">
        <f t="shared" si="227"/>
        <v>#DIV/0!</v>
      </c>
      <c r="AW353" s="161" t="e">
        <f t="shared" si="228"/>
        <v>#DIV/0!</v>
      </c>
      <c r="AX353" s="161" t="e">
        <f t="shared" si="229"/>
        <v>#DIV/0!</v>
      </c>
      <c r="AY353" s="161" t="e">
        <f t="shared" si="230"/>
        <v>#DIV/0!</v>
      </c>
      <c r="AZ353" s="107">
        <f t="shared" si="231"/>
        <v>0</v>
      </c>
      <c r="BA353" s="161" t="e">
        <f t="shared" si="232"/>
        <v>#DIV/0!</v>
      </c>
      <c r="BB353" s="161" t="e">
        <f t="shared" si="233"/>
        <v>#DIV/0!</v>
      </c>
      <c r="BC353" s="161" t="e">
        <f t="shared" si="234"/>
        <v>#DIV/0!</v>
      </c>
      <c r="BD353" s="161" t="e">
        <f t="shared" si="235"/>
        <v>#DIV/0!</v>
      </c>
      <c r="BE353" s="161" t="e">
        <f t="shared" si="236"/>
        <v>#DIV/0!</v>
      </c>
      <c r="BF353" s="107">
        <f t="shared" si="237"/>
        <v>0</v>
      </c>
      <c r="BG353" s="161" t="e">
        <f t="shared" si="238"/>
        <v>#DIV/0!</v>
      </c>
      <c r="BH353" s="161" t="e">
        <f t="shared" si="239"/>
        <v>#DIV/0!</v>
      </c>
      <c r="BI353" s="161" t="e">
        <f t="shared" si="240"/>
        <v>#DIV/0!</v>
      </c>
      <c r="BJ353" s="161" t="e">
        <f t="shared" si="241"/>
        <v>#DIV/0!</v>
      </c>
      <c r="BK353" s="161" t="e">
        <f t="shared" si="242"/>
        <v>#DIV/0!</v>
      </c>
      <c r="BL353" s="107">
        <f t="shared" si="243"/>
        <v>0</v>
      </c>
      <c r="BM353" s="161" t="e">
        <f t="shared" si="244"/>
        <v>#DIV/0!</v>
      </c>
      <c r="BN353" s="161" t="e">
        <f t="shared" si="245"/>
        <v>#DIV/0!</v>
      </c>
      <c r="BO353" s="161" t="e">
        <f t="shared" si="246"/>
        <v>#DIV/0!</v>
      </c>
      <c r="BP353" s="161" t="e">
        <f t="shared" si="247"/>
        <v>#DIV/0!</v>
      </c>
      <c r="BQ353" s="161" t="e">
        <f t="shared" si="248"/>
        <v>#DIV/0!</v>
      </c>
      <c r="BR353" s="107">
        <f t="shared" si="249"/>
        <v>0</v>
      </c>
      <c r="BS353" s="161" t="e">
        <f t="shared" si="250"/>
        <v>#DIV/0!</v>
      </c>
      <c r="BT353" s="161" t="e">
        <f t="shared" si="251"/>
        <v>#DIV/0!</v>
      </c>
      <c r="BU353" s="161" t="e">
        <f t="shared" si="252"/>
        <v>#DIV/0!</v>
      </c>
      <c r="BV353" s="161" t="e">
        <f t="shared" si="253"/>
        <v>#DIV/0!</v>
      </c>
      <c r="BW353" s="161" t="e">
        <f t="shared" si="254"/>
        <v>#DIV/0!</v>
      </c>
      <c r="BX353" s="107">
        <f t="shared" si="255"/>
        <v>0</v>
      </c>
      <c r="BZ353" s="40" t="e">
        <f>VLOOKUP(I353,Lists!$D$2:$D$19,1,FALSE)</f>
        <v>#N/A</v>
      </c>
      <c r="CA353" s="40" t="e">
        <f>VLOOKUP($I353,Blends!$B$2:$B$115,1,FALSE)</f>
        <v>#N/A</v>
      </c>
      <c r="CC353" s="218">
        <f>ROUND(IF($I353="Other HFC Blend",(Z353*$L353*SUMIF(Lists!$E$2:$E$133,'Quarterly Information'!$K353,Exchange_Value)+Z353*$N353*SUMIF(Lists!$E$2:$E$133,'Quarterly Information'!$M353,Exchange_Value)+Z353*$P353*SUMIF(Lists!$E$2:$E$133,'Quarterly Information'!$O353,Exchange_Value)+Z353*$R353*SUMIF(Lists!$E$2:$E$133,'Quarterly Information'!$Q353,Exchange_Value)+Z353*$T353*SUMIF(Lists!$E$2:$E$133,'Quarterly Information'!$S353,Exchange_Value))/1000,Z353*SUMIF(Lists!$E$2:$E$133,$I353,Exchange_Value)/1000),1)</f>
        <v>0</v>
      </c>
      <c r="CD353" s="218">
        <f>ROUND(IF($I353="Other HFC Blend",(AA353*$L353*SUMIF(Lists!$E$2:$E$133,'Quarterly Information'!$K353,Exchange_Value)+AA353*$N353*SUMIF(Lists!$E$2:$E$133,'Quarterly Information'!$M353,Exchange_Value)+AA353*$P353*SUMIF(Lists!$E$2:$E$133,'Quarterly Information'!$O353,Exchange_Value)+AA353*$R353*SUMIF(Lists!$E$2:$E$133,'Quarterly Information'!$Q353,Exchange_Value)+AA353*$T353*SUMIF(Lists!$E$2:$E$133,'Quarterly Information'!$S353,Exchange_Value))/1000,AA353*SUMIF(Lists!$E$2:$E$133,$I353,Exchange_Value)/1000),1)</f>
        <v>0</v>
      </c>
      <c r="CE353" s="218">
        <f>ROUND(IF($I353="Other HFC Blend",(AB353*$L353*SUMIF(Lists!$E$2:$E$133,'Quarterly Information'!$K353,Exchange_Value)+AB353*$N353*SUMIF(Lists!$E$2:$E$133,'Quarterly Information'!$M353,Exchange_Value)+AB353*$P353*SUMIF(Lists!$E$2:$E$133,'Quarterly Information'!$O353,Exchange_Value)+AB353*$R353*SUMIF(Lists!$E$2:$E$133,'Quarterly Information'!$Q353,Exchange_Value)+AB353*$T353*SUMIF(Lists!$E$2:$E$133,'Quarterly Information'!$S353,Exchange_Value))/1000,AB353*SUMIF(Lists!$E$2:$E$133,$I353,Exchange_Value)/1000),1)</f>
        <v>0</v>
      </c>
      <c r="CF353" s="218">
        <f>ROUND(IF($I353="Other HFC Blend",(AC353*$L353*SUMIF(Lists!$E$2:$E$133,'Quarterly Information'!$K353,Exchange_Value)+AC353*$N353*SUMIF(Lists!$E$2:$E$133,'Quarterly Information'!$M353,Exchange_Value)+AC353*$P353*SUMIF(Lists!$E$2:$E$133,'Quarterly Information'!$O353,Exchange_Value)+AC353*$R353*SUMIF(Lists!$E$2:$E$133,'Quarterly Information'!$Q353,Exchange_Value)+AC353*$T353*SUMIF(Lists!$E$2:$E$133,'Quarterly Information'!$S353,Exchange_Value))/1000,AC353*SUMIF(Lists!$E$2:$E$133,$I353,Exchange_Value)/1000),1)</f>
        <v>0</v>
      </c>
      <c r="CG353" s="218">
        <f>ROUND(IF($I353="Other HFC Blend",(AD353*$L353*SUMIF(Lists!$E$2:$E$133,'Quarterly Information'!$K353,Exchange_Value)+AD353*$N353*SUMIF(Lists!$E$2:$E$133,'Quarterly Information'!$M353,Exchange_Value)+AD353*$P353*SUMIF(Lists!$E$2:$E$133,'Quarterly Information'!$O353,Exchange_Value)+AD353*$R353*SUMIF(Lists!$E$2:$E$133,'Quarterly Information'!$Q353,Exchange_Value)+AD353*$T353*SUMIF(Lists!$E$2:$E$133,'Quarterly Information'!$S353,Exchange_Value))/1000,AD353*SUMIF(Lists!$E$2:$E$133,$I353,Exchange_Value)/1000),1)</f>
        <v>0</v>
      </c>
      <c r="CH353" s="218">
        <f>ROUND(IF($I353="Other HFC Blend",(AE353*$L353*SUMIF(Lists!$E$2:$E$133,'Quarterly Information'!$K353,Exchange_Value)+AE353*$N353*SUMIF(Lists!$E$2:$E$133,'Quarterly Information'!$M353,Exchange_Value)+AE353*$P353*SUMIF(Lists!$E$2:$E$133,'Quarterly Information'!$O353,Exchange_Value)+AE353*$R353*SUMIF(Lists!$E$2:$E$133,'Quarterly Information'!$Q353,Exchange_Value)+AE353*$T353*SUMIF(Lists!$E$2:$E$133,'Quarterly Information'!$S353,Exchange_Value))/1000,AE353*SUMIF(Lists!$E$2:$E$133,$I353,Exchange_Value)/1000),1)</f>
        <v>0</v>
      </c>
      <c r="CI353" s="218">
        <f>ROUND(IF($I353="Other HFC Blend",(AF353*$L353*SUMIF(Lists!$E$2:$E$133,'Quarterly Information'!$K353,Exchange_Value)+AF353*$N353*SUMIF(Lists!$E$2:$E$133,'Quarterly Information'!$M353,Exchange_Value)+AF353*$P353*SUMIF(Lists!$E$2:$E$133,'Quarterly Information'!$O353,Exchange_Value)+AF353*$R353*SUMIF(Lists!$E$2:$E$133,'Quarterly Information'!$Q353,Exchange_Value)+AF353*$T353*SUMIF(Lists!$E$2:$E$133,'Quarterly Information'!$S353,Exchange_Value))/1000,AF353*SUMIF(Lists!$E$2:$E$133,$I353,Exchange_Value)/1000),1)</f>
        <v>0</v>
      </c>
    </row>
    <row r="354" spans="1:87" ht="14" x14ac:dyDescent="0.25">
      <c r="A354" s="39">
        <v>312</v>
      </c>
      <c r="B354" s="90" t="str">
        <f t="shared" si="213"/>
        <v/>
      </c>
      <c r="C354" s="159"/>
      <c r="D354" s="91"/>
      <c r="E354" s="174"/>
      <c r="F354" s="92"/>
      <c r="G354" s="93"/>
      <c r="H354" s="94"/>
      <c r="I354" s="185"/>
      <c r="J354" s="200"/>
      <c r="K354" s="210"/>
      <c r="L354" s="95"/>
      <c r="M354" s="92"/>
      <c r="N354" s="95"/>
      <c r="O354" s="92"/>
      <c r="P354" s="95"/>
      <c r="Q354" s="128"/>
      <c r="R354" s="95"/>
      <c r="S354" s="128"/>
      <c r="T354" s="211"/>
      <c r="U354" s="203"/>
      <c r="V354" s="92"/>
      <c r="W354" s="96"/>
      <c r="X354" s="92"/>
      <c r="Y354" s="220"/>
      <c r="Z354" s="226"/>
      <c r="AA354" s="165"/>
      <c r="AB354" s="165"/>
      <c r="AC354" s="165"/>
      <c r="AD354" s="165"/>
      <c r="AE354" s="165"/>
      <c r="AF354" s="168"/>
      <c r="AG354"/>
      <c r="AH354" s="107">
        <f t="shared" si="215"/>
        <v>0</v>
      </c>
      <c r="AI354" s="107">
        <f t="shared" si="216"/>
        <v>0</v>
      </c>
      <c r="AJ354" s="107">
        <f t="shared" si="217"/>
        <v>0</v>
      </c>
      <c r="AK354" s="107">
        <f t="shared" si="218"/>
        <v>0</v>
      </c>
      <c r="AL354" s="107">
        <f t="shared" si="219"/>
        <v>0</v>
      </c>
      <c r="AM354" s="107">
        <f t="shared" si="214"/>
        <v>0</v>
      </c>
      <c r="AO354" s="161" t="e">
        <f t="shared" si="220"/>
        <v>#DIV/0!</v>
      </c>
      <c r="AP354" s="161" t="e">
        <f t="shared" si="221"/>
        <v>#DIV/0!</v>
      </c>
      <c r="AQ354" s="161" t="e">
        <f t="shared" si="222"/>
        <v>#DIV/0!</v>
      </c>
      <c r="AR354" s="161" t="e">
        <f t="shared" si="223"/>
        <v>#DIV/0!</v>
      </c>
      <c r="AS354" s="161" t="e">
        <f t="shared" si="224"/>
        <v>#DIV/0!</v>
      </c>
      <c r="AT354" s="107">
        <f t="shared" si="225"/>
        <v>0</v>
      </c>
      <c r="AU354" s="161" t="e">
        <f t="shared" si="226"/>
        <v>#DIV/0!</v>
      </c>
      <c r="AV354" s="161" t="e">
        <f t="shared" si="227"/>
        <v>#DIV/0!</v>
      </c>
      <c r="AW354" s="161" t="e">
        <f t="shared" si="228"/>
        <v>#DIV/0!</v>
      </c>
      <c r="AX354" s="161" t="e">
        <f t="shared" si="229"/>
        <v>#DIV/0!</v>
      </c>
      <c r="AY354" s="161" t="e">
        <f t="shared" si="230"/>
        <v>#DIV/0!</v>
      </c>
      <c r="AZ354" s="107">
        <f t="shared" si="231"/>
        <v>0</v>
      </c>
      <c r="BA354" s="161" t="e">
        <f t="shared" si="232"/>
        <v>#DIV/0!</v>
      </c>
      <c r="BB354" s="161" t="e">
        <f t="shared" si="233"/>
        <v>#DIV/0!</v>
      </c>
      <c r="BC354" s="161" t="e">
        <f t="shared" si="234"/>
        <v>#DIV/0!</v>
      </c>
      <c r="BD354" s="161" t="e">
        <f t="shared" si="235"/>
        <v>#DIV/0!</v>
      </c>
      <c r="BE354" s="161" t="e">
        <f t="shared" si="236"/>
        <v>#DIV/0!</v>
      </c>
      <c r="BF354" s="107">
        <f t="shared" si="237"/>
        <v>0</v>
      </c>
      <c r="BG354" s="161" t="e">
        <f t="shared" si="238"/>
        <v>#DIV/0!</v>
      </c>
      <c r="BH354" s="161" t="e">
        <f t="shared" si="239"/>
        <v>#DIV/0!</v>
      </c>
      <c r="BI354" s="161" t="e">
        <f t="shared" si="240"/>
        <v>#DIV/0!</v>
      </c>
      <c r="BJ354" s="161" t="e">
        <f t="shared" si="241"/>
        <v>#DIV/0!</v>
      </c>
      <c r="BK354" s="161" t="e">
        <f t="shared" si="242"/>
        <v>#DIV/0!</v>
      </c>
      <c r="BL354" s="107">
        <f t="shared" si="243"/>
        <v>0</v>
      </c>
      <c r="BM354" s="161" t="e">
        <f t="shared" si="244"/>
        <v>#DIV/0!</v>
      </c>
      <c r="BN354" s="161" t="e">
        <f t="shared" si="245"/>
        <v>#DIV/0!</v>
      </c>
      <c r="BO354" s="161" t="e">
        <f t="shared" si="246"/>
        <v>#DIV/0!</v>
      </c>
      <c r="BP354" s="161" t="e">
        <f t="shared" si="247"/>
        <v>#DIV/0!</v>
      </c>
      <c r="BQ354" s="161" t="e">
        <f t="shared" si="248"/>
        <v>#DIV/0!</v>
      </c>
      <c r="BR354" s="107">
        <f t="shared" si="249"/>
        <v>0</v>
      </c>
      <c r="BS354" s="161" t="e">
        <f t="shared" si="250"/>
        <v>#DIV/0!</v>
      </c>
      <c r="BT354" s="161" t="e">
        <f t="shared" si="251"/>
        <v>#DIV/0!</v>
      </c>
      <c r="BU354" s="161" t="e">
        <f t="shared" si="252"/>
        <v>#DIV/0!</v>
      </c>
      <c r="BV354" s="161" t="e">
        <f t="shared" si="253"/>
        <v>#DIV/0!</v>
      </c>
      <c r="BW354" s="161" t="e">
        <f t="shared" si="254"/>
        <v>#DIV/0!</v>
      </c>
      <c r="BX354" s="107">
        <f t="shared" si="255"/>
        <v>0</v>
      </c>
      <c r="BZ354" s="40" t="e">
        <f>VLOOKUP(I354,Lists!$D$2:$D$19,1,FALSE)</f>
        <v>#N/A</v>
      </c>
      <c r="CA354" s="40" t="e">
        <f>VLOOKUP($I354,Blends!$B$2:$B$115,1,FALSE)</f>
        <v>#N/A</v>
      </c>
      <c r="CC354" s="218">
        <f>ROUND(IF($I354="Other HFC Blend",(Z354*$L354*SUMIF(Lists!$E$2:$E$133,'Quarterly Information'!$K354,Exchange_Value)+Z354*$N354*SUMIF(Lists!$E$2:$E$133,'Quarterly Information'!$M354,Exchange_Value)+Z354*$P354*SUMIF(Lists!$E$2:$E$133,'Quarterly Information'!$O354,Exchange_Value)+Z354*$R354*SUMIF(Lists!$E$2:$E$133,'Quarterly Information'!$Q354,Exchange_Value)+Z354*$T354*SUMIF(Lists!$E$2:$E$133,'Quarterly Information'!$S354,Exchange_Value))/1000,Z354*SUMIF(Lists!$E$2:$E$133,$I354,Exchange_Value)/1000),1)</f>
        <v>0</v>
      </c>
      <c r="CD354" s="218">
        <f>ROUND(IF($I354="Other HFC Blend",(AA354*$L354*SUMIF(Lists!$E$2:$E$133,'Quarterly Information'!$K354,Exchange_Value)+AA354*$N354*SUMIF(Lists!$E$2:$E$133,'Quarterly Information'!$M354,Exchange_Value)+AA354*$P354*SUMIF(Lists!$E$2:$E$133,'Quarterly Information'!$O354,Exchange_Value)+AA354*$R354*SUMIF(Lists!$E$2:$E$133,'Quarterly Information'!$Q354,Exchange_Value)+AA354*$T354*SUMIF(Lists!$E$2:$E$133,'Quarterly Information'!$S354,Exchange_Value))/1000,AA354*SUMIF(Lists!$E$2:$E$133,$I354,Exchange_Value)/1000),1)</f>
        <v>0</v>
      </c>
      <c r="CE354" s="218">
        <f>ROUND(IF($I354="Other HFC Blend",(AB354*$L354*SUMIF(Lists!$E$2:$E$133,'Quarterly Information'!$K354,Exchange_Value)+AB354*$N354*SUMIF(Lists!$E$2:$E$133,'Quarterly Information'!$M354,Exchange_Value)+AB354*$P354*SUMIF(Lists!$E$2:$E$133,'Quarterly Information'!$O354,Exchange_Value)+AB354*$R354*SUMIF(Lists!$E$2:$E$133,'Quarterly Information'!$Q354,Exchange_Value)+AB354*$T354*SUMIF(Lists!$E$2:$E$133,'Quarterly Information'!$S354,Exchange_Value))/1000,AB354*SUMIF(Lists!$E$2:$E$133,$I354,Exchange_Value)/1000),1)</f>
        <v>0</v>
      </c>
      <c r="CF354" s="218">
        <f>ROUND(IF($I354="Other HFC Blend",(AC354*$L354*SUMIF(Lists!$E$2:$E$133,'Quarterly Information'!$K354,Exchange_Value)+AC354*$N354*SUMIF(Lists!$E$2:$E$133,'Quarterly Information'!$M354,Exchange_Value)+AC354*$P354*SUMIF(Lists!$E$2:$E$133,'Quarterly Information'!$O354,Exchange_Value)+AC354*$R354*SUMIF(Lists!$E$2:$E$133,'Quarterly Information'!$Q354,Exchange_Value)+AC354*$T354*SUMIF(Lists!$E$2:$E$133,'Quarterly Information'!$S354,Exchange_Value))/1000,AC354*SUMIF(Lists!$E$2:$E$133,$I354,Exchange_Value)/1000),1)</f>
        <v>0</v>
      </c>
      <c r="CG354" s="218">
        <f>ROUND(IF($I354="Other HFC Blend",(AD354*$L354*SUMIF(Lists!$E$2:$E$133,'Quarterly Information'!$K354,Exchange_Value)+AD354*$N354*SUMIF(Lists!$E$2:$E$133,'Quarterly Information'!$M354,Exchange_Value)+AD354*$P354*SUMIF(Lists!$E$2:$E$133,'Quarterly Information'!$O354,Exchange_Value)+AD354*$R354*SUMIF(Lists!$E$2:$E$133,'Quarterly Information'!$Q354,Exchange_Value)+AD354*$T354*SUMIF(Lists!$E$2:$E$133,'Quarterly Information'!$S354,Exchange_Value))/1000,AD354*SUMIF(Lists!$E$2:$E$133,$I354,Exchange_Value)/1000),1)</f>
        <v>0</v>
      </c>
      <c r="CH354" s="218">
        <f>ROUND(IF($I354="Other HFC Blend",(AE354*$L354*SUMIF(Lists!$E$2:$E$133,'Quarterly Information'!$K354,Exchange_Value)+AE354*$N354*SUMIF(Lists!$E$2:$E$133,'Quarterly Information'!$M354,Exchange_Value)+AE354*$P354*SUMIF(Lists!$E$2:$E$133,'Quarterly Information'!$O354,Exchange_Value)+AE354*$R354*SUMIF(Lists!$E$2:$E$133,'Quarterly Information'!$Q354,Exchange_Value)+AE354*$T354*SUMIF(Lists!$E$2:$E$133,'Quarterly Information'!$S354,Exchange_Value))/1000,AE354*SUMIF(Lists!$E$2:$E$133,$I354,Exchange_Value)/1000),1)</f>
        <v>0</v>
      </c>
      <c r="CI354" s="218">
        <f>ROUND(IF($I354="Other HFC Blend",(AF354*$L354*SUMIF(Lists!$E$2:$E$133,'Quarterly Information'!$K354,Exchange_Value)+AF354*$N354*SUMIF(Lists!$E$2:$E$133,'Quarterly Information'!$M354,Exchange_Value)+AF354*$P354*SUMIF(Lists!$E$2:$E$133,'Quarterly Information'!$O354,Exchange_Value)+AF354*$R354*SUMIF(Lists!$E$2:$E$133,'Quarterly Information'!$Q354,Exchange_Value)+AF354*$T354*SUMIF(Lists!$E$2:$E$133,'Quarterly Information'!$S354,Exchange_Value))/1000,AF354*SUMIF(Lists!$E$2:$E$133,$I354,Exchange_Value)/1000),1)</f>
        <v>0</v>
      </c>
    </row>
    <row r="355" spans="1:87" ht="14" x14ac:dyDescent="0.25">
      <c r="A355" s="39">
        <v>313</v>
      </c>
      <c r="B355" s="90" t="str">
        <f t="shared" si="213"/>
        <v/>
      </c>
      <c r="C355" s="159"/>
      <c r="D355" s="91"/>
      <c r="E355" s="174"/>
      <c r="F355" s="92"/>
      <c r="G355" s="93"/>
      <c r="H355" s="94"/>
      <c r="I355" s="185"/>
      <c r="J355" s="200"/>
      <c r="K355" s="210"/>
      <c r="L355" s="95"/>
      <c r="M355" s="92"/>
      <c r="N355" s="95"/>
      <c r="O355" s="92"/>
      <c r="P355" s="95"/>
      <c r="Q355" s="128"/>
      <c r="R355" s="95"/>
      <c r="S355" s="128"/>
      <c r="T355" s="211"/>
      <c r="U355" s="203"/>
      <c r="V355" s="92"/>
      <c r="W355" s="96"/>
      <c r="X355" s="92"/>
      <c r="Y355" s="220"/>
      <c r="Z355" s="226"/>
      <c r="AA355" s="165"/>
      <c r="AB355" s="165"/>
      <c r="AC355" s="165"/>
      <c r="AD355" s="165"/>
      <c r="AE355" s="165"/>
      <c r="AF355" s="168"/>
      <c r="AG355"/>
      <c r="AH355" s="107">
        <f t="shared" si="215"/>
        <v>0</v>
      </c>
      <c r="AI355" s="107">
        <f t="shared" si="216"/>
        <v>0</v>
      </c>
      <c r="AJ355" s="107">
        <f t="shared" si="217"/>
        <v>0</v>
      </c>
      <c r="AK355" s="107">
        <f t="shared" si="218"/>
        <v>0</v>
      </c>
      <c r="AL355" s="107">
        <f t="shared" si="219"/>
        <v>0</v>
      </c>
      <c r="AM355" s="107">
        <f t="shared" si="214"/>
        <v>0</v>
      </c>
      <c r="AO355" s="161" t="e">
        <f t="shared" si="220"/>
        <v>#DIV/0!</v>
      </c>
      <c r="AP355" s="161" t="e">
        <f t="shared" si="221"/>
        <v>#DIV/0!</v>
      </c>
      <c r="AQ355" s="161" t="e">
        <f t="shared" si="222"/>
        <v>#DIV/0!</v>
      </c>
      <c r="AR355" s="161" t="e">
        <f t="shared" si="223"/>
        <v>#DIV/0!</v>
      </c>
      <c r="AS355" s="161" t="e">
        <f t="shared" si="224"/>
        <v>#DIV/0!</v>
      </c>
      <c r="AT355" s="107">
        <f t="shared" si="225"/>
        <v>0</v>
      </c>
      <c r="AU355" s="161" t="e">
        <f t="shared" si="226"/>
        <v>#DIV/0!</v>
      </c>
      <c r="AV355" s="161" t="e">
        <f t="shared" si="227"/>
        <v>#DIV/0!</v>
      </c>
      <c r="AW355" s="161" t="e">
        <f t="shared" si="228"/>
        <v>#DIV/0!</v>
      </c>
      <c r="AX355" s="161" t="e">
        <f t="shared" si="229"/>
        <v>#DIV/0!</v>
      </c>
      <c r="AY355" s="161" t="e">
        <f t="shared" si="230"/>
        <v>#DIV/0!</v>
      </c>
      <c r="AZ355" s="107">
        <f t="shared" si="231"/>
        <v>0</v>
      </c>
      <c r="BA355" s="161" t="e">
        <f t="shared" si="232"/>
        <v>#DIV/0!</v>
      </c>
      <c r="BB355" s="161" t="e">
        <f t="shared" si="233"/>
        <v>#DIV/0!</v>
      </c>
      <c r="BC355" s="161" t="e">
        <f t="shared" si="234"/>
        <v>#DIV/0!</v>
      </c>
      <c r="BD355" s="161" t="e">
        <f t="shared" si="235"/>
        <v>#DIV/0!</v>
      </c>
      <c r="BE355" s="161" t="e">
        <f t="shared" si="236"/>
        <v>#DIV/0!</v>
      </c>
      <c r="BF355" s="107">
        <f t="shared" si="237"/>
        <v>0</v>
      </c>
      <c r="BG355" s="161" t="e">
        <f t="shared" si="238"/>
        <v>#DIV/0!</v>
      </c>
      <c r="BH355" s="161" t="e">
        <f t="shared" si="239"/>
        <v>#DIV/0!</v>
      </c>
      <c r="BI355" s="161" t="e">
        <f t="shared" si="240"/>
        <v>#DIV/0!</v>
      </c>
      <c r="BJ355" s="161" t="e">
        <f t="shared" si="241"/>
        <v>#DIV/0!</v>
      </c>
      <c r="BK355" s="161" t="e">
        <f t="shared" si="242"/>
        <v>#DIV/0!</v>
      </c>
      <c r="BL355" s="107">
        <f t="shared" si="243"/>
        <v>0</v>
      </c>
      <c r="BM355" s="161" t="e">
        <f t="shared" si="244"/>
        <v>#DIV/0!</v>
      </c>
      <c r="BN355" s="161" t="e">
        <f t="shared" si="245"/>
        <v>#DIV/0!</v>
      </c>
      <c r="BO355" s="161" t="e">
        <f t="shared" si="246"/>
        <v>#DIV/0!</v>
      </c>
      <c r="BP355" s="161" t="e">
        <f t="shared" si="247"/>
        <v>#DIV/0!</v>
      </c>
      <c r="BQ355" s="161" t="e">
        <f t="shared" si="248"/>
        <v>#DIV/0!</v>
      </c>
      <c r="BR355" s="107">
        <f t="shared" si="249"/>
        <v>0</v>
      </c>
      <c r="BS355" s="161" t="e">
        <f t="shared" si="250"/>
        <v>#DIV/0!</v>
      </c>
      <c r="BT355" s="161" t="e">
        <f t="shared" si="251"/>
        <v>#DIV/0!</v>
      </c>
      <c r="BU355" s="161" t="e">
        <f t="shared" si="252"/>
        <v>#DIV/0!</v>
      </c>
      <c r="BV355" s="161" t="e">
        <f t="shared" si="253"/>
        <v>#DIV/0!</v>
      </c>
      <c r="BW355" s="161" t="e">
        <f t="shared" si="254"/>
        <v>#DIV/0!</v>
      </c>
      <c r="BX355" s="107">
        <f t="shared" si="255"/>
        <v>0</v>
      </c>
      <c r="BZ355" s="40" t="e">
        <f>VLOOKUP(I355,Lists!$D$2:$D$19,1,FALSE)</f>
        <v>#N/A</v>
      </c>
      <c r="CA355" s="40" t="e">
        <f>VLOOKUP($I355,Blends!$B$2:$B$115,1,FALSE)</f>
        <v>#N/A</v>
      </c>
      <c r="CC355" s="218">
        <f>ROUND(IF($I355="Other HFC Blend",(Z355*$L355*SUMIF(Lists!$E$2:$E$133,'Quarterly Information'!$K355,Exchange_Value)+Z355*$N355*SUMIF(Lists!$E$2:$E$133,'Quarterly Information'!$M355,Exchange_Value)+Z355*$P355*SUMIF(Lists!$E$2:$E$133,'Quarterly Information'!$O355,Exchange_Value)+Z355*$R355*SUMIF(Lists!$E$2:$E$133,'Quarterly Information'!$Q355,Exchange_Value)+Z355*$T355*SUMIF(Lists!$E$2:$E$133,'Quarterly Information'!$S355,Exchange_Value))/1000,Z355*SUMIF(Lists!$E$2:$E$133,$I355,Exchange_Value)/1000),1)</f>
        <v>0</v>
      </c>
      <c r="CD355" s="218">
        <f>ROUND(IF($I355="Other HFC Blend",(AA355*$L355*SUMIF(Lists!$E$2:$E$133,'Quarterly Information'!$K355,Exchange_Value)+AA355*$N355*SUMIF(Lists!$E$2:$E$133,'Quarterly Information'!$M355,Exchange_Value)+AA355*$P355*SUMIF(Lists!$E$2:$E$133,'Quarterly Information'!$O355,Exchange_Value)+AA355*$R355*SUMIF(Lists!$E$2:$E$133,'Quarterly Information'!$Q355,Exchange_Value)+AA355*$T355*SUMIF(Lists!$E$2:$E$133,'Quarterly Information'!$S355,Exchange_Value))/1000,AA355*SUMIF(Lists!$E$2:$E$133,$I355,Exchange_Value)/1000),1)</f>
        <v>0</v>
      </c>
      <c r="CE355" s="218">
        <f>ROUND(IF($I355="Other HFC Blend",(AB355*$L355*SUMIF(Lists!$E$2:$E$133,'Quarterly Information'!$K355,Exchange_Value)+AB355*$N355*SUMIF(Lists!$E$2:$E$133,'Quarterly Information'!$M355,Exchange_Value)+AB355*$P355*SUMIF(Lists!$E$2:$E$133,'Quarterly Information'!$O355,Exchange_Value)+AB355*$R355*SUMIF(Lists!$E$2:$E$133,'Quarterly Information'!$Q355,Exchange_Value)+AB355*$T355*SUMIF(Lists!$E$2:$E$133,'Quarterly Information'!$S355,Exchange_Value))/1000,AB355*SUMIF(Lists!$E$2:$E$133,$I355,Exchange_Value)/1000),1)</f>
        <v>0</v>
      </c>
      <c r="CF355" s="218">
        <f>ROUND(IF($I355="Other HFC Blend",(AC355*$L355*SUMIF(Lists!$E$2:$E$133,'Quarterly Information'!$K355,Exchange_Value)+AC355*$N355*SUMIF(Lists!$E$2:$E$133,'Quarterly Information'!$M355,Exchange_Value)+AC355*$P355*SUMIF(Lists!$E$2:$E$133,'Quarterly Information'!$O355,Exchange_Value)+AC355*$R355*SUMIF(Lists!$E$2:$E$133,'Quarterly Information'!$Q355,Exchange_Value)+AC355*$T355*SUMIF(Lists!$E$2:$E$133,'Quarterly Information'!$S355,Exchange_Value))/1000,AC355*SUMIF(Lists!$E$2:$E$133,$I355,Exchange_Value)/1000),1)</f>
        <v>0</v>
      </c>
      <c r="CG355" s="218">
        <f>ROUND(IF($I355="Other HFC Blend",(AD355*$L355*SUMIF(Lists!$E$2:$E$133,'Quarterly Information'!$K355,Exchange_Value)+AD355*$N355*SUMIF(Lists!$E$2:$E$133,'Quarterly Information'!$M355,Exchange_Value)+AD355*$P355*SUMIF(Lists!$E$2:$E$133,'Quarterly Information'!$O355,Exchange_Value)+AD355*$R355*SUMIF(Lists!$E$2:$E$133,'Quarterly Information'!$Q355,Exchange_Value)+AD355*$T355*SUMIF(Lists!$E$2:$E$133,'Quarterly Information'!$S355,Exchange_Value))/1000,AD355*SUMIF(Lists!$E$2:$E$133,$I355,Exchange_Value)/1000),1)</f>
        <v>0</v>
      </c>
      <c r="CH355" s="218">
        <f>ROUND(IF($I355="Other HFC Blend",(AE355*$L355*SUMIF(Lists!$E$2:$E$133,'Quarterly Information'!$K355,Exchange_Value)+AE355*$N355*SUMIF(Lists!$E$2:$E$133,'Quarterly Information'!$M355,Exchange_Value)+AE355*$P355*SUMIF(Lists!$E$2:$E$133,'Quarterly Information'!$O355,Exchange_Value)+AE355*$R355*SUMIF(Lists!$E$2:$E$133,'Quarterly Information'!$Q355,Exchange_Value)+AE355*$T355*SUMIF(Lists!$E$2:$E$133,'Quarterly Information'!$S355,Exchange_Value))/1000,AE355*SUMIF(Lists!$E$2:$E$133,$I355,Exchange_Value)/1000),1)</f>
        <v>0</v>
      </c>
      <c r="CI355" s="218">
        <f>ROUND(IF($I355="Other HFC Blend",(AF355*$L355*SUMIF(Lists!$E$2:$E$133,'Quarterly Information'!$K355,Exchange_Value)+AF355*$N355*SUMIF(Lists!$E$2:$E$133,'Quarterly Information'!$M355,Exchange_Value)+AF355*$P355*SUMIF(Lists!$E$2:$E$133,'Quarterly Information'!$O355,Exchange_Value)+AF355*$R355*SUMIF(Lists!$E$2:$E$133,'Quarterly Information'!$Q355,Exchange_Value)+AF355*$T355*SUMIF(Lists!$E$2:$E$133,'Quarterly Information'!$S355,Exchange_Value))/1000,AF355*SUMIF(Lists!$E$2:$E$133,$I355,Exchange_Value)/1000),1)</f>
        <v>0</v>
      </c>
    </row>
    <row r="356" spans="1:87" ht="14" x14ac:dyDescent="0.25">
      <c r="A356" s="39">
        <v>314</v>
      </c>
      <c r="B356" s="90" t="str">
        <f t="shared" si="213"/>
        <v/>
      </c>
      <c r="C356" s="159"/>
      <c r="D356" s="91"/>
      <c r="E356" s="174"/>
      <c r="F356" s="92"/>
      <c r="G356" s="93"/>
      <c r="H356" s="94"/>
      <c r="I356" s="185"/>
      <c r="J356" s="200"/>
      <c r="K356" s="210"/>
      <c r="L356" s="95"/>
      <c r="M356" s="92"/>
      <c r="N356" s="95"/>
      <c r="O356" s="92"/>
      <c r="P356" s="95"/>
      <c r="Q356" s="128"/>
      <c r="R356" s="95"/>
      <c r="S356" s="128"/>
      <c r="T356" s="211"/>
      <c r="U356" s="203"/>
      <c r="V356" s="92"/>
      <c r="W356" s="96"/>
      <c r="X356" s="92"/>
      <c r="Y356" s="220"/>
      <c r="Z356" s="226"/>
      <c r="AA356" s="165"/>
      <c r="AB356" s="165"/>
      <c r="AC356" s="165"/>
      <c r="AD356" s="165"/>
      <c r="AE356" s="165"/>
      <c r="AF356" s="168"/>
      <c r="AG356"/>
      <c r="AH356" s="107">
        <f t="shared" si="215"/>
        <v>0</v>
      </c>
      <c r="AI356" s="107">
        <f t="shared" si="216"/>
        <v>0</v>
      </c>
      <c r="AJ356" s="107">
        <f t="shared" si="217"/>
        <v>0</v>
      </c>
      <c r="AK356" s="107">
        <f t="shared" si="218"/>
        <v>0</v>
      </c>
      <c r="AL356" s="107">
        <f t="shared" si="219"/>
        <v>0</v>
      </c>
      <c r="AM356" s="107">
        <f t="shared" si="214"/>
        <v>0</v>
      </c>
      <c r="AO356" s="161" t="e">
        <f t="shared" si="220"/>
        <v>#DIV/0!</v>
      </c>
      <c r="AP356" s="161" t="e">
        <f t="shared" si="221"/>
        <v>#DIV/0!</v>
      </c>
      <c r="AQ356" s="161" t="e">
        <f t="shared" si="222"/>
        <v>#DIV/0!</v>
      </c>
      <c r="AR356" s="161" t="e">
        <f t="shared" si="223"/>
        <v>#DIV/0!</v>
      </c>
      <c r="AS356" s="161" t="e">
        <f t="shared" si="224"/>
        <v>#DIV/0!</v>
      </c>
      <c r="AT356" s="107">
        <f t="shared" si="225"/>
        <v>0</v>
      </c>
      <c r="AU356" s="161" t="e">
        <f t="shared" si="226"/>
        <v>#DIV/0!</v>
      </c>
      <c r="AV356" s="161" t="e">
        <f t="shared" si="227"/>
        <v>#DIV/0!</v>
      </c>
      <c r="AW356" s="161" t="e">
        <f t="shared" si="228"/>
        <v>#DIV/0!</v>
      </c>
      <c r="AX356" s="161" t="e">
        <f t="shared" si="229"/>
        <v>#DIV/0!</v>
      </c>
      <c r="AY356" s="161" t="e">
        <f t="shared" si="230"/>
        <v>#DIV/0!</v>
      </c>
      <c r="AZ356" s="107">
        <f t="shared" si="231"/>
        <v>0</v>
      </c>
      <c r="BA356" s="161" t="e">
        <f t="shared" si="232"/>
        <v>#DIV/0!</v>
      </c>
      <c r="BB356" s="161" t="e">
        <f t="shared" si="233"/>
        <v>#DIV/0!</v>
      </c>
      <c r="BC356" s="161" t="e">
        <f t="shared" si="234"/>
        <v>#DIV/0!</v>
      </c>
      <c r="BD356" s="161" t="e">
        <f t="shared" si="235"/>
        <v>#DIV/0!</v>
      </c>
      <c r="BE356" s="161" t="e">
        <f t="shared" si="236"/>
        <v>#DIV/0!</v>
      </c>
      <c r="BF356" s="107">
        <f t="shared" si="237"/>
        <v>0</v>
      </c>
      <c r="BG356" s="161" t="e">
        <f t="shared" si="238"/>
        <v>#DIV/0!</v>
      </c>
      <c r="BH356" s="161" t="e">
        <f t="shared" si="239"/>
        <v>#DIV/0!</v>
      </c>
      <c r="BI356" s="161" t="e">
        <f t="shared" si="240"/>
        <v>#DIV/0!</v>
      </c>
      <c r="BJ356" s="161" t="e">
        <f t="shared" si="241"/>
        <v>#DIV/0!</v>
      </c>
      <c r="BK356" s="161" t="e">
        <f t="shared" si="242"/>
        <v>#DIV/0!</v>
      </c>
      <c r="BL356" s="107">
        <f t="shared" si="243"/>
        <v>0</v>
      </c>
      <c r="BM356" s="161" t="e">
        <f t="shared" si="244"/>
        <v>#DIV/0!</v>
      </c>
      <c r="BN356" s="161" t="e">
        <f t="shared" si="245"/>
        <v>#DIV/0!</v>
      </c>
      <c r="BO356" s="161" t="e">
        <f t="shared" si="246"/>
        <v>#DIV/0!</v>
      </c>
      <c r="BP356" s="161" t="e">
        <f t="shared" si="247"/>
        <v>#DIV/0!</v>
      </c>
      <c r="BQ356" s="161" t="e">
        <f t="shared" si="248"/>
        <v>#DIV/0!</v>
      </c>
      <c r="BR356" s="107">
        <f t="shared" si="249"/>
        <v>0</v>
      </c>
      <c r="BS356" s="161" t="e">
        <f t="shared" si="250"/>
        <v>#DIV/0!</v>
      </c>
      <c r="BT356" s="161" t="e">
        <f t="shared" si="251"/>
        <v>#DIV/0!</v>
      </c>
      <c r="BU356" s="161" t="e">
        <f t="shared" si="252"/>
        <v>#DIV/0!</v>
      </c>
      <c r="BV356" s="161" t="e">
        <f t="shared" si="253"/>
        <v>#DIV/0!</v>
      </c>
      <c r="BW356" s="161" t="e">
        <f t="shared" si="254"/>
        <v>#DIV/0!</v>
      </c>
      <c r="BX356" s="107">
        <f t="shared" si="255"/>
        <v>0</v>
      </c>
      <c r="BZ356" s="40" t="e">
        <f>VLOOKUP(I356,Lists!$D$2:$D$19,1,FALSE)</f>
        <v>#N/A</v>
      </c>
      <c r="CA356" s="40" t="e">
        <f>VLOOKUP($I356,Blends!$B$2:$B$115,1,FALSE)</f>
        <v>#N/A</v>
      </c>
      <c r="CC356" s="218">
        <f>ROUND(IF($I356="Other HFC Blend",(Z356*$L356*SUMIF(Lists!$E$2:$E$133,'Quarterly Information'!$K356,Exchange_Value)+Z356*$N356*SUMIF(Lists!$E$2:$E$133,'Quarterly Information'!$M356,Exchange_Value)+Z356*$P356*SUMIF(Lists!$E$2:$E$133,'Quarterly Information'!$O356,Exchange_Value)+Z356*$R356*SUMIF(Lists!$E$2:$E$133,'Quarterly Information'!$Q356,Exchange_Value)+Z356*$T356*SUMIF(Lists!$E$2:$E$133,'Quarterly Information'!$S356,Exchange_Value))/1000,Z356*SUMIF(Lists!$E$2:$E$133,$I356,Exchange_Value)/1000),1)</f>
        <v>0</v>
      </c>
      <c r="CD356" s="218">
        <f>ROUND(IF($I356="Other HFC Blend",(AA356*$L356*SUMIF(Lists!$E$2:$E$133,'Quarterly Information'!$K356,Exchange_Value)+AA356*$N356*SUMIF(Lists!$E$2:$E$133,'Quarterly Information'!$M356,Exchange_Value)+AA356*$P356*SUMIF(Lists!$E$2:$E$133,'Quarterly Information'!$O356,Exchange_Value)+AA356*$R356*SUMIF(Lists!$E$2:$E$133,'Quarterly Information'!$Q356,Exchange_Value)+AA356*$T356*SUMIF(Lists!$E$2:$E$133,'Quarterly Information'!$S356,Exchange_Value))/1000,AA356*SUMIF(Lists!$E$2:$E$133,$I356,Exchange_Value)/1000),1)</f>
        <v>0</v>
      </c>
      <c r="CE356" s="218">
        <f>ROUND(IF($I356="Other HFC Blend",(AB356*$L356*SUMIF(Lists!$E$2:$E$133,'Quarterly Information'!$K356,Exchange_Value)+AB356*$N356*SUMIF(Lists!$E$2:$E$133,'Quarterly Information'!$M356,Exchange_Value)+AB356*$P356*SUMIF(Lists!$E$2:$E$133,'Quarterly Information'!$O356,Exchange_Value)+AB356*$R356*SUMIF(Lists!$E$2:$E$133,'Quarterly Information'!$Q356,Exchange_Value)+AB356*$T356*SUMIF(Lists!$E$2:$E$133,'Quarterly Information'!$S356,Exchange_Value))/1000,AB356*SUMIF(Lists!$E$2:$E$133,$I356,Exchange_Value)/1000),1)</f>
        <v>0</v>
      </c>
      <c r="CF356" s="218">
        <f>ROUND(IF($I356="Other HFC Blend",(AC356*$L356*SUMIF(Lists!$E$2:$E$133,'Quarterly Information'!$K356,Exchange_Value)+AC356*$N356*SUMIF(Lists!$E$2:$E$133,'Quarterly Information'!$M356,Exchange_Value)+AC356*$P356*SUMIF(Lists!$E$2:$E$133,'Quarterly Information'!$O356,Exchange_Value)+AC356*$R356*SUMIF(Lists!$E$2:$E$133,'Quarterly Information'!$Q356,Exchange_Value)+AC356*$T356*SUMIF(Lists!$E$2:$E$133,'Quarterly Information'!$S356,Exchange_Value))/1000,AC356*SUMIF(Lists!$E$2:$E$133,$I356,Exchange_Value)/1000),1)</f>
        <v>0</v>
      </c>
      <c r="CG356" s="218">
        <f>ROUND(IF($I356="Other HFC Blend",(AD356*$L356*SUMIF(Lists!$E$2:$E$133,'Quarterly Information'!$K356,Exchange_Value)+AD356*$N356*SUMIF(Lists!$E$2:$E$133,'Quarterly Information'!$M356,Exchange_Value)+AD356*$P356*SUMIF(Lists!$E$2:$E$133,'Quarterly Information'!$O356,Exchange_Value)+AD356*$R356*SUMIF(Lists!$E$2:$E$133,'Quarterly Information'!$Q356,Exchange_Value)+AD356*$T356*SUMIF(Lists!$E$2:$E$133,'Quarterly Information'!$S356,Exchange_Value))/1000,AD356*SUMIF(Lists!$E$2:$E$133,$I356,Exchange_Value)/1000),1)</f>
        <v>0</v>
      </c>
      <c r="CH356" s="218">
        <f>ROUND(IF($I356="Other HFC Blend",(AE356*$L356*SUMIF(Lists!$E$2:$E$133,'Quarterly Information'!$K356,Exchange_Value)+AE356*$N356*SUMIF(Lists!$E$2:$E$133,'Quarterly Information'!$M356,Exchange_Value)+AE356*$P356*SUMIF(Lists!$E$2:$E$133,'Quarterly Information'!$O356,Exchange_Value)+AE356*$R356*SUMIF(Lists!$E$2:$E$133,'Quarterly Information'!$Q356,Exchange_Value)+AE356*$T356*SUMIF(Lists!$E$2:$E$133,'Quarterly Information'!$S356,Exchange_Value))/1000,AE356*SUMIF(Lists!$E$2:$E$133,$I356,Exchange_Value)/1000),1)</f>
        <v>0</v>
      </c>
      <c r="CI356" s="218">
        <f>ROUND(IF($I356="Other HFC Blend",(AF356*$L356*SUMIF(Lists!$E$2:$E$133,'Quarterly Information'!$K356,Exchange_Value)+AF356*$N356*SUMIF(Lists!$E$2:$E$133,'Quarterly Information'!$M356,Exchange_Value)+AF356*$P356*SUMIF(Lists!$E$2:$E$133,'Quarterly Information'!$O356,Exchange_Value)+AF356*$R356*SUMIF(Lists!$E$2:$E$133,'Quarterly Information'!$Q356,Exchange_Value)+AF356*$T356*SUMIF(Lists!$E$2:$E$133,'Quarterly Information'!$S356,Exchange_Value))/1000,AF356*SUMIF(Lists!$E$2:$E$133,$I356,Exchange_Value)/1000),1)</f>
        <v>0</v>
      </c>
    </row>
    <row r="357" spans="1:87" ht="14" x14ac:dyDescent="0.25">
      <c r="A357" s="39">
        <v>315</v>
      </c>
      <c r="B357" s="90" t="str">
        <f t="shared" si="213"/>
        <v/>
      </c>
      <c r="C357" s="159"/>
      <c r="D357" s="91"/>
      <c r="E357" s="174"/>
      <c r="F357" s="92"/>
      <c r="G357" s="93"/>
      <c r="H357" s="94"/>
      <c r="I357" s="185"/>
      <c r="J357" s="200"/>
      <c r="K357" s="210"/>
      <c r="L357" s="95"/>
      <c r="M357" s="92"/>
      <c r="N357" s="95"/>
      <c r="O357" s="92"/>
      <c r="P357" s="95"/>
      <c r="Q357" s="128"/>
      <c r="R357" s="95"/>
      <c r="S357" s="128"/>
      <c r="T357" s="211"/>
      <c r="U357" s="203"/>
      <c r="V357" s="92"/>
      <c r="W357" s="96"/>
      <c r="X357" s="92"/>
      <c r="Y357" s="220"/>
      <c r="Z357" s="226"/>
      <c r="AA357" s="165"/>
      <c r="AB357" s="165"/>
      <c r="AC357" s="165"/>
      <c r="AD357" s="165"/>
      <c r="AE357" s="165"/>
      <c r="AF357" s="168"/>
      <c r="AG357"/>
      <c r="AH357" s="107">
        <f t="shared" si="215"/>
        <v>0</v>
      </c>
      <c r="AI357" s="107">
        <f t="shared" si="216"/>
        <v>0</v>
      </c>
      <c r="AJ357" s="107">
        <f t="shared" si="217"/>
        <v>0</v>
      </c>
      <c r="AK357" s="107">
        <f t="shared" si="218"/>
        <v>0</v>
      </c>
      <c r="AL357" s="107">
        <f t="shared" si="219"/>
        <v>0</v>
      </c>
      <c r="AM357" s="107">
        <f t="shared" si="214"/>
        <v>0</v>
      </c>
      <c r="AO357" s="161" t="e">
        <f t="shared" si="220"/>
        <v>#DIV/0!</v>
      </c>
      <c r="AP357" s="161" t="e">
        <f t="shared" si="221"/>
        <v>#DIV/0!</v>
      </c>
      <c r="AQ357" s="161" t="e">
        <f t="shared" si="222"/>
        <v>#DIV/0!</v>
      </c>
      <c r="AR357" s="161" t="e">
        <f t="shared" si="223"/>
        <v>#DIV/0!</v>
      </c>
      <c r="AS357" s="161" t="e">
        <f t="shared" si="224"/>
        <v>#DIV/0!</v>
      </c>
      <c r="AT357" s="107">
        <f t="shared" si="225"/>
        <v>0</v>
      </c>
      <c r="AU357" s="161" t="e">
        <f t="shared" si="226"/>
        <v>#DIV/0!</v>
      </c>
      <c r="AV357" s="161" t="e">
        <f t="shared" si="227"/>
        <v>#DIV/0!</v>
      </c>
      <c r="AW357" s="161" t="e">
        <f t="shared" si="228"/>
        <v>#DIV/0!</v>
      </c>
      <c r="AX357" s="161" t="e">
        <f t="shared" si="229"/>
        <v>#DIV/0!</v>
      </c>
      <c r="AY357" s="161" t="e">
        <f t="shared" si="230"/>
        <v>#DIV/0!</v>
      </c>
      <c r="AZ357" s="107">
        <f t="shared" si="231"/>
        <v>0</v>
      </c>
      <c r="BA357" s="161" t="e">
        <f t="shared" si="232"/>
        <v>#DIV/0!</v>
      </c>
      <c r="BB357" s="161" t="e">
        <f t="shared" si="233"/>
        <v>#DIV/0!</v>
      </c>
      <c r="BC357" s="161" t="e">
        <f t="shared" si="234"/>
        <v>#DIV/0!</v>
      </c>
      <c r="BD357" s="161" t="e">
        <f t="shared" si="235"/>
        <v>#DIV/0!</v>
      </c>
      <c r="BE357" s="161" t="e">
        <f t="shared" si="236"/>
        <v>#DIV/0!</v>
      </c>
      <c r="BF357" s="107">
        <f t="shared" si="237"/>
        <v>0</v>
      </c>
      <c r="BG357" s="161" t="e">
        <f t="shared" si="238"/>
        <v>#DIV/0!</v>
      </c>
      <c r="BH357" s="161" t="e">
        <f t="shared" si="239"/>
        <v>#DIV/0!</v>
      </c>
      <c r="BI357" s="161" t="e">
        <f t="shared" si="240"/>
        <v>#DIV/0!</v>
      </c>
      <c r="BJ357" s="161" t="e">
        <f t="shared" si="241"/>
        <v>#DIV/0!</v>
      </c>
      <c r="BK357" s="161" t="e">
        <f t="shared" si="242"/>
        <v>#DIV/0!</v>
      </c>
      <c r="BL357" s="107">
        <f t="shared" si="243"/>
        <v>0</v>
      </c>
      <c r="BM357" s="161" t="e">
        <f t="shared" si="244"/>
        <v>#DIV/0!</v>
      </c>
      <c r="BN357" s="161" t="e">
        <f t="shared" si="245"/>
        <v>#DIV/0!</v>
      </c>
      <c r="BO357" s="161" t="e">
        <f t="shared" si="246"/>
        <v>#DIV/0!</v>
      </c>
      <c r="BP357" s="161" t="e">
        <f t="shared" si="247"/>
        <v>#DIV/0!</v>
      </c>
      <c r="BQ357" s="161" t="e">
        <f t="shared" si="248"/>
        <v>#DIV/0!</v>
      </c>
      <c r="BR357" s="107">
        <f t="shared" si="249"/>
        <v>0</v>
      </c>
      <c r="BS357" s="161" t="e">
        <f t="shared" si="250"/>
        <v>#DIV/0!</v>
      </c>
      <c r="BT357" s="161" t="e">
        <f t="shared" si="251"/>
        <v>#DIV/0!</v>
      </c>
      <c r="BU357" s="161" t="e">
        <f t="shared" si="252"/>
        <v>#DIV/0!</v>
      </c>
      <c r="BV357" s="161" t="e">
        <f t="shared" si="253"/>
        <v>#DIV/0!</v>
      </c>
      <c r="BW357" s="161" t="e">
        <f t="shared" si="254"/>
        <v>#DIV/0!</v>
      </c>
      <c r="BX357" s="107">
        <f t="shared" si="255"/>
        <v>0</v>
      </c>
      <c r="BZ357" s="40" t="e">
        <f>VLOOKUP(I357,Lists!$D$2:$D$19,1,FALSE)</f>
        <v>#N/A</v>
      </c>
      <c r="CA357" s="40" t="e">
        <f>VLOOKUP($I357,Blends!$B$2:$B$115,1,FALSE)</f>
        <v>#N/A</v>
      </c>
      <c r="CC357" s="218">
        <f>ROUND(IF($I357="Other HFC Blend",(Z357*$L357*SUMIF(Lists!$E$2:$E$133,'Quarterly Information'!$K357,Exchange_Value)+Z357*$N357*SUMIF(Lists!$E$2:$E$133,'Quarterly Information'!$M357,Exchange_Value)+Z357*$P357*SUMIF(Lists!$E$2:$E$133,'Quarterly Information'!$O357,Exchange_Value)+Z357*$R357*SUMIF(Lists!$E$2:$E$133,'Quarterly Information'!$Q357,Exchange_Value)+Z357*$T357*SUMIF(Lists!$E$2:$E$133,'Quarterly Information'!$S357,Exchange_Value))/1000,Z357*SUMIF(Lists!$E$2:$E$133,$I357,Exchange_Value)/1000),1)</f>
        <v>0</v>
      </c>
      <c r="CD357" s="218">
        <f>ROUND(IF($I357="Other HFC Blend",(AA357*$L357*SUMIF(Lists!$E$2:$E$133,'Quarterly Information'!$K357,Exchange_Value)+AA357*$N357*SUMIF(Lists!$E$2:$E$133,'Quarterly Information'!$M357,Exchange_Value)+AA357*$P357*SUMIF(Lists!$E$2:$E$133,'Quarterly Information'!$O357,Exchange_Value)+AA357*$R357*SUMIF(Lists!$E$2:$E$133,'Quarterly Information'!$Q357,Exchange_Value)+AA357*$T357*SUMIF(Lists!$E$2:$E$133,'Quarterly Information'!$S357,Exchange_Value))/1000,AA357*SUMIF(Lists!$E$2:$E$133,$I357,Exchange_Value)/1000),1)</f>
        <v>0</v>
      </c>
      <c r="CE357" s="218">
        <f>ROUND(IF($I357="Other HFC Blend",(AB357*$L357*SUMIF(Lists!$E$2:$E$133,'Quarterly Information'!$K357,Exchange_Value)+AB357*$N357*SUMIF(Lists!$E$2:$E$133,'Quarterly Information'!$M357,Exchange_Value)+AB357*$P357*SUMIF(Lists!$E$2:$E$133,'Quarterly Information'!$O357,Exchange_Value)+AB357*$R357*SUMIF(Lists!$E$2:$E$133,'Quarterly Information'!$Q357,Exchange_Value)+AB357*$T357*SUMIF(Lists!$E$2:$E$133,'Quarterly Information'!$S357,Exchange_Value))/1000,AB357*SUMIF(Lists!$E$2:$E$133,$I357,Exchange_Value)/1000),1)</f>
        <v>0</v>
      </c>
      <c r="CF357" s="218">
        <f>ROUND(IF($I357="Other HFC Blend",(AC357*$L357*SUMIF(Lists!$E$2:$E$133,'Quarterly Information'!$K357,Exchange_Value)+AC357*$N357*SUMIF(Lists!$E$2:$E$133,'Quarterly Information'!$M357,Exchange_Value)+AC357*$P357*SUMIF(Lists!$E$2:$E$133,'Quarterly Information'!$O357,Exchange_Value)+AC357*$R357*SUMIF(Lists!$E$2:$E$133,'Quarterly Information'!$Q357,Exchange_Value)+AC357*$T357*SUMIF(Lists!$E$2:$E$133,'Quarterly Information'!$S357,Exchange_Value))/1000,AC357*SUMIF(Lists!$E$2:$E$133,$I357,Exchange_Value)/1000),1)</f>
        <v>0</v>
      </c>
      <c r="CG357" s="218">
        <f>ROUND(IF($I357="Other HFC Blend",(AD357*$L357*SUMIF(Lists!$E$2:$E$133,'Quarterly Information'!$K357,Exchange_Value)+AD357*$N357*SUMIF(Lists!$E$2:$E$133,'Quarterly Information'!$M357,Exchange_Value)+AD357*$P357*SUMIF(Lists!$E$2:$E$133,'Quarterly Information'!$O357,Exchange_Value)+AD357*$R357*SUMIF(Lists!$E$2:$E$133,'Quarterly Information'!$Q357,Exchange_Value)+AD357*$T357*SUMIF(Lists!$E$2:$E$133,'Quarterly Information'!$S357,Exchange_Value))/1000,AD357*SUMIF(Lists!$E$2:$E$133,$I357,Exchange_Value)/1000),1)</f>
        <v>0</v>
      </c>
      <c r="CH357" s="218">
        <f>ROUND(IF($I357="Other HFC Blend",(AE357*$L357*SUMIF(Lists!$E$2:$E$133,'Quarterly Information'!$K357,Exchange_Value)+AE357*$N357*SUMIF(Lists!$E$2:$E$133,'Quarterly Information'!$M357,Exchange_Value)+AE357*$P357*SUMIF(Lists!$E$2:$E$133,'Quarterly Information'!$O357,Exchange_Value)+AE357*$R357*SUMIF(Lists!$E$2:$E$133,'Quarterly Information'!$Q357,Exchange_Value)+AE357*$T357*SUMIF(Lists!$E$2:$E$133,'Quarterly Information'!$S357,Exchange_Value))/1000,AE357*SUMIF(Lists!$E$2:$E$133,$I357,Exchange_Value)/1000),1)</f>
        <v>0</v>
      </c>
      <c r="CI357" s="218">
        <f>ROUND(IF($I357="Other HFC Blend",(AF357*$L357*SUMIF(Lists!$E$2:$E$133,'Quarterly Information'!$K357,Exchange_Value)+AF357*$N357*SUMIF(Lists!$E$2:$E$133,'Quarterly Information'!$M357,Exchange_Value)+AF357*$P357*SUMIF(Lists!$E$2:$E$133,'Quarterly Information'!$O357,Exchange_Value)+AF357*$R357*SUMIF(Lists!$E$2:$E$133,'Quarterly Information'!$Q357,Exchange_Value)+AF357*$T357*SUMIF(Lists!$E$2:$E$133,'Quarterly Information'!$S357,Exchange_Value))/1000,AF357*SUMIF(Lists!$E$2:$E$133,$I357,Exchange_Value)/1000),1)</f>
        <v>0</v>
      </c>
    </row>
    <row r="358" spans="1:87" ht="14" x14ac:dyDescent="0.25">
      <c r="A358" s="39">
        <v>316</v>
      </c>
      <c r="B358" s="90" t="str">
        <f t="shared" si="213"/>
        <v/>
      </c>
      <c r="C358" s="159"/>
      <c r="D358" s="91"/>
      <c r="E358" s="174"/>
      <c r="F358" s="92"/>
      <c r="G358" s="93"/>
      <c r="H358" s="94"/>
      <c r="I358" s="185"/>
      <c r="J358" s="200"/>
      <c r="K358" s="210"/>
      <c r="L358" s="95"/>
      <c r="M358" s="92"/>
      <c r="N358" s="95"/>
      <c r="O358" s="92"/>
      <c r="P358" s="95"/>
      <c r="Q358" s="128"/>
      <c r="R358" s="95"/>
      <c r="S358" s="128"/>
      <c r="T358" s="211"/>
      <c r="U358" s="203"/>
      <c r="V358" s="92"/>
      <c r="W358" s="96"/>
      <c r="X358" s="92"/>
      <c r="Y358" s="220"/>
      <c r="Z358" s="226"/>
      <c r="AA358" s="165"/>
      <c r="AB358" s="165"/>
      <c r="AC358" s="165"/>
      <c r="AD358" s="165"/>
      <c r="AE358" s="165"/>
      <c r="AF358" s="168"/>
      <c r="AG358"/>
      <c r="AH358" s="107">
        <f t="shared" si="215"/>
        <v>0</v>
      </c>
      <c r="AI358" s="107">
        <f t="shared" si="216"/>
        <v>0</v>
      </c>
      <c r="AJ358" s="107">
        <f t="shared" si="217"/>
        <v>0</v>
      </c>
      <c r="AK358" s="107">
        <f t="shared" si="218"/>
        <v>0</v>
      </c>
      <c r="AL358" s="107">
        <f t="shared" si="219"/>
        <v>0</v>
      </c>
      <c r="AM358" s="107">
        <f t="shared" si="214"/>
        <v>0</v>
      </c>
      <c r="AO358" s="161" t="e">
        <f t="shared" si="220"/>
        <v>#DIV/0!</v>
      </c>
      <c r="AP358" s="161" t="e">
        <f t="shared" si="221"/>
        <v>#DIV/0!</v>
      </c>
      <c r="AQ358" s="161" t="e">
        <f t="shared" si="222"/>
        <v>#DIV/0!</v>
      </c>
      <c r="AR358" s="161" t="e">
        <f t="shared" si="223"/>
        <v>#DIV/0!</v>
      </c>
      <c r="AS358" s="161" t="e">
        <f t="shared" si="224"/>
        <v>#DIV/0!</v>
      </c>
      <c r="AT358" s="107">
        <f t="shared" si="225"/>
        <v>0</v>
      </c>
      <c r="AU358" s="161" t="e">
        <f t="shared" si="226"/>
        <v>#DIV/0!</v>
      </c>
      <c r="AV358" s="161" t="e">
        <f t="shared" si="227"/>
        <v>#DIV/0!</v>
      </c>
      <c r="AW358" s="161" t="e">
        <f t="shared" si="228"/>
        <v>#DIV/0!</v>
      </c>
      <c r="AX358" s="161" t="e">
        <f t="shared" si="229"/>
        <v>#DIV/0!</v>
      </c>
      <c r="AY358" s="161" t="e">
        <f t="shared" si="230"/>
        <v>#DIV/0!</v>
      </c>
      <c r="AZ358" s="107">
        <f t="shared" si="231"/>
        <v>0</v>
      </c>
      <c r="BA358" s="161" t="e">
        <f t="shared" si="232"/>
        <v>#DIV/0!</v>
      </c>
      <c r="BB358" s="161" t="e">
        <f t="shared" si="233"/>
        <v>#DIV/0!</v>
      </c>
      <c r="BC358" s="161" t="e">
        <f t="shared" si="234"/>
        <v>#DIV/0!</v>
      </c>
      <c r="BD358" s="161" t="e">
        <f t="shared" si="235"/>
        <v>#DIV/0!</v>
      </c>
      <c r="BE358" s="161" t="e">
        <f t="shared" si="236"/>
        <v>#DIV/0!</v>
      </c>
      <c r="BF358" s="107">
        <f t="shared" si="237"/>
        <v>0</v>
      </c>
      <c r="BG358" s="161" t="e">
        <f t="shared" si="238"/>
        <v>#DIV/0!</v>
      </c>
      <c r="BH358" s="161" t="e">
        <f t="shared" si="239"/>
        <v>#DIV/0!</v>
      </c>
      <c r="BI358" s="161" t="e">
        <f t="shared" si="240"/>
        <v>#DIV/0!</v>
      </c>
      <c r="BJ358" s="161" t="e">
        <f t="shared" si="241"/>
        <v>#DIV/0!</v>
      </c>
      <c r="BK358" s="161" t="e">
        <f t="shared" si="242"/>
        <v>#DIV/0!</v>
      </c>
      <c r="BL358" s="107">
        <f t="shared" si="243"/>
        <v>0</v>
      </c>
      <c r="BM358" s="161" t="e">
        <f t="shared" si="244"/>
        <v>#DIV/0!</v>
      </c>
      <c r="BN358" s="161" t="e">
        <f t="shared" si="245"/>
        <v>#DIV/0!</v>
      </c>
      <c r="BO358" s="161" t="e">
        <f t="shared" si="246"/>
        <v>#DIV/0!</v>
      </c>
      <c r="BP358" s="161" t="e">
        <f t="shared" si="247"/>
        <v>#DIV/0!</v>
      </c>
      <c r="BQ358" s="161" t="e">
        <f t="shared" si="248"/>
        <v>#DIV/0!</v>
      </c>
      <c r="BR358" s="107">
        <f t="shared" si="249"/>
        <v>0</v>
      </c>
      <c r="BS358" s="161" t="e">
        <f t="shared" si="250"/>
        <v>#DIV/0!</v>
      </c>
      <c r="BT358" s="161" t="e">
        <f t="shared" si="251"/>
        <v>#DIV/0!</v>
      </c>
      <c r="BU358" s="161" t="e">
        <f t="shared" si="252"/>
        <v>#DIV/0!</v>
      </c>
      <c r="BV358" s="161" t="e">
        <f t="shared" si="253"/>
        <v>#DIV/0!</v>
      </c>
      <c r="BW358" s="161" t="e">
        <f t="shared" si="254"/>
        <v>#DIV/0!</v>
      </c>
      <c r="BX358" s="107">
        <f t="shared" si="255"/>
        <v>0</v>
      </c>
      <c r="BZ358" s="40" t="e">
        <f>VLOOKUP(I358,Lists!$D$2:$D$19,1,FALSE)</f>
        <v>#N/A</v>
      </c>
      <c r="CA358" s="40" t="e">
        <f>VLOOKUP($I358,Blends!$B$2:$B$115,1,FALSE)</f>
        <v>#N/A</v>
      </c>
      <c r="CC358" s="218">
        <f>ROUND(IF($I358="Other HFC Blend",(Z358*$L358*SUMIF(Lists!$E$2:$E$133,'Quarterly Information'!$K358,Exchange_Value)+Z358*$N358*SUMIF(Lists!$E$2:$E$133,'Quarterly Information'!$M358,Exchange_Value)+Z358*$P358*SUMIF(Lists!$E$2:$E$133,'Quarterly Information'!$O358,Exchange_Value)+Z358*$R358*SUMIF(Lists!$E$2:$E$133,'Quarterly Information'!$Q358,Exchange_Value)+Z358*$T358*SUMIF(Lists!$E$2:$E$133,'Quarterly Information'!$S358,Exchange_Value))/1000,Z358*SUMIF(Lists!$E$2:$E$133,$I358,Exchange_Value)/1000),1)</f>
        <v>0</v>
      </c>
      <c r="CD358" s="218">
        <f>ROUND(IF($I358="Other HFC Blend",(AA358*$L358*SUMIF(Lists!$E$2:$E$133,'Quarterly Information'!$K358,Exchange_Value)+AA358*$N358*SUMIF(Lists!$E$2:$E$133,'Quarterly Information'!$M358,Exchange_Value)+AA358*$P358*SUMIF(Lists!$E$2:$E$133,'Quarterly Information'!$O358,Exchange_Value)+AA358*$R358*SUMIF(Lists!$E$2:$E$133,'Quarterly Information'!$Q358,Exchange_Value)+AA358*$T358*SUMIF(Lists!$E$2:$E$133,'Quarterly Information'!$S358,Exchange_Value))/1000,AA358*SUMIF(Lists!$E$2:$E$133,$I358,Exchange_Value)/1000),1)</f>
        <v>0</v>
      </c>
      <c r="CE358" s="218">
        <f>ROUND(IF($I358="Other HFC Blend",(AB358*$L358*SUMIF(Lists!$E$2:$E$133,'Quarterly Information'!$K358,Exchange_Value)+AB358*$N358*SUMIF(Lists!$E$2:$E$133,'Quarterly Information'!$M358,Exchange_Value)+AB358*$P358*SUMIF(Lists!$E$2:$E$133,'Quarterly Information'!$O358,Exchange_Value)+AB358*$R358*SUMIF(Lists!$E$2:$E$133,'Quarterly Information'!$Q358,Exchange_Value)+AB358*$T358*SUMIF(Lists!$E$2:$E$133,'Quarterly Information'!$S358,Exchange_Value))/1000,AB358*SUMIF(Lists!$E$2:$E$133,$I358,Exchange_Value)/1000),1)</f>
        <v>0</v>
      </c>
      <c r="CF358" s="218">
        <f>ROUND(IF($I358="Other HFC Blend",(AC358*$L358*SUMIF(Lists!$E$2:$E$133,'Quarterly Information'!$K358,Exchange_Value)+AC358*$N358*SUMIF(Lists!$E$2:$E$133,'Quarterly Information'!$M358,Exchange_Value)+AC358*$P358*SUMIF(Lists!$E$2:$E$133,'Quarterly Information'!$O358,Exchange_Value)+AC358*$R358*SUMIF(Lists!$E$2:$E$133,'Quarterly Information'!$Q358,Exchange_Value)+AC358*$T358*SUMIF(Lists!$E$2:$E$133,'Quarterly Information'!$S358,Exchange_Value))/1000,AC358*SUMIF(Lists!$E$2:$E$133,$I358,Exchange_Value)/1000),1)</f>
        <v>0</v>
      </c>
      <c r="CG358" s="218">
        <f>ROUND(IF($I358="Other HFC Blend",(AD358*$L358*SUMIF(Lists!$E$2:$E$133,'Quarterly Information'!$K358,Exchange_Value)+AD358*$N358*SUMIF(Lists!$E$2:$E$133,'Quarterly Information'!$M358,Exchange_Value)+AD358*$P358*SUMIF(Lists!$E$2:$E$133,'Quarterly Information'!$O358,Exchange_Value)+AD358*$R358*SUMIF(Lists!$E$2:$E$133,'Quarterly Information'!$Q358,Exchange_Value)+AD358*$T358*SUMIF(Lists!$E$2:$E$133,'Quarterly Information'!$S358,Exchange_Value))/1000,AD358*SUMIF(Lists!$E$2:$E$133,$I358,Exchange_Value)/1000),1)</f>
        <v>0</v>
      </c>
      <c r="CH358" s="218">
        <f>ROUND(IF($I358="Other HFC Blend",(AE358*$L358*SUMIF(Lists!$E$2:$E$133,'Quarterly Information'!$K358,Exchange_Value)+AE358*$N358*SUMIF(Lists!$E$2:$E$133,'Quarterly Information'!$M358,Exchange_Value)+AE358*$P358*SUMIF(Lists!$E$2:$E$133,'Quarterly Information'!$O358,Exchange_Value)+AE358*$R358*SUMIF(Lists!$E$2:$E$133,'Quarterly Information'!$Q358,Exchange_Value)+AE358*$T358*SUMIF(Lists!$E$2:$E$133,'Quarterly Information'!$S358,Exchange_Value))/1000,AE358*SUMIF(Lists!$E$2:$E$133,$I358,Exchange_Value)/1000),1)</f>
        <v>0</v>
      </c>
      <c r="CI358" s="218">
        <f>ROUND(IF($I358="Other HFC Blend",(AF358*$L358*SUMIF(Lists!$E$2:$E$133,'Quarterly Information'!$K358,Exchange_Value)+AF358*$N358*SUMIF(Lists!$E$2:$E$133,'Quarterly Information'!$M358,Exchange_Value)+AF358*$P358*SUMIF(Lists!$E$2:$E$133,'Quarterly Information'!$O358,Exchange_Value)+AF358*$R358*SUMIF(Lists!$E$2:$E$133,'Quarterly Information'!$Q358,Exchange_Value)+AF358*$T358*SUMIF(Lists!$E$2:$E$133,'Quarterly Information'!$S358,Exchange_Value))/1000,AF358*SUMIF(Lists!$E$2:$E$133,$I358,Exchange_Value)/1000),1)</f>
        <v>0</v>
      </c>
    </row>
    <row r="359" spans="1:87" ht="14" x14ac:dyDescent="0.25">
      <c r="A359" s="39">
        <v>317</v>
      </c>
      <c r="B359" s="90" t="str">
        <f t="shared" si="213"/>
        <v/>
      </c>
      <c r="C359" s="159"/>
      <c r="D359" s="91"/>
      <c r="E359" s="174"/>
      <c r="F359" s="92"/>
      <c r="G359" s="93"/>
      <c r="H359" s="94"/>
      <c r="I359" s="185"/>
      <c r="J359" s="200"/>
      <c r="K359" s="210"/>
      <c r="L359" s="95"/>
      <c r="M359" s="92"/>
      <c r="N359" s="95"/>
      <c r="O359" s="92"/>
      <c r="P359" s="95"/>
      <c r="Q359" s="128"/>
      <c r="R359" s="95"/>
      <c r="S359" s="128"/>
      <c r="T359" s="211"/>
      <c r="U359" s="203"/>
      <c r="V359" s="92"/>
      <c r="W359" s="96"/>
      <c r="X359" s="92"/>
      <c r="Y359" s="220"/>
      <c r="Z359" s="226"/>
      <c r="AA359" s="165"/>
      <c r="AB359" s="165"/>
      <c r="AC359" s="165"/>
      <c r="AD359" s="165"/>
      <c r="AE359" s="165"/>
      <c r="AF359" s="168"/>
      <c r="AG359"/>
      <c r="AH359" s="107">
        <f t="shared" si="215"/>
        <v>0</v>
      </c>
      <c r="AI359" s="107">
        <f t="shared" si="216"/>
        <v>0</v>
      </c>
      <c r="AJ359" s="107">
        <f t="shared" si="217"/>
        <v>0</v>
      </c>
      <c r="AK359" s="107">
        <f t="shared" si="218"/>
        <v>0</v>
      </c>
      <c r="AL359" s="107">
        <f t="shared" si="219"/>
        <v>0</v>
      </c>
      <c r="AM359" s="107">
        <f t="shared" si="214"/>
        <v>0</v>
      </c>
      <c r="AO359" s="161" t="e">
        <f t="shared" si="220"/>
        <v>#DIV/0!</v>
      </c>
      <c r="AP359" s="161" t="e">
        <f t="shared" si="221"/>
        <v>#DIV/0!</v>
      </c>
      <c r="AQ359" s="161" t="e">
        <f t="shared" si="222"/>
        <v>#DIV/0!</v>
      </c>
      <c r="AR359" s="161" t="e">
        <f t="shared" si="223"/>
        <v>#DIV/0!</v>
      </c>
      <c r="AS359" s="161" t="e">
        <f t="shared" si="224"/>
        <v>#DIV/0!</v>
      </c>
      <c r="AT359" s="107">
        <f t="shared" si="225"/>
        <v>0</v>
      </c>
      <c r="AU359" s="161" t="e">
        <f t="shared" si="226"/>
        <v>#DIV/0!</v>
      </c>
      <c r="AV359" s="161" t="e">
        <f t="shared" si="227"/>
        <v>#DIV/0!</v>
      </c>
      <c r="AW359" s="161" t="e">
        <f t="shared" si="228"/>
        <v>#DIV/0!</v>
      </c>
      <c r="AX359" s="161" t="e">
        <f t="shared" si="229"/>
        <v>#DIV/0!</v>
      </c>
      <c r="AY359" s="161" t="e">
        <f t="shared" si="230"/>
        <v>#DIV/0!</v>
      </c>
      <c r="AZ359" s="107">
        <f t="shared" si="231"/>
        <v>0</v>
      </c>
      <c r="BA359" s="161" t="e">
        <f t="shared" si="232"/>
        <v>#DIV/0!</v>
      </c>
      <c r="BB359" s="161" t="e">
        <f t="shared" si="233"/>
        <v>#DIV/0!</v>
      </c>
      <c r="BC359" s="161" t="e">
        <f t="shared" si="234"/>
        <v>#DIV/0!</v>
      </c>
      <c r="BD359" s="161" t="e">
        <f t="shared" si="235"/>
        <v>#DIV/0!</v>
      </c>
      <c r="BE359" s="161" t="e">
        <f t="shared" si="236"/>
        <v>#DIV/0!</v>
      </c>
      <c r="BF359" s="107">
        <f t="shared" si="237"/>
        <v>0</v>
      </c>
      <c r="BG359" s="161" t="e">
        <f t="shared" si="238"/>
        <v>#DIV/0!</v>
      </c>
      <c r="BH359" s="161" t="e">
        <f t="shared" si="239"/>
        <v>#DIV/0!</v>
      </c>
      <c r="BI359" s="161" t="e">
        <f t="shared" si="240"/>
        <v>#DIV/0!</v>
      </c>
      <c r="BJ359" s="161" t="e">
        <f t="shared" si="241"/>
        <v>#DIV/0!</v>
      </c>
      <c r="BK359" s="161" t="e">
        <f t="shared" si="242"/>
        <v>#DIV/0!</v>
      </c>
      <c r="BL359" s="107">
        <f t="shared" si="243"/>
        <v>0</v>
      </c>
      <c r="BM359" s="161" t="e">
        <f t="shared" si="244"/>
        <v>#DIV/0!</v>
      </c>
      <c r="BN359" s="161" t="e">
        <f t="shared" si="245"/>
        <v>#DIV/0!</v>
      </c>
      <c r="BO359" s="161" t="e">
        <f t="shared" si="246"/>
        <v>#DIV/0!</v>
      </c>
      <c r="BP359" s="161" t="e">
        <f t="shared" si="247"/>
        <v>#DIV/0!</v>
      </c>
      <c r="BQ359" s="161" t="e">
        <f t="shared" si="248"/>
        <v>#DIV/0!</v>
      </c>
      <c r="BR359" s="107">
        <f t="shared" si="249"/>
        <v>0</v>
      </c>
      <c r="BS359" s="161" t="e">
        <f t="shared" si="250"/>
        <v>#DIV/0!</v>
      </c>
      <c r="BT359" s="161" t="e">
        <f t="shared" si="251"/>
        <v>#DIV/0!</v>
      </c>
      <c r="BU359" s="161" t="e">
        <f t="shared" si="252"/>
        <v>#DIV/0!</v>
      </c>
      <c r="BV359" s="161" t="e">
        <f t="shared" si="253"/>
        <v>#DIV/0!</v>
      </c>
      <c r="BW359" s="161" t="e">
        <f t="shared" si="254"/>
        <v>#DIV/0!</v>
      </c>
      <c r="BX359" s="107">
        <f t="shared" si="255"/>
        <v>0</v>
      </c>
      <c r="BZ359" s="40" t="e">
        <f>VLOOKUP(I359,Lists!$D$2:$D$19,1,FALSE)</f>
        <v>#N/A</v>
      </c>
      <c r="CA359" s="40" t="e">
        <f>VLOOKUP($I359,Blends!$B$2:$B$115,1,FALSE)</f>
        <v>#N/A</v>
      </c>
      <c r="CC359" s="218">
        <f>ROUND(IF($I359="Other HFC Blend",(Z359*$L359*SUMIF(Lists!$E$2:$E$133,'Quarterly Information'!$K359,Exchange_Value)+Z359*$N359*SUMIF(Lists!$E$2:$E$133,'Quarterly Information'!$M359,Exchange_Value)+Z359*$P359*SUMIF(Lists!$E$2:$E$133,'Quarterly Information'!$O359,Exchange_Value)+Z359*$R359*SUMIF(Lists!$E$2:$E$133,'Quarterly Information'!$Q359,Exchange_Value)+Z359*$T359*SUMIF(Lists!$E$2:$E$133,'Quarterly Information'!$S359,Exchange_Value))/1000,Z359*SUMIF(Lists!$E$2:$E$133,$I359,Exchange_Value)/1000),1)</f>
        <v>0</v>
      </c>
      <c r="CD359" s="218">
        <f>ROUND(IF($I359="Other HFC Blend",(AA359*$L359*SUMIF(Lists!$E$2:$E$133,'Quarterly Information'!$K359,Exchange_Value)+AA359*$N359*SUMIF(Lists!$E$2:$E$133,'Quarterly Information'!$M359,Exchange_Value)+AA359*$P359*SUMIF(Lists!$E$2:$E$133,'Quarterly Information'!$O359,Exchange_Value)+AA359*$R359*SUMIF(Lists!$E$2:$E$133,'Quarterly Information'!$Q359,Exchange_Value)+AA359*$T359*SUMIF(Lists!$E$2:$E$133,'Quarterly Information'!$S359,Exchange_Value))/1000,AA359*SUMIF(Lists!$E$2:$E$133,$I359,Exchange_Value)/1000),1)</f>
        <v>0</v>
      </c>
      <c r="CE359" s="218">
        <f>ROUND(IF($I359="Other HFC Blend",(AB359*$L359*SUMIF(Lists!$E$2:$E$133,'Quarterly Information'!$K359,Exchange_Value)+AB359*$N359*SUMIF(Lists!$E$2:$E$133,'Quarterly Information'!$M359,Exchange_Value)+AB359*$P359*SUMIF(Lists!$E$2:$E$133,'Quarterly Information'!$O359,Exchange_Value)+AB359*$R359*SUMIF(Lists!$E$2:$E$133,'Quarterly Information'!$Q359,Exchange_Value)+AB359*$T359*SUMIF(Lists!$E$2:$E$133,'Quarterly Information'!$S359,Exchange_Value))/1000,AB359*SUMIF(Lists!$E$2:$E$133,$I359,Exchange_Value)/1000),1)</f>
        <v>0</v>
      </c>
      <c r="CF359" s="218">
        <f>ROUND(IF($I359="Other HFC Blend",(AC359*$L359*SUMIF(Lists!$E$2:$E$133,'Quarterly Information'!$K359,Exchange_Value)+AC359*$N359*SUMIF(Lists!$E$2:$E$133,'Quarterly Information'!$M359,Exchange_Value)+AC359*$P359*SUMIF(Lists!$E$2:$E$133,'Quarterly Information'!$O359,Exchange_Value)+AC359*$R359*SUMIF(Lists!$E$2:$E$133,'Quarterly Information'!$Q359,Exchange_Value)+AC359*$T359*SUMIF(Lists!$E$2:$E$133,'Quarterly Information'!$S359,Exchange_Value))/1000,AC359*SUMIF(Lists!$E$2:$E$133,$I359,Exchange_Value)/1000),1)</f>
        <v>0</v>
      </c>
      <c r="CG359" s="218">
        <f>ROUND(IF($I359="Other HFC Blend",(AD359*$L359*SUMIF(Lists!$E$2:$E$133,'Quarterly Information'!$K359,Exchange_Value)+AD359*$N359*SUMIF(Lists!$E$2:$E$133,'Quarterly Information'!$M359,Exchange_Value)+AD359*$P359*SUMIF(Lists!$E$2:$E$133,'Quarterly Information'!$O359,Exchange_Value)+AD359*$R359*SUMIF(Lists!$E$2:$E$133,'Quarterly Information'!$Q359,Exchange_Value)+AD359*$T359*SUMIF(Lists!$E$2:$E$133,'Quarterly Information'!$S359,Exchange_Value))/1000,AD359*SUMIF(Lists!$E$2:$E$133,$I359,Exchange_Value)/1000),1)</f>
        <v>0</v>
      </c>
      <c r="CH359" s="218">
        <f>ROUND(IF($I359="Other HFC Blend",(AE359*$L359*SUMIF(Lists!$E$2:$E$133,'Quarterly Information'!$K359,Exchange_Value)+AE359*$N359*SUMIF(Lists!$E$2:$E$133,'Quarterly Information'!$M359,Exchange_Value)+AE359*$P359*SUMIF(Lists!$E$2:$E$133,'Quarterly Information'!$O359,Exchange_Value)+AE359*$R359*SUMIF(Lists!$E$2:$E$133,'Quarterly Information'!$Q359,Exchange_Value)+AE359*$T359*SUMIF(Lists!$E$2:$E$133,'Quarterly Information'!$S359,Exchange_Value))/1000,AE359*SUMIF(Lists!$E$2:$E$133,$I359,Exchange_Value)/1000),1)</f>
        <v>0</v>
      </c>
      <c r="CI359" s="218">
        <f>ROUND(IF($I359="Other HFC Blend",(AF359*$L359*SUMIF(Lists!$E$2:$E$133,'Quarterly Information'!$K359,Exchange_Value)+AF359*$N359*SUMIF(Lists!$E$2:$E$133,'Quarterly Information'!$M359,Exchange_Value)+AF359*$P359*SUMIF(Lists!$E$2:$E$133,'Quarterly Information'!$O359,Exchange_Value)+AF359*$R359*SUMIF(Lists!$E$2:$E$133,'Quarterly Information'!$Q359,Exchange_Value)+AF359*$T359*SUMIF(Lists!$E$2:$E$133,'Quarterly Information'!$S359,Exchange_Value))/1000,AF359*SUMIF(Lists!$E$2:$E$133,$I359,Exchange_Value)/1000),1)</f>
        <v>0</v>
      </c>
    </row>
    <row r="360" spans="1:87" ht="14" x14ac:dyDescent="0.25">
      <c r="A360" s="39">
        <v>318</v>
      </c>
      <c r="B360" s="90" t="str">
        <f t="shared" si="213"/>
        <v/>
      </c>
      <c r="C360" s="159"/>
      <c r="D360" s="91"/>
      <c r="E360" s="174"/>
      <c r="F360" s="92"/>
      <c r="G360" s="93"/>
      <c r="H360" s="94"/>
      <c r="I360" s="185"/>
      <c r="J360" s="200"/>
      <c r="K360" s="210"/>
      <c r="L360" s="95"/>
      <c r="M360" s="92"/>
      <c r="N360" s="95"/>
      <c r="O360" s="92"/>
      <c r="P360" s="95"/>
      <c r="Q360" s="128"/>
      <c r="R360" s="95"/>
      <c r="S360" s="128"/>
      <c r="T360" s="211"/>
      <c r="U360" s="203"/>
      <c r="V360" s="92"/>
      <c r="W360" s="96"/>
      <c r="X360" s="92"/>
      <c r="Y360" s="220"/>
      <c r="Z360" s="226"/>
      <c r="AA360" s="165"/>
      <c r="AB360" s="165"/>
      <c r="AC360" s="165"/>
      <c r="AD360" s="165"/>
      <c r="AE360" s="165"/>
      <c r="AF360" s="168"/>
      <c r="AG360"/>
      <c r="AH360" s="107">
        <f t="shared" si="215"/>
        <v>0</v>
      </c>
      <c r="AI360" s="107">
        <f t="shared" si="216"/>
        <v>0</v>
      </c>
      <c r="AJ360" s="107">
        <f t="shared" si="217"/>
        <v>0</v>
      </c>
      <c r="AK360" s="107">
        <f t="shared" si="218"/>
        <v>0</v>
      </c>
      <c r="AL360" s="107">
        <f t="shared" si="219"/>
        <v>0</v>
      </c>
      <c r="AM360" s="107">
        <f t="shared" si="214"/>
        <v>0</v>
      </c>
      <c r="AO360" s="161" t="e">
        <f t="shared" si="220"/>
        <v>#DIV/0!</v>
      </c>
      <c r="AP360" s="161" t="e">
        <f t="shared" si="221"/>
        <v>#DIV/0!</v>
      </c>
      <c r="AQ360" s="161" t="e">
        <f t="shared" si="222"/>
        <v>#DIV/0!</v>
      </c>
      <c r="AR360" s="161" t="e">
        <f t="shared" si="223"/>
        <v>#DIV/0!</v>
      </c>
      <c r="AS360" s="161" t="e">
        <f t="shared" si="224"/>
        <v>#DIV/0!</v>
      </c>
      <c r="AT360" s="107">
        <f t="shared" si="225"/>
        <v>0</v>
      </c>
      <c r="AU360" s="161" t="e">
        <f t="shared" si="226"/>
        <v>#DIV/0!</v>
      </c>
      <c r="AV360" s="161" t="e">
        <f t="shared" si="227"/>
        <v>#DIV/0!</v>
      </c>
      <c r="AW360" s="161" t="e">
        <f t="shared" si="228"/>
        <v>#DIV/0!</v>
      </c>
      <c r="AX360" s="161" t="e">
        <f t="shared" si="229"/>
        <v>#DIV/0!</v>
      </c>
      <c r="AY360" s="161" t="e">
        <f t="shared" si="230"/>
        <v>#DIV/0!</v>
      </c>
      <c r="AZ360" s="107">
        <f t="shared" si="231"/>
        <v>0</v>
      </c>
      <c r="BA360" s="161" t="e">
        <f t="shared" si="232"/>
        <v>#DIV/0!</v>
      </c>
      <c r="BB360" s="161" t="e">
        <f t="shared" si="233"/>
        <v>#DIV/0!</v>
      </c>
      <c r="BC360" s="161" t="e">
        <f t="shared" si="234"/>
        <v>#DIV/0!</v>
      </c>
      <c r="BD360" s="161" t="e">
        <f t="shared" si="235"/>
        <v>#DIV/0!</v>
      </c>
      <c r="BE360" s="161" t="e">
        <f t="shared" si="236"/>
        <v>#DIV/0!</v>
      </c>
      <c r="BF360" s="107">
        <f t="shared" si="237"/>
        <v>0</v>
      </c>
      <c r="BG360" s="161" t="e">
        <f t="shared" si="238"/>
        <v>#DIV/0!</v>
      </c>
      <c r="BH360" s="161" t="e">
        <f t="shared" si="239"/>
        <v>#DIV/0!</v>
      </c>
      <c r="BI360" s="161" t="e">
        <f t="shared" si="240"/>
        <v>#DIV/0!</v>
      </c>
      <c r="BJ360" s="161" t="e">
        <f t="shared" si="241"/>
        <v>#DIV/0!</v>
      </c>
      <c r="BK360" s="161" t="e">
        <f t="shared" si="242"/>
        <v>#DIV/0!</v>
      </c>
      <c r="BL360" s="107">
        <f t="shared" si="243"/>
        <v>0</v>
      </c>
      <c r="BM360" s="161" t="e">
        <f t="shared" si="244"/>
        <v>#DIV/0!</v>
      </c>
      <c r="BN360" s="161" t="e">
        <f t="shared" si="245"/>
        <v>#DIV/0!</v>
      </c>
      <c r="BO360" s="161" t="e">
        <f t="shared" si="246"/>
        <v>#DIV/0!</v>
      </c>
      <c r="BP360" s="161" t="e">
        <f t="shared" si="247"/>
        <v>#DIV/0!</v>
      </c>
      <c r="BQ360" s="161" t="e">
        <f t="shared" si="248"/>
        <v>#DIV/0!</v>
      </c>
      <c r="BR360" s="107">
        <f t="shared" si="249"/>
        <v>0</v>
      </c>
      <c r="BS360" s="161" t="e">
        <f t="shared" si="250"/>
        <v>#DIV/0!</v>
      </c>
      <c r="BT360" s="161" t="e">
        <f t="shared" si="251"/>
        <v>#DIV/0!</v>
      </c>
      <c r="BU360" s="161" t="e">
        <f t="shared" si="252"/>
        <v>#DIV/0!</v>
      </c>
      <c r="BV360" s="161" t="e">
        <f t="shared" si="253"/>
        <v>#DIV/0!</v>
      </c>
      <c r="BW360" s="161" t="e">
        <f t="shared" si="254"/>
        <v>#DIV/0!</v>
      </c>
      <c r="BX360" s="107">
        <f t="shared" si="255"/>
        <v>0</v>
      </c>
      <c r="BZ360" s="40" t="e">
        <f>VLOOKUP(I360,Lists!$D$2:$D$19,1,FALSE)</f>
        <v>#N/A</v>
      </c>
      <c r="CA360" s="40" t="e">
        <f>VLOOKUP($I360,Blends!$B$2:$B$115,1,FALSE)</f>
        <v>#N/A</v>
      </c>
      <c r="CC360" s="218">
        <f>ROUND(IF($I360="Other HFC Blend",(Z360*$L360*SUMIF(Lists!$E$2:$E$133,'Quarterly Information'!$K360,Exchange_Value)+Z360*$N360*SUMIF(Lists!$E$2:$E$133,'Quarterly Information'!$M360,Exchange_Value)+Z360*$P360*SUMIF(Lists!$E$2:$E$133,'Quarterly Information'!$O360,Exchange_Value)+Z360*$R360*SUMIF(Lists!$E$2:$E$133,'Quarterly Information'!$Q360,Exchange_Value)+Z360*$T360*SUMIF(Lists!$E$2:$E$133,'Quarterly Information'!$S360,Exchange_Value))/1000,Z360*SUMIF(Lists!$E$2:$E$133,$I360,Exchange_Value)/1000),1)</f>
        <v>0</v>
      </c>
      <c r="CD360" s="218">
        <f>ROUND(IF($I360="Other HFC Blend",(AA360*$L360*SUMIF(Lists!$E$2:$E$133,'Quarterly Information'!$K360,Exchange_Value)+AA360*$N360*SUMIF(Lists!$E$2:$E$133,'Quarterly Information'!$M360,Exchange_Value)+AA360*$P360*SUMIF(Lists!$E$2:$E$133,'Quarterly Information'!$O360,Exchange_Value)+AA360*$R360*SUMIF(Lists!$E$2:$E$133,'Quarterly Information'!$Q360,Exchange_Value)+AA360*$T360*SUMIF(Lists!$E$2:$E$133,'Quarterly Information'!$S360,Exchange_Value))/1000,AA360*SUMIF(Lists!$E$2:$E$133,$I360,Exchange_Value)/1000),1)</f>
        <v>0</v>
      </c>
      <c r="CE360" s="218">
        <f>ROUND(IF($I360="Other HFC Blend",(AB360*$L360*SUMIF(Lists!$E$2:$E$133,'Quarterly Information'!$K360,Exchange_Value)+AB360*$N360*SUMIF(Lists!$E$2:$E$133,'Quarterly Information'!$M360,Exchange_Value)+AB360*$P360*SUMIF(Lists!$E$2:$E$133,'Quarterly Information'!$O360,Exchange_Value)+AB360*$R360*SUMIF(Lists!$E$2:$E$133,'Quarterly Information'!$Q360,Exchange_Value)+AB360*$T360*SUMIF(Lists!$E$2:$E$133,'Quarterly Information'!$S360,Exchange_Value))/1000,AB360*SUMIF(Lists!$E$2:$E$133,$I360,Exchange_Value)/1000),1)</f>
        <v>0</v>
      </c>
      <c r="CF360" s="218">
        <f>ROUND(IF($I360="Other HFC Blend",(AC360*$L360*SUMIF(Lists!$E$2:$E$133,'Quarterly Information'!$K360,Exchange_Value)+AC360*$N360*SUMIF(Lists!$E$2:$E$133,'Quarterly Information'!$M360,Exchange_Value)+AC360*$P360*SUMIF(Lists!$E$2:$E$133,'Quarterly Information'!$O360,Exchange_Value)+AC360*$R360*SUMIF(Lists!$E$2:$E$133,'Quarterly Information'!$Q360,Exchange_Value)+AC360*$T360*SUMIF(Lists!$E$2:$E$133,'Quarterly Information'!$S360,Exchange_Value))/1000,AC360*SUMIF(Lists!$E$2:$E$133,$I360,Exchange_Value)/1000),1)</f>
        <v>0</v>
      </c>
      <c r="CG360" s="218">
        <f>ROUND(IF($I360="Other HFC Blend",(AD360*$L360*SUMIF(Lists!$E$2:$E$133,'Quarterly Information'!$K360,Exchange_Value)+AD360*$N360*SUMIF(Lists!$E$2:$E$133,'Quarterly Information'!$M360,Exchange_Value)+AD360*$P360*SUMIF(Lists!$E$2:$E$133,'Quarterly Information'!$O360,Exchange_Value)+AD360*$R360*SUMIF(Lists!$E$2:$E$133,'Quarterly Information'!$Q360,Exchange_Value)+AD360*$T360*SUMIF(Lists!$E$2:$E$133,'Quarterly Information'!$S360,Exchange_Value))/1000,AD360*SUMIF(Lists!$E$2:$E$133,$I360,Exchange_Value)/1000),1)</f>
        <v>0</v>
      </c>
      <c r="CH360" s="218">
        <f>ROUND(IF($I360="Other HFC Blend",(AE360*$L360*SUMIF(Lists!$E$2:$E$133,'Quarterly Information'!$K360,Exchange_Value)+AE360*$N360*SUMIF(Lists!$E$2:$E$133,'Quarterly Information'!$M360,Exchange_Value)+AE360*$P360*SUMIF(Lists!$E$2:$E$133,'Quarterly Information'!$O360,Exchange_Value)+AE360*$R360*SUMIF(Lists!$E$2:$E$133,'Quarterly Information'!$Q360,Exchange_Value)+AE360*$T360*SUMIF(Lists!$E$2:$E$133,'Quarterly Information'!$S360,Exchange_Value))/1000,AE360*SUMIF(Lists!$E$2:$E$133,$I360,Exchange_Value)/1000),1)</f>
        <v>0</v>
      </c>
      <c r="CI360" s="218">
        <f>ROUND(IF($I360="Other HFC Blend",(AF360*$L360*SUMIF(Lists!$E$2:$E$133,'Quarterly Information'!$K360,Exchange_Value)+AF360*$N360*SUMIF(Lists!$E$2:$E$133,'Quarterly Information'!$M360,Exchange_Value)+AF360*$P360*SUMIF(Lists!$E$2:$E$133,'Quarterly Information'!$O360,Exchange_Value)+AF360*$R360*SUMIF(Lists!$E$2:$E$133,'Quarterly Information'!$Q360,Exchange_Value)+AF360*$T360*SUMIF(Lists!$E$2:$E$133,'Quarterly Information'!$S360,Exchange_Value))/1000,AF360*SUMIF(Lists!$E$2:$E$133,$I360,Exchange_Value)/1000),1)</f>
        <v>0</v>
      </c>
    </row>
    <row r="361" spans="1:87" ht="14" x14ac:dyDescent="0.25">
      <c r="A361" s="39">
        <v>319</v>
      </c>
      <c r="B361" s="90" t="str">
        <f t="shared" si="213"/>
        <v/>
      </c>
      <c r="C361" s="159"/>
      <c r="D361" s="91"/>
      <c r="E361" s="174"/>
      <c r="F361" s="92"/>
      <c r="G361" s="93"/>
      <c r="H361" s="94"/>
      <c r="I361" s="185"/>
      <c r="J361" s="200"/>
      <c r="K361" s="210"/>
      <c r="L361" s="95"/>
      <c r="M361" s="92"/>
      <c r="N361" s="95"/>
      <c r="O361" s="92"/>
      <c r="P361" s="95"/>
      <c r="Q361" s="128"/>
      <c r="R361" s="95"/>
      <c r="S361" s="128"/>
      <c r="T361" s="211"/>
      <c r="U361" s="203"/>
      <c r="V361" s="92"/>
      <c r="W361" s="96"/>
      <c r="X361" s="92"/>
      <c r="Y361" s="220"/>
      <c r="Z361" s="226"/>
      <c r="AA361" s="165"/>
      <c r="AB361" s="165"/>
      <c r="AC361" s="165"/>
      <c r="AD361" s="165"/>
      <c r="AE361" s="165"/>
      <c r="AF361" s="168"/>
      <c r="AG361"/>
      <c r="AH361" s="107">
        <f t="shared" si="215"/>
        <v>0</v>
      </c>
      <c r="AI361" s="107">
        <f t="shared" si="216"/>
        <v>0</v>
      </c>
      <c r="AJ361" s="107">
        <f t="shared" si="217"/>
        <v>0</v>
      </c>
      <c r="AK361" s="107">
        <f t="shared" si="218"/>
        <v>0</v>
      </c>
      <c r="AL361" s="107">
        <f t="shared" si="219"/>
        <v>0</v>
      </c>
      <c r="AM361" s="107">
        <f t="shared" si="214"/>
        <v>0</v>
      </c>
      <c r="AO361" s="161" t="e">
        <f t="shared" si="220"/>
        <v>#DIV/0!</v>
      </c>
      <c r="AP361" s="161" t="e">
        <f t="shared" si="221"/>
        <v>#DIV/0!</v>
      </c>
      <c r="AQ361" s="161" t="e">
        <f t="shared" si="222"/>
        <v>#DIV/0!</v>
      </c>
      <c r="AR361" s="161" t="e">
        <f t="shared" si="223"/>
        <v>#DIV/0!</v>
      </c>
      <c r="AS361" s="161" t="e">
        <f t="shared" si="224"/>
        <v>#DIV/0!</v>
      </c>
      <c r="AT361" s="107">
        <f t="shared" si="225"/>
        <v>0</v>
      </c>
      <c r="AU361" s="161" t="e">
        <f t="shared" si="226"/>
        <v>#DIV/0!</v>
      </c>
      <c r="AV361" s="161" t="e">
        <f t="shared" si="227"/>
        <v>#DIV/0!</v>
      </c>
      <c r="AW361" s="161" t="e">
        <f t="shared" si="228"/>
        <v>#DIV/0!</v>
      </c>
      <c r="AX361" s="161" t="e">
        <f t="shared" si="229"/>
        <v>#DIV/0!</v>
      </c>
      <c r="AY361" s="161" t="e">
        <f t="shared" si="230"/>
        <v>#DIV/0!</v>
      </c>
      <c r="AZ361" s="107">
        <f t="shared" si="231"/>
        <v>0</v>
      </c>
      <c r="BA361" s="161" t="e">
        <f t="shared" si="232"/>
        <v>#DIV/0!</v>
      </c>
      <c r="BB361" s="161" t="e">
        <f t="shared" si="233"/>
        <v>#DIV/0!</v>
      </c>
      <c r="BC361" s="161" t="e">
        <f t="shared" si="234"/>
        <v>#DIV/0!</v>
      </c>
      <c r="BD361" s="161" t="e">
        <f t="shared" si="235"/>
        <v>#DIV/0!</v>
      </c>
      <c r="BE361" s="161" t="e">
        <f t="shared" si="236"/>
        <v>#DIV/0!</v>
      </c>
      <c r="BF361" s="107">
        <f t="shared" si="237"/>
        <v>0</v>
      </c>
      <c r="BG361" s="161" t="e">
        <f t="shared" si="238"/>
        <v>#DIV/0!</v>
      </c>
      <c r="BH361" s="161" t="e">
        <f t="shared" si="239"/>
        <v>#DIV/0!</v>
      </c>
      <c r="BI361" s="161" t="e">
        <f t="shared" si="240"/>
        <v>#DIV/0!</v>
      </c>
      <c r="BJ361" s="161" t="e">
        <f t="shared" si="241"/>
        <v>#DIV/0!</v>
      </c>
      <c r="BK361" s="161" t="e">
        <f t="shared" si="242"/>
        <v>#DIV/0!</v>
      </c>
      <c r="BL361" s="107">
        <f t="shared" si="243"/>
        <v>0</v>
      </c>
      <c r="BM361" s="161" t="e">
        <f t="shared" si="244"/>
        <v>#DIV/0!</v>
      </c>
      <c r="BN361" s="161" t="e">
        <f t="shared" si="245"/>
        <v>#DIV/0!</v>
      </c>
      <c r="BO361" s="161" t="e">
        <f t="shared" si="246"/>
        <v>#DIV/0!</v>
      </c>
      <c r="BP361" s="161" t="e">
        <f t="shared" si="247"/>
        <v>#DIV/0!</v>
      </c>
      <c r="BQ361" s="161" t="e">
        <f t="shared" si="248"/>
        <v>#DIV/0!</v>
      </c>
      <c r="BR361" s="107">
        <f t="shared" si="249"/>
        <v>0</v>
      </c>
      <c r="BS361" s="161" t="e">
        <f t="shared" si="250"/>
        <v>#DIV/0!</v>
      </c>
      <c r="BT361" s="161" t="e">
        <f t="shared" si="251"/>
        <v>#DIV/0!</v>
      </c>
      <c r="BU361" s="161" t="e">
        <f t="shared" si="252"/>
        <v>#DIV/0!</v>
      </c>
      <c r="BV361" s="161" t="e">
        <f t="shared" si="253"/>
        <v>#DIV/0!</v>
      </c>
      <c r="BW361" s="161" t="e">
        <f t="shared" si="254"/>
        <v>#DIV/0!</v>
      </c>
      <c r="BX361" s="107">
        <f t="shared" si="255"/>
        <v>0</v>
      </c>
      <c r="BZ361" s="40" t="e">
        <f>VLOOKUP(I361,Lists!$D$2:$D$19,1,FALSE)</f>
        <v>#N/A</v>
      </c>
      <c r="CA361" s="40" t="e">
        <f>VLOOKUP($I361,Blends!$B$2:$B$115,1,FALSE)</f>
        <v>#N/A</v>
      </c>
      <c r="CC361" s="218">
        <f>ROUND(IF($I361="Other HFC Blend",(Z361*$L361*SUMIF(Lists!$E$2:$E$133,'Quarterly Information'!$K361,Exchange_Value)+Z361*$N361*SUMIF(Lists!$E$2:$E$133,'Quarterly Information'!$M361,Exchange_Value)+Z361*$P361*SUMIF(Lists!$E$2:$E$133,'Quarterly Information'!$O361,Exchange_Value)+Z361*$R361*SUMIF(Lists!$E$2:$E$133,'Quarterly Information'!$Q361,Exchange_Value)+Z361*$T361*SUMIF(Lists!$E$2:$E$133,'Quarterly Information'!$S361,Exchange_Value))/1000,Z361*SUMIF(Lists!$E$2:$E$133,$I361,Exchange_Value)/1000),1)</f>
        <v>0</v>
      </c>
      <c r="CD361" s="218">
        <f>ROUND(IF($I361="Other HFC Blend",(AA361*$L361*SUMIF(Lists!$E$2:$E$133,'Quarterly Information'!$K361,Exchange_Value)+AA361*$N361*SUMIF(Lists!$E$2:$E$133,'Quarterly Information'!$M361,Exchange_Value)+AA361*$P361*SUMIF(Lists!$E$2:$E$133,'Quarterly Information'!$O361,Exchange_Value)+AA361*$R361*SUMIF(Lists!$E$2:$E$133,'Quarterly Information'!$Q361,Exchange_Value)+AA361*$T361*SUMIF(Lists!$E$2:$E$133,'Quarterly Information'!$S361,Exchange_Value))/1000,AA361*SUMIF(Lists!$E$2:$E$133,$I361,Exchange_Value)/1000),1)</f>
        <v>0</v>
      </c>
      <c r="CE361" s="218">
        <f>ROUND(IF($I361="Other HFC Blend",(AB361*$L361*SUMIF(Lists!$E$2:$E$133,'Quarterly Information'!$K361,Exchange_Value)+AB361*$N361*SUMIF(Lists!$E$2:$E$133,'Quarterly Information'!$M361,Exchange_Value)+AB361*$P361*SUMIF(Lists!$E$2:$E$133,'Quarterly Information'!$O361,Exchange_Value)+AB361*$R361*SUMIF(Lists!$E$2:$E$133,'Quarterly Information'!$Q361,Exchange_Value)+AB361*$T361*SUMIF(Lists!$E$2:$E$133,'Quarterly Information'!$S361,Exchange_Value))/1000,AB361*SUMIF(Lists!$E$2:$E$133,$I361,Exchange_Value)/1000),1)</f>
        <v>0</v>
      </c>
      <c r="CF361" s="218">
        <f>ROUND(IF($I361="Other HFC Blend",(AC361*$L361*SUMIF(Lists!$E$2:$E$133,'Quarterly Information'!$K361,Exchange_Value)+AC361*$N361*SUMIF(Lists!$E$2:$E$133,'Quarterly Information'!$M361,Exchange_Value)+AC361*$P361*SUMIF(Lists!$E$2:$E$133,'Quarterly Information'!$O361,Exchange_Value)+AC361*$R361*SUMIF(Lists!$E$2:$E$133,'Quarterly Information'!$Q361,Exchange_Value)+AC361*$T361*SUMIF(Lists!$E$2:$E$133,'Quarterly Information'!$S361,Exchange_Value))/1000,AC361*SUMIF(Lists!$E$2:$E$133,$I361,Exchange_Value)/1000),1)</f>
        <v>0</v>
      </c>
      <c r="CG361" s="218">
        <f>ROUND(IF($I361="Other HFC Blend",(AD361*$L361*SUMIF(Lists!$E$2:$E$133,'Quarterly Information'!$K361,Exchange_Value)+AD361*$N361*SUMIF(Lists!$E$2:$E$133,'Quarterly Information'!$M361,Exchange_Value)+AD361*$P361*SUMIF(Lists!$E$2:$E$133,'Quarterly Information'!$O361,Exchange_Value)+AD361*$R361*SUMIF(Lists!$E$2:$E$133,'Quarterly Information'!$Q361,Exchange_Value)+AD361*$T361*SUMIF(Lists!$E$2:$E$133,'Quarterly Information'!$S361,Exchange_Value))/1000,AD361*SUMIF(Lists!$E$2:$E$133,$I361,Exchange_Value)/1000),1)</f>
        <v>0</v>
      </c>
      <c r="CH361" s="218">
        <f>ROUND(IF($I361="Other HFC Blend",(AE361*$L361*SUMIF(Lists!$E$2:$E$133,'Quarterly Information'!$K361,Exchange_Value)+AE361*$N361*SUMIF(Lists!$E$2:$E$133,'Quarterly Information'!$M361,Exchange_Value)+AE361*$P361*SUMIF(Lists!$E$2:$E$133,'Quarterly Information'!$O361,Exchange_Value)+AE361*$R361*SUMIF(Lists!$E$2:$E$133,'Quarterly Information'!$Q361,Exchange_Value)+AE361*$T361*SUMIF(Lists!$E$2:$E$133,'Quarterly Information'!$S361,Exchange_Value))/1000,AE361*SUMIF(Lists!$E$2:$E$133,$I361,Exchange_Value)/1000),1)</f>
        <v>0</v>
      </c>
      <c r="CI361" s="218">
        <f>ROUND(IF($I361="Other HFC Blend",(AF361*$L361*SUMIF(Lists!$E$2:$E$133,'Quarterly Information'!$K361,Exchange_Value)+AF361*$N361*SUMIF(Lists!$E$2:$E$133,'Quarterly Information'!$M361,Exchange_Value)+AF361*$P361*SUMIF(Lists!$E$2:$E$133,'Quarterly Information'!$O361,Exchange_Value)+AF361*$R361*SUMIF(Lists!$E$2:$E$133,'Quarterly Information'!$Q361,Exchange_Value)+AF361*$T361*SUMIF(Lists!$E$2:$E$133,'Quarterly Information'!$S361,Exchange_Value))/1000,AF361*SUMIF(Lists!$E$2:$E$133,$I361,Exchange_Value)/1000),1)</f>
        <v>0</v>
      </c>
    </row>
    <row r="362" spans="1:87" ht="14" x14ac:dyDescent="0.25">
      <c r="A362" s="39">
        <v>320</v>
      </c>
      <c r="B362" s="90" t="str">
        <f t="shared" si="213"/>
        <v/>
      </c>
      <c r="C362" s="159"/>
      <c r="D362" s="91"/>
      <c r="E362" s="174"/>
      <c r="F362" s="92"/>
      <c r="G362" s="93"/>
      <c r="H362" s="94"/>
      <c r="I362" s="185"/>
      <c r="J362" s="200"/>
      <c r="K362" s="210"/>
      <c r="L362" s="95"/>
      <c r="M362" s="92"/>
      <c r="N362" s="95"/>
      <c r="O362" s="92"/>
      <c r="P362" s="95"/>
      <c r="Q362" s="128"/>
      <c r="R362" s="95"/>
      <c r="S362" s="128"/>
      <c r="T362" s="211"/>
      <c r="U362" s="203"/>
      <c r="V362" s="92"/>
      <c r="W362" s="96"/>
      <c r="X362" s="92"/>
      <c r="Y362" s="220"/>
      <c r="Z362" s="226"/>
      <c r="AA362" s="165"/>
      <c r="AB362" s="165"/>
      <c r="AC362" s="165"/>
      <c r="AD362" s="165"/>
      <c r="AE362" s="165"/>
      <c r="AF362" s="168"/>
      <c r="AG362"/>
      <c r="AH362" s="107">
        <f t="shared" si="215"/>
        <v>0</v>
      </c>
      <c r="AI362" s="107">
        <f t="shared" si="216"/>
        <v>0</v>
      </c>
      <c r="AJ362" s="107">
        <f t="shared" si="217"/>
        <v>0</v>
      </c>
      <c r="AK362" s="107">
        <f t="shared" si="218"/>
        <v>0</v>
      </c>
      <c r="AL362" s="107">
        <f t="shared" si="219"/>
        <v>0</v>
      </c>
      <c r="AM362" s="107">
        <f t="shared" si="214"/>
        <v>0</v>
      </c>
      <c r="AO362" s="161" t="e">
        <f t="shared" si="220"/>
        <v>#DIV/0!</v>
      </c>
      <c r="AP362" s="161" t="e">
        <f t="shared" si="221"/>
        <v>#DIV/0!</v>
      </c>
      <c r="AQ362" s="161" t="e">
        <f t="shared" si="222"/>
        <v>#DIV/0!</v>
      </c>
      <c r="AR362" s="161" t="e">
        <f t="shared" si="223"/>
        <v>#DIV/0!</v>
      </c>
      <c r="AS362" s="161" t="e">
        <f t="shared" si="224"/>
        <v>#DIV/0!</v>
      </c>
      <c r="AT362" s="107">
        <f t="shared" si="225"/>
        <v>0</v>
      </c>
      <c r="AU362" s="161" t="e">
        <f t="shared" si="226"/>
        <v>#DIV/0!</v>
      </c>
      <c r="AV362" s="161" t="e">
        <f t="shared" si="227"/>
        <v>#DIV/0!</v>
      </c>
      <c r="AW362" s="161" t="e">
        <f t="shared" si="228"/>
        <v>#DIV/0!</v>
      </c>
      <c r="AX362" s="161" t="e">
        <f t="shared" si="229"/>
        <v>#DIV/0!</v>
      </c>
      <c r="AY362" s="161" t="e">
        <f t="shared" si="230"/>
        <v>#DIV/0!</v>
      </c>
      <c r="AZ362" s="107">
        <f t="shared" si="231"/>
        <v>0</v>
      </c>
      <c r="BA362" s="161" t="e">
        <f t="shared" si="232"/>
        <v>#DIV/0!</v>
      </c>
      <c r="BB362" s="161" t="e">
        <f t="shared" si="233"/>
        <v>#DIV/0!</v>
      </c>
      <c r="BC362" s="161" t="e">
        <f t="shared" si="234"/>
        <v>#DIV/0!</v>
      </c>
      <c r="BD362" s="161" t="e">
        <f t="shared" si="235"/>
        <v>#DIV/0!</v>
      </c>
      <c r="BE362" s="161" t="e">
        <f t="shared" si="236"/>
        <v>#DIV/0!</v>
      </c>
      <c r="BF362" s="107">
        <f t="shared" si="237"/>
        <v>0</v>
      </c>
      <c r="BG362" s="161" t="e">
        <f t="shared" si="238"/>
        <v>#DIV/0!</v>
      </c>
      <c r="BH362" s="161" t="e">
        <f t="shared" si="239"/>
        <v>#DIV/0!</v>
      </c>
      <c r="BI362" s="161" t="e">
        <f t="shared" si="240"/>
        <v>#DIV/0!</v>
      </c>
      <c r="BJ362" s="161" t="e">
        <f t="shared" si="241"/>
        <v>#DIV/0!</v>
      </c>
      <c r="BK362" s="161" t="e">
        <f t="shared" si="242"/>
        <v>#DIV/0!</v>
      </c>
      <c r="BL362" s="107">
        <f t="shared" si="243"/>
        <v>0</v>
      </c>
      <c r="BM362" s="161" t="e">
        <f t="shared" si="244"/>
        <v>#DIV/0!</v>
      </c>
      <c r="BN362" s="161" t="e">
        <f t="shared" si="245"/>
        <v>#DIV/0!</v>
      </c>
      <c r="BO362" s="161" t="e">
        <f t="shared" si="246"/>
        <v>#DIV/0!</v>
      </c>
      <c r="BP362" s="161" t="e">
        <f t="shared" si="247"/>
        <v>#DIV/0!</v>
      </c>
      <c r="BQ362" s="161" t="e">
        <f t="shared" si="248"/>
        <v>#DIV/0!</v>
      </c>
      <c r="BR362" s="107">
        <f t="shared" si="249"/>
        <v>0</v>
      </c>
      <c r="BS362" s="161" t="e">
        <f t="shared" si="250"/>
        <v>#DIV/0!</v>
      </c>
      <c r="BT362" s="161" t="e">
        <f t="shared" si="251"/>
        <v>#DIV/0!</v>
      </c>
      <c r="BU362" s="161" t="e">
        <f t="shared" si="252"/>
        <v>#DIV/0!</v>
      </c>
      <c r="BV362" s="161" t="e">
        <f t="shared" si="253"/>
        <v>#DIV/0!</v>
      </c>
      <c r="BW362" s="161" t="e">
        <f t="shared" si="254"/>
        <v>#DIV/0!</v>
      </c>
      <c r="BX362" s="107">
        <f t="shared" si="255"/>
        <v>0</v>
      </c>
      <c r="BZ362" s="40" t="e">
        <f>VLOOKUP(I362,Lists!$D$2:$D$19,1,FALSE)</f>
        <v>#N/A</v>
      </c>
      <c r="CA362" s="40" t="e">
        <f>VLOOKUP($I362,Blends!$B$2:$B$115,1,FALSE)</f>
        <v>#N/A</v>
      </c>
      <c r="CC362" s="218">
        <f>ROUND(IF($I362="Other HFC Blend",(Z362*$L362*SUMIF(Lists!$E$2:$E$133,'Quarterly Information'!$K362,Exchange_Value)+Z362*$N362*SUMIF(Lists!$E$2:$E$133,'Quarterly Information'!$M362,Exchange_Value)+Z362*$P362*SUMIF(Lists!$E$2:$E$133,'Quarterly Information'!$O362,Exchange_Value)+Z362*$R362*SUMIF(Lists!$E$2:$E$133,'Quarterly Information'!$Q362,Exchange_Value)+Z362*$T362*SUMIF(Lists!$E$2:$E$133,'Quarterly Information'!$S362,Exchange_Value))/1000,Z362*SUMIF(Lists!$E$2:$E$133,$I362,Exchange_Value)/1000),1)</f>
        <v>0</v>
      </c>
      <c r="CD362" s="218">
        <f>ROUND(IF($I362="Other HFC Blend",(AA362*$L362*SUMIF(Lists!$E$2:$E$133,'Quarterly Information'!$K362,Exchange_Value)+AA362*$N362*SUMIF(Lists!$E$2:$E$133,'Quarterly Information'!$M362,Exchange_Value)+AA362*$P362*SUMIF(Lists!$E$2:$E$133,'Quarterly Information'!$O362,Exchange_Value)+AA362*$R362*SUMIF(Lists!$E$2:$E$133,'Quarterly Information'!$Q362,Exchange_Value)+AA362*$T362*SUMIF(Lists!$E$2:$E$133,'Quarterly Information'!$S362,Exchange_Value))/1000,AA362*SUMIF(Lists!$E$2:$E$133,$I362,Exchange_Value)/1000),1)</f>
        <v>0</v>
      </c>
      <c r="CE362" s="218">
        <f>ROUND(IF($I362="Other HFC Blend",(AB362*$L362*SUMIF(Lists!$E$2:$E$133,'Quarterly Information'!$K362,Exchange_Value)+AB362*$N362*SUMIF(Lists!$E$2:$E$133,'Quarterly Information'!$M362,Exchange_Value)+AB362*$P362*SUMIF(Lists!$E$2:$E$133,'Quarterly Information'!$O362,Exchange_Value)+AB362*$R362*SUMIF(Lists!$E$2:$E$133,'Quarterly Information'!$Q362,Exchange_Value)+AB362*$T362*SUMIF(Lists!$E$2:$E$133,'Quarterly Information'!$S362,Exchange_Value))/1000,AB362*SUMIF(Lists!$E$2:$E$133,$I362,Exchange_Value)/1000),1)</f>
        <v>0</v>
      </c>
      <c r="CF362" s="218">
        <f>ROUND(IF($I362="Other HFC Blend",(AC362*$L362*SUMIF(Lists!$E$2:$E$133,'Quarterly Information'!$K362,Exchange_Value)+AC362*$N362*SUMIF(Lists!$E$2:$E$133,'Quarterly Information'!$M362,Exchange_Value)+AC362*$P362*SUMIF(Lists!$E$2:$E$133,'Quarterly Information'!$O362,Exchange_Value)+AC362*$R362*SUMIF(Lists!$E$2:$E$133,'Quarterly Information'!$Q362,Exchange_Value)+AC362*$T362*SUMIF(Lists!$E$2:$E$133,'Quarterly Information'!$S362,Exchange_Value))/1000,AC362*SUMIF(Lists!$E$2:$E$133,$I362,Exchange_Value)/1000),1)</f>
        <v>0</v>
      </c>
      <c r="CG362" s="218">
        <f>ROUND(IF($I362="Other HFC Blend",(AD362*$L362*SUMIF(Lists!$E$2:$E$133,'Quarterly Information'!$K362,Exchange_Value)+AD362*$N362*SUMIF(Lists!$E$2:$E$133,'Quarterly Information'!$M362,Exchange_Value)+AD362*$P362*SUMIF(Lists!$E$2:$E$133,'Quarterly Information'!$O362,Exchange_Value)+AD362*$R362*SUMIF(Lists!$E$2:$E$133,'Quarterly Information'!$Q362,Exchange_Value)+AD362*$T362*SUMIF(Lists!$E$2:$E$133,'Quarterly Information'!$S362,Exchange_Value))/1000,AD362*SUMIF(Lists!$E$2:$E$133,$I362,Exchange_Value)/1000),1)</f>
        <v>0</v>
      </c>
      <c r="CH362" s="218">
        <f>ROUND(IF($I362="Other HFC Blend",(AE362*$L362*SUMIF(Lists!$E$2:$E$133,'Quarterly Information'!$K362,Exchange_Value)+AE362*$N362*SUMIF(Lists!$E$2:$E$133,'Quarterly Information'!$M362,Exchange_Value)+AE362*$P362*SUMIF(Lists!$E$2:$E$133,'Quarterly Information'!$O362,Exchange_Value)+AE362*$R362*SUMIF(Lists!$E$2:$E$133,'Quarterly Information'!$Q362,Exchange_Value)+AE362*$T362*SUMIF(Lists!$E$2:$E$133,'Quarterly Information'!$S362,Exchange_Value))/1000,AE362*SUMIF(Lists!$E$2:$E$133,$I362,Exchange_Value)/1000),1)</f>
        <v>0</v>
      </c>
      <c r="CI362" s="218">
        <f>ROUND(IF($I362="Other HFC Blend",(AF362*$L362*SUMIF(Lists!$E$2:$E$133,'Quarterly Information'!$K362,Exchange_Value)+AF362*$N362*SUMIF(Lists!$E$2:$E$133,'Quarterly Information'!$M362,Exchange_Value)+AF362*$P362*SUMIF(Lists!$E$2:$E$133,'Quarterly Information'!$O362,Exchange_Value)+AF362*$R362*SUMIF(Lists!$E$2:$E$133,'Quarterly Information'!$Q362,Exchange_Value)+AF362*$T362*SUMIF(Lists!$E$2:$E$133,'Quarterly Information'!$S362,Exchange_Value))/1000,AF362*SUMIF(Lists!$E$2:$E$133,$I362,Exchange_Value)/1000),1)</f>
        <v>0</v>
      </c>
    </row>
    <row r="363" spans="1:87" ht="14" x14ac:dyDescent="0.25">
      <c r="A363" s="39">
        <v>321</v>
      </c>
      <c r="B363" s="90" t="str">
        <f t="shared" si="213"/>
        <v/>
      </c>
      <c r="C363" s="159"/>
      <c r="D363" s="91"/>
      <c r="E363" s="174"/>
      <c r="F363" s="92"/>
      <c r="G363" s="93"/>
      <c r="H363" s="94"/>
      <c r="I363" s="185"/>
      <c r="J363" s="200"/>
      <c r="K363" s="210"/>
      <c r="L363" s="95"/>
      <c r="M363" s="92"/>
      <c r="N363" s="95"/>
      <c r="O363" s="92"/>
      <c r="P363" s="95"/>
      <c r="Q363" s="128"/>
      <c r="R363" s="95"/>
      <c r="S363" s="128"/>
      <c r="T363" s="211"/>
      <c r="U363" s="203"/>
      <c r="V363" s="92"/>
      <c r="W363" s="96"/>
      <c r="X363" s="92"/>
      <c r="Y363" s="220"/>
      <c r="Z363" s="226"/>
      <c r="AA363" s="165"/>
      <c r="AB363" s="165"/>
      <c r="AC363" s="165"/>
      <c r="AD363" s="165"/>
      <c r="AE363" s="165"/>
      <c r="AF363" s="168"/>
      <c r="AG363"/>
      <c r="AH363" s="107">
        <f t="shared" si="215"/>
        <v>0</v>
      </c>
      <c r="AI363" s="107">
        <f t="shared" si="216"/>
        <v>0</v>
      </c>
      <c r="AJ363" s="107">
        <f t="shared" si="217"/>
        <v>0</v>
      </c>
      <c r="AK363" s="107">
        <f t="shared" si="218"/>
        <v>0</v>
      </c>
      <c r="AL363" s="107">
        <f t="shared" si="219"/>
        <v>0</v>
      </c>
      <c r="AM363" s="107">
        <f t="shared" si="214"/>
        <v>0</v>
      </c>
      <c r="AO363" s="161" t="e">
        <f t="shared" si="220"/>
        <v>#DIV/0!</v>
      </c>
      <c r="AP363" s="161" t="e">
        <f t="shared" si="221"/>
        <v>#DIV/0!</v>
      </c>
      <c r="AQ363" s="161" t="e">
        <f t="shared" si="222"/>
        <v>#DIV/0!</v>
      </c>
      <c r="AR363" s="161" t="e">
        <f t="shared" si="223"/>
        <v>#DIV/0!</v>
      </c>
      <c r="AS363" s="161" t="e">
        <f t="shared" si="224"/>
        <v>#DIV/0!</v>
      </c>
      <c r="AT363" s="107">
        <f t="shared" si="225"/>
        <v>0</v>
      </c>
      <c r="AU363" s="161" t="e">
        <f t="shared" si="226"/>
        <v>#DIV/0!</v>
      </c>
      <c r="AV363" s="161" t="e">
        <f t="shared" si="227"/>
        <v>#DIV/0!</v>
      </c>
      <c r="AW363" s="161" t="e">
        <f t="shared" si="228"/>
        <v>#DIV/0!</v>
      </c>
      <c r="AX363" s="161" t="e">
        <f t="shared" si="229"/>
        <v>#DIV/0!</v>
      </c>
      <c r="AY363" s="161" t="e">
        <f t="shared" si="230"/>
        <v>#DIV/0!</v>
      </c>
      <c r="AZ363" s="107">
        <f t="shared" si="231"/>
        <v>0</v>
      </c>
      <c r="BA363" s="161" t="e">
        <f t="shared" si="232"/>
        <v>#DIV/0!</v>
      </c>
      <c r="BB363" s="161" t="e">
        <f t="shared" si="233"/>
        <v>#DIV/0!</v>
      </c>
      <c r="BC363" s="161" t="e">
        <f t="shared" si="234"/>
        <v>#DIV/0!</v>
      </c>
      <c r="BD363" s="161" t="e">
        <f t="shared" si="235"/>
        <v>#DIV/0!</v>
      </c>
      <c r="BE363" s="161" t="e">
        <f t="shared" si="236"/>
        <v>#DIV/0!</v>
      </c>
      <c r="BF363" s="107">
        <f t="shared" si="237"/>
        <v>0</v>
      </c>
      <c r="BG363" s="161" t="e">
        <f t="shared" si="238"/>
        <v>#DIV/0!</v>
      </c>
      <c r="BH363" s="161" t="e">
        <f t="shared" si="239"/>
        <v>#DIV/0!</v>
      </c>
      <c r="BI363" s="161" t="e">
        <f t="shared" si="240"/>
        <v>#DIV/0!</v>
      </c>
      <c r="BJ363" s="161" t="e">
        <f t="shared" si="241"/>
        <v>#DIV/0!</v>
      </c>
      <c r="BK363" s="161" t="e">
        <f t="shared" si="242"/>
        <v>#DIV/0!</v>
      </c>
      <c r="BL363" s="107">
        <f t="shared" si="243"/>
        <v>0</v>
      </c>
      <c r="BM363" s="161" t="e">
        <f t="shared" si="244"/>
        <v>#DIV/0!</v>
      </c>
      <c r="BN363" s="161" t="e">
        <f t="shared" si="245"/>
        <v>#DIV/0!</v>
      </c>
      <c r="BO363" s="161" t="e">
        <f t="shared" si="246"/>
        <v>#DIV/0!</v>
      </c>
      <c r="BP363" s="161" t="e">
        <f t="shared" si="247"/>
        <v>#DIV/0!</v>
      </c>
      <c r="BQ363" s="161" t="e">
        <f t="shared" si="248"/>
        <v>#DIV/0!</v>
      </c>
      <c r="BR363" s="107">
        <f t="shared" si="249"/>
        <v>0</v>
      </c>
      <c r="BS363" s="161" t="e">
        <f t="shared" si="250"/>
        <v>#DIV/0!</v>
      </c>
      <c r="BT363" s="161" t="e">
        <f t="shared" si="251"/>
        <v>#DIV/0!</v>
      </c>
      <c r="BU363" s="161" t="e">
        <f t="shared" si="252"/>
        <v>#DIV/0!</v>
      </c>
      <c r="BV363" s="161" t="e">
        <f t="shared" si="253"/>
        <v>#DIV/0!</v>
      </c>
      <c r="BW363" s="161" t="e">
        <f t="shared" si="254"/>
        <v>#DIV/0!</v>
      </c>
      <c r="BX363" s="107">
        <f t="shared" si="255"/>
        <v>0</v>
      </c>
      <c r="BZ363" s="40" t="e">
        <f>VLOOKUP(I363,Lists!$D$2:$D$19,1,FALSE)</f>
        <v>#N/A</v>
      </c>
      <c r="CA363" s="40" t="e">
        <f>VLOOKUP($I363,Blends!$B$2:$B$115,1,FALSE)</f>
        <v>#N/A</v>
      </c>
      <c r="CC363" s="218">
        <f>ROUND(IF($I363="Other HFC Blend",(Z363*$L363*SUMIF(Lists!$E$2:$E$133,'Quarterly Information'!$K363,Exchange_Value)+Z363*$N363*SUMIF(Lists!$E$2:$E$133,'Quarterly Information'!$M363,Exchange_Value)+Z363*$P363*SUMIF(Lists!$E$2:$E$133,'Quarterly Information'!$O363,Exchange_Value)+Z363*$R363*SUMIF(Lists!$E$2:$E$133,'Quarterly Information'!$Q363,Exchange_Value)+Z363*$T363*SUMIF(Lists!$E$2:$E$133,'Quarterly Information'!$S363,Exchange_Value))/1000,Z363*SUMIF(Lists!$E$2:$E$133,$I363,Exchange_Value)/1000),1)</f>
        <v>0</v>
      </c>
      <c r="CD363" s="218">
        <f>ROUND(IF($I363="Other HFC Blend",(AA363*$L363*SUMIF(Lists!$E$2:$E$133,'Quarterly Information'!$K363,Exchange_Value)+AA363*$N363*SUMIF(Lists!$E$2:$E$133,'Quarterly Information'!$M363,Exchange_Value)+AA363*$P363*SUMIF(Lists!$E$2:$E$133,'Quarterly Information'!$O363,Exchange_Value)+AA363*$R363*SUMIF(Lists!$E$2:$E$133,'Quarterly Information'!$Q363,Exchange_Value)+AA363*$T363*SUMIF(Lists!$E$2:$E$133,'Quarterly Information'!$S363,Exchange_Value))/1000,AA363*SUMIF(Lists!$E$2:$E$133,$I363,Exchange_Value)/1000),1)</f>
        <v>0</v>
      </c>
      <c r="CE363" s="218">
        <f>ROUND(IF($I363="Other HFC Blend",(AB363*$L363*SUMIF(Lists!$E$2:$E$133,'Quarterly Information'!$K363,Exchange_Value)+AB363*$N363*SUMIF(Lists!$E$2:$E$133,'Quarterly Information'!$M363,Exchange_Value)+AB363*$P363*SUMIF(Lists!$E$2:$E$133,'Quarterly Information'!$O363,Exchange_Value)+AB363*$R363*SUMIF(Lists!$E$2:$E$133,'Quarterly Information'!$Q363,Exchange_Value)+AB363*$T363*SUMIF(Lists!$E$2:$E$133,'Quarterly Information'!$S363,Exchange_Value))/1000,AB363*SUMIF(Lists!$E$2:$E$133,$I363,Exchange_Value)/1000),1)</f>
        <v>0</v>
      </c>
      <c r="CF363" s="218">
        <f>ROUND(IF($I363="Other HFC Blend",(AC363*$L363*SUMIF(Lists!$E$2:$E$133,'Quarterly Information'!$K363,Exchange_Value)+AC363*$N363*SUMIF(Lists!$E$2:$E$133,'Quarterly Information'!$M363,Exchange_Value)+AC363*$P363*SUMIF(Lists!$E$2:$E$133,'Quarterly Information'!$O363,Exchange_Value)+AC363*$R363*SUMIF(Lists!$E$2:$E$133,'Quarterly Information'!$Q363,Exchange_Value)+AC363*$T363*SUMIF(Lists!$E$2:$E$133,'Quarterly Information'!$S363,Exchange_Value))/1000,AC363*SUMIF(Lists!$E$2:$E$133,$I363,Exchange_Value)/1000),1)</f>
        <v>0</v>
      </c>
      <c r="CG363" s="218">
        <f>ROUND(IF($I363="Other HFC Blend",(AD363*$L363*SUMIF(Lists!$E$2:$E$133,'Quarterly Information'!$K363,Exchange_Value)+AD363*$N363*SUMIF(Lists!$E$2:$E$133,'Quarterly Information'!$M363,Exchange_Value)+AD363*$P363*SUMIF(Lists!$E$2:$E$133,'Quarterly Information'!$O363,Exchange_Value)+AD363*$R363*SUMIF(Lists!$E$2:$E$133,'Quarterly Information'!$Q363,Exchange_Value)+AD363*$T363*SUMIF(Lists!$E$2:$E$133,'Quarterly Information'!$S363,Exchange_Value))/1000,AD363*SUMIF(Lists!$E$2:$E$133,$I363,Exchange_Value)/1000),1)</f>
        <v>0</v>
      </c>
      <c r="CH363" s="218">
        <f>ROUND(IF($I363="Other HFC Blend",(AE363*$L363*SUMIF(Lists!$E$2:$E$133,'Quarterly Information'!$K363,Exchange_Value)+AE363*$N363*SUMIF(Lists!$E$2:$E$133,'Quarterly Information'!$M363,Exchange_Value)+AE363*$P363*SUMIF(Lists!$E$2:$E$133,'Quarterly Information'!$O363,Exchange_Value)+AE363*$R363*SUMIF(Lists!$E$2:$E$133,'Quarterly Information'!$Q363,Exchange_Value)+AE363*$T363*SUMIF(Lists!$E$2:$E$133,'Quarterly Information'!$S363,Exchange_Value))/1000,AE363*SUMIF(Lists!$E$2:$E$133,$I363,Exchange_Value)/1000),1)</f>
        <v>0</v>
      </c>
      <c r="CI363" s="218">
        <f>ROUND(IF($I363="Other HFC Blend",(AF363*$L363*SUMIF(Lists!$E$2:$E$133,'Quarterly Information'!$K363,Exchange_Value)+AF363*$N363*SUMIF(Lists!$E$2:$E$133,'Quarterly Information'!$M363,Exchange_Value)+AF363*$P363*SUMIF(Lists!$E$2:$E$133,'Quarterly Information'!$O363,Exchange_Value)+AF363*$R363*SUMIF(Lists!$E$2:$E$133,'Quarterly Information'!$Q363,Exchange_Value)+AF363*$T363*SUMIF(Lists!$E$2:$E$133,'Quarterly Information'!$S363,Exchange_Value))/1000,AF363*SUMIF(Lists!$E$2:$E$133,$I363,Exchange_Value)/1000),1)</f>
        <v>0</v>
      </c>
    </row>
    <row r="364" spans="1:87" ht="14" x14ac:dyDescent="0.25">
      <c r="A364" s="39">
        <v>322</v>
      </c>
      <c r="B364" s="90" t="str">
        <f t="shared" ref="B364:B427" si="256">IF(C364&gt;0,A364,"")</f>
        <v/>
      </c>
      <c r="C364" s="159"/>
      <c r="D364" s="91"/>
      <c r="E364" s="174"/>
      <c r="F364" s="92"/>
      <c r="G364" s="93"/>
      <c r="H364" s="94"/>
      <c r="I364" s="185"/>
      <c r="J364" s="200"/>
      <c r="K364" s="210"/>
      <c r="L364" s="95"/>
      <c r="M364" s="92"/>
      <c r="N364" s="95"/>
      <c r="O364" s="92"/>
      <c r="P364" s="95"/>
      <c r="Q364" s="128"/>
      <c r="R364" s="95"/>
      <c r="S364" s="128"/>
      <c r="T364" s="211"/>
      <c r="U364" s="203"/>
      <c r="V364" s="92"/>
      <c r="W364" s="96"/>
      <c r="X364" s="92"/>
      <c r="Y364" s="220"/>
      <c r="Z364" s="226"/>
      <c r="AA364" s="165"/>
      <c r="AB364" s="165"/>
      <c r="AC364" s="165"/>
      <c r="AD364" s="165"/>
      <c r="AE364" s="165"/>
      <c r="AF364" s="168"/>
      <c r="AG364"/>
      <c r="AH364" s="107">
        <f t="shared" si="215"/>
        <v>0</v>
      </c>
      <c r="AI364" s="107">
        <f t="shared" si="216"/>
        <v>0</v>
      </c>
      <c r="AJ364" s="107">
        <f t="shared" si="217"/>
        <v>0</v>
      </c>
      <c r="AK364" s="107">
        <f t="shared" si="218"/>
        <v>0</v>
      </c>
      <c r="AL364" s="107">
        <f t="shared" si="219"/>
        <v>0</v>
      </c>
      <c r="AM364" s="107">
        <f t="shared" ref="AM364:AM427" si="257">IF(F364="No",J364,0)</f>
        <v>0</v>
      </c>
      <c r="AO364" s="161" t="e">
        <f t="shared" si="220"/>
        <v>#DIV/0!</v>
      </c>
      <c r="AP364" s="161" t="e">
        <f t="shared" si="221"/>
        <v>#DIV/0!</v>
      </c>
      <c r="AQ364" s="161" t="e">
        <f t="shared" si="222"/>
        <v>#DIV/0!</v>
      </c>
      <c r="AR364" s="161" t="e">
        <f t="shared" si="223"/>
        <v>#DIV/0!</v>
      </c>
      <c r="AS364" s="161" t="e">
        <f t="shared" si="224"/>
        <v>#DIV/0!</v>
      </c>
      <c r="AT364" s="107">
        <f t="shared" si="225"/>
        <v>0</v>
      </c>
      <c r="AU364" s="161" t="e">
        <f t="shared" si="226"/>
        <v>#DIV/0!</v>
      </c>
      <c r="AV364" s="161" t="e">
        <f t="shared" si="227"/>
        <v>#DIV/0!</v>
      </c>
      <c r="AW364" s="161" t="e">
        <f t="shared" si="228"/>
        <v>#DIV/0!</v>
      </c>
      <c r="AX364" s="161" t="e">
        <f t="shared" si="229"/>
        <v>#DIV/0!</v>
      </c>
      <c r="AY364" s="161" t="e">
        <f t="shared" si="230"/>
        <v>#DIV/0!</v>
      </c>
      <c r="AZ364" s="107">
        <f t="shared" si="231"/>
        <v>0</v>
      </c>
      <c r="BA364" s="161" t="e">
        <f t="shared" si="232"/>
        <v>#DIV/0!</v>
      </c>
      <c r="BB364" s="161" t="e">
        <f t="shared" si="233"/>
        <v>#DIV/0!</v>
      </c>
      <c r="BC364" s="161" t="e">
        <f t="shared" si="234"/>
        <v>#DIV/0!</v>
      </c>
      <c r="BD364" s="161" t="e">
        <f t="shared" si="235"/>
        <v>#DIV/0!</v>
      </c>
      <c r="BE364" s="161" t="e">
        <f t="shared" si="236"/>
        <v>#DIV/0!</v>
      </c>
      <c r="BF364" s="107">
        <f t="shared" si="237"/>
        <v>0</v>
      </c>
      <c r="BG364" s="161" t="e">
        <f t="shared" si="238"/>
        <v>#DIV/0!</v>
      </c>
      <c r="BH364" s="161" t="e">
        <f t="shared" si="239"/>
        <v>#DIV/0!</v>
      </c>
      <c r="BI364" s="161" t="e">
        <f t="shared" si="240"/>
        <v>#DIV/0!</v>
      </c>
      <c r="BJ364" s="161" t="e">
        <f t="shared" si="241"/>
        <v>#DIV/0!</v>
      </c>
      <c r="BK364" s="161" t="e">
        <f t="shared" si="242"/>
        <v>#DIV/0!</v>
      </c>
      <c r="BL364" s="107">
        <f t="shared" si="243"/>
        <v>0</v>
      </c>
      <c r="BM364" s="161" t="e">
        <f t="shared" si="244"/>
        <v>#DIV/0!</v>
      </c>
      <c r="BN364" s="161" t="e">
        <f t="shared" si="245"/>
        <v>#DIV/0!</v>
      </c>
      <c r="BO364" s="161" t="e">
        <f t="shared" si="246"/>
        <v>#DIV/0!</v>
      </c>
      <c r="BP364" s="161" t="e">
        <f t="shared" si="247"/>
        <v>#DIV/0!</v>
      </c>
      <c r="BQ364" s="161" t="e">
        <f t="shared" si="248"/>
        <v>#DIV/0!</v>
      </c>
      <c r="BR364" s="107">
        <f t="shared" si="249"/>
        <v>0</v>
      </c>
      <c r="BS364" s="161" t="e">
        <f t="shared" si="250"/>
        <v>#DIV/0!</v>
      </c>
      <c r="BT364" s="161" t="e">
        <f t="shared" si="251"/>
        <v>#DIV/0!</v>
      </c>
      <c r="BU364" s="161" t="e">
        <f t="shared" si="252"/>
        <v>#DIV/0!</v>
      </c>
      <c r="BV364" s="161" t="e">
        <f t="shared" si="253"/>
        <v>#DIV/0!</v>
      </c>
      <c r="BW364" s="161" t="e">
        <f t="shared" si="254"/>
        <v>#DIV/0!</v>
      </c>
      <c r="BX364" s="107">
        <f t="shared" si="255"/>
        <v>0</v>
      </c>
      <c r="BZ364" s="40" t="e">
        <f>VLOOKUP(I364,Lists!$D$2:$D$19,1,FALSE)</f>
        <v>#N/A</v>
      </c>
      <c r="CA364" s="40" t="e">
        <f>VLOOKUP($I364,Blends!$B$2:$B$115,1,FALSE)</f>
        <v>#N/A</v>
      </c>
      <c r="CC364" s="218">
        <f>ROUND(IF($I364="Other HFC Blend",(Z364*$L364*SUMIF(Lists!$E$2:$E$133,'Quarterly Information'!$K364,Exchange_Value)+Z364*$N364*SUMIF(Lists!$E$2:$E$133,'Quarterly Information'!$M364,Exchange_Value)+Z364*$P364*SUMIF(Lists!$E$2:$E$133,'Quarterly Information'!$O364,Exchange_Value)+Z364*$R364*SUMIF(Lists!$E$2:$E$133,'Quarterly Information'!$Q364,Exchange_Value)+Z364*$T364*SUMIF(Lists!$E$2:$E$133,'Quarterly Information'!$S364,Exchange_Value))/1000,Z364*SUMIF(Lists!$E$2:$E$133,$I364,Exchange_Value)/1000),1)</f>
        <v>0</v>
      </c>
      <c r="CD364" s="218">
        <f>ROUND(IF($I364="Other HFC Blend",(AA364*$L364*SUMIF(Lists!$E$2:$E$133,'Quarterly Information'!$K364,Exchange_Value)+AA364*$N364*SUMIF(Lists!$E$2:$E$133,'Quarterly Information'!$M364,Exchange_Value)+AA364*$P364*SUMIF(Lists!$E$2:$E$133,'Quarterly Information'!$O364,Exchange_Value)+AA364*$R364*SUMIF(Lists!$E$2:$E$133,'Quarterly Information'!$Q364,Exchange_Value)+AA364*$T364*SUMIF(Lists!$E$2:$E$133,'Quarterly Information'!$S364,Exchange_Value))/1000,AA364*SUMIF(Lists!$E$2:$E$133,$I364,Exchange_Value)/1000),1)</f>
        <v>0</v>
      </c>
      <c r="CE364" s="218">
        <f>ROUND(IF($I364="Other HFC Blend",(AB364*$L364*SUMIF(Lists!$E$2:$E$133,'Quarterly Information'!$K364,Exchange_Value)+AB364*$N364*SUMIF(Lists!$E$2:$E$133,'Quarterly Information'!$M364,Exchange_Value)+AB364*$P364*SUMIF(Lists!$E$2:$E$133,'Quarterly Information'!$O364,Exchange_Value)+AB364*$R364*SUMIF(Lists!$E$2:$E$133,'Quarterly Information'!$Q364,Exchange_Value)+AB364*$T364*SUMIF(Lists!$E$2:$E$133,'Quarterly Information'!$S364,Exchange_Value))/1000,AB364*SUMIF(Lists!$E$2:$E$133,$I364,Exchange_Value)/1000),1)</f>
        <v>0</v>
      </c>
      <c r="CF364" s="218">
        <f>ROUND(IF($I364="Other HFC Blend",(AC364*$L364*SUMIF(Lists!$E$2:$E$133,'Quarterly Information'!$K364,Exchange_Value)+AC364*$N364*SUMIF(Lists!$E$2:$E$133,'Quarterly Information'!$M364,Exchange_Value)+AC364*$P364*SUMIF(Lists!$E$2:$E$133,'Quarterly Information'!$O364,Exchange_Value)+AC364*$R364*SUMIF(Lists!$E$2:$E$133,'Quarterly Information'!$Q364,Exchange_Value)+AC364*$T364*SUMIF(Lists!$E$2:$E$133,'Quarterly Information'!$S364,Exchange_Value))/1000,AC364*SUMIF(Lists!$E$2:$E$133,$I364,Exchange_Value)/1000),1)</f>
        <v>0</v>
      </c>
      <c r="CG364" s="218">
        <f>ROUND(IF($I364="Other HFC Blend",(AD364*$L364*SUMIF(Lists!$E$2:$E$133,'Quarterly Information'!$K364,Exchange_Value)+AD364*$N364*SUMIF(Lists!$E$2:$E$133,'Quarterly Information'!$M364,Exchange_Value)+AD364*$P364*SUMIF(Lists!$E$2:$E$133,'Quarterly Information'!$O364,Exchange_Value)+AD364*$R364*SUMIF(Lists!$E$2:$E$133,'Quarterly Information'!$Q364,Exchange_Value)+AD364*$T364*SUMIF(Lists!$E$2:$E$133,'Quarterly Information'!$S364,Exchange_Value))/1000,AD364*SUMIF(Lists!$E$2:$E$133,$I364,Exchange_Value)/1000),1)</f>
        <v>0</v>
      </c>
      <c r="CH364" s="218">
        <f>ROUND(IF($I364="Other HFC Blend",(AE364*$L364*SUMIF(Lists!$E$2:$E$133,'Quarterly Information'!$K364,Exchange_Value)+AE364*$N364*SUMIF(Lists!$E$2:$E$133,'Quarterly Information'!$M364,Exchange_Value)+AE364*$P364*SUMIF(Lists!$E$2:$E$133,'Quarterly Information'!$O364,Exchange_Value)+AE364*$R364*SUMIF(Lists!$E$2:$E$133,'Quarterly Information'!$Q364,Exchange_Value)+AE364*$T364*SUMIF(Lists!$E$2:$E$133,'Quarterly Information'!$S364,Exchange_Value))/1000,AE364*SUMIF(Lists!$E$2:$E$133,$I364,Exchange_Value)/1000),1)</f>
        <v>0</v>
      </c>
      <c r="CI364" s="218">
        <f>ROUND(IF($I364="Other HFC Blend",(AF364*$L364*SUMIF(Lists!$E$2:$E$133,'Quarterly Information'!$K364,Exchange_Value)+AF364*$N364*SUMIF(Lists!$E$2:$E$133,'Quarterly Information'!$M364,Exchange_Value)+AF364*$P364*SUMIF(Lists!$E$2:$E$133,'Quarterly Information'!$O364,Exchange_Value)+AF364*$R364*SUMIF(Lists!$E$2:$E$133,'Quarterly Information'!$Q364,Exchange_Value)+AF364*$T364*SUMIF(Lists!$E$2:$E$133,'Quarterly Information'!$S364,Exchange_Value))/1000,AF364*SUMIF(Lists!$E$2:$E$133,$I364,Exchange_Value)/1000),1)</f>
        <v>0</v>
      </c>
    </row>
    <row r="365" spans="1:87" ht="14" x14ac:dyDescent="0.25">
      <c r="A365" s="39">
        <v>323</v>
      </c>
      <c r="B365" s="90" t="str">
        <f t="shared" si="256"/>
        <v/>
      </c>
      <c r="C365" s="159"/>
      <c r="D365" s="91"/>
      <c r="E365" s="174"/>
      <c r="F365" s="92"/>
      <c r="G365" s="93"/>
      <c r="H365" s="94"/>
      <c r="I365" s="185"/>
      <c r="J365" s="200"/>
      <c r="K365" s="210"/>
      <c r="L365" s="95"/>
      <c r="M365" s="92"/>
      <c r="N365" s="95"/>
      <c r="O365" s="92"/>
      <c r="P365" s="95"/>
      <c r="Q365" s="128"/>
      <c r="R365" s="95"/>
      <c r="S365" s="128"/>
      <c r="T365" s="211"/>
      <c r="U365" s="203"/>
      <c r="V365" s="92"/>
      <c r="W365" s="96"/>
      <c r="X365" s="92"/>
      <c r="Y365" s="220"/>
      <c r="Z365" s="226"/>
      <c r="AA365" s="165"/>
      <c r="AB365" s="165"/>
      <c r="AC365" s="165"/>
      <c r="AD365" s="165"/>
      <c r="AE365" s="165"/>
      <c r="AF365" s="168"/>
      <c r="AG365"/>
      <c r="AH365" s="107">
        <f t="shared" si="215"/>
        <v>0</v>
      </c>
      <c r="AI365" s="107">
        <f t="shared" si="216"/>
        <v>0</v>
      </c>
      <c r="AJ365" s="107">
        <f t="shared" si="217"/>
        <v>0</v>
      </c>
      <c r="AK365" s="107">
        <f t="shared" si="218"/>
        <v>0</v>
      </c>
      <c r="AL365" s="107">
        <f t="shared" si="219"/>
        <v>0</v>
      </c>
      <c r="AM365" s="107">
        <f t="shared" si="257"/>
        <v>0</v>
      </c>
      <c r="AO365" s="161" t="e">
        <f t="shared" si="220"/>
        <v>#DIV/0!</v>
      </c>
      <c r="AP365" s="161" t="e">
        <f t="shared" si="221"/>
        <v>#DIV/0!</v>
      </c>
      <c r="AQ365" s="161" t="e">
        <f t="shared" si="222"/>
        <v>#DIV/0!</v>
      </c>
      <c r="AR365" s="161" t="e">
        <f t="shared" si="223"/>
        <v>#DIV/0!</v>
      </c>
      <c r="AS365" s="161" t="e">
        <f t="shared" si="224"/>
        <v>#DIV/0!</v>
      </c>
      <c r="AT365" s="107">
        <f t="shared" si="225"/>
        <v>0</v>
      </c>
      <c r="AU365" s="161" t="e">
        <f t="shared" si="226"/>
        <v>#DIV/0!</v>
      </c>
      <c r="AV365" s="161" t="e">
        <f t="shared" si="227"/>
        <v>#DIV/0!</v>
      </c>
      <c r="AW365" s="161" t="e">
        <f t="shared" si="228"/>
        <v>#DIV/0!</v>
      </c>
      <c r="AX365" s="161" t="e">
        <f t="shared" si="229"/>
        <v>#DIV/0!</v>
      </c>
      <c r="AY365" s="161" t="e">
        <f t="shared" si="230"/>
        <v>#DIV/0!</v>
      </c>
      <c r="AZ365" s="107">
        <f t="shared" si="231"/>
        <v>0</v>
      </c>
      <c r="BA365" s="161" t="e">
        <f t="shared" si="232"/>
        <v>#DIV/0!</v>
      </c>
      <c r="BB365" s="161" t="e">
        <f t="shared" si="233"/>
        <v>#DIV/0!</v>
      </c>
      <c r="BC365" s="161" t="e">
        <f t="shared" si="234"/>
        <v>#DIV/0!</v>
      </c>
      <c r="BD365" s="161" t="e">
        <f t="shared" si="235"/>
        <v>#DIV/0!</v>
      </c>
      <c r="BE365" s="161" t="e">
        <f t="shared" si="236"/>
        <v>#DIV/0!</v>
      </c>
      <c r="BF365" s="107">
        <f t="shared" si="237"/>
        <v>0</v>
      </c>
      <c r="BG365" s="161" t="e">
        <f t="shared" si="238"/>
        <v>#DIV/0!</v>
      </c>
      <c r="BH365" s="161" t="e">
        <f t="shared" si="239"/>
        <v>#DIV/0!</v>
      </c>
      <c r="BI365" s="161" t="e">
        <f t="shared" si="240"/>
        <v>#DIV/0!</v>
      </c>
      <c r="BJ365" s="161" t="e">
        <f t="shared" si="241"/>
        <v>#DIV/0!</v>
      </c>
      <c r="BK365" s="161" t="e">
        <f t="shared" si="242"/>
        <v>#DIV/0!</v>
      </c>
      <c r="BL365" s="107">
        <f t="shared" si="243"/>
        <v>0</v>
      </c>
      <c r="BM365" s="161" t="e">
        <f t="shared" si="244"/>
        <v>#DIV/0!</v>
      </c>
      <c r="BN365" s="161" t="e">
        <f t="shared" si="245"/>
        <v>#DIV/0!</v>
      </c>
      <c r="BO365" s="161" t="e">
        <f t="shared" si="246"/>
        <v>#DIV/0!</v>
      </c>
      <c r="BP365" s="161" t="e">
        <f t="shared" si="247"/>
        <v>#DIV/0!</v>
      </c>
      <c r="BQ365" s="161" t="e">
        <f t="shared" si="248"/>
        <v>#DIV/0!</v>
      </c>
      <c r="BR365" s="107">
        <f t="shared" si="249"/>
        <v>0</v>
      </c>
      <c r="BS365" s="161" t="e">
        <f t="shared" si="250"/>
        <v>#DIV/0!</v>
      </c>
      <c r="BT365" s="161" t="e">
        <f t="shared" si="251"/>
        <v>#DIV/0!</v>
      </c>
      <c r="BU365" s="161" t="e">
        <f t="shared" si="252"/>
        <v>#DIV/0!</v>
      </c>
      <c r="BV365" s="161" t="e">
        <f t="shared" si="253"/>
        <v>#DIV/0!</v>
      </c>
      <c r="BW365" s="161" t="e">
        <f t="shared" si="254"/>
        <v>#DIV/0!</v>
      </c>
      <c r="BX365" s="107">
        <f t="shared" si="255"/>
        <v>0</v>
      </c>
      <c r="BZ365" s="40" t="e">
        <f>VLOOKUP(I365,Lists!$D$2:$D$19,1,FALSE)</f>
        <v>#N/A</v>
      </c>
      <c r="CA365" s="40" t="e">
        <f>VLOOKUP($I365,Blends!$B$2:$B$115,1,FALSE)</f>
        <v>#N/A</v>
      </c>
      <c r="CC365" s="218">
        <f>ROUND(IF($I365="Other HFC Blend",(Z365*$L365*SUMIF(Lists!$E$2:$E$133,'Quarterly Information'!$K365,Exchange_Value)+Z365*$N365*SUMIF(Lists!$E$2:$E$133,'Quarterly Information'!$M365,Exchange_Value)+Z365*$P365*SUMIF(Lists!$E$2:$E$133,'Quarterly Information'!$O365,Exchange_Value)+Z365*$R365*SUMIF(Lists!$E$2:$E$133,'Quarterly Information'!$Q365,Exchange_Value)+Z365*$T365*SUMIF(Lists!$E$2:$E$133,'Quarterly Information'!$S365,Exchange_Value))/1000,Z365*SUMIF(Lists!$E$2:$E$133,$I365,Exchange_Value)/1000),1)</f>
        <v>0</v>
      </c>
      <c r="CD365" s="218">
        <f>ROUND(IF($I365="Other HFC Blend",(AA365*$L365*SUMIF(Lists!$E$2:$E$133,'Quarterly Information'!$K365,Exchange_Value)+AA365*$N365*SUMIF(Lists!$E$2:$E$133,'Quarterly Information'!$M365,Exchange_Value)+AA365*$P365*SUMIF(Lists!$E$2:$E$133,'Quarterly Information'!$O365,Exchange_Value)+AA365*$R365*SUMIF(Lists!$E$2:$E$133,'Quarterly Information'!$Q365,Exchange_Value)+AA365*$T365*SUMIF(Lists!$E$2:$E$133,'Quarterly Information'!$S365,Exchange_Value))/1000,AA365*SUMIF(Lists!$E$2:$E$133,$I365,Exchange_Value)/1000),1)</f>
        <v>0</v>
      </c>
      <c r="CE365" s="218">
        <f>ROUND(IF($I365="Other HFC Blend",(AB365*$L365*SUMIF(Lists!$E$2:$E$133,'Quarterly Information'!$K365,Exchange_Value)+AB365*$N365*SUMIF(Lists!$E$2:$E$133,'Quarterly Information'!$M365,Exchange_Value)+AB365*$P365*SUMIF(Lists!$E$2:$E$133,'Quarterly Information'!$O365,Exchange_Value)+AB365*$R365*SUMIF(Lists!$E$2:$E$133,'Quarterly Information'!$Q365,Exchange_Value)+AB365*$T365*SUMIF(Lists!$E$2:$E$133,'Quarterly Information'!$S365,Exchange_Value))/1000,AB365*SUMIF(Lists!$E$2:$E$133,$I365,Exchange_Value)/1000),1)</f>
        <v>0</v>
      </c>
      <c r="CF365" s="218">
        <f>ROUND(IF($I365="Other HFC Blend",(AC365*$L365*SUMIF(Lists!$E$2:$E$133,'Quarterly Information'!$K365,Exchange_Value)+AC365*$N365*SUMIF(Lists!$E$2:$E$133,'Quarterly Information'!$M365,Exchange_Value)+AC365*$P365*SUMIF(Lists!$E$2:$E$133,'Quarterly Information'!$O365,Exchange_Value)+AC365*$R365*SUMIF(Lists!$E$2:$E$133,'Quarterly Information'!$Q365,Exchange_Value)+AC365*$T365*SUMIF(Lists!$E$2:$E$133,'Quarterly Information'!$S365,Exchange_Value))/1000,AC365*SUMIF(Lists!$E$2:$E$133,$I365,Exchange_Value)/1000),1)</f>
        <v>0</v>
      </c>
      <c r="CG365" s="218">
        <f>ROUND(IF($I365="Other HFC Blend",(AD365*$L365*SUMIF(Lists!$E$2:$E$133,'Quarterly Information'!$K365,Exchange_Value)+AD365*$N365*SUMIF(Lists!$E$2:$E$133,'Quarterly Information'!$M365,Exchange_Value)+AD365*$P365*SUMIF(Lists!$E$2:$E$133,'Quarterly Information'!$O365,Exchange_Value)+AD365*$R365*SUMIF(Lists!$E$2:$E$133,'Quarterly Information'!$Q365,Exchange_Value)+AD365*$T365*SUMIF(Lists!$E$2:$E$133,'Quarterly Information'!$S365,Exchange_Value))/1000,AD365*SUMIF(Lists!$E$2:$E$133,$I365,Exchange_Value)/1000),1)</f>
        <v>0</v>
      </c>
      <c r="CH365" s="218">
        <f>ROUND(IF($I365="Other HFC Blend",(AE365*$L365*SUMIF(Lists!$E$2:$E$133,'Quarterly Information'!$K365,Exchange_Value)+AE365*$N365*SUMIF(Lists!$E$2:$E$133,'Quarterly Information'!$M365,Exchange_Value)+AE365*$P365*SUMIF(Lists!$E$2:$E$133,'Quarterly Information'!$O365,Exchange_Value)+AE365*$R365*SUMIF(Lists!$E$2:$E$133,'Quarterly Information'!$Q365,Exchange_Value)+AE365*$T365*SUMIF(Lists!$E$2:$E$133,'Quarterly Information'!$S365,Exchange_Value))/1000,AE365*SUMIF(Lists!$E$2:$E$133,$I365,Exchange_Value)/1000),1)</f>
        <v>0</v>
      </c>
      <c r="CI365" s="218">
        <f>ROUND(IF($I365="Other HFC Blend",(AF365*$L365*SUMIF(Lists!$E$2:$E$133,'Quarterly Information'!$K365,Exchange_Value)+AF365*$N365*SUMIF(Lists!$E$2:$E$133,'Quarterly Information'!$M365,Exchange_Value)+AF365*$P365*SUMIF(Lists!$E$2:$E$133,'Quarterly Information'!$O365,Exchange_Value)+AF365*$R365*SUMIF(Lists!$E$2:$E$133,'Quarterly Information'!$Q365,Exchange_Value)+AF365*$T365*SUMIF(Lists!$E$2:$E$133,'Quarterly Information'!$S365,Exchange_Value))/1000,AF365*SUMIF(Lists!$E$2:$E$133,$I365,Exchange_Value)/1000),1)</f>
        <v>0</v>
      </c>
    </row>
    <row r="366" spans="1:87" ht="14" x14ac:dyDescent="0.25">
      <c r="A366" s="39">
        <v>324</v>
      </c>
      <c r="B366" s="90" t="str">
        <f t="shared" si="256"/>
        <v/>
      </c>
      <c r="C366" s="159"/>
      <c r="D366" s="91"/>
      <c r="E366" s="174"/>
      <c r="F366" s="92"/>
      <c r="G366" s="93"/>
      <c r="H366" s="94"/>
      <c r="I366" s="185"/>
      <c r="J366" s="200"/>
      <c r="K366" s="210"/>
      <c r="L366" s="95"/>
      <c r="M366" s="92"/>
      <c r="N366" s="95"/>
      <c r="O366" s="92"/>
      <c r="P366" s="95"/>
      <c r="Q366" s="128"/>
      <c r="R366" s="95"/>
      <c r="S366" s="128"/>
      <c r="T366" s="211"/>
      <c r="U366" s="203"/>
      <c r="V366" s="92"/>
      <c r="W366" s="96"/>
      <c r="X366" s="92"/>
      <c r="Y366" s="220"/>
      <c r="Z366" s="226"/>
      <c r="AA366" s="165"/>
      <c r="AB366" s="165"/>
      <c r="AC366" s="165"/>
      <c r="AD366" s="165"/>
      <c r="AE366" s="165"/>
      <c r="AF366" s="168"/>
      <c r="AG366"/>
      <c r="AH366" s="107">
        <f t="shared" si="215"/>
        <v>0</v>
      </c>
      <c r="AI366" s="107">
        <f t="shared" si="216"/>
        <v>0</v>
      </c>
      <c r="AJ366" s="107">
        <f t="shared" si="217"/>
        <v>0</v>
      </c>
      <c r="AK366" s="107">
        <f t="shared" si="218"/>
        <v>0</v>
      </c>
      <c r="AL366" s="107">
        <f t="shared" si="219"/>
        <v>0</v>
      </c>
      <c r="AM366" s="107">
        <f t="shared" si="257"/>
        <v>0</v>
      </c>
      <c r="AO366" s="161" t="e">
        <f t="shared" si="220"/>
        <v>#DIV/0!</v>
      </c>
      <c r="AP366" s="161" t="e">
        <f t="shared" si="221"/>
        <v>#DIV/0!</v>
      </c>
      <c r="AQ366" s="161" t="e">
        <f t="shared" si="222"/>
        <v>#DIV/0!</v>
      </c>
      <c r="AR366" s="161" t="e">
        <f t="shared" si="223"/>
        <v>#DIV/0!</v>
      </c>
      <c r="AS366" s="161" t="e">
        <f t="shared" si="224"/>
        <v>#DIV/0!</v>
      </c>
      <c r="AT366" s="107">
        <f t="shared" si="225"/>
        <v>0</v>
      </c>
      <c r="AU366" s="161" t="e">
        <f t="shared" si="226"/>
        <v>#DIV/0!</v>
      </c>
      <c r="AV366" s="161" t="e">
        <f t="shared" si="227"/>
        <v>#DIV/0!</v>
      </c>
      <c r="AW366" s="161" t="e">
        <f t="shared" si="228"/>
        <v>#DIV/0!</v>
      </c>
      <c r="AX366" s="161" t="e">
        <f t="shared" si="229"/>
        <v>#DIV/0!</v>
      </c>
      <c r="AY366" s="161" t="e">
        <f t="shared" si="230"/>
        <v>#DIV/0!</v>
      </c>
      <c r="AZ366" s="107">
        <f t="shared" si="231"/>
        <v>0</v>
      </c>
      <c r="BA366" s="161" t="e">
        <f t="shared" si="232"/>
        <v>#DIV/0!</v>
      </c>
      <c r="BB366" s="161" t="e">
        <f t="shared" si="233"/>
        <v>#DIV/0!</v>
      </c>
      <c r="BC366" s="161" t="e">
        <f t="shared" si="234"/>
        <v>#DIV/0!</v>
      </c>
      <c r="BD366" s="161" t="e">
        <f t="shared" si="235"/>
        <v>#DIV/0!</v>
      </c>
      <c r="BE366" s="161" t="e">
        <f t="shared" si="236"/>
        <v>#DIV/0!</v>
      </c>
      <c r="BF366" s="107">
        <f t="shared" si="237"/>
        <v>0</v>
      </c>
      <c r="BG366" s="161" t="e">
        <f t="shared" si="238"/>
        <v>#DIV/0!</v>
      </c>
      <c r="BH366" s="161" t="e">
        <f t="shared" si="239"/>
        <v>#DIV/0!</v>
      </c>
      <c r="BI366" s="161" t="e">
        <f t="shared" si="240"/>
        <v>#DIV/0!</v>
      </c>
      <c r="BJ366" s="161" t="e">
        <f t="shared" si="241"/>
        <v>#DIV/0!</v>
      </c>
      <c r="BK366" s="161" t="e">
        <f t="shared" si="242"/>
        <v>#DIV/0!</v>
      </c>
      <c r="BL366" s="107">
        <f t="shared" si="243"/>
        <v>0</v>
      </c>
      <c r="BM366" s="161" t="e">
        <f t="shared" si="244"/>
        <v>#DIV/0!</v>
      </c>
      <c r="BN366" s="161" t="e">
        <f t="shared" si="245"/>
        <v>#DIV/0!</v>
      </c>
      <c r="BO366" s="161" t="e">
        <f t="shared" si="246"/>
        <v>#DIV/0!</v>
      </c>
      <c r="BP366" s="161" t="e">
        <f t="shared" si="247"/>
        <v>#DIV/0!</v>
      </c>
      <c r="BQ366" s="161" t="e">
        <f t="shared" si="248"/>
        <v>#DIV/0!</v>
      </c>
      <c r="BR366" s="107">
        <f t="shared" si="249"/>
        <v>0</v>
      </c>
      <c r="BS366" s="161" t="e">
        <f t="shared" si="250"/>
        <v>#DIV/0!</v>
      </c>
      <c r="BT366" s="161" t="e">
        <f t="shared" si="251"/>
        <v>#DIV/0!</v>
      </c>
      <c r="BU366" s="161" t="e">
        <f t="shared" si="252"/>
        <v>#DIV/0!</v>
      </c>
      <c r="BV366" s="161" t="e">
        <f t="shared" si="253"/>
        <v>#DIV/0!</v>
      </c>
      <c r="BW366" s="161" t="e">
        <f t="shared" si="254"/>
        <v>#DIV/0!</v>
      </c>
      <c r="BX366" s="107">
        <f t="shared" si="255"/>
        <v>0</v>
      </c>
      <c r="BZ366" s="40" t="e">
        <f>VLOOKUP(I366,Lists!$D$2:$D$19,1,FALSE)</f>
        <v>#N/A</v>
      </c>
      <c r="CA366" s="40" t="e">
        <f>VLOOKUP($I366,Blends!$B$2:$B$115,1,FALSE)</f>
        <v>#N/A</v>
      </c>
      <c r="CC366" s="218">
        <f>ROUND(IF($I366="Other HFC Blend",(Z366*$L366*SUMIF(Lists!$E$2:$E$133,'Quarterly Information'!$K366,Exchange_Value)+Z366*$N366*SUMIF(Lists!$E$2:$E$133,'Quarterly Information'!$M366,Exchange_Value)+Z366*$P366*SUMIF(Lists!$E$2:$E$133,'Quarterly Information'!$O366,Exchange_Value)+Z366*$R366*SUMIF(Lists!$E$2:$E$133,'Quarterly Information'!$Q366,Exchange_Value)+Z366*$T366*SUMIF(Lists!$E$2:$E$133,'Quarterly Information'!$S366,Exchange_Value))/1000,Z366*SUMIF(Lists!$E$2:$E$133,$I366,Exchange_Value)/1000),1)</f>
        <v>0</v>
      </c>
      <c r="CD366" s="218">
        <f>ROUND(IF($I366="Other HFC Blend",(AA366*$L366*SUMIF(Lists!$E$2:$E$133,'Quarterly Information'!$K366,Exchange_Value)+AA366*$N366*SUMIF(Lists!$E$2:$E$133,'Quarterly Information'!$M366,Exchange_Value)+AA366*$P366*SUMIF(Lists!$E$2:$E$133,'Quarterly Information'!$O366,Exchange_Value)+AA366*$R366*SUMIF(Lists!$E$2:$E$133,'Quarterly Information'!$Q366,Exchange_Value)+AA366*$T366*SUMIF(Lists!$E$2:$E$133,'Quarterly Information'!$S366,Exchange_Value))/1000,AA366*SUMIF(Lists!$E$2:$E$133,$I366,Exchange_Value)/1000),1)</f>
        <v>0</v>
      </c>
      <c r="CE366" s="218">
        <f>ROUND(IF($I366="Other HFC Blend",(AB366*$L366*SUMIF(Lists!$E$2:$E$133,'Quarterly Information'!$K366,Exchange_Value)+AB366*$N366*SUMIF(Lists!$E$2:$E$133,'Quarterly Information'!$M366,Exchange_Value)+AB366*$P366*SUMIF(Lists!$E$2:$E$133,'Quarterly Information'!$O366,Exchange_Value)+AB366*$R366*SUMIF(Lists!$E$2:$E$133,'Quarterly Information'!$Q366,Exchange_Value)+AB366*$T366*SUMIF(Lists!$E$2:$E$133,'Quarterly Information'!$S366,Exchange_Value))/1000,AB366*SUMIF(Lists!$E$2:$E$133,$I366,Exchange_Value)/1000),1)</f>
        <v>0</v>
      </c>
      <c r="CF366" s="218">
        <f>ROUND(IF($I366="Other HFC Blend",(AC366*$L366*SUMIF(Lists!$E$2:$E$133,'Quarterly Information'!$K366,Exchange_Value)+AC366*$N366*SUMIF(Lists!$E$2:$E$133,'Quarterly Information'!$M366,Exchange_Value)+AC366*$P366*SUMIF(Lists!$E$2:$E$133,'Quarterly Information'!$O366,Exchange_Value)+AC366*$R366*SUMIF(Lists!$E$2:$E$133,'Quarterly Information'!$Q366,Exchange_Value)+AC366*$T366*SUMIF(Lists!$E$2:$E$133,'Quarterly Information'!$S366,Exchange_Value))/1000,AC366*SUMIF(Lists!$E$2:$E$133,$I366,Exchange_Value)/1000),1)</f>
        <v>0</v>
      </c>
      <c r="CG366" s="218">
        <f>ROUND(IF($I366="Other HFC Blend",(AD366*$L366*SUMIF(Lists!$E$2:$E$133,'Quarterly Information'!$K366,Exchange_Value)+AD366*$N366*SUMIF(Lists!$E$2:$E$133,'Quarterly Information'!$M366,Exchange_Value)+AD366*$P366*SUMIF(Lists!$E$2:$E$133,'Quarterly Information'!$O366,Exchange_Value)+AD366*$R366*SUMIF(Lists!$E$2:$E$133,'Quarterly Information'!$Q366,Exchange_Value)+AD366*$T366*SUMIF(Lists!$E$2:$E$133,'Quarterly Information'!$S366,Exchange_Value))/1000,AD366*SUMIF(Lists!$E$2:$E$133,$I366,Exchange_Value)/1000),1)</f>
        <v>0</v>
      </c>
      <c r="CH366" s="218">
        <f>ROUND(IF($I366="Other HFC Blend",(AE366*$L366*SUMIF(Lists!$E$2:$E$133,'Quarterly Information'!$K366,Exchange_Value)+AE366*$N366*SUMIF(Lists!$E$2:$E$133,'Quarterly Information'!$M366,Exchange_Value)+AE366*$P366*SUMIF(Lists!$E$2:$E$133,'Quarterly Information'!$O366,Exchange_Value)+AE366*$R366*SUMIF(Lists!$E$2:$E$133,'Quarterly Information'!$Q366,Exchange_Value)+AE366*$T366*SUMIF(Lists!$E$2:$E$133,'Quarterly Information'!$S366,Exchange_Value))/1000,AE366*SUMIF(Lists!$E$2:$E$133,$I366,Exchange_Value)/1000),1)</f>
        <v>0</v>
      </c>
      <c r="CI366" s="218">
        <f>ROUND(IF($I366="Other HFC Blend",(AF366*$L366*SUMIF(Lists!$E$2:$E$133,'Quarterly Information'!$K366,Exchange_Value)+AF366*$N366*SUMIF(Lists!$E$2:$E$133,'Quarterly Information'!$M366,Exchange_Value)+AF366*$P366*SUMIF(Lists!$E$2:$E$133,'Quarterly Information'!$O366,Exchange_Value)+AF366*$R366*SUMIF(Lists!$E$2:$E$133,'Quarterly Information'!$Q366,Exchange_Value)+AF366*$T366*SUMIF(Lists!$E$2:$E$133,'Quarterly Information'!$S366,Exchange_Value))/1000,AF366*SUMIF(Lists!$E$2:$E$133,$I366,Exchange_Value)/1000),1)</f>
        <v>0</v>
      </c>
    </row>
    <row r="367" spans="1:87" ht="14" x14ac:dyDescent="0.25">
      <c r="A367" s="39">
        <v>325</v>
      </c>
      <c r="B367" s="90" t="str">
        <f t="shared" si="256"/>
        <v/>
      </c>
      <c r="C367" s="159"/>
      <c r="D367" s="91"/>
      <c r="E367" s="174"/>
      <c r="F367" s="92"/>
      <c r="G367" s="93"/>
      <c r="H367" s="94"/>
      <c r="I367" s="185"/>
      <c r="J367" s="200"/>
      <c r="K367" s="210"/>
      <c r="L367" s="95"/>
      <c r="M367" s="92"/>
      <c r="N367" s="95"/>
      <c r="O367" s="92"/>
      <c r="P367" s="95"/>
      <c r="Q367" s="128"/>
      <c r="R367" s="95"/>
      <c r="S367" s="128"/>
      <c r="T367" s="211"/>
      <c r="U367" s="203"/>
      <c r="V367" s="92"/>
      <c r="W367" s="96"/>
      <c r="X367" s="92"/>
      <c r="Y367" s="220"/>
      <c r="Z367" s="226"/>
      <c r="AA367" s="165"/>
      <c r="AB367" s="165"/>
      <c r="AC367" s="165"/>
      <c r="AD367" s="165"/>
      <c r="AE367" s="165"/>
      <c r="AF367" s="168"/>
      <c r="AG367"/>
      <c r="AH367" s="107">
        <f t="shared" si="215"/>
        <v>0</v>
      </c>
      <c r="AI367" s="107">
        <f t="shared" si="216"/>
        <v>0</v>
      </c>
      <c r="AJ367" s="107">
        <f t="shared" si="217"/>
        <v>0</v>
      </c>
      <c r="AK367" s="107">
        <f t="shared" si="218"/>
        <v>0</v>
      </c>
      <c r="AL367" s="107">
        <f t="shared" si="219"/>
        <v>0</v>
      </c>
      <c r="AM367" s="107">
        <f t="shared" si="257"/>
        <v>0</v>
      </c>
      <c r="AO367" s="161" t="e">
        <f t="shared" si="220"/>
        <v>#DIV/0!</v>
      </c>
      <c r="AP367" s="161" t="e">
        <f t="shared" si="221"/>
        <v>#DIV/0!</v>
      </c>
      <c r="AQ367" s="161" t="e">
        <f t="shared" si="222"/>
        <v>#DIV/0!</v>
      </c>
      <c r="AR367" s="161" t="e">
        <f t="shared" si="223"/>
        <v>#DIV/0!</v>
      </c>
      <c r="AS367" s="161" t="e">
        <f t="shared" si="224"/>
        <v>#DIV/0!</v>
      </c>
      <c r="AT367" s="107">
        <f t="shared" si="225"/>
        <v>0</v>
      </c>
      <c r="AU367" s="161" t="e">
        <f t="shared" si="226"/>
        <v>#DIV/0!</v>
      </c>
      <c r="AV367" s="161" t="e">
        <f t="shared" si="227"/>
        <v>#DIV/0!</v>
      </c>
      <c r="AW367" s="161" t="e">
        <f t="shared" si="228"/>
        <v>#DIV/0!</v>
      </c>
      <c r="AX367" s="161" t="e">
        <f t="shared" si="229"/>
        <v>#DIV/0!</v>
      </c>
      <c r="AY367" s="161" t="e">
        <f t="shared" si="230"/>
        <v>#DIV/0!</v>
      </c>
      <c r="AZ367" s="107">
        <f t="shared" si="231"/>
        <v>0</v>
      </c>
      <c r="BA367" s="161" t="e">
        <f t="shared" si="232"/>
        <v>#DIV/0!</v>
      </c>
      <c r="BB367" s="161" t="e">
        <f t="shared" si="233"/>
        <v>#DIV/0!</v>
      </c>
      <c r="BC367" s="161" t="e">
        <f t="shared" si="234"/>
        <v>#DIV/0!</v>
      </c>
      <c r="BD367" s="161" t="e">
        <f t="shared" si="235"/>
        <v>#DIV/0!</v>
      </c>
      <c r="BE367" s="161" t="e">
        <f t="shared" si="236"/>
        <v>#DIV/0!</v>
      </c>
      <c r="BF367" s="107">
        <f t="shared" si="237"/>
        <v>0</v>
      </c>
      <c r="BG367" s="161" t="e">
        <f t="shared" si="238"/>
        <v>#DIV/0!</v>
      </c>
      <c r="BH367" s="161" t="e">
        <f t="shared" si="239"/>
        <v>#DIV/0!</v>
      </c>
      <c r="BI367" s="161" t="e">
        <f t="shared" si="240"/>
        <v>#DIV/0!</v>
      </c>
      <c r="BJ367" s="161" t="e">
        <f t="shared" si="241"/>
        <v>#DIV/0!</v>
      </c>
      <c r="BK367" s="161" t="e">
        <f t="shared" si="242"/>
        <v>#DIV/0!</v>
      </c>
      <c r="BL367" s="107">
        <f t="shared" si="243"/>
        <v>0</v>
      </c>
      <c r="BM367" s="161" t="e">
        <f t="shared" si="244"/>
        <v>#DIV/0!</v>
      </c>
      <c r="BN367" s="161" t="e">
        <f t="shared" si="245"/>
        <v>#DIV/0!</v>
      </c>
      <c r="BO367" s="161" t="e">
        <f t="shared" si="246"/>
        <v>#DIV/0!</v>
      </c>
      <c r="BP367" s="161" t="e">
        <f t="shared" si="247"/>
        <v>#DIV/0!</v>
      </c>
      <c r="BQ367" s="161" t="e">
        <f t="shared" si="248"/>
        <v>#DIV/0!</v>
      </c>
      <c r="BR367" s="107">
        <f t="shared" si="249"/>
        <v>0</v>
      </c>
      <c r="BS367" s="161" t="e">
        <f t="shared" si="250"/>
        <v>#DIV/0!</v>
      </c>
      <c r="BT367" s="161" t="e">
        <f t="shared" si="251"/>
        <v>#DIV/0!</v>
      </c>
      <c r="BU367" s="161" t="e">
        <f t="shared" si="252"/>
        <v>#DIV/0!</v>
      </c>
      <c r="BV367" s="161" t="e">
        <f t="shared" si="253"/>
        <v>#DIV/0!</v>
      </c>
      <c r="BW367" s="161" t="e">
        <f t="shared" si="254"/>
        <v>#DIV/0!</v>
      </c>
      <c r="BX367" s="107">
        <f t="shared" si="255"/>
        <v>0</v>
      </c>
      <c r="BZ367" s="40" t="e">
        <f>VLOOKUP(I367,Lists!$D$2:$D$19,1,FALSE)</f>
        <v>#N/A</v>
      </c>
      <c r="CA367" s="40" t="e">
        <f>VLOOKUP($I367,Blends!$B$2:$B$115,1,FALSE)</f>
        <v>#N/A</v>
      </c>
      <c r="CC367" s="218">
        <f>ROUND(IF($I367="Other HFC Blend",(Z367*$L367*SUMIF(Lists!$E$2:$E$133,'Quarterly Information'!$K367,Exchange_Value)+Z367*$N367*SUMIF(Lists!$E$2:$E$133,'Quarterly Information'!$M367,Exchange_Value)+Z367*$P367*SUMIF(Lists!$E$2:$E$133,'Quarterly Information'!$O367,Exchange_Value)+Z367*$R367*SUMIF(Lists!$E$2:$E$133,'Quarterly Information'!$Q367,Exchange_Value)+Z367*$T367*SUMIF(Lists!$E$2:$E$133,'Quarterly Information'!$S367,Exchange_Value))/1000,Z367*SUMIF(Lists!$E$2:$E$133,$I367,Exchange_Value)/1000),1)</f>
        <v>0</v>
      </c>
      <c r="CD367" s="218">
        <f>ROUND(IF($I367="Other HFC Blend",(AA367*$L367*SUMIF(Lists!$E$2:$E$133,'Quarterly Information'!$K367,Exchange_Value)+AA367*$N367*SUMIF(Lists!$E$2:$E$133,'Quarterly Information'!$M367,Exchange_Value)+AA367*$P367*SUMIF(Lists!$E$2:$E$133,'Quarterly Information'!$O367,Exchange_Value)+AA367*$R367*SUMIF(Lists!$E$2:$E$133,'Quarterly Information'!$Q367,Exchange_Value)+AA367*$T367*SUMIF(Lists!$E$2:$E$133,'Quarterly Information'!$S367,Exchange_Value))/1000,AA367*SUMIF(Lists!$E$2:$E$133,$I367,Exchange_Value)/1000),1)</f>
        <v>0</v>
      </c>
      <c r="CE367" s="218">
        <f>ROUND(IF($I367="Other HFC Blend",(AB367*$L367*SUMIF(Lists!$E$2:$E$133,'Quarterly Information'!$K367,Exchange_Value)+AB367*$N367*SUMIF(Lists!$E$2:$E$133,'Quarterly Information'!$M367,Exchange_Value)+AB367*$P367*SUMIF(Lists!$E$2:$E$133,'Quarterly Information'!$O367,Exchange_Value)+AB367*$R367*SUMIF(Lists!$E$2:$E$133,'Quarterly Information'!$Q367,Exchange_Value)+AB367*$T367*SUMIF(Lists!$E$2:$E$133,'Quarterly Information'!$S367,Exchange_Value))/1000,AB367*SUMIF(Lists!$E$2:$E$133,$I367,Exchange_Value)/1000),1)</f>
        <v>0</v>
      </c>
      <c r="CF367" s="218">
        <f>ROUND(IF($I367="Other HFC Blend",(AC367*$L367*SUMIF(Lists!$E$2:$E$133,'Quarterly Information'!$K367,Exchange_Value)+AC367*$N367*SUMIF(Lists!$E$2:$E$133,'Quarterly Information'!$M367,Exchange_Value)+AC367*$P367*SUMIF(Lists!$E$2:$E$133,'Quarterly Information'!$O367,Exchange_Value)+AC367*$R367*SUMIF(Lists!$E$2:$E$133,'Quarterly Information'!$Q367,Exchange_Value)+AC367*$T367*SUMIF(Lists!$E$2:$E$133,'Quarterly Information'!$S367,Exchange_Value))/1000,AC367*SUMIF(Lists!$E$2:$E$133,$I367,Exchange_Value)/1000),1)</f>
        <v>0</v>
      </c>
      <c r="CG367" s="218">
        <f>ROUND(IF($I367="Other HFC Blend",(AD367*$L367*SUMIF(Lists!$E$2:$E$133,'Quarterly Information'!$K367,Exchange_Value)+AD367*$N367*SUMIF(Lists!$E$2:$E$133,'Quarterly Information'!$M367,Exchange_Value)+AD367*$P367*SUMIF(Lists!$E$2:$E$133,'Quarterly Information'!$O367,Exchange_Value)+AD367*$R367*SUMIF(Lists!$E$2:$E$133,'Quarterly Information'!$Q367,Exchange_Value)+AD367*$T367*SUMIF(Lists!$E$2:$E$133,'Quarterly Information'!$S367,Exchange_Value))/1000,AD367*SUMIF(Lists!$E$2:$E$133,$I367,Exchange_Value)/1000),1)</f>
        <v>0</v>
      </c>
      <c r="CH367" s="218">
        <f>ROUND(IF($I367="Other HFC Blend",(AE367*$L367*SUMIF(Lists!$E$2:$E$133,'Quarterly Information'!$K367,Exchange_Value)+AE367*$N367*SUMIF(Lists!$E$2:$E$133,'Quarterly Information'!$M367,Exchange_Value)+AE367*$P367*SUMIF(Lists!$E$2:$E$133,'Quarterly Information'!$O367,Exchange_Value)+AE367*$R367*SUMIF(Lists!$E$2:$E$133,'Quarterly Information'!$Q367,Exchange_Value)+AE367*$T367*SUMIF(Lists!$E$2:$E$133,'Quarterly Information'!$S367,Exchange_Value))/1000,AE367*SUMIF(Lists!$E$2:$E$133,$I367,Exchange_Value)/1000),1)</f>
        <v>0</v>
      </c>
      <c r="CI367" s="218">
        <f>ROUND(IF($I367="Other HFC Blend",(AF367*$L367*SUMIF(Lists!$E$2:$E$133,'Quarterly Information'!$K367,Exchange_Value)+AF367*$N367*SUMIF(Lists!$E$2:$E$133,'Quarterly Information'!$M367,Exchange_Value)+AF367*$P367*SUMIF(Lists!$E$2:$E$133,'Quarterly Information'!$O367,Exchange_Value)+AF367*$R367*SUMIF(Lists!$E$2:$E$133,'Quarterly Information'!$Q367,Exchange_Value)+AF367*$T367*SUMIF(Lists!$E$2:$E$133,'Quarterly Information'!$S367,Exchange_Value))/1000,AF367*SUMIF(Lists!$E$2:$E$133,$I367,Exchange_Value)/1000),1)</f>
        <v>0</v>
      </c>
    </row>
    <row r="368" spans="1:87" ht="14" x14ac:dyDescent="0.25">
      <c r="A368" s="39">
        <v>326</v>
      </c>
      <c r="B368" s="90" t="str">
        <f t="shared" si="256"/>
        <v/>
      </c>
      <c r="C368" s="159"/>
      <c r="D368" s="91"/>
      <c r="E368" s="174"/>
      <c r="F368" s="92"/>
      <c r="G368" s="93"/>
      <c r="H368" s="94"/>
      <c r="I368" s="185"/>
      <c r="J368" s="200"/>
      <c r="K368" s="210"/>
      <c r="L368" s="95"/>
      <c r="M368" s="92"/>
      <c r="N368" s="95"/>
      <c r="O368" s="92"/>
      <c r="P368" s="95"/>
      <c r="Q368" s="128"/>
      <c r="R368" s="95"/>
      <c r="S368" s="128"/>
      <c r="T368" s="211"/>
      <c r="U368" s="203"/>
      <c r="V368" s="92"/>
      <c r="W368" s="96"/>
      <c r="X368" s="92"/>
      <c r="Y368" s="220"/>
      <c r="Z368" s="226"/>
      <c r="AA368" s="165"/>
      <c r="AB368" s="165"/>
      <c r="AC368" s="165"/>
      <c r="AD368" s="165"/>
      <c r="AE368" s="165"/>
      <c r="AF368" s="168"/>
      <c r="AG368"/>
      <c r="AH368" s="107">
        <f t="shared" si="215"/>
        <v>0</v>
      </c>
      <c r="AI368" s="107">
        <f t="shared" si="216"/>
        <v>0</v>
      </c>
      <c r="AJ368" s="107">
        <f t="shared" si="217"/>
        <v>0</v>
      </c>
      <c r="AK368" s="107">
        <f t="shared" si="218"/>
        <v>0</v>
      </c>
      <c r="AL368" s="107">
        <f t="shared" si="219"/>
        <v>0</v>
      </c>
      <c r="AM368" s="107">
        <f t="shared" si="257"/>
        <v>0</v>
      </c>
      <c r="AO368" s="161" t="e">
        <f t="shared" si="220"/>
        <v>#DIV/0!</v>
      </c>
      <c r="AP368" s="161" t="e">
        <f t="shared" si="221"/>
        <v>#DIV/0!</v>
      </c>
      <c r="AQ368" s="161" t="e">
        <f t="shared" si="222"/>
        <v>#DIV/0!</v>
      </c>
      <c r="AR368" s="161" t="e">
        <f t="shared" si="223"/>
        <v>#DIV/0!</v>
      </c>
      <c r="AS368" s="161" t="e">
        <f t="shared" si="224"/>
        <v>#DIV/0!</v>
      </c>
      <c r="AT368" s="107">
        <f t="shared" si="225"/>
        <v>0</v>
      </c>
      <c r="AU368" s="161" t="e">
        <f t="shared" si="226"/>
        <v>#DIV/0!</v>
      </c>
      <c r="AV368" s="161" t="e">
        <f t="shared" si="227"/>
        <v>#DIV/0!</v>
      </c>
      <c r="AW368" s="161" t="e">
        <f t="shared" si="228"/>
        <v>#DIV/0!</v>
      </c>
      <c r="AX368" s="161" t="e">
        <f t="shared" si="229"/>
        <v>#DIV/0!</v>
      </c>
      <c r="AY368" s="161" t="e">
        <f t="shared" si="230"/>
        <v>#DIV/0!</v>
      </c>
      <c r="AZ368" s="107">
        <f t="shared" si="231"/>
        <v>0</v>
      </c>
      <c r="BA368" s="161" t="e">
        <f t="shared" si="232"/>
        <v>#DIV/0!</v>
      </c>
      <c r="BB368" s="161" t="e">
        <f t="shared" si="233"/>
        <v>#DIV/0!</v>
      </c>
      <c r="BC368" s="161" t="e">
        <f t="shared" si="234"/>
        <v>#DIV/0!</v>
      </c>
      <c r="BD368" s="161" t="e">
        <f t="shared" si="235"/>
        <v>#DIV/0!</v>
      </c>
      <c r="BE368" s="161" t="e">
        <f t="shared" si="236"/>
        <v>#DIV/0!</v>
      </c>
      <c r="BF368" s="107">
        <f t="shared" si="237"/>
        <v>0</v>
      </c>
      <c r="BG368" s="161" t="e">
        <f t="shared" si="238"/>
        <v>#DIV/0!</v>
      </c>
      <c r="BH368" s="161" t="e">
        <f t="shared" si="239"/>
        <v>#DIV/0!</v>
      </c>
      <c r="BI368" s="161" t="e">
        <f t="shared" si="240"/>
        <v>#DIV/0!</v>
      </c>
      <c r="BJ368" s="161" t="e">
        <f t="shared" si="241"/>
        <v>#DIV/0!</v>
      </c>
      <c r="BK368" s="161" t="e">
        <f t="shared" si="242"/>
        <v>#DIV/0!</v>
      </c>
      <c r="BL368" s="107">
        <f t="shared" si="243"/>
        <v>0</v>
      </c>
      <c r="BM368" s="161" t="e">
        <f t="shared" si="244"/>
        <v>#DIV/0!</v>
      </c>
      <c r="BN368" s="161" t="e">
        <f t="shared" si="245"/>
        <v>#DIV/0!</v>
      </c>
      <c r="BO368" s="161" t="e">
        <f t="shared" si="246"/>
        <v>#DIV/0!</v>
      </c>
      <c r="BP368" s="161" t="e">
        <f t="shared" si="247"/>
        <v>#DIV/0!</v>
      </c>
      <c r="BQ368" s="161" t="e">
        <f t="shared" si="248"/>
        <v>#DIV/0!</v>
      </c>
      <c r="BR368" s="107">
        <f t="shared" si="249"/>
        <v>0</v>
      </c>
      <c r="BS368" s="161" t="e">
        <f t="shared" si="250"/>
        <v>#DIV/0!</v>
      </c>
      <c r="BT368" s="161" t="e">
        <f t="shared" si="251"/>
        <v>#DIV/0!</v>
      </c>
      <c r="BU368" s="161" t="e">
        <f t="shared" si="252"/>
        <v>#DIV/0!</v>
      </c>
      <c r="BV368" s="161" t="e">
        <f t="shared" si="253"/>
        <v>#DIV/0!</v>
      </c>
      <c r="BW368" s="161" t="e">
        <f t="shared" si="254"/>
        <v>#DIV/0!</v>
      </c>
      <c r="BX368" s="107">
        <f t="shared" si="255"/>
        <v>0</v>
      </c>
      <c r="BZ368" s="40" t="e">
        <f>VLOOKUP(I368,Lists!$D$2:$D$19,1,FALSE)</f>
        <v>#N/A</v>
      </c>
      <c r="CA368" s="40" t="e">
        <f>VLOOKUP($I368,Blends!$B$2:$B$115,1,FALSE)</f>
        <v>#N/A</v>
      </c>
      <c r="CC368" s="218">
        <f>ROUND(IF($I368="Other HFC Blend",(Z368*$L368*SUMIF(Lists!$E$2:$E$133,'Quarterly Information'!$K368,Exchange_Value)+Z368*$N368*SUMIF(Lists!$E$2:$E$133,'Quarterly Information'!$M368,Exchange_Value)+Z368*$P368*SUMIF(Lists!$E$2:$E$133,'Quarterly Information'!$O368,Exchange_Value)+Z368*$R368*SUMIF(Lists!$E$2:$E$133,'Quarterly Information'!$Q368,Exchange_Value)+Z368*$T368*SUMIF(Lists!$E$2:$E$133,'Quarterly Information'!$S368,Exchange_Value))/1000,Z368*SUMIF(Lists!$E$2:$E$133,$I368,Exchange_Value)/1000),1)</f>
        <v>0</v>
      </c>
      <c r="CD368" s="218">
        <f>ROUND(IF($I368="Other HFC Blend",(AA368*$L368*SUMIF(Lists!$E$2:$E$133,'Quarterly Information'!$K368,Exchange_Value)+AA368*$N368*SUMIF(Lists!$E$2:$E$133,'Quarterly Information'!$M368,Exchange_Value)+AA368*$P368*SUMIF(Lists!$E$2:$E$133,'Quarterly Information'!$O368,Exchange_Value)+AA368*$R368*SUMIF(Lists!$E$2:$E$133,'Quarterly Information'!$Q368,Exchange_Value)+AA368*$T368*SUMIF(Lists!$E$2:$E$133,'Quarterly Information'!$S368,Exchange_Value))/1000,AA368*SUMIF(Lists!$E$2:$E$133,$I368,Exchange_Value)/1000),1)</f>
        <v>0</v>
      </c>
      <c r="CE368" s="218">
        <f>ROUND(IF($I368="Other HFC Blend",(AB368*$L368*SUMIF(Lists!$E$2:$E$133,'Quarterly Information'!$K368,Exchange_Value)+AB368*$N368*SUMIF(Lists!$E$2:$E$133,'Quarterly Information'!$M368,Exchange_Value)+AB368*$P368*SUMIF(Lists!$E$2:$E$133,'Quarterly Information'!$O368,Exchange_Value)+AB368*$R368*SUMIF(Lists!$E$2:$E$133,'Quarterly Information'!$Q368,Exchange_Value)+AB368*$T368*SUMIF(Lists!$E$2:$E$133,'Quarterly Information'!$S368,Exchange_Value))/1000,AB368*SUMIF(Lists!$E$2:$E$133,$I368,Exchange_Value)/1000),1)</f>
        <v>0</v>
      </c>
      <c r="CF368" s="218">
        <f>ROUND(IF($I368="Other HFC Blend",(AC368*$L368*SUMIF(Lists!$E$2:$E$133,'Quarterly Information'!$K368,Exchange_Value)+AC368*$N368*SUMIF(Lists!$E$2:$E$133,'Quarterly Information'!$M368,Exchange_Value)+AC368*$P368*SUMIF(Lists!$E$2:$E$133,'Quarterly Information'!$O368,Exchange_Value)+AC368*$R368*SUMIF(Lists!$E$2:$E$133,'Quarterly Information'!$Q368,Exchange_Value)+AC368*$T368*SUMIF(Lists!$E$2:$E$133,'Quarterly Information'!$S368,Exchange_Value))/1000,AC368*SUMIF(Lists!$E$2:$E$133,$I368,Exchange_Value)/1000),1)</f>
        <v>0</v>
      </c>
      <c r="CG368" s="218">
        <f>ROUND(IF($I368="Other HFC Blend",(AD368*$L368*SUMIF(Lists!$E$2:$E$133,'Quarterly Information'!$K368,Exchange_Value)+AD368*$N368*SUMIF(Lists!$E$2:$E$133,'Quarterly Information'!$M368,Exchange_Value)+AD368*$P368*SUMIF(Lists!$E$2:$E$133,'Quarterly Information'!$O368,Exchange_Value)+AD368*$R368*SUMIF(Lists!$E$2:$E$133,'Quarterly Information'!$Q368,Exchange_Value)+AD368*$T368*SUMIF(Lists!$E$2:$E$133,'Quarterly Information'!$S368,Exchange_Value))/1000,AD368*SUMIF(Lists!$E$2:$E$133,$I368,Exchange_Value)/1000),1)</f>
        <v>0</v>
      </c>
      <c r="CH368" s="218">
        <f>ROUND(IF($I368="Other HFC Blend",(AE368*$L368*SUMIF(Lists!$E$2:$E$133,'Quarterly Information'!$K368,Exchange_Value)+AE368*$N368*SUMIF(Lists!$E$2:$E$133,'Quarterly Information'!$M368,Exchange_Value)+AE368*$P368*SUMIF(Lists!$E$2:$E$133,'Quarterly Information'!$O368,Exchange_Value)+AE368*$R368*SUMIF(Lists!$E$2:$E$133,'Quarterly Information'!$Q368,Exchange_Value)+AE368*$T368*SUMIF(Lists!$E$2:$E$133,'Quarterly Information'!$S368,Exchange_Value))/1000,AE368*SUMIF(Lists!$E$2:$E$133,$I368,Exchange_Value)/1000),1)</f>
        <v>0</v>
      </c>
      <c r="CI368" s="218">
        <f>ROUND(IF($I368="Other HFC Blend",(AF368*$L368*SUMIF(Lists!$E$2:$E$133,'Quarterly Information'!$K368,Exchange_Value)+AF368*$N368*SUMIF(Lists!$E$2:$E$133,'Quarterly Information'!$M368,Exchange_Value)+AF368*$P368*SUMIF(Lists!$E$2:$E$133,'Quarterly Information'!$O368,Exchange_Value)+AF368*$R368*SUMIF(Lists!$E$2:$E$133,'Quarterly Information'!$Q368,Exchange_Value)+AF368*$T368*SUMIF(Lists!$E$2:$E$133,'Quarterly Information'!$S368,Exchange_Value))/1000,AF368*SUMIF(Lists!$E$2:$E$133,$I368,Exchange_Value)/1000),1)</f>
        <v>0</v>
      </c>
    </row>
    <row r="369" spans="1:87" ht="14" x14ac:dyDescent="0.25">
      <c r="A369" s="39">
        <v>327</v>
      </c>
      <c r="B369" s="90" t="str">
        <f t="shared" si="256"/>
        <v/>
      </c>
      <c r="C369" s="159"/>
      <c r="D369" s="91"/>
      <c r="E369" s="174"/>
      <c r="F369" s="92"/>
      <c r="G369" s="93"/>
      <c r="H369" s="94"/>
      <c r="I369" s="185"/>
      <c r="J369" s="200"/>
      <c r="K369" s="210"/>
      <c r="L369" s="95"/>
      <c r="M369" s="92"/>
      <c r="N369" s="95"/>
      <c r="O369" s="92"/>
      <c r="P369" s="95"/>
      <c r="Q369" s="128"/>
      <c r="R369" s="95"/>
      <c r="S369" s="128"/>
      <c r="T369" s="211"/>
      <c r="U369" s="203"/>
      <c r="V369" s="92"/>
      <c r="W369" s="96"/>
      <c r="X369" s="92"/>
      <c r="Y369" s="220"/>
      <c r="Z369" s="226"/>
      <c r="AA369" s="165"/>
      <c r="AB369" s="165"/>
      <c r="AC369" s="165"/>
      <c r="AD369" s="165"/>
      <c r="AE369" s="165"/>
      <c r="AF369" s="168"/>
      <c r="AG369"/>
      <c r="AH369" s="107">
        <f t="shared" si="215"/>
        <v>0</v>
      </c>
      <c r="AI369" s="107">
        <f t="shared" si="216"/>
        <v>0</v>
      </c>
      <c r="AJ369" s="107">
        <f t="shared" si="217"/>
        <v>0</v>
      </c>
      <c r="AK369" s="107">
        <f t="shared" si="218"/>
        <v>0</v>
      </c>
      <c r="AL369" s="107">
        <f t="shared" si="219"/>
        <v>0</v>
      </c>
      <c r="AM369" s="107">
        <f t="shared" si="257"/>
        <v>0</v>
      </c>
      <c r="AO369" s="161" t="e">
        <f t="shared" si="220"/>
        <v>#DIV/0!</v>
      </c>
      <c r="AP369" s="161" t="e">
        <f t="shared" si="221"/>
        <v>#DIV/0!</v>
      </c>
      <c r="AQ369" s="161" t="e">
        <f t="shared" si="222"/>
        <v>#DIV/0!</v>
      </c>
      <c r="AR369" s="161" t="e">
        <f t="shared" si="223"/>
        <v>#DIV/0!</v>
      </c>
      <c r="AS369" s="161" t="e">
        <f t="shared" si="224"/>
        <v>#DIV/0!</v>
      </c>
      <c r="AT369" s="107">
        <f t="shared" si="225"/>
        <v>0</v>
      </c>
      <c r="AU369" s="161" t="e">
        <f t="shared" si="226"/>
        <v>#DIV/0!</v>
      </c>
      <c r="AV369" s="161" t="e">
        <f t="shared" si="227"/>
        <v>#DIV/0!</v>
      </c>
      <c r="AW369" s="161" t="e">
        <f t="shared" si="228"/>
        <v>#DIV/0!</v>
      </c>
      <c r="AX369" s="161" t="e">
        <f t="shared" si="229"/>
        <v>#DIV/0!</v>
      </c>
      <c r="AY369" s="161" t="e">
        <f t="shared" si="230"/>
        <v>#DIV/0!</v>
      </c>
      <c r="AZ369" s="107">
        <f t="shared" si="231"/>
        <v>0</v>
      </c>
      <c r="BA369" s="161" t="e">
        <f t="shared" si="232"/>
        <v>#DIV/0!</v>
      </c>
      <c r="BB369" s="161" t="e">
        <f t="shared" si="233"/>
        <v>#DIV/0!</v>
      </c>
      <c r="BC369" s="161" t="e">
        <f t="shared" si="234"/>
        <v>#DIV/0!</v>
      </c>
      <c r="BD369" s="161" t="e">
        <f t="shared" si="235"/>
        <v>#DIV/0!</v>
      </c>
      <c r="BE369" s="161" t="e">
        <f t="shared" si="236"/>
        <v>#DIV/0!</v>
      </c>
      <c r="BF369" s="107">
        <f t="shared" si="237"/>
        <v>0</v>
      </c>
      <c r="BG369" s="161" t="e">
        <f t="shared" si="238"/>
        <v>#DIV/0!</v>
      </c>
      <c r="BH369" s="161" t="e">
        <f t="shared" si="239"/>
        <v>#DIV/0!</v>
      </c>
      <c r="BI369" s="161" t="e">
        <f t="shared" si="240"/>
        <v>#DIV/0!</v>
      </c>
      <c r="BJ369" s="161" t="e">
        <f t="shared" si="241"/>
        <v>#DIV/0!</v>
      </c>
      <c r="BK369" s="161" t="e">
        <f t="shared" si="242"/>
        <v>#DIV/0!</v>
      </c>
      <c r="BL369" s="107">
        <f t="shared" si="243"/>
        <v>0</v>
      </c>
      <c r="BM369" s="161" t="e">
        <f t="shared" si="244"/>
        <v>#DIV/0!</v>
      </c>
      <c r="BN369" s="161" t="e">
        <f t="shared" si="245"/>
        <v>#DIV/0!</v>
      </c>
      <c r="BO369" s="161" t="e">
        <f t="shared" si="246"/>
        <v>#DIV/0!</v>
      </c>
      <c r="BP369" s="161" t="e">
        <f t="shared" si="247"/>
        <v>#DIV/0!</v>
      </c>
      <c r="BQ369" s="161" t="e">
        <f t="shared" si="248"/>
        <v>#DIV/0!</v>
      </c>
      <c r="BR369" s="107">
        <f t="shared" si="249"/>
        <v>0</v>
      </c>
      <c r="BS369" s="161" t="e">
        <f t="shared" si="250"/>
        <v>#DIV/0!</v>
      </c>
      <c r="BT369" s="161" t="e">
        <f t="shared" si="251"/>
        <v>#DIV/0!</v>
      </c>
      <c r="BU369" s="161" t="e">
        <f t="shared" si="252"/>
        <v>#DIV/0!</v>
      </c>
      <c r="BV369" s="161" t="e">
        <f t="shared" si="253"/>
        <v>#DIV/0!</v>
      </c>
      <c r="BW369" s="161" t="e">
        <f t="shared" si="254"/>
        <v>#DIV/0!</v>
      </c>
      <c r="BX369" s="107">
        <f t="shared" si="255"/>
        <v>0</v>
      </c>
      <c r="BZ369" s="40" t="e">
        <f>VLOOKUP(I369,Lists!$D$2:$D$19,1,FALSE)</f>
        <v>#N/A</v>
      </c>
      <c r="CA369" s="40" t="e">
        <f>VLOOKUP($I369,Blends!$B$2:$B$115,1,FALSE)</f>
        <v>#N/A</v>
      </c>
      <c r="CC369" s="218">
        <f>ROUND(IF($I369="Other HFC Blend",(Z369*$L369*SUMIF(Lists!$E$2:$E$133,'Quarterly Information'!$K369,Exchange_Value)+Z369*$N369*SUMIF(Lists!$E$2:$E$133,'Quarterly Information'!$M369,Exchange_Value)+Z369*$P369*SUMIF(Lists!$E$2:$E$133,'Quarterly Information'!$O369,Exchange_Value)+Z369*$R369*SUMIF(Lists!$E$2:$E$133,'Quarterly Information'!$Q369,Exchange_Value)+Z369*$T369*SUMIF(Lists!$E$2:$E$133,'Quarterly Information'!$S369,Exchange_Value))/1000,Z369*SUMIF(Lists!$E$2:$E$133,$I369,Exchange_Value)/1000),1)</f>
        <v>0</v>
      </c>
      <c r="CD369" s="218">
        <f>ROUND(IF($I369="Other HFC Blend",(AA369*$L369*SUMIF(Lists!$E$2:$E$133,'Quarterly Information'!$K369,Exchange_Value)+AA369*$N369*SUMIF(Lists!$E$2:$E$133,'Quarterly Information'!$M369,Exchange_Value)+AA369*$P369*SUMIF(Lists!$E$2:$E$133,'Quarterly Information'!$O369,Exchange_Value)+AA369*$R369*SUMIF(Lists!$E$2:$E$133,'Quarterly Information'!$Q369,Exchange_Value)+AA369*$T369*SUMIF(Lists!$E$2:$E$133,'Quarterly Information'!$S369,Exchange_Value))/1000,AA369*SUMIF(Lists!$E$2:$E$133,$I369,Exchange_Value)/1000),1)</f>
        <v>0</v>
      </c>
      <c r="CE369" s="218">
        <f>ROUND(IF($I369="Other HFC Blend",(AB369*$L369*SUMIF(Lists!$E$2:$E$133,'Quarterly Information'!$K369,Exchange_Value)+AB369*$N369*SUMIF(Lists!$E$2:$E$133,'Quarterly Information'!$M369,Exchange_Value)+AB369*$P369*SUMIF(Lists!$E$2:$E$133,'Quarterly Information'!$O369,Exchange_Value)+AB369*$R369*SUMIF(Lists!$E$2:$E$133,'Quarterly Information'!$Q369,Exchange_Value)+AB369*$T369*SUMIF(Lists!$E$2:$E$133,'Quarterly Information'!$S369,Exchange_Value))/1000,AB369*SUMIF(Lists!$E$2:$E$133,$I369,Exchange_Value)/1000),1)</f>
        <v>0</v>
      </c>
      <c r="CF369" s="218">
        <f>ROUND(IF($I369="Other HFC Blend",(AC369*$L369*SUMIF(Lists!$E$2:$E$133,'Quarterly Information'!$K369,Exchange_Value)+AC369*$N369*SUMIF(Lists!$E$2:$E$133,'Quarterly Information'!$M369,Exchange_Value)+AC369*$P369*SUMIF(Lists!$E$2:$E$133,'Quarterly Information'!$O369,Exchange_Value)+AC369*$R369*SUMIF(Lists!$E$2:$E$133,'Quarterly Information'!$Q369,Exchange_Value)+AC369*$T369*SUMIF(Lists!$E$2:$E$133,'Quarterly Information'!$S369,Exchange_Value))/1000,AC369*SUMIF(Lists!$E$2:$E$133,$I369,Exchange_Value)/1000),1)</f>
        <v>0</v>
      </c>
      <c r="CG369" s="218">
        <f>ROUND(IF($I369="Other HFC Blend",(AD369*$L369*SUMIF(Lists!$E$2:$E$133,'Quarterly Information'!$K369,Exchange_Value)+AD369*$N369*SUMIF(Lists!$E$2:$E$133,'Quarterly Information'!$M369,Exchange_Value)+AD369*$P369*SUMIF(Lists!$E$2:$E$133,'Quarterly Information'!$O369,Exchange_Value)+AD369*$R369*SUMIF(Lists!$E$2:$E$133,'Quarterly Information'!$Q369,Exchange_Value)+AD369*$T369*SUMIF(Lists!$E$2:$E$133,'Quarterly Information'!$S369,Exchange_Value))/1000,AD369*SUMIF(Lists!$E$2:$E$133,$I369,Exchange_Value)/1000),1)</f>
        <v>0</v>
      </c>
      <c r="CH369" s="218">
        <f>ROUND(IF($I369="Other HFC Blend",(AE369*$L369*SUMIF(Lists!$E$2:$E$133,'Quarterly Information'!$K369,Exchange_Value)+AE369*$N369*SUMIF(Lists!$E$2:$E$133,'Quarterly Information'!$M369,Exchange_Value)+AE369*$P369*SUMIF(Lists!$E$2:$E$133,'Quarterly Information'!$O369,Exchange_Value)+AE369*$R369*SUMIF(Lists!$E$2:$E$133,'Quarterly Information'!$Q369,Exchange_Value)+AE369*$T369*SUMIF(Lists!$E$2:$E$133,'Quarterly Information'!$S369,Exchange_Value))/1000,AE369*SUMIF(Lists!$E$2:$E$133,$I369,Exchange_Value)/1000),1)</f>
        <v>0</v>
      </c>
      <c r="CI369" s="218">
        <f>ROUND(IF($I369="Other HFC Blend",(AF369*$L369*SUMIF(Lists!$E$2:$E$133,'Quarterly Information'!$K369,Exchange_Value)+AF369*$N369*SUMIF(Lists!$E$2:$E$133,'Quarterly Information'!$M369,Exchange_Value)+AF369*$P369*SUMIF(Lists!$E$2:$E$133,'Quarterly Information'!$O369,Exchange_Value)+AF369*$R369*SUMIF(Lists!$E$2:$E$133,'Quarterly Information'!$Q369,Exchange_Value)+AF369*$T369*SUMIF(Lists!$E$2:$E$133,'Quarterly Information'!$S369,Exchange_Value))/1000,AF369*SUMIF(Lists!$E$2:$E$133,$I369,Exchange_Value)/1000),1)</f>
        <v>0</v>
      </c>
    </row>
    <row r="370" spans="1:87" ht="14" x14ac:dyDescent="0.25">
      <c r="A370" s="39">
        <v>328</v>
      </c>
      <c r="B370" s="90" t="str">
        <f t="shared" si="256"/>
        <v/>
      </c>
      <c r="C370" s="159"/>
      <c r="D370" s="91"/>
      <c r="E370" s="174"/>
      <c r="F370" s="92"/>
      <c r="G370" s="93"/>
      <c r="H370" s="94"/>
      <c r="I370" s="185"/>
      <c r="J370" s="200"/>
      <c r="K370" s="210"/>
      <c r="L370" s="95"/>
      <c r="M370" s="92"/>
      <c r="N370" s="95"/>
      <c r="O370" s="92"/>
      <c r="P370" s="95"/>
      <c r="Q370" s="128"/>
      <c r="R370" s="95"/>
      <c r="S370" s="128"/>
      <c r="T370" s="211"/>
      <c r="U370" s="203"/>
      <c r="V370" s="92"/>
      <c r="W370" s="96"/>
      <c r="X370" s="92"/>
      <c r="Y370" s="220"/>
      <c r="Z370" s="226"/>
      <c r="AA370" s="165"/>
      <c r="AB370" s="165"/>
      <c r="AC370" s="165"/>
      <c r="AD370" s="165"/>
      <c r="AE370" s="165"/>
      <c r="AF370" s="168"/>
      <c r="AG370"/>
      <c r="AH370" s="107">
        <f t="shared" si="215"/>
        <v>0</v>
      </c>
      <c r="AI370" s="107">
        <f t="shared" si="216"/>
        <v>0</v>
      </c>
      <c r="AJ370" s="107">
        <f t="shared" si="217"/>
        <v>0</v>
      </c>
      <c r="AK370" s="107">
        <f t="shared" si="218"/>
        <v>0</v>
      </c>
      <c r="AL370" s="107">
        <f t="shared" si="219"/>
        <v>0</v>
      </c>
      <c r="AM370" s="107">
        <f t="shared" si="257"/>
        <v>0</v>
      </c>
      <c r="AO370" s="161" t="e">
        <f t="shared" si="220"/>
        <v>#DIV/0!</v>
      </c>
      <c r="AP370" s="161" t="e">
        <f t="shared" si="221"/>
        <v>#DIV/0!</v>
      </c>
      <c r="AQ370" s="161" t="e">
        <f t="shared" si="222"/>
        <v>#DIV/0!</v>
      </c>
      <c r="AR370" s="161" t="e">
        <f t="shared" si="223"/>
        <v>#DIV/0!</v>
      </c>
      <c r="AS370" s="161" t="e">
        <f t="shared" si="224"/>
        <v>#DIV/0!</v>
      </c>
      <c r="AT370" s="107">
        <f t="shared" si="225"/>
        <v>0</v>
      </c>
      <c r="AU370" s="161" t="e">
        <f t="shared" si="226"/>
        <v>#DIV/0!</v>
      </c>
      <c r="AV370" s="161" t="e">
        <f t="shared" si="227"/>
        <v>#DIV/0!</v>
      </c>
      <c r="AW370" s="161" t="e">
        <f t="shared" si="228"/>
        <v>#DIV/0!</v>
      </c>
      <c r="AX370" s="161" t="e">
        <f t="shared" si="229"/>
        <v>#DIV/0!</v>
      </c>
      <c r="AY370" s="161" t="e">
        <f t="shared" si="230"/>
        <v>#DIV/0!</v>
      </c>
      <c r="AZ370" s="107">
        <f t="shared" si="231"/>
        <v>0</v>
      </c>
      <c r="BA370" s="161" t="e">
        <f t="shared" si="232"/>
        <v>#DIV/0!</v>
      </c>
      <c r="BB370" s="161" t="e">
        <f t="shared" si="233"/>
        <v>#DIV/0!</v>
      </c>
      <c r="BC370" s="161" t="e">
        <f t="shared" si="234"/>
        <v>#DIV/0!</v>
      </c>
      <c r="BD370" s="161" t="e">
        <f t="shared" si="235"/>
        <v>#DIV/0!</v>
      </c>
      <c r="BE370" s="161" t="e">
        <f t="shared" si="236"/>
        <v>#DIV/0!</v>
      </c>
      <c r="BF370" s="107">
        <f t="shared" si="237"/>
        <v>0</v>
      </c>
      <c r="BG370" s="161" t="e">
        <f t="shared" si="238"/>
        <v>#DIV/0!</v>
      </c>
      <c r="BH370" s="161" t="e">
        <f t="shared" si="239"/>
        <v>#DIV/0!</v>
      </c>
      <c r="BI370" s="161" t="e">
        <f t="shared" si="240"/>
        <v>#DIV/0!</v>
      </c>
      <c r="BJ370" s="161" t="e">
        <f t="shared" si="241"/>
        <v>#DIV/0!</v>
      </c>
      <c r="BK370" s="161" t="e">
        <f t="shared" si="242"/>
        <v>#DIV/0!</v>
      </c>
      <c r="BL370" s="107">
        <f t="shared" si="243"/>
        <v>0</v>
      </c>
      <c r="BM370" s="161" t="e">
        <f t="shared" si="244"/>
        <v>#DIV/0!</v>
      </c>
      <c r="BN370" s="161" t="e">
        <f t="shared" si="245"/>
        <v>#DIV/0!</v>
      </c>
      <c r="BO370" s="161" t="e">
        <f t="shared" si="246"/>
        <v>#DIV/0!</v>
      </c>
      <c r="BP370" s="161" t="e">
        <f t="shared" si="247"/>
        <v>#DIV/0!</v>
      </c>
      <c r="BQ370" s="161" t="e">
        <f t="shared" si="248"/>
        <v>#DIV/0!</v>
      </c>
      <c r="BR370" s="107">
        <f t="shared" si="249"/>
        <v>0</v>
      </c>
      <c r="BS370" s="161" t="e">
        <f t="shared" si="250"/>
        <v>#DIV/0!</v>
      </c>
      <c r="BT370" s="161" t="e">
        <f t="shared" si="251"/>
        <v>#DIV/0!</v>
      </c>
      <c r="BU370" s="161" t="e">
        <f t="shared" si="252"/>
        <v>#DIV/0!</v>
      </c>
      <c r="BV370" s="161" t="e">
        <f t="shared" si="253"/>
        <v>#DIV/0!</v>
      </c>
      <c r="BW370" s="161" t="e">
        <f t="shared" si="254"/>
        <v>#DIV/0!</v>
      </c>
      <c r="BX370" s="107">
        <f t="shared" si="255"/>
        <v>0</v>
      </c>
      <c r="BZ370" s="40" t="e">
        <f>VLOOKUP(I370,Lists!$D$2:$D$19,1,FALSE)</f>
        <v>#N/A</v>
      </c>
      <c r="CA370" s="40" t="e">
        <f>VLOOKUP($I370,Blends!$B$2:$B$115,1,FALSE)</f>
        <v>#N/A</v>
      </c>
      <c r="CC370" s="218">
        <f>ROUND(IF($I370="Other HFC Blend",(Z370*$L370*SUMIF(Lists!$E$2:$E$133,'Quarterly Information'!$K370,Exchange_Value)+Z370*$N370*SUMIF(Lists!$E$2:$E$133,'Quarterly Information'!$M370,Exchange_Value)+Z370*$P370*SUMIF(Lists!$E$2:$E$133,'Quarterly Information'!$O370,Exchange_Value)+Z370*$R370*SUMIF(Lists!$E$2:$E$133,'Quarterly Information'!$Q370,Exchange_Value)+Z370*$T370*SUMIF(Lists!$E$2:$E$133,'Quarterly Information'!$S370,Exchange_Value))/1000,Z370*SUMIF(Lists!$E$2:$E$133,$I370,Exchange_Value)/1000),1)</f>
        <v>0</v>
      </c>
      <c r="CD370" s="218">
        <f>ROUND(IF($I370="Other HFC Blend",(AA370*$L370*SUMIF(Lists!$E$2:$E$133,'Quarterly Information'!$K370,Exchange_Value)+AA370*$N370*SUMIF(Lists!$E$2:$E$133,'Quarterly Information'!$M370,Exchange_Value)+AA370*$P370*SUMIF(Lists!$E$2:$E$133,'Quarterly Information'!$O370,Exchange_Value)+AA370*$R370*SUMIF(Lists!$E$2:$E$133,'Quarterly Information'!$Q370,Exchange_Value)+AA370*$T370*SUMIF(Lists!$E$2:$E$133,'Quarterly Information'!$S370,Exchange_Value))/1000,AA370*SUMIF(Lists!$E$2:$E$133,$I370,Exchange_Value)/1000),1)</f>
        <v>0</v>
      </c>
      <c r="CE370" s="218">
        <f>ROUND(IF($I370="Other HFC Blend",(AB370*$L370*SUMIF(Lists!$E$2:$E$133,'Quarterly Information'!$K370,Exchange_Value)+AB370*$N370*SUMIF(Lists!$E$2:$E$133,'Quarterly Information'!$M370,Exchange_Value)+AB370*$P370*SUMIF(Lists!$E$2:$E$133,'Quarterly Information'!$O370,Exchange_Value)+AB370*$R370*SUMIF(Lists!$E$2:$E$133,'Quarterly Information'!$Q370,Exchange_Value)+AB370*$T370*SUMIF(Lists!$E$2:$E$133,'Quarterly Information'!$S370,Exchange_Value))/1000,AB370*SUMIF(Lists!$E$2:$E$133,$I370,Exchange_Value)/1000),1)</f>
        <v>0</v>
      </c>
      <c r="CF370" s="218">
        <f>ROUND(IF($I370="Other HFC Blend",(AC370*$L370*SUMIF(Lists!$E$2:$E$133,'Quarterly Information'!$K370,Exchange_Value)+AC370*$N370*SUMIF(Lists!$E$2:$E$133,'Quarterly Information'!$M370,Exchange_Value)+AC370*$P370*SUMIF(Lists!$E$2:$E$133,'Quarterly Information'!$O370,Exchange_Value)+AC370*$R370*SUMIF(Lists!$E$2:$E$133,'Quarterly Information'!$Q370,Exchange_Value)+AC370*$T370*SUMIF(Lists!$E$2:$E$133,'Quarterly Information'!$S370,Exchange_Value))/1000,AC370*SUMIF(Lists!$E$2:$E$133,$I370,Exchange_Value)/1000),1)</f>
        <v>0</v>
      </c>
      <c r="CG370" s="218">
        <f>ROUND(IF($I370="Other HFC Blend",(AD370*$L370*SUMIF(Lists!$E$2:$E$133,'Quarterly Information'!$K370,Exchange_Value)+AD370*$N370*SUMIF(Lists!$E$2:$E$133,'Quarterly Information'!$M370,Exchange_Value)+AD370*$P370*SUMIF(Lists!$E$2:$E$133,'Quarterly Information'!$O370,Exchange_Value)+AD370*$R370*SUMIF(Lists!$E$2:$E$133,'Quarterly Information'!$Q370,Exchange_Value)+AD370*$T370*SUMIF(Lists!$E$2:$E$133,'Quarterly Information'!$S370,Exchange_Value))/1000,AD370*SUMIF(Lists!$E$2:$E$133,$I370,Exchange_Value)/1000),1)</f>
        <v>0</v>
      </c>
      <c r="CH370" s="218">
        <f>ROUND(IF($I370="Other HFC Blend",(AE370*$L370*SUMIF(Lists!$E$2:$E$133,'Quarterly Information'!$K370,Exchange_Value)+AE370*$N370*SUMIF(Lists!$E$2:$E$133,'Quarterly Information'!$M370,Exchange_Value)+AE370*$P370*SUMIF(Lists!$E$2:$E$133,'Quarterly Information'!$O370,Exchange_Value)+AE370*$R370*SUMIF(Lists!$E$2:$E$133,'Quarterly Information'!$Q370,Exchange_Value)+AE370*$T370*SUMIF(Lists!$E$2:$E$133,'Quarterly Information'!$S370,Exchange_Value))/1000,AE370*SUMIF(Lists!$E$2:$E$133,$I370,Exchange_Value)/1000),1)</f>
        <v>0</v>
      </c>
      <c r="CI370" s="218">
        <f>ROUND(IF($I370="Other HFC Blend",(AF370*$L370*SUMIF(Lists!$E$2:$E$133,'Quarterly Information'!$K370,Exchange_Value)+AF370*$N370*SUMIF(Lists!$E$2:$E$133,'Quarterly Information'!$M370,Exchange_Value)+AF370*$P370*SUMIF(Lists!$E$2:$E$133,'Quarterly Information'!$O370,Exchange_Value)+AF370*$R370*SUMIF(Lists!$E$2:$E$133,'Quarterly Information'!$Q370,Exchange_Value)+AF370*$T370*SUMIF(Lists!$E$2:$E$133,'Quarterly Information'!$S370,Exchange_Value))/1000,AF370*SUMIF(Lists!$E$2:$E$133,$I370,Exchange_Value)/1000),1)</f>
        <v>0</v>
      </c>
    </row>
    <row r="371" spans="1:87" ht="14" x14ac:dyDescent="0.25">
      <c r="A371" s="39">
        <v>329</v>
      </c>
      <c r="B371" s="90" t="str">
        <f t="shared" si="256"/>
        <v/>
      </c>
      <c r="C371" s="159"/>
      <c r="D371" s="91"/>
      <c r="E371" s="174"/>
      <c r="F371" s="92"/>
      <c r="G371" s="93"/>
      <c r="H371" s="94"/>
      <c r="I371" s="185"/>
      <c r="J371" s="200"/>
      <c r="K371" s="210"/>
      <c r="L371" s="95"/>
      <c r="M371" s="92"/>
      <c r="N371" s="95"/>
      <c r="O371" s="92"/>
      <c r="P371" s="95"/>
      <c r="Q371" s="128"/>
      <c r="R371" s="95"/>
      <c r="S371" s="128"/>
      <c r="T371" s="211"/>
      <c r="U371" s="203"/>
      <c r="V371" s="92"/>
      <c r="W371" s="96"/>
      <c r="X371" s="92"/>
      <c r="Y371" s="220"/>
      <c r="Z371" s="226"/>
      <c r="AA371" s="165"/>
      <c r="AB371" s="165"/>
      <c r="AC371" s="165"/>
      <c r="AD371" s="165"/>
      <c r="AE371" s="165"/>
      <c r="AF371" s="168"/>
      <c r="AG371"/>
      <c r="AH371" s="107">
        <f t="shared" si="215"/>
        <v>0</v>
      </c>
      <c r="AI371" s="107">
        <f t="shared" si="216"/>
        <v>0</v>
      </c>
      <c r="AJ371" s="107">
        <f t="shared" si="217"/>
        <v>0</v>
      </c>
      <c r="AK371" s="107">
        <f t="shared" si="218"/>
        <v>0</v>
      </c>
      <c r="AL371" s="107">
        <f t="shared" si="219"/>
        <v>0</v>
      </c>
      <c r="AM371" s="107">
        <f t="shared" si="257"/>
        <v>0</v>
      </c>
      <c r="AO371" s="161" t="e">
        <f t="shared" si="220"/>
        <v>#DIV/0!</v>
      </c>
      <c r="AP371" s="161" t="e">
        <f t="shared" si="221"/>
        <v>#DIV/0!</v>
      </c>
      <c r="AQ371" s="161" t="e">
        <f t="shared" si="222"/>
        <v>#DIV/0!</v>
      </c>
      <c r="AR371" s="161" t="e">
        <f t="shared" si="223"/>
        <v>#DIV/0!</v>
      </c>
      <c r="AS371" s="161" t="e">
        <f t="shared" si="224"/>
        <v>#DIV/0!</v>
      </c>
      <c r="AT371" s="107">
        <f t="shared" si="225"/>
        <v>0</v>
      </c>
      <c r="AU371" s="161" t="e">
        <f t="shared" si="226"/>
        <v>#DIV/0!</v>
      </c>
      <c r="AV371" s="161" t="e">
        <f t="shared" si="227"/>
        <v>#DIV/0!</v>
      </c>
      <c r="AW371" s="161" t="e">
        <f t="shared" si="228"/>
        <v>#DIV/0!</v>
      </c>
      <c r="AX371" s="161" t="e">
        <f t="shared" si="229"/>
        <v>#DIV/0!</v>
      </c>
      <c r="AY371" s="161" t="e">
        <f t="shared" si="230"/>
        <v>#DIV/0!</v>
      </c>
      <c r="AZ371" s="107">
        <f t="shared" si="231"/>
        <v>0</v>
      </c>
      <c r="BA371" s="161" t="e">
        <f t="shared" si="232"/>
        <v>#DIV/0!</v>
      </c>
      <c r="BB371" s="161" t="e">
        <f t="shared" si="233"/>
        <v>#DIV/0!</v>
      </c>
      <c r="BC371" s="161" t="e">
        <f t="shared" si="234"/>
        <v>#DIV/0!</v>
      </c>
      <c r="BD371" s="161" t="e">
        <f t="shared" si="235"/>
        <v>#DIV/0!</v>
      </c>
      <c r="BE371" s="161" t="e">
        <f t="shared" si="236"/>
        <v>#DIV/0!</v>
      </c>
      <c r="BF371" s="107">
        <f t="shared" si="237"/>
        <v>0</v>
      </c>
      <c r="BG371" s="161" t="e">
        <f t="shared" si="238"/>
        <v>#DIV/0!</v>
      </c>
      <c r="BH371" s="161" t="e">
        <f t="shared" si="239"/>
        <v>#DIV/0!</v>
      </c>
      <c r="BI371" s="161" t="e">
        <f t="shared" si="240"/>
        <v>#DIV/0!</v>
      </c>
      <c r="BJ371" s="161" t="e">
        <f t="shared" si="241"/>
        <v>#DIV/0!</v>
      </c>
      <c r="BK371" s="161" t="e">
        <f t="shared" si="242"/>
        <v>#DIV/0!</v>
      </c>
      <c r="BL371" s="107">
        <f t="shared" si="243"/>
        <v>0</v>
      </c>
      <c r="BM371" s="161" t="e">
        <f t="shared" si="244"/>
        <v>#DIV/0!</v>
      </c>
      <c r="BN371" s="161" t="e">
        <f t="shared" si="245"/>
        <v>#DIV/0!</v>
      </c>
      <c r="BO371" s="161" t="e">
        <f t="shared" si="246"/>
        <v>#DIV/0!</v>
      </c>
      <c r="BP371" s="161" t="e">
        <f t="shared" si="247"/>
        <v>#DIV/0!</v>
      </c>
      <c r="BQ371" s="161" t="e">
        <f t="shared" si="248"/>
        <v>#DIV/0!</v>
      </c>
      <c r="BR371" s="107">
        <f t="shared" si="249"/>
        <v>0</v>
      </c>
      <c r="BS371" s="161" t="e">
        <f t="shared" si="250"/>
        <v>#DIV/0!</v>
      </c>
      <c r="BT371" s="161" t="e">
        <f t="shared" si="251"/>
        <v>#DIV/0!</v>
      </c>
      <c r="BU371" s="161" t="e">
        <f t="shared" si="252"/>
        <v>#DIV/0!</v>
      </c>
      <c r="BV371" s="161" t="e">
        <f t="shared" si="253"/>
        <v>#DIV/0!</v>
      </c>
      <c r="BW371" s="161" t="e">
        <f t="shared" si="254"/>
        <v>#DIV/0!</v>
      </c>
      <c r="BX371" s="107">
        <f t="shared" si="255"/>
        <v>0</v>
      </c>
      <c r="BZ371" s="40" t="e">
        <f>VLOOKUP(I371,Lists!$D$2:$D$19,1,FALSE)</f>
        <v>#N/A</v>
      </c>
      <c r="CA371" s="40" t="e">
        <f>VLOOKUP($I371,Blends!$B$2:$B$115,1,FALSE)</f>
        <v>#N/A</v>
      </c>
      <c r="CC371" s="218">
        <f>ROUND(IF($I371="Other HFC Blend",(Z371*$L371*SUMIF(Lists!$E$2:$E$133,'Quarterly Information'!$K371,Exchange_Value)+Z371*$N371*SUMIF(Lists!$E$2:$E$133,'Quarterly Information'!$M371,Exchange_Value)+Z371*$P371*SUMIF(Lists!$E$2:$E$133,'Quarterly Information'!$O371,Exchange_Value)+Z371*$R371*SUMIF(Lists!$E$2:$E$133,'Quarterly Information'!$Q371,Exchange_Value)+Z371*$T371*SUMIF(Lists!$E$2:$E$133,'Quarterly Information'!$S371,Exchange_Value))/1000,Z371*SUMIF(Lists!$E$2:$E$133,$I371,Exchange_Value)/1000),1)</f>
        <v>0</v>
      </c>
      <c r="CD371" s="218">
        <f>ROUND(IF($I371="Other HFC Blend",(AA371*$L371*SUMIF(Lists!$E$2:$E$133,'Quarterly Information'!$K371,Exchange_Value)+AA371*$N371*SUMIF(Lists!$E$2:$E$133,'Quarterly Information'!$M371,Exchange_Value)+AA371*$P371*SUMIF(Lists!$E$2:$E$133,'Quarterly Information'!$O371,Exchange_Value)+AA371*$R371*SUMIF(Lists!$E$2:$E$133,'Quarterly Information'!$Q371,Exchange_Value)+AA371*$T371*SUMIF(Lists!$E$2:$E$133,'Quarterly Information'!$S371,Exchange_Value))/1000,AA371*SUMIF(Lists!$E$2:$E$133,$I371,Exchange_Value)/1000),1)</f>
        <v>0</v>
      </c>
      <c r="CE371" s="218">
        <f>ROUND(IF($I371="Other HFC Blend",(AB371*$L371*SUMIF(Lists!$E$2:$E$133,'Quarterly Information'!$K371,Exchange_Value)+AB371*$N371*SUMIF(Lists!$E$2:$E$133,'Quarterly Information'!$M371,Exchange_Value)+AB371*$P371*SUMIF(Lists!$E$2:$E$133,'Quarterly Information'!$O371,Exchange_Value)+AB371*$R371*SUMIF(Lists!$E$2:$E$133,'Quarterly Information'!$Q371,Exchange_Value)+AB371*$T371*SUMIF(Lists!$E$2:$E$133,'Quarterly Information'!$S371,Exchange_Value))/1000,AB371*SUMIF(Lists!$E$2:$E$133,$I371,Exchange_Value)/1000),1)</f>
        <v>0</v>
      </c>
      <c r="CF371" s="218">
        <f>ROUND(IF($I371="Other HFC Blend",(AC371*$L371*SUMIF(Lists!$E$2:$E$133,'Quarterly Information'!$K371,Exchange_Value)+AC371*$N371*SUMIF(Lists!$E$2:$E$133,'Quarterly Information'!$M371,Exchange_Value)+AC371*$P371*SUMIF(Lists!$E$2:$E$133,'Quarterly Information'!$O371,Exchange_Value)+AC371*$R371*SUMIF(Lists!$E$2:$E$133,'Quarterly Information'!$Q371,Exchange_Value)+AC371*$T371*SUMIF(Lists!$E$2:$E$133,'Quarterly Information'!$S371,Exchange_Value))/1000,AC371*SUMIF(Lists!$E$2:$E$133,$I371,Exchange_Value)/1000),1)</f>
        <v>0</v>
      </c>
      <c r="CG371" s="218">
        <f>ROUND(IF($I371="Other HFC Blend",(AD371*$L371*SUMIF(Lists!$E$2:$E$133,'Quarterly Information'!$K371,Exchange_Value)+AD371*$N371*SUMIF(Lists!$E$2:$E$133,'Quarterly Information'!$M371,Exchange_Value)+AD371*$P371*SUMIF(Lists!$E$2:$E$133,'Quarterly Information'!$O371,Exchange_Value)+AD371*$R371*SUMIF(Lists!$E$2:$E$133,'Quarterly Information'!$Q371,Exchange_Value)+AD371*$T371*SUMIF(Lists!$E$2:$E$133,'Quarterly Information'!$S371,Exchange_Value))/1000,AD371*SUMIF(Lists!$E$2:$E$133,$I371,Exchange_Value)/1000),1)</f>
        <v>0</v>
      </c>
      <c r="CH371" s="218">
        <f>ROUND(IF($I371="Other HFC Blend",(AE371*$L371*SUMIF(Lists!$E$2:$E$133,'Quarterly Information'!$K371,Exchange_Value)+AE371*$N371*SUMIF(Lists!$E$2:$E$133,'Quarterly Information'!$M371,Exchange_Value)+AE371*$P371*SUMIF(Lists!$E$2:$E$133,'Quarterly Information'!$O371,Exchange_Value)+AE371*$R371*SUMIF(Lists!$E$2:$E$133,'Quarterly Information'!$Q371,Exchange_Value)+AE371*$T371*SUMIF(Lists!$E$2:$E$133,'Quarterly Information'!$S371,Exchange_Value))/1000,AE371*SUMIF(Lists!$E$2:$E$133,$I371,Exchange_Value)/1000),1)</f>
        <v>0</v>
      </c>
      <c r="CI371" s="218">
        <f>ROUND(IF($I371="Other HFC Blend",(AF371*$L371*SUMIF(Lists!$E$2:$E$133,'Quarterly Information'!$K371,Exchange_Value)+AF371*$N371*SUMIF(Lists!$E$2:$E$133,'Quarterly Information'!$M371,Exchange_Value)+AF371*$P371*SUMIF(Lists!$E$2:$E$133,'Quarterly Information'!$O371,Exchange_Value)+AF371*$R371*SUMIF(Lists!$E$2:$E$133,'Quarterly Information'!$Q371,Exchange_Value)+AF371*$T371*SUMIF(Lists!$E$2:$E$133,'Quarterly Information'!$S371,Exchange_Value))/1000,AF371*SUMIF(Lists!$E$2:$E$133,$I371,Exchange_Value)/1000),1)</f>
        <v>0</v>
      </c>
    </row>
    <row r="372" spans="1:87" ht="14" x14ac:dyDescent="0.25">
      <c r="A372" s="39">
        <v>330</v>
      </c>
      <c r="B372" s="90" t="str">
        <f t="shared" si="256"/>
        <v/>
      </c>
      <c r="C372" s="159"/>
      <c r="D372" s="91"/>
      <c r="E372" s="174"/>
      <c r="F372" s="92"/>
      <c r="G372" s="93"/>
      <c r="H372" s="94"/>
      <c r="I372" s="185"/>
      <c r="J372" s="200"/>
      <c r="K372" s="210"/>
      <c r="L372" s="95"/>
      <c r="M372" s="92"/>
      <c r="N372" s="95"/>
      <c r="O372" s="92"/>
      <c r="P372" s="95"/>
      <c r="Q372" s="128"/>
      <c r="R372" s="95"/>
      <c r="S372" s="128"/>
      <c r="T372" s="211"/>
      <c r="U372" s="203"/>
      <c r="V372" s="92"/>
      <c r="W372" s="96"/>
      <c r="X372" s="92"/>
      <c r="Y372" s="220"/>
      <c r="Z372" s="226"/>
      <c r="AA372" s="165"/>
      <c r="AB372" s="165"/>
      <c r="AC372" s="165"/>
      <c r="AD372" s="165"/>
      <c r="AE372" s="165"/>
      <c r="AF372" s="168"/>
      <c r="AG372"/>
      <c r="AH372" s="107">
        <f t="shared" si="215"/>
        <v>0</v>
      </c>
      <c r="AI372" s="107">
        <f t="shared" si="216"/>
        <v>0</v>
      </c>
      <c r="AJ372" s="107">
        <f t="shared" si="217"/>
        <v>0</v>
      </c>
      <c r="AK372" s="107">
        <f t="shared" si="218"/>
        <v>0</v>
      </c>
      <c r="AL372" s="107">
        <f t="shared" si="219"/>
        <v>0</v>
      </c>
      <c r="AM372" s="107">
        <f t="shared" si="257"/>
        <v>0</v>
      </c>
      <c r="AO372" s="161" t="e">
        <f t="shared" si="220"/>
        <v>#DIV/0!</v>
      </c>
      <c r="AP372" s="161" t="e">
        <f t="shared" si="221"/>
        <v>#DIV/0!</v>
      </c>
      <c r="AQ372" s="161" t="e">
        <f t="shared" si="222"/>
        <v>#DIV/0!</v>
      </c>
      <c r="AR372" s="161" t="e">
        <f t="shared" si="223"/>
        <v>#DIV/0!</v>
      </c>
      <c r="AS372" s="161" t="e">
        <f t="shared" si="224"/>
        <v>#DIV/0!</v>
      </c>
      <c r="AT372" s="107">
        <f t="shared" si="225"/>
        <v>0</v>
      </c>
      <c r="AU372" s="161" t="e">
        <f t="shared" si="226"/>
        <v>#DIV/0!</v>
      </c>
      <c r="AV372" s="161" t="e">
        <f t="shared" si="227"/>
        <v>#DIV/0!</v>
      </c>
      <c r="AW372" s="161" t="e">
        <f t="shared" si="228"/>
        <v>#DIV/0!</v>
      </c>
      <c r="AX372" s="161" t="e">
        <f t="shared" si="229"/>
        <v>#DIV/0!</v>
      </c>
      <c r="AY372" s="161" t="e">
        <f t="shared" si="230"/>
        <v>#DIV/0!</v>
      </c>
      <c r="AZ372" s="107">
        <f t="shared" si="231"/>
        <v>0</v>
      </c>
      <c r="BA372" s="161" t="e">
        <f t="shared" si="232"/>
        <v>#DIV/0!</v>
      </c>
      <c r="BB372" s="161" t="e">
        <f t="shared" si="233"/>
        <v>#DIV/0!</v>
      </c>
      <c r="BC372" s="161" t="e">
        <f t="shared" si="234"/>
        <v>#DIV/0!</v>
      </c>
      <c r="BD372" s="161" t="e">
        <f t="shared" si="235"/>
        <v>#DIV/0!</v>
      </c>
      <c r="BE372" s="161" t="e">
        <f t="shared" si="236"/>
        <v>#DIV/0!</v>
      </c>
      <c r="BF372" s="107">
        <f t="shared" si="237"/>
        <v>0</v>
      </c>
      <c r="BG372" s="161" t="e">
        <f t="shared" si="238"/>
        <v>#DIV/0!</v>
      </c>
      <c r="BH372" s="161" t="e">
        <f t="shared" si="239"/>
        <v>#DIV/0!</v>
      </c>
      <c r="BI372" s="161" t="e">
        <f t="shared" si="240"/>
        <v>#DIV/0!</v>
      </c>
      <c r="BJ372" s="161" t="e">
        <f t="shared" si="241"/>
        <v>#DIV/0!</v>
      </c>
      <c r="BK372" s="161" t="e">
        <f t="shared" si="242"/>
        <v>#DIV/0!</v>
      </c>
      <c r="BL372" s="107">
        <f t="shared" si="243"/>
        <v>0</v>
      </c>
      <c r="BM372" s="161" t="e">
        <f t="shared" si="244"/>
        <v>#DIV/0!</v>
      </c>
      <c r="BN372" s="161" t="e">
        <f t="shared" si="245"/>
        <v>#DIV/0!</v>
      </c>
      <c r="BO372" s="161" t="e">
        <f t="shared" si="246"/>
        <v>#DIV/0!</v>
      </c>
      <c r="BP372" s="161" t="e">
        <f t="shared" si="247"/>
        <v>#DIV/0!</v>
      </c>
      <c r="BQ372" s="161" t="e">
        <f t="shared" si="248"/>
        <v>#DIV/0!</v>
      </c>
      <c r="BR372" s="107">
        <f t="shared" si="249"/>
        <v>0</v>
      </c>
      <c r="BS372" s="161" t="e">
        <f t="shared" si="250"/>
        <v>#DIV/0!</v>
      </c>
      <c r="BT372" s="161" t="e">
        <f t="shared" si="251"/>
        <v>#DIV/0!</v>
      </c>
      <c r="BU372" s="161" t="e">
        <f t="shared" si="252"/>
        <v>#DIV/0!</v>
      </c>
      <c r="BV372" s="161" t="e">
        <f t="shared" si="253"/>
        <v>#DIV/0!</v>
      </c>
      <c r="BW372" s="161" t="e">
        <f t="shared" si="254"/>
        <v>#DIV/0!</v>
      </c>
      <c r="BX372" s="107">
        <f t="shared" si="255"/>
        <v>0</v>
      </c>
      <c r="BZ372" s="40" t="e">
        <f>VLOOKUP(I372,Lists!$D$2:$D$19,1,FALSE)</f>
        <v>#N/A</v>
      </c>
      <c r="CA372" s="40" t="e">
        <f>VLOOKUP($I372,Blends!$B$2:$B$115,1,FALSE)</f>
        <v>#N/A</v>
      </c>
      <c r="CC372" s="218">
        <f>ROUND(IF($I372="Other HFC Blend",(Z372*$L372*SUMIF(Lists!$E$2:$E$133,'Quarterly Information'!$K372,Exchange_Value)+Z372*$N372*SUMIF(Lists!$E$2:$E$133,'Quarterly Information'!$M372,Exchange_Value)+Z372*$P372*SUMIF(Lists!$E$2:$E$133,'Quarterly Information'!$O372,Exchange_Value)+Z372*$R372*SUMIF(Lists!$E$2:$E$133,'Quarterly Information'!$Q372,Exchange_Value)+Z372*$T372*SUMIF(Lists!$E$2:$E$133,'Quarterly Information'!$S372,Exchange_Value))/1000,Z372*SUMIF(Lists!$E$2:$E$133,$I372,Exchange_Value)/1000),1)</f>
        <v>0</v>
      </c>
      <c r="CD372" s="218">
        <f>ROUND(IF($I372="Other HFC Blend",(AA372*$L372*SUMIF(Lists!$E$2:$E$133,'Quarterly Information'!$K372,Exchange_Value)+AA372*$N372*SUMIF(Lists!$E$2:$E$133,'Quarterly Information'!$M372,Exchange_Value)+AA372*$P372*SUMIF(Lists!$E$2:$E$133,'Quarterly Information'!$O372,Exchange_Value)+AA372*$R372*SUMIF(Lists!$E$2:$E$133,'Quarterly Information'!$Q372,Exchange_Value)+AA372*$T372*SUMIF(Lists!$E$2:$E$133,'Quarterly Information'!$S372,Exchange_Value))/1000,AA372*SUMIF(Lists!$E$2:$E$133,$I372,Exchange_Value)/1000),1)</f>
        <v>0</v>
      </c>
      <c r="CE372" s="218">
        <f>ROUND(IF($I372="Other HFC Blend",(AB372*$L372*SUMIF(Lists!$E$2:$E$133,'Quarterly Information'!$K372,Exchange_Value)+AB372*$N372*SUMIF(Lists!$E$2:$E$133,'Quarterly Information'!$M372,Exchange_Value)+AB372*$P372*SUMIF(Lists!$E$2:$E$133,'Quarterly Information'!$O372,Exchange_Value)+AB372*$R372*SUMIF(Lists!$E$2:$E$133,'Quarterly Information'!$Q372,Exchange_Value)+AB372*$T372*SUMIF(Lists!$E$2:$E$133,'Quarterly Information'!$S372,Exchange_Value))/1000,AB372*SUMIF(Lists!$E$2:$E$133,$I372,Exchange_Value)/1000),1)</f>
        <v>0</v>
      </c>
      <c r="CF372" s="218">
        <f>ROUND(IF($I372="Other HFC Blend",(AC372*$L372*SUMIF(Lists!$E$2:$E$133,'Quarterly Information'!$K372,Exchange_Value)+AC372*$N372*SUMIF(Lists!$E$2:$E$133,'Quarterly Information'!$M372,Exchange_Value)+AC372*$P372*SUMIF(Lists!$E$2:$E$133,'Quarterly Information'!$O372,Exchange_Value)+AC372*$R372*SUMIF(Lists!$E$2:$E$133,'Quarterly Information'!$Q372,Exchange_Value)+AC372*$T372*SUMIF(Lists!$E$2:$E$133,'Quarterly Information'!$S372,Exchange_Value))/1000,AC372*SUMIF(Lists!$E$2:$E$133,$I372,Exchange_Value)/1000),1)</f>
        <v>0</v>
      </c>
      <c r="CG372" s="218">
        <f>ROUND(IF($I372="Other HFC Blend",(AD372*$L372*SUMIF(Lists!$E$2:$E$133,'Quarterly Information'!$K372,Exchange_Value)+AD372*$N372*SUMIF(Lists!$E$2:$E$133,'Quarterly Information'!$M372,Exchange_Value)+AD372*$P372*SUMIF(Lists!$E$2:$E$133,'Quarterly Information'!$O372,Exchange_Value)+AD372*$R372*SUMIF(Lists!$E$2:$E$133,'Quarterly Information'!$Q372,Exchange_Value)+AD372*$T372*SUMIF(Lists!$E$2:$E$133,'Quarterly Information'!$S372,Exchange_Value))/1000,AD372*SUMIF(Lists!$E$2:$E$133,$I372,Exchange_Value)/1000),1)</f>
        <v>0</v>
      </c>
      <c r="CH372" s="218">
        <f>ROUND(IF($I372="Other HFC Blend",(AE372*$L372*SUMIF(Lists!$E$2:$E$133,'Quarterly Information'!$K372,Exchange_Value)+AE372*$N372*SUMIF(Lists!$E$2:$E$133,'Quarterly Information'!$M372,Exchange_Value)+AE372*$P372*SUMIF(Lists!$E$2:$E$133,'Quarterly Information'!$O372,Exchange_Value)+AE372*$R372*SUMIF(Lists!$E$2:$E$133,'Quarterly Information'!$Q372,Exchange_Value)+AE372*$T372*SUMIF(Lists!$E$2:$E$133,'Quarterly Information'!$S372,Exchange_Value))/1000,AE372*SUMIF(Lists!$E$2:$E$133,$I372,Exchange_Value)/1000),1)</f>
        <v>0</v>
      </c>
      <c r="CI372" s="218">
        <f>ROUND(IF($I372="Other HFC Blend",(AF372*$L372*SUMIF(Lists!$E$2:$E$133,'Quarterly Information'!$K372,Exchange_Value)+AF372*$N372*SUMIF(Lists!$E$2:$E$133,'Quarterly Information'!$M372,Exchange_Value)+AF372*$P372*SUMIF(Lists!$E$2:$E$133,'Quarterly Information'!$O372,Exchange_Value)+AF372*$R372*SUMIF(Lists!$E$2:$E$133,'Quarterly Information'!$Q372,Exchange_Value)+AF372*$T372*SUMIF(Lists!$E$2:$E$133,'Quarterly Information'!$S372,Exchange_Value))/1000,AF372*SUMIF(Lists!$E$2:$E$133,$I372,Exchange_Value)/1000),1)</f>
        <v>0</v>
      </c>
    </row>
    <row r="373" spans="1:87" ht="14" x14ac:dyDescent="0.25">
      <c r="A373" s="39">
        <v>331</v>
      </c>
      <c r="B373" s="90" t="str">
        <f t="shared" si="256"/>
        <v/>
      </c>
      <c r="C373" s="159"/>
      <c r="D373" s="91"/>
      <c r="E373" s="174"/>
      <c r="F373" s="92"/>
      <c r="G373" s="93"/>
      <c r="H373" s="94"/>
      <c r="I373" s="185"/>
      <c r="J373" s="200"/>
      <c r="K373" s="210"/>
      <c r="L373" s="95"/>
      <c r="M373" s="92"/>
      <c r="N373" s="95"/>
      <c r="O373" s="92"/>
      <c r="P373" s="95"/>
      <c r="Q373" s="128"/>
      <c r="R373" s="95"/>
      <c r="S373" s="128"/>
      <c r="T373" s="211"/>
      <c r="U373" s="203"/>
      <c r="V373" s="92"/>
      <c r="W373" s="96"/>
      <c r="X373" s="92"/>
      <c r="Y373" s="220"/>
      <c r="Z373" s="226"/>
      <c r="AA373" s="165"/>
      <c r="AB373" s="165"/>
      <c r="AC373" s="165"/>
      <c r="AD373" s="165"/>
      <c r="AE373" s="165"/>
      <c r="AF373" s="168"/>
      <c r="AG373"/>
      <c r="AH373" s="107">
        <f t="shared" si="215"/>
        <v>0</v>
      </c>
      <c r="AI373" s="107">
        <f t="shared" si="216"/>
        <v>0</v>
      </c>
      <c r="AJ373" s="107">
        <f t="shared" si="217"/>
        <v>0</v>
      </c>
      <c r="AK373" s="107">
        <f t="shared" si="218"/>
        <v>0</v>
      </c>
      <c r="AL373" s="107">
        <f t="shared" si="219"/>
        <v>0</v>
      </c>
      <c r="AM373" s="107">
        <f t="shared" si="257"/>
        <v>0</v>
      </c>
      <c r="AO373" s="161" t="e">
        <f t="shared" si="220"/>
        <v>#DIV/0!</v>
      </c>
      <c r="AP373" s="161" t="e">
        <f t="shared" si="221"/>
        <v>#DIV/0!</v>
      </c>
      <c r="AQ373" s="161" t="e">
        <f t="shared" si="222"/>
        <v>#DIV/0!</v>
      </c>
      <c r="AR373" s="161" t="e">
        <f t="shared" si="223"/>
        <v>#DIV/0!</v>
      </c>
      <c r="AS373" s="161" t="e">
        <f t="shared" si="224"/>
        <v>#DIV/0!</v>
      </c>
      <c r="AT373" s="107">
        <f t="shared" si="225"/>
        <v>0</v>
      </c>
      <c r="AU373" s="161" t="e">
        <f t="shared" si="226"/>
        <v>#DIV/0!</v>
      </c>
      <c r="AV373" s="161" t="e">
        <f t="shared" si="227"/>
        <v>#DIV/0!</v>
      </c>
      <c r="AW373" s="161" t="e">
        <f t="shared" si="228"/>
        <v>#DIV/0!</v>
      </c>
      <c r="AX373" s="161" t="e">
        <f t="shared" si="229"/>
        <v>#DIV/0!</v>
      </c>
      <c r="AY373" s="161" t="e">
        <f t="shared" si="230"/>
        <v>#DIV/0!</v>
      </c>
      <c r="AZ373" s="107">
        <f t="shared" si="231"/>
        <v>0</v>
      </c>
      <c r="BA373" s="161" t="e">
        <f t="shared" si="232"/>
        <v>#DIV/0!</v>
      </c>
      <c r="BB373" s="161" t="e">
        <f t="shared" si="233"/>
        <v>#DIV/0!</v>
      </c>
      <c r="BC373" s="161" t="e">
        <f t="shared" si="234"/>
        <v>#DIV/0!</v>
      </c>
      <c r="BD373" s="161" t="e">
        <f t="shared" si="235"/>
        <v>#DIV/0!</v>
      </c>
      <c r="BE373" s="161" t="e">
        <f t="shared" si="236"/>
        <v>#DIV/0!</v>
      </c>
      <c r="BF373" s="107">
        <f t="shared" si="237"/>
        <v>0</v>
      </c>
      <c r="BG373" s="161" t="e">
        <f t="shared" si="238"/>
        <v>#DIV/0!</v>
      </c>
      <c r="BH373" s="161" t="e">
        <f t="shared" si="239"/>
        <v>#DIV/0!</v>
      </c>
      <c r="BI373" s="161" t="e">
        <f t="shared" si="240"/>
        <v>#DIV/0!</v>
      </c>
      <c r="BJ373" s="161" t="e">
        <f t="shared" si="241"/>
        <v>#DIV/0!</v>
      </c>
      <c r="BK373" s="161" t="e">
        <f t="shared" si="242"/>
        <v>#DIV/0!</v>
      </c>
      <c r="BL373" s="107">
        <f t="shared" si="243"/>
        <v>0</v>
      </c>
      <c r="BM373" s="161" t="e">
        <f t="shared" si="244"/>
        <v>#DIV/0!</v>
      </c>
      <c r="BN373" s="161" t="e">
        <f t="shared" si="245"/>
        <v>#DIV/0!</v>
      </c>
      <c r="BO373" s="161" t="e">
        <f t="shared" si="246"/>
        <v>#DIV/0!</v>
      </c>
      <c r="BP373" s="161" t="e">
        <f t="shared" si="247"/>
        <v>#DIV/0!</v>
      </c>
      <c r="BQ373" s="161" t="e">
        <f t="shared" si="248"/>
        <v>#DIV/0!</v>
      </c>
      <c r="BR373" s="107">
        <f t="shared" si="249"/>
        <v>0</v>
      </c>
      <c r="BS373" s="161" t="e">
        <f t="shared" si="250"/>
        <v>#DIV/0!</v>
      </c>
      <c r="BT373" s="161" t="e">
        <f t="shared" si="251"/>
        <v>#DIV/0!</v>
      </c>
      <c r="BU373" s="161" t="e">
        <f t="shared" si="252"/>
        <v>#DIV/0!</v>
      </c>
      <c r="BV373" s="161" t="e">
        <f t="shared" si="253"/>
        <v>#DIV/0!</v>
      </c>
      <c r="BW373" s="161" t="e">
        <f t="shared" si="254"/>
        <v>#DIV/0!</v>
      </c>
      <c r="BX373" s="107">
        <f t="shared" si="255"/>
        <v>0</v>
      </c>
      <c r="BZ373" s="40" t="e">
        <f>VLOOKUP(I373,Lists!$D$2:$D$19,1,FALSE)</f>
        <v>#N/A</v>
      </c>
      <c r="CA373" s="40" t="e">
        <f>VLOOKUP($I373,Blends!$B$2:$B$115,1,FALSE)</f>
        <v>#N/A</v>
      </c>
      <c r="CC373" s="218">
        <f>ROUND(IF($I373="Other HFC Blend",(Z373*$L373*SUMIF(Lists!$E$2:$E$133,'Quarterly Information'!$K373,Exchange_Value)+Z373*$N373*SUMIF(Lists!$E$2:$E$133,'Quarterly Information'!$M373,Exchange_Value)+Z373*$P373*SUMIF(Lists!$E$2:$E$133,'Quarterly Information'!$O373,Exchange_Value)+Z373*$R373*SUMIF(Lists!$E$2:$E$133,'Quarterly Information'!$Q373,Exchange_Value)+Z373*$T373*SUMIF(Lists!$E$2:$E$133,'Quarterly Information'!$S373,Exchange_Value))/1000,Z373*SUMIF(Lists!$E$2:$E$133,$I373,Exchange_Value)/1000),1)</f>
        <v>0</v>
      </c>
      <c r="CD373" s="218">
        <f>ROUND(IF($I373="Other HFC Blend",(AA373*$L373*SUMIF(Lists!$E$2:$E$133,'Quarterly Information'!$K373,Exchange_Value)+AA373*$N373*SUMIF(Lists!$E$2:$E$133,'Quarterly Information'!$M373,Exchange_Value)+AA373*$P373*SUMIF(Lists!$E$2:$E$133,'Quarterly Information'!$O373,Exchange_Value)+AA373*$R373*SUMIF(Lists!$E$2:$E$133,'Quarterly Information'!$Q373,Exchange_Value)+AA373*$T373*SUMIF(Lists!$E$2:$E$133,'Quarterly Information'!$S373,Exchange_Value))/1000,AA373*SUMIF(Lists!$E$2:$E$133,$I373,Exchange_Value)/1000),1)</f>
        <v>0</v>
      </c>
      <c r="CE373" s="218">
        <f>ROUND(IF($I373="Other HFC Blend",(AB373*$L373*SUMIF(Lists!$E$2:$E$133,'Quarterly Information'!$K373,Exchange_Value)+AB373*$N373*SUMIF(Lists!$E$2:$E$133,'Quarterly Information'!$M373,Exchange_Value)+AB373*$P373*SUMIF(Lists!$E$2:$E$133,'Quarterly Information'!$O373,Exchange_Value)+AB373*$R373*SUMIF(Lists!$E$2:$E$133,'Quarterly Information'!$Q373,Exchange_Value)+AB373*$T373*SUMIF(Lists!$E$2:$E$133,'Quarterly Information'!$S373,Exchange_Value))/1000,AB373*SUMIF(Lists!$E$2:$E$133,$I373,Exchange_Value)/1000),1)</f>
        <v>0</v>
      </c>
      <c r="CF373" s="218">
        <f>ROUND(IF($I373="Other HFC Blend",(AC373*$L373*SUMIF(Lists!$E$2:$E$133,'Quarterly Information'!$K373,Exchange_Value)+AC373*$N373*SUMIF(Lists!$E$2:$E$133,'Quarterly Information'!$M373,Exchange_Value)+AC373*$P373*SUMIF(Lists!$E$2:$E$133,'Quarterly Information'!$O373,Exchange_Value)+AC373*$R373*SUMIF(Lists!$E$2:$E$133,'Quarterly Information'!$Q373,Exchange_Value)+AC373*$T373*SUMIF(Lists!$E$2:$E$133,'Quarterly Information'!$S373,Exchange_Value))/1000,AC373*SUMIF(Lists!$E$2:$E$133,$I373,Exchange_Value)/1000),1)</f>
        <v>0</v>
      </c>
      <c r="CG373" s="218">
        <f>ROUND(IF($I373="Other HFC Blend",(AD373*$L373*SUMIF(Lists!$E$2:$E$133,'Quarterly Information'!$K373,Exchange_Value)+AD373*$N373*SUMIF(Lists!$E$2:$E$133,'Quarterly Information'!$M373,Exchange_Value)+AD373*$P373*SUMIF(Lists!$E$2:$E$133,'Quarterly Information'!$O373,Exchange_Value)+AD373*$R373*SUMIF(Lists!$E$2:$E$133,'Quarterly Information'!$Q373,Exchange_Value)+AD373*$T373*SUMIF(Lists!$E$2:$E$133,'Quarterly Information'!$S373,Exchange_Value))/1000,AD373*SUMIF(Lists!$E$2:$E$133,$I373,Exchange_Value)/1000),1)</f>
        <v>0</v>
      </c>
      <c r="CH373" s="218">
        <f>ROUND(IF($I373="Other HFC Blend",(AE373*$L373*SUMIF(Lists!$E$2:$E$133,'Quarterly Information'!$K373,Exchange_Value)+AE373*$N373*SUMIF(Lists!$E$2:$E$133,'Quarterly Information'!$M373,Exchange_Value)+AE373*$P373*SUMIF(Lists!$E$2:$E$133,'Quarterly Information'!$O373,Exchange_Value)+AE373*$R373*SUMIF(Lists!$E$2:$E$133,'Quarterly Information'!$Q373,Exchange_Value)+AE373*$T373*SUMIF(Lists!$E$2:$E$133,'Quarterly Information'!$S373,Exchange_Value))/1000,AE373*SUMIF(Lists!$E$2:$E$133,$I373,Exchange_Value)/1000),1)</f>
        <v>0</v>
      </c>
      <c r="CI373" s="218">
        <f>ROUND(IF($I373="Other HFC Blend",(AF373*$L373*SUMIF(Lists!$E$2:$E$133,'Quarterly Information'!$K373,Exchange_Value)+AF373*$N373*SUMIF(Lists!$E$2:$E$133,'Quarterly Information'!$M373,Exchange_Value)+AF373*$P373*SUMIF(Lists!$E$2:$E$133,'Quarterly Information'!$O373,Exchange_Value)+AF373*$R373*SUMIF(Lists!$E$2:$E$133,'Quarterly Information'!$Q373,Exchange_Value)+AF373*$T373*SUMIF(Lists!$E$2:$E$133,'Quarterly Information'!$S373,Exchange_Value))/1000,AF373*SUMIF(Lists!$E$2:$E$133,$I373,Exchange_Value)/1000),1)</f>
        <v>0</v>
      </c>
    </row>
    <row r="374" spans="1:87" ht="14" x14ac:dyDescent="0.25">
      <c r="A374" s="39">
        <v>332</v>
      </c>
      <c r="B374" s="90" t="str">
        <f t="shared" si="256"/>
        <v/>
      </c>
      <c r="C374" s="159"/>
      <c r="D374" s="91"/>
      <c r="E374" s="174"/>
      <c r="F374" s="92"/>
      <c r="G374" s="93"/>
      <c r="H374" s="94"/>
      <c r="I374" s="185"/>
      <c r="J374" s="200"/>
      <c r="K374" s="210"/>
      <c r="L374" s="95"/>
      <c r="M374" s="92"/>
      <c r="N374" s="95"/>
      <c r="O374" s="92"/>
      <c r="P374" s="95"/>
      <c r="Q374" s="128"/>
      <c r="R374" s="95"/>
      <c r="S374" s="128"/>
      <c r="T374" s="211"/>
      <c r="U374" s="203"/>
      <c r="V374" s="92"/>
      <c r="W374" s="96"/>
      <c r="X374" s="92"/>
      <c r="Y374" s="220"/>
      <c r="Z374" s="226"/>
      <c r="AA374" s="165"/>
      <c r="AB374" s="165"/>
      <c r="AC374" s="165"/>
      <c r="AD374" s="165"/>
      <c r="AE374" s="165"/>
      <c r="AF374" s="168"/>
      <c r="AG374"/>
      <c r="AH374" s="107">
        <f t="shared" si="215"/>
        <v>0</v>
      </c>
      <c r="AI374" s="107">
        <f t="shared" si="216"/>
        <v>0</v>
      </c>
      <c r="AJ374" s="107">
        <f t="shared" si="217"/>
        <v>0</v>
      </c>
      <c r="AK374" s="107">
        <f t="shared" si="218"/>
        <v>0</v>
      </c>
      <c r="AL374" s="107">
        <f t="shared" si="219"/>
        <v>0</v>
      </c>
      <c r="AM374" s="107">
        <f t="shared" si="257"/>
        <v>0</v>
      </c>
      <c r="AO374" s="161" t="e">
        <f t="shared" si="220"/>
        <v>#DIV/0!</v>
      </c>
      <c r="AP374" s="161" t="e">
        <f t="shared" si="221"/>
        <v>#DIV/0!</v>
      </c>
      <c r="AQ374" s="161" t="e">
        <f t="shared" si="222"/>
        <v>#DIV/0!</v>
      </c>
      <c r="AR374" s="161" t="e">
        <f t="shared" si="223"/>
        <v>#DIV/0!</v>
      </c>
      <c r="AS374" s="161" t="e">
        <f t="shared" si="224"/>
        <v>#DIV/0!</v>
      </c>
      <c r="AT374" s="107">
        <f t="shared" si="225"/>
        <v>0</v>
      </c>
      <c r="AU374" s="161" t="e">
        <f t="shared" si="226"/>
        <v>#DIV/0!</v>
      </c>
      <c r="AV374" s="161" t="e">
        <f t="shared" si="227"/>
        <v>#DIV/0!</v>
      </c>
      <c r="AW374" s="161" t="e">
        <f t="shared" si="228"/>
        <v>#DIV/0!</v>
      </c>
      <c r="AX374" s="161" t="e">
        <f t="shared" si="229"/>
        <v>#DIV/0!</v>
      </c>
      <c r="AY374" s="161" t="e">
        <f t="shared" si="230"/>
        <v>#DIV/0!</v>
      </c>
      <c r="AZ374" s="107">
        <f t="shared" si="231"/>
        <v>0</v>
      </c>
      <c r="BA374" s="161" t="e">
        <f t="shared" si="232"/>
        <v>#DIV/0!</v>
      </c>
      <c r="BB374" s="161" t="e">
        <f t="shared" si="233"/>
        <v>#DIV/0!</v>
      </c>
      <c r="BC374" s="161" t="e">
        <f t="shared" si="234"/>
        <v>#DIV/0!</v>
      </c>
      <c r="BD374" s="161" t="e">
        <f t="shared" si="235"/>
        <v>#DIV/0!</v>
      </c>
      <c r="BE374" s="161" t="e">
        <f t="shared" si="236"/>
        <v>#DIV/0!</v>
      </c>
      <c r="BF374" s="107">
        <f t="shared" si="237"/>
        <v>0</v>
      </c>
      <c r="BG374" s="161" t="e">
        <f t="shared" si="238"/>
        <v>#DIV/0!</v>
      </c>
      <c r="BH374" s="161" t="e">
        <f t="shared" si="239"/>
        <v>#DIV/0!</v>
      </c>
      <c r="BI374" s="161" t="e">
        <f t="shared" si="240"/>
        <v>#DIV/0!</v>
      </c>
      <c r="BJ374" s="161" t="e">
        <f t="shared" si="241"/>
        <v>#DIV/0!</v>
      </c>
      <c r="BK374" s="161" t="e">
        <f t="shared" si="242"/>
        <v>#DIV/0!</v>
      </c>
      <c r="BL374" s="107">
        <f t="shared" si="243"/>
        <v>0</v>
      </c>
      <c r="BM374" s="161" t="e">
        <f t="shared" si="244"/>
        <v>#DIV/0!</v>
      </c>
      <c r="BN374" s="161" t="e">
        <f t="shared" si="245"/>
        <v>#DIV/0!</v>
      </c>
      <c r="BO374" s="161" t="e">
        <f t="shared" si="246"/>
        <v>#DIV/0!</v>
      </c>
      <c r="BP374" s="161" t="e">
        <f t="shared" si="247"/>
        <v>#DIV/0!</v>
      </c>
      <c r="BQ374" s="161" t="e">
        <f t="shared" si="248"/>
        <v>#DIV/0!</v>
      </c>
      <c r="BR374" s="107">
        <f t="shared" si="249"/>
        <v>0</v>
      </c>
      <c r="BS374" s="161" t="e">
        <f t="shared" si="250"/>
        <v>#DIV/0!</v>
      </c>
      <c r="BT374" s="161" t="e">
        <f t="shared" si="251"/>
        <v>#DIV/0!</v>
      </c>
      <c r="BU374" s="161" t="e">
        <f t="shared" si="252"/>
        <v>#DIV/0!</v>
      </c>
      <c r="BV374" s="161" t="e">
        <f t="shared" si="253"/>
        <v>#DIV/0!</v>
      </c>
      <c r="BW374" s="161" t="e">
        <f t="shared" si="254"/>
        <v>#DIV/0!</v>
      </c>
      <c r="BX374" s="107">
        <f t="shared" si="255"/>
        <v>0</v>
      </c>
      <c r="BZ374" s="40" t="e">
        <f>VLOOKUP(I374,Lists!$D$2:$D$19,1,FALSE)</f>
        <v>#N/A</v>
      </c>
      <c r="CA374" s="40" t="e">
        <f>VLOOKUP($I374,Blends!$B$2:$B$115,1,FALSE)</f>
        <v>#N/A</v>
      </c>
      <c r="CC374" s="218">
        <f>ROUND(IF($I374="Other HFC Blend",(Z374*$L374*SUMIF(Lists!$E$2:$E$133,'Quarterly Information'!$K374,Exchange_Value)+Z374*$N374*SUMIF(Lists!$E$2:$E$133,'Quarterly Information'!$M374,Exchange_Value)+Z374*$P374*SUMIF(Lists!$E$2:$E$133,'Quarterly Information'!$O374,Exchange_Value)+Z374*$R374*SUMIF(Lists!$E$2:$E$133,'Quarterly Information'!$Q374,Exchange_Value)+Z374*$T374*SUMIF(Lists!$E$2:$E$133,'Quarterly Information'!$S374,Exchange_Value))/1000,Z374*SUMIF(Lists!$E$2:$E$133,$I374,Exchange_Value)/1000),1)</f>
        <v>0</v>
      </c>
      <c r="CD374" s="218">
        <f>ROUND(IF($I374="Other HFC Blend",(AA374*$L374*SUMIF(Lists!$E$2:$E$133,'Quarterly Information'!$K374,Exchange_Value)+AA374*$N374*SUMIF(Lists!$E$2:$E$133,'Quarterly Information'!$M374,Exchange_Value)+AA374*$P374*SUMIF(Lists!$E$2:$E$133,'Quarterly Information'!$O374,Exchange_Value)+AA374*$R374*SUMIF(Lists!$E$2:$E$133,'Quarterly Information'!$Q374,Exchange_Value)+AA374*$T374*SUMIF(Lists!$E$2:$E$133,'Quarterly Information'!$S374,Exchange_Value))/1000,AA374*SUMIF(Lists!$E$2:$E$133,$I374,Exchange_Value)/1000),1)</f>
        <v>0</v>
      </c>
      <c r="CE374" s="218">
        <f>ROUND(IF($I374="Other HFC Blend",(AB374*$L374*SUMIF(Lists!$E$2:$E$133,'Quarterly Information'!$K374,Exchange_Value)+AB374*$N374*SUMIF(Lists!$E$2:$E$133,'Quarterly Information'!$M374,Exchange_Value)+AB374*$P374*SUMIF(Lists!$E$2:$E$133,'Quarterly Information'!$O374,Exchange_Value)+AB374*$R374*SUMIF(Lists!$E$2:$E$133,'Quarterly Information'!$Q374,Exchange_Value)+AB374*$T374*SUMIF(Lists!$E$2:$E$133,'Quarterly Information'!$S374,Exchange_Value))/1000,AB374*SUMIF(Lists!$E$2:$E$133,$I374,Exchange_Value)/1000),1)</f>
        <v>0</v>
      </c>
      <c r="CF374" s="218">
        <f>ROUND(IF($I374="Other HFC Blend",(AC374*$L374*SUMIF(Lists!$E$2:$E$133,'Quarterly Information'!$K374,Exchange_Value)+AC374*$N374*SUMIF(Lists!$E$2:$E$133,'Quarterly Information'!$M374,Exchange_Value)+AC374*$P374*SUMIF(Lists!$E$2:$E$133,'Quarterly Information'!$O374,Exchange_Value)+AC374*$R374*SUMIF(Lists!$E$2:$E$133,'Quarterly Information'!$Q374,Exchange_Value)+AC374*$T374*SUMIF(Lists!$E$2:$E$133,'Quarterly Information'!$S374,Exchange_Value))/1000,AC374*SUMIF(Lists!$E$2:$E$133,$I374,Exchange_Value)/1000),1)</f>
        <v>0</v>
      </c>
      <c r="CG374" s="218">
        <f>ROUND(IF($I374="Other HFC Blend",(AD374*$L374*SUMIF(Lists!$E$2:$E$133,'Quarterly Information'!$K374,Exchange_Value)+AD374*$N374*SUMIF(Lists!$E$2:$E$133,'Quarterly Information'!$M374,Exchange_Value)+AD374*$P374*SUMIF(Lists!$E$2:$E$133,'Quarterly Information'!$O374,Exchange_Value)+AD374*$R374*SUMIF(Lists!$E$2:$E$133,'Quarterly Information'!$Q374,Exchange_Value)+AD374*$T374*SUMIF(Lists!$E$2:$E$133,'Quarterly Information'!$S374,Exchange_Value))/1000,AD374*SUMIF(Lists!$E$2:$E$133,$I374,Exchange_Value)/1000),1)</f>
        <v>0</v>
      </c>
      <c r="CH374" s="218">
        <f>ROUND(IF($I374="Other HFC Blend",(AE374*$L374*SUMIF(Lists!$E$2:$E$133,'Quarterly Information'!$K374,Exchange_Value)+AE374*$N374*SUMIF(Lists!$E$2:$E$133,'Quarterly Information'!$M374,Exchange_Value)+AE374*$P374*SUMIF(Lists!$E$2:$E$133,'Quarterly Information'!$O374,Exchange_Value)+AE374*$R374*SUMIF(Lists!$E$2:$E$133,'Quarterly Information'!$Q374,Exchange_Value)+AE374*$T374*SUMIF(Lists!$E$2:$E$133,'Quarterly Information'!$S374,Exchange_Value))/1000,AE374*SUMIF(Lists!$E$2:$E$133,$I374,Exchange_Value)/1000),1)</f>
        <v>0</v>
      </c>
      <c r="CI374" s="218">
        <f>ROUND(IF($I374="Other HFC Blend",(AF374*$L374*SUMIF(Lists!$E$2:$E$133,'Quarterly Information'!$K374,Exchange_Value)+AF374*$N374*SUMIF(Lists!$E$2:$E$133,'Quarterly Information'!$M374,Exchange_Value)+AF374*$P374*SUMIF(Lists!$E$2:$E$133,'Quarterly Information'!$O374,Exchange_Value)+AF374*$R374*SUMIF(Lists!$E$2:$E$133,'Quarterly Information'!$Q374,Exchange_Value)+AF374*$T374*SUMIF(Lists!$E$2:$E$133,'Quarterly Information'!$S374,Exchange_Value))/1000,AF374*SUMIF(Lists!$E$2:$E$133,$I374,Exchange_Value)/1000),1)</f>
        <v>0</v>
      </c>
    </row>
    <row r="375" spans="1:87" ht="14" x14ac:dyDescent="0.25">
      <c r="A375" s="39">
        <v>333</v>
      </c>
      <c r="B375" s="90" t="str">
        <f t="shared" si="256"/>
        <v/>
      </c>
      <c r="C375" s="159"/>
      <c r="D375" s="91"/>
      <c r="E375" s="174"/>
      <c r="F375" s="92"/>
      <c r="G375" s="93"/>
      <c r="H375" s="94"/>
      <c r="I375" s="185"/>
      <c r="J375" s="200"/>
      <c r="K375" s="210"/>
      <c r="L375" s="95"/>
      <c r="M375" s="92"/>
      <c r="N375" s="95"/>
      <c r="O375" s="92"/>
      <c r="P375" s="95"/>
      <c r="Q375" s="128"/>
      <c r="R375" s="95"/>
      <c r="S375" s="128"/>
      <c r="T375" s="211"/>
      <c r="U375" s="203"/>
      <c r="V375" s="92"/>
      <c r="W375" s="96"/>
      <c r="X375" s="92"/>
      <c r="Y375" s="220"/>
      <c r="Z375" s="226"/>
      <c r="AA375" s="165"/>
      <c r="AB375" s="165"/>
      <c r="AC375" s="165"/>
      <c r="AD375" s="165"/>
      <c r="AE375" s="165"/>
      <c r="AF375" s="168"/>
      <c r="AG375"/>
      <c r="AH375" s="107">
        <f t="shared" si="215"/>
        <v>0</v>
      </c>
      <c r="AI375" s="107">
        <f t="shared" si="216"/>
        <v>0</v>
      </c>
      <c r="AJ375" s="107">
        <f t="shared" si="217"/>
        <v>0</v>
      </c>
      <c r="AK375" s="107">
        <f t="shared" si="218"/>
        <v>0</v>
      </c>
      <c r="AL375" s="107">
        <f t="shared" si="219"/>
        <v>0</v>
      </c>
      <c r="AM375" s="107">
        <f t="shared" si="257"/>
        <v>0</v>
      </c>
      <c r="AO375" s="161" t="e">
        <f t="shared" si="220"/>
        <v>#DIV/0!</v>
      </c>
      <c r="AP375" s="161" t="e">
        <f t="shared" si="221"/>
        <v>#DIV/0!</v>
      </c>
      <c r="AQ375" s="161" t="e">
        <f t="shared" si="222"/>
        <v>#DIV/0!</v>
      </c>
      <c r="AR375" s="161" t="e">
        <f t="shared" si="223"/>
        <v>#DIV/0!</v>
      </c>
      <c r="AS375" s="161" t="e">
        <f t="shared" si="224"/>
        <v>#DIV/0!</v>
      </c>
      <c r="AT375" s="107">
        <f t="shared" si="225"/>
        <v>0</v>
      </c>
      <c r="AU375" s="161" t="e">
        <f t="shared" si="226"/>
        <v>#DIV/0!</v>
      </c>
      <c r="AV375" s="161" t="e">
        <f t="shared" si="227"/>
        <v>#DIV/0!</v>
      </c>
      <c r="AW375" s="161" t="e">
        <f t="shared" si="228"/>
        <v>#DIV/0!</v>
      </c>
      <c r="AX375" s="161" t="e">
        <f t="shared" si="229"/>
        <v>#DIV/0!</v>
      </c>
      <c r="AY375" s="161" t="e">
        <f t="shared" si="230"/>
        <v>#DIV/0!</v>
      </c>
      <c r="AZ375" s="107">
        <f t="shared" si="231"/>
        <v>0</v>
      </c>
      <c r="BA375" s="161" t="e">
        <f t="shared" si="232"/>
        <v>#DIV/0!</v>
      </c>
      <c r="BB375" s="161" t="e">
        <f t="shared" si="233"/>
        <v>#DIV/0!</v>
      </c>
      <c r="BC375" s="161" t="e">
        <f t="shared" si="234"/>
        <v>#DIV/0!</v>
      </c>
      <c r="BD375" s="161" t="e">
        <f t="shared" si="235"/>
        <v>#DIV/0!</v>
      </c>
      <c r="BE375" s="161" t="e">
        <f t="shared" si="236"/>
        <v>#DIV/0!</v>
      </c>
      <c r="BF375" s="107">
        <f t="shared" si="237"/>
        <v>0</v>
      </c>
      <c r="BG375" s="161" t="e">
        <f t="shared" si="238"/>
        <v>#DIV/0!</v>
      </c>
      <c r="BH375" s="161" t="e">
        <f t="shared" si="239"/>
        <v>#DIV/0!</v>
      </c>
      <c r="BI375" s="161" t="e">
        <f t="shared" si="240"/>
        <v>#DIV/0!</v>
      </c>
      <c r="BJ375" s="161" t="e">
        <f t="shared" si="241"/>
        <v>#DIV/0!</v>
      </c>
      <c r="BK375" s="161" t="e">
        <f t="shared" si="242"/>
        <v>#DIV/0!</v>
      </c>
      <c r="BL375" s="107">
        <f t="shared" si="243"/>
        <v>0</v>
      </c>
      <c r="BM375" s="161" t="e">
        <f t="shared" si="244"/>
        <v>#DIV/0!</v>
      </c>
      <c r="BN375" s="161" t="e">
        <f t="shared" si="245"/>
        <v>#DIV/0!</v>
      </c>
      <c r="BO375" s="161" t="e">
        <f t="shared" si="246"/>
        <v>#DIV/0!</v>
      </c>
      <c r="BP375" s="161" t="e">
        <f t="shared" si="247"/>
        <v>#DIV/0!</v>
      </c>
      <c r="BQ375" s="161" t="e">
        <f t="shared" si="248"/>
        <v>#DIV/0!</v>
      </c>
      <c r="BR375" s="107">
        <f t="shared" si="249"/>
        <v>0</v>
      </c>
      <c r="BS375" s="161" t="e">
        <f t="shared" si="250"/>
        <v>#DIV/0!</v>
      </c>
      <c r="BT375" s="161" t="e">
        <f t="shared" si="251"/>
        <v>#DIV/0!</v>
      </c>
      <c r="BU375" s="161" t="e">
        <f t="shared" si="252"/>
        <v>#DIV/0!</v>
      </c>
      <c r="BV375" s="161" t="e">
        <f t="shared" si="253"/>
        <v>#DIV/0!</v>
      </c>
      <c r="BW375" s="161" t="e">
        <f t="shared" si="254"/>
        <v>#DIV/0!</v>
      </c>
      <c r="BX375" s="107">
        <f t="shared" si="255"/>
        <v>0</v>
      </c>
      <c r="BZ375" s="40" t="e">
        <f>VLOOKUP(I375,Lists!$D$2:$D$19,1,FALSE)</f>
        <v>#N/A</v>
      </c>
      <c r="CA375" s="40" t="e">
        <f>VLOOKUP($I375,Blends!$B$2:$B$115,1,FALSE)</f>
        <v>#N/A</v>
      </c>
      <c r="CC375" s="218">
        <f>ROUND(IF($I375="Other HFC Blend",(Z375*$L375*SUMIF(Lists!$E$2:$E$133,'Quarterly Information'!$K375,Exchange_Value)+Z375*$N375*SUMIF(Lists!$E$2:$E$133,'Quarterly Information'!$M375,Exchange_Value)+Z375*$P375*SUMIF(Lists!$E$2:$E$133,'Quarterly Information'!$O375,Exchange_Value)+Z375*$R375*SUMIF(Lists!$E$2:$E$133,'Quarterly Information'!$Q375,Exchange_Value)+Z375*$T375*SUMIF(Lists!$E$2:$E$133,'Quarterly Information'!$S375,Exchange_Value))/1000,Z375*SUMIF(Lists!$E$2:$E$133,$I375,Exchange_Value)/1000),1)</f>
        <v>0</v>
      </c>
      <c r="CD375" s="218">
        <f>ROUND(IF($I375="Other HFC Blend",(AA375*$L375*SUMIF(Lists!$E$2:$E$133,'Quarterly Information'!$K375,Exchange_Value)+AA375*$N375*SUMIF(Lists!$E$2:$E$133,'Quarterly Information'!$M375,Exchange_Value)+AA375*$P375*SUMIF(Lists!$E$2:$E$133,'Quarterly Information'!$O375,Exchange_Value)+AA375*$R375*SUMIF(Lists!$E$2:$E$133,'Quarterly Information'!$Q375,Exchange_Value)+AA375*$T375*SUMIF(Lists!$E$2:$E$133,'Quarterly Information'!$S375,Exchange_Value))/1000,AA375*SUMIF(Lists!$E$2:$E$133,$I375,Exchange_Value)/1000),1)</f>
        <v>0</v>
      </c>
      <c r="CE375" s="218">
        <f>ROUND(IF($I375="Other HFC Blend",(AB375*$L375*SUMIF(Lists!$E$2:$E$133,'Quarterly Information'!$K375,Exchange_Value)+AB375*$N375*SUMIF(Lists!$E$2:$E$133,'Quarterly Information'!$M375,Exchange_Value)+AB375*$P375*SUMIF(Lists!$E$2:$E$133,'Quarterly Information'!$O375,Exchange_Value)+AB375*$R375*SUMIF(Lists!$E$2:$E$133,'Quarterly Information'!$Q375,Exchange_Value)+AB375*$T375*SUMIF(Lists!$E$2:$E$133,'Quarterly Information'!$S375,Exchange_Value))/1000,AB375*SUMIF(Lists!$E$2:$E$133,$I375,Exchange_Value)/1000),1)</f>
        <v>0</v>
      </c>
      <c r="CF375" s="218">
        <f>ROUND(IF($I375="Other HFC Blend",(AC375*$L375*SUMIF(Lists!$E$2:$E$133,'Quarterly Information'!$K375,Exchange_Value)+AC375*$N375*SUMIF(Lists!$E$2:$E$133,'Quarterly Information'!$M375,Exchange_Value)+AC375*$P375*SUMIF(Lists!$E$2:$E$133,'Quarterly Information'!$O375,Exchange_Value)+AC375*$R375*SUMIF(Lists!$E$2:$E$133,'Quarterly Information'!$Q375,Exchange_Value)+AC375*$T375*SUMIF(Lists!$E$2:$E$133,'Quarterly Information'!$S375,Exchange_Value))/1000,AC375*SUMIF(Lists!$E$2:$E$133,$I375,Exchange_Value)/1000),1)</f>
        <v>0</v>
      </c>
      <c r="CG375" s="218">
        <f>ROUND(IF($I375="Other HFC Blend",(AD375*$L375*SUMIF(Lists!$E$2:$E$133,'Quarterly Information'!$K375,Exchange_Value)+AD375*$N375*SUMIF(Lists!$E$2:$E$133,'Quarterly Information'!$M375,Exchange_Value)+AD375*$P375*SUMIF(Lists!$E$2:$E$133,'Quarterly Information'!$O375,Exchange_Value)+AD375*$R375*SUMIF(Lists!$E$2:$E$133,'Quarterly Information'!$Q375,Exchange_Value)+AD375*$T375*SUMIF(Lists!$E$2:$E$133,'Quarterly Information'!$S375,Exchange_Value))/1000,AD375*SUMIF(Lists!$E$2:$E$133,$I375,Exchange_Value)/1000),1)</f>
        <v>0</v>
      </c>
      <c r="CH375" s="218">
        <f>ROUND(IF($I375="Other HFC Blend",(AE375*$L375*SUMIF(Lists!$E$2:$E$133,'Quarterly Information'!$K375,Exchange_Value)+AE375*$N375*SUMIF(Lists!$E$2:$E$133,'Quarterly Information'!$M375,Exchange_Value)+AE375*$P375*SUMIF(Lists!$E$2:$E$133,'Quarterly Information'!$O375,Exchange_Value)+AE375*$R375*SUMIF(Lists!$E$2:$E$133,'Quarterly Information'!$Q375,Exchange_Value)+AE375*$T375*SUMIF(Lists!$E$2:$E$133,'Quarterly Information'!$S375,Exchange_Value))/1000,AE375*SUMIF(Lists!$E$2:$E$133,$I375,Exchange_Value)/1000),1)</f>
        <v>0</v>
      </c>
      <c r="CI375" s="218">
        <f>ROUND(IF($I375="Other HFC Blend",(AF375*$L375*SUMIF(Lists!$E$2:$E$133,'Quarterly Information'!$K375,Exchange_Value)+AF375*$N375*SUMIF(Lists!$E$2:$E$133,'Quarterly Information'!$M375,Exchange_Value)+AF375*$P375*SUMIF(Lists!$E$2:$E$133,'Quarterly Information'!$O375,Exchange_Value)+AF375*$R375*SUMIF(Lists!$E$2:$E$133,'Quarterly Information'!$Q375,Exchange_Value)+AF375*$T375*SUMIF(Lists!$E$2:$E$133,'Quarterly Information'!$S375,Exchange_Value))/1000,AF375*SUMIF(Lists!$E$2:$E$133,$I375,Exchange_Value)/1000),1)</f>
        <v>0</v>
      </c>
    </row>
    <row r="376" spans="1:87" ht="14" x14ac:dyDescent="0.25">
      <c r="A376" s="39">
        <v>334</v>
      </c>
      <c r="B376" s="90" t="str">
        <f t="shared" si="256"/>
        <v/>
      </c>
      <c r="C376" s="159"/>
      <c r="D376" s="91"/>
      <c r="E376" s="174"/>
      <c r="F376" s="92"/>
      <c r="G376" s="93"/>
      <c r="H376" s="94"/>
      <c r="I376" s="185"/>
      <c r="J376" s="200"/>
      <c r="K376" s="210"/>
      <c r="L376" s="95"/>
      <c r="M376" s="92"/>
      <c r="N376" s="95"/>
      <c r="O376" s="92"/>
      <c r="P376" s="95"/>
      <c r="Q376" s="128"/>
      <c r="R376" s="95"/>
      <c r="S376" s="128"/>
      <c r="T376" s="211"/>
      <c r="U376" s="203"/>
      <c r="V376" s="92"/>
      <c r="W376" s="96"/>
      <c r="X376" s="92"/>
      <c r="Y376" s="220"/>
      <c r="Z376" s="226"/>
      <c r="AA376" s="165"/>
      <c r="AB376" s="165"/>
      <c r="AC376" s="165"/>
      <c r="AD376" s="165"/>
      <c r="AE376" s="165"/>
      <c r="AF376" s="168"/>
      <c r="AG376"/>
      <c r="AH376" s="107">
        <f t="shared" si="215"/>
        <v>0</v>
      </c>
      <c r="AI376" s="107">
        <f t="shared" si="216"/>
        <v>0</v>
      </c>
      <c r="AJ376" s="107">
        <f t="shared" si="217"/>
        <v>0</v>
      </c>
      <c r="AK376" s="107">
        <f t="shared" si="218"/>
        <v>0</v>
      </c>
      <c r="AL376" s="107">
        <f t="shared" si="219"/>
        <v>0</v>
      </c>
      <c r="AM376" s="107">
        <f t="shared" si="257"/>
        <v>0</v>
      </c>
      <c r="AO376" s="161" t="e">
        <f t="shared" si="220"/>
        <v>#DIV/0!</v>
      </c>
      <c r="AP376" s="161" t="e">
        <f t="shared" si="221"/>
        <v>#DIV/0!</v>
      </c>
      <c r="AQ376" s="161" t="e">
        <f t="shared" si="222"/>
        <v>#DIV/0!</v>
      </c>
      <c r="AR376" s="161" t="e">
        <f t="shared" si="223"/>
        <v>#DIV/0!</v>
      </c>
      <c r="AS376" s="161" t="e">
        <f t="shared" si="224"/>
        <v>#DIV/0!</v>
      </c>
      <c r="AT376" s="107">
        <f t="shared" si="225"/>
        <v>0</v>
      </c>
      <c r="AU376" s="161" t="e">
        <f t="shared" si="226"/>
        <v>#DIV/0!</v>
      </c>
      <c r="AV376" s="161" t="e">
        <f t="shared" si="227"/>
        <v>#DIV/0!</v>
      </c>
      <c r="AW376" s="161" t="e">
        <f t="shared" si="228"/>
        <v>#DIV/0!</v>
      </c>
      <c r="AX376" s="161" t="e">
        <f t="shared" si="229"/>
        <v>#DIV/0!</v>
      </c>
      <c r="AY376" s="161" t="e">
        <f t="shared" si="230"/>
        <v>#DIV/0!</v>
      </c>
      <c r="AZ376" s="107">
        <f t="shared" si="231"/>
        <v>0</v>
      </c>
      <c r="BA376" s="161" t="e">
        <f t="shared" si="232"/>
        <v>#DIV/0!</v>
      </c>
      <c r="BB376" s="161" t="e">
        <f t="shared" si="233"/>
        <v>#DIV/0!</v>
      </c>
      <c r="BC376" s="161" t="e">
        <f t="shared" si="234"/>
        <v>#DIV/0!</v>
      </c>
      <c r="BD376" s="161" t="e">
        <f t="shared" si="235"/>
        <v>#DIV/0!</v>
      </c>
      <c r="BE376" s="161" t="e">
        <f t="shared" si="236"/>
        <v>#DIV/0!</v>
      </c>
      <c r="BF376" s="107">
        <f t="shared" si="237"/>
        <v>0</v>
      </c>
      <c r="BG376" s="161" t="e">
        <f t="shared" si="238"/>
        <v>#DIV/0!</v>
      </c>
      <c r="BH376" s="161" t="e">
        <f t="shared" si="239"/>
        <v>#DIV/0!</v>
      </c>
      <c r="BI376" s="161" t="e">
        <f t="shared" si="240"/>
        <v>#DIV/0!</v>
      </c>
      <c r="BJ376" s="161" t="e">
        <f t="shared" si="241"/>
        <v>#DIV/0!</v>
      </c>
      <c r="BK376" s="161" t="e">
        <f t="shared" si="242"/>
        <v>#DIV/0!</v>
      </c>
      <c r="BL376" s="107">
        <f t="shared" si="243"/>
        <v>0</v>
      </c>
      <c r="BM376" s="161" t="e">
        <f t="shared" si="244"/>
        <v>#DIV/0!</v>
      </c>
      <c r="BN376" s="161" t="e">
        <f t="shared" si="245"/>
        <v>#DIV/0!</v>
      </c>
      <c r="BO376" s="161" t="e">
        <f t="shared" si="246"/>
        <v>#DIV/0!</v>
      </c>
      <c r="BP376" s="161" t="e">
        <f t="shared" si="247"/>
        <v>#DIV/0!</v>
      </c>
      <c r="BQ376" s="161" t="e">
        <f t="shared" si="248"/>
        <v>#DIV/0!</v>
      </c>
      <c r="BR376" s="107">
        <f t="shared" si="249"/>
        <v>0</v>
      </c>
      <c r="BS376" s="161" t="e">
        <f t="shared" si="250"/>
        <v>#DIV/0!</v>
      </c>
      <c r="BT376" s="161" t="e">
        <f t="shared" si="251"/>
        <v>#DIV/0!</v>
      </c>
      <c r="BU376" s="161" t="e">
        <f t="shared" si="252"/>
        <v>#DIV/0!</v>
      </c>
      <c r="BV376" s="161" t="e">
        <f t="shared" si="253"/>
        <v>#DIV/0!</v>
      </c>
      <c r="BW376" s="161" t="e">
        <f t="shared" si="254"/>
        <v>#DIV/0!</v>
      </c>
      <c r="BX376" s="107">
        <f t="shared" si="255"/>
        <v>0</v>
      </c>
      <c r="BZ376" s="40" t="e">
        <f>VLOOKUP(I376,Lists!$D$2:$D$19,1,FALSE)</f>
        <v>#N/A</v>
      </c>
      <c r="CA376" s="40" t="e">
        <f>VLOOKUP($I376,Blends!$B$2:$B$115,1,FALSE)</f>
        <v>#N/A</v>
      </c>
      <c r="CC376" s="218">
        <f>ROUND(IF($I376="Other HFC Blend",(Z376*$L376*SUMIF(Lists!$E$2:$E$133,'Quarterly Information'!$K376,Exchange_Value)+Z376*$N376*SUMIF(Lists!$E$2:$E$133,'Quarterly Information'!$M376,Exchange_Value)+Z376*$P376*SUMIF(Lists!$E$2:$E$133,'Quarterly Information'!$O376,Exchange_Value)+Z376*$R376*SUMIF(Lists!$E$2:$E$133,'Quarterly Information'!$Q376,Exchange_Value)+Z376*$T376*SUMIF(Lists!$E$2:$E$133,'Quarterly Information'!$S376,Exchange_Value))/1000,Z376*SUMIF(Lists!$E$2:$E$133,$I376,Exchange_Value)/1000),1)</f>
        <v>0</v>
      </c>
      <c r="CD376" s="218">
        <f>ROUND(IF($I376="Other HFC Blend",(AA376*$L376*SUMIF(Lists!$E$2:$E$133,'Quarterly Information'!$K376,Exchange_Value)+AA376*$N376*SUMIF(Lists!$E$2:$E$133,'Quarterly Information'!$M376,Exchange_Value)+AA376*$P376*SUMIF(Lists!$E$2:$E$133,'Quarterly Information'!$O376,Exchange_Value)+AA376*$R376*SUMIF(Lists!$E$2:$E$133,'Quarterly Information'!$Q376,Exchange_Value)+AA376*$T376*SUMIF(Lists!$E$2:$E$133,'Quarterly Information'!$S376,Exchange_Value))/1000,AA376*SUMIF(Lists!$E$2:$E$133,$I376,Exchange_Value)/1000),1)</f>
        <v>0</v>
      </c>
      <c r="CE376" s="218">
        <f>ROUND(IF($I376="Other HFC Blend",(AB376*$L376*SUMIF(Lists!$E$2:$E$133,'Quarterly Information'!$K376,Exchange_Value)+AB376*$N376*SUMIF(Lists!$E$2:$E$133,'Quarterly Information'!$M376,Exchange_Value)+AB376*$P376*SUMIF(Lists!$E$2:$E$133,'Quarterly Information'!$O376,Exchange_Value)+AB376*$R376*SUMIF(Lists!$E$2:$E$133,'Quarterly Information'!$Q376,Exchange_Value)+AB376*$T376*SUMIF(Lists!$E$2:$E$133,'Quarterly Information'!$S376,Exchange_Value))/1000,AB376*SUMIF(Lists!$E$2:$E$133,$I376,Exchange_Value)/1000),1)</f>
        <v>0</v>
      </c>
      <c r="CF376" s="218">
        <f>ROUND(IF($I376="Other HFC Blend",(AC376*$L376*SUMIF(Lists!$E$2:$E$133,'Quarterly Information'!$K376,Exchange_Value)+AC376*$N376*SUMIF(Lists!$E$2:$E$133,'Quarterly Information'!$M376,Exchange_Value)+AC376*$P376*SUMIF(Lists!$E$2:$E$133,'Quarterly Information'!$O376,Exchange_Value)+AC376*$R376*SUMIF(Lists!$E$2:$E$133,'Quarterly Information'!$Q376,Exchange_Value)+AC376*$T376*SUMIF(Lists!$E$2:$E$133,'Quarterly Information'!$S376,Exchange_Value))/1000,AC376*SUMIF(Lists!$E$2:$E$133,$I376,Exchange_Value)/1000),1)</f>
        <v>0</v>
      </c>
      <c r="CG376" s="218">
        <f>ROUND(IF($I376="Other HFC Blend",(AD376*$L376*SUMIF(Lists!$E$2:$E$133,'Quarterly Information'!$K376,Exchange_Value)+AD376*$N376*SUMIF(Lists!$E$2:$E$133,'Quarterly Information'!$M376,Exchange_Value)+AD376*$P376*SUMIF(Lists!$E$2:$E$133,'Quarterly Information'!$O376,Exchange_Value)+AD376*$R376*SUMIF(Lists!$E$2:$E$133,'Quarterly Information'!$Q376,Exchange_Value)+AD376*$T376*SUMIF(Lists!$E$2:$E$133,'Quarterly Information'!$S376,Exchange_Value))/1000,AD376*SUMIF(Lists!$E$2:$E$133,$I376,Exchange_Value)/1000),1)</f>
        <v>0</v>
      </c>
      <c r="CH376" s="218">
        <f>ROUND(IF($I376="Other HFC Blend",(AE376*$L376*SUMIF(Lists!$E$2:$E$133,'Quarterly Information'!$K376,Exchange_Value)+AE376*$N376*SUMIF(Lists!$E$2:$E$133,'Quarterly Information'!$M376,Exchange_Value)+AE376*$P376*SUMIF(Lists!$E$2:$E$133,'Quarterly Information'!$O376,Exchange_Value)+AE376*$R376*SUMIF(Lists!$E$2:$E$133,'Quarterly Information'!$Q376,Exchange_Value)+AE376*$T376*SUMIF(Lists!$E$2:$E$133,'Quarterly Information'!$S376,Exchange_Value))/1000,AE376*SUMIF(Lists!$E$2:$E$133,$I376,Exchange_Value)/1000),1)</f>
        <v>0</v>
      </c>
      <c r="CI376" s="218">
        <f>ROUND(IF($I376="Other HFC Blend",(AF376*$L376*SUMIF(Lists!$E$2:$E$133,'Quarterly Information'!$K376,Exchange_Value)+AF376*$N376*SUMIF(Lists!$E$2:$E$133,'Quarterly Information'!$M376,Exchange_Value)+AF376*$P376*SUMIF(Lists!$E$2:$E$133,'Quarterly Information'!$O376,Exchange_Value)+AF376*$R376*SUMIF(Lists!$E$2:$E$133,'Quarterly Information'!$Q376,Exchange_Value)+AF376*$T376*SUMIF(Lists!$E$2:$E$133,'Quarterly Information'!$S376,Exchange_Value))/1000,AF376*SUMIF(Lists!$E$2:$E$133,$I376,Exchange_Value)/1000),1)</f>
        <v>0</v>
      </c>
    </row>
    <row r="377" spans="1:87" ht="14" x14ac:dyDescent="0.25">
      <c r="A377" s="39">
        <v>335</v>
      </c>
      <c r="B377" s="90" t="str">
        <f t="shared" si="256"/>
        <v/>
      </c>
      <c r="C377" s="159"/>
      <c r="D377" s="91"/>
      <c r="E377" s="174"/>
      <c r="F377" s="92"/>
      <c r="G377" s="93"/>
      <c r="H377" s="94"/>
      <c r="I377" s="185"/>
      <c r="J377" s="200"/>
      <c r="K377" s="210"/>
      <c r="L377" s="95"/>
      <c r="M377" s="92"/>
      <c r="N377" s="95"/>
      <c r="O377" s="92"/>
      <c r="P377" s="95"/>
      <c r="Q377" s="128"/>
      <c r="R377" s="95"/>
      <c r="S377" s="128"/>
      <c r="T377" s="211"/>
      <c r="U377" s="203"/>
      <c r="V377" s="92"/>
      <c r="W377" s="96"/>
      <c r="X377" s="92"/>
      <c r="Y377" s="220"/>
      <c r="Z377" s="226"/>
      <c r="AA377" s="165"/>
      <c r="AB377" s="165"/>
      <c r="AC377" s="165"/>
      <c r="AD377" s="165"/>
      <c r="AE377" s="165"/>
      <c r="AF377" s="168"/>
      <c r="AG377"/>
      <c r="AH377" s="107">
        <f t="shared" si="215"/>
        <v>0</v>
      </c>
      <c r="AI377" s="107">
        <f t="shared" si="216"/>
        <v>0</v>
      </c>
      <c r="AJ377" s="107">
        <f t="shared" si="217"/>
        <v>0</v>
      </c>
      <c r="AK377" s="107">
        <f t="shared" si="218"/>
        <v>0</v>
      </c>
      <c r="AL377" s="107">
        <f t="shared" si="219"/>
        <v>0</v>
      </c>
      <c r="AM377" s="107">
        <f t="shared" si="257"/>
        <v>0</v>
      </c>
      <c r="AO377" s="161" t="e">
        <f t="shared" si="220"/>
        <v>#DIV/0!</v>
      </c>
      <c r="AP377" s="161" t="e">
        <f t="shared" si="221"/>
        <v>#DIV/0!</v>
      </c>
      <c r="AQ377" s="161" t="e">
        <f t="shared" si="222"/>
        <v>#DIV/0!</v>
      </c>
      <c r="AR377" s="161" t="e">
        <f t="shared" si="223"/>
        <v>#DIV/0!</v>
      </c>
      <c r="AS377" s="161" t="e">
        <f t="shared" si="224"/>
        <v>#DIV/0!</v>
      </c>
      <c r="AT377" s="107">
        <f t="shared" si="225"/>
        <v>0</v>
      </c>
      <c r="AU377" s="161" t="e">
        <f t="shared" si="226"/>
        <v>#DIV/0!</v>
      </c>
      <c r="AV377" s="161" t="e">
        <f t="shared" si="227"/>
        <v>#DIV/0!</v>
      </c>
      <c r="AW377" s="161" t="e">
        <f t="shared" si="228"/>
        <v>#DIV/0!</v>
      </c>
      <c r="AX377" s="161" t="e">
        <f t="shared" si="229"/>
        <v>#DIV/0!</v>
      </c>
      <c r="AY377" s="161" t="e">
        <f t="shared" si="230"/>
        <v>#DIV/0!</v>
      </c>
      <c r="AZ377" s="107">
        <f t="shared" si="231"/>
        <v>0</v>
      </c>
      <c r="BA377" s="161" t="e">
        <f t="shared" si="232"/>
        <v>#DIV/0!</v>
      </c>
      <c r="BB377" s="161" t="e">
        <f t="shared" si="233"/>
        <v>#DIV/0!</v>
      </c>
      <c r="BC377" s="161" t="e">
        <f t="shared" si="234"/>
        <v>#DIV/0!</v>
      </c>
      <c r="BD377" s="161" t="e">
        <f t="shared" si="235"/>
        <v>#DIV/0!</v>
      </c>
      <c r="BE377" s="161" t="e">
        <f t="shared" si="236"/>
        <v>#DIV/0!</v>
      </c>
      <c r="BF377" s="107">
        <f t="shared" si="237"/>
        <v>0</v>
      </c>
      <c r="BG377" s="161" t="e">
        <f t="shared" si="238"/>
        <v>#DIV/0!</v>
      </c>
      <c r="BH377" s="161" t="e">
        <f t="shared" si="239"/>
        <v>#DIV/0!</v>
      </c>
      <c r="BI377" s="161" t="e">
        <f t="shared" si="240"/>
        <v>#DIV/0!</v>
      </c>
      <c r="BJ377" s="161" t="e">
        <f t="shared" si="241"/>
        <v>#DIV/0!</v>
      </c>
      <c r="BK377" s="161" t="e">
        <f t="shared" si="242"/>
        <v>#DIV/0!</v>
      </c>
      <c r="BL377" s="107">
        <f t="shared" si="243"/>
        <v>0</v>
      </c>
      <c r="BM377" s="161" t="e">
        <f t="shared" si="244"/>
        <v>#DIV/0!</v>
      </c>
      <c r="BN377" s="161" t="e">
        <f t="shared" si="245"/>
        <v>#DIV/0!</v>
      </c>
      <c r="BO377" s="161" t="e">
        <f t="shared" si="246"/>
        <v>#DIV/0!</v>
      </c>
      <c r="BP377" s="161" t="e">
        <f t="shared" si="247"/>
        <v>#DIV/0!</v>
      </c>
      <c r="BQ377" s="161" t="e">
        <f t="shared" si="248"/>
        <v>#DIV/0!</v>
      </c>
      <c r="BR377" s="107">
        <f t="shared" si="249"/>
        <v>0</v>
      </c>
      <c r="BS377" s="161" t="e">
        <f t="shared" si="250"/>
        <v>#DIV/0!</v>
      </c>
      <c r="BT377" s="161" t="e">
        <f t="shared" si="251"/>
        <v>#DIV/0!</v>
      </c>
      <c r="BU377" s="161" t="e">
        <f t="shared" si="252"/>
        <v>#DIV/0!</v>
      </c>
      <c r="BV377" s="161" t="e">
        <f t="shared" si="253"/>
        <v>#DIV/0!</v>
      </c>
      <c r="BW377" s="161" t="e">
        <f t="shared" si="254"/>
        <v>#DIV/0!</v>
      </c>
      <c r="BX377" s="107">
        <f t="shared" si="255"/>
        <v>0</v>
      </c>
      <c r="BZ377" s="40" t="e">
        <f>VLOOKUP(I377,Lists!$D$2:$D$19,1,FALSE)</f>
        <v>#N/A</v>
      </c>
      <c r="CA377" s="40" t="e">
        <f>VLOOKUP($I377,Blends!$B$2:$B$115,1,FALSE)</f>
        <v>#N/A</v>
      </c>
      <c r="CC377" s="218">
        <f>ROUND(IF($I377="Other HFC Blend",(Z377*$L377*SUMIF(Lists!$E$2:$E$133,'Quarterly Information'!$K377,Exchange_Value)+Z377*$N377*SUMIF(Lists!$E$2:$E$133,'Quarterly Information'!$M377,Exchange_Value)+Z377*$P377*SUMIF(Lists!$E$2:$E$133,'Quarterly Information'!$O377,Exchange_Value)+Z377*$R377*SUMIF(Lists!$E$2:$E$133,'Quarterly Information'!$Q377,Exchange_Value)+Z377*$T377*SUMIF(Lists!$E$2:$E$133,'Quarterly Information'!$S377,Exchange_Value))/1000,Z377*SUMIF(Lists!$E$2:$E$133,$I377,Exchange_Value)/1000),1)</f>
        <v>0</v>
      </c>
      <c r="CD377" s="218">
        <f>ROUND(IF($I377="Other HFC Blend",(AA377*$L377*SUMIF(Lists!$E$2:$E$133,'Quarterly Information'!$K377,Exchange_Value)+AA377*$N377*SUMIF(Lists!$E$2:$E$133,'Quarterly Information'!$M377,Exchange_Value)+AA377*$P377*SUMIF(Lists!$E$2:$E$133,'Quarterly Information'!$O377,Exchange_Value)+AA377*$R377*SUMIF(Lists!$E$2:$E$133,'Quarterly Information'!$Q377,Exchange_Value)+AA377*$T377*SUMIF(Lists!$E$2:$E$133,'Quarterly Information'!$S377,Exchange_Value))/1000,AA377*SUMIF(Lists!$E$2:$E$133,$I377,Exchange_Value)/1000),1)</f>
        <v>0</v>
      </c>
      <c r="CE377" s="218">
        <f>ROUND(IF($I377="Other HFC Blend",(AB377*$L377*SUMIF(Lists!$E$2:$E$133,'Quarterly Information'!$K377,Exchange_Value)+AB377*$N377*SUMIF(Lists!$E$2:$E$133,'Quarterly Information'!$M377,Exchange_Value)+AB377*$P377*SUMIF(Lists!$E$2:$E$133,'Quarterly Information'!$O377,Exchange_Value)+AB377*$R377*SUMIF(Lists!$E$2:$E$133,'Quarterly Information'!$Q377,Exchange_Value)+AB377*$T377*SUMIF(Lists!$E$2:$E$133,'Quarterly Information'!$S377,Exchange_Value))/1000,AB377*SUMIF(Lists!$E$2:$E$133,$I377,Exchange_Value)/1000),1)</f>
        <v>0</v>
      </c>
      <c r="CF377" s="218">
        <f>ROUND(IF($I377="Other HFC Blend",(AC377*$L377*SUMIF(Lists!$E$2:$E$133,'Quarterly Information'!$K377,Exchange_Value)+AC377*$N377*SUMIF(Lists!$E$2:$E$133,'Quarterly Information'!$M377,Exchange_Value)+AC377*$P377*SUMIF(Lists!$E$2:$E$133,'Quarterly Information'!$O377,Exchange_Value)+AC377*$R377*SUMIF(Lists!$E$2:$E$133,'Quarterly Information'!$Q377,Exchange_Value)+AC377*$T377*SUMIF(Lists!$E$2:$E$133,'Quarterly Information'!$S377,Exchange_Value))/1000,AC377*SUMIF(Lists!$E$2:$E$133,$I377,Exchange_Value)/1000),1)</f>
        <v>0</v>
      </c>
      <c r="CG377" s="218">
        <f>ROUND(IF($I377="Other HFC Blend",(AD377*$L377*SUMIF(Lists!$E$2:$E$133,'Quarterly Information'!$K377,Exchange_Value)+AD377*$N377*SUMIF(Lists!$E$2:$E$133,'Quarterly Information'!$M377,Exchange_Value)+AD377*$P377*SUMIF(Lists!$E$2:$E$133,'Quarterly Information'!$O377,Exchange_Value)+AD377*$R377*SUMIF(Lists!$E$2:$E$133,'Quarterly Information'!$Q377,Exchange_Value)+AD377*$T377*SUMIF(Lists!$E$2:$E$133,'Quarterly Information'!$S377,Exchange_Value))/1000,AD377*SUMIF(Lists!$E$2:$E$133,$I377,Exchange_Value)/1000),1)</f>
        <v>0</v>
      </c>
      <c r="CH377" s="218">
        <f>ROUND(IF($I377="Other HFC Blend",(AE377*$L377*SUMIF(Lists!$E$2:$E$133,'Quarterly Information'!$K377,Exchange_Value)+AE377*$N377*SUMIF(Lists!$E$2:$E$133,'Quarterly Information'!$M377,Exchange_Value)+AE377*$P377*SUMIF(Lists!$E$2:$E$133,'Quarterly Information'!$O377,Exchange_Value)+AE377*$R377*SUMIF(Lists!$E$2:$E$133,'Quarterly Information'!$Q377,Exchange_Value)+AE377*$T377*SUMIF(Lists!$E$2:$E$133,'Quarterly Information'!$S377,Exchange_Value))/1000,AE377*SUMIF(Lists!$E$2:$E$133,$I377,Exchange_Value)/1000),1)</f>
        <v>0</v>
      </c>
      <c r="CI377" s="218">
        <f>ROUND(IF($I377="Other HFC Blend",(AF377*$L377*SUMIF(Lists!$E$2:$E$133,'Quarterly Information'!$K377,Exchange_Value)+AF377*$N377*SUMIF(Lists!$E$2:$E$133,'Quarterly Information'!$M377,Exchange_Value)+AF377*$P377*SUMIF(Lists!$E$2:$E$133,'Quarterly Information'!$O377,Exchange_Value)+AF377*$R377*SUMIF(Lists!$E$2:$E$133,'Quarterly Information'!$Q377,Exchange_Value)+AF377*$T377*SUMIF(Lists!$E$2:$E$133,'Quarterly Information'!$S377,Exchange_Value))/1000,AF377*SUMIF(Lists!$E$2:$E$133,$I377,Exchange_Value)/1000),1)</f>
        <v>0</v>
      </c>
    </row>
    <row r="378" spans="1:87" ht="14" x14ac:dyDescent="0.25">
      <c r="A378" s="39">
        <v>336</v>
      </c>
      <c r="B378" s="90" t="str">
        <f t="shared" si="256"/>
        <v/>
      </c>
      <c r="C378" s="159"/>
      <c r="D378" s="91"/>
      <c r="E378" s="174"/>
      <c r="F378" s="92"/>
      <c r="G378" s="93"/>
      <c r="H378" s="94"/>
      <c r="I378" s="185"/>
      <c r="J378" s="200"/>
      <c r="K378" s="210"/>
      <c r="L378" s="95"/>
      <c r="M378" s="92"/>
      <c r="N378" s="95"/>
      <c r="O378" s="92"/>
      <c r="P378" s="95"/>
      <c r="Q378" s="128"/>
      <c r="R378" s="95"/>
      <c r="S378" s="128"/>
      <c r="T378" s="211"/>
      <c r="U378" s="203"/>
      <c r="V378" s="92"/>
      <c r="W378" s="96"/>
      <c r="X378" s="92"/>
      <c r="Y378" s="220"/>
      <c r="Z378" s="226"/>
      <c r="AA378" s="165"/>
      <c r="AB378" s="165"/>
      <c r="AC378" s="165"/>
      <c r="AD378" s="165"/>
      <c r="AE378" s="165"/>
      <c r="AF378" s="168"/>
      <c r="AG378"/>
      <c r="AH378" s="107">
        <f t="shared" si="215"/>
        <v>0</v>
      </c>
      <c r="AI378" s="107">
        <f t="shared" si="216"/>
        <v>0</v>
      </c>
      <c r="AJ378" s="107">
        <f t="shared" si="217"/>
        <v>0</v>
      </c>
      <c r="AK378" s="107">
        <f t="shared" si="218"/>
        <v>0</v>
      </c>
      <c r="AL378" s="107">
        <f t="shared" si="219"/>
        <v>0</v>
      </c>
      <c r="AM378" s="107">
        <f t="shared" si="257"/>
        <v>0</v>
      </c>
      <c r="AO378" s="161" t="e">
        <f t="shared" si="220"/>
        <v>#DIV/0!</v>
      </c>
      <c r="AP378" s="161" t="e">
        <f t="shared" si="221"/>
        <v>#DIV/0!</v>
      </c>
      <c r="AQ378" s="161" t="e">
        <f t="shared" si="222"/>
        <v>#DIV/0!</v>
      </c>
      <c r="AR378" s="161" t="e">
        <f t="shared" si="223"/>
        <v>#DIV/0!</v>
      </c>
      <c r="AS378" s="161" t="e">
        <f t="shared" si="224"/>
        <v>#DIV/0!</v>
      </c>
      <c r="AT378" s="107">
        <f t="shared" si="225"/>
        <v>0</v>
      </c>
      <c r="AU378" s="161" t="e">
        <f t="shared" si="226"/>
        <v>#DIV/0!</v>
      </c>
      <c r="AV378" s="161" t="e">
        <f t="shared" si="227"/>
        <v>#DIV/0!</v>
      </c>
      <c r="AW378" s="161" t="e">
        <f t="shared" si="228"/>
        <v>#DIV/0!</v>
      </c>
      <c r="AX378" s="161" t="e">
        <f t="shared" si="229"/>
        <v>#DIV/0!</v>
      </c>
      <c r="AY378" s="161" t="e">
        <f t="shared" si="230"/>
        <v>#DIV/0!</v>
      </c>
      <c r="AZ378" s="107">
        <f t="shared" si="231"/>
        <v>0</v>
      </c>
      <c r="BA378" s="161" t="e">
        <f t="shared" si="232"/>
        <v>#DIV/0!</v>
      </c>
      <c r="BB378" s="161" t="e">
        <f t="shared" si="233"/>
        <v>#DIV/0!</v>
      </c>
      <c r="BC378" s="161" t="e">
        <f t="shared" si="234"/>
        <v>#DIV/0!</v>
      </c>
      <c r="BD378" s="161" t="e">
        <f t="shared" si="235"/>
        <v>#DIV/0!</v>
      </c>
      <c r="BE378" s="161" t="e">
        <f t="shared" si="236"/>
        <v>#DIV/0!</v>
      </c>
      <c r="BF378" s="107">
        <f t="shared" si="237"/>
        <v>0</v>
      </c>
      <c r="BG378" s="161" t="e">
        <f t="shared" si="238"/>
        <v>#DIV/0!</v>
      </c>
      <c r="BH378" s="161" t="e">
        <f t="shared" si="239"/>
        <v>#DIV/0!</v>
      </c>
      <c r="BI378" s="161" t="e">
        <f t="shared" si="240"/>
        <v>#DIV/0!</v>
      </c>
      <c r="BJ378" s="161" t="e">
        <f t="shared" si="241"/>
        <v>#DIV/0!</v>
      </c>
      <c r="BK378" s="161" t="e">
        <f t="shared" si="242"/>
        <v>#DIV/0!</v>
      </c>
      <c r="BL378" s="107">
        <f t="shared" si="243"/>
        <v>0</v>
      </c>
      <c r="BM378" s="161" t="e">
        <f t="shared" si="244"/>
        <v>#DIV/0!</v>
      </c>
      <c r="BN378" s="161" t="e">
        <f t="shared" si="245"/>
        <v>#DIV/0!</v>
      </c>
      <c r="BO378" s="161" t="e">
        <f t="shared" si="246"/>
        <v>#DIV/0!</v>
      </c>
      <c r="BP378" s="161" t="e">
        <f t="shared" si="247"/>
        <v>#DIV/0!</v>
      </c>
      <c r="BQ378" s="161" t="e">
        <f t="shared" si="248"/>
        <v>#DIV/0!</v>
      </c>
      <c r="BR378" s="107">
        <f t="shared" si="249"/>
        <v>0</v>
      </c>
      <c r="BS378" s="161" t="e">
        <f t="shared" si="250"/>
        <v>#DIV/0!</v>
      </c>
      <c r="BT378" s="161" t="e">
        <f t="shared" si="251"/>
        <v>#DIV/0!</v>
      </c>
      <c r="BU378" s="161" t="e">
        <f t="shared" si="252"/>
        <v>#DIV/0!</v>
      </c>
      <c r="BV378" s="161" t="e">
        <f t="shared" si="253"/>
        <v>#DIV/0!</v>
      </c>
      <c r="BW378" s="161" t="e">
        <f t="shared" si="254"/>
        <v>#DIV/0!</v>
      </c>
      <c r="BX378" s="107">
        <f t="shared" si="255"/>
        <v>0</v>
      </c>
      <c r="BZ378" s="40" t="e">
        <f>VLOOKUP(I378,Lists!$D$2:$D$19,1,FALSE)</f>
        <v>#N/A</v>
      </c>
      <c r="CA378" s="40" t="e">
        <f>VLOOKUP($I378,Blends!$B$2:$B$115,1,FALSE)</f>
        <v>#N/A</v>
      </c>
      <c r="CC378" s="218">
        <f>ROUND(IF($I378="Other HFC Blend",(Z378*$L378*SUMIF(Lists!$E$2:$E$133,'Quarterly Information'!$K378,Exchange_Value)+Z378*$N378*SUMIF(Lists!$E$2:$E$133,'Quarterly Information'!$M378,Exchange_Value)+Z378*$P378*SUMIF(Lists!$E$2:$E$133,'Quarterly Information'!$O378,Exchange_Value)+Z378*$R378*SUMIF(Lists!$E$2:$E$133,'Quarterly Information'!$Q378,Exchange_Value)+Z378*$T378*SUMIF(Lists!$E$2:$E$133,'Quarterly Information'!$S378,Exchange_Value))/1000,Z378*SUMIF(Lists!$E$2:$E$133,$I378,Exchange_Value)/1000),1)</f>
        <v>0</v>
      </c>
      <c r="CD378" s="218">
        <f>ROUND(IF($I378="Other HFC Blend",(AA378*$L378*SUMIF(Lists!$E$2:$E$133,'Quarterly Information'!$K378,Exchange_Value)+AA378*$N378*SUMIF(Lists!$E$2:$E$133,'Quarterly Information'!$M378,Exchange_Value)+AA378*$P378*SUMIF(Lists!$E$2:$E$133,'Quarterly Information'!$O378,Exchange_Value)+AA378*$R378*SUMIF(Lists!$E$2:$E$133,'Quarterly Information'!$Q378,Exchange_Value)+AA378*$T378*SUMIF(Lists!$E$2:$E$133,'Quarterly Information'!$S378,Exchange_Value))/1000,AA378*SUMIF(Lists!$E$2:$E$133,$I378,Exchange_Value)/1000),1)</f>
        <v>0</v>
      </c>
      <c r="CE378" s="218">
        <f>ROUND(IF($I378="Other HFC Blend",(AB378*$L378*SUMIF(Lists!$E$2:$E$133,'Quarterly Information'!$K378,Exchange_Value)+AB378*$N378*SUMIF(Lists!$E$2:$E$133,'Quarterly Information'!$M378,Exchange_Value)+AB378*$P378*SUMIF(Lists!$E$2:$E$133,'Quarterly Information'!$O378,Exchange_Value)+AB378*$R378*SUMIF(Lists!$E$2:$E$133,'Quarterly Information'!$Q378,Exchange_Value)+AB378*$T378*SUMIF(Lists!$E$2:$E$133,'Quarterly Information'!$S378,Exchange_Value))/1000,AB378*SUMIF(Lists!$E$2:$E$133,$I378,Exchange_Value)/1000),1)</f>
        <v>0</v>
      </c>
      <c r="CF378" s="218">
        <f>ROUND(IF($I378="Other HFC Blend",(AC378*$L378*SUMIF(Lists!$E$2:$E$133,'Quarterly Information'!$K378,Exchange_Value)+AC378*$N378*SUMIF(Lists!$E$2:$E$133,'Quarterly Information'!$M378,Exchange_Value)+AC378*$P378*SUMIF(Lists!$E$2:$E$133,'Quarterly Information'!$O378,Exchange_Value)+AC378*$R378*SUMIF(Lists!$E$2:$E$133,'Quarterly Information'!$Q378,Exchange_Value)+AC378*$T378*SUMIF(Lists!$E$2:$E$133,'Quarterly Information'!$S378,Exchange_Value))/1000,AC378*SUMIF(Lists!$E$2:$E$133,$I378,Exchange_Value)/1000),1)</f>
        <v>0</v>
      </c>
      <c r="CG378" s="218">
        <f>ROUND(IF($I378="Other HFC Blend",(AD378*$L378*SUMIF(Lists!$E$2:$E$133,'Quarterly Information'!$K378,Exchange_Value)+AD378*$N378*SUMIF(Lists!$E$2:$E$133,'Quarterly Information'!$M378,Exchange_Value)+AD378*$P378*SUMIF(Lists!$E$2:$E$133,'Quarterly Information'!$O378,Exchange_Value)+AD378*$R378*SUMIF(Lists!$E$2:$E$133,'Quarterly Information'!$Q378,Exchange_Value)+AD378*$T378*SUMIF(Lists!$E$2:$E$133,'Quarterly Information'!$S378,Exchange_Value))/1000,AD378*SUMIF(Lists!$E$2:$E$133,$I378,Exchange_Value)/1000),1)</f>
        <v>0</v>
      </c>
      <c r="CH378" s="218">
        <f>ROUND(IF($I378="Other HFC Blend",(AE378*$L378*SUMIF(Lists!$E$2:$E$133,'Quarterly Information'!$K378,Exchange_Value)+AE378*$N378*SUMIF(Lists!$E$2:$E$133,'Quarterly Information'!$M378,Exchange_Value)+AE378*$P378*SUMIF(Lists!$E$2:$E$133,'Quarterly Information'!$O378,Exchange_Value)+AE378*$R378*SUMIF(Lists!$E$2:$E$133,'Quarterly Information'!$Q378,Exchange_Value)+AE378*$T378*SUMIF(Lists!$E$2:$E$133,'Quarterly Information'!$S378,Exchange_Value))/1000,AE378*SUMIF(Lists!$E$2:$E$133,$I378,Exchange_Value)/1000),1)</f>
        <v>0</v>
      </c>
      <c r="CI378" s="218">
        <f>ROUND(IF($I378="Other HFC Blend",(AF378*$L378*SUMIF(Lists!$E$2:$E$133,'Quarterly Information'!$K378,Exchange_Value)+AF378*$N378*SUMIF(Lists!$E$2:$E$133,'Quarterly Information'!$M378,Exchange_Value)+AF378*$P378*SUMIF(Lists!$E$2:$E$133,'Quarterly Information'!$O378,Exchange_Value)+AF378*$R378*SUMIF(Lists!$E$2:$E$133,'Quarterly Information'!$Q378,Exchange_Value)+AF378*$T378*SUMIF(Lists!$E$2:$E$133,'Quarterly Information'!$S378,Exchange_Value))/1000,AF378*SUMIF(Lists!$E$2:$E$133,$I378,Exchange_Value)/1000),1)</f>
        <v>0</v>
      </c>
    </row>
    <row r="379" spans="1:87" ht="14" x14ac:dyDescent="0.25">
      <c r="A379" s="39">
        <v>337</v>
      </c>
      <c r="B379" s="90" t="str">
        <f t="shared" si="256"/>
        <v/>
      </c>
      <c r="C379" s="159"/>
      <c r="D379" s="91"/>
      <c r="E379" s="174"/>
      <c r="F379" s="92"/>
      <c r="G379" s="93"/>
      <c r="H379" s="94"/>
      <c r="I379" s="185"/>
      <c r="J379" s="200"/>
      <c r="K379" s="210"/>
      <c r="L379" s="95"/>
      <c r="M379" s="92"/>
      <c r="N379" s="95"/>
      <c r="O379" s="92"/>
      <c r="P379" s="95"/>
      <c r="Q379" s="128"/>
      <c r="R379" s="95"/>
      <c r="S379" s="128"/>
      <c r="T379" s="211"/>
      <c r="U379" s="203"/>
      <c r="V379" s="92"/>
      <c r="W379" s="96"/>
      <c r="X379" s="92"/>
      <c r="Y379" s="220"/>
      <c r="Z379" s="226"/>
      <c r="AA379" s="165"/>
      <c r="AB379" s="165"/>
      <c r="AC379" s="165"/>
      <c r="AD379" s="165"/>
      <c r="AE379" s="165"/>
      <c r="AF379" s="168"/>
      <c r="AG379"/>
      <c r="AH379" s="107">
        <f t="shared" ref="AH379:AH442" si="258">L379*J379</f>
        <v>0</v>
      </c>
      <c r="AI379" s="107">
        <f t="shared" ref="AI379:AI442" si="259">N379*J379</f>
        <v>0</v>
      </c>
      <c r="AJ379" s="107">
        <f t="shared" ref="AJ379:AJ442" si="260">P379*J379</f>
        <v>0</v>
      </c>
      <c r="AK379" s="107">
        <f t="shared" ref="AK379:AK442" si="261">R379*J379</f>
        <v>0</v>
      </c>
      <c r="AL379" s="107">
        <f t="shared" ref="AL379:AL442" si="262">T379*J379</f>
        <v>0</v>
      </c>
      <c r="AM379" s="107">
        <f t="shared" si="257"/>
        <v>0</v>
      </c>
      <c r="AO379" s="161" t="e">
        <f t="shared" ref="AO379:AO442" si="263">(J379*L379)*(Z379/J379)</f>
        <v>#DIV/0!</v>
      </c>
      <c r="AP379" s="161" t="e">
        <f t="shared" ref="AP379:AP442" si="264">(J379*N379)*(Z379/J379)</f>
        <v>#DIV/0!</v>
      </c>
      <c r="AQ379" s="161" t="e">
        <f t="shared" ref="AQ379:AQ442" si="265">(J379*P379)*(Z379/J379)</f>
        <v>#DIV/0!</v>
      </c>
      <c r="AR379" s="161" t="e">
        <f t="shared" ref="AR379:AR442" si="266">(J379*R379)*(Z379/J379)</f>
        <v>#DIV/0!</v>
      </c>
      <c r="AS379" s="161" t="e">
        <f t="shared" ref="AS379:AS442" si="267">(J379*T379)*(Z379/J379)</f>
        <v>#DIV/0!</v>
      </c>
      <c r="AT379" s="107">
        <f t="shared" ref="AT379:AT442" si="268">IF(F379="No",Z379,0)</f>
        <v>0</v>
      </c>
      <c r="AU379" s="161" t="e">
        <f t="shared" ref="AU379:AU442" si="269">(J379*L379)*(AA379/J379)</f>
        <v>#DIV/0!</v>
      </c>
      <c r="AV379" s="161" t="e">
        <f t="shared" ref="AV379:AV442" si="270">(J379*N379)*(AA379/J379)</f>
        <v>#DIV/0!</v>
      </c>
      <c r="AW379" s="161" t="e">
        <f t="shared" ref="AW379:AW442" si="271">(J379*P379)*(AA379/J379)</f>
        <v>#DIV/0!</v>
      </c>
      <c r="AX379" s="161" t="e">
        <f t="shared" ref="AX379:AX442" si="272">(J379*R379)*(AA379/J379)</f>
        <v>#DIV/0!</v>
      </c>
      <c r="AY379" s="161" t="e">
        <f t="shared" ref="AY379:AY442" si="273">(J379*T379)*(AA379/J379)</f>
        <v>#DIV/0!</v>
      </c>
      <c r="AZ379" s="107">
        <f t="shared" ref="AZ379:AZ442" si="274">IF(F379="No",AA379,0)</f>
        <v>0</v>
      </c>
      <c r="BA379" s="161" t="e">
        <f t="shared" ref="BA379:BA442" si="275">(J379*L379)*(AB379/J379)</f>
        <v>#DIV/0!</v>
      </c>
      <c r="BB379" s="161" t="e">
        <f t="shared" ref="BB379:BB442" si="276">(J379*N379)*(AB379/J379)</f>
        <v>#DIV/0!</v>
      </c>
      <c r="BC379" s="161" t="e">
        <f t="shared" ref="BC379:BC442" si="277">(J379*P379)*(AB379/J379)</f>
        <v>#DIV/0!</v>
      </c>
      <c r="BD379" s="161" t="e">
        <f t="shared" ref="BD379:BD442" si="278">(J379*R379)*(AB379/J379)</f>
        <v>#DIV/0!</v>
      </c>
      <c r="BE379" s="161" t="e">
        <f t="shared" ref="BE379:BE442" si="279">(J379*T379)*(AB379/J379)</f>
        <v>#DIV/0!</v>
      </c>
      <c r="BF379" s="107">
        <f t="shared" ref="BF379:BF442" si="280">IF(F379="No",AB379,0)</f>
        <v>0</v>
      </c>
      <c r="BG379" s="161" t="e">
        <f t="shared" ref="BG379:BG442" si="281">(J379*L379)*(AC379/J379)</f>
        <v>#DIV/0!</v>
      </c>
      <c r="BH379" s="161" t="e">
        <f t="shared" ref="BH379:BH442" si="282">(J379*N379)*(AC379/J379)</f>
        <v>#DIV/0!</v>
      </c>
      <c r="BI379" s="161" t="e">
        <f t="shared" ref="BI379:BI442" si="283">(J379*P379)*(AC379/J379)</f>
        <v>#DIV/0!</v>
      </c>
      <c r="BJ379" s="161" t="e">
        <f t="shared" ref="BJ379:BJ442" si="284">(J379*R379)*(AC379/J379)</f>
        <v>#DIV/0!</v>
      </c>
      <c r="BK379" s="161" t="e">
        <f t="shared" ref="BK379:BK442" si="285">(J379*T379)*(AC379/J379)</f>
        <v>#DIV/0!</v>
      </c>
      <c r="BL379" s="107">
        <f t="shared" ref="BL379:BL442" si="286">IF(F379="No",AC379,0)</f>
        <v>0</v>
      </c>
      <c r="BM379" s="161" t="e">
        <f t="shared" ref="BM379:BM442" si="287">(J379*L379)*(AD379/J379)</f>
        <v>#DIV/0!</v>
      </c>
      <c r="BN379" s="161" t="e">
        <f t="shared" ref="BN379:BN442" si="288">(J379*N379)*(AD379/J379)</f>
        <v>#DIV/0!</v>
      </c>
      <c r="BO379" s="161" t="e">
        <f t="shared" ref="BO379:BO442" si="289">(J379*P379)*(AD379/J379)</f>
        <v>#DIV/0!</v>
      </c>
      <c r="BP379" s="161" t="e">
        <f t="shared" ref="BP379:BP442" si="290">(J379*R379)*(AD379/J379)</f>
        <v>#DIV/0!</v>
      </c>
      <c r="BQ379" s="161" t="e">
        <f t="shared" ref="BQ379:BQ442" si="291">(J379*T379)*(AD379/J379)</f>
        <v>#DIV/0!</v>
      </c>
      <c r="BR379" s="107">
        <f t="shared" ref="BR379:BR442" si="292">IF(F379="No",AD379,0)</f>
        <v>0</v>
      </c>
      <c r="BS379" s="161" t="e">
        <f t="shared" ref="BS379:BS442" si="293">(J379*L379)*(AE379/J379)</f>
        <v>#DIV/0!</v>
      </c>
      <c r="BT379" s="161" t="e">
        <f t="shared" ref="BT379:BT442" si="294">(J379*N379)*(AE379/J379)</f>
        <v>#DIV/0!</v>
      </c>
      <c r="BU379" s="161" t="e">
        <f t="shared" ref="BU379:BU442" si="295">(J379*P379)*(AE379/J379)</f>
        <v>#DIV/0!</v>
      </c>
      <c r="BV379" s="161" t="e">
        <f t="shared" ref="BV379:BV442" si="296">(J379*R379)*(AE379/J379)</f>
        <v>#DIV/0!</v>
      </c>
      <c r="BW379" s="161" t="e">
        <f t="shared" ref="BW379:BW442" si="297">(J379*T379)*(AE379/J379)</f>
        <v>#DIV/0!</v>
      </c>
      <c r="BX379" s="107">
        <f t="shared" ref="BX379:BX442" si="298">IF(F379="No",AE379,0)</f>
        <v>0</v>
      </c>
      <c r="BZ379" s="40" t="e">
        <f>VLOOKUP(I379,Lists!$D$2:$D$19,1,FALSE)</f>
        <v>#N/A</v>
      </c>
      <c r="CA379" s="40" t="e">
        <f>VLOOKUP($I379,Blends!$B$2:$B$115,1,FALSE)</f>
        <v>#N/A</v>
      </c>
      <c r="CC379" s="218">
        <f>ROUND(IF($I379="Other HFC Blend",(Z379*$L379*SUMIF(Lists!$E$2:$E$133,'Quarterly Information'!$K379,Exchange_Value)+Z379*$N379*SUMIF(Lists!$E$2:$E$133,'Quarterly Information'!$M379,Exchange_Value)+Z379*$P379*SUMIF(Lists!$E$2:$E$133,'Quarterly Information'!$O379,Exchange_Value)+Z379*$R379*SUMIF(Lists!$E$2:$E$133,'Quarterly Information'!$Q379,Exchange_Value)+Z379*$T379*SUMIF(Lists!$E$2:$E$133,'Quarterly Information'!$S379,Exchange_Value))/1000,Z379*SUMIF(Lists!$E$2:$E$133,$I379,Exchange_Value)/1000),1)</f>
        <v>0</v>
      </c>
      <c r="CD379" s="218">
        <f>ROUND(IF($I379="Other HFC Blend",(AA379*$L379*SUMIF(Lists!$E$2:$E$133,'Quarterly Information'!$K379,Exchange_Value)+AA379*$N379*SUMIF(Lists!$E$2:$E$133,'Quarterly Information'!$M379,Exchange_Value)+AA379*$P379*SUMIF(Lists!$E$2:$E$133,'Quarterly Information'!$O379,Exchange_Value)+AA379*$R379*SUMIF(Lists!$E$2:$E$133,'Quarterly Information'!$Q379,Exchange_Value)+AA379*$T379*SUMIF(Lists!$E$2:$E$133,'Quarterly Information'!$S379,Exchange_Value))/1000,AA379*SUMIF(Lists!$E$2:$E$133,$I379,Exchange_Value)/1000),1)</f>
        <v>0</v>
      </c>
      <c r="CE379" s="218">
        <f>ROUND(IF($I379="Other HFC Blend",(AB379*$L379*SUMIF(Lists!$E$2:$E$133,'Quarterly Information'!$K379,Exchange_Value)+AB379*$N379*SUMIF(Lists!$E$2:$E$133,'Quarterly Information'!$M379,Exchange_Value)+AB379*$P379*SUMIF(Lists!$E$2:$E$133,'Quarterly Information'!$O379,Exchange_Value)+AB379*$R379*SUMIF(Lists!$E$2:$E$133,'Quarterly Information'!$Q379,Exchange_Value)+AB379*$T379*SUMIF(Lists!$E$2:$E$133,'Quarterly Information'!$S379,Exchange_Value))/1000,AB379*SUMIF(Lists!$E$2:$E$133,$I379,Exchange_Value)/1000),1)</f>
        <v>0</v>
      </c>
      <c r="CF379" s="218">
        <f>ROUND(IF($I379="Other HFC Blend",(AC379*$L379*SUMIF(Lists!$E$2:$E$133,'Quarterly Information'!$K379,Exchange_Value)+AC379*$N379*SUMIF(Lists!$E$2:$E$133,'Quarterly Information'!$M379,Exchange_Value)+AC379*$P379*SUMIF(Lists!$E$2:$E$133,'Quarterly Information'!$O379,Exchange_Value)+AC379*$R379*SUMIF(Lists!$E$2:$E$133,'Quarterly Information'!$Q379,Exchange_Value)+AC379*$T379*SUMIF(Lists!$E$2:$E$133,'Quarterly Information'!$S379,Exchange_Value))/1000,AC379*SUMIF(Lists!$E$2:$E$133,$I379,Exchange_Value)/1000),1)</f>
        <v>0</v>
      </c>
      <c r="CG379" s="218">
        <f>ROUND(IF($I379="Other HFC Blend",(AD379*$L379*SUMIF(Lists!$E$2:$E$133,'Quarterly Information'!$K379,Exchange_Value)+AD379*$N379*SUMIF(Lists!$E$2:$E$133,'Quarterly Information'!$M379,Exchange_Value)+AD379*$P379*SUMIF(Lists!$E$2:$E$133,'Quarterly Information'!$O379,Exchange_Value)+AD379*$R379*SUMIF(Lists!$E$2:$E$133,'Quarterly Information'!$Q379,Exchange_Value)+AD379*$T379*SUMIF(Lists!$E$2:$E$133,'Quarterly Information'!$S379,Exchange_Value))/1000,AD379*SUMIF(Lists!$E$2:$E$133,$I379,Exchange_Value)/1000),1)</f>
        <v>0</v>
      </c>
      <c r="CH379" s="218">
        <f>ROUND(IF($I379="Other HFC Blend",(AE379*$L379*SUMIF(Lists!$E$2:$E$133,'Quarterly Information'!$K379,Exchange_Value)+AE379*$N379*SUMIF(Lists!$E$2:$E$133,'Quarterly Information'!$M379,Exchange_Value)+AE379*$P379*SUMIF(Lists!$E$2:$E$133,'Quarterly Information'!$O379,Exchange_Value)+AE379*$R379*SUMIF(Lists!$E$2:$E$133,'Quarterly Information'!$Q379,Exchange_Value)+AE379*$T379*SUMIF(Lists!$E$2:$E$133,'Quarterly Information'!$S379,Exchange_Value))/1000,AE379*SUMIF(Lists!$E$2:$E$133,$I379,Exchange_Value)/1000),1)</f>
        <v>0</v>
      </c>
      <c r="CI379" s="218">
        <f>ROUND(IF($I379="Other HFC Blend",(AF379*$L379*SUMIF(Lists!$E$2:$E$133,'Quarterly Information'!$K379,Exchange_Value)+AF379*$N379*SUMIF(Lists!$E$2:$E$133,'Quarterly Information'!$M379,Exchange_Value)+AF379*$P379*SUMIF(Lists!$E$2:$E$133,'Quarterly Information'!$O379,Exchange_Value)+AF379*$R379*SUMIF(Lists!$E$2:$E$133,'Quarterly Information'!$Q379,Exchange_Value)+AF379*$T379*SUMIF(Lists!$E$2:$E$133,'Quarterly Information'!$S379,Exchange_Value))/1000,AF379*SUMIF(Lists!$E$2:$E$133,$I379,Exchange_Value)/1000),1)</f>
        <v>0</v>
      </c>
    </row>
    <row r="380" spans="1:87" ht="14" x14ac:dyDescent="0.25">
      <c r="A380" s="39">
        <v>338</v>
      </c>
      <c r="B380" s="90" t="str">
        <f t="shared" si="256"/>
        <v/>
      </c>
      <c r="C380" s="159"/>
      <c r="D380" s="91"/>
      <c r="E380" s="174"/>
      <c r="F380" s="92"/>
      <c r="G380" s="93"/>
      <c r="H380" s="94"/>
      <c r="I380" s="185"/>
      <c r="J380" s="200"/>
      <c r="K380" s="210"/>
      <c r="L380" s="95"/>
      <c r="M380" s="92"/>
      <c r="N380" s="95"/>
      <c r="O380" s="92"/>
      <c r="P380" s="95"/>
      <c r="Q380" s="128"/>
      <c r="R380" s="95"/>
      <c r="S380" s="128"/>
      <c r="T380" s="211"/>
      <c r="U380" s="203"/>
      <c r="V380" s="92"/>
      <c r="W380" s="96"/>
      <c r="X380" s="92"/>
      <c r="Y380" s="220"/>
      <c r="Z380" s="226"/>
      <c r="AA380" s="165"/>
      <c r="AB380" s="165"/>
      <c r="AC380" s="165"/>
      <c r="AD380" s="165"/>
      <c r="AE380" s="165"/>
      <c r="AF380" s="168"/>
      <c r="AG380"/>
      <c r="AH380" s="107">
        <f t="shared" si="258"/>
        <v>0</v>
      </c>
      <c r="AI380" s="107">
        <f t="shared" si="259"/>
        <v>0</v>
      </c>
      <c r="AJ380" s="107">
        <f t="shared" si="260"/>
        <v>0</v>
      </c>
      <c r="AK380" s="107">
        <f t="shared" si="261"/>
        <v>0</v>
      </c>
      <c r="AL380" s="107">
        <f t="shared" si="262"/>
        <v>0</v>
      </c>
      <c r="AM380" s="107">
        <f t="shared" si="257"/>
        <v>0</v>
      </c>
      <c r="AO380" s="161" t="e">
        <f t="shared" si="263"/>
        <v>#DIV/0!</v>
      </c>
      <c r="AP380" s="161" t="e">
        <f t="shared" si="264"/>
        <v>#DIV/0!</v>
      </c>
      <c r="AQ380" s="161" t="e">
        <f t="shared" si="265"/>
        <v>#DIV/0!</v>
      </c>
      <c r="AR380" s="161" t="e">
        <f t="shared" si="266"/>
        <v>#DIV/0!</v>
      </c>
      <c r="AS380" s="161" t="e">
        <f t="shared" si="267"/>
        <v>#DIV/0!</v>
      </c>
      <c r="AT380" s="107">
        <f t="shared" si="268"/>
        <v>0</v>
      </c>
      <c r="AU380" s="161" t="e">
        <f t="shared" si="269"/>
        <v>#DIV/0!</v>
      </c>
      <c r="AV380" s="161" t="e">
        <f t="shared" si="270"/>
        <v>#DIV/0!</v>
      </c>
      <c r="AW380" s="161" t="e">
        <f t="shared" si="271"/>
        <v>#DIV/0!</v>
      </c>
      <c r="AX380" s="161" t="e">
        <f t="shared" si="272"/>
        <v>#DIV/0!</v>
      </c>
      <c r="AY380" s="161" t="e">
        <f t="shared" si="273"/>
        <v>#DIV/0!</v>
      </c>
      <c r="AZ380" s="107">
        <f t="shared" si="274"/>
        <v>0</v>
      </c>
      <c r="BA380" s="161" t="e">
        <f t="shared" si="275"/>
        <v>#DIV/0!</v>
      </c>
      <c r="BB380" s="161" t="e">
        <f t="shared" si="276"/>
        <v>#DIV/0!</v>
      </c>
      <c r="BC380" s="161" t="e">
        <f t="shared" si="277"/>
        <v>#DIV/0!</v>
      </c>
      <c r="BD380" s="161" t="e">
        <f t="shared" si="278"/>
        <v>#DIV/0!</v>
      </c>
      <c r="BE380" s="161" t="e">
        <f t="shared" si="279"/>
        <v>#DIV/0!</v>
      </c>
      <c r="BF380" s="107">
        <f t="shared" si="280"/>
        <v>0</v>
      </c>
      <c r="BG380" s="161" t="e">
        <f t="shared" si="281"/>
        <v>#DIV/0!</v>
      </c>
      <c r="BH380" s="161" t="e">
        <f t="shared" si="282"/>
        <v>#DIV/0!</v>
      </c>
      <c r="BI380" s="161" t="e">
        <f t="shared" si="283"/>
        <v>#DIV/0!</v>
      </c>
      <c r="BJ380" s="161" t="e">
        <f t="shared" si="284"/>
        <v>#DIV/0!</v>
      </c>
      <c r="BK380" s="161" t="e">
        <f t="shared" si="285"/>
        <v>#DIV/0!</v>
      </c>
      <c r="BL380" s="107">
        <f t="shared" si="286"/>
        <v>0</v>
      </c>
      <c r="BM380" s="161" t="e">
        <f t="shared" si="287"/>
        <v>#DIV/0!</v>
      </c>
      <c r="BN380" s="161" t="e">
        <f t="shared" si="288"/>
        <v>#DIV/0!</v>
      </c>
      <c r="BO380" s="161" t="e">
        <f t="shared" si="289"/>
        <v>#DIV/0!</v>
      </c>
      <c r="BP380" s="161" t="e">
        <f t="shared" si="290"/>
        <v>#DIV/0!</v>
      </c>
      <c r="BQ380" s="161" t="e">
        <f t="shared" si="291"/>
        <v>#DIV/0!</v>
      </c>
      <c r="BR380" s="107">
        <f t="shared" si="292"/>
        <v>0</v>
      </c>
      <c r="BS380" s="161" t="e">
        <f t="shared" si="293"/>
        <v>#DIV/0!</v>
      </c>
      <c r="BT380" s="161" t="e">
        <f t="shared" si="294"/>
        <v>#DIV/0!</v>
      </c>
      <c r="BU380" s="161" t="e">
        <f t="shared" si="295"/>
        <v>#DIV/0!</v>
      </c>
      <c r="BV380" s="161" t="e">
        <f t="shared" si="296"/>
        <v>#DIV/0!</v>
      </c>
      <c r="BW380" s="161" t="e">
        <f t="shared" si="297"/>
        <v>#DIV/0!</v>
      </c>
      <c r="BX380" s="107">
        <f t="shared" si="298"/>
        <v>0</v>
      </c>
      <c r="BZ380" s="40" t="e">
        <f>VLOOKUP(I380,Lists!$D$2:$D$19,1,FALSE)</f>
        <v>#N/A</v>
      </c>
      <c r="CA380" s="40" t="e">
        <f>VLOOKUP($I380,Blends!$B$2:$B$115,1,FALSE)</f>
        <v>#N/A</v>
      </c>
      <c r="CC380" s="218">
        <f>ROUND(IF($I380="Other HFC Blend",(Z380*$L380*SUMIF(Lists!$E$2:$E$133,'Quarterly Information'!$K380,Exchange_Value)+Z380*$N380*SUMIF(Lists!$E$2:$E$133,'Quarterly Information'!$M380,Exchange_Value)+Z380*$P380*SUMIF(Lists!$E$2:$E$133,'Quarterly Information'!$O380,Exchange_Value)+Z380*$R380*SUMIF(Lists!$E$2:$E$133,'Quarterly Information'!$Q380,Exchange_Value)+Z380*$T380*SUMIF(Lists!$E$2:$E$133,'Quarterly Information'!$S380,Exchange_Value))/1000,Z380*SUMIF(Lists!$E$2:$E$133,$I380,Exchange_Value)/1000),1)</f>
        <v>0</v>
      </c>
      <c r="CD380" s="218">
        <f>ROUND(IF($I380="Other HFC Blend",(AA380*$L380*SUMIF(Lists!$E$2:$E$133,'Quarterly Information'!$K380,Exchange_Value)+AA380*$N380*SUMIF(Lists!$E$2:$E$133,'Quarterly Information'!$M380,Exchange_Value)+AA380*$P380*SUMIF(Lists!$E$2:$E$133,'Quarterly Information'!$O380,Exchange_Value)+AA380*$R380*SUMIF(Lists!$E$2:$E$133,'Quarterly Information'!$Q380,Exchange_Value)+AA380*$T380*SUMIF(Lists!$E$2:$E$133,'Quarterly Information'!$S380,Exchange_Value))/1000,AA380*SUMIF(Lists!$E$2:$E$133,$I380,Exchange_Value)/1000),1)</f>
        <v>0</v>
      </c>
      <c r="CE380" s="218">
        <f>ROUND(IF($I380="Other HFC Blend",(AB380*$L380*SUMIF(Lists!$E$2:$E$133,'Quarterly Information'!$K380,Exchange_Value)+AB380*$N380*SUMIF(Lists!$E$2:$E$133,'Quarterly Information'!$M380,Exchange_Value)+AB380*$P380*SUMIF(Lists!$E$2:$E$133,'Quarterly Information'!$O380,Exchange_Value)+AB380*$R380*SUMIF(Lists!$E$2:$E$133,'Quarterly Information'!$Q380,Exchange_Value)+AB380*$T380*SUMIF(Lists!$E$2:$E$133,'Quarterly Information'!$S380,Exchange_Value))/1000,AB380*SUMIF(Lists!$E$2:$E$133,$I380,Exchange_Value)/1000),1)</f>
        <v>0</v>
      </c>
      <c r="CF380" s="218">
        <f>ROUND(IF($I380="Other HFC Blend",(AC380*$L380*SUMIF(Lists!$E$2:$E$133,'Quarterly Information'!$K380,Exchange_Value)+AC380*$N380*SUMIF(Lists!$E$2:$E$133,'Quarterly Information'!$M380,Exchange_Value)+AC380*$P380*SUMIF(Lists!$E$2:$E$133,'Quarterly Information'!$O380,Exchange_Value)+AC380*$R380*SUMIF(Lists!$E$2:$E$133,'Quarterly Information'!$Q380,Exchange_Value)+AC380*$T380*SUMIF(Lists!$E$2:$E$133,'Quarterly Information'!$S380,Exchange_Value))/1000,AC380*SUMIF(Lists!$E$2:$E$133,$I380,Exchange_Value)/1000),1)</f>
        <v>0</v>
      </c>
      <c r="CG380" s="218">
        <f>ROUND(IF($I380="Other HFC Blend",(AD380*$L380*SUMIF(Lists!$E$2:$E$133,'Quarterly Information'!$K380,Exchange_Value)+AD380*$N380*SUMIF(Lists!$E$2:$E$133,'Quarterly Information'!$M380,Exchange_Value)+AD380*$P380*SUMIF(Lists!$E$2:$E$133,'Quarterly Information'!$O380,Exchange_Value)+AD380*$R380*SUMIF(Lists!$E$2:$E$133,'Quarterly Information'!$Q380,Exchange_Value)+AD380*$T380*SUMIF(Lists!$E$2:$E$133,'Quarterly Information'!$S380,Exchange_Value))/1000,AD380*SUMIF(Lists!$E$2:$E$133,$I380,Exchange_Value)/1000),1)</f>
        <v>0</v>
      </c>
      <c r="CH380" s="218">
        <f>ROUND(IF($I380="Other HFC Blend",(AE380*$L380*SUMIF(Lists!$E$2:$E$133,'Quarterly Information'!$K380,Exchange_Value)+AE380*$N380*SUMIF(Lists!$E$2:$E$133,'Quarterly Information'!$M380,Exchange_Value)+AE380*$P380*SUMIF(Lists!$E$2:$E$133,'Quarterly Information'!$O380,Exchange_Value)+AE380*$R380*SUMIF(Lists!$E$2:$E$133,'Quarterly Information'!$Q380,Exchange_Value)+AE380*$T380*SUMIF(Lists!$E$2:$E$133,'Quarterly Information'!$S380,Exchange_Value))/1000,AE380*SUMIF(Lists!$E$2:$E$133,$I380,Exchange_Value)/1000),1)</f>
        <v>0</v>
      </c>
      <c r="CI380" s="218">
        <f>ROUND(IF($I380="Other HFC Blend",(AF380*$L380*SUMIF(Lists!$E$2:$E$133,'Quarterly Information'!$K380,Exchange_Value)+AF380*$N380*SUMIF(Lists!$E$2:$E$133,'Quarterly Information'!$M380,Exchange_Value)+AF380*$P380*SUMIF(Lists!$E$2:$E$133,'Quarterly Information'!$O380,Exchange_Value)+AF380*$R380*SUMIF(Lists!$E$2:$E$133,'Quarterly Information'!$Q380,Exchange_Value)+AF380*$T380*SUMIF(Lists!$E$2:$E$133,'Quarterly Information'!$S380,Exchange_Value))/1000,AF380*SUMIF(Lists!$E$2:$E$133,$I380,Exchange_Value)/1000),1)</f>
        <v>0</v>
      </c>
    </row>
    <row r="381" spans="1:87" ht="14" x14ac:dyDescent="0.25">
      <c r="A381" s="39">
        <v>339</v>
      </c>
      <c r="B381" s="90" t="str">
        <f t="shared" si="256"/>
        <v/>
      </c>
      <c r="C381" s="159"/>
      <c r="D381" s="91"/>
      <c r="E381" s="174"/>
      <c r="F381" s="92"/>
      <c r="G381" s="93"/>
      <c r="H381" s="94"/>
      <c r="I381" s="185"/>
      <c r="J381" s="200"/>
      <c r="K381" s="210"/>
      <c r="L381" s="95"/>
      <c r="M381" s="92"/>
      <c r="N381" s="95"/>
      <c r="O381" s="92"/>
      <c r="P381" s="95"/>
      <c r="Q381" s="128"/>
      <c r="R381" s="95"/>
      <c r="S381" s="128"/>
      <c r="T381" s="211"/>
      <c r="U381" s="203"/>
      <c r="V381" s="92"/>
      <c r="W381" s="96"/>
      <c r="X381" s="92"/>
      <c r="Y381" s="220"/>
      <c r="Z381" s="226"/>
      <c r="AA381" s="165"/>
      <c r="AB381" s="165"/>
      <c r="AC381" s="165"/>
      <c r="AD381" s="165"/>
      <c r="AE381" s="165"/>
      <c r="AF381" s="168"/>
      <c r="AG381"/>
      <c r="AH381" s="107">
        <f t="shared" si="258"/>
        <v>0</v>
      </c>
      <c r="AI381" s="107">
        <f t="shared" si="259"/>
        <v>0</v>
      </c>
      <c r="AJ381" s="107">
        <f t="shared" si="260"/>
        <v>0</v>
      </c>
      <c r="AK381" s="107">
        <f t="shared" si="261"/>
        <v>0</v>
      </c>
      <c r="AL381" s="107">
        <f t="shared" si="262"/>
        <v>0</v>
      </c>
      <c r="AM381" s="107">
        <f t="shared" si="257"/>
        <v>0</v>
      </c>
      <c r="AO381" s="161" t="e">
        <f t="shared" si="263"/>
        <v>#DIV/0!</v>
      </c>
      <c r="AP381" s="161" t="e">
        <f t="shared" si="264"/>
        <v>#DIV/0!</v>
      </c>
      <c r="AQ381" s="161" t="e">
        <f t="shared" si="265"/>
        <v>#DIV/0!</v>
      </c>
      <c r="AR381" s="161" t="e">
        <f t="shared" si="266"/>
        <v>#DIV/0!</v>
      </c>
      <c r="AS381" s="161" t="e">
        <f t="shared" si="267"/>
        <v>#DIV/0!</v>
      </c>
      <c r="AT381" s="107">
        <f t="shared" si="268"/>
        <v>0</v>
      </c>
      <c r="AU381" s="161" t="e">
        <f t="shared" si="269"/>
        <v>#DIV/0!</v>
      </c>
      <c r="AV381" s="161" t="e">
        <f t="shared" si="270"/>
        <v>#DIV/0!</v>
      </c>
      <c r="AW381" s="161" t="e">
        <f t="shared" si="271"/>
        <v>#DIV/0!</v>
      </c>
      <c r="AX381" s="161" t="e">
        <f t="shared" si="272"/>
        <v>#DIV/0!</v>
      </c>
      <c r="AY381" s="161" t="e">
        <f t="shared" si="273"/>
        <v>#DIV/0!</v>
      </c>
      <c r="AZ381" s="107">
        <f t="shared" si="274"/>
        <v>0</v>
      </c>
      <c r="BA381" s="161" t="e">
        <f t="shared" si="275"/>
        <v>#DIV/0!</v>
      </c>
      <c r="BB381" s="161" t="e">
        <f t="shared" si="276"/>
        <v>#DIV/0!</v>
      </c>
      <c r="BC381" s="161" t="e">
        <f t="shared" si="277"/>
        <v>#DIV/0!</v>
      </c>
      <c r="BD381" s="161" t="e">
        <f t="shared" si="278"/>
        <v>#DIV/0!</v>
      </c>
      <c r="BE381" s="161" t="e">
        <f t="shared" si="279"/>
        <v>#DIV/0!</v>
      </c>
      <c r="BF381" s="107">
        <f t="shared" si="280"/>
        <v>0</v>
      </c>
      <c r="BG381" s="161" t="e">
        <f t="shared" si="281"/>
        <v>#DIV/0!</v>
      </c>
      <c r="BH381" s="161" t="e">
        <f t="shared" si="282"/>
        <v>#DIV/0!</v>
      </c>
      <c r="BI381" s="161" t="e">
        <f t="shared" si="283"/>
        <v>#DIV/0!</v>
      </c>
      <c r="BJ381" s="161" t="e">
        <f t="shared" si="284"/>
        <v>#DIV/0!</v>
      </c>
      <c r="BK381" s="161" t="e">
        <f t="shared" si="285"/>
        <v>#DIV/0!</v>
      </c>
      <c r="BL381" s="107">
        <f t="shared" si="286"/>
        <v>0</v>
      </c>
      <c r="BM381" s="161" t="e">
        <f t="shared" si="287"/>
        <v>#DIV/0!</v>
      </c>
      <c r="BN381" s="161" t="e">
        <f t="shared" si="288"/>
        <v>#DIV/0!</v>
      </c>
      <c r="BO381" s="161" t="e">
        <f t="shared" si="289"/>
        <v>#DIV/0!</v>
      </c>
      <c r="BP381" s="161" t="e">
        <f t="shared" si="290"/>
        <v>#DIV/0!</v>
      </c>
      <c r="BQ381" s="161" t="e">
        <f t="shared" si="291"/>
        <v>#DIV/0!</v>
      </c>
      <c r="BR381" s="107">
        <f t="shared" si="292"/>
        <v>0</v>
      </c>
      <c r="BS381" s="161" t="e">
        <f t="shared" si="293"/>
        <v>#DIV/0!</v>
      </c>
      <c r="BT381" s="161" t="e">
        <f t="shared" si="294"/>
        <v>#DIV/0!</v>
      </c>
      <c r="BU381" s="161" t="e">
        <f t="shared" si="295"/>
        <v>#DIV/0!</v>
      </c>
      <c r="BV381" s="161" t="e">
        <f t="shared" si="296"/>
        <v>#DIV/0!</v>
      </c>
      <c r="BW381" s="161" t="e">
        <f t="shared" si="297"/>
        <v>#DIV/0!</v>
      </c>
      <c r="BX381" s="107">
        <f t="shared" si="298"/>
        <v>0</v>
      </c>
      <c r="BZ381" s="40" t="e">
        <f>VLOOKUP(I381,Lists!$D$2:$D$19,1,FALSE)</f>
        <v>#N/A</v>
      </c>
      <c r="CA381" s="40" t="e">
        <f>VLOOKUP($I381,Blends!$B$2:$B$115,1,FALSE)</f>
        <v>#N/A</v>
      </c>
      <c r="CC381" s="218">
        <f>ROUND(IF($I381="Other HFC Blend",(Z381*$L381*SUMIF(Lists!$E$2:$E$133,'Quarterly Information'!$K381,Exchange_Value)+Z381*$N381*SUMIF(Lists!$E$2:$E$133,'Quarterly Information'!$M381,Exchange_Value)+Z381*$P381*SUMIF(Lists!$E$2:$E$133,'Quarterly Information'!$O381,Exchange_Value)+Z381*$R381*SUMIF(Lists!$E$2:$E$133,'Quarterly Information'!$Q381,Exchange_Value)+Z381*$T381*SUMIF(Lists!$E$2:$E$133,'Quarterly Information'!$S381,Exchange_Value))/1000,Z381*SUMIF(Lists!$E$2:$E$133,$I381,Exchange_Value)/1000),1)</f>
        <v>0</v>
      </c>
      <c r="CD381" s="218">
        <f>ROUND(IF($I381="Other HFC Blend",(AA381*$L381*SUMIF(Lists!$E$2:$E$133,'Quarterly Information'!$K381,Exchange_Value)+AA381*$N381*SUMIF(Lists!$E$2:$E$133,'Quarterly Information'!$M381,Exchange_Value)+AA381*$P381*SUMIF(Lists!$E$2:$E$133,'Quarterly Information'!$O381,Exchange_Value)+AA381*$R381*SUMIF(Lists!$E$2:$E$133,'Quarterly Information'!$Q381,Exchange_Value)+AA381*$T381*SUMIF(Lists!$E$2:$E$133,'Quarterly Information'!$S381,Exchange_Value))/1000,AA381*SUMIF(Lists!$E$2:$E$133,$I381,Exchange_Value)/1000),1)</f>
        <v>0</v>
      </c>
      <c r="CE381" s="218">
        <f>ROUND(IF($I381="Other HFC Blend",(AB381*$L381*SUMIF(Lists!$E$2:$E$133,'Quarterly Information'!$K381,Exchange_Value)+AB381*$N381*SUMIF(Lists!$E$2:$E$133,'Quarterly Information'!$M381,Exchange_Value)+AB381*$P381*SUMIF(Lists!$E$2:$E$133,'Quarterly Information'!$O381,Exchange_Value)+AB381*$R381*SUMIF(Lists!$E$2:$E$133,'Quarterly Information'!$Q381,Exchange_Value)+AB381*$T381*SUMIF(Lists!$E$2:$E$133,'Quarterly Information'!$S381,Exchange_Value))/1000,AB381*SUMIF(Lists!$E$2:$E$133,$I381,Exchange_Value)/1000),1)</f>
        <v>0</v>
      </c>
      <c r="CF381" s="218">
        <f>ROUND(IF($I381="Other HFC Blend",(AC381*$L381*SUMIF(Lists!$E$2:$E$133,'Quarterly Information'!$K381,Exchange_Value)+AC381*$N381*SUMIF(Lists!$E$2:$E$133,'Quarterly Information'!$M381,Exchange_Value)+AC381*$P381*SUMIF(Lists!$E$2:$E$133,'Quarterly Information'!$O381,Exchange_Value)+AC381*$R381*SUMIF(Lists!$E$2:$E$133,'Quarterly Information'!$Q381,Exchange_Value)+AC381*$T381*SUMIF(Lists!$E$2:$E$133,'Quarterly Information'!$S381,Exchange_Value))/1000,AC381*SUMIF(Lists!$E$2:$E$133,$I381,Exchange_Value)/1000),1)</f>
        <v>0</v>
      </c>
      <c r="CG381" s="218">
        <f>ROUND(IF($I381="Other HFC Blend",(AD381*$L381*SUMIF(Lists!$E$2:$E$133,'Quarterly Information'!$K381,Exchange_Value)+AD381*$N381*SUMIF(Lists!$E$2:$E$133,'Quarterly Information'!$M381,Exchange_Value)+AD381*$P381*SUMIF(Lists!$E$2:$E$133,'Quarterly Information'!$O381,Exchange_Value)+AD381*$R381*SUMIF(Lists!$E$2:$E$133,'Quarterly Information'!$Q381,Exchange_Value)+AD381*$T381*SUMIF(Lists!$E$2:$E$133,'Quarterly Information'!$S381,Exchange_Value))/1000,AD381*SUMIF(Lists!$E$2:$E$133,$I381,Exchange_Value)/1000),1)</f>
        <v>0</v>
      </c>
      <c r="CH381" s="218">
        <f>ROUND(IF($I381="Other HFC Blend",(AE381*$L381*SUMIF(Lists!$E$2:$E$133,'Quarterly Information'!$K381,Exchange_Value)+AE381*$N381*SUMIF(Lists!$E$2:$E$133,'Quarterly Information'!$M381,Exchange_Value)+AE381*$P381*SUMIF(Lists!$E$2:$E$133,'Quarterly Information'!$O381,Exchange_Value)+AE381*$R381*SUMIF(Lists!$E$2:$E$133,'Quarterly Information'!$Q381,Exchange_Value)+AE381*$T381*SUMIF(Lists!$E$2:$E$133,'Quarterly Information'!$S381,Exchange_Value))/1000,AE381*SUMIF(Lists!$E$2:$E$133,$I381,Exchange_Value)/1000),1)</f>
        <v>0</v>
      </c>
      <c r="CI381" s="218">
        <f>ROUND(IF($I381="Other HFC Blend",(AF381*$L381*SUMIF(Lists!$E$2:$E$133,'Quarterly Information'!$K381,Exchange_Value)+AF381*$N381*SUMIF(Lists!$E$2:$E$133,'Quarterly Information'!$M381,Exchange_Value)+AF381*$P381*SUMIF(Lists!$E$2:$E$133,'Quarterly Information'!$O381,Exchange_Value)+AF381*$R381*SUMIF(Lists!$E$2:$E$133,'Quarterly Information'!$Q381,Exchange_Value)+AF381*$T381*SUMIF(Lists!$E$2:$E$133,'Quarterly Information'!$S381,Exchange_Value))/1000,AF381*SUMIF(Lists!$E$2:$E$133,$I381,Exchange_Value)/1000),1)</f>
        <v>0</v>
      </c>
    </row>
    <row r="382" spans="1:87" ht="14" x14ac:dyDescent="0.25">
      <c r="A382" s="39">
        <v>340</v>
      </c>
      <c r="B382" s="90" t="str">
        <f t="shared" si="256"/>
        <v/>
      </c>
      <c r="C382" s="159"/>
      <c r="D382" s="91"/>
      <c r="E382" s="174"/>
      <c r="F382" s="92"/>
      <c r="G382" s="93"/>
      <c r="H382" s="94"/>
      <c r="I382" s="185"/>
      <c r="J382" s="200"/>
      <c r="K382" s="210"/>
      <c r="L382" s="95"/>
      <c r="M382" s="92"/>
      <c r="N382" s="95"/>
      <c r="O382" s="92"/>
      <c r="P382" s="95"/>
      <c r="Q382" s="128"/>
      <c r="R382" s="95"/>
      <c r="S382" s="128"/>
      <c r="T382" s="211"/>
      <c r="U382" s="203"/>
      <c r="V382" s="92"/>
      <c r="W382" s="96"/>
      <c r="X382" s="92"/>
      <c r="Y382" s="220"/>
      <c r="Z382" s="226"/>
      <c r="AA382" s="165"/>
      <c r="AB382" s="165"/>
      <c r="AC382" s="165"/>
      <c r="AD382" s="165"/>
      <c r="AE382" s="165"/>
      <c r="AF382" s="168"/>
      <c r="AG382"/>
      <c r="AH382" s="107">
        <f t="shared" si="258"/>
        <v>0</v>
      </c>
      <c r="AI382" s="107">
        <f t="shared" si="259"/>
        <v>0</v>
      </c>
      <c r="AJ382" s="107">
        <f t="shared" si="260"/>
        <v>0</v>
      </c>
      <c r="AK382" s="107">
        <f t="shared" si="261"/>
        <v>0</v>
      </c>
      <c r="AL382" s="107">
        <f t="shared" si="262"/>
        <v>0</v>
      </c>
      <c r="AM382" s="107">
        <f t="shared" si="257"/>
        <v>0</v>
      </c>
      <c r="AO382" s="161" t="e">
        <f t="shared" si="263"/>
        <v>#DIV/0!</v>
      </c>
      <c r="AP382" s="161" t="e">
        <f t="shared" si="264"/>
        <v>#DIV/0!</v>
      </c>
      <c r="AQ382" s="161" t="e">
        <f t="shared" si="265"/>
        <v>#DIV/0!</v>
      </c>
      <c r="AR382" s="161" t="e">
        <f t="shared" si="266"/>
        <v>#DIV/0!</v>
      </c>
      <c r="AS382" s="161" t="e">
        <f t="shared" si="267"/>
        <v>#DIV/0!</v>
      </c>
      <c r="AT382" s="107">
        <f t="shared" si="268"/>
        <v>0</v>
      </c>
      <c r="AU382" s="161" t="e">
        <f t="shared" si="269"/>
        <v>#DIV/0!</v>
      </c>
      <c r="AV382" s="161" t="e">
        <f t="shared" si="270"/>
        <v>#DIV/0!</v>
      </c>
      <c r="AW382" s="161" t="e">
        <f t="shared" si="271"/>
        <v>#DIV/0!</v>
      </c>
      <c r="AX382" s="161" t="e">
        <f t="shared" si="272"/>
        <v>#DIV/0!</v>
      </c>
      <c r="AY382" s="161" t="e">
        <f t="shared" si="273"/>
        <v>#DIV/0!</v>
      </c>
      <c r="AZ382" s="107">
        <f t="shared" si="274"/>
        <v>0</v>
      </c>
      <c r="BA382" s="161" t="e">
        <f t="shared" si="275"/>
        <v>#DIV/0!</v>
      </c>
      <c r="BB382" s="161" t="e">
        <f t="shared" si="276"/>
        <v>#DIV/0!</v>
      </c>
      <c r="BC382" s="161" t="e">
        <f t="shared" si="277"/>
        <v>#DIV/0!</v>
      </c>
      <c r="BD382" s="161" t="e">
        <f t="shared" si="278"/>
        <v>#DIV/0!</v>
      </c>
      <c r="BE382" s="161" t="e">
        <f t="shared" si="279"/>
        <v>#DIV/0!</v>
      </c>
      <c r="BF382" s="107">
        <f t="shared" si="280"/>
        <v>0</v>
      </c>
      <c r="BG382" s="161" t="e">
        <f t="shared" si="281"/>
        <v>#DIV/0!</v>
      </c>
      <c r="BH382" s="161" t="e">
        <f t="shared" si="282"/>
        <v>#DIV/0!</v>
      </c>
      <c r="BI382" s="161" t="e">
        <f t="shared" si="283"/>
        <v>#DIV/0!</v>
      </c>
      <c r="BJ382" s="161" t="e">
        <f t="shared" si="284"/>
        <v>#DIV/0!</v>
      </c>
      <c r="BK382" s="161" t="e">
        <f t="shared" si="285"/>
        <v>#DIV/0!</v>
      </c>
      <c r="BL382" s="107">
        <f t="shared" si="286"/>
        <v>0</v>
      </c>
      <c r="BM382" s="161" t="e">
        <f t="shared" si="287"/>
        <v>#DIV/0!</v>
      </c>
      <c r="BN382" s="161" t="e">
        <f t="shared" si="288"/>
        <v>#DIV/0!</v>
      </c>
      <c r="BO382" s="161" t="e">
        <f t="shared" si="289"/>
        <v>#DIV/0!</v>
      </c>
      <c r="BP382" s="161" t="e">
        <f t="shared" si="290"/>
        <v>#DIV/0!</v>
      </c>
      <c r="BQ382" s="161" t="e">
        <f t="shared" si="291"/>
        <v>#DIV/0!</v>
      </c>
      <c r="BR382" s="107">
        <f t="shared" si="292"/>
        <v>0</v>
      </c>
      <c r="BS382" s="161" t="e">
        <f t="shared" si="293"/>
        <v>#DIV/0!</v>
      </c>
      <c r="BT382" s="161" t="e">
        <f t="shared" si="294"/>
        <v>#DIV/0!</v>
      </c>
      <c r="BU382" s="161" t="e">
        <f t="shared" si="295"/>
        <v>#DIV/0!</v>
      </c>
      <c r="BV382" s="161" t="e">
        <f t="shared" si="296"/>
        <v>#DIV/0!</v>
      </c>
      <c r="BW382" s="161" t="e">
        <f t="shared" si="297"/>
        <v>#DIV/0!</v>
      </c>
      <c r="BX382" s="107">
        <f t="shared" si="298"/>
        <v>0</v>
      </c>
      <c r="BZ382" s="40" t="e">
        <f>VLOOKUP(I382,Lists!$D$2:$D$19,1,FALSE)</f>
        <v>#N/A</v>
      </c>
      <c r="CA382" s="40" t="e">
        <f>VLOOKUP($I382,Blends!$B$2:$B$115,1,FALSE)</f>
        <v>#N/A</v>
      </c>
      <c r="CC382" s="218">
        <f>ROUND(IF($I382="Other HFC Blend",(Z382*$L382*SUMIF(Lists!$E$2:$E$133,'Quarterly Information'!$K382,Exchange_Value)+Z382*$N382*SUMIF(Lists!$E$2:$E$133,'Quarterly Information'!$M382,Exchange_Value)+Z382*$P382*SUMIF(Lists!$E$2:$E$133,'Quarterly Information'!$O382,Exchange_Value)+Z382*$R382*SUMIF(Lists!$E$2:$E$133,'Quarterly Information'!$Q382,Exchange_Value)+Z382*$T382*SUMIF(Lists!$E$2:$E$133,'Quarterly Information'!$S382,Exchange_Value))/1000,Z382*SUMIF(Lists!$E$2:$E$133,$I382,Exchange_Value)/1000),1)</f>
        <v>0</v>
      </c>
      <c r="CD382" s="218">
        <f>ROUND(IF($I382="Other HFC Blend",(AA382*$L382*SUMIF(Lists!$E$2:$E$133,'Quarterly Information'!$K382,Exchange_Value)+AA382*$N382*SUMIF(Lists!$E$2:$E$133,'Quarterly Information'!$M382,Exchange_Value)+AA382*$P382*SUMIF(Lists!$E$2:$E$133,'Quarterly Information'!$O382,Exchange_Value)+AA382*$R382*SUMIF(Lists!$E$2:$E$133,'Quarterly Information'!$Q382,Exchange_Value)+AA382*$T382*SUMIF(Lists!$E$2:$E$133,'Quarterly Information'!$S382,Exchange_Value))/1000,AA382*SUMIF(Lists!$E$2:$E$133,$I382,Exchange_Value)/1000),1)</f>
        <v>0</v>
      </c>
      <c r="CE382" s="218">
        <f>ROUND(IF($I382="Other HFC Blend",(AB382*$L382*SUMIF(Lists!$E$2:$E$133,'Quarterly Information'!$K382,Exchange_Value)+AB382*$N382*SUMIF(Lists!$E$2:$E$133,'Quarterly Information'!$M382,Exchange_Value)+AB382*$P382*SUMIF(Lists!$E$2:$E$133,'Quarterly Information'!$O382,Exchange_Value)+AB382*$R382*SUMIF(Lists!$E$2:$E$133,'Quarterly Information'!$Q382,Exchange_Value)+AB382*$T382*SUMIF(Lists!$E$2:$E$133,'Quarterly Information'!$S382,Exchange_Value))/1000,AB382*SUMIF(Lists!$E$2:$E$133,$I382,Exchange_Value)/1000),1)</f>
        <v>0</v>
      </c>
      <c r="CF382" s="218">
        <f>ROUND(IF($I382="Other HFC Blend",(AC382*$L382*SUMIF(Lists!$E$2:$E$133,'Quarterly Information'!$K382,Exchange_Value)+AC382*$N382*SUMIF(Lists!$E$2:$E$133,'Quarterly Information'!$M382,Exchange_Value)+AC382*$P382*SUMIF(Lists!$E$2:$E$133,'Quarterly Information'!$O382,Exchange_Value)+AC382*$R382*SUMIF(Lists!$E$2:$E$133,'Quarterly Information'!$Q382,Exchange_Value)+AC382*$T382*SUMIF(Lists!$E$2:$E$133,'Quarterly Information'!$S382,Exchange_Value))/1000,AC382*SUMIF(Lists!$E$2:$E$133,$I382,Exchange_Value)/1000),1)</f>
        <v>0</v>
      </c>
      <c r="CG382" s="218">
        <f>ROUND(IF($I382="Other HFC Blend",(AD382*$L382*SUMIF(Lists!$E$2:$E$133,'Quarterly Information'!$K382,Exchange_Value)+AD382*$N382*SUMIF(Lists!$E$2:$E$133,'Quarterly Information'!$M382,Exchange_Value)+AD382*$P382*SUMIF(Lists!$E$2:$E$133,'Quarterly Information'!$O382,Exchange_Value)+AD382*$R382*SUMIF(Lists!$E$2:$E$133,'Quarterly Information'!$Q382,Exchange_Value)+AD382*$T382*SUMIF(Lists!$E$2:$E$133,'Quarterly Information'!$S382,Exchange_Value))/1000,AD382*SUMIF(Lists!$E$2:$E$133,$I382,Exchange_Value)/1000),1)</f>
        <v>0</v>
      </c>
      <c r="CH382" s="218">
        <f>ROUND(IF($I382="Other HFC Blend",(AE382*$L382*SUMIF(Lists!$E$2:$E$133,'Quarterly Information'!$K382,Exchange_Value)+AE382*$N382*SUMIF(Lists!$E$2:$E$133,'Quarterly Information'!$M382,Exchange_Value)+AE382*$P382*SUMIF(Lists!$E$2:$E$133,'Quarterly Information'!$O382,Exchange_Value)+AE382*$R382*SUMIF(Lists!$E$2:$E$133,'Quarterly Information'!$Q382,Exchange_Value)+AE382*$T382*SUMIF(Lists!$E$2:$E$133,'Quarterly Information'!$S382,Exchange_Value))/1000,AE382*SUMIF(Lists!$E$2:$E$133,$I382,Exchange_Value)/1000),1)</f>
        <v>0</v>
      </c>
      <c r="CI382" s="218">
        <f>ROUND(IF($I382="Other HFC Blend",(AF382*$L382*SUMIF(Lists!$E$2:$E$133,'Quarterly Information'!$K382,Exchange_Value)+AF382*$N382*SUMIF(Lists!$E$2:$E$133,'Quarterly Information'!$M382,Exchange_Value)+AF382*$P382*SUMIF(Lists!$E$2:$E$133,'Quarterly Information'!$O382,Exchange_Value)+AF382*$R382*SUMIF(Lists!$E$2:$E$133,'Quarterly Information'!$Q382,Exchange_Value)+AF382*$T382*SUMIF(Lists!$E$2:$E$133,'Quarterly Information'!$S382,Exchange_Value))/1000,AF382*SUMIF(Lists!$E$2:$E$133,$I382,Exchange_Value)/1000),1)</f>
        <v>0</v>
      </c>
    </row>
    <row r="383" spans="1:87" ht="14" x14ac:dyDescent="0.25">
      <c r="A383" s="39">
        <v>341</v>
      </c>
      <c r="B383" s="90" t="str">
        <f t="shared" si="256"/>
        <v/>
      </c>
      <c r="C383" s="159"/>
      <c r="D383" s="91"/>
      <c r="E383" s="174"/>
      <c r="F383" s="92"/>
      <c r="G383" s="93"/>
      <c r="H383" s="94"/>
      <c r="I383" s="185"/>
      <c r="J383" s="200"/>
      <c r="K383" s="210"/>
      <c r="L383" s="95"/>
      <c r="M383" s="92"/>
      <c r="N383" s="95"/>
      <c r="O383" s="92"/>
      <c r="P383" s="95"/>
      <c r="Q383" s="128"/>
      <c r="R383" s="95"/>
      <c r="S383" s="128"/>
      <c r="T383" s="211"/>
      <c r="U383" s="203"/>
      <c r="V383" s="92"/>
      <c r="W383" s="96"/>
      <c r="X383" s="92"/>
      <c r="Y383" s="220"/>
      <c r="Z383" s="226"/>
      <c r="AA383" s="165"/>
      <c r="AB383" s="165"/>
      <c r="AC383" s="165"/>
      <c r="AD383" s="165"/>
      <c r="AE383" s="165"/>
      <c r="AF383" s="168"/>
      <c r="AG383"/>
      <c r="AH383" s="107">
        <f t="shared" si="258"/>
        <v>0</v>
      </c>
      <c r="AI383" s="107">
        <f t="shared" si="259"/>
        <v>0</v>
      </c>
      <c r="AJ383" s="107">
        <f t="shared" si="260"/>
        <v>0</v>
      </c>
      <c r="AK383" s="107">
        <f t="shared" si="261"/>
        <v>0</v>
      </c>
      <c r="AL383" s="107">
        <f t="shared" si="262"/>
        <v>0</v>
      </c>
      <c r="AM383" s="107">
        <f t="shared" si="257"/>
        <v>0</v>
      </c>
      <c r="AO383" s="161" t="e">
        <f t="shared" si="263"/>
        <v>#DIV/0!</v>
      </c>
      <c r="AP383" s="161" t="e">
        <f t="shared" si="264"/>
        <v>#DIV/0!</v>
      </c>
      <c r="AQ383" s="161" t="e">
        <f t="shared" si="265"/>
        <v>#DIV/0!</v>
      </c>
      <c r="AR383" s="161" t="e">
        <f t="shared" si="266"/>
        <v>#DIV/0!</v>
      </c>
      <c r="AS383" s="161" t="e">
        <f t="shared" si="267"/>
        <v>#DIV/0!</v>
      </c>
      <c r="AT383" s="107">
        <f t="shared" si="268"/>
        <v>0</v>
      </c>
      <c r="AU383" s="161" t="e">
        <f t="shared" si="269"/>
        <v>#DIV/0!</v>
      </c>
      <c r="AV383" s="161" t="e">
        <f t="shared" si="270"/>
        <v>#DIV/0!</v>
      </c>
      <c r="AW383" s="161" t="e">
        <f t="shared" si="271"/>
        <v>#DIV/0!</v>
      </c>
      <c r="AX383" s="161" t="e">
        <f t="shared" si="272"/>
        <v>#DIV/0!</v>
      </c>
      <c r="AY383" s="161" t="e">
        <f t="shared" si="273"/>
        <v>#DIV/0!</v>
      </c>
      <c r="AZ383" s="107">
        <f t="shared" si="274"/>
        <v>0</v>
      </c>
      <c r="BA383" s="161" t="e">
        <f t="shared" si="275"/>
        <v>#DIV/0!</v>
      </c>
      <c r="BB383" s="161" t="e">
        <f t="shared" si="276"/>
        <v>#DIV/0!</v>
      </c>
      <c r="BC383" s="161" t="e">
        <f t="shared" si="277"/>
        <v>#DIV/0!</v>
      </c>
      <c r="BD383" s="161" t="e">
        <f t="shared" si="278"/>
        <v>#DIV/0!</v>
      </c>
      <c r="BE383" s="161" t="e">
        <f t="shared" si="279"/>
        <v>#DIV/0!</v>
      </c>
      <c r="BF383" s="107">
        <f t="shared" si="280"/>
        <v>0</v>
      </c>
      <c r="BG383" s="161" t="e">
        <f t="shared" si="281"/>
        <v>#DIV/0!</v>
      </c>
      <c r="BH383" s="161" t="e">
        <f t="shared" si="282"/>
        <v>#DIV/0!</v>
      </c>
      <c r="BI383" s="161" t="e">
        <f t="shared" si="283"/>
        <v>#DIV/0!</v>
      </c>
      <c r="BJ383" s="161" t="e">
        <f t="shared" si="284"/>
        <v>#DIV/0!</v>
      </c>
      <c r="BK383" s="161" t="e">
        <f t="shared" si="285"/>
        <v>#DIV/0!</v>
      </c>
      <c r="BL383" s="107">
        <f t="shared" si="286"/>
        <v>0</v>
      </c>
      <c r="BM383" s="161" t="e">
        <f t="shared" si="287"/>
        <v>#DIV/0!</v>
      </c>
      <c r="BN383" s="161" t="e">
        <f t="shared" si="288"/>
        <v>#DIV/0!</v>
      </c>
      <c r="BO383" s="161" t="e">
        <f t="shared" si="289"/>
        <v>#DIV/0!</v>
      </c>
      <c r="BP383" s="161" t="e">
        <f t="shared" si="290"/>
        <v>#DIV/0!</v>
      </c>
      <c r="BQ383" s="161" t="e">
        <f t="shared" si="291"/>
        <v>#DIV/0!</v>
      </c>
      <c r="BR383" s="107">
        <f t="shared" si="292"/>
        <v>0</v>
      </c>
      <c r="BS383" s="161" t="e">
        <f t="shared" si="293"/>
        <v>#DIV/0!</v>
      </c>
      <c r="BT383" s="161" t="e">
        <f t="shared" si="294"/>
        <v>#DIV/0!</v>
      </c>
      <c r="BU383" s="161" t="e">
        <f t="shared" si="295"/>
        <v>#DIV/0!</v>
      </c>
      <c r="BV383" s="161" t="e">
        <f t="shared" si="296"/>
        <v>#DIV/0!</v>
      </c>
      <c r="BW383" s="161" t="e">
        <f t="shared" si="297"/>
        <v>#DIV/0!</v>
      </c>
      <c r="BX383" s="107">
        <f t="shared" si="298"/>
        <v>0</v>
      </c>
      <c r="BZ383" s="40" t="e">
        <f>VLOOKUP(I383,Lists!$D$2:$D$19,1,FALSE)</f>
        <v>#N/A</v>
      </c>
      <c r="CA383" s="40" t="e">
        <f>VLOOKUP($I383,Blends!$B$2:$B$115,1,FALSE)</f>
        <v>#N/A</v>
      </c>
      <c r="CC383" s="218">
        <f>ROUND(IF($I383="Other HFC Blend",(Z383*$L383*SUMIF(Lists!$E$2:$E$133,'Quarterly Information'!$K383,Exchange_Value)+Z383*$N383*SUMIF(Lists!$E$2:$E$133,'Quarterly Information'!$M383,Exchange_Value)+Z383*$P383*SUMIF(Lists!$E$2:$E$133,'Quarterly Information'!$O383,Exchange_Value)+Z383*$R383*SUMIF(Lists!$E$2:$E$133,'Quarterly Information'!$Q383,Exchange_Value)+Z383*$T383*SUMIF(Lists!$E$2:$E$133,'Quarterly Information'!$S383,Exchange_Value))/1000,Z383*SUMIF(Lists!$E$2:$E$133,$I383,Exchange_Value)/1000),1)</f>
        <v>0</v>
      </c>
      <c r="CD383" s="218">
        <f>ROUND(IF($I383="Other HFC Blend",(AA383*$L383*SUMIF(Lists!$E$2:$E$133,'Quarterly Information'!$K383,Exchange_Value)+AA383*$N383*SUMIF(Lists!$E$2:$E$133,'Quarterly Information'!$M383,Exchange_Value)+AA383*$P383*SUMIF(Lists!$E$2:$E$133,'Quarterly Information'!$O383,Exchange_Value)+AA383*$R383*SUMIF(Lists!$E$2:$E$133,'Quarterly Information'!$Q383,Exchange_Value)+AA383*$T383*SUMIF(Lists!$E$2:$E$133,'Quarterly Information'!$S383,Exchange_Value))/1000,AA383*SUMIF(Lists!$E$2:$E$133,$I383,Exchange_Value)/1000),1)</f>
        <v>0</v>
      </c>
      <c r="CE383" s="218">
        <f>ROUND(IF($I383="Other HFC Blend",(AB383*$L383*SUMIF(Lists!$E$2:$E$133,'Quarterly Information'!$K383,Exchange_Value)+AB383*$N383*SUMIF(Lists!$E$2:$E$133,'Quarterly Information'!$M383,Exchange_Value)+AB383*$P383*SUMIF(Lists!$E$2:$E$133,'Quarterly Information'!$O383,Exchange_Value)+AB383*$R383*SUMIF(Lists!$E$2:$E$133,'Quarterly Information'!$Q383,Exchange_Value)+AB383*$T383*SUMIF(Lists!$E$2:$E$133,'Quarterly Information'!$S383,Exchange_Value))/1000,AB383*SUMIF(Lists!$E$2:$E$133,$I383,Exchange_Value)/1000),1)</f>
        <v>0</v>
      </c>
      <c r="CF383" s="218">
        <f>ROUND(IF($I383="Other HFC Blend",(AC383*$L383*SUMIF(Lists!$E$2:$E$133,'Quarterly Information'!$K383,Exchange_Value)+AC383*$N383*SUMIF(Lists!$E$2:$E$133,'Quarterly Information'!$M383,Exchange_Value)+AC383*$P383*SUMIF(Lists!$E$2:$E$133,'Quarterly Information'!$O383,Exchange_Value)+AC383*$R383*SUMIF(Lists!$E$2:$E$133,'Quarterly Information'!$Q383,Exchange_Value)+AC383*$T383*SUMIF(Lists!$E$2:$E$133,'Quarterly Information'!$S383,Exchange_Value))/1000,AC383*SUMIF(Lists!$E$2:$E$133,$I383,Exchange_Value)/1000),1)</f>
        <v>0</v>
      </c>
      <c r="CG383" s="218">
        <f>ROUND(IF($I383="Other HFC Blend",(AD383*$L383*SUMIF(Lists!$E$2:$E$133,'Quarterly Information'!$K383,Exchange_Value)+AD383*$N383*SUMIF(Lists!$E$2:$E$133,'Quarterly Information'!$M383,Exchange_Value)+AD383*$P383*SUMIF(Lists!$E$2:$E$133,'Quarterly Information'!$O383,Exchange_Value)+AD383*$R383*SUMIF(Lists!$E$2:$E$133,'Quarterly Information'!$Q383,Exchange_Value)+AD383*$T383*SUMIF(Lists!$E$2:$E$133,'Quarterly Information'!$S383,Exchange_Value))/1000,AD383*SUMIF(Lists!$E$2:$E$133,$I383,Exchange_Value)/1000),1)</f>
        <v>0</v>
      </c>
      <c r="CH383" s="218">
        <f>ROUND(IF($I383="Other HFC Blend",(AE383*$L383*SUMIF(Lists!$E$2:$E$133,'Quarterly Information'!$K383,Exchange_Value)+AE383*$N383*SUMIF(Lists!$E$2:$E$133,'Quarterly Information'!$M383,Exchange_Value)+AE383*$P383*SUMIF(Lists!$E$2:$E$133,'Quarterly Information'!$O383,Exchange_Value)+AE383*$R383*SUMIF(Lists!$E$2:$E$133,'Quarterly Information'!$Q383,Exchange_Value)+AE383*$T383*SUMIF(Lists!$E$2:$E$133,'Quarterly Information'!$S383,Exchange_Value))/1000,AE383*SUMIF(Lists!$E$2:$E$133,$I383,Exchange_Value)/1000),1)</f>
        <v>0</v>
      </c>
      <c r="CI383" s="218">
        <f>ROUND(IF($I383="Other HFC Blend",(AF383*$L383*SUMIF(Lists!$E$2:$E$133,'Quarterly Information'!$K383,Exchange_Value)+AF383*$N383*SUMIF(Lists!$E$2:$E$133,'Quarterly Information'!$M383,Exchange_Value)+AF383*$P383*SUMIF(Lists!$E$2:$E$133,'Quarterly Information'!$O383,Exchange_Value)+AF383*$R383*SUMIF(Lists!$E$2:$E$133,'Quarterly Information'!$Q383,Exchange_Value)+AF383*$T383*SUMIF(Lists!$E$2:$E$133,'Quarterly Information'!$S383,Exchange_Value))/1000,AF383*SUMIF(Lists!$E$2:$E$133,$I383,Exchange_Value)/1000),1)</f>
        <v>0</v>
      </c>
    </row>
    <row r="384" spans="1:87" ht="14" x14ac:dyDescent="0.25">
      <c r="A384" s="39">
        <v>342</v>
      </c>
      <c r="B384" s="90" t="str">
        <f t="shared" si="256"/>
        <v/>
      </c>
      <c r="C384" s="159"/>
      <c r="D384" s="91"/>
      <c r="E384" s="174"/>
      <c r="F384" s="92"/>
      <c r="G384" s="93"/>
      <c r="H384" s="94"/>
      <c r="I384" s="185"/>
      <c r="J384" s="200"/>
      <c r="K384" s="210"/>
      <c r="L384" s="95"/>
      <c r="M384" s="92"/>
      <c r="N384" s="95"/>
      <c r="O384" s="92"/>
      <c r="P384" s="95"/>
      <c r="Q384" s="128"/>
      <c r="R384" s="95"/>
      <c r="S384" s="128"/>
      <c r="T384" s="211"/>
      <c r="U384" s="203"/>
      <c r="V384" s="92"/>
      <c r="W384" s="96"/>
      <c r="X384" s="92"/>
      <c r="Y384" s="220"/>
      <c r="Z384" s="226"/>
      <c r="AA384" s="165"/>
      <c r="AB384" s="165"/>
      <c r="AC384" s="165"/>
      <c r="AD384" s="165"/>
      <c r="AE384" s="165"/>
      <c r="AF384" s="168"/>
      <c r="AG384"/>
      <c r="AH384" s="107">
        <f t="shared" si="258"/>
        <v>0</v>
      </c>
      <c r="AI384" s="107">
        <f t="shared" si="259"/>
        <v>0</v>
      </c>
      <c r="AJ384" s="107">
        <f t="shared" si="260"/>
        <v>0</v>
      </c>
      <c r="AK384" s="107">
        <f t="shared" si="261"/>
        <v>0</v>
      </c>
      <c r="AL384" s="107">
        <f t="shared" si="262"/>
        <v>0</v>
      </c>
      <c r="AM384" s="107">
        <f t="shared" si="257"/>
        <v>0</v>
      </c>
      <c r="AO384" s="161" t="e">
        <f t="shared" si="263"/>
        <v>#DIV/0!</v>
      </c>
      <c r="AP384" s="161" t="e">
        <f t="shared" si="264"/>
        <v>#DIV/0!</v>
      </c>
      <c r="AQ384" s="161" t="e">
        <f t="shared" si="265"/>
        <v>#DIV/0!</v>
      </c>
      <c r="AR384" s="161" t="e">
        <f t="shared" si="266"/>
        <v>#DIV/0!</v>
      </c>
      <c r="AS384" s="161" t="e">
        <f t="shared" si="267"/>
        <v>#DIV/0!</v>
      </c>
      <c r="AT384" s="107">
        <f t="shared" si="268"/>
        <v>0</v>
      </c>
      <c r="AU384" s="161" t="e">
        <f t="shared" si="269"/>
        <v>#DIV/0!</v>
      </c>
      <c r="AV384" s="161" t="e">
        <f t="shared" si="270"/>
        <v>#DIV/0!</v>
      </c>
      <c r="AW384" s="161" t="e">
        <f t="shared" si="271"/>
        <v>#DIV/0!</v>
      </c>
      <c r="AX384" s="161" t="e">
        <f t="shared" si="272"/>
        <v>#DIV/0!</v>
      </c>
      <c r="AY384" s="161" t="e">
        <f t="shared" si="273"/>
        <v>#DIV/0!</v>
      </c>
      <c r="AZ384" s="107">
        <f t="shared" si="274"/>
        <v>0</v>
      </c>
      <c r="BA384" s="161" t="e">
        <f t="shared" si="275"/>
        <v>#DIV/0!</v>
      </c>
      <c r="BB384" s="161" t="e">
        <f t="shared" si="276"/>
        <v>#DIV/0!</v>
      </c>
      <c r="BC384" s="161" t="e">
        <f t="shared" si="277"/>
        <v>#DIV/0!</v>
      </c>
      <c r="BD384" s="161" t="e">
        <f t="shared" si="278"/>
        <v>#DIV/0!</v>
      </c>
      <c r="BE384" s="161" t="e">
        <f t="shared" si="279"/>
        <v>#DIV/0!</v>
      </c>
      <c r="BF384" s="107">
        <f t="shared" si="280"/>
        <v>0</v>
      </c>
      <c r="BG384" s="161" t="e">
        <f t="shared" si="281"/>
        <v>#DIV/0!</v>
      </c>
      <c r="BH384" s="161" t="e">
        <f t="shared" si="282"/>
        <v>#DIV/0!</v>
      </c>
      <c r="BI384" s="161" t="e">
        <f t="shared" si="283"/>
        <v>#DIV/0!</v>
      </c>
      <c r="BJ384" s="161" t="e">
        <f t="shared" si="284"/>
        <v>#DIV/0!</v>
      </c>
      <c r="BK384" s="161" t="e">
        <f t="shared" si="285"/>
        <v>#DIV/0!</v>
      </c>
      <c r="BL384" s="107">
        <f t="shared" si="286"/>
        <v>0</v>
      </c>
      <c r="BM384" s="161" t="e">
        <f t="shared" si="287"/>
        <v>#DIV/0!</v>
      </c>
      <c r="BN384" s="161" t="e">
        <f t="shared" si="288"/>
        <v>#DIV/0!</v>
      </c>
      <c r="BO384" s="161" t="e">
        <f t="shared" si="289"/>
        <v>#DIV/0!</v>
      </c>
      <c r="BP384" s="161" t="e">
        <f t="shared" si="290"/>
        <v>#DIV/0!</v>
      </c>
      <c r="BQ384" s="161" t="e">
        <f t="shared" si="291"/>
        <v>#DIV/0!</v>
      </c>
      <c r="BR384" s="107">
        <f t="shared" si="292"/>
        <v>0</v>
      </c>
      <c r="BS384" s="161" t="e">
        <f t="shared" si="293"/>
        <v>#DIV/0!</v>
      </c>
      <c r="BT384" s="161" t="e">
        <f t="shared" si="294"/>
        <v>#DIV/0!</v>
      </c>
      <c r="BU384" s="161" t="e">
        <f t="shared" si="295"/>
        <v>#DIV/0!</v>
      </c>
      <c r="BV384" s="161" t="e">
        <f t="shared" si="296"/>
        <v>#DIV/0!</v>
      </c>
      <c r="BW384" s="161" t="e">
        <f t="shared" si="297"/>
        <v>#DIV/0!</v>
      </c>
      <c r="BX384" s="107">
        <f t="shared" si="298"/>
        <v>0</v>
      </c>
      <c r="BZ384" s="40" t="e">
        <f>VLOOKUP(I384,Lists!$D$2:$D$19,1,FALSE)</f>
        <v>#N/A</v>
      </c>
      <c r="CA384" s="40" t="e">
        <f>VLOOKUP($I384,Blends!$B$2:$B$115,1,FALSE)</f>
        <v>#N/A</v>
      </c>
      <c r="CC384" s="218">
        <f>ROUND(IF($I384="Other HFC Blend",(Z384*$L384*SUMIF(Lists!$E$2:$E$133,'Quarterly Information'!$K384,Exchange_Value)+Z384*$N384*SUMIF(Lists!$E$2:$E$133,'Quarterly Information'!$M384,Exchange_Value)+Z384*$P384*SUMIF(Lists!$E$2:$E$133,'Quarterly Information'!$O384,Exchange_Value)+Z384*$R384*SUMIF(Lists!$E$2:$E$133,'Quarterly Information'!$Q384,Exchange_Value)+Z384*$T384*SUMIF(Lists!$E$2:$E$133,'Quarterly Information'!$S384,Exchange_Value))/1000,Z384*SUMIF(Lists!$E$2:$E$133,$I384,Exchange_Value)/1000),1)</f>
        <v>0</v>
      </c>
      <c r="CD384" s="218">
        <f>ROUND(IF($I384="Other HFC Blend",(AA384*$L384*SUMIF(Lists!$E$2:$E$133,'Quarterly Information'!$K384,Exchange_Value)+AA384*$N384*SUMIF(Lists!$E$2:$E$133,'Quarterly Information'!$M384,Exchange_Value)+AA384*$P384*SUMIF(Lists!$E$2:$E$133,'Quarterly Information'!$O384,Exchange_Value)+AA384*$R384*SUMIF(Lists!$E$2:$E$133,'Quarterly Information'!$Q384,Exchange_Value)+AA384*$T384*SUMIF(Lists!$E$2:$E$133,'Quarterly Information'!$S384,Exchange_Value))/1000,AA384*SUMIF(Lists!$E$2:$E$133,$I384,Exchange_Value)/1000),1)</f>
        <v>0</v>
      </c>
      <c r="CE384" s="218">
        <f>ROUND(IF($I384="Other HFC Blend",(AB384*$L384*SUMIF(Lists!$E$2:$E$133,'Quarterly Information'!$K384,Exchange_Value)+AB384*$N384*SUMIF(Lists!$E$2:$E$133,'Quarterly Information'!$M384,Exchange_Value)+AB384*$P384*SUMIF(Lists!$E$2:$E$133,'Quarterly Information'!$O384,Exchange_Value)+AB384*$R384*SUMIF(Lists!$E$2:$E$133,'Quarterly Information'!$Q384,Exchange_Value)+AB384*$T384*SUMIF(Lists!$E$2:$E$133,'Quarterly Information'!$S384,Exchange_Value))/1000,AB384*SUMIF(Lists!$E$2:$E$133,$I384,Exchange_Value)/1000),1)</f>
        <v>0</v>
      </c>
      <c r="CF384" s="218">
        <f>ROUND(IF($I384="Other HFC Blend",(AC384*$L384*SUMIF(Lists!$E$2:$E$133,'Quarterly Information'!$K384,Exchange_Value)+AC384*$N384*SUMIF(Lists!$E$2:$E$133,'Quarterly Information'!$M384,Exchange_Value)+AC384*$P384*SUMIF(Lists!$E$2:$E$133,'Quarterly Information'!$O384,Exchange_Value)+AC384*$R384*SUMIF(Lists!$E$2:$E$133,'Quarterly Information'!$Q384,Exchange_Value)+AC384*$T384*SUMIF(Lists!$E$2:$E$133,'Quarterly Information'!$S384,Exchange_Value))/1000,AC384*SUMIF(Lists!$E$2:$E$133,$I384,Exchange_Value)/1000),1)</f>
        <v>0</v>
      </c>
      <c r="CG384" s="218">
        <f>ROUND(IF($I384="Other HFC Blend",(AD384*$L384*SUMIF(Lists!$E$2:$E$133,'Quarterly Information'!$K384,Exchange_Value)+AD384*$N384*SUMIF(Lists!$E$2:$E$133,'Quarterly Information'!$M384,Exchange_Value)+AD384*$P384*SUMIF(Lists!$E$2:$E$133,'Quarterly Information'!$O384,Exchange_Value)+AD384*$R384*SUMIF(Lists!$E$2:$E$133,'Quarterly Information'!$Q384,Exchange_Value)+AD384*$T384*SUMIF(Lists!$E$2:$E$133,'Quarterly Information'!$S384,Exchange_Value))/1000,AD384*SUMIF(Lists!$E$2:$E$133,$I384,Exchange_Value)/1000),1)</f>
        <v>0</v>
      </c>
      <c r="CH384" s="218">
        <f>ROUND(IF($I384="Other HFC Blend",(AE384*$L384*SUMIF(Lists!$E$2:$E$133,'Quarterly Information'!$K384,Exchange_Value)+AE384*$N384*SUMIF(Lists!$E$2:$E$133,'Quarterly Information'!$M384,Exchange_Value)+AE384*$P384*SUMIF(Lists!$E$2:$E$133,'Quarterly Information'!$O384,Exchange_Value)+AE384*$R384*SUMIF(Lists!$E$2:$E$133,'Quarterly Information'!$Q384,Exchange_Value)+AE384*$T384*SUMIF(Lists!$E$2:$E$133,'Quarterly Information'!$S384,Exchange_Value))/1000,AE384*SUMIF(Lists!$E$2:$E$133,$I384,Exchange_Value)/1000),1)</f>
        <v>0</v>
      </c>
      <c r="CI384" s="218">
        <f>ROUND(IF($I384="Other HFC Blend",(AF384*$L384*SUMIF(Lists!$E$2:$E$133,'Quarterly Information'!$K384,Exchange_Value)+AF384*$N384*SUMIF(Lists!$E$2:$E$133,'Quarterly Information'!$M384,Exchange_Value)+AF384*$P384*SUMIF(Lists!$E$2:$E$133,'Quarterly Information'!$O384,Exchange_Value)+AF384*$R384*SUMIF(Lists!$E$2:$E$133,'Quarterly Information'!$Q384,Exchange_Value)+AF384*$T384*SUMIF(Lists!$E$2:$E$133,'Quarterly Information'!$S384,Exchange_Value))/1000,AF384*SUMIF(Lists!$E$2:$E$133,$I384,Exchange_Value)/1000),1)</f>
        <v>0</v>
      </c>
    </row>
    <row r="385" spans="1:87" ht="14" x14ac:dyDescent="0.25">
      <c r="A385" s="39">
        <v>343</v>
      </c>
      <c r="B385" s="90" t="str">
        <f t="shared" si="256"/>
        <v/>
      </c>
      <c r="C385" s="159"/>
      <c r="D385" s="91"/>
      <c r="E385" s="174"/>
      <c r="F385" s="92"/>
      <c r="G385" s="93"/>
      <c r="H385" s="94"/>
      <c r="I385" s="185"/>
      <c r="J385" s="200"/>
      <c r="K385" s="210"/>
      <c r="L385" s="95"/>
      <c r="M385" s="92"/>
      <c r="N385" s="95"/>
      <c r="O385" s="92"/>
      <c r="P385" s="95"/>
      <c r="Q385" s="128"/>
      <c r="R385" s="95"/>
      <c r="S385" s="128"/>
      <c r="T385" s="211"/>
      <c r="U385" s="203"/>
      <c r="V385" s="92"/>
      <c r="W385" s="96"/>
      <c r="X385" s="92"/>
      <c r="Y385" s="220"/>
      <c r="Z385" s="226"/>
      <c r="AA385" s="165"/>
      <c r="AB385" s="165"/>
      <c r="AC385" s="165"/>
      <c r="AD385" s="165"/>
      <c r="AE385" s="165"/>
      <c r="AF385" s="168"/>
      <c r="AG385"/>
      <c r="AH385" s="107">
        <f t="shared" si="258"/>
        <v>0</v>
      </c>
      <c r="AI385" s="107">
        <f t="shared" si="259"/>
        <v>0</v>
      </c>
      <c r="AJ385" s="107">
        <f t="shared" si="260"/>
        <v>0</v>
      </c>
      <c r="AK385" s="107">
        <f t="shared" si="261"/>
        <v>0</v>
      </c>
      <c r="AL385" s="107">
        <f t="shared" si="262"/>
        <v>0</v>
      </c>
      <c r="AM385" s="107">
        <f t="shared" si="257"/>
        <v>0</v>
      </c>
      <c r="AO385" s="161" t="e">
        <f t="shared" si="263"/>
        <v>#DIV/0!</v>
      </c>
      <c r="AP385" s="161" t="e">
        <f t="shared" si="264"/>
        <v>#DIV/0!</v>
      </c>
      <c r="AQ385" s="161" t="e">
        <f t="shared" si="265"/>
        <v>#DIV/0!</v>
      </c>
      <c r="AR385" s="161" t="e">
        <f t="shared" si="266"/>
        <v>#DIV/0!</v>
      </c>
      <c r="AS385" s="161" t="e">
        <f t="shared" si="267"/>
        <v>#DIV/0!</v>
      </c>
      <c r="AT385" s="107">
        <f t="shared" si="268"/>
        <v>0</v>
      </c>
      <c r="AU385" s="161" t="e">
        <f t="shared" si="269"/>
        <v>#DIV/0!</v>
      </c>
      <c r="AV385" s="161" t="e">
        <f t="shared" si="270"/>
        <v>#DIV/0!</v>
      </c>
      <c r="AW385" s="161" t="e">
        <f t="shared" si="271"/>
        <v>#DIV/0!</v>
      </c>
      <c r="AX385" s="161" t="e">
        <f t="shared" si="272"/>
        <v>#DIV/0!</v>
      </c>
      <c r="AY385" s="161" t="e">
        <f t="shared" si="273"/>
        <v>#DIV/0!</v>
      </c>
      <c r="AZ385" s="107">
        <f t="shared" si="274"/>
        <v>0</v>
      </c>
      <c r="BA385" s="161" t="e">
        <f t="shared" si="275"/>
        <v>#DIV/0!</v>
      </c>
      <c r="BB385" s="161" t="e">
        <f t="shared" si="276"/>
        <v>#DIV/0!</v>
      </c>
      <c r="BC385" s="161" t="e">
        <f t="shared" si="277"/>
        <v>#DIV/0!</v>
      </c>
      <c r="BD385" s="161" t="e">
        <f t="shared" si="278"/>
        <v>#DIV/0!</v>
      </c>
      <c r="BE385" s="161" t="e">
        <f t="shared" si="279"/>
        <v>#DIV/0!</v>
      </c>
      <c r="BF385" s="107">
        <f t="shared" si="280"/>
        <v>0</v>
      </c>
      <c r="BG385" s="161" t="e">
        <f t="shared" si="281"/>
        <v>#DIV/0!</v>
      </c>
      <c r="BH385" s="161" t="e">
        <f t="shared" si="282"/>
        <v>#DIV/0!</v>
      </c>
      <c r="BI385" s="161" t="e">
        <f t="shared" si="283"/>
        <v>#DIV/0!</v>
      </c>
      <c r="BJ385" s="161" t="e">
        <f t="shared" si="284"/>
        <v>#DIV/0!</v>
      </c>
      <c r="BK385" s="161" t="e">
        <f t="shared" si="285"/>
        <v>#DIV/0!</v>
      </c>
      <c r="BL385" s="107">
        <f t="shared" si="286"/>
        <v>0</v>
      </c>
      <c r="BM385" s="161" t="e">
        <f t="shared" si="287"/>
        <v>#DIV/0!</v>
      </c>
      <c r="BN385" s="161" t="e">
        <f t="shared" si="288"/>
        <v>#DIV/0!</v>
      </c>
      <c r="BO385" s="161" t="e">
        <f t="shared" si="289"/>
        <v>#DIV/0!</v>
      </c>
      <c r="BP385" s="161" t="e">
        <f t="shared" si="290"/>
        <v>#DIV/0!</v>
      </c>
      <c r="BQ385" s="161" t="e">
        <f t="shared" si="291"/>
        <v>#DIV/0!</v>
      </c>
      <c r="BR385" s="107">
        <f t="shared" si="292"/>
        <v>0</v>
      </c>
      <c r="BS385" s="161" t="e">
        <f t="shared" si="293"/>
        <v>#DIV/0!</v>
      </c>
      <c r="BT385" s="161" t="e">
        <f t="shared" si="294"/>
        <v>#DIV/0!</v>
      </c>
      <c r="BU385" s="161" t="e">
        <f t="shared" si="295"/>
        <v>#DIV/0!</v>
      </c>
      <c r="BV385" s="161" t="e">
        <f t="shared" si="296"/>
        <v>#DIV/0!</v>
      </c>
      <c r="BW385" s="161" t="e">
        <f t="shared" si="297"/>
        <v>#DIV/0!</v>
      </c>
      <c r="BX385" s="107">
        <f t="shared" si="298"/>
        <v>0</v>
      </c>
      <c r="BZ385" s="40" t="e">
        <f>VLOOKUP(I385,Lists!$D$2:$D$19,1,FALSE)</f>
        <v>#N/A</v>
      </c>
      <c r="CA385" s="40" t="e">
        <f>VLOOKUP($I385,Blends!$B$2:$B$115,1,FALSE)</f>
        <v>#N/A</v>
      </c>
      <c r="CC385" s="218">
        <f>ROUND(IF($I385="Other HFC Blend",(Z385*$L385*SUMIF(Lists!$E$2:$E$133,'Quarterly Information'!$K385,Exchange_Value)+Z385*$N385*SUMIF(Lists!$E$2:$E$133,'Quarterly Information'!$M385,Exchange_Value)+Z385*$P385*SUMIF(Lists!$E$2:$E$133,'Quarterly Information'!$O385,Exchange_Value)+Z385*$R385*SUMIF(Lists!$E$2:$E$133,'Quarterly Information'!$Q385,Exchange_Value)+Z385*$T385*SUMIF(Lists!$E$2:$E$133,'Quarterly Information'!$S385,Exchange_Value))/1000,Z385*SUMIF(Lists!$E$2:$E$133,$I385,Exchange_Value)/1000),1)</f>
        <v>0</v>
      </c>
      <c r="CD385" s="218">
        <f>ROUND(IF($I385="Other HFC Blend",(AA385*$L385*SUMIF(Lists!$E$2:$E$133,'Quarterly Information'!$K385,Exchange_Value)+AA385*$N385*SUMIF(Lists!$E$2:$E$133,'Quarterly Information'!$M385,Exchange_Value)+AA385*$P385*SUMIF(Lists!$E$2:$E$133,'Quarterly Information'!$O385,Exchange_Value)+AA385*$R385*SUMIF(Lists!$E$2:$E$133,'Quarterly Information'!$Q385,Exchange_Value)+AA385*$T385*SUMIF(Lists!$E$2:$E$133,'Quarterly Information'!$S385,Exchange_Value))/1000,AA385*SUMIF(Lists!$E$2:$E$133,$I385,Exchange_Value)/1000),1)</f>
        <v>0</v>
      </c>
      <c r="CE385" s="218">
        <f>ROUND(IF($I385="Other HFC Blend",(AB385*$L385*SUMIF(Lists!$E$2:$E$133,'Quarterly Information'!$K385,Exchange_Value)+AB385*$N385*SUMIF(Lists!$E$2:$E$133,'Quarterly Information'!$M385,Exchange_Value)+AB385*$P385*SUMIF(Lists!$E$2:$E$133,'Quarterly Information'!$O385,Exchange_Value)+AB385*$R385*SUMIF(Lists!$E$2:$E$133,'Quarterly Information'!$Q385,Exchange_Value)+AB385*$T385*SUMIF(Lists!$E$2:$E$133,'Quarterly Information'!$S385,Exchange_Value))/1000,AB385*SUMIF(Lists!$E$2:$E$133,$I385,Exchange_Value)/1000),1)</f>
        <v>0</v>
      </c>
      <c r="CF385" s="218">
        <f>ROUND(IF($I385="Other HFC Blend",(AC385*$L385*SUMIF(Lists!$E$2:$E$133,'Quarterly Information'!$K385,Exchange_Value)+AC385*$N385*SUMIF(Lists!$E$2:$E$133,'Quarterly Information'!$M385,Exchange_Value)+AC385*$P385*SUMIF(Lists!$E$2:$E$133,'Quarterly Information'!$O385,Exchange_Value)+AC385*$R385*SUMIF(Lists!$E$2:$E$133,'Quarterly Information'!$Q385,Exchange_Value)+AC385*$T385*SUMIF(Lists!$E$2:$E$133,'Quarterly Information'!$S385,Exchange_Value))/1000,AC385*SUMIF(Lists!$E$2:$E$133,$I385,Exchange_Value)/1000),1)</f>
        <v>0</v>
      </c>
      <c r="CG385" s="218">
        <f>ROUND(IF($I385="Other HFC Blend",(AD385*$L385*SUMIF(Lists!$E$2:$E$133,'Quarterly Information'!$K385,Exchange_Value)+AD385*$N385*SUMIF(Lists!$E$2:$E$133,'Quarterly Information'!$M385,Exchange_Value)+AD385*$P385*SUMIF(Lists!$E$2:$E$133,'Quarterly Information'!$O385,Exchange_Value)+AD385*$R385*SUMIF(Lists!$E$2:$E$133,'Quarterly Information'!$Q385,Exchange_Value)+AD385*$T385*SUMIF(Lists!$E$2:$E$133,'Quarterly Information'!$S385,Exchange_Value))/1000,AD385*SUMIF(Lists!$E$2:$E$133,$I385,Exchange_Value)/1000),1)</f>
        <v>0</v>
      </c>
      <c r="CH385" s="218">
        <f>ROUND(IF($I385="Other HFC Blend",(AE385*$L385*SUMIF(Lists!$E$2:$E$133,'Quarterly Information'!$K385,Exchange_Value)+AE385*$N385*SUMIF(Lists!$E$2:$E$133,'Quarterly Information'!$M385,Exchange_Value)+AE385*$P385*SUMIF(Lists!$E$2:$E$133,'Quarterly Information'!$O385,Exchange_Value)+AE385*$R385*SUMIF(Lists!$E$2:$E$133,'Quarterly Information'!$Q385,Exchange_Value)+AE385*$T385*SUMIF(Lists!$E$2:$E$133,'Quarterly Information'!$S385,Exchange_Value))/1000,AE385*SUMIF(Lists!$E$2:$E$133,$I385,Exchange_Value)/1000),1)</f>
        <v>0</v>
      </c>
      <c r="CI385" s="218">
        <f>ROUND(IF($I385="Other HFC Blend",(AF385*$L385*SUMIF(Lists!$E$2:$E$133,'Quarterly Information'!$K385,Exchange_Value)+AF385*$N385*SUMIF(Lists!$E$2:$E$133,'Quarterly Information'!$M385,Exchange_Value)+AF385*$P385*SUMIF(Lists!$E$2:$E$133,'Quarterly Information'!$O385,Exchange_Value)+AF385*$R385*SUMIF(Lists!$E$2:$E$133,'Quarterly Information'!$Q385,Exchange_Value)+AF385*$T385*SUMIF(Lists!$E$2:$E$133,'Quarterly Information'!$S385,Exchange_Value))/1000,AF385*SUMIF(Lists!$E$2:$E$133,$I385,Exchange_Value)/1000),1)</f>
        <v>0</v>
      </c>
    </row>
    <row r="386" spans="1:87" ht="14" x14ac:dyDescent="0.25">
      <c r="A386" s="39">
        <v>344</v>
      </c>
      <c r="B386" s="90" t="str">
        <f t="shared" si="256"/>
        <v/>
      </c>
      <c r="C386" s="159"/>
      <c r="D386" s="91"/>
      <c r="E386" s="174"/>
      <c r="F386" s="92"/>
      <c r="G386" s="93"/>
      <c r="H386" s="94"/>
      <c r="I386" s="185"/>
      <c r="J386" s="200"/>
      <c r="K386" s="210"/>
      <c r="L386" s="95"/>
      <c r="M386" s="92"/>
      <c r="N386" s="95"/>
      <c r="O386" s="92"/>
      <c r="P386" s="95"/>
      <c r="Q386" s="128"/>
      <c r="R386" s="95"/>
      <c r="S386" s="128"/>
      <c r="T386" s="211"/>
      <c r="U386" s="203"/>
      <c r="V386" s="92"/>
      <c r="W386" s="96"/>
      <c r="X386" s="92"/>
      <c r="Y386" s="220"/>
      <c r="Z386" s="226"/>
      <c r="AA386" s="165"/>
      <c r="AB386" s="165"/>
      <c r="AC386" s="165"/>
      <c r="AD386" s="165"/>
      <c r="AE386" s="165"/>
      <c r="AF386" s="168"/>
      <c r="AG386"/>
      <c r="AH386" s="107">
        <f t="shared" si="258"/>
        <v>0</v>
      </c>
      <c r="AI386" s="107">
        <f t="shared" si="259"/>
        <v>0</v>
      </c>
      <c r="AJ386" s="107">
        <f t="shared" si="260"/>
        <v>0</v>
      </c>
      <c r="AK386" s="107">
        <f t="shared" si="261"/>
        <v>0</v>
      </c>
      <c r="AL386" s="107">
        <f t="shared" si="262"/>
        <v>0</v>
      </c>
      <c r="AM386" s="107">
        <f t="shared" si="257"/>
        <v>0</v>
      </c>
      <c r="AO386" s="161" t="e">
        <f t="shared" si="263"/>
        <v>#DIV/0!</v>
      </c>
      <c r="AP386" s="161" t="e">
        <f t="shared" si="264"/>
        <v>#DIV/0!</v>
      </c>
      <c r="AQ386" s="161" t="e">
        <f t="shared" si="265"/>
        <v>#DIV/0!</v>
      </c>
      <c r="AR386" s="161" t="e">
        <f t="shared" si="266"/>
        <v>#DIV/0!</v>
      </c>
      <c r="AS386" s="161" t="e">
        <f t="shared" si="267"/>
        <v>#DIV/0!</v>
      </c>
      <c r="AT386" s="107">
        <f t="shared" si="268"/>
        <v>0</v>
      </c>
      <c r="AU386" s="161" t="e">
        <f t="shared" si="269"/>
        <v>#DIV/0!</v>
      </c>
      <c r="AV386" s="161" t="e">
        <f t="shared" si="270"/>
        <v>#DIV/0!</v>
      </c>
      <c r="AW386" s="161" t="e">
        <f t="shared" si="271"/>
        <v>#DIV/0!</v>
      </c>
      <c r="AX386" s="161" t="e">
        <f t="shared" si="272"/>
        <v>#DIV/0!</v>
      </c>
      <c r="AY386" s="161" t="e">
        <f t="shared" si="273"/>
        <v>#DIV/0!</v>
      </c>
      <c r="AZ386" s="107">
        <f t="shared" si="274"/>
        <v>0</v>
      </c>
      <c r="BA386" s="161" t="e">
        <f t="shared" si="275"/>
        <v>#DIV/0!</v>
      </c>
      <c r="BB386" s="161" t="e">
        <f t="shared" si="276"/>
        <v>#DIV/0!</v>
      </c>
      <c r="BC386" s="161" t="e">
        <f t="shared" si="277"/>
        <v>#DIV/0!</v>
      </c>
      <c r="BD386" s="161" t="e">
        <f t="shared" si="278"/>
        <v>#DIV/0!</v>
      </c>
      <c r="BE386" s="161" t="e">
        <f t="shared" si="279"/>
        <v>#DIV/0!</v>
      </c>
      <c r="BF386" s="107">
        <f t="shared" si="280"/>
        <v>0</v>
      </c>
      <c r="BG386" s="161" t="e">
        <f t="shared" si="281"/>
        <v>#DIV/0!</v>
      </c>
      <c r="BH386" s="161" t="e">
        <f t="shared" si="282"/>
        <v>#DIV/0!</v>
      </c>
      <c r="BI386" s="161" t="e">
        <f t="shared" si="283"/>
        <v>#DIV/0!</v>
      </c>
      <c r="BJ386" s="161" t="e">
        <f t="shared" si="284"/>
        <v>#DIV/0!</v>
      </c>
      <c r="BK386" s="161" t="e">
        <f t="shared" si="285"/>
        <v>#DIV/0!</v>
      </c>
      <c r="BL386" s="107">
        <f t="shared" si="286"/>
        <v>0</v>
      </c>
      <c r="BM386" s="161" t="e">
        <f t="shared" si="287"/>
        <v>#DIV/0!</v>
      </c>
      <c r="BN386" s="161" t="e">
        <f t="shared" si="288"/>
        <v>#DIV/0!</v>
      </c>
      <c r="BO386" s="161" t="e">
        <f t="shared" si="289"/>
        <v>#DIV/0!</v>
      </c>
      <c r="BP386" s="161" t="e">
        <f t="shared" si="290"/>
        <v>#DIV/0!</v>
      </c>
      <c r="BQ386" s="161" t="e">
        <f t="shared" si="291"/>
        <v>#DIV/0!</v>
      </c>
      <c r="BR386" s="107">
        <f t="shared" si="292"/>
        <v>0</v>
      </c>
      <c r="BS386" s="161" t="e">
        <f t="shared" si="293"/>
        <v>#DIV/0!</v>
      </c>
      <c r="BT386" s="161" t="e">
        <f t="shared" si="294"/>
        <v>#DIV/0!</v>
      </c>
      <c r="BU386" s="161" t="e">
        <f t="shared" si="295"/>
        <v>#DIV/0!</v>
      </c>
      <c r="BV386" s="161" t="e">
        <f t="shared" si="296"/>
        <v>#DIV/0!</v>
      </c>
      <c r="BW386" s="161" t="e">
        <f t="shared" si="297"/>
        <v>#DIV/0!</v>
      </c>
      <c r="BX386" s="107">
        <f t="shared" si="298"/>
        <v>0</v>
      </c>
      <c r="BZ386" s="40" t="e">
        <f>VLOOKUP(I386,Lists!$D$2:$D$19,1,FALSE)</f>
        <v>#N/A</v>
      </c>
      <c r="CA386" s="40" t="e">
        <f>VLOOKUP($I386,Blends!$B$2:$B$115,1,FALSE)</f>
        <v>#N/A</v>
      </c>
      <c r="CC386" s="218">
        <f>ROUND(IF($I386="Other HFC Blend",(Z386*$L386*SUMIF(Lists!$E$2:$E$133,'Quarterly Information'!$K386,Exchange_Value)+Z386*$N386*SUMIF(Lists!$E$2:$E$133,'Quarterly Information'!$M386,Exchange_Value)+Z386*$P386*SUMIF(Lists!$E$2:$E$133,'Quarterly Information'!$O386,Exchange_Value)+Z386*$R386*SUMIF(Lists!$E$2:$E$133,'Quarterly Information'!$Q386,Exchange_Value)+Z386*$T386*SUMIF(Lists!$E$2:$E$133,'Quarterly Information'!$S386,Exchange_Value))/1000,Z386*SUMIF(Lists!$E$2:$E$133,$I386,Exchange_Value)/1000),1)</f>
        <v>0</v>
      </c>
      <c r="CD386" s="218">
        <f>ROUND(IF($I386="Other HFC Blend",(AA386*$L386*SUMIF(Lists!$E$2:$E$133,'Quarterly Information'!$K386,Exchange_Value)+AA386*$N386*SUMIF(Lists!$E$2:$E$133,'Quarterly Information'!$M386,Exchange_Value)+AA386*$P386*SUMIF(Lists!$E$2:$E$133,'Quarterly Information'!$O386,Exchange_Value)+AA386*$R386*SUMIF(Lists!$E$2:$E$133,'Quarterly Information'!$Q386,Exchange_Value)+AA386*$T386*SUMIF(Lists!$E$2:$E$133,'Quarterly Information'!$S386,Exchange_Value))/1000,AA386*SUMIF(Lists!$E$2:$E$133,$I386,Exchange_Value)/1000),1)</f>
        <v>0</v>
      </c>
      <c r="CE386" s="218">
        <f>ROUND(IF($I386="Other HFC Blend",(AB386*$L386*SUMIF(Lists!$E$2:$E$133,'Quarterly Information'!$K386,Exchange_Value)+AB386*$N386*SUMIF(Lists!$E$2:$E$133,'Quarterly Information'!$M386,Exchange_Value)+AB386*$P386*SUMIF(Lists!$E$2:$E$133,'Quarterly Information'!$O386,Exchange_Value)+AB386*$R386*SUMIF(Lists!$E$2:$E$133,'Quarterly Information'!$Q386,Exchange_Value)+AB386*$T386*SUMIF(Lists!$E$2:$E$133,'Quarterly Information'!$S386,Exchange_Value))/1000,AB386*SUMIF(Lists!$E$2:$E$133,$I386,Exchange_Value)/1000),1)</f>
        <v>0</v>
      </c>
      <c r="CF386" s="218">
        <f>ROUND(IF($I386="Other HFC Blend",(AC386*$L386*SUMIF(Lists!$E$2:$E$133,'Quarterly Information'!$K386,Exchange_Value)+AC386*$N386*SUMIF(Lists!$E$2:$E$133,'Quarterly Information'!$M386,Exchange_Value)+AC386*$P386*SUMIF(Lists!$E$2:$E$133,'Quarterly Information'!$O386,Exchange_Value)+AC386*$R386*SUMIF(Lists!$E$2:$E$133,'Quarterly Information'!$Q386,Exchange_Value)+AC386*$T386*SUMIF(Lists!$E$2:$E$133,'Quarterly Information'!$S386,Exchange_Value))/1000,AC386*SUMIF(Lists!$E$2:$E$133,$I386,Exchange_Value)/1000),1)</f>
        <v>0</v>
      </c>
      <c r="CG386" s="218">
        <f>ROUND(IF($I386="Other HFC Blend",(AD386*$L386*SUMIF(Lists!$E$2:$E$133,'Quarterly Information'!$K386,Exchange_Value)+AD386*$N386*SUMIF(Lists!$E$2:$E$133,'Quarterly Information'!$M386,Exchange_Value)+AD386*$P386*SUMIF(Lists!$E$2:$E$133,'Quarterly Information'!$O386,Exchange_Value)+AD386*$R386*SUMIF(Lists!$E$2:$E$133,'Quarterly Information'!$Q386,Exchange_Value)+AD386*$T386*SUMIF(Lists!$E$2:$E$133,'Quarterly Information'!$S386,Exchange_Value))/1000,AD386*SUMIF(Lists!$E$2:$E$133,$I386,Exchange_Value)/1000),1)</f>
        <v>0</v>
      </c>
      <c r="CH386" s="218">
        <f>ROUND(IF($I386="Other HFC Blend",(AE386*$L386*SUMIF(Lists!$E$2:$E$133,'Quarterly Information'!$K386,Exchange_Value)+AE386*$N386*SUMIF(Lists!$E$2:$E$133,'Quarterly Information'!$M386,Exchange_Value)+AE386*$P386*SUMIF(Lists!$E$2:$E$133,'Quarterly Information'!$O386,Exchange_Value)+AE386*$R386*SUMIF(Lists!$E$2:$E$133,'Quarterly Information'!$Q386,Exchange_Value)+AE386*$T386*SUMIF(Lists!$E$2:$E$133,'Quarterly Information'!$S386,Exchange_Value))/1000,AE386*SUMIF(Lists!$E$2:$E$133,$I386,Exchange_Value)/1000),1)</f>
        <v>0</v>
      </c>
      <c r="CI386" s="218">
        <f>ROUND(IF($I386="Other HFC Blend",(AF386*$L386*SUMIF(Lists!$E$2:$E$133,'Quarterly Information'!$K386,Exchange_Value)+AF386*$N386*SUMIF(Lists!$E$2:$E$133,'Quarterly Information'!$M386,Exchange_Value)+AF386*$P386*SUMIF(Lists!$E$2:$E$133,'Quarterly Information'!$O386,Exchange_Value)+AF386*$R386*SUMIF(Lists!$E$2:$E$133,'Quarterly Information'!$Q386,Exchange_Value)+AF386*$T386*SUMIF(Lists!$E$2:$E$133,'Quarterly Information'!$S386,Exchange_Value))/1000,AF386*SUMIF(Lists!$E$2:$E$133,$I386,Exchange_Value)/1000),1)</f>
        <v>0</v>
      </c>
    </row>
    <row r="387" spans="1:87" ht="14" x14ac:dyDescent="0.25">
      <c r="A387" s="39">
        <v>345</v>
      </c>
      <c r="B387" s="90" t="str">
        <f t="shared" si="256"/>
        <v/>
      </c>
      <c r="C387" s="159"/>
      <c r="D387" s="91"/>
      <c r="E387" s="174"/>
      <c r="F387" s="92"/>
      <c r="G387" s="93"/>
      <c r="H387" s="94"/>
      <c r="I387" s="185"/>
      <c r="J387" s="200"/>
      <c r="K387" s="210"/>
      <c r="L387" s="95"/>
      <c r="M387" s="92"/>
      <c r="N387" s="95"/>
      <c r="O387" s="92"/>
      <c r="P387" s="95"/>
      <c r="Q387" s="128"/>
      <c r="R387" s="95"/>
      <c r="S387" s="128"/>
      <c r="T387" s="211"/>
      <c r="U387" s="203"/>
      <c r="V387" s="92"/>
      <c r="W387" s="96"/>
      <c r="X387" s="92"/>
      <c r="Y387" s="220"/>
      <c r="Z387" s="226"/>
      <c r="AA387" s="165"/>
      <c r="AB387" s="165"/>
      <c r="AC387" s="165"/>
      <c r="AD387" s="165"/>
      <c r="AE387" s="165"/>
      <c r="AF387" s="168"/>
      <c r="AG387"/>
      <c r="AH387" s="107">
        <f t="shared" si="258"/>
        <v>0</v>
      </c>
      <c r="AI387" s="107">
        <f t="shared" si="259"/>
        <v>0</v>
      </c>
      <c r="AJ387" s="107">
        <f t="shared" si="260"/>
        <v>0</v>
      </c>
      <c r="AK387" s="107">
        <f t="shared" si="261"/>
        <v>0</v>
      </c>
      <c r="AL387" s="107">
        <f t="shared" si="262"/>
        <v>0</v>
      </c>
      <c r="AM387" s="107">
        <f t="shared" si="257"/>
        <v>0</v>
      </c>
      <c r="AO387" s="161" t="e">
        <f t="shared" si="263"/>
        <v>#DIV/0!</v>
      </c>
      <c r="AP387" s="161" t="e">
        <f t="shared" si="264"/>
        <v>#DIV/0!</v>
      </c>
      <c r="AQ387" s="161" t="e">
        <f t="shared" si="265"/>
        <v>#DIV/0!</v>
      </c>
      <c r="AR387" s="161" t="e">
        <f t="shared" si="266"/>
        <v>#DIV/0!</v>
      </c>
      <c r="AS387" s="161" t="e">
        <f t="shared" si="267"/>
        <v>#DIV/0!</v>
      </c>
      <c r="AT387" s="107">
        <f t="shared" si="268"/>
        <v>0</v>
      </c>
      <c r="AU387" s="161" t="e">
        <f t="shared" si="269"/>
        <v>#DIV/0!</v>
      </c>
      <c r="AV387" s="161" t="e">
        <f t="shared" si="270"/>
        <v>#DIV/0!</v>
      </c>
      <c r="AW387" s="161" t="e">
        <f t="shared" si="271"/>
        <v>#DIV/0!</v>
      </c>
      <c r="AX387" s="161" t="e">
        <f t="shared" si="272"/>
        <v>#DIV/0!</v>
      </c>
      <c r="AY387" s="161" t="e">
        <f t="shared" si="273"/>
        <v>#DIV/0!</v>
      </c>
      <c r="AZ387" s="107">
        <f t="shared" si="274"/>
        <v>0</v>
      </c>
      <c r="BA387" s="161" t="e">
        <f t="shared" si="275"/>
        <v>#DIV/0!</v>
      </c>
      <c r="BB387" s="161" t="e">
        <f t="shared" si="276"/>
        <v>#DIV/0!</v>
      </c>
      <c r="BC387" s="161" t="e">
        <f t="shared" si="277"/>
        <v>#DIV/0!</v>
      </c>
      <c r="BD387" s="161" t="e">
        <f t="shared" si="278"/>
        <v>#DIV/0!</v>
      </c>
      <c r="BE387" s="161" t="e">
        <f t="shared" si="279"/>
        <v>#DIV/0!</v>
      </c>
      <c r="BF387" s="107">
        <f t="shared" si="280"/>
        <v>0</v>
      </c>
      <c r="BG387" s="161" t="e">
        <f t="shared" si="281"/>
        <v>#DIV/0!</v>
      </c>
      <c r="BH387" s="161" t="e">
        <f t="shared" si="282"/>
        <v>#DIV/0!</v>
      </c>
      <c r="BI387" s="161" t="e">
        <f t="shared" si="283"/>
        <v>#DIV/0!</v>
      </c>
      <c r="BJ387" s="161" t="e">
        <f t="shared" si="284"/>
        <v>#DIV/0!</v>
      </c>
      <c r="BK387" s="161" t="e">
        <f t="shared" si="285"/>
        <v>#DIV/0!</v>
      </c>
      <c r="BL387" s="107">
        <f t="shared" si="286"/>
        <v>0</v>
      </c>
      <c r="BM387" s="161" t="e">
        <f t="shared" si="287"/>
        <v>#DIV/0!</v>
      </c>
      <c r="BN387" s="161" t="e">
        <f t="shared" si="288"/>
        <v>#DIV/0!</v>
      </c>
      <c r="BO387" s="161" t="e">
        <f t="shared" si="289"/>
        <v>#DIV/0!</v>
      </c>
      <c r="BP387" s="161" t="e">
        <f t="shared" si="290"/>
        <v>#DIV/0!</v>
      </c>
      <c r="BQ387" s="161" t="e">
        <f t="shared" si="291"/>
        <v>#DIV/0!</v>
      </c>
      <c r="BR387" s="107">
        <f t="shared" si="292"/>
        <v>0</v>
      </c>
      <c r="BS387" s="161" t="e">
        <f t="shared" si="293"/>
        <v>#DIV/0!</v>
      </c>
      <c r="BT387" s="161" t="e">
        <f t="shared" si="294"/>
        <v>#DIV/0!</v>
      </c>
      <c r="BU387" s="161" t="e">
        <f t="shared" si="295"/>
        <v>#DIV/0!</v>
      </c>
      <c r="BV387" s="161" t="e">
        <f t="shared" si="296"/>
        <v>#DIV/0!</v>
      </c>
      <c r="BW387" s="161" t="e">
        <f t="shared" si="297"/>
        <v>#DIV/0!</v>
      </c>
      <c r="BX387" s="107">
        <f t="shared" si="298"/>
        <v>0</v>
      </c>
      <c r="BZ387" s="40" t="e">
        <f>VLOOKUP(I387,Lists!$D$2:$D$19,1,FALSE)</f>
        <v>#N/A</v>
      </c>
      <c r="CA387" s="40" t="e">
        <f>VLOOKUP($I387,Blends!$B$2:$B$115,1,FALSE)</f>
        <v>#N/A</v>
      </c>
      <c r="CC387" s="218">
        <f>ROUND(IF($I387="Other HFC Blend",(Z387*$L387*SUMIF(Lists!$E$2:$E$133,'Quarterly Information'!$K387,Exchange_Value)+Z387*$N387*SUMIF(Lists!$E$2:$E$133,'Quarterly Information'!$M387,Exchange_Value)+Z387*$P387*SUMIF(Lists!$E$2:$E$133,'Quarterly Information'!$O387,Exchange_Value)+Z387*$R387*SUMIF(Lists!$E$2:$E$133,'Quarterly Information'!$Q387,Exchange_Value)+Z387*$T387*SUMIF(Lists!$E$2:$E$133,'Quarterly Information'!$S387,Exchange_Value))/1000,Z387*SUMIF(Lists!$E$2:$E$133,$I387,Exchange_Value)/1000),1)</f>
        <v>0</v>
      </c>
      <c r="CD387" s="218">
        <f>ROUND(IF($I387="Other HFC Blend",(AA387*$L387*SUMIF(Lists!$E$2:$E$133,'Quarterly Information'!$K387,Exchange_Value)+AA387*$N387*SUMIF(Lists!$E$2:$E$133,'Quarterly Information'!$M387,Exchange_Value)+AA387*$P387*SUMIF(Lists!$E$2:$E$133,'Quarterly Information'!$O387,Exchange_Value)+AA387*$R387*SUMIF(Lists!$E$2:$E$133,'Quarterly Information'!$Q387,Exchange_Value)+AA387*$T387*SUMIF(Lists!$E$2:$E$133,'Quarterly Information'!$S387,Exchange_Value))/1000,AA387*SUMIF(Lists!$E$2:$E$133,$I387,Exchange_Value)/1000),1)</f>
        <v>0</v>
      </c>
      <c r="CE387" s="218">
        <f>ROUND(IF($I387="Other HFC Blend",(AB387*$L387*SUMIF(Lists!$E$2:$E$133,'Quarterly Information'!$K387,Exchange_Value)+AB387*$N387*SUMIF(Lists!$E$2:$E$133,'Quarterly Information'!$M387,Exchange_Value)+AB387*$P387*SUMIF(Lists!$E$2:$E$133,'Quarterly Information'!$O387,Exchange_Value)+AB387*$R387*SUMIF(Lists!$E$2:$E$133,'Quarterly Information'!$Q387,Exchange_Value)+AB387*$T387*SUMIF(Lists!$E$2:$E$133,'Quarterly Information'!$S387,Exchange_Value))/1000,AB387*SUMIF(Lists!$E$2:$E$133,$I387,Exchange_Value)/1000),1)</f>
        <v>0</v>
      </c>
      <c r="CF387" s="218">
        <f>ROUND(IF($I387="Other HFC Blend",(AC387*$L387*SUMIF(Lists!$E$2:$E$133,'Quarterly Information'!$K387,Exchange_Value)+AC387*$N387*SUMIF(Lists!$E$2:$E$133,'Quarterly Information'!$M387,Exchange_Value)+AC387*$P387*SUMIF(Lists!$E$2:$E$133,'Quarterly Information'!$O387,Exchange_Value)+AC387*$R387*SUMIF(Lists!$E$2:$E$133,'Quarterly Information'!$Q387,Exchange_Value)+AC387*$T387*SUMIF(Lists!$E$2:$E$133,'Quarterly Information'!$S387,Exchange_Value))/1000,AC387*SUMIF(Lists!$E$2:$E$133,$I387,Exchange_Value)/1000),1)</f>
        <v>0</v>
      </c>
      <c r="CG387" s="218">
        <f>ROUND(IF($I387="Other HFC Blend",(AD387*$L387*SUMIF(Lists!$E$2:$E$133,'Quarterly Information'!$K387,Exchange_Value)+AD387*$N387*SUMIF(Lists!$E$2:$E$133,'Quarterly Information'!$M387,Exchange_Value)+AD387*$P387*SUMIF(Lists!$E$2:$E$133,'Quarterly Information'!$O387,Exchange_Value)+AD387*$R387*SUMIF(Lists!$E$2:$E$133,'Quarterly Information'!$Q387,Exchange_Value)+AD387*$T387*SUMIF(Lists!$E$2:$E$133,'Quarterly Information'!$S387,Exchange_Value))/1000,AD387*SUMIF(Lists!$E$2:$E$133,$I387,Exchange_Value)/1000),1)</f>
        <v>0</v>
      </c>
      <c r="CH387" s="218">
        <f>ROUND(IF($I387="Other HFC Blend",(AE387*$L387*SUMIF(Lists!$E$2:$E$133,'Quarterly Information'!$K387,Exchange_Value)+AE387*$N387*SUMIF(Lists!$E$2:$E$133,'Quarterly Information'!$M387,Exchange_Value)+AE387*$P387*SUMIF(Lists!$E$2:$E$133,'Quarterly Information'!$O387,Exchange_Value)+AE387*$R387*SUMIF(Lists!$E$2:$E$133,'Quarterly Information'!$Q387,Exchange_Value)+AE387*$T387*SUMIF(Lists!$E$2:$E$133,'Quarterly Information'!$S387,Exchange_Value))/1000,AE387*SUMIF(Lists!$E$2:$E$133,$I387,Exchange_Value)/1000),1)</f>
        <v>0</v>
      </c>
      <c r="CI387" s="218">
        <f>ROUND(IF($I387="Other HFC Blend",(AF387*$L387*SUMIF(Lists!$E$2:$E$133,'Quarterly Information'!$K387,Exchange_Value)+AF387*$N387*SUMIF(Lists!$E$2:$E$133,'Quarterly Information'!$M387,Exchange_Value)+AF387*$P387*SUMIF(Lists!$E$2:$E$133,'Quarterly Information'!$O387,Exchange_Value)+AF387*$R387*SUMIF(Lists!$E$2:$E$133,'Quarterly Information'!$Q387,Exchange_Value)+AF387*$T387*SUMIF(Lists!$E$2:$E$133,'Quarterly Information'!$S387,Exchange_Value))/1000,AF387*SUMIF(Lists!$E$2:$E$133,$I387,Exchange_Value)/1000),1)</f>
        <v>0</v>
      </c>
    </row>
    <row r="388" spans="1:87" ht="14" x14ac:dyDescent="0.25">
      <c r="A388" s="39">
        <v>346</v>
      </c>
      <c r="B388" s="90" t="str">
        <f t="shared" si="256"/>
        <v/>
      </c>
      <c r="C388" s="159"/>
      <c r="D388" s="91"/>
      <c r="E388" s="174"/>
      <c r="F388" s="92"/>
      <c r="G388" s="93"/>
      <c r="H388" s="94"/>
      <c r="I388" s="185"/>
      <c r="J388" s="200"/>
      <c r="K388" s="210"/>
      <c r="L388" s="95"/>
      <c r="M388" s="92"/>
      <c r="N388" s="95"/>
      <c r="O388" s="92"/>
      <c r="P388" s="95"/>
      <c r="Q388" s="128"/>
      <c r="R388" s="95"/>
      <c r="S388" s="128"/>
      <c r="T388" s="211"/>
      <c r="U388" s="203"/>
      <c r="V388" s="92"/>
      <c r="W388" s="96"/>
      <c r="X388" s="92"/>
      <c r="Y388" s="220"/>
      <c r="Z388" s="226"/>
      <c r="AA388" s="165"/>
      <c r="AB388" s="165"/>
      <c r="AC388" s="165"/>
      <c r="AD388" s="165"/>
      <c r="AE388" s="165"/>
      <c r="AF388" s="168"/>
      <c r="AG388"/>
      <c r="AH388" s="107">
        <f t="shared" si="258"/>
        <v>0</v>
      </c>
      <c r="AI388" s="107">
        <f t="shared" si="259"/>
        <v>0</v>
      </c>
      <c r="AJ388" s="107">
        <f t="shared" si="260"/>
        <v>0</v>
      </c>
      <c r="AK388" s="107">
        <f t="shared" si="261"/>
        <v>0</v>
      </c>
      <c r="AL388" s="107">
        <f t="shared" si="262"/>
        <v>0</v>
      </c>
      <c r="AM388" s="107">
        <f t="shared" si="257"/>
        <v>0</v>
      </c>
      <c r="AO388" s="161" t="e">
        <f t="shared" si="263"/>
        <v>#DIV/0!</v>
      </c>
      <c r="AP388" s="161" t="e">
        <f t="shared" si="264"/>
        <v>#DIV/0!</v>
      </c>
      <c r="AQ388" s="161" t="e">
        <f t="shared" si="265"/>
        <v>#DIV/0!</v>
      </c>
      <c r="AR388" s="161" t="e">
        <f t="shared" si="266"/>
        <v>#DIV/0!</v>
      </c>
      <c r="AS388" s="161" t="e">
        <f t="shared" si="267"/>
        <v>#DIV/0!</v>
      </c>
      <c r="AT388" s="107">
        <f t="shared" si="268"/>
        <v>0</v>
      </c>
      <c r="AU388" s="161" t="e">
        <f t="shared" si="269"/>
        <v>#DIV/0!</v>
      </c>
      <c r="AV388" s="161" t="e">
        <f t="shared" si="270"/>
        <v>#DIV/0!</v>
      </c>
      <c r="AW388" s="161" t="e">
        <f t="shared" si="271"/>
        <v>#DIV/0!</v>
      </c>
      <c r="AX388" s="161" t="e">
        <f t="shared" si="272"/>
        <v>#DIV/0!</v>
      </c>
      <c r="AY388" s="161" t="e">
        <f t="shared" si="273"/>
        <v>#DIV/0!</v>
      </c>
      <c r="AZ388" s="107">
        <f t="shared" si="274"/>
        <v>0</v>
      </c>
      <c r="BA388" s="161" t="e">
        <f t="shared" si="275"/>
        <v>#DIV/0!</v>
      </c>
      <c r="BB388" s="161" t="e">
        <f t="shared" si="276"/>
        <v>#DIV/0!</v>
      </c>
      <c r="BC388" s="161" t="e">
        <f t="shared" si="277"/>
        <v>#DIV/0!</v>
      </c>
      <c r="BD388" s="161" t="e">
        <f t="shared" si="278"/>
        <v>#DIV/0!</v>
      </c>
      <c r="BE388" s="161" t="e">
        <f t="shared" si="279"/>
        <v>#DIV/0!</v>
      </c>
      <c r="BF388" s="107">
        <f t="shared" si="280"/>
        <v>0</v>
      </c>
      <c r="BG388" s="161" t="e">
        <f t="shared" si="281"/>
        <v>#DIV/0!</v>
      </c>
      <c r="BH388" s="161" t="e">
        <f t="shared" si="282"/>
        <v>#DIV/0!</v>
      </c>
      <c r="BI388" s="161" t="e">
        <f t="shared" si="283"/>
        <v>#DIV/0!</v>
      </c>
      <c r="BJ388" s="161" t="e">
        <f t="shared" si="284"/>
        <v>#DIV/0!</v>
      </c>
      <c r="BK388" s="161" t="e">
        <f t="shared" si="285"/>
        <v>#DIV/0!</v>
      </c>
      <c r="BL388" s="107">
        <f t="shared" si="286"/>
        <v>0</v>
      </c>
      <c r="BM388" s="161" t="e">
        <f t="shared" si="287"/>
        <v>#DIV/0!</v>
      </c>
      <c r="BN388" s="161" t="e">
        <f t="shared" si="288"/>
        <v>#DIV/0!</v>
      </c>
      <c r="BO388" s="161" t="e">
        <f t="shared" si="289"/>
        <v>#DIV/0!</v>
      </c>
      <c r="BP388" s="161" t="e">
        <f t="shared" si="290"/>
        <v>#DIV/0!</v>
      </c>
      <c r="BQ388" s="161" t="e">
        <f t="shared" si="291"/>
        <v>#DIV/0!</v>
      </c>
      <c r="BR388" s="107">
        <f t="shared" si="292"/>
        <v>0</v>
      </c>
      <c r="BS388" s="161" t="e">
        <f t="shared" si="293"/>
        <v>#DIV/0!</v>
      </c>
      <c r="BT388" s="161" t="e">
        <f t="shared" si="294"/>
        <v>#DIV/0!</v>
      </c>
      <c r="BU388" s="161" t="e">
        <f t="shared" si="295"/>
        <v>#DIV/0!</v>
      </c>
      <c r="BV388" s="161" t="e">
        <f t="shared" si="296"/>
        <v>#DIV/0!</v>
      </c>
      <c r="BW388" s="161" t="e">
        <f t="shared" si="297"/>
        <v>#DIV/0!</v>
      </c>
      <c r="BX388" s="107">
        <f t="shared" si="298"/>
        <v>0</v>
      </c>
      <c r="BZ388" s="40" t="e">
        <f>VLOOKUP(I388,Lists!$D$2:$D$19,1,FALSE)</f>
        <v>#N/A</v>
      </c>
      <c r="CA388" s="40" t="e">
        <f>VLOOKUP($I388,Blends!$B$2:$B$115,1,FALSE)</f>
        <v>#N/A</v>
      </c>
      <c r="CC388" s="218">
        <f>ROUND(IF($I388="Other HFC Blend",(Z388*$L388*SUMIF(Lists!$E$2:$E$133,'Quarterly Information'!$K388,Exchange_Value)+Z388*$N388*SUMIF(Lists!$E$2:$E$133,'Quarterly Information'!$M388,Exchange_Value)+Z388*$P388*SUMIF(Lists!$E$2:$E$133,'Quarterly Information'!$O388,Exchange_Value)+Z388*$R388*SUMIF(Lists!$E$2:$E$133,'Quarterly Information'!$Q388,Exchange_Value)+Z388*$T388*SUMIF(Lists!$E$2:$E$133,'Quarterly Information'!$S388,Exchange_Value))/1000,Z388*SUMIF(Lists!$E$2:$E$133,$I388,Exchange_Value)/1000),1)</f>
        <v>0</v>
      </c>
      <c r="CD388" s="218">
        <f>ROUND(IF($I388="Other HFC Blend",(AA388*$L388*SUMIF(Lists!$E$2:$E$133,'Quarterly Information'!$K388,Exchange_Value)+AA388*$N388*SUMIF(Lists!$E$2:$E$133,'Quarterly Information'!$M388,Exchange_Value)+AA388*$P388*SUMIF(Lists!$E$2:$E$133,'Quarterly Information'!$O388,Exchange_Value)+AA388*$R388*SUMIF(Lists!$E$2:$E$133,'Quarterly Information'!$Q388,Exchange_Value)+AA388*$T388*SUMIF(Lists!$E$2:$E$133,'Quarterly Information'!$S388,Exchange_Value))/1000,AA388*SUMIF(Lists!$E$2:$E$133,$I388,Exchange_Value)/1000),1)</f>
        <v>0</v>
      </c>
      <c r="CE388" s="218">
        <f>ROUND(IF($I388="Other HFC Blend",(AB388*$L388*SUMIF(Lists!$E$2:$E$133,'Quarterly Information'!$K388,Exchange_Value)+AB388*$N388*SUMIF(Lists!$E$2:$E$133,'Quarterly Information'!$M388,Exchange_Value)+AB388*$P388*SUMIF(Lists!$E$2:$E$133,'Quarterly Information'!$O388,Exchange_Value)+AB388*$R388*SUMIF(Lists!$E$2:$E$133,'Quarterly Information'!$Q388,Exchange_Value)+AB388*$T388*SUMIF(Lists!$E$2:$E$133,'Quarterly Information'!$S388,Exchange_Value))/1000,AB388*SUMIF(Lists!$E$2:$E$133,$I388,Exchange_Value)/1000),1)</f>
        <v>0</v>
      </c>
      <c r="CF388" s="218">
        <f>ROUND(IF($I388="Other HFC Blend",(AC388*$L388*SUMIF(Lists!$E$2:$E$133,'Quarterly Information'!$K388,Exchange_Value)+AC388*$N388*SUMIF(Lists!$E$2:$E$133,'Quarterly Information'!$M388,Exchange_Value)+AC388*$P388*SUMIF(Lists!$E$2:$E$133,'Quarterly Information'!$O388,Exchange_Value)+AC388*$R388*SUMIF(Lists!$E$2:$E$133,'Quarterly Information'!$Q388,Exchange_Value)+AC388*$T388*SUMIF(Lists!$E$2:$E$133,'Quarterly Information'!$S388,Exchange_Value))/1000,AC388*SUMIF(Lists!$E$2:$E$133,$I388,Exchange_Value)/1000),1)</f>
        <v>0</v>
      </c>
      <c r="CG388" s="218">
        <f>ROUND(IF($I388="Other HFC Blend",(AD388*$L388*SUMIF(Lists!$E$2:$E$133,'Quarterly Information'!$K388,Exchange_Value)+AD388*$N388*SUMIF(Lists!$E$2:$E$133,'Quarterly Information'!$M388,Exchange_Value)+AD388*$P388*SUMIF(Lists!$E$2:$E$133,'Quarterly Information'!$O388,Exchange_Value)+AD388*$R388*SUMIF(Lists!$E$2:$E$133,'Quarterly Information'!$Q388,Exchange_Value)+AD388*$T388*SUMIF(Lists!$E$2:$E$133,'Quarterly Information'!$S388,Exchange_Value))/1000,AD388*SUMIF(Lists!$E$2:$E$133,$I388,Exchange_Value)/1000),1)</f>
        <v>0</v>
      </c>
      <c r="CH388" s="218">
        <f>ROUND(IF($I388="Other HFC Blend",(AE388*$L388*SUMIF(Lists!$E$2:$E$133,'Quarterly Information'!$K388,Exchange_Value)+AE388*$N388*SUMIF(Lists!$E$2:$E$133,'Quarterly Information'!$M388,Exchange_Value)+AE388*$P388*SUMIF(Lists!$E$2:$E$133,'Quarterly Information'!$O388,Exchange_Value)+AE388*$R388*SUMIF(Lists!$E$2:$E$133,'Quarterly Information'!$Q388,Exchange_Value)+AE388*$T388*SUMIF(Lists!$E$2:$E$133,'Quarterly Information'!$S388,Exchange_Value))/1000,AE388*SUMIF(Lists!$E$2:$E$133,$I388,Exchange_Value)/1000),1)</f>
        <v>0</v>
      </c>
      <c r="CI388" s="218">
        <f>ROUND(IF($I388="Other HFC Blend",(AF388*$L388*SUMIF(Lists!$E$2:$E$133,'Quarterly Information'!$K388,Exchange_Value)+AF388*$N388*SUMIF(Lists!$E$2:$E$133,'Quarterly Information'!$M388,Exchange_Value)+AF388*$P388*SUMIF(Lists!$E$2:$E$133,'Quarterly Information'!$O388,Exchange_Value)+AF388*$R388*SUMIF(Lists!$E$2:$E$133,'Quarterly Information'!$Q388,Exchange_Value)+AF388*$T388*SUMIF(Lists!$E$2:$E$133,'Quarterly Information'!$S388,Exchange_Value))/1000,AF388*SUMIF(Lists!$E$2:$E$133,$I388,Exchange_Value)/1000),1)</f>
        <v>0</v>
      </c>
    </row>
    <row r="389" spans="1:87" ht="14" x14ac:dyDescent="0.25">
      <c r="A389" s="39">
        <v>347</v>
      </c>
      <c r="B389" s="90" t="str">
        <f t="shared" si="256"/>
        <v/>
      </c>
      <c r="C389" s="159"/>
      <c r="D389" s="91"/>
      <c r="E389" s="174"/>
      <c r="F389" s="92"/>
      <c r="G389" s="93"/>
      <c r="H389" s="94"/>
      <c r="I389" s="185"/>
      <c r="J389" s="200"/>
      <c r="K389" s="210"/>
      <c r="L389" s="95"/>
      <c r="M389" s="92"/>
      <c r="N389" s="95"/>
      <c r="O389" s="92"/>
      <c r="P389" s="95"/>
      <c r="Q389" s="128"/>
      <c r="R389" s="95"/>
      <c r="S389" s="128"/>
      <c r="T389" s="211"/>
      <c r="U389" s="203"/>
      <c r="V389" s="92"/>
      <c r="W389" s="96"/>
      <c r="X389" s="92"/>
      <c r="Y389" s="220"/>
      <c r="Z389" s="226"/>
      <c r="AA389" s="165"/>
      <c r="AB389" s="165"/>
      <c r="AC389" s="165"/>
      <c r="AD389" s="165"/>
      <c r="AE389" s="165"/>
      <c r="AF389" s="168"/>
      <c r="AG389"/>
      <c r="AH389" s="107">
        <f t="shared" si="258"/>
        <v>0</v>
      </c>
      <c r="AI389" s="107">
        <f t="shared" si="259"/>
        <v>0</v>
      </c>
      <c r="AJ389" s="107">
        <f t="shared" si="260"/>
        <v>0</v>
      </c>
      <c r="AK389" s="107">
        <f t="shared" si="261"/>
        <v>0</v>
      </c>
      <c r="AL389" s="107">
        <f t="shared" si="262"/>
        <v>0</v>
      </c>
      <c r="AM389" s="107">
        <f t="shared" si="257"/>
        <v>0</v>
      </c>
      <c r="AO389" s="161" t="e">
        <f t="shared" si="263"/>
        <v>#DIV/0!</v>
      </c>
      <c r="AP389" s="161" t="e">
        <f t="shared" si="264"/>
        <v>#DIV/0!</v>
      </c>
      <c r="AQ389" s="161" t="e">
        <f t="shared" si="265"/>
        <v>#DIV/0!</v>
      </c>
      <c r="AR389" s="161" t="e">
        <f t="shared" si="266"/>
        <v>#DIV/0!</v>
      </c>
      <c r="AS389" s="161" t="e">
        <f t="shared" si="267"/>
        <v>#DIV/0!</v>
      </c>
      <c r="AT389" s="107">
        <f t="shared" si="268"/>
        <v>0</v>
      </c>
      <c r="AU389" s="161" t="e">
        <f t="shared" si="269"/>
        <v>#DIV/0!</v>
      </c>
      <c r="AV389" s="161" t="e">
        <f t="shared" si="270"/>
        <v>#DIV/0!</v>
      </c>
      <c r="AW389" s="161" t="e">
        <f t="shared" si="271"/>
        <v>#DIV/0!</v>
      </c>
      <c r="AX389" s="161" t="e">
        <f t="shared" si="272"/>
        <v>#DIV/0!</v>
      </c>
      <c r="AY389" s="161" t="e">
        <f t="shared" si="273"/>
        <v>#DIV/0!</v>
      </c>
      <c r="AZ389" s="107">
        <f t="shared" si="274"/>
        <v>0</v>
      </c>
      <c r="BA389" s="161" t="e">
        <f t="shared" si="275"/>
        <v>#DIV/0!</v>
      </c>
      <c r="BB389" s="161" t="e">
        <f t="shared" si="276"/>
        <v>#DIV/0!</v>
      </c>
      <c r="BC389" s="161" t="e">
        <f t="shared" si="277"/>
        <v>#DIV/0!</v>
      </c>
      <c r="BD389" s="161" t="e">
        <f t="shared" si="278"/>
        <v>#DIV/0!</v>
      </c>
      <c r="BE389" s="161" t="e">
        <f t="shared" si="279"/>
        <v>#DIV/0!</v>
      </c>
      <c r="BF389" s="107">
        <f t="shared" si="280"/>
        <v>0</v>
      </c>
      <c r="BG389" s="161" t="e">
        <f t="shared" si="281"/>
        <v>#DIV/0!</v>
      </c>
      <c r="BH389" s="161" t="e">
        <f t="shared" si="282"/>
        <v>#DIV/0!</v>
      </c>
      <c r="BI389" s="161" t="e">
        <f t="shared" si="283"/>
        <v>#DIV/0!</v>
      </c>
      <c r="BJ389" s="161" t="e">
        <f t="shared" si="284"/>
        <v>#DIV/0!</v>
      </c>
      <c r="BK389" s="161" t="e">
        <f t="shared" si="285"/>
        <v>#DIV/0!</v>
      </c>
      <c r="BL389" s="107">
        <f t="shared" si="286"/>
        <v>0</v>
      </c>
      <c r="BM389" s="161" t="e">
        <f t="shared" si="287"/>
        <v>#DIV/0!</v>
      </c>
      <c r="BN389" s="161" t="e">
        <f t="shared" si="288"/>
        <v>#DIV/0!</v>
      </c>
      <c r="BO389" s="161" t="e">
        <f t="shared" si="289"/>
        <v>#DIV/0!</v>
      </c>
      <c r="BP389" s="161" t="e">
        <f t="shared" si="290"/>
        <v>#DIV/0!</v>
      </c>
      <c r="BQ389" s="161" t="e">
        <f t="shared" si="291"/>
        <v>#DIV/0!</v>
      </c>
      <c r="BR389" s="107">
        <f t="shared" si="292"/>
        <v>0</v>
      </c>
      <c r="BS389" s="161" t="e">
        <f t="shared" si="293"/>
        <v>#DIV/0!</v>
      </c>
      <c r="BT389" s="161" t="e">
        <f t="shared" si="294"/>
        <v>#DIV/0!</v>
      </c>
      <c r="BU389" s="161" t="e">
        <f t="shared" si="295"/>
        <v>#DIV/0!</v>
      </c>
      <c r="BV389" s="161" t="e">
        <f t="shared" si="296"/>
        <v>#DIV/0!</v>
      </c>
      <c r="BW389" s="161" t="e">
        <f t="shared" si="297"/>
        <v>#DIV/0!</v>
      </c>
      <c r="BX389" s="107">
        <f t="shared" si="298"/>
        <v>0</v>
      </c>
      <c r="BZ389" s="40" t="e">
        <f>VLOOKUP(I389,Lists!$D$2:$D$19,1,FALSE)</f>
        <v>#N/A</v>
      </c>
      <c r="CA389" s="40" t="e">
        <f>VLOOKUP($I389,Blends!$B$2:$B$115,1,FALSE)</f>
        <v>#N/A</v>
      </c>
      <c r="CC389" s="218">
        <f>ROUND(IF($I389="Other HFC Blend",(Z389*$L389*SUMIF(Lists!$E$2:$E$133,'Quarterly Information'!$K389,Exchange_Value)+Z389*$N389*SUMIF(Lists!$E$2:$E$133,'Quarterly Information'!$M389,Exchange_Value)+Z389*$P389*SUMIF(Lists!$E$2:$E$133,'Quarterly Information'!$O389,Exchange_Value)+Z389*$R389*SUMIF(Lists!$E$2:$E$133,'Quarterly Information'!$Q389,Exchange_Value)+Z389*$T389*SUMIF(Lists!$E$2:$E$133,'Quarterly Information'!$S389,Exchange_Value))/1000,Z389*SUMIF(Lists!$E$2:$E$133,$I389,Exchange_Value)/1000),1)</f>
        <v>0</v>
      </c>
      <c r="CD389" s="218">
        <f>ROUND(IF($I389="Other HFC Blend",(AA389*$L389*SUMIF(Lists!$E$2:$E$133,'Quarterly Information'!$K389,Exchange_Value)+AA389*$N389*SUMIF(Lists!$E$2:$E$133,'Quarterly Information'!$M389,Exchange_Value)+AA389*$P389*SUMIF(Lists!$E$2:$E$133,'Quarterly Information'!$O389,Exchange_Value)+AA389*$R389*SUMIF(Lists!$E$2:$E$133,'Quarterly Information'!$Q389,Exchange_Value)+AA389*$T389*SUMIF(Lists!$E$2:$E$133,'Quarterly Information'!$S389,Exchange_Value))/1000,AA389*SUMIF(Lists!$E$2:$E$133,$I389,Exchange_Value)/1000),1)</f>
        <v>0</v>
      </c>
      <c r="CE389" s="218">
        <f>ROUND(IF($I389="Other HFC Blend",(AB389*$L389*SUMIF(Lists!$E$2:$E$133,'Quarterly Information'!$K389,Exchange_Value)+AB389*$N389*SUMIF(Lists!$E$2:$E$133,'Quarterly Information'!$M389,Exchange_Value)+AB389*$P389*SUMIF(Lists!$E$2:$E$133,'Quarterly Information'!$O389,Exchange_Value)+AB389*$R389*SUMIF(Lists!$E$2:$E$133,'Quarterly Information'!$Q389,Exchange_Value)+AB389*$T389*SUMIF(Lists!$E$2:$E$133,'Quarterly Information'!$S389,Exchange_Value))/1000,AB389*SUMIF(Lists!$E$2:$E$133,$I389,Exchange_Value)/1000),1)</f>
        <v>0</v>
      </c>
      <c r="CF389" s="218">
        <f>ROUND(IF($I389="Other HFC Blend",(AC389*$L389*SUMIF(Lists!$E$2:$E$133,'Quarterly Information'!$K389,Exchange_Value)+AC389*$N389*SUMIF(Lists!$E$2:$E$133,'Quarterly Information'!$M389,Exchange_Value)+AC389*$P389*SUMIF(Lists!$E$2:$E$133,'Quarterly Information'!$O389,Exchange_Value)+AC389*$R389*SUMIF(Lists!$E$2:$E$133,'Quarterly Information'!$Q389,Exchange_Value)+AC389*$T389*SUMIF(Lists!$E$2:$E$133,'Quarterly Information'!$S389,Exchange_Value))/1000,AC389*SUMIF(Lists!$E$2:$E$133,$I389,Exchange_Value)/1000),1)</f>
        <v>0</v>
      </c>
      <c r="CG389" s="218">
        <f>ROUND(IF($I389="Other HFC Blend",(AD389*$L389*SUMIF(Lists!$E$2:$E$133,'Quarterly Information'!$K389,Exchange_Value)+AD389*$N389*SUMIF(Lists!$E$2:$E$133,'Quarterly Information'!$M389,Exchange_Value)+AD389*$P389*SUMIF(Lists!$E$2:$E$133,'Quarterly Information'!$O389,Exchange_Value)+AD389*$R389*SUMIF(Lists!$E$2:$E$133,'Quarterly Information'!$Q389,Exchange_Value)+AD389*$T389*SUMIF(Lists!$E$2:$E$133,'Quarterly Information'!$S389,Exchange_Value))/1000,AD389*SUMIF(Lists!$E$2:$E$133,$I389,Exchange_Value)/1000),1)</f>
        <v>0</v>
      </c>
      <c r="CH389" s="218">
        <f>ROUND(IF($I389="Other HFC Blend",(AE389*$L389*SUMIF(Lists!$E$2:$E$133,'Quarterly Information'!$K389,Exchange_Value)+AE389*$N389*SUMIF(Lists!$E$2:$E$133,'Quarterly Information'!$M389,Exchange_Value)+AE389*$P389*SUMIF(Lists!$E$2:$E$133,'Quarterly Information'!$O389,Exchange_Value)+AE389*$R389*SUMIF(Lists!$E$2:$E$133,'Quarterly Information'!$Q389,Exchange_Value)+AE389*$T389*SUMIF(Lists!$E$2:$E$133,'Quarterly Information'!$S389,Exchange_Value))/1000,AE389*SUMIF(Lists!$E$2:$E$133,$I389,Exchange_Value)/1000),1)</f>
        <v>0</v>
      </c>
      <c r="CI389" s="218">
        <f>ROUND(IF($I389="Other HFC Blend",(AF389*$L389*SUMIF(Lists!$E$2:$E$133,'Quarterly Information'!$K389,Exchange_Value)+AF389*$N389*SUMIF(Lists!$E$2:$E$133,'Quarterly Information'!$M389,Exchange_Value)+AF389*$P389*SUMIF(Lists!$E$2:$E$133,'Quarterly Information'!$O389,Exchange_Value)+AF389*$R389*SUMIF(Lists!$E$2:$E$133,'Quarterly Information'!$Q389,Exchange_Value)+AF389*$T389*SUMIF(Lists!$E$2:$E$133,'Quarterly Information'!$S389,Exchange_Value))/1000,AF389*SUMIF(Lists!$E$2:$E$133,$I389,Exchange_Value)/1000),1)</f>
        <v>0</v>
      </c>
    </row>
    <row r="390" spans="1:87" ht="14" x14ac:dyDescent="0.25">
      <c r="A390" s="39">
        <v>348</v>
      </c>
      <c r="B390" s="90" t="str">
        <f t="shared" si="256"/>
        <v/>
      </c>
      <c r="C390" s="159"/>
      <c r="D390" s="91"/>
      <c r="E390" s="174"/>
      <c r="F390" s="92"/>
      <c r="G390" s="93"/>
      <c r="H390" s="94"/>
      <c r="I390" s="185"/>
      <c r="J390" s="200"/>
      <c r="K390" s="210"/>
      <c r="L390" s="95"/>
      <c r="M390" s="92"/>
      <c r="N390" s="95"/>
      <c r="O390" s="92"/>
      <c r="P390" s="95"/>
      <c r="Q390" s="128"/>
      <c r="R390" s="95"/>
      <c r="S390" s="128"/>
      <c r="T390" s="211"/>
      <c r="U390" s="203"/>
      <c r="V390" s="92"/>
      <c r="W390" s="96"/>
      <c r="X390" s="92"/>
      <c r="Y390" s="220"/>
      <c r="Z390" s="226"/>
      <c r="AA390" s="165"/>
      <c r="AB390" s="165"/>
      <c r="AC390" s="165"/>
      <c r="AD390" s="165"/>
      <c r="AE390" s="165"/>
      <c r="AF390" s="168"/>
      <c r="AG390"/>
      <c r="AH390" s="107">
        <f t="shared" si="258"/>
        <v>0</v>
      </c>
      <c r="AI390" s="107">
        <f t="shared" si="259"/>
        <v>0</v>
      </c>
      <c r="AJ390" s="107">
        <f t="shared" si="260"/>
        <v>0</v>
      </c>
      <c r="AK390" s="107">
        <f t="shared" si="261"/>
        <v>0</v>
      </c>
      <c r="AL390" s="107">
        <f t="shared" si="262"/>
        <v>0</v>
      </c>
      <c r="AM390" s="107">
        <f t="shared" si="257"/>
        <v>0</v>
      </c>
      <c r="AO390" s="161" t="e">
        <f t="shared" si="263"/>
        <v>#DIV/0!</v>
      </c>
      <c r="AP390" s="161" t="e">
        <f t="shared" si="264"/>
        <v>#DIV/0!</v>
      </c>
      <c r="AQ390" s="161" t="e">
        <f t="shared" si="265"/>
        <v>#DIV/0!</v>
      </c>
      <c r="AR390" s="161" t="e">
        <f t="shared" si="266"/>
        <v>#DIV/0!</v>
      </c>
      <c r="AS390" s="161" t="e">
        <f t="shared" si="267"/>
        <v>#DIV/0!</v>
      </c>
      <c r="AT390" s="107">
        <f t="shared" si="268"/>
        <v>0</v>
      </c>
      <c r="AU390" s="161" t="e">
        <f t="shared" si="269"/>
        <v>#DIV/0!</v>
      </c>
      <c r="AV390" s="161" t="e">
        <f t="shared" si="270"/>
        <v>#DIV/0!</v>
      </c>
      <c r="AW390" s="161" t="e">
        <f t="shared" si="271"/>
        <v>#DIV/0!</v>
      </c>
      <c r="AX390" s="161" t="e">
        <f t="shared" si="272"/>
        <v>#DIV/0!</v>
      </c>
      <c r="AY390" s="161" t="e">
        <f t="shared" si="273"/>
        <v>#DIV/0!</v>
      </c>
      <c r="AZ390" s="107">
        <f t="shared" si="274"/>
        <v>0</v>
      </c>
      <c r="BA390" s="161" t="e">
        <f t="shared" si="275"/>
        <v>#DIV/0!</v>
      </c>
      <c r="BB390" s="161" t="e">
        <f t="shared" si="276"/>
        <v>#DIV/0!</v>
      </c>
      <c r="BC390" s="161" t="e">
        <f t="shared" si="277"/>
        <v>#DIV/0!</v>
      </c>
      <c r="BD390" s="161" t="e">
        <f t="shared" si="278"/>
        <v>#DIV/0!</v>
      </c>
      <c r="BE390" s="161" t="e">
        <f t="shared" si="279"/>
        <v>#DIV/0!</v>
      </c>
      <c r="BF390" s="107">
        <f t="shared" si="280"/>
        <v>0</v>
      </c>
      <c r="BG390" s="161" t="e">
        <f t="shared" si="281"/>
        <v>#DIV/0!</v>
      </c>
      <c r="BH390" s="161" t="e">
        <f t="shared" si="282"/>
        <v>#DIV/0!</v>
      </c>
      <c r="BI390" s="161" t="e">
        <f t="shared" si="283"/>
        <v>#DIV/0!</v>
      </c>
      <c r="BJ390" s="161" t="e">
        <f t="shared" si="284"/>
        <v>#DIV/0!</v>
      </c>
      <c r="BK390" s="161" t="e">
        <f t="shared" si="285"/>
        <v>#DIV/0!</v>
      </c>
      <c r="BL390" s="107">
        <f t="shared" si="286"/>
        <v>0</v>
      </c>
      <c r="BM390" s="161" t="e">
        <f t="shared" si="287"/>
        <v>#DIV/0!</v>
      </c>
      <c r="BN390" s="161" t="e">
        <f t="shared" si="288"/>
        <v>#DIV/0!</v>
      </c>
      <c r="BO390" s="161" t="e">
        <f t="shared" si="289"/>
        <v>#DIV/0!</v>
      </c>
      <c r="BP390" s="161" t="e">
        <f t="shared" si="290"/>
        <v>#DIV/0!</v>
      </c>
      <c r="BQ390" s="161" t="e">
        <f t="shared" si="291"/>
        <v>#DIV/0!</v>
      </c>
      <c r="BR390" s="107">
        <f t="shared" si="292"/>
        <v>0</v>
      </c>
      <c r="BS390" s="161" t="e">
        <f t="shared" si="293"/>
        <v>#DIV/0!</v>
      </c>
      <c r="BT390" s="161" t="e">
        <f t="shared" si="294"/>
        <v>#DIV/0!</v>
      </c>
      <c r="BU390" s="161" t="e">
        <f t="shared" si="295"/>
        <v>#DIV/0!</v>
      </c>
      <c r="BV390" s="161" t="e">
        <f t="shared" si="296"/>
        <v>#DIV/0!</v>
      </c>
      <c r="BW390" s="161" t="e">
        <f t="shared" si="297"/>
        <v>#DIV/0!</v>
      </c>
      <c r="BX390" s="107">
        <f t="shared" si="298"/>
        <v>0</v>
      </c>
      <c r="BZ390" s="40" t="e">
        <f>VLOOKUP(I390,Lists!$D$2:$D$19,1,FALSE)</f>
        <v>#N/A</v>
      </c>
      <c r="CA390" s="40" t="e">
        <f>VLOOKUP($I390,Blends!$B$2:$B$115,1,FALSE)</f>
        <v>#N/A</v>
      </c>
      <c r="CC390" s="218">
        <f>ROUND(IF($I390="Other HFC Blend",(Z390*$L390*SUMIF(Lists!$E$2:$E$133,'Quarterly Information'!$K390,Exchange_Value)+Z390*$N390*SUMIF(Lists!$E$2:$E$133,'Quarterly Information'!$M390,Exchange_Value)+Z390*$P390*SUMIF(Lists!$E$2:$E$133,'Quarterly Information'!$O390,Exchange_Value)+Z390*$R390*SUMIF(Lists!$E$2:$E$133,'Quarterly Information'!$Q390,Exchange_Value)+Z390*$T390*SUMIF(Lists!$E$2:$E$133,'Quarterly Information'!$S390,Exchange_Value))/1000,Z390*SUMIF(Lists!$E$2:$E$133,$I390,Exchange_Value)/1000),1)</f>
        <v>0</v>
      </c>
      <c r="CD390" s="218">
        <f>ROUND(IF($I390="Other HFC Blend",(AA390*$L390*SUMIF(Lists!$E$2:$E$133,'Quarterly Information'!$K390,Exchange_Value)+AA390*$N390*SUMIF(Lists!$E$2:$E$133,'Quarterly Information'!$M390,Exchange_Value)+AA390*$P390*SUMIF(Lists!$E$2:$E$133,'Quarterly Information'!$O390,Exchange_Value)+AA390*$R390*SUMIF(Lists!$E$2:$E$133,'Quarterly Information'!$Q390,Exchange_Value)+AA390*$T390*SUMIF(Lists!$E$2:$E$133,'Quarterly Information'!$S390,Exchange_Value))/1000,AA390*SUMIF(Lists!$E$2:$E$133,$I390,Exchange_Value)/1000),1)</f>
        <v>0</v>
      </c>
      <c r="CE390" s="218">
        <f>ROUND(IF($I390="Other HFC Blend",(AB390*$L390*SUMIF(Lists!$E$2:$E$133,'Quarterly Information'!$K390,Exchange_Value)+AB390*$N390*SUMIF(Lists!$E$2:$E$133,'Quarterly Information'!$M390,Exchange_Value)+AB390*$P390*SUMIF(Lists!$E$2:$E$133,'Quarterly Information'!$O390,Exchange_Value)+AB390*$R390*SUMIF(Lists!$E$2:$E$133,'Quarterly Information'!$Q390,Exchange_Value)+AB390*$T390*SUMIF(Lists!$E$2:$E$133,'Quarterly Information'!$S390,Exchange_Value))/1000,AB390*SUMIF(Lists!$E$2:$E$133,$I390,Exchange_Value)/1000),1)</f>
        <v>0</v>
      </c>
      <c r="CF390" s="218">
        <f>ROUND(IF($I390="Other HFC Blend",(AC390*$L390*SUMIF(Lists!$E$2:$E$133,'Quarterly Information'!$K390,Exchange_Value)+AC390*$N390*SUMIF(Lists!$E$2:$E$133,'Quarterly Information'!$M390,Exchange_Value)+AC390*$P390*SUMIF(Lists!$E$2:$E$133,'Quarterly Information'!$O390,Exchange_Value)+AC390*$R390*SUMIF(Lists!$E$2:$E$133,'Quarterly Information'!$Q390,Exchange_Value)+AC390*$T390*SUMIF(Lists!$E$2:$E$133,'Quarterly Information'!$S390,Exchange_Value))/1000,AC390*SUMIF(Lists!$E$2:$E$133,$I390,Exchange_Value)/1000),1)</f>
        <v>0</v>
      </c>
      <c r="CG390" s="218">
        <f>ROUND(IF($I390="Other HFC Blend",(AD390*$L390*SUMIF(Lists!$E$2:$E$133,'Quarterly Information'!$K390,Exchange_Value)+AD390*$N390*SUMIF(Lists!$E$2:$E$133,'Quarterly Information'!$M390,Exchange_Value)+AD390*$P390*SUMIF(Lists!$E$2:$E$133,'Quarterly Information'!$O390,Exchange_Value)+AD390*$R390*SUMIF(Lists!$E$2:$E$133,'Quarterly Information'!$Q390,Exchange_Value)+AD390*$T390*SUMIF(Lists!$E$2:$E$133,'Quarterly Information'!$S390,Exchange_Value))/1000,AD390*SUMIF(Lists!$E$2:$E$133,$I390,Exchange_Value)/1000),1)</f>
        <v>0</v>
      </c>
      <c r="CH390" s="218">
        <f>ROUND(IF($I390="Other HFC Blend",(AE390*$L390*SUMIF(Lists!$E$2:$E$133,'Quarterly Information'!$K390,Exchange_Value)+AE390*$N390*SUMIF(Lists!$E$2:$E$133,'Quarterly Information'!$M390,Exchange_Value)+AE390*$P390*SUMIF(Lists!$E$2:$E$133,'Quarterly Information'!$O390,Exchange_Value)+AE390*$R390*SUMIF(Lists!$E$2:$E$133,'Quarterly Information'!$Q390,Exchange_Value)+AE390*$T390*SUMIF(Lists!$E$2:$E$133,'Quarterly Information'!$S390,Exchange_Value))/1000,AE390*SUMIF(Lists!$E$2:$E$133,$I390,Exchange_Value)/1000),1)</f>
        <v>0</v>
      </c>
      <c r="CI390" s="218">
        <f>ROUND(IF($I390="Other HFC Blend",(AF390*$L390*SUMIF(Lists!$E$2:$E$133,'Quarterly Information'!$K390,Exchange_Value)+AF390*$N390*SUMIF(Lists!$E$2:$E$133,'Quarterly Information'!$M390,Exchange_Value)+AF390*$P390*SUMIF(Lists!$E$2:$E$133,'Quarterly Information'!$O390,Exchange_Value)+AF390*$R390*SUMIF(Lists!$E$2:$E$133,'Quarterly Information'!$Q390,Exchange_Value)+AF390*$T390*SUMIF(Lists!$E$2:$E$133,'Quarterly Information'!$S390,Exchange_Value))/1000,AF390*SUMIF(Lists!$E$2:$E$133,$I390,Exchange_Value)/1000),1)</f>
        <v>0</v>
      </c>
    </row>
    <row r="391" spans="1:87" ht="14" x14ac:dyDescent="0.25">
      <c r="A391" s="39">
        <v>349</v>
      </c>
      <c r="B391" s="90" t="str">
        <f t="shared" si="256"/>
        <v/>
      </c>
      <c r="C391" s="159"/>
      <c r="D391" s="91"/>
      <c r="E391" s="174"/>
      <c r="F391" s="92"/>
      <c r="G391" s="93"/>
      <c r="H391" s="94"/>
      <c r="I391" s="185"/>
      <c r="J391" s="200"/>
      <c r="K391" s="210"/>
      <c r="L391" s="95"/>
      <c r="M391" s="92"/>
      <c r="N391" s="95"/>
      <c r="O391" s="92"/>
      <c r="P391" s="95"/>
      <c r="Q391" s="128"/>
      <c r="R391" s="95"/>
      <c r="S391" s="128"/>
      <c r="T391" s="211"/>
      <c r="U391" s="203"/>
      <c r="V391" s="92"/>
      <c r="W391" s="96"/>
      <c r="X391" s="92"/>
      <c r="Y391" s="220"/>
      <c r="Z391" s="226"/>
      <c r="AA391" s="165"/>
      <c r="AB391" s="165"/>
      <c r="AC391" s="165"/>
      <c r="AD391" s="165"/>
      <c r="AE391" s="165"/>
      <c r="AF391" s="168"/>
      <c r="AG391"/>
      <c r="AH391" s="107">
        <f t="shared" si="258"/>
        <v>0</v>
      </c>
      <c r="AI391" s="107">
        <f t="shared" si="259"/>
        <v>0</v>
      </c>
      <c r="AJ391" s="107">
        <f t="shared" si="260"/>
        <v>0</v>
      </c>
      <c r="AK391" s="107">
        <f t="shared" si="261"/>
        <v>0</v>
      </c>
      <c r="AL391" s="107">
        <f t="shared" si="262"/>
        <v>0</v>
      </c>
      <c r="AM391" s="107">
        <f t="shared" si="257"/>
        <v>0</v>
      </c>
      <c r="AO391" s="161" t="e">
        <f t="shared" si="263"/>
        <v>#DIV/0!</v>
      </c>
      <c r="AP391" s="161" t="e">
        <f t="shared" si="264"/>
        <v>#DIV/0!</v>
      </c>
      <c r="AQ391" s="161" t="e">
        <f t="shared" si="265"/>
        <v>#DIV/0!</v>
      </c>
      <c r="AR391" s="161" t="e">
        <f t="shared" si="266"/>
        <v>#DIV/0!</v>
      </c>
      <c r="AS391" s="161" t="e">
        <f t="shared" si="267"/>
        <v>#DIV/0!</v>
      </c>
      <c r="AT391" s="107">
        <f t="shared" si="268"/>
        <v>0</v>
      </c>
      <c r="AU391" s="161" t="e">
        <f t="shared" si="269"/>
        <v>#DIV/0!</v>
      </c>
      <c r="AV391" s="161" t="e">
        <f t="shared" si="270"/>
        <v>#DIV/0!</v>
      </c>
      <c r="AW391" s="161" t="e">
        <f t="shared" si="271"/>
        <v>#DIV/0!</v>
      </c>
      <c r="AX391" s="161" t="e">
        <f t="shared" si="272"/>
        <v>#DIV/0!</v>
      </c>
      <c r="AY391" s="161" t="e">
        <f t="shared" si="273"/>
        <v>#DIV/0!</v>
      </c>
      <c r="AZ391" s="107">
        <f t="shared" si="274"/>
        <v>0</v>
      </c>
      <c r="BA391" s="161" t="e">
        <f t="shared" si="275"/>
        <v>#DIV/0!</v>
      </c>
      <c r="BB391" s="161" t="e">
        <f t="shared" si="276"/>
        <v>#DIV/0!</v>
      </c>
      <c r="BC391" s="161" t="e">
        <f t="shared" si="277"/>
        <v>#DIV/0!</v>
      </c>
      <c r="BD391" s="161" t="e">
        <f t="shared" si="278"/>
        <v>#DIV/0!</v>
      </c>
      <c r="BE391" s="161" t="e">
        <f t="shared" si="279"/>
        <v>#DIV/0!</v>
      </c>
      <c r="BF391" s="107">
        <f t="shared" si="280"/>
        <v>0</v>
      </c>
      <c r="BG391" s="161" t="e">
        <f t="shared" si="281"/>
        <v>#DIV/0!</v>
      </c>
      <c r="BH391" s="161" t="e">
        <f t="shared" si="282"/>
        <v>#DIV/0!</v>
      </c>
      <c r="BI391" s="161" t="e">
        <f t="shared" si="283"/>
        <v>#DIV/0!</v>
      </c>
      <c r="BJ391" s="161" t="e">
        <f t="shared" si="284"/>
        <v>#DIV/0!</v>
      </c>
      <c r="BK391" s="161" t="e">
        <f t="shared" si="285"/>
        <v>#DIV/0!</v>
      </c>
      <c r="BL391" s="107">
        <f t="shared" si="286"/>
        <v>0</v>
      </c>
      <c r="BM391" s="161" t="e">
        <f t="shared" si="287"/>
        <v>#DIV/0!</v>
      </c>
      <c r="BN391" s="161" t="e">
        <f t="shared" si="288"/>
        <v>#DIV/0!</v>
      </c>
      <c r="BO391" s="161" t="e">
        <f t="shared" si="289"/>
        <v>#DIV/0!</v>
      </c>
      <c r="BP391" s="161" t="e">
        <f t="shared" si="290"/>
        <v>#DIV/0!</v>
      </c>
      <c r="BQ391" s="161" t="e">
        <f t="shared" si="291"/>
        <v>#DIV/0!</v>
      </c>
      <c r="BR391" s="107">
        <f t="shared" si="292"/>
        <v>0</v>
      </c>
      <c r="BS391" s="161" t="e">
        <f t="shared" si="293"/>
        <v>#DIV/0!</v>
      </c>
      <c r="BT391" s="161" t="e">
        <f t="shared" si="294"/>
        <v>#DIV/0!</v>
      </c>
      <c r="BU391" s="161" t="e">
        <f t="shared" si="295"/>
        <v>#DIV/0!</v>
      </c>
      <c r="BV391" s="161" t="e">
        <f t="shared" si="296"/>
        <v>#DIV/0!</v>
      </c>
      <c r="BW391" s="161" t="e">
        <f t="shared" si="297"/>
        <v>#DIV/0!</v>
      </c>
      <c r="BX391" s="107">
        <f t="shared" si="298"/>
        <v>0</v>
      </c>
      <c r="BZ391" s="40" t="e">
        <f>VLOOKUP(I391,Lists!$D$2:$D$19,1,FALSE)</f>
        <v>#N/A</v>
      </c>
      <c r="CA391" s="40" t="e">
        <f>VLOOKUP($I391,Blends!$B$2:$B$115,1,FALSE)</f>
        <v>#N/A</v>
      </c>
      <c r="CC391" s="218">
        <f>ROUND(IF($I391="Other HFC Blend",(Z391*$L391*SUMIF(Lists!$E$2:$E$133,'Quarterly Information'!$K391,Exchange_Value)+Z391*$N391*SUMIF(Lists!$E$2:$E$133,'Quarterly Information'!$M391,Exchange_Value)+Z391*$P391*SUMIF(Lists!$E$2:$E$133,'Quarterly Information'!$O391,Exchange_Value)+Z391*$R391*SUMIF(Lists!$E$2:$E$133,'Quarterly Information'!$Q391,Exchange_Value)+Z391*$T391*SUMIF(Lists!$E$2:$E$133,'Quarterly Information'!$S391,Exchange_Value))/1000,Z391*SUMIF(Lists!$E$2:$E$133,$I391,Exchange_Value)/1000),1)</f>
        <v>0</v>
      </c>
      <c r="CD391" s="218">
        <f>ROUND(IF($I391="Other HFC Blend",(AA391*$L391*SUMIF(Lists!$E$2:$E$133,'Quarterly Information'!$K391,Exchange_Value)+AA391*$N391*SUMIF(Lists!$E$2:$E$133,'Quarterly Information'!$M391,Exchange_Value)+AA391*$P391*SUMIF(Lists!$E$2:$E$133,'Quarterly Information'!$O391,Exchange_Value)+AA391*$R391*SUMIF(Lists!$E$2:$E$133,'Quarterly Information'!$Q391,Exchange_Value)+AA391*$T391*SUMIF(Lists!$E$2:$E$133,'Quarterly Information'!$S391,Exchange_Value))/1000,AA391*SUMIF(Lists!$E$2:$E$133,$I391,Exchange_Value)/1000),1)</f>
        <v>0</v>
      </c>
      <c r="CE391" s="218">
        <f>ROUND(IF($I391="Other HFC Blend",(AB391*$L391*SUMIF(Lists!$E$2:$E$133,'Quarterly Information'!$K391,Exchange_Value)+AB391*$N391*SUMIF(Lists!$E$2:$E$133,'Quarterly Information'!$M391,Exchange_Value)+AB391*$P391*SUMIF(Lists!$E$2:$E$133,'Quarterly Information'!$O391,Exchange_Value)+AB391*$R391*SUMIF(Lists!$E$2:$E$133,'Quarterly Information'!$Q391,Exchange_Value)+AB391*$T391*SUMIF(Lists!$E$2:$E$133,'Quarterly Information'!$S391,Exchange_Value))/1000,AB391*SUMIF(Lists!$E$2:$E$133,$I391,Exchange_Value)/1000),1)</f>
        <v>0</v>
      </c>
      <c r="CF391" s="218">
        <f>ROUND(IF($I391="Other HFC Blend",(AC391*$L391*SUMIF(Lists!$E$2:$E$133,'Quarterly Information'!$K391,Exchange_Value)+AC391*$N391*SUMIF(Lists!$E$2:$E$133,'Quarterly Information'!$M391,Exchange_Value)+AC391*$P391*SUMIF(Lists!$E$2:$E$133,'Quarterly Information'!$O391,Exchange_Value)+AC391*$R391*SUMIF(Lists!$E$2:$E$133,'Quarterly Information'!$Q391,Exchange_Value)+AC391*$T391*SUMIF(Lists!$E$2:$E$133,'Quarterly Information'!$S391,Exchange_Value))/1000,AC391*SUMIF(Lists!$E$2:$E$133,$I391,Exchange_Value)/1000),1)</f>
        <v>0</v>
      </c>
      <c r="CG391" s="218">
        <f>ROUND(IF($I391="Other HFC Blend",(AD391*$L391*SUMIF(Lists!$E$2:$E$133,'Quarterly Information'!$K391,Exchange_Value)+AD391*$N391*SUMIF(Lists!$E$2:$E$133,'Quarterly Information'!$M391,Exchange_Value)+AD391*$P391*SUMIF(Lists!$E$2:$E$133,'Quarterly Information'!$O391,Exchange_Value)+AD391*$R391*SUMIF(Lists!$E$2:$E$133,'Quarterly Information'!$Q391,Exchange_Value)+AD391*$T391*SUMIF(Lists!$E$2:$E$133,'Quarterly Information'!$S391,Exchange_Value))/1000,AD391*SUMIF(Lists!$E$2:$E$133,$I391,Exchange_Value)/1000),1)</f>
        <v>0</v>
      </c>
      <c r="CH391" s="218">
        <f>ROUND(IF($I391="Other HFC Blend",(AE391*$L391*SUMIF(Lists!$E$2:$E$133,'Quarterly Information'!$K391,Exchange_Value)+AE391*$N391*SUMIF(Lists!$E$2:$E$133,'Quarterly Information'!$M391,Exchange_Value)+AE391*$P391*SUMIF(Lists!$E$2:$E$133,'Quarterly Information'!$O391,Exchange_Value)+AE391*$R391*SUMIF(Lists!$E$2:$E$133,'Quarterly Information'!$Q391,Exchange_Value)+AE391*$T391*SUMIF(Lists!$E$2:$E$133,'Quarterly Information'!$S391,Exchange_Value))/1000,AE391*SUMIF(Lists!$E$2:$E$133,$I391,Exchange_Value)/1000),1)</f>
        <v>0</v>
      </c>
      <c r="CI391" s="218">
        <f>ROUND(IF($I391="Other HFC Blend",(AF391*$L391*SUMIF(Lists!$E$2:$E$133,'Quarterly Information'!$K391,Exchange_Value)+AF391*$N391*SUMIF(Lists!$E$2:$E$133,'Quarterly Information'!$M391,Exchange_Value)+AF391*$P391*SUMIF(Lists!$E$2:$E$133,'Quarterly Information'!$O391,Exchange_Value)+AF391*$R391*SUMIF(Lists!$E$2:$E$133,'Quarterly Information'!$Q391,Exchange_Value)+AF391*$T391*SUMIF(Lists!$E$2:$E$133,'Quarterly Information'!$S391,Exchange_Value))/1000,AF391*SUMIF(Lists!$E$2:$E$133,$I391,Exchange_Value)/1000),1)</f>
        <v>0</v>
      </c>
    </row>
    <row r="392" spans="1:87" ht="14" x14ac:dyDescent="0.25">
      <c r="A392" s="39">
        <v>350</v>
      </c>
      <c r="B392" s="90" t="str">
        <f t="shared" si="256"/>
        <v/>
      </c>
      <c r="C392" s="159"/>
      <c r="D392" s="91"/>
      <c r="E392" s="174"/>
      <c r="F392" s="92"/>
      <c r="G392" s="93"/>
      <c r="H392" s="94"/>
      <c r="I392" s="185"/>
      <c r="J392" s="200"/>
      <c r="K392" s="210"/>
      <c r="L392" s="95"/>
      <c r="M392" s="92"/>
      <c r="N392" s="95"/>
      <c r="O392" s="92"/>
      <c r="P392" s="95"/>
      <c r="Q392" s="128"/>
      <c r="R392" s="95"/>
      <c r="S392" s="128"/>
      <c r="T392" s="211"/>
      <c r="U392" s="203"/>
      <c r="V392" s="92"/>
      <c r="W392" s="96"/>
      <c r="X392" s="92"/>
      <c r="Y392" s="220"/>
      <c r="Z392" s="226"/>
      <c r="AA392" s="165"/>
      <c r="AB392" s="165"/>
      <c r="AC392" s="165"/>
      <c r="AD392" s="165"/>
      <c r="AE392" s="165"/>
      <c r="AF392" s="168"/>
      <c r="AG392"/>
      <c r="AH392" s="107">
        <f t="shared" si="258"/>
        <v>0</v>
      </c>
      <c r="AI392" s="107">
        <f t="shared" si="259"/>
        <v>0</v>
      </c>
      <c r="AJ392" s="107">
        <f t="shared" si="260"/>
        <v>0</v>
      </c>
      <c r="AK392" s="107">
        <f t="shared" si="261"/>
        <v>0</v>
      </c>
      <c r="AL392" s="107">
        <f t="shared" si="262"/>
        <v>0</v>
      </c>
      <c r="AM392" s="107">
        <f t="shared" si="257"/>
        <v>0</v>
      </c>
      <c r="AO392" s="161" t="e">
        <f t="shared" si="263"/>
        <v>#DIV/0!</v>
      </c>
      <c r="AP392" s="161" t="e">
        <f t="shared" si="264"/>
        <v>#DIV/0!</v>
      </c>
      <c r="AQ392" s="161" t="e">
        <f t="shared" si="265"/>
        <v>#DIV/0!</v>
      </c>
      <c r="AR392" s="161" t="e">
        <f t="shared" si="266"/>
        <v>#DIV/0!</v>
      </c>
      <c r="AS392" s="161" t="e">
        <f t="shared" si="267"/>
        <v>#DIV/0!</v>
      </c>
      <c r="AT392" s="107">
        <f t="shared" si="268"/>
        <v>0</v>
      </c>
      <c r="AU392" s="161" t="e">
        <f t="shared" si="269"/>
        <v>#DIV/0!</v>
      </c>
      <c r="AV392" s="161" t="e">
        <f t="shared" si="270"/>
        <v>#DIV/0!</v>
      </c>
      <c r="AW392" s="161" t="e">
        <f t="shared" si="271"/>
        <v>#DIV/0!</v>
      </c>
      <c r="AX392" s="161" t="e">
        <f t="shared" si="272"/>
        <v>#DIV/0!</v>
      </c>
      <c r="AY392" s="161" t="e">
        <f t="shared" si="273"/>
        <v>#DIV/0!</v>
      </c>
      <c r="AZ392" s="107">
        <f t="shared" si="274"/>
        <v>0</v>
      </c>
      <c r="BA392" s="161" t="e">
        <f t="shared" si="275"/>
        <v>#DIV/0!</v>
      </c>
      <c r="BB392" s="161" t="e">
        <f t="shared" si="276"/>
        <v>#DIV/0!</v>
      </c>
      <c r="BC392" s="161" t="e">
        <f t="shared" si="277"/>
        <v>#DIV/0!</v>
      </c>
      <c r="BD392" s="161" t="e">
        <f t="shared" si="278"/>
        <v>#DIV/0!</v>
      </c>
      <c r="BE392" s="161" t="e">
        <f t="shared" si="279"/>
        <v>#DIV/0!</v>
      </c>
      <c r="BF392" s="107">
        <f t="shared" si="280"/>
        <v>0</v>
      </c>
      <c r="BG392" s="161" t="e">
        <f t="shared" si="281"/>
        <v>#DIV/0!</v>
      </c>
      <c r="BH392" s="161" t="e">
        <f t="shared" si="282"/>
        <v>#DIV/0!</v>
      </c>
      <c r="BI392" s="161" t="e">
        <f t="shared" si="283"/>
        <v>#DIV/0!</v>
      </c>
      <c r="BJ392" s="161" t="e">
        <f t="shared" si="284"/>
        <v>#DIV/0!</v>
      </c>
      <c r="BK392" s="161" t="e">
        <f t="shared" si="285"/>
        <v>#DIV/0!</v>
      </c>
      <c r="BL392" s="107">
        <f t="shared" si="286"/>
        <v>0</v>
      </c>
      <c r="BM392" s="161" t="e">
        <f t="shared" si="287"/>
        <v>#DIV/0!</v>
      </c>
      <c r="BN392" s="161" t="e">
        <f t="shared" si="288"/>
        <v>#DIV/0!</v>
      </c>
      <c r="BO392" s="161" t="e">
        <f t="shared" si="289"/>
        <v>#DIV/0!</v>
      </c>
      <c r="BP392" s="161" t="e">
        <f t="shared" si="290"/>
        <v>#DIV/0!</v>
      </c>
      <c r="BQ392" s="161" t="e">
        <f t="shared" si="291"/>
        <v>#DIV/0!</v>
      </c>
      <c r="BR392" s="107">
        <f t="shared" si="292"/>
        <v>0</v>
      </c>
      <c r="BS392" s="161" t="e">
        <f t="shared" si="293"/>
        <v>#DIV/0!</v>
      </c>
      <c r="BT392" s="161" t="e">
        <f t="shared" si="294"/>
        <v>#DIV/0!</v>
      </c>
      <c r="BU392" s="161" t="e">
        <f t="shared" si="295"/>
        <v>#DIV/0!</v>
      </c>
      <c r="BV392" s="161" t="e">
        <f t="shared" si="296"/>
        <v>#DIV/0!</v>
      </c>
      <c r="BW392" s="161" t="e">
        <f t="shared" si="297"/>
        <v>#DIV/0!</v>
      </c>
      <c r="BX392" s="107">
        <f t="shared" si="298"/>
        <v>0</v>
      </c>
      <c r="BZ392" s="40" t="e">
        <f>VLOOKUP(I392,Lists!$D$2:$D$19,1,FALSE)</f>
        <v>#N/A</v>
      </c>
      <c r="CA392" s="40" t="e">
        <f>VLOOKUP($I392,Blends!$B$2:$B$115,1,FALSE)</f>
        <v>#N/A</v>
      </c>
      <c r="CC392" s="218">
        <f>ROUND(IF($I392="Other HFC Blend",(Z392*$L392*SUMIF(Lists!$E$2:$E$133,'Quarterly Information'!$K392,Exchange_Value)+Z392*$N392*SUMIF(Lists!$E$2:$E$133,'Quarterly Information'!$M392,Exchange_Value)+Z392*$P392*SUMIF(Lists!$E$2:$E$133,'Quarterly Information'!$O392,Exchange_Value)+Z392*$R392*SUMIF(Lists!$E$2:$E$133,'Quarterly Information'!$Q392,Exchange_Value)+Z392*$T392*SUMIF(Lists!$E$2:$E$133,'Quarterly Information'!$S392,Exchange_Value))/1000,Z392*SUMIF(Lists!$E$2:$E$133,$I392,Exchange_Value)/1000),1)</f>
        <v>0</v>
      </c>
      <c r="CD392" s="218">
        <f>ROUND(IF($I392="Other HFC Blend",(AA392*$L392*SUMIF(Lists!$E$2:$E$133,'Quarterly Information'!$K392,Exchange_Value)+AA392*$N392*SUMIF(Lists!$E$2:$E$133,'Quarterly Information'!$M392,Exchange_Value)+AA392*$P392*SUMIF(Lists!$E$2:$E$133,'Quarterly Information'!$O392,Exchange_Value)+AA392*$R392*SUMIF(Lists!$E$2:$E$133,'Quarterly Information'!$Q392,Exchange_Value)+AA392*$T392*SUMIF(Lists!$E$2:$E$133,'Quarterly Information'!$S392,Exchange_Value))/1000,AA392*SUMIF(Lists!$E$2:$E$133,$I392,Exchange_Value)/1000),1)</f>
        <v>0</v>
      </c>
      <c r="CE392" s="218">
        <f>ROUND(IF($I392="Other HFC Blend",(AB392*$L392*SUMIF(Lists!$E$2:$E$133,'Quarterly Information'!$K392,Exchange_Value)+AB392*$N392*SUMIF(Lists!$E$2:$E$133,'Quarterly Information'!$M392,Exchange_Value)+AB392*$P392*SUMIF(Lists!$E$2:$E$133,'Quarterly Information'!$O392,Exchange_Value)+AB392*$R392*SUMIF(Lists!$E$2:$E$133,'Quarterly Information'!$Q392,Exchange_Value)+AB392*$T392*SUMIF(Lists!$E$2:$E$133,'Quarterly Information'!$S392,Exchange_Value))/1000,AB392*SUMIF(Lists!$E$2:$E$133,$I392,Exchange_Value)/1000),1)</f>
        <v>0</v>
      </c>
      <c r="CF392" s="218">
        <f>ROUND(IF($I392="Other HFC Blend",(AC392*$L392*SUMIF(Lists!$E$2:$E$133,'Quarterly Information'!$K392,Exchange_Value)+AC392*$N392*SUMIF(Lists!$E$2:$E$133,'Quarterly Information'!$M392,Exchange_Value)+AC392*$P392*SUMIF(Lists!$E$2:$E$133,'Quarterly Information'!$O392,Exchange_Value)+AC392*$R392*SUMIF(Lists!$E$2:$E$133,'Quarterly Information'!$Q392,Exchange_Value)+AC392*$T392*SUMIF(Lists!$E$2:$E$133,'Quarterly Information'!$S392,Exchange_Value))/1000,AC392*SUMIF(Lists!$E$2:$E$133,$I392,Exchange_Value)/1000),1)</f>
        <v>0</v>
      </c>
      <c r="CG392" s="218">
        <f>ROUND(IF($I392="Other HFC Blend",(AD392*$L392*SUMIF(Lists!$E$2:$E$133,'Quarterly Information'!$K392,Exchange_Value)+AD392*$N392*SUMIF(Lists!$E$2:$E$133,'Quarterly Information'!$M392,Exchange_Value)+AD392*$P392*SUMIF(Lists!$E$2:$E$133,'Quarterly Information'!$O392,Exchange_Value)+AD392*$R392*SUMIF(Lists!$E$2:$E$133,'Quarterly Information'!$Q392,Exchange_Value)+AD392*$T392*SUMIF(Lists!$E$2:$E$133,'Quarterly Information'!$S392,Exchange_Value))/1000,AD392*SUMIF(Lists!$E$2:$E$133,$I392,Exchange_Value)/1000),1)</f>
        <v>0</v>
      </c>
      <c r="CH392" s="218">
        <f>ROUND(IF($I392="Other HFC Blend",(AE392*$L392*SUMIF(Lists!$E$2:$E$133,'Quarterly Information'!$K392,Exchange_Value)+AE392*$N392*SUMIF(Lists!$E$2:$E$133,'Quarterly Information'!$M392,Exchange_Value)+AE392*$P392*SUMIF(Lists!$E$2:$E$133,'Quarterly Information'!$O392,Exchange_Value)+AE392*$R392*SUMIF(Lists!$E$2:$E$133,'Quarterly Information'!$Q392,Exchange_Value)+AE392*$T392*SUMIF(Lists!$E$2:$E$133,'Quarterly Information'!$S392,Exchange_Value))/1000,AE392*SUMIF(Lists!$E$2:$E$133,$I392,Exchange_Value)/1000),1)</f>
        <v>0</v>
      </c>
      <c r="CI392" s="218">
        <f>ROUND(IF($I392="Other HFC Blend",(AF392*$L392*SUMIF(Lists!$E$2:$E$133,'Quarterly Information'!$K392,Exchange_Value)+AF392*$N392*SUMIF(Lists!$E$2:$E$133,'Quarterly Information'!$M392,Exchange_Value)+AF392*$P392*SUMIF(Lists!$E$2:$E$133,'Quarterly Information'!$O392,Exchange_Value)+AF392*$R392*SUMIF(Lists!$E$2:$E$133,'Quarterly Information'!$Q392,Exchange_Value)+AF392*$T392*SUMIF(Lists!$E$2:$E$133,'Quarterly Information'!$S392,Exchange_Value))/1000,AF392*SUMIF(Lists!$E$2:$E$133,$I392,Exchange_Value)/1000),1)</f>
        <v>0</v>
      </c>
    </row>
    <row r="393" spans="1:87" ht="14" x14ac:dyDescent="0.25">
      <c r="A393" s="39">
        <v>351</v>
      </c>
      <c r="B393" s="90" t="str">
        <f t="shared" si="256"/>
        <v/>
      </c>
      <c r="C393" s="159"/>
      <c r="D393" s="91"/>
      <c r="E393" s="174"/>
      <c r="F393" s="92"/>
      <c r="G393" s="93"/>
      <c r="H393" s="94"/>
      <c r="I393" s="185"/>
      <c r="J393" s="200"/>
      <c r="K393" s="210"/>
      <c r="L393" s="95"/>
      <c r="M393" s="92"/>
      <c r="N393" s="95"/>
      <c r="O393" s="92"/>
      <c r="P393" s="95"/>
      <c r="Q393" s="128"/>
      <c r="R393" s="95"/>
      <c r="S393" s="128"/>
      <c r="T393" s="211"/>
      <c r="U393" s="203"/>
      <c r="V393" s="92"/>
      <c r="W393" s="96"/>
      <c r="X393" s="92"/>
      <c r="Y393" s="220"/>
      <c r="Z393" s="226"/>
      <c r="AA393" s="165"/>
      <c r="AB393" s="165"/>
      <c r="AC393" s="165"/>
      <c r="AD393" s="165"/>
      <c r="AE393" s="165"/>
      <c r="AF393" s="168"/>
      <c r="AG393"/>
      <c r="AH393" s="107">
        <f t="shared" si="258"/>
        <v>0</v>
      </c>
      <c r="AI393" s="107">
        <f t="shared" si="259"/>
        <v>0</v>
      </c>
      <c r="AJ393" s="107">
        <f t="shared" si="260"/>
        <v>0</v>
      </c>
      <c r="AK393" s="107">
        <f t="shared" si="261"/>
        <v>0</v>
      </c>
      <c r="AL393" s="107">
        <f t="shared" si="262"/>
        <v>0</v>
      </c>
      <c r="AM393" s="107">
        <f t="shared" si="257"/>
        <v>0</v>
      </c>
      <c r="AO393" s="161" t="e">
        <f t="shared" si="263"/>
        <v>#DIV/0!</v>
      </c>
      <c r="AP393" s="161" t="e">
        <f t="shared" si="264"/>
        <v>#DIV/0!</v>
      </c>
      <c r="AQ393" s="161" t="e">
        <f t="shared" si="265"/>
        <v>#DIV/0!</v>
      </c>
      <c r="AR393" s="161" t="e">
        <f t="shared" si="266"/>
        <v>#DIV/0!</v>
      </c>
      <c r="AS393" s="161" t="e">
        <f t="shared" si="267"/>
        <v>#DIV/0!</v>
      </c>
      <c r="AT393" s="107">
        <f t="shared" si="268"/>
        <v>0</v>
      </c>
      <c r="AU393" s="161" t="e">
        <f t="shared" si="269"/>
        <v>#DIV/0!</v>
      </c>
      <c r="AV393" s="161" t="e">
        <f t="shared" si="270"/>
        <v>#DIV/0!</v>
      </c>
      <c r="AW393" s="161" t="e">
        <f t="shared" si="271"/>
        <v>#DIV/0!</v>
      </c>
      <c r="AX393" s="161" t="e">
        <f t="shared" si="272"/>
        <v>#DIV/0!</v>
      </c>
      <c r="AY393" s="161" t="e">
        <f t="shared" si="273"/>
        <v>#DIV/0!</v>
      </c>
      <c r="AZ393" s="107">
        <f t="shared" si="274"/>
        <v>0</v>
      </c>
      <c r="BA393" s="161" t="e">
        <f t="shared" si="275"/>
        <v>#DIV/0!</v>
      </c>
      <c r="BB393" s="161" t="e">
        <f t="shared" si="276"/>
        <v>#DIV/0!</v>
      </c>
      <c r="BC393" s="161" t="e">
        <f t="shared" si="277"/>
        <v>#DIV/0!</v>
      </c>
      <c r="BD393" s="161" t="e">
        <f t="shared" si="278"/>
        <v>#DIV/0!</v>
      </c>
      <c r="BE393" s="161" t="e">
        <f t="shared" si="279"/>
        <v>#DIV/0!</v>
      </c>
      <c r="BF393" s="107">
        <f t="shared" si="280"/>
        <v>0</v>
      </c>
      <c r="BG393" s="161" t="e">
        <f t="shared" si="281"/>
        <v>#DIV/0!</v>
      </c>
      <c r="BH393" s="161" t="e">
        <f t="shared" si="282"/>
        <v>#DIV/0!</v>
      </c>
      <c r="BI393" s="161" t="e">
        <f t="shared" si="283"/>
        <v>#DIV/0!</v>
      </c>
      <c r="BJ393" s="161" t="e">
        <f t="shared" si="284"/>
        <v>#DIV/0!</v>
      </c>
      <c r="BK393" s="161" t="e">
        <f t="shared" si="285"/>
        <v>#DIV/0!</v>
      </c>
      <c r="BL393" s="107">
        <f t="shared" si="286"/>
        <v>0</v>
      </c>
      <c r="BM393" s="161" t="e">
        <f t="shared" si="287"/>
        <v>#DIV/0!</v>
      </c>
      <c r="BN393" s="161" t="e">
        <f t="shared" si="288"/>
        <v>#DIV/0!</v>
      </c>
      <c r="BO393" s="161" t="e">
        <f t="shared" si="289"/>
        <v>#DIV/0!</v>
      </c>
      <c r="BP393" s="161" t="e">
        <f t="shared" si="290"/>
        <v>#DIV/0!</v>
      </c>
      <c r="BQ393" s="161" t="e">
        <f t="shared" si="291"/>
        <v>#DIV/0!</v>
      </c>
      <c r="BR393" s="107">
        <f t="shared" si="292"/>
        <v>0</v>
      </c>
      <c r="BS393" s="161" t="e">
        <f t="shared" si="293"/>
        <v>#DIV/0!</v>
      </c>
      <c r="BT393" s="161" t="e">
        <f t="shared" si="294"/>
        <v>#DIV/0!</v>
      </c>
      <c r="BU393" s="161" t="e">
        <f t="shared" si="295"/>
        <v>#DIV/0!</v>
      </c>
      <c r="BV393" s="161" t="e">
        <f t="shared" si="296"/>
        <v>#DIV/0!</v>
      </c>
      <c r="BW393" s="161" t="e">
        <f t="shared" si="297"/>
        <v>#DIV/0!</v>
      </c>
      <c r="BX393" s="107">
        <f t="shared" si="298"/>
        <v>0</v>
      </c>
      <c r="BZ393" s="40" t="e">
        <f>VLOOKUP(I393,Lists!$D$2:$D$19,1,FALSE)</f>
        <v>#N/A</v>
      </c>
      <c r="CA393" s="40" t="e">
        <f>VLOOKUP($I393,Blends!$B$2:$B$115,1,FALSE)</f>
        <v>#N/A</v>
      </c>
      <c r="CC393" s="218">
        <f>ROUND(IF($I393="Other HFC Blend",(Z393*$L393*SUMIF(Lists!$E$2:$E$133,'Quarterly Information'!$K393,Exchange_Value)+Z393*$N393*SUMIF(Lists!$E$2:$E$133,'Quarterly Information'!$M393,Exchange_Value)+Z393*$P393*SUMIF(Lists!$E$2:$E$133,'Quarterly Information'!$O393,Exchange_Value)+Z393*$R393*SUMIF(Lists!$E$2:$E$133,'Quarterly Information'!$Q393,Exchange_Value)+Z393*$T393*SUMIF(Lists!$E$2:$E$133,'Quarterly Information'!$S393,Exchange_Value))/1000,Z393*SUMIF(Lists!$E$2:$E$133,$I393,Exchange_Value)/1000),1)</f>
        <v>0</v>
      </c>
      <c r="CD393" s="218">
        <f>ROUND(IF($I393="Other HFC Blend",(AA393*$L393*SUMIF(Lists!$E$2:$E$133,'Quarterly Information'!$K393,Exchange_Value)+AA393*$N393*SUMIF(Lists!$E$2:$E$133,'Quarterly Information'!$M393,Exchange_Value)+AA393*$P393*SUMIF(Lists!$E$2:$E$133,'Quarterly Information'!$O393,Exchange_Value)+AA393*$R393*SUMIF(Lists!$E$2:$E$133,'Quarterly Information'!$Q393,Exchange_Value)+AA393*$T393*SUMIF(Lists!$E$2:$E$133,'Quarterly Information'!$S393,Exchange_Value))/1000,AA393*SUMIF(Lists!$E$2:$E$133,$I393,Exchange_Value)/1000),1)</f>
        <v>0</v>
      </c>
      <c r="CE393" s="218">
        <f>ROUND(IF($I393="Other HFC Blend",(AB393*$L393*SUMIF(Lists!$E$2:$E$133,'Quarterly Information'!$K393,Exchange_Value)+AB393*$N393*SUMIF(Lists!$E$2:$E$133,'Quarterly Information'!$M393,Exchange_Value)+AB393*$P393*SUMIF(Lists!$E$2:$E$133,'Quarterly Information'!$O393,Exchange_Value)+AB393*$R393*SUMIF(Lists!$E$2:$E$133,'Quarterly Information'!$Q393,Exchange_Value)+AB393*$T393*SUMIF(Lists!$E$2:$E$133,'Quarterly Information'!$S393,Exchange_Value))/1000,AB393*SUMIF(Lists!$E$2:$E$133,$I393,Exchange_Value)/1000),1)</f>
        <v>0</v>
      </c>
      <c r="CF393" s="218">
        <f>ROUND(IF($I393="Other HFC Blend",(AC393*$L393*SUMIF(Lists!$E$2:$E$133,'Quarterly Information'!$K393,Exchange_Value)+AC393*$N393*SUMIF(Lists!$E$2:$E$133,'Quarterly Information'!$M393,Exchange_Value)+AC393*$P393*SUMIF(Lists!$E$2:$E$133,'Quarterly Information'!$O393,Exchange_Value)+AC393*$R393*SUMIF(Lists!$E$2:$E$133,'Quarterly Information'!$Q393,Exchange_Value)+AC393*$T393*SUMIF(Lists!$E$2:$E$133,'Quarterly Information'!$S393,Exchange_Value))/1000,AC393*SUMIF(Lists!$E$2:$E$133,$I393,Exchange_Value)/1000),1)</f>
        <v>0</v>
      </c>
      <c r="CG393" s="218">
        <f>ROUND(IF($I393="Other HFC Blend",(AD393*$L393*SUMIF(Lists!$E$2:$E$133,'Quarterly Information'!$K393,Exchange_Value)+AD393*$N393*SUMIF(Lists!$E$2:$E$133,'Quarterly Information'!$M393,Exchange_Value)+AD393*$P393*SUMIF(Lists!$E$2:$E$133,'Quarterly Information'!$O393,Exchange_Value)+AD393*$R393*SUMIF(Lists!$E$2:$E$133,'Quarterly Information'!$Q393,Exchange_Value)+AD393*$T393*SUMIF(Lists!$E$2:$E$133,'Quarterly Information'!$S393,Exchange_Value))/1000,AD393*SUMIF(Lists!$E$2:$E$133,$I393,Exchange_Value)/1000),1)</f>
        <v>0</v>
      </c>
      <c r="CH393" s="218">
        <f>ROUND(IF($I393="Other HFC Blend",(AE393*$L393*SUMIF(Lists!$E$2:$E$133,'Quarterly Information'!$K393,Exchange_Value)+AE393*$N393*SUMIF(Lists!$E$2:$E$133,'Quarterly Information'!$M393,Exchange_Value)+AE393*$P393*SUMIF(Lists!$E$2:$E$133,'Quarterly Information'!$O393,Exchange_Value)+AE393*$R393*SUMIF(Lists!$E$2:$E$133,'Quarterly Information'!$Q393,Exchange_Value)+AE393*$T393*SUMIF(Lists!$E$2:$E$133,'Quarterly Information'!$S393,Exchange_Value))/1000,AE393*SUMIF(Lists!$E$2:$E$133,$I393,Exchange_Value)/1000),1)</f>
        <v>0</v>
      </c>
      <c r="CI393" s="218">
        <f>ROUND(IF($I393="Other HFC Blend",(AF393*$L393*SUMIF(Lists!$E$2:$E$133,'Quarterly Information'!$K393,Exchange_Value)+AF393*$N393*SUMIF(Lists!$E$2:$E$133,'Quarterly Information'!$M393,Exchange_Value)+AF393*$P393*SUMIF(Lists!$E$2:$E$133,'Quarterly Information'!$O393,Exchange_Value)+AF393*$R393*SUMIF(Lists!$E$2:$E$133,'Quarterly Information'!$Q393,Exchange_Value)+AF393*$T393*SUMIF(Lists!$E$2:$E$133,'Quarterly Information'!$S393,Exchange_Value))/1000,AF393*SUMIF(Lists!$E$2:$E$133,$I393,Exchange_Value)/1000),1)</f>
        <v>0</v>
      </c>
    </row>
    <row r="394" spans="1:87" ht="14" x14ac:dyDescent="0.25">
      <c r="A394" s="39">
        <v>352</v>
      </c>
      <c r="B394" s="90" t="str">
        <f t="shared" si="256"/>
        <v/>
      </c>
      <c r="C394" s="159"/>
      <c r="D394" s="91"/>
      <c r="E394" s="174"/>
      <c r="F394" s="92"/>
      <c r="G394" s="93"/>
      <c r="H394" s="94"/>
      <c r="I394" s="185"/>
      <c r="J394" s="200"/>
      <c r="K394" s="210"/>
      <c r="L394" s="95"/>
      <c r="M394" s="92"/>
      <c r="N394" s="95"/>
      <c r="O394" s="92"/>
      <c r="P394" s="95"/>
      <c r="Q394" s="128"/>
      <c r="R394" s="95"/>
      <c r="S394" s="128"/>
      <c r="T394" s="211"/>
      <c r="U394" s="203"/>
      <c r="V394" s="92"/>
      <c r="W394" s="96"/>
      <c r="X394" s="92"/>
      <c r="Y394" s="220"/>
      <c r="Z394" s="226"/>
      <c r="AA394" s="165"/>
      <c r="AB394" s="165"/>
      <c r="AC394" s="165"/>
      <c r="AD394" s="165"/>
      <c r="AE394" s="165"/>
      <c r="AF394" s="168"/>
      <c r="AG394"/>
      <c r="AH394" s="107">
        <f t="shared" si="258"/>
        <v>0</v>
      </c>
      <c r="AI394" s="107">
        <f t="shared" si="259"/>
        <v>0</v>
      </c>
      <c r="AJ394" s="107">
        <f t="shared" si="260"/>
        <v>0</v>
      </c>
      <c r="AK394" s="107">
        <f t="shared" si="261"/>
        <v>0</v>
      </c>
      <c r="AL394" s="107">
        <f t="shared" si="262"/>
        <v>0</v>
      </c>
      <c r="AM394" s="107">
        <f t="shared" si="257"/>
        <v>0</v>
      </c>
      <c r="AO394" s="161" t="e">
        <f t="shared" si="263"/>
        <v>#DIV/0!</v>
      </c>
      <c r="AP394" s="161" t="e">
        <f t="shared" si="264"/>
        <v>#DIV/0!</v>
      </c>
      <c r="AQ394" s="161" t="e">
        <f t="shared" si="265"/>
        <v>#DIV/0!</v>
      </c>
      <c r="AR394" s="161" t="e">
        <f t="shared" si="266"/>
        <v>#DIV/0!</v>
      </c>
      <c r="AS394" s="161" t="e">
        <f t="shared" si="267"/>
        <v>#DIV/0!</v>
      </c>
      <c r="AT394" s="107">
        <f t="shared" si="268"/>
        <v>0</v>
      </c>
      <c r="AU394" s="161" t="e">
        <f t="shared" si="269"/>
        <v>#DIV/0!</v>
      </c>
      <c r="AV394" s="161" t="e">
        <f t="shared" si="270"/>
        <v>#DIV/0!</v>
      </c>
      <c r="AW394" s="161" t="e">
        <f t="shared" si="271"/>
        <v>#DIV/0!</v>
      </c>
      <c r="AX394" s="161" t="e">
        <f t="shared" si="272"/>
        <v>#DIV/0!</v>
      </c>
      <c r="AY394" s="161" t="e">
        <f t="shared" si="273"/>
        <v>#DIV/0!</v>
      </c>
      <c r="AZ394" s="107">
        <f t="shared" si="274"/>
        <v>0</v>
      </c>
      <c r="BA394" s="161" t="e">
        <f t="shared" si="275"/>
        <v>#DIV/0!</v>
      </c>
      <c r="BB394" s="161" t="e">
        <f t="shared" si="276"/>
        <v>#DIV/0!</v>
      </c>
      <c r="BC394" s="161" t="e">
        <f t="shared" si="277"/>
        <v>#DIV/0!</v>
      </c>
      <c r="BD394" s="161" t="e">
        <f t="shared" si="278"/>
        <v>#DIV/0!</v>
      </c>
      <c r="BE394" s="161" t="e">
        <f t="shared" si="279"/>
        <v>#DIV/0!</v>
      </c>
      <c r="BF394" s="107">
        <f t="shared" si="280"/>
        <v>0</v>
      </c>
      <c r="BG394" s="161" t="e">
        <f t="shared" si="281"/>
        <v>#DIV/0!</v>
      </c>
      <c r="BH394" s="161" t="e">
        <f t="shared" si="282"/>
        <v>#DIV/0!</v>
      </c>
      <c r="BI394" s="161" t="e">
        <f t="shared" si="283"/>
        <v>#DIV/0!</v>
      </c>
      <c r="BJ394" s="161" t="e">
        <f t="shared" si="284"/>
        <v>#DIV/0!</v>
      </c>
      <c r="BK394" s="161" t="e">
        <f t="shared" si="285"/>
        <v>#DIV/0!</v>
      </c>
      <c r="BL394" s="107">
        <f t="shared" si="286"/>
        <v>0</v>
      </c>
      <c r="BM394" s="161" t="e">
        <f t="shared" si="287"/>
        <v>#DIV/0!</v>
      </c>
      <c r="BN394" s="161" t="e">
        <f t="shared" si="288"/>
        <v>#DIV/0!</v>
      </c>
      <c r="BO394" s="161" t="e">
        <f t="shared" si="289"/>
        <v>#DIV/0!</v>
      </c>
      <c r="BP394" s="161" t="e">
        <f t="shared" si="290"/>
        <v>#DIV/0!</v>
      </c>
      <c r="BQ394" s="161" t="e">
        <f t="shared" si="291"/>
        <v>#DIV/0!</v>
      </c>
      <c r="BR394" s="107">
        <f t="shared" si="292"/>
        <v>0</v>
      </c>
      <c r="BS394" s="161" t="e">
        <f t="shared" si="293"/>
        <v>#DIV/0!</v>
      </c>
      <c r="BT394" s="161" t="e">
        <f t="shared" si="294"/>
        <v>#DIV/0!</v>
      </c>
      <c r="BU394" s="161" t="e">
        <f t="shared" si="295"/>
        <v>#DIV/0!</v>
      </c>
      <c r="BV394" s="161" t="e">
        <f t="shared" si="296"/>
        <v>#DIV/0!</v>
      </c>
      <c r="BW394" s="161" t="e">
        <f t="shared" si="297"/>
        <v>#DIV/0!</v>
      </c>
      <c r="BX394" s="107">
        <f t="shared" si="298"/>
        <v>0</v>
      </c>
      <c r="BZ394" s="40" t="e">
        <f>VLOOKUP(I394,Lists!$D$2:$D$19,1,FALSE)</f>
        <v>#N/A</v>
      </c>
      <c r="CA394" s="40" t="e">
        <f>VLOOKUP($I394,Blends!$B$2:$B$115,1,FALSE)</f>
        <v>#N/A</v>
      </c>
      <c r="CC394" s="218">
        <f>ROUND(IF($I394="Other HFC Blend",(Z394*$L394*SUMIF(Lists!$E$2:$E$133,'Quarterly Information'!$K394,Exchange_Value)+Z394*$N394*SUMIF(Lists!$E$2:$E$133,'Quarterly Information'!$M394,Exchange_Value)+Z394*$P394*SUMIF(Lists!$E$2:$E$133,'Quarterly Information'!$O394,Exchange_Value)+Z394*$R394*SUMIF(Lists!$E$2:$E$133,'Quarterly Information'!$Q394,Exchange_Value)+Z394*$T394*SUMIF(Lists!$E$2:$E$133,'Quarterly Information'!$S394,Exchange_Value))/1000,Z394*SUMIF(Lists!$E$2:$E$133,$I394,Exchange_Value)/1000),1)</f>
        <v>0</v>
      </c>
      <c r="CD394" s="218">
        <f>ROUND(IF($I394="Other HFC Blend",(AA394*$L394*SUMIF(Lists!$E$2:$E$133,'Quarterly Information'!$K394,Exchange_Value)+AA394*$N394*SUMIF(Lists!$E$2:$E$133,'Quarterly Information'!$M394,Exchange_Value)+AA394*$P394*SUMIF(Lists!$E$2:$E$133,'Quarterly Information'!$O394,Exchange_Value)+AA394*$R394*SUMIF(Lists!$E$2:$E$133,'Quarterly Information'!$Q394,Exchange_Value)+AA394*$T394*SUMIF(Lists!$E$2:$E$133,'Quarterly Information'!$S394,Exchange_Value))/1000,AA394*SUMIF(Lists!$E$2:$E$133,$I394,Exchange_Value)/1000),1)</f>
        <v>0</v>
      </c>
      <c r="CE394" s="218">
        <f>ROUND(IF($I394="Other HFC Blend",(AB394*$L394*SUMIF(Lists!$E$2:$E$133,'Quarterly Information'!$K394,Exchange_Value)+AB394*$N394*SUMIF(Lists!$E$2:$E$133,'Quarterly Information'!$M394,Exchange_Value)+AB394*$P394*SUMIF(Lists!$E$2:$E$133,'Quarterly Information'!$O394,Exchange_Value)+AB394*$R394*SUMIF(Lists!$E$2:$E$133,'Quarterly Information'!$Q394,Exchange_Value)+AB394*$T394*SUMIF(Lists!$E$2:$E$133,'Quarterly Information'!$S394,Exchange_Value))/1000,AB394*SUMIF(Lists!$E$2:$E$133,$I394,Exchange_Value)/1000),1)</f>
        <v>0</v>
      </c>
      <c r="CF394" s="218">
        <f>ROUND(IF($I394="Other HFC Blend",(AC394*$L394*SUMIF(Lists!$E$2:$E$133,'Quarterly Information'!$K394,Exchange_Value)+AC394*$N394*SUMIF(Lists!$E$2:$E$133,'Quarterly Information'!$M394,Exchange_Value)+AC394*$P394*SUMIF(Lists!$E$2:$E$133,'Quarterly Information'!$O394,Exchange_Value)+AC394*$R394*SUMIF(Lists!$E$2:$E$133,'Quarterly Information'!$Q394,Exchange_Value)+AC394*$T394*SUMIF(Lists!$E$2:$E$133,'Quarterly Information'!$S394,Exchange_Value))/1000,AC394*SUMIF(Lists!$E$2:$E$133,$I394,Exchange_Value)/1000),1)</f>
        <v>0</v>
      </c>
      <c r="CG394" s="218">
        <f>ROUND(IF($I394="Other HFC Blend",(AD394*$L394*SUMIF(Lists!$E$2:$E$133,'Quarterly Information'!$K394,Exchange_Value)+AD394*$N394*SUMIF(Lists!$E$2:$E$133,'Quarterly Information'!$M394,Exchange_Value)+AD394*$P394*SUMIF(Lists!$E$2:$E$133,'Quarterly Information'!$O394,Exchange_Value)+AD394*$R394*SUMIF(Lists!$E$2:$E$133,'Quarterly Information'!$Q394,Exchange_Value)+AD394*$T394*SUMIF(Lists!$E$2:$E$133,'Quarterly Information'!$S394,Exchange_Value))/1000,AD394*SUMIF(Lists!$E$2:$E$133,$I394,Exchange_Value)/1000),1)</f>
        <v>0</v>
      </c>
      <c r="CH394" s="218">
        <f>ROUND(IF($I394="Other HFC Blend",(AE394*$L394*SUMIF(Lists!$E$2:$E$133,'Quarterly Information'!$K394,Exchange_Value)+AE394*$N394*SUMIF(Lists!$E$2:$E$133,'Quarterly Information'!$M394,Exchange_Value)+AE394*$P394*SUMIF(Lists!$E$2:$E$133,'Quarterly Information'!$O394,Exchange_Value)+AE394*$R394*SUMIF(Lists!$E$2:$E$133,'Quarterly Information'!$Q394,Exchange_Value)+AE394*$T394*SUMIF(Lists!$E$2:$E$133,'Quarterly Information'!$S394,Exchange_Value))/1000,AE394*SUMIF(Lists!$E$2:$E$133,$I394,Exchange_Value)/1000),1)</f>
        <v>0</v>
      </c>
      <c r="CI394" s="218">
        <f>ROUND(IF($I394="Other HFC Blend",(AF394*$L394*SUMIF(Lists!$E$2:$E$133,'Quarterly Information'!$K394,Exchange_Value)+AF394*$N394*SUMIF(Lists!$E$2:$E$133,'Quarterly Information'!$M394,Exchange_Value)+AF394*$P394*SUMIF(Lists!$E$2:$E$133,'Quarterly Information'!$O394,Exchange_Value)+AF394*$R394*SUMIF(Lists!$E$2:$E$133,'Quarterly Information'!$Q394,Exchange_Value)+AF394*$T394*SUMIF(Lists!$E$2:$E$133,'Quarterly Information'!$S394,Exchange_Value))/1000,AF394*SUMIF(Lists!$E$2:$E$133,$I394,Exchange_Value)/1000),1)</f>
        <v>0</v>
      </c>
    </row>
    <row r="395" spans="1:87" ht="14" x14ac:dyDescent="0.25">
      <c r="A395" s="39">
        <v>353</v>
      </c>
      <c r="B395" s="90" t="str">
        <f t="shared" si="256"/>
        <v/>
      </c>
      <c r="C395" s="159"/>
      <c r="D395" s="91"/>
      <c r="E395" s="174"/>
      <c r="F395" s="92"/>
      <c r="G395" s="93"/>
      <c r="H395" s="94"/>
      <c r="I395" s="185"/>
      <c r="J395" s="200"/>
      <c r="K395" s="210"/>
      <c r="L395" s="95"/>
      <c r="M395" s="92"/>
      <c r="N395" s="95"/>
      <c r="O395" s="92"/>
      <c r="P395" s="95"/>
      <c r="Q395" s="128"/>
      <c r="R395" s="95"/>
      <c r="S395" s="128"/>
      <c r="T395" s="211"/>
      <c r="U395" s="203"/>
      <c r="V395" s="92"/>
      <c r="W395" s="96"/>
      <c r="X395" s="92"/>
      <c r="Y395" s="220"/>
      <c r="Z395" s="226"/>
      <c r="AA395" s="165"/>
      <c r="AB395" s="165"/>
      <c r="AC395" s="165"/>
      <c r="AD395" s="165"/>
      <c r="AE395" s="165"/>
      <c r="AF395" s="168"/>
      <c r="AG395"/>
      <c r="AH395" s="107">
        <f t="shared" si="258"/>
        <v>0</v>
      </c>
      <c r="AI395" s="107">
        <f t="shared" si="259"/>
        <v>0</v>
      </c>
      <c r="AJ395" s="107">
        <f t="shared" si="260"/>
        <v>0</v>
      </c>
      <c r="AK395" s="107">
        <f t="shared" si="261"/>
        <v>0</v>
      </c>
      <c r="AL395" s="107">
        <f t="shared" si="262"/>
        <v>0</v>
      </c>
      <c r="AM395" s="107">
        <f t="shared" si="257"/>
        <v>0</v>
      </c>
      <c r="AO395" s="161" t="e">
        <f t="shared" si="263"/>
        <v>#DIV/0!</v>
      </c>
      <c r="AP395" s="161" t="e">
        <f t="shared" si="264"/>
        <v>#DIV/0!</v>
      </c>
      <c r="AQ395" s="161" t="e">
        <f t="shared" si="265"/>
        <v>#DIV/0!</v>
      </c>
      <c r="AR395" s="161" t="e">
        <f t="shared" si="266"/>
        <v>#DIV/0!</v>
      </c>
      <c r="AS395" s="161" t="e">
        <f t="shared" si="267"/>
        <v>#DIV/0!</v>
      </c>
      <c r="AT395" s="107">
        <f t="shared" si="268"/>
        <v>0</v>
      </c>
      <c r="AU395" s="161" t="e">
        <f t="shared" si="269"/>
        <v>#DIV/0!</v>
      </c>
      <c r="AV395" s="161" t="e">
        <f t="shared" si="270"/>
        <v>#DIV/0!</v>
      </c>
      <c r="AW395" s="161" t="e">
        <f t="shared" si="271"/>
        <v>#DIV/0!</v>
      </c>
      <c r="AX395" s="161" t="e">
        <f t="shared" si="272"/>
        <v>#DIV/0!</v>
      </c>
      <c r="AY395" s="161" t="e">
        <f t="shared" si="273"/>
        <v>#DIV/0!</v>
      </c>
      <c r="AZ395" s="107">
        <f t="shared" si="274"/>
        <v>0</v>
      </c>
      <c r="BA395" s="161" t="e">
        <f t="shared" si="275"/>
        <v>#DIV/0!</v>
      </c>
      <c r="BB395" s="161" t="e">
        <f t="shared" si="276"/>
        <v>#DIV/0!</v>
      </c>
      <c r="BC395" s="161" t="e">
        <f t="shared" si="277"/>
        <v>#DIV/0!</v>
      </c>
      <c r="BD395" s="161" t="e">
        <f t="shared" si="278"/>
        <v>#DIV/0!</v>
      </c>
      <c r="BE395" s="161" t="e">
        <f t="shared" si="279"/>
        <v>#DIV/0!</v>
      </c>
      <c r="BF395" s="107">
        <f t="shared" si="280"/>
        <v>0</v>
      </c>
      <c r="BG395" s="161" t="e">
        <f t="shared" si="281"/>
        <v>#DIV/0!</v>
      </c>
      <c r="BH395" s="161" t="e">
        <f t="shared" si="282"/>
        <v>#DIV/0!</v>
      </c>
      <c r="BI395" s="161" t="e">
        <f t="shared" si="283"/>
        <v>#DIV/0!</v>
      </c>
      <c r="BJ395" s="161" t="e">
        <f t="shared" si="284"/>
        <v>#DIV/0!</v>
      </c>
      <c r="BK395" s="161" t="e">
        <f t="shared" si="285"/>
        <v>#DIV/0!</v>
      </c>
      <c r="BL395" s="107">
        <f t="shared" si="286"/>
        <v>0</v>
      </c>
      <c r="BM395" s="161" t="e">
        <f t="shared" si="287"/>
        <v>#DIV/0!</v>
      </c>
      <c r="BN395" s="161" t="e">
        <f t="shared" si="288"/>
        <v>#DIV/0!</v>
      </c>
      <c r="BO395" s="161" t="e">
        <f t="shared" si="289"/>
        <v>#DIV/0!</v>
      </c>
      <c r="BP395" s="161" t="e">
        <f t="shared" si="290"/>
        <v>#DIV/0!</v>
      </c>
      <c r="BQ395" s="161" t="e">
        <f t="shared" si="291"/>
        <v>#DIV/0!</v>
      </c>
      <c r="BR395" s="107">
        <f t="shared" si="292"/>
        <v>0</v>
      </c>
      <c r="BS395" s="161" t="e">
        <f t="shared" si="293"/>
        <v>#DIV/0!</v>
      </c>
      <c r="BT395" s="161" t="e">
        <f t="shared" si="294"/>
        <v>#DIV/0!</v>
      </c>
      <c r="BU395" s="161" t="e">
        <f t="shared" si="295"/>
        <v>#DIV/0!</v>
      </c>
      <c r="BV395" s="161" t="e">
        <f t="shared" si="296"/>
        <v>#DIV/0!</v>
      </c>
      <c r="BW395" s="161" t="e">
        <f t="shared" si="297"/>
        <v>#DIV/0!</v>
      </c>
      <c r="BX395" s="107">
        <f t="shared" si="298"/>
        <v>0</v>
      </c>
      <c r="BZ395" s="40" t="e">
        <f>VLOOKUP(I395,Lists!$D$2:$D$19,1,FALSE)</f>
        <v>#N/A</v>
      </c>
      <c r="CA395" s="40" t="e">
        <f>VLOOKUP($I395,Blends!$B$2:$B$115,1,FALSE)</f>
        <v>#N/A</v>
      </c>
      <c r="CC395" s="218">
        <f>ROUND(IF($I395="Other HFC Blend",(Z395*$L395*SUMIF(Lists!$E$2:$E$133,'Quarterly Information'!$K395,Exchange_Value)+Z395*$N395*SUMIF(Lists!$E$2:$E$133,'Quarterly Information'!$M395,Exchange_Value)+Z395*$P395*SUMIF(Lists!$E$2:$E$133,'Quarterly Information'!$O395,Exchange_Value)+Z395*$R395*SUMIF(Lists!$E$2:$E$133,'Quarterly Information'!$Q395,Exchange_Value)+Z395*$T395*SUMIF(Lists!$E$2:$E$133,'Quarterly Information'!$S395,Exchange_Value))/1000,Z395*SUMIF(Lists!$E$2:$E$133,$I395,Exchange_Value)/1000),1)</f>
        <v>0</v>
      </c>
      <c r="CD395" s="218">
        <f>ROUND(IF($I395="Other HFC Blend",(AA395*$L395*SUMIF(Lists!$E$2:$E$133,'Quarterly Information'!$K395,Exchange_Value)+AA395*$N395*SUMIF(Lists!$E$2:$E$133,'Quarterly Information'!$M395,Exchange_Value)+AA395*$P395*SUMIF(Lists!$E$2:$E$133,'Quarterly Information'!$O395,Exchange_Value)+AA395*$R395*SUMIF(Lists!$E$2:$E$133,'Quarterly Information'!$Q395,Exchange_Value)+AA395*$T395*SUMIF(Lists!$E$2:$E$133,'Quarterly Information'!$S395,Exchange_Value))/1000,AA395*SUMIF(Lists!$E$2:$E$133,$I395,Exchange_Value)/1000),1)</f>
        <v>0</v>
      </c>
      <c r="CE395" s="218">
        <f>ROUND(IF($I395="Other HFC Blend",(AB395*$L395*SUMIF(Lists!$E$2:$E$133,'Quarterly Information'!$K395,Exchange_Value)+AB395*$N395*SUMIF(Lists!$E$2:$E$133,'Quarterly Information'!$M395,Exchange_Value)+AB395*$P395*SUMIF(Lists!$E$2:$E$133,'Quarterly Information'!$O395,Exchange_Value)+AB395*$R395*SUMIF(Lists!$E$2:$E$133,'Quarterly Information'!$Q395,Exchange_Value)+AB395*$T395*SUMIF(Lists!$E$2:$E$133,'Quarterly Information'!$S395,Exchange_Value))/1000,AB395*SUMIF(Lists!$E$2:$E$133,$I395,Exchange_Value)/1000),1)</f>
        <v>0</v>
      </c>
      <c r="CF395" s="218">
        <f>ROUND(IF($I395="Other HFC Blend",(AC395*$L395*SUMIF(Lists!$E$2:$E$133,'Quarterly Information'!$K395,Exchange_Value)+AC395*$N395*SUMIF(Lists!$E$2:$E$133,'Quarterly Information'!$M395,Exchange_Value)+AC395*$P395*SUMIF(Lists!$E$2:$E$133,'Quarterly Information'!$O395,Exchange_Value)+AC395*$R395*SUMIF(Lists!$E$2:$E$133,'Quarterly Information'!$Q395,Exchange_Value)+AC395*$T395*SUMIF(Lists!$E$2:$E$133,'Quarterly Information'!$S395,Exchange_Value))/1000,AC395*SUMIF(Lists!$E$2:$E$133,$I395,Exchange_Value)/1000),1)</f>
        <v>0</v>
      </c>
      <c r="CG395" s="218">
        <f>ROUND(IF($I395="Other HFC Blend",(AD395*$L395*SUMIF(Lists!$E$2:$E$133,'Quarterly Information'!$K395,Exchange_Value)+AD395*$N395*SUMIF(Lists!$E$2:$E$133,'Quarterly Information'!$M395,Exchange_Value)+AD395*$P395*SUMIF(Lists!$E$2:$E$133,'Quarterly Information'!$O395,Exchange_Value)+AD395*$R395*SUMIF(Lists!$E$2:$E$133,'Quarterly Information'!$Q395,Exchange_Value)+AD395*$T395*SUMIF(Lists!$E$2:$E$133,'Quarterly Information'!$S395,Exchange_Value))/1000,AD395*SUMIF(Lists!$E$2:$E$133,$I395,Exchange_Value)/1000),1)</f>
        <v>0</v>
      </c>
      <c r="CH395" s="218">
        <f>ROUND(IF($I395="Other HFC Blend",(AE395*$L395*SUMIF(Lists!$E$2:$E$133,'Quarterly Information'!$K395,Exchange_Value)+AE395*$N395*SUMIF(Lists!$E$2:$E$133,'Quarterly Information'!$M395,Exchange_Value)+AE395*$P395*SUMIF(Lists!$E$2:$E$133,'Quarterly Information'!$O395,Exchange_Value)+AE395*$R395*SUMIF(Lists!$E$2:$E$133,'Quarterly Information'!$Q395,Exchange_Value)+AE395*$T395*SUMIF(Lists!$E$2:$E$133,'Quarterly Information'!$S395,Exchange_Value))/1000,AE395*SUMIF(Lists!$E$2:$E$133,$I395,Exchange_Value)/1000),1)</f>
        <v>0</v>
      </c>
      <c r="CI395" s="218">
        <f>ROUND(IF($I395="Other HFC Blend",(AF395*$L395*SUMIF(Lists!$E$2:$E$133,'Quarterly Information'!$K395,Exchange_Value)+AF395*$N395*SUMIF(Lists!$E$2:$E$133,'Quarterly Information'!$M395,Exchange_Value)+AF395*$P395*SUMIF(Lists!$E$2:$E$133,'Quarterly Information'!$O395,Exchange_Value)+AF395*$R395*SUMIF(Lists!$E$2:$E$133,'Quarterly Information'!$Q395,Exchange_Value)+AF395*$T395*SUMIF(Lists!$E$2:$E$133,'Quarterly Information'!$S395,Exchange_Value))/1000,AF395*SUMIF(Lists!$E$2:$E$133,$I395,Exchange_Value)/1000),1)</f>
        <v>0</v>
      </c>
    </row>
    <row r="396" spans="1:87" ht="14" x14ac:dyDescent="0.25">
      <c r="A396" s="39">
        <v>354</v>
      </c>
      <c r="B396" s="90" t="str">
        <f t="shared" si="256"/>
        <v/>
      </c>
      <c r="C396" s="159"/>
      <c r="D396" s="91"/>
      <c r="E396" s="174"/>
      <c r="F396" s="92"/>
      <c r="G396" s="93"/>
      <c r="H396" s="94"/>
      <c r="I396" s="185"/>
      <c r="J396" s="200"/>
      <c r="K396" s="210"/>
      <c r="L396" s="95"/>
      <c r="M396" s="92"/>
      <c r="N396" s="95"/>
      <c r="O396" s="92"/>
      <c r="P396" s="95"/>
      <c r="Q396" s="128"/>
      <c r="R396" s="95"/>
      <c r="S396" s="128"/>
      <c r="T396" s="211"/>
      <c r="U396" s="203"/>
      <c r="V396" s="92"/>
      <c r="W396" s="96"/>
      <c r="X396" s="92"/>
      <c r="Y396" s="220"/>
      <c r="Z396" s="226"/>
      <c r="AA396" s="165"/>
      <c r="AB396" s="165"/>
      <c r="AC396" s="165"/>
      <c r="AD396" s="165"/>
      <c r="AE396" s="165"/>
      <c r="AF396" s="168"/>
      <c r="AG396"/>
      <c r="AH396" s="107">
        <f t="shared" si="258"/>
        <v>0</v>
      </c>
      <c r="AI396" s="107">
        <f t="shared" si="259"/>
        <v>0</v>
      </c>
      <c r="AJ396" s="107">
        <f t="shared" si="260"/>
        <v>0</v>
      </c>
      <c r="AK396" s="107">
        <f t="shared" si="261"/>
        <v>0</v>
      </c>
      <c r="AL396" s="107">
        <f t="shared" si="262"/>
        <v>0</v>
      </c>
      <c r="AM396" s="107">
        <f t="shared" si="257"/>
        <v>0</v>
      </c>
      <c r="AO396" s="161" t="e">
        <f t="shared" si="263"/>
        <v>#DIV/0!</v>
      </c>
      <c r="AP396" s="161" t="e">
        <f t="shared" si="264"/>
        <v>#DIV/0!</v>
      </c>
      <c r="AQ396" s="161" t="e">
        <f t="shared" si="265"/>
        <v>#DIV/0!</v>
      </c>
      <c r="AR396" s="161" t="e">
        <f t="shared" si="266"/>
        <v>#DIV/0!</v>
      </c>
      <c r="AS396" s="161" t="e">
        <f t="shared" si="267"/>
        <v>#DIV/0!</v>
      </c>
      <c r="AT396" s="107">
        <f t="shared" si="268"/>
        <v>0</v>
      </c>
      <c r="AU396" s="161" t="e">
        <f t="shared" si="269"/>
        <v>#DIV/0!</v>
      </c>
      <c r="AV396" s="161" t="e">
        <f t="shared" si="270"/>
        <v>#DIV/0!</v>
      </c>
      <c r="AW396" s="161" t="e">
        <f t="shared" si="271"/>
        <v>#DIV/0!</v>
      </c>
      <c r="AX396" s="161" t="e">
        <f t="shared" si="272"/>
        <v>#DIV/0!</v>
      </c>
      <c r="AY396" s="161" t="e">
        <f t="shared" si="273"/>
        <v>#DIV/0!</v>
      </c>
      <c r="AZ396" s="107">
        <f t="shared" si="274"/>
        <v>0</v>
      </c>
      <c r="BA396" s="161" t="e">
        <f t="shared" si="275"/>
        <v>#DIV/0!</v>
      </c>
      <c r="BB396" s="161" t="e">
        <f t="shared" si="276"/>
        <v>#DIV/0!</v>
      </c>
      <c r="BC396" s="161" t="e">
        <f t="shared" si="277"/>
        <v>#DIV/0!</v>
      </c>
      <c r="BD396" s="161" t="e">
        <f t="shared" si="278"/>
        <v>#DIV/0!</v>
      </c>
      <c r="BE396" s="161" t="e">
        <f t="shared" si="279"/>
        <v>#DIV/0!</v>
      </c>
      <c r="BF396" s="107">
        <f t="shared" si="280"/>
        <v>0</v>
      </c>
      <c r="BG396" s="161" t="e">
        <f t="shared" si="281"/>
        <v>#DIV/0!</v>
      </c>
      <c r="BH396" s="161" t="e">
        <f t="shared" si="282"/>
        <v>#DIV/0!</v>
      </c>
      <c r="BI396" s="161" t="e">
        <f t="shared" si="283"/>
        <v>#DIV/0!</v>
      </c>
      <c r="BJ396" s="161" t="e">
        <f t="shared" si="284"/>
        <v>#DIV/0!</v>
      </c>
      <c r="BK396" s="161" t="e">
        <f t="shared" si="285"/>
        <v>#DIV/0!</v>
      </c>
      <c r="BL396" s="107">
        <f t="shared" si="286"/>
        <v>0</v>
      </c>
      <c r="BM396" s="161" t="e">
        <f t="shared" si="287"/>
        <v>#DIV/0!</v>
      </c>
      <c r="BN396" s="161" t="e">
        <f t="shared" si="288"/>
        <v>#DIV/0!</v>
      </c>
      <c r="BO396" s="161" t="e">
        <f t="shared" si="289"/>
        <v>#DIV/0!</v>
      </c>
      <c r="BP396" s="161" t="e">
        <f t="shared" si="290"/>
        <v>#DIV/0!</v>
      </c>
      <c r="BQ396" s="161" t="e">
        <f t="shared" si="291"/>
        <v>#DIV/0!</v>
      </c>
      <c r="BR396" s="107">
        <f t="shared" si="292"/>
        <v>0</v>
      </c>
      <c r="BS396" s="161" t="e">
        <f t="shared" si="293"/>
        <v>#DIV/0!</v>
      </c>
      <c r="BT396" s="161" t="e">
        <f t="shared" si="294"/>
        <v>#DIV/0!</v>
      </c>
      <c r="BU396" s="161" t="e">
        <f t="shared" si="295"/>
        <v>#DIV/0!</v>
      </c>
      <c r="BV396" s="161" t="e">
        <f t="shared" si="296"/>
        <v>#DIV/0!</v>
      </c>
      <c r="BW396" s="161" t="e">
        <f t="shared" si="297"/>
        <v>#DIV/0!</v>
      </c>
      <c r="BX396" s="107">
        <f t="shared" si="298"/>
        <v>0</v>
      </c>
      <c r="BZ396" s="40" t="e">
        <f>VLOOKUP(I396,Lists!$D$2:$D$19,1,FALSE)</f>
        <v>#N/A</v>
      </c>
      <c r="CA396" s="40" t="e">
        <f>VLOOKUP($I396,Blends!$B$2:$B$115,1,FALSE)</f>
        <v>#N/A</v>
      </c>
      <c r="CC396" s="218">
        <f>ROUND(IF($I396="Other HFC Blend",(Z396*$L396*SUMIF(Lists!$E$2:$E$133,'Quarterly Information'!$K396,Exchange_Value)+Z396*$N396*SUMIF(Lists!$E$2:$E$133,'Quarterly Information'!$M396,Exchange_Value)+Z396*$P396*SUMIF(Lists!$E$2:$E$133,'Quarterly Information'!$O396,Exchange_Value)+Z396*$R396*SUMIF(Lists!$E$2:$E$133,'Quarterly Information'!$Q396,Exchange_Value)+Z396*$T396*SUMIF(Lists!$E$2:$E$133,'Quarterly Information'!$S396,Exchange_Value))/1000,Z396*SUMIF(Lists!$E$2:$E$133,$I396,Exchange_Value)/1000),1)</f>
        <v>0</v>
      </c>
      <c r="CD396" s="218">
        <f>ROUND(IF($I396="Other HFC Blend",(AA396*$L396*SUMIF(Lists!$E$2:$E$133,'Quarterly Information'!$K396,Exchange_Value)+AA396*$N396*SUMIF(Lists!$E$2:$E$133,'Quarterly Information'!$M396,Exchange_Value)+AA396*$P396*SUMIF(Lists!$E$2:$E$133,'Quarterly Information'!$O396,Exchange_Value)+AA396*$R396*SUMIF(Lists!$E$2:$E$133,'Quarterly Information'!$Q396,Exchange_Value)+AA396*$T396*SUMIF(Lists!$E$2:$E$133,'Quarterly Information'!$S396,Exchange_Value))/1000,AA396*SUMIF(Lists!$E$2:$E$133,$I396,Exchange_Value)/1000),1)</f>
        <v>0</v>
      </c>
      <c r="CE396" s="218">
        <f>ROUND(IF($I396="Other HFC Blend",(AB396*$L396*SUMIF(Lists!$E$2:$E$133,'Quarterly Information'!$K396,Exchange_Value)+AB396*$N396*SUMIF(Lists!$E$2:$E$133,'Quarterly Information'!$M396,Exchange_Value)+AB396*$P396*SUMIF(Lists!$E$2:$E$133,'Quarterly Information'!$O396,Exchange_Value)+AB396*$R396*SUMIF(Lists!$E$2:$E$133,'Quarterly Information'!$Q396,Exchange_Value)+AB396*$T396*SUMIF(Lists!$E$2:$E$133,'Quarterly Information'!$S396,Exchange_Value))/1000,AB396*SUMIF(Lists!$E$2:$E$133,$I396,Exchange_Value)/1000),1)</f>
        <v>0</v>
      </c>
      <c r="CF396" s="218">
        <f>ROUND(IF($I396="Other HFC Blend",(AC396*$L396*SUMIF(Lists!$E$2:$E$133,'Quarterly Information'!$K396,Exchange_Value)+AC396*$N396*SUMIF(Lists!$E$2:$E$133,'Quarterly Information'!$M396,Exchange_Value)+AC396*$P396*SUMIF(Lists!$E$2:$E$133,'Quarterly Information'!$O396,Exchange_Value)+AC396*$R396*SUMIF(Lists!$E$2:$E$133,'Quarterly Information'!$Q396,Exchange_Value)+AC396*$T396*SUMIF(Lists!$E$2:$E$133,'Quarterly Information'!$S396,Exchange_Value))/1000,AC396*SUMIF(Lists!$E$2:$E$133,$I396,Exchange_Value)/1000),1)</f>
        <v>0</v>
      </c>
      <c r="CG396" s="218">
        <f>ROUND(IF($I396="Other HFC Blend",(AD396*$L396*SUMIF(Lists!$E$2:$E$133,'Quarterly Information'!$K396,Exchange_Value)+AD396*$N396*SUMIF(Lists!$E$2:$E$133,'Quarterly Information'!$M396,Exchange_Value)+AD396*$P396*SUMIF(Lists!$E$2:$E$133,'Quarterly Information'!$O396,Exchange_Value)+AD396*$R396*SUMIF(Lists!$E$2:$E$133,'Quarterly Information'!$Q396,Exchange_Value)+AD396*$T396*SUMIF(Lists!$E$2:$E$133,'Quarterly Information'!$S396,Exchange_Value))/1000,AD396*SUMIF(Lists!$E$2:$E$133,$I396,Exchange_Value)/1000),1)</f>
        <v>0</v>
      </c>
      <c r="CH396" s="218">
        <f>ROUND(IF($I396="Other HFC Blend",(AE396*$L396*SUMIF(Lists!$E$2:$E$133,'Quarterly Information'!$K396,Exchange_Value)+AE396*$N396*SUMIF(Lists!$E$2:$E$133,'Quarterly Information'!$M396,Exchange_Value)+AE396*$P396*SUMIF(Lists!$E$2:$E$133,'Quarterly Information'!$O396,Exchange_Value)+AE396*$R396*SUMIF(Lists!$E$2:$E$133,'Quarterly Information'!$Q396,Exchange_Value)+AE396*$T396*SUMIF(Lists!$E$2:$E$133,'Quarterly Information'!$S396,Exchange_Value))/1000,AE396*SUMIF(Lists!$E$2:$E$133,$I396,Exchange_Value)/1000),1)</f>
        <v>0</v>
      </c>
      <c r="CI396" s="218">
        <f>ROUND(IF($I396="Other HFC Blend",(AF396*$L396*SUMIF(Lists!$E$2:$E$133,'Quarterly Information'!$K396,Exchange_Value)+AF396*$N396*SUMIF(Lists!$E$2:$E$133,'Quarterly Information'!$M396,Exchange_Value)+AF396*$P396*SUMIF(Lists!$E$2:$E$133,'Quarterly Information'!$O396,Exchange_Value)+AF396*$R396*SUMIF(Lists!$E$2:$E$133,'Quarterly Information'!$Q396,Exchange_Value)+AF396*$T396*SUMIF(Lists!$E$2:$E$133,'Quarterly Information'!$S396,Exchange_Value))/1000,AF396*SUMIF(Lists!$E$2:$E$133,$I396,Exchange_Value)/1000),1)</f>
        <v>0</v>
      </c>
    </row>
    <row r="397" spans="1:87" ht="14" x14ac:dyDescent="0.25">
      <c r="A397" s="39">
        <v>355</v>
      </c>
      <c r="B397" s="90" t="str">
        <f t="shared" si="256"/>
        <v/>
      </c>
      <c r="C397" s="159"/>
      <c r="D397" s="91"/>
      <c r="E397" s="174"/>
      <c r="F397" s="92"/>
      <c r="G397" s="93"/>
      <c r="H397" s="94"/>
      <c r="I397" s="185"/>
      <c r="J397" s="200"/>
      <c r="K397" s="210"/>
      <c r="L397" s="95"/>
      <c r="M397" s="92"/>
      <c r="N397" s="95"/>
      <c r="O397" s="92"/>
      <c r="P397" s="95"/>
      <c r="Q397" s="128"/>
      <c r="R397" s="95"/>
      <c r="S397" s="128"/>
      <c r="T397" s="211"/>
      <c r="U397" s="203"/>
      <c r="V397" s="92"/>
      <c r="W397" s="96"/>
      <c r="X397" s="92"/>
      <c r="Y397" s="220"/>
      <c r="Z397" s="226"/>
      <c r="AA397" s="165"/>
      <c r="AB397" s="165"/>
      <c r="AC397" s="165"/>
      <c r="AD397" s="165"/>
      <c r="AE397" s="165"/>
      <c r="AF397" s="168"/>
      <c r="AG397"/>
      <c r="AH397" s="107">
        <f t="shared" si="258"/>
        <v>0</v>
      </c>
      <c r="AI397" s="107">
        <f t="shared" si="259"/>
        <v>0</v>
      </c>
      <c r="AJ397" s="107">
        <f t="shared" si="260"/>
        <v>0</v>
      </c>
      <c r="AK397" s="107">
        <f t="shared" si="261"/>
        <v>0</v>
      </c>
      <c r="AL397" s="107">
        <f t="shared" si="262"/>
        <v>0</v>
      </c>
      <c r="AM397" s="107">
        <f t="shared" si="257"/>
        <v>0</v>
      </c>
      <c r="AO397" s="161" t="e">
        <f t="shared" si="263"/>
        <v>#DIV/0!</v>
      </c>
      <c r="AP397" s="161" t="e">
        <f t="shared" si="264"/>
        <v>#DIV/0!</v>
      </c>
      <c r="AQ397" s="161" t="e">
        <f t="shared" si="265"/>
        <v>#DIV/0!</v>
      </c>
      <c r="AR397" s="161" t="e">
        <f t="shared" si="266"/>
        <v>#DIV/0!</v>
      </c>
      <c r="AS397" s="161" t="e">
        <f t="shared" si="267"/>
        <v>#DIV/0!</v>
      </c>
      <c r="AT397" s="107">
        <f t="shared" si="268"/>
        <v>0</v>
      </c>
      <c r="AU397" s="161" t="e">
        <f t="shared" si="269"/>
        <v>#DIV/0!</v>
      </c>
      <c r="AV397" s="161" t="e">
        <f t="shared" si="270"/>
        <v>#DIV/0!</v>
      </c>
      <c r="AW397" s="161" t="e">
        <f t="shared" si="271"/>
        <v>#DIV/0!</v>
      </c>
      <c r="AX397" s="161" t="e">
        <f t="shared" si="272"/>
        <v>#DIV/0!</v>
      </c>
      <c r="AY397" s="161" t="e">
        <f t="shared" si="273"/>
        <v>#DIV/0!</v>
      </c>
      <c r="AZ397" s="107">
        <f t="shared" si="274"/>
        <v>0</v>
      </c>
      <c r="BA397" s="161" t="e">
        <f t="shared" si="275"/>
        <v>#DIV/0!</v>
      </c>
      <c r="BB397" s="161" t="e">
        <f t="shared" si="276"/>
        <v>#DIV/0!</v>
      </c>
      <c r="BC397" s="161" t="e">
        <f t="shared" si="277"/>
        <v>#DIV/0!</v>
      </c>
      <c r="BD397" s="161" t="e">
        <f t="shared" si="278"/>
        <v>#DIV/0!</v>
      </c>
      <c r="BE397" s="161" t="e">
        <f t="shared" si="279"/>
        <v>#DIV/0!</v>
      </c>
      <c r="BF397" s="107">
        <f t="shared" si="280"/>
        <v>0</v>
      </c>
      <c r="BG397" s="161" t="e">
        <f t="shared" si="281"/>
        <v>#DIV/0!</v>
      </c>
      <c r="BH397" s="161" t="e">
        <f t="shared" si="282"/>
        <v>#DIV/0!</v>
      </c>
      <c r="BI397" s="161" t="e">
        <f t="shared" si="283"/>
        <v>#DIV/0!</v>
      </c>
      <c r="BJ397" s="161" t="e">
        <f t="shared" si="284"/>
        <v>#DIV/0!</v>
      </c>
      <c r="BK397" s="161" t="e">
        <f t="shared" si="285"/>
        <v>#DIV/0!</v>
      </c>
      <c r="BL397" s="107">
        <f t="shared" si="286"/>
        <v>0</v>
      </c>
      <c r="BM397" s="161" t="e">
        <f t="shared" si="287"/>
        <v>#DIV/0!</v>
      </c>
      <c r="BN397" s="161" t="e">
        <f t="shared" si="288"/>
        <v>#DIV/0!</v>
      </c>
      <c r="BO397" s="161" t="e">
        <f t="shared" si="289"/>
        <v>#DIV/0!</v>
      </c>
      <c r="BP397" s="161" t="e">
        <f t="shared" si="290"/>
        <v>#DIV/0!</v>
      </c>
      <c r="BQ397" s="161" t="e">
        <f t="shared" si="291"/>
        <v>#DIV/0!</v>
      </c>
      <c r="BR397" s="107">
        <f t="shared" si="292"/>
        <v>0</v>
      </c>
      <c r="BS397" s="161" t="e">
        <f t="shared" si="293"/>
        <v>#DIV/0!</v>
      </c>
      <c r="BT397" s="161" t="e">
        <f t="shared" si="294"/>
        <v>#DIV/0!</v>
      </c>
      <c r="BU397" s="161" t="e">
        <f t="shared" si="295"/>
        <v>#DIV/0!</v>
      </c>
      <c r="BV397" s="161" t="e">
        <f t="shared" si="296"/>
        <v>#DIV/0!</v>
      </c>
      <c r="BW397" s="161" t="e">
        <f t="shared" si="297"/>
        <v>#DIV/0!</v>
      </c>
      <c r="BX397" s="107">
        <f t="shared" si="298"/>
        <v>0</v>
      </c>
      <c r="BZ397" s="40" t="e">
        <f>VLOOKUP(I397,Lists!$D$2:$D$19,1,FALSE)</f>
        <v>#N/A</v>
      </c>
      <c r="CA397" s="40" t="e">
        <f>VLOOKUP($I397,Blends!$B$2:$B$115,1,FALSE)</f>
        <v>#N/A</v>
      </c>
      <c r="CC397" s="218">
        <f>ROUND(IF($I397="Other HFC Blend",(Z397*$L397*SUMIF(Lists!$E$2:$E$133,'Quarterly Information'!$K397,Exchange_Value)+Z397*$N397*SUMIF(Lists!$E$2:$E$133,'Quarterly Information'!$M397,Exchange_Value)+Z397*$P397*SUMIF(Lists!$E$2:$E$133,'Quarterly Information'!$O397,Exchange_Value)+Z397*$R397*SUMIF(Lists!$E$2:$E$133,'Quarterly Information'!$Q397,Exchange_Value)+Z397*$T397*SUMIF(Lists!$E$2:$E$133,'Quarterly Information'!$S397,Exchange_Value))/1000,Z397*SUMIF(Lists!$E$2:$E$133,$I397,Exchange_Value)/1000),1)</f>
        <v>0</v>
      </c>
      <c r="CD397" s="218">
        <f>ROUND(IF($I397="Other HFC Blend",(AA397*$L397*SUMIF(Lists!$E$2:$E$133,'Quarterly Information'!$K397,Exchange_Value)+AA397*$N397*SUMIF(Lists!$E$2:$E$133,'Quarterly Information'!$M397,Exchange_Value)+AA397*$P397*SUMIF(Lists!$E$2:$E$133,'Quarterly Information'!$O397,Exchange_Value)+AA397*$R397*SUMIF(Lists!$E$2:$E$133,'Quarterly Information'!$Q397,Exchange_Value)+AA397*$T397*SUMIF(Lists!$E$2:$E$133,'Quarterly Information'!$S397,Exchange_Value))/1000,AA397*SUMIF(Lists!$E$2:$E$133,$I397,Exchange_Value)/1000),1)</f>
        <v>0</v>
      </c>
      <c r="CE397" s="218">
        <f>ROUND(IF($I397="Other HFC Blend",(AB397*$L397*SUMIF(Lists!$E$2:$E$133,'Quarterly Information'!$K397,Exchange_Value)+AB397*$N397*SUMIF(Lists!$E$2:$E$133,'Quarterly Information'!$M397,Exchange_Value)+AB397*$P397*SUMIF(Lists!$E$2:$E$133,'Quarterly Information'!$O397,Exchange_Value)+AB397*$R397*SUMIF(Lists!$E$2:$E$133,'Quarterly Information'!$Q397,Exchange_Value)+AB397*$T397*SUMIF(Lists!$E$2:$E$133,'Quarterly Information'!$S397,Exchange_Value))/1000,AB397*SUMIF(Lists!$E$2:$E$133,$I397,Exchange_Value)/1000),1)</f>
        <v>0</v>
      </c>
      <c r="CF397" s="218">
        <f>ROUND(IF($I397="Other HFC Blend",(AC397*$L397*SUMIF(Lists!$E$2:$E$133,'Quarterly Information'!$K397,Exchange_Value)+AC397*$N397*SUMIF(Lists!$E$2:$E$133,'Quarterly Information'!$M397,Exchange_Value)+AC397*$P397*SUMIF(Lists!$E$2:$E$133,'Quarterly Information'!$O397,Exchange_Value)+AC397*$R397*SUMIF(Lists!$E$2:$E$133,'Quarterly Information'!$Q397,Exchange_Value)+AC397*$T397*SUMIF(Lists!$E$2:$E$133,'Quarterly Information'!$S397,Exchange_Value))/1000,AC397*SUMIF(Lists!$E$2:$E$133,$I397,Exchange_Value)/1000),1)</f>
        <v>0</v>
      </c>
      <c r="CG397" s="218">
        <f>ROUND(IF($I397="Other HFC Blend",(AD397*$L397*SUMIF(Lists!$E$2:$E$133,'Quarterly Information'!$K397,Exchange_Value)+AD397*$N397*SUMIF(Lists!$E$2:$E$133,'Quarterly Information'!$M397,Exchange_Value)+AD397*$P397*SUMIF(Lists!$E$2:$E$133,'Quarterly Information'!$O397,Exchange_Value)+AD397*$R397*SUMIF(Lists!$E$2:$E$133,'Quarterly Information'!$Q397,Exchange_Value)+AD397*$T397*SUMIF(Lists!$E$2:$E$133,'Quarterly Information'!$S397,Exchange_Value))/1000,AD397*SUMIF(Lists!$E$2:$E$133,$I397,Exchange_Value)/1000),1)</f>
        <v>0</v>
      </c>
      <c r="CH397" s="218">
        <f>ROUND(IF($I397="Other HFC Blend",(AE397*$L397*SUMIF(Lists!$E$2:$E$133,'Quarterly Information'!$K397,Exchange_Value)+AE397*$N397*SUMIF(Lists!$E$2:$E$133,'Quarterly Information'!$M397,Exchange_Value)+AE397*$P397*SUMIF(Lists!$E$2:$E$133,'Quarterly Information'!$O397,Exchange_Value)+AE397*$R397*SUMIF(Lists!$E$2:$E$133,'Quarterly Information'!$Q397,Exchange_Value)+AE397*$T397*SUMIF(Lists!$E$2:$E$133,'Quarterly Information'!$S397,Exchange_Value))/1000,AE397*SUMIF(Lists!$E$2:$E$133,$I397,Exchange_Value)/1000),1)</f>
        <v>0</v>
      </c>
      <c r="CI397" s="218">
        <f>ROUND(IF($I397="Other HFC Blend",(AF397*$L397*SUMIF(Lists!$E$2:$E$133,'Quarterly Information'!$K397,Exchange_Value)+AF397*$N397*SUMIF(Lists!$E$2:$E$133,'Quarterly Information'!$M397,Exchange_Value)+AF397*$P397*SUMIF(Lists!$E$2:$E$133,'Quarterly Information'!$O397,Exchange_Value)+AF397*$R397*SUMIF(Lists!$E$2:$E$133,'Quarterly Information'!$Q397,Exchange_Value)+AF397*$T397*SUMIF(Lists!$E$2:$E$133,'Quarterly Information'!$S397,Exchange_Value))/1000,AF397*SUMIF(Lists!$E$2:$E$133,$I397,Exchange_Value)/1000),1)</f>
        <v>0</v>
      </c>
    </row>
    <row r="398" spans="1:87" ht="14" x14ac:dyDescent="0.25">
      <c r="A398" s="39">
        <v>356</v>
      </c>
      <c r="B398" s="90" t="str">
        <f t="shared" si="256"/>
        <v/>
      </c>
      <c r="C398" s="159"/>
      <c r="D398" s="91"/>
      <c r="E398" s="174"/>
      <c r="F398" s="92"/>
      <c r="G398" s="93"/>
      <c r="H398" s="94"/>
      <c r="I398" s="185"/>
      <c r="J398" s="200"/>
      <c r="K398" s="210"/>
      <c r="L398" s="95"/>
      <c r="M398" s="92"/>
      <c r="N398" s="95"/>
      <c r="O398" s="92"/>
      <c r="P398" s="95"/>
      <c r="Q398" s="128"/>
      <c r="R398" s="95"/>
      <c r="S398" s="128"/>
      <c r="T398" s="211"/>
      <c r="U398" s="203"/>
      <c r="V398" s="92"/>
      <c r="W398" s="96"/>
      <c r="X398" s="92"/>
      <c r="Y398" s="220"/>
      <c r="Z398" s="226"/>
      <c r="AA398" s="165"/>
      <c r="AB398" s="165"/>
      <c r="AC398" s="165"/>
      <c r="AD398" s="165"/>
      <c r="AE398" s="165"/>
      <c r="AF398" s="168"/>
      <c r="AG398"/>
      <c r="AH398" s="107">
        <f t="shared" si="258"/>
        <v>0</v>
      </c>
      <c r="AI398" s="107">
        <f t="shared" si="259"/>
        <v>0</v>
      </c>
      <c r="AJ398" s="107">
        <f t="shared" si="260"/>
        <v>0</v>
      </c>
      <c r="AK398" s="107">
        <f t="shared" si="261"/>
        <v>0</v>
      </c>
      <c r="AL398" s="107">
        <f t="shared" si="262"/>
        <v>0</v>
      </c>
      <c r="AM398" s="107">
        <f t="shared" si="257"/>
        <v>0</v>
      </c>
      <c r="AO398" s="161" t="e">
        <f t="shared" si="263"/>
        <v>#DIV/0!</v>
      </c>
      <c r="AP398" s="161" t="e">
        <f t="shared" si="264"/>
        <v>#DIV/0!</v>
      </c>
      <c r="AQ398" s="161" t="e">
        <f t="shared" si="265"/>
        <v>#DIV/0!</v>
      </c>
      <c r="AR398" s="161" t="e">
        <f t="shared" si="266"/>
        <v>#DIV/0!</v>
      </c>
      <c r="AS398" s="161" t="e">
        <f t="shared" si="267"/>
        <v>#DIV/0!</v>
      </c>
      <c r="AT398" s="107">
        <f t="shared" si="268"/>
        <v>0</v>
      </c>
      <c r="AU398" s="161" t="e">
        <f t="shared" si="269"/>
        <v>#DIV/0!</v>
      </c>
      <c r="AV398" s="161" t="e">
        <f t="shared" si="270"/>
        <v>#DIV/0!</v>
      </c>
      <c r="AW398" s="161" t="e">
        <f t="shared" si="271"/>
        <v>#DIV/0!</v>
      </c>
      <c r="AX398" s="161" t="e">
        <f t="shared" si="272"/>
        <v>#DIV/0!</v>
      </c>
      <c r="AY398" s="161" t="e">
        <f t="shared" si="273"/>
        <v>#DIV/0!</v>
      </c>
      <c r="AZ398" s="107">
        <f t="shared" si="274"/>
        <v>0</v>
      </c>
      <c r="BA398" s="161" t="e">
        <f t="shared" si="275"/>
        <v>#DIV/0!</v>
      </c>
      <c r="BB398" s="161" t="e">
        <f t="shared" si="276"/>
        <v>#DIV/0!</v>
      </c>
      <c r="BC398" s="161" t="e">
        <f t="shared" si="277"/>
        <v>#DIV/0!</v>
      </c>
      <c r="BD398" s="161" t="e">
        <f t="shared" si="278"/>
        <v>#DIV/0!</v>
      </c>
      <c r="BE398" s="161" t="e">
        <f t="shared" si="279"/>
        <v>#DIV/0!</v>
      </c>
      <c r="BF398" s="107">
        <f t="shared" si="280"/>
        <v>0</v>
      </c>
      <c r="BG398" s="161" t="e">
        <f t="shared" si="281"/>
        <v>#DIV/0!</v>
      </c>
      <c r="BH398" s="161" t="e">
        <f t="shared" si="282"/>
        <v>#DIV/0!</v>
      </c>
      <c r="BI398" s="161" t="e">
        <f t="shared" si="283"/>
        <v>#DIV/0!</v>
      </c>
      <c r="BJ398" s="161" t="e">
        <f t="shared" si="284"/>
        <v>#DIV/0!</v>
      </c>
      <c r="BK398" s="161" t="e">
        <f t="shared" si="285"/>
        <v>#DIV/0!</v>
      </c>
      <c r="BL398" s="107">
        <f t="shared" si="286"/>
        <v>0</v>
      </c>
      <c r="BM398" s="161" t="e">
        <f t="shared" si="287"/>
        <v>#DIV/0!</v>
      </c>
      <c r="BN398" s="161" t="e">
        <f t="shared" si="288"/>
        <v>#DIV/0!</v>
      </c>
      <c r="BO398" s="161" t="e">
        <f t="shared" si="289"/>
        <v>#DIV/0!</v>
      </c>
      <c r="BP398" s="161" t="e">
        <f t="shared" si="290"/>
        <v>#DIV/0!</v>
      </c>
      <c r="BQ398" s="161" t="e">
        <f t="shared" si="291"/>
        <v>#DIV/0!</v>
      </c>
      <c r="BR398" s="107">
        <f t="shared" si="292"/>
        <v>0</v>
      </c>
      <c r="BS398" s="161" t="e">
        <f t="shared" si="293"/>
        <v>#DIV/0!</v>
      </c>
      <c r="BT398" s="161" t="e">
        <f t="shared" si="294"/>
        <v>#DIV/0!</v>
      </c>
      <c r="BU398" s="161" t="e">
        <f t="shared" si="295"/>
        <v>#DIV/0!</v>
      </c>
      <c r="BV398" s="161" t="e">
        <f t="shared" si="296"/>
        <v>#DIV/0!</v>
      </c>
      <c r="BW398" s="161" t="e">
        <f t="shared" si="297"/>
        <v>#DIV/0!</v>
      </c>
      <c r="BX398" s="107">
        <f t="shared" si="298"/>
        <v>0</v>
      </c>
      <c r="BZ398" s="40" t="e">
        <f>VLOOKUP(I398,Lists!$D$2:$D$19,1,FALSE)</f>
        <v>#N/A</v>
      </c>
      <c r="CA398" s="40" t="e">
        <f>VLOOKUP($I398,Blends!$B$2:$B$115,1,FALSE)</f>
        <v>#N/A</v>
      </c>
      <c r="CC398" s="218">
        <f>ROUND(IF($I398="Other HFC Blend",(Z398*$L398*SUMIF(Lists!$E$2:$E$133,'Quarterly Information'!$K398,Exchange_Value)+Z398*$N398*SUMIF(Lists!$E$2:$E$133,'Quarterly Information'!$M398,Exchange_Value)+Z398*$P398*SUMIF(Lists!$E$2:$E$133,'Quarterly Information'!$O398,Exchange_Value)+Z398*$R398*SUMIF(Lists!$E$2:$E$133,'Quarterly Information'!$Q398,Exchange_Value)+Z398*$T398*SUMIF(Lists!$E$2:$E$133,'Quarterly Information'!$S398,Exchange_Value))/1000,Z398*SUMIF(Lists!$E$2:$E$133,$I398,Exchange_Value)/1000),1)</f>
        <v>0</v>
      </c>
      <c r="CD398" s="218">
        <f>ROUND(IF($I398="Other HFC Blend",(AA398*$L398*SUMIF(Lists!$E$2:$E$133,'Quarterly Information'!$K398,Exchange_Value)+AA398*$N398*SUMIF(Lists!$E$2:$E$133,'Quarterly Information'!$M398,Exchange_Value)+AA398*$P398*SUMIF(Lists!$E$2:$E$133,'Quarterly Information'!$O398,Exchange_Value)+AA398*$R398*SUMIF(Lists!$E$2:$E$133,'Quarterly Information'!$Q398,Exchange_Value)+AA398*$T398*SUMIF(Lists!$E$2:$E$133,'Quarterly Information'!$S398,Exchange_Value))/1000,AA398*SUMIF(Lists!$E$2:$E$133,$I398,Exchange_Value)/1000),1)</f>
        <v>0</v>
      </c>
      <c r="CE398" s="218">
        <f>ROUND(IF($I398="Other HFC Blend",(AB398*$L398*SUMIF(Lists!$E$2:$E$133,'Quarterly Information'!$K398,Exchange_Value)+AB398*$N398*SUMIF(Lists!$E$2:$E$133,'Quarterly Information'!$M398,Exchange_Value)+AB398*$P398*SUMIF(Lists!$E$2:$E$133,'Quarterly Information'!$O398,Exchange_Value)+AB398*$R398*SUMIF(Lists!$E$2:$E$133,'Quarterly Information'!$Q398,Exchange_Value)+AB398*$T398*SUMIF(Lists!$E$2:$E$133,'Quarterly Information'!$S398,Exchange_Value))/1000,AB398*SUMIF(Lists!$E$2:$E$133,$I398,Exchange_Value)/1000),1)</f>
        <v>0</v>
      </c>
      <c r="CF398" s="218">
        <f>ROUND(IF($I398="Other HFC Blend",(AC398*$L398*SUMIF(Lists!$E$2:$E$133,'Quarterly Information'!$K398,Exchange_Value)+AC398*$N398*SUMIF(Lists!$E$2:$E$133,'Quarterly Information'!$M398,Exchange_Value)+AC398*$P398*SUMIF(Lists!$E$2:$E$133,'Quarterly Information'!$O398,Exchange_Value)+AC398*$R398*SUMIF(Lists!$E$2:$E$133,'Quarterly Information'!$Q398,Exchange_Value)+AC398*$T398*SUMIF(Lists!$E$2:$E$133,'Quarterly Information'!$S398,Exchange_Value))/1000,AC398*SUMIF(Lists!$E$2:$E$133,$I398,Exchange_Value)/1000),1)</f>
        <v>0</v>
      </c>
      <c r="CG398" s="218">
        <f>ROUND(IF($I398="Other HFC Blend",(AD398*$L398*SUMIF(Lists!$E$2:$E$133,'Quarterly Information'!$K398,Exchange_Value)+AD398*$N398*SUMIF(Lists!$E$2:$E$133,'Quarterly Information'!$M398,Exchange_Value)+AD398*$P398*SUMIF(Lists!$E$2:$E$133,'Quarterly Information'!$O398,Exchange_Value)+AD398*$R398*SUMIF(Lists!$E$2:$E$133,'Quarterly Information'!$Q398,Exchange_Value)+AD398*$T398*SUMIF(Lists!$E$2:$E$133,'Quarterly Information'!$S398,Exchange_Value))/1000,AD398*SUMIF(Lists!$E$2:$E$133,$I398,Exchange_Value)/1000),1)</f>
        <v>0</v>
      </c>
      <c r="CH398" s="218">
        <f>ROUND(IF($I398="Other HFC Blend",(AE398*$L398*SUMIF(Lists!$E$2:$E$133,'Quarterly Information'!$K398,Exchange_Value)+AE398*$N398*SUMIF(Lists!$E$2:$E$133,'Quarterly Information'!$M398,Exchange_Value)+AE398*$P398*SUMIF(Lists!$E$2:$E$133,'Quarterly Information'!$O398,Exchange_Value)+AE398*$R398*SUMIF(Lists!$E$2:$E$133,'Quarterly Information'!$Q398,Exchange_Value)+AE398*$T398*SUMIF(Lists!$E$2:$E$133,'Quarterly Information'!$S398,Exchange_Value))/1000,AE398*SUMIF(Lists!$E$2:$E$133,$I398,Exchange_Value)/1000),1)</f>
        <v>0</v>
      </c>
      <c r="CI398" s="218">
        <f>ROUND(IF($I398="Other HFC Blend",(AF398*$L398*SUMIF(Lists!$E$2:$E$133,'Quarterly Information'!$K398,Exchange_Value)+AF398*$N398*SUMIF(Lists!$E$2:$E$133,'Quarterly Information'!$M398,Exchange_Value)+AF398*$P398*SUMIF(Lists!$E$2:$E$133,'Quarterly Information'!$O398,Exchange_Value)+AF398*$R398*SUMIF(Lists!$E$2:$E$133,'Quarterly Information'!$Q398,Exchange_Value)+AF398*$T398*SUMIF(Lists!$E$2:$E$133,'Quarterly Information'!$S398,Exchange_Value))/1000,AF398*SUMIF(Lists!$E$2:$E$133,$I398,Exchange_Value)/1000),1)</f>
        <v>0</v>
      </c>
    </row>
    <row r="399" spans="1:87" ht="14" x14ac:dyDescent="0.25">
      <c r="A399" s="39">
        <v>357</v>
      </c>
      <c r="B399" s="90" t="str">
        <f t="shared" si="256"/>
        <v/>
      </c>
      <c r="C399" s="159"/>
      <c r="D399" s="91"/>
      <c r="E399" s="174"/>
      <c r="F399" s="92"/>
      <c r="G399" s="93"/>
      <c r="H399" s="94"/>
      <c r="I399" s="185"/>
      <c r="J399" s="200"/>
      <c r="K399" s="210"/>
      <c r="L399" s="95"/>
      <c r="M399" s="92"/>
      <c r="N399" s="95"/>
      <c r="O399" s="92"/>
      <c r="P399" s="95"/>
      <c r="Q399" s="128"/>
      <c r="R399" s="95"/>
      <c r="S399" s="128"/>
      <c r="T399" s="211"/>
      <c r="U399" s="203"/>
      <c r="V399" s="92"/>
      <c r="W399" s="96"/>
      <c r="X399" s="92"/>
      <c r="Y399" s="220"/>
      <c r="Z399" s="226"/>
      <c r="AA399" s="165"/>
      <c r="AB399" s="165"/>
      <c r="AC399" s="165"/>
      <c r="AD399" s="165"/>
      <c r="AE399" s="165"/>
      <c r="AF399" s="168"/>
      <c r="AG399"/>
      <c r="AH399" s="107">
        <f t="shared" si="258"/>
        <v>0</v>
      </c>
      <c r="AI399" s="107">
        <f t="shared" si="259"/>
        <v>0</v>
      </c>
      <c r="AJ399" s="107">
        <f t="shared" si="260"/>
        <v>0</v>
      </c>
      <c r="AK399" s="107">
        <f t="shared" si="261"/>
        <v>0</v>
      </c>
      <c r="AL399" s="107">
        <f t="shared" si="262"/>
        <v>0</v>
      </c>
      <c r="AM399" s="107">
        <f t="shared" si="257"/>
        <v>0</v>
      </c>
      <c r="AO399" s="161" t="e">
        <f t="shared" si="263"/>
        <v>#DIV/0!</v>
      </c>
      <c r="AP399" s="161" t="e">
        <f t="shared" si="264"/>
        <v>#DIV/0!</v>
      </c>
      <c r="AQ399" s="161" t="e">
        <f t="shared" si="265"/>
        <v>#DIV/0!</v>
      </c>
      <c r="AR399" s="161" t="e">
        <f t="shared" si="266"/>
        <v>#DIV/0!</v>
      </c>
      <c r="AS399" s="161" t="e">
        <f t="shared" si="267"/>
        <v>#DIV/0!</v>
      </c>
      <c r="AT399" s="107">
        <f t="shared" si="268"/>
        <v>0</v>
      </c>
      <c r="AU399" s="161" t="e">
        <f t="shared" si="269"/>
        <v>#DIV/0!</v>
      </c>
      <c r="AV399" s="161" t="e">
        <f t="shared" si="270"/>
        <v>#DIV/0!</v>
      </c>
      <c r="AW399" s="161" t="e">
        <f t="shared" si="271"/>
        <v>#DIV/0!</v>
      </c>
      <c r="AX399" s="161" t="e">
        <f t="shared" si="272"/>
        <v>#DIV/0!</v>
      </c>
      <c r="AY399" s="161" t="e">
        <f t="shared" si="273"/>
        <v>#DIV/0!</v>
      </c>
      <c r="AZ399" s="107">
        <f t="shared" si="274"/>
        <v>0</v>
      </c>
      <c r="BA399" s="161" t="e">
        <f t="shared" si="275"/>
        <v>#DIV/0!</v>
      </c>
      <c r="BB399" s="161" t="e">
        <f t="shared" si="276"/>
        <v>#DIV/0!</v>
      </c>
      <c r="BC399" s="161" t="e">
        <f t="shared" si="277"/>
        <v>#DIV/0!</v>
      </c>
      <c r="BD399" s="161" t="e">
        <f t="shared" si="278"/>
        <v>#DIV/0!</v>
      </c>
      <c r="BE399" s="161" t="e">
        <f t="shared" si="279"/>
        <v>#DIV/0!</v>
      </c>
      <c r="BF399" s="107">
        <f t="shared" si="280"/>
        <v>0</v>
      </c>
      <c r="BG399" s="161" t="e">
        <f t="shared" si="281"/>
        <v>#DIV/0!</v>
      </c>
      <c r="BH399" s="161" t="e">
        <f t="shared" si="282"/>
        <v>#DIV/0!</v>
      </c>
      <c r="BI399" s="161" t="e">
        <f t="shared" si="283"/>
        <v>#DIV/0!</v>
      </c>
      <c r="BJ399" s="161" t="e">
        <f t="shared" si="284"/>
        <v>#DIV/0!</v>
      </c>
      <c r="BK399" s="161" t="e">
        <f t="shared" si="285"/>
        <v>#DIV/0!</v>
      </c>
      <c r="BL399" s="107">
        <f t="shared" si="286"/>
        <v>0</v>
      </c>
      <c r="BM399" s="161" t="e">
        <f t="shared" si="287"/>
        <v>#DIV/0!</v>
      </c>
      <c r="BN399" s="161" t="e">
        <f t="shared" si="288"/>
        <v>#DIV/0!</v>
      </c>
      <c r="BO399" s="161" t="e">
        <f t="shared" si="289"/>
        <v>#DIV/0!</v>
      </c>
      <c r="BP399" s="161" t="e">
        <f t="shared" si="290"/>
        <v>#DIV/0!</v>
      </c>
      <c r="BQ399" s="161" t="e">
        <f t="shared" si="291"/>
        <v>#DIV/0!</v>
      </c>
      <c r="BR399" s="107">
        <f t="shared" si="292"/>
        <v>0</v>
      </c>
      <c r="BS399" s="161" t="e">
        <f t="shared" si="293"/>
        <v>#DIV/0!</v>
      </c>
      <c r="BT399" s="161" t="e">
        <f t="shared" si="294"/>
        <v>#DIV/0!</v>
      </c>
      <c r="BU399" s="161" t="e">
        <f t="shared" si="295"/>
        <v>#DIV/0!</v>
      </c>
      <c r="BV399" s="161" t="e">
        <f t="shared" si="296"/>
        <v>#DIV/0!</v>
      </c>
      <c r="BW399" s="161" t="e">
        <f t="shared" si="297"/>
        <v>#DIV/0!</v>
      </c>
      <c r="BX399" s="107">
        <f t="shared" si="298"/>
        <v>0</v>
      </c>
      <c r="BZ399" s="40" t="e">
        <f>VLOOKUP(I399,Lists!$D$2:$D$19,1,FALSE)</f>
        <v>#N/A</v>
      </c>
      <c r="CA399" s="40" t="e">
        <f>VLOOKUP($I399,Blends!$B$2:$B$115,1,FALSE)</f>
        <v>#N/A</v>
      </c>
      <c r="CC399" s="218">
        <f>ROUND(IF($I399="Other HFC Blend",(Z399*$L399*SUMIF(Lists!$E$2:$E$133,'Quarterly Information'!$K399,Exchange_Value)+Z399*$N399*SUMIF(Lists!$E$2:$E$133,'Quarterly Information'!$M399,Exchange_Value)+Z399*$P399*SUMIF(Lists!$E$2:$E$133,'Quarterly Information'!$O399,Exchange_Value)+Z399*$R399*SUMIF(Lists!$E$2:$E$133,'Quarterly Information'!$Q399,Exchange_Value)+Z399*$T399*SUMIF(Lists!$E$2:$E$133,'Quarterly Information'!$S399,Exchange_Value))/1000,Z399*SUMIF(Lists!$E$2:$E$133,$I399,Exchange_Value)/1000),1)</f>
        <v>0</v>
      </c>
      <c r="CD399" s="218">
        <f>ROUND(IF($I399="Other HFC Blend",(AA399*$L399*SUMIF(Lists!$E$2:$E$133,'Quarterly Information'!$K399,Exchange_Value)+AA399*$N399*SUMIF(Lists!$E$2:$E$133,'Quarterly Information'!$M399,Exchange_Value)+AA399*$P399*SUMIF(Lists!$E$2:$E$133,'Quarterly Information'!$O399,Exchange_Value)+AA399*$R399*SUMIF(Lists!$E$2:$E$133,'Quarterly Information'!$Q399,Exchange_Value)+AA399*$T399*SUMIF(Lists!$E$2:$E$133,'Quarterly Information'!$S399,Exchange_Value))/1000,AA399*SUMIF(Lists!$E$2:$E$133,$I399,Exchange_Value)/1000),1)</f>
        <v>0</v>
      </c>
      <c r="CE399" s="218">
        <f>ROUND(IF($I399="Other HFC Blend",(AB399*$L399*SUMIF(Lists!$E$2:$E$133,'Quarterly Information'!$K399,Exchange_Value)+AB399*$N399*SUMIF(Lists!$E$2:$E$133,'Quarterly Information'!$M399,Exchange_Value)+AB399*$P399*SUMIF(Lists!$E$2:$E$133,'Quarterly Information'!$O399,Exchange_Value)+AB399*$R399*SUMIF(Lists!$E$2:$E$133,'Quarterly Information'!$Q399,Exchange_Value)+AB399*$T399*SUMIF(Lists!$E$2:$E$133,'Quarterly Information'!$S399,Exchange_Value))/1000,AB399*SUMIF(Lists!$E$2:$E$133,$I399,Exchange_Value)/1000),1)</f>
        <v>0</v>
      </c>
      <c r="CF399" s="218">
        <f>ROUND(IF($I399="Other HFC Blend",(AC399*$L399*SUMIF(Lists!$E$2:$E$133,'Quarterly Information'!$K399,Exchange_Value)+AC399*$N399*SUMIF(Lists!$E$2:$E$133,'Quarterly Information'!$M399,Exchange_Value)+AC399*$P399*SUMIF(Lists!$E$2:$E$133,'Quarterly Information'!$O399,Exchange_Value)+AC399*$R399*SUMIF(Lists!$E$2:$E$133,'Quarterly Information'!$Q399,Exchange_Value)+AC399*$T399*SUMIF(Lists!$E$2:$E$133,'Quarterly Information'!$S399,Exchange_Value))/1000,AC399*SUMIF(Lists!$E$2:$E$133,$I399,Exchange_Value)/1000),1)</f>
        <v>0</v>
      </c>
      <c r="CG399" s="218">
        <f>ROUND(IF($I399="Other HFC Blend",(AD399*$L399*SUMIF(Lists!$E$2:$E$133,'Quarterly Information'!$K399,Exchange_Value)+AD399*$N399*SUMIF(Lists!$E$2:$E$133,'Quarterly Information'!$M399,Exchange_Value)+AD399*$P399*SUMIF(Lists!$E$2:$E$133,'Quarterly Information'!$O399,Exchange_Value)+AD399*$R399*SUMIF(Lists!$E$2:$E$133,'Quarterly Information'!$Q399,Exchange_Value)+AD399*$T399*SUMIF(Lists!$E$2:$E$133,'Quarterly Information'!$S399,Exchange_Value))/1000,AD399*SUMIF(Lists!$E$2:$E$133,$I399,Exchange_Value)/1000),1)</f>
        <v>0</v>
      </c>
      <c r="CH399" s="218">
        <f>ROUND(IF($I399="Other HFC Blend",(AE399*$L399*SUMIF(Lists!$E$2:$E$133,'Quarterly Information'!$K399,Exchange_Value)+AE399*$N399*SUMIF(Lists!$E$2:$E$133,'Quarterly Information'!$M399,Exchange_Value)+AE399*$P399*SUMIF(Lists!$E$2:$E$133,'Quarterly Information'!$O399,Exchange_Value)+AE399*$R399*SUMIF(Lists!$E$2:$E$133,'Quarterly Information'!$Q399,Exchange_Value)+AE399*$T399*SUMIF(Lists!$E$2:$E$133,'Quarterly Information'!$S399,Exchange_Value))/1000,AE399*SUMIF(Lists!$E$2:$E$133,$I399,Exchange_Value)/1000),1)</f>
        <v>0</v>
      </c>
      <c r="CI399" s="218">
        <f>ROUND(IF($I399="Other HFC Blend",(AF399*$L399*SUMIF(Lists!$E$2:$E$133,'Quarterly Information'!$K399,Exchange_Value)+AF399*$N399*SUMIF(Lists!$E$2:$E$133,'Quarterly Information'!$M399,Exchange_Value)+AF399*$P399*SUMIF(Lists!$E$2:$E$133,'Quarterly Information'!$O399,Exchange_Value)+AF399*$R399*SUMIF(Lists!$E$2:$E$133,'Quarterly Information'!$Q399,Exchange_Value)+AF399*$T399*SUMIF(Lists!$E$2:$E$133,'Quarterly Information'!$S399,Exchange_Value))/1000,AF399*SUMIF(Lists!$E$2:$E$133,$I399,Exchange_Value)/1000),1)</f>
        <v>0</v>
      </c>
    </row>
    <row r="400" spans="1:87" ht="14" x14ac:dyDescent="0.25">
      <c r="A400" s="39">
        <v>358</v>
      </c>
      <c r="B400" s="90" t="str">
        <f t="shared" si="256"/>
        <v/>
      </c>
      <c r="C400" s="159"/>
      <c r="D400" s="91"/>
      <c r="E400" s="174"/>
      <c r="F400" s="92"/>
      <c r="G400" s="93"/>
      <c r="H400" s="94"/>
      <c r="I400" s="185"/>
      <c r="J400" s="200"/>
      <c r="K400" s="210"/>
      <c r="L400" s="95"/>
      <c r="M400" s="92"/>
      <c r="N400" s="95"/>
      <c r="O400" s="92"/>
      <c r="P400" s="95"/>
      <c r="Q400" s="128"/>
      <c r="R400" s="95"/>
      <c r="S400" s="128"/>
      <c r="T400" s="211"/>
      <c r="U400" s="203"/>
      <c r="V400" s="92"/>
      <c r="W400" s="96"/>
      <c r="X400" s="92"/>
      <c r="Y400" s="220"/>
      <c r="Z400" s="226"/>
      <c r="AA400" s="165"/>
      <c r="AB400" s="165"/>
      <c r="AC400" s="165"/>
      <c r="AD400" s="165"/>
      <c r="AE400" s="165"/>
      <c r="AF400" s="168"/>
      <c r="AG400"/>
      <c r="AH400" s="107">
        <f t="shared" si="258"/>
        <v>0</v>
      </c>
      <c r="AI400" s="107">
        <f t="shared" si="259"/>
        <v>0</v>
      </c>
      <c r="AJ400" s="107">
        <f t="shared" si="260"/>
        <v>0</v>
      </c>
      <c r="AK400" s="107">
        <f t="shared" si="261"/>
        <v>0</v>
      </c>
      <c r="AL400" s="107">
        <f t="shared" si="262"/>
        <v>0</v>
      </c>
      <c r="AM400" s="107">
        <f t="shared" si="257"/>
        <v>0</v>
      </c>
      <c r="AO400" s="161" t="e">
        <f t="shared" si="263"/>
        <v>#DIV/0!</v>
      </c>
      <c r="AP400" s="161" t="e">
        <f t="shared" si="264"/>
        <v>#DIV/0!</v>
      </c>
      <c r="AQ400" s="161" t="e">
        <f t="shared" si="265"/>
        <v>#DIV/0!</v>
      </c>
      <c r="AR400" s="161" t="e">
        <f t="shared" si="266"/>
        <v>#DIV/0!</v>
      </c>
      <c r="AS400" s="161" t="e">
        <f t="shared" si="267"/>
        <v>#DIV/0!</v>
      </c>
      <c r="AT400" s="107">
        <f t="shared" si="268"/>
        <v>0</v>
      </c>
      <c r="AU400" s="161" t="e">
        <f t="shared" si="269"/>
        <v>#DIV/0!</v>
      </c>
      <c r="AV400" s="161" t="e">
        <f t="shared" si="270"/>
        <v>#DIV/0!</v>
      </c>
      <c r="AW400" s="161" t="e">
        <f t="shared" si="271"/>
        <v>#DIV/0!</v>
      </c>
      <c r="AX400" s="161" t="e">
        <f t="shared" si="272"/>
        <v>#DIV/0!</v>
      </c>
      <c r="AY400" s="161" t="e">
        <f t="shared" si="273"/>
        <v>#DIV/0!</v>
      </c>
      <c r="AZ400" s="107">
        <f t="shared" si="274"/>
        <v>0</v>
      </c>
      <c r="BA400" s="161" t="e">
        <f t="shared" si="275"/>
        <v>#DIV/0!</v>
      </c>
      <c r="BB400" s="161" t="e">
        <f t="shared" si="276"/>
        <v>#DIV/0!</v>
      </c>
      <c r="BC400" s="161" t="e">
        <f t="shared" si="277"/>
        <v>#DIV/0!</v>
      </c>
      <c r="BD400" s="161" t="e">
        <f t="shared" si="278"/>
        <v>#DIV/0!</v>
      </c>
      <c r="BE400" s="161" t="e">
        <f t="shared" si="279"/>
        <v>#DIV/0!</v>
      </c>
      <c r="BF400" s="107">
        <f t="shared" si="280"/>
        <v>0</v>
      </c>
      <c r="BG400" s="161" t="e">
        <f t="shared" si="281"/>
        <v>#DIV/0!</v>
      </c>
      <c r="BH400" s="161" t="e">
        <f t="shared" si="282"/>
        <v>#DIV/0!</v>
      </c>
      <c r="BI400" s="161" t="e">
        <f t="shared" si="283"/>
        <v>#DIV/0!</v>
      </c>
      <c r="BJ400" s="161" t="e">
        <f t="shared" si="284"/>
        <v>#DIV/0!</v>
      </c>
      <c r="BK400" s="161" t="e">
        <f t="shared" si="285"/>
        <v>#DIV/0!</v>
      </c>
      <c r="BL400" s="107">
        <f t="shared" si="286"/>
        <v>0</v>
      </c>
      <c r="BM400" s="161" t="e">
        <f t="shared" si="287"/>
        <v>#DIV/0!</v>
      </c>
      <c r="BN400" s="161" t="e">
        <f t="shared" si="288"/>
        <v>#DIV/0!</v>
      </c>
      <c r="BO400" s="161" t="e">
        <f t="shared" si="289"/>
        <v>#DIV/0!</v>
      </c>
      <c r="BP400" s="161" t="e">
        <f t="shared" si="290"/>
        <v>#DIV/0!</v>
      </c>
      <c r="BQ400" s="161" t="e">
        <f t="shared" si="291"/>
        <v>#DIV/0!</v>
      </c>
      <c r="BR400" s="107">
        <f t="shared" si="292"/>
        <v>0</v>
      </c>
      <c r="BS400" s="161" t="e">
        <f t="shared" si="293"/>
        <v>#DIV/0!</v>
      </c>
      <c r="BT400" s="161" t="e">
        <f t="shared" si="294"/>
        <v>#DIV/0!</v>
      </c>
      <c r="BU400" s="161" t="e">
        <f t="shared" si="295"/>
        <v>#DIV/0!</v>
      </c>
      <c r="BV400" s="161" t="e">
        <f t="shared" si="296"/>
        <v>#DIV/0!</v>
      </c>
      <c r="BW400" s="161" t="e">
        <f t="shared" si="297"/>
        <v>#DIV/0!</v>
      </c>
      <c r="BX400" s="107">
        <f t="shared" si="298"/>
        <v>0</v>
      </c>
      <c r="BZ400" s="40" t="e">
        <f>VLOOKUP(I400,Lists!$D$2:$D$19,1,FALSE)</f>
        <v>#N/A</v>
      </c>
      <c r="CA400" s="40" t="e">
        <f>VLOOKUP($I400,Blends!$B$2:$B$115,1,FALSE)</f>
        <v>#N/A</v>
      </c>
      <c r="CC400" s="218">
        <f>ROUND(IF($I400="Other HFC Blend",(Z400*$L400*SUMIF(Lists!$E$2:$E$133,'Quarterly Information'!$K400,Exchange_Value)+Z400*$N400*SUMIF(Lists!$E$2:$E$133,'Quarterly Information'!$M400,Exchange_Value)+Z400*$P400*SUMIF(Lists!$E$2:$E$133,'Quarterly Information'!$O400,Exchange_Value)+Z400*$R400*SUMIF(Lists!$E$2:$E$133,'Quarterly Information'!$Q400,Exchange_Value)+Z400*$T400*SUMIF(Lists!$E$2:$E$133,'Quarterly Information'!$S400,Exchange_Value))/1000,Z400*SUMIF(Lists!$E$2:$E$133,$I400,Exchange_Value)/1000),1)</f>
        <v>0</v>
      </c>
      <c r="CD400" s="218">
        <f>ROUND(IF($I400="Other HFC Blend",(AA400*$L400*SUMIF(Lists!$E$2:$E$133,'Quarterly Information'!$K400,Exchange_Value)+AA400*$N400*SUMIF(Lists!$E$2:$E$133,'Quarterly Information'!$M400,Exchange_Value)+AA400*$P400*SUMIF(Lists!$E$2:$E$133,'Quarterly Information'!$O400,Exchange_Value)+AA400*$R400*SUMIF(Lists!$E$2:$E$133,'Quarterly Information'!$Q400,Exchange_Value)+AA400*$T400*SUMIF(Lists!$E$2:$E$133,'Quarterly Information'!$S400,Exchange_Value))/1000,AA400*SUMIF(Lists!$E$2:$E$133,$I400,Exchange_Value)/1000),1)</f>
        <v>0</v>
      </c>
      <c r="CE400" s="218">
        <f>ROUND(IF($I400="Other HFC Blend",(AB400*$L400*SUMIF(Lists!$E$2:$E$133,'Quarterly Information'!$K400,Exchange_Value)+AB400*$N400*SUMIF(Lists!$E$2:$E$133,'Quarterly Information'!$M400,Exchange_Value)+AB400*$P400*SUMIF(Lists!$E$2:$E$133,'Quarterly Information'!$O400,Exchange_Value)+AB400*$R400*SUMIF(Lists!$E$2:$E$133,'Quarterly Information'!$Q400,Exchange_Value)+AB400*$T400*SUMIF(Lists!$E$2:$E$133,'Quarterly Information'!$S400,Exchange_Value))/1000,AB400*SUMIF(Lists!$E$2:$E$133,$I400,Exchange_Value)/1000),1)</f>
        <v>0</v>
      </c>
      <c r="CF400" s="218">
        <f>ROUND(IF($I400="Other HFC Blend",(AC400*$L400*SUMIF(Lists!$E$2:$E$133,'Quarterly Information'!$K400,Exchange_Value)+AC400*$N400*SUMIF(Lists!$E$2:$E$133,'Quarterly Information'!$M400,Exchange_Value)+AC400*$P400*SUMIF(Lists!$E$2:$E$133,'Quarterly Information'!$O400,Exchange_Value)+AC400*$R400*SUMIF(Lists!$E$2:$E$133,'Quarterly Information'!$Q400,Exchange_Value)+AC400*$T400*SUMIF(Lists!$E$2:$E$133,'Quarterly Information'!$S400,Exchange_Value))/1000,AC400*SUMIF(Lists!$E$2:$E$133,$I400,Exchange_Value)/1000),1)</f>
        <v>0</v>
      </c>
      <c r="CG400" s="218">
        <f>ROUND(IF($I400="Other HFC Blend",(AD400*$L400*SUMIF(Lists!$E$2:$E$133,'Quarterly Information'!$K400,Exchange_Value)+AD400*$N400*SUMIF(Lists!$E$2:$E$133,'Quarterly Information'!$M400,Exchange_Value)+AD400*$P400*SUMIF(Lists!$E$2:$E$133,'Quarterly Information'!$O400,Exchange_Value)+AD400*$R400*SUMIF(Lists!$E$2:$E$133,'Quarterly Information'!$Q400,Exchange_Value)+AD400*$T400*SUMIF(Lists!$E$2:$E$133,'Quarterly Information'!$S400,Exchange_Value))/1000,AD400*SUMIF(Lists!$E$2:$E$133,$I400,Exchange_Value)/1000),1)</f>
        <v>0</v>
      </c>
      <c r="CH400" s="218">
        <f>ROUND(IF($I400="Other HFC Blend",(AE400*$L400*SUMIF(Lists!$E$2:$E$133,'Quarterly Information'!$K400,Exchange_Value)+AE400*$N400*SUMIF(Lists!$E$2:$E$133,'Quarterly Information'!$M400,Exchange_Value)+AE400*$P400*SUMIF(Lists!$E$2:$E$133,'Quarterly Information'!$O400,Exchange_Value)+AE400*$R400*SUMIF(Lists!$E$2:$E$133,'Quarterly Information'!$Q400,Exchange_Value)+AE400*$T400*SUMIF(Lists!$E$2:$E$133,'Quarterly Information'!$S400,Exchange_Value))/1000,AE400*SUMIF(Lists!$E$2:$E$133,$I400,Exchange_Value)/1000),1)</f>
        <v>0</v>
      </c>
      <c r="CI400" s="218">
        <f>ROUND(IF($I400="Other HFC Blend",(AF400*$L400*SUMIF(Lists!$E$2:$E$133,'Quarterly Information'!$K400,Exchange_Value)+AF400*$N400*SUMIF(Lists!$E$2:$E$133,'Quarterly Information'!$M400,Exchange_Value)+AF400*$P400*SUMIF(Lists!$E$2:$E$133,'Quarterly Information'!$O400,Exchange_Value)+AF400*$R400*SUMIF(Lists!$E$2:$E$133,'Quarterly Information'!$Q400,Exchange_Value)+AF400*$T400*SUMIF(Lists!$E$2:$E$133,'Quarterly Information'!$S400,Exchange_Value))/1000,AF400*SUMIF(Lists!$E$2:$E$133,$I400,Exchange_Value)/1000),1)</f>
        <v>0</v>
      </c>
    </row>
    <row r="401" spans="1:87" ht="14" x14ac:dyDescent="0.25">
      <c r="A401" s="39">
        <v>359</v>
      </c>
      <c r="B401" s="90" t="str">
        <f t="shared" si="256"/>
        <v/>
      </c>
      <c r="C401" s="159"/>
      <c r="D401" s="91"/>
      <c r="E401" s="174"/>
      <c r="F401" s="92"/>
      <c r="G401" s="93"/>
      <c r="H401" s="94"/>
      <c r="I401" s="185"/>
      <c r="J401" s="200"/>
      <c r="K401" s="210"/>
      <c r="L401" s="95"/>
      <c r="M401" s="92"/>
      <c r="N401" s="95"/>
      <c r="O401" s="92"/>
      <c r="P401" s="95"/>
      <c r="Q401" s="128"/>
      <c r="R401" s="95"/>
      <c r="S401" s="128"/>
      <c r="T401" s="211"/>
      <c r="U401" s="203"/>
      <c r="V401" s="92"/>
      <c r="W401" s="96"/>
      <c r="X401" s="92"/>
      <c r="Y401" s="220"/>
      <c r="Z401" s="226"/>
      <c r="AA401" s="165"/>
      <c r="AB401" s="165"/>
      <c r="AC401" s="165"/>
      <c r="AD401" s="165"/>
      <c r="AE401" s="165"/>
      <c r="AF401" s="168"/>
      <c r="AG401"/>
      <c r="AH401" s="107">
        <f t="shared" si="258"/>
        <v>0</v>
      </c>
      <c r="AI401" s="107">
        <f t="shared" si="259"/>
        <v>0</v>
      </c>
      <c r="AJ401" s="107">
        <f t="shared" si="260"/>
        <v>0</v>
      </c>
      <c r="AK401" s="107">
        <f t="shared" si="261"/>
        <v>0</v>
      </c>
      <c r="AL401" s="107">
        <f t="shared" si="262"/>
        <v>0</v>
      </c>
      <c r="AM401" s="107">
        <f t="shared" si="257"/>
        <v>0</v>
      </c>
      <c r="AO401" s="161" t="e">
        <f t="shared" si="263"/>
        <v>#DIV/0!</v>
      </c>
      <c r="AP401" s="161" t="e">
        <f t="shared" si="264"/>
        <v>#DIV/0!</v>
      </c>
      <c r="AQ401" s="161" t="e">
        <f t="shared" si="265"/>
        <v>#DIV/0!</v>
      </c>
      <c r="AR401" s="161" t="e">
        <f t="shared" si="266"/>
        <v>#DIV/0!</v>
      </c>
      <c r="AS401" s="161" t="e">
        <f t="shared" si="267"/>
        <v>#DIV/0!</v>
      </c>
      <c r="AT401" s="107">
        <f t="shared" si="268"/>
        <v>0</v>
      </c>
      <c r="AU401" s="161" t="e">
        <f t="shared" si="269"/>
        <v>#DIV/0!</v>
      </c>
      <c r="AV401" s="161" t="e">
        <f t="shared" si="270"/>
        <v>#DIV/0!</v>
      </c>
      <c r="AW401" s="161" t="e">
        <f t="shared" si="271"/>
        <v>#DIV/0!</v>
      </c>
      <c r="AX401" s="161" t="e">
        <f t="shared" si="272"/>
        <v>#DIV/0!</v>
      </c>
      <c r="AY401" s="161" t="e">
        <f t="shared" si="273"/>
        <v>#DIV/0!</v>
      </c>
      <c r="AZ401" s="107">
        <f t="shared" si="274"/>
        <v>0</v>
      </c>
      <c r="BA401" s="161" t="e">
        <f t="shared" si="275"/>
        <v>#DIV/0!</v>
      </c>
      <c r="BB401" s="161" t="e">
        <f t="shared" si="276"/>
        <v>#DIV/0!</v>
      </c>
      <c r="BC401" s="161" t="e">
        <f t="shared" si="277"/>
        <v>#DIV/0!</v>
      </c>
      <c r="BD401" s="161" t="e">
        <f t="shared" si="278"/>
        <v>#DIV/0!</v>
      </c>
      <c r="BE401" s="161" t="e">
        <f t="shared" si="279"/>
        <v>#DIV/0!</v>
      </c>
      <c r="BF401" s="107">
        <f t="shared" si="280"/>
        <v>0</v>
      </c>
      <c r="BG401" s="161" t="e">
        <f t="shared" si="281"/>
        <v>#DIV/0!</v>
      </c>
      <c r="BH401" s="161" t="e">
        <f t="shared" si="282"/>
        <v>#DIV/0!</v>
      </c>
      <c r="BI401" s="161" t="e">
        <f t="shared" si="283"/>
        <v>#DIV/0!</v>
      </c>
      <c r="BJ401" s="161" t="e">
        <f t="shared" si="284"/>
        <v>#DIV/0!</v>
      </c>
      <c r="BK401" s="161" t="e">
        <f t="shared" si="285"/>
        <v>#DIV/0!</v>
      </c>
      <c r="BL401" s="107">
        <f t="shared" si="286"/>
        <v>0</v>
      </c>
      <c r="BM401" s="161" t="e">
        <f t="shared" si="287"/>
        <v>#DIV/0!</v>
      </c>
      <c r="BN401" s="161" t="e">
        <f t="shared" si="288"/>
        <v>#DIV/0!</v>
      </c>
      <c r="BO401" s="161" t="e">
        <f t="shared" si="289"/>
        <v>#DIV/0!</v>
      </c>
      <c r="BP401" s="161" t="e">
        <f t="shared" si="290"/>
        <v>#DIV/0!</v>
      </c>
      <c r="BQ401" s="161" t="e">
        <f t="shared" si="291"/>
        <v>#DIV/0!</v>
      </c>
      <c r="BR401" s="107">
        <f t="shared" si="292"/>
        <v>0</v>
      </c>
      <c r="BS401" s="161" t="e">
        <f t="shared" si="293"/>
        <v>#DIV/0!</v>
      </c>
      <c r="BT401" s="161" t="e">
        <f t="shared" si="294"/>
        <v>#DIV/0!</v>
      </c>
      <c r="BU401" s="161" t="e">
        <f t="shared" si="295"/>
        <v>#DIV/0!</v>
      </c>
      <c r="BV401" s="161" t="e">
        <f t="shared" si="296"/>
        <v>#DIV/0!</v>
      </c>
      <c r="BW401" s="161" t="e">
        <f t="shared" si="297"/>
        <v>#DIV/0!</v>
      </c>
      <c r="BX401" s="107">
        <f t="shared" si="298"/>
        <v>0</v>
      </c>
      <c r="BZ401" s="40" t="e">
        <f>VLOOKUP(I401,Lists!$D$2:$D$19,1,FALSE)</f>
        <v>#N/A</v>
      </c>
      <c r="CA401" s="40" t="e">
        <f>VLOOKUP($I401,Blends!$B$2:$B$115,1,FALSE)</f>
        <v>#N/A</v>
      </c>
      <c r="CC401" s="218">
        <f>ROUND(IF($I401="Other HFC Blend",(Z401*$L401*SUMIF(Lists!$E$2:$E$133,'Quarterly Information'!$K401,Exchange_Value)+Z401*$N401*SUMIF(Lists!$E$2:$E$133,'Quarterly Information'!$M401,Exchange_Value)+Z401*$P401*SUMIF(Lists!$E$2:$E$133,'Quarterly Information'!$O401,Exchange_Value)+Z401*$R401*SUMIF(Lists!$E$2:$E$133,'Quarterly Information'!$Q401,Exchange_Value)+Z401*$T401*SUMIF(Lists!$E$2:$E$133,'Quarterly Information'!$S401,Exchange_Value))/1000,Z401*SUMIF(Lists!$E$2:$E$133,$I401,Exchange_Value)/1000),1)</f>
        <v>0</v>
      </c>
      <c r="CD401" s="218">
        <f>ROUND(IF($I401="Other HFC Blend",(AA401*$L401*SUMIF(Lists!$E$2:$E$133,'Quarterly Information'!$K401,Exchange_Value)+AA401*$N401*SUMIF(Lists!$E$2:$E$133,'Quarterly Information'!$M401,Exchange_Value)+AA401*$P401*SUMIF(Lists!$E$2:$E$133,'Quarterly Information'!$O401,Exchange_Value)+AA401*$R401*SUMIF(Lists!$E$2:$E$133,'Quarterly Information'!$Q401,Exchange_Value)+AA401*$T401*SUMIF(Lists!$E$2:$E$133,'Quarterly Information'!$S401,Exchange_Value))/1000,AA401*SUMIF(Lists!$E$2:$E$133,$I401,Exchange_Value)/1000),1)</f>
        <v>0</v>
      </c>
      <c r="CE401" s="218">
        <f>ROUND(IF($I401="Other HFC Blend",(AB401*$L401*SUMIF(Lists!$E$2:$E$133,'Quarterly Information'!$K401,Exchange_Value)+AB401*$N401*SUMIF(Lists!$E$2:$E$133,'Quarterly Information'!$M401,Exchange_Value)+AB401*$P401*SUMIF(Lists!$E$2:$E$133,'Quarterly Information'!$O401,Exchange_Value)+AB401*$R401*SUMIF(Lists!$E$2:$E$133,'Quarterly Information'!$Q401,Exchange_Value)+AB401*$T401*SUMIF(Lists!$E$2:$E$133,'Quarterly Information'!$S401,Exchange_Value))/1000,AB401*SUMIF(Lists!$E$2:$E$133,$I401,Exchange_Value)/1000),1)</f>
        <v>0</v>
      </c>
      <c r="CF401" s="218">
        <f>ROUND(IF($I401="Other HFC Blend",(AC401*$L401*SUMIF(Lists!$E$2:$E$133,'Quarterly Information'!$K401,Exchange_Value)+AC401*$N401*SUMIF(Lists!$E$2:$E$133,'Quarterly Information'!$M401,Exchange_Value)+AC401*$P401*SUMIF(Lists!$E$2:$E$133,'Quarterly Information'!$O401,Exchange_Value)+AC401*$R401*SUMIF(Lists!$E$2:$E$133,'Quarterly Information'!$Q401,Exchange_Value)+AC401*$T401*SUMIF(Lists!$E$2:$E$133,'Quarterly Information'!$S401,Exchange_Value))/1000,AC401*SUMIF(Lists!$E$2:$E$133,$I401,Exchange_Value)/1000),1)</f>
        <v>0</v>
      </c>
      <c r="CG401" s="218">
        <f>ROUND(IF($I401="Other HFC Blend",(AD401*$L401*SUMIF(Lists!$E$2:$E$133,'Quarterly Information'!$K401,Exchange_Value)+AD401*$N401*SUMIF(Lists!$E$2:$E$133,'Quarterly Information'!$M401,Exchange_Value)+AD401*$P401*SUMIF(Lists!$E$2:$E$133,'Quarterly Information'!$O401,Exchange_Value)+AD401*$R401*SUMIF(Lists!$E$2:$E$133,'Quarterly Information'!$Q401,Exchange_Value)+AD401*$T401*SUMIF(Lists!$E$2:$E$133,'Quarterly Information'!$S401,Exchange_Value))/1000,AD401*SUMIF(Lists!$E$2:$E$133,$I401,Exchange_Value)/1000),1)</f>
        <v>0</v>
      </c>
      <c r="CH401" s="218">
        <f>ROUND(IF($I401="Other HFC Blend",(AE401*$L401*SUMIF(Lists!$E$2:$E$133,'Quarterly Information'!$K401,Exchange_Value)+AE401*$N401*SUMIF(Lists!$E$2:$E$133,'Quarterly Information'!$M401,Exchange_Value)+AE401*$P401*SUMIF(Lists!$E$2:$E$133,'Quarterly Information'!$O401,Exchange_Value)+AE401*$R401*SUMIF(Lists!$E$2:$E$133,'Quarterly Information'!$Q401,Exchange_Value)+AE401*$T401*SUMIF(Lists!$E$2:$E$133,'Quarterly Information'!$S401,Exchange_Value))/1000,AE401*SUMIF(Lists!$E$2:$E$133,$I401,Exchange_Value)/1000),1)</f>
        <v>0</v>
      </c>
      <c r="CI401" s="218">
        <f>ROUND(IF($I401="Other HFC Blend",(AF401*$L401*SUMIF(Lists!$E$2:$E$133,'Quarterly Information'!$K401,Exchange_Value)+AF401*$N401*SUMIF(Lists!$E$2:$E$133,'Quarterly Information'!$M401,Exchange_Value)+AF401*$P401*SUMIF(Lists!$E$2:$E$133,'Quarterly Information'!$O401,Exchange_Value)+AF401*$R401*SUMIF(Lists!$E$2:$E$133,'Quarterly Information'!$Q401,Exchange_Value)+AF401*$T401*SUMIF(Lists!$E$2:$E$133,'Quarterly Information'!$S401,Exchange_Value))/1000,AF401*SUMIF(Lists!$E$2:$E$133,$I401,Exchange_Value)/1000),1)</f>
        <v>0</v>
      </c>
    </row>
    <row r="402" spans="1:87" ht="14" x14ac:dyDescent="0.25">
      <c r="A402" s="39">
        <v>360</v>
      </c>
      <c r="B402" s="90" t="str">
        <f t="shared" si="256"/>
        <v/>
      </c>
      <c r="C402" s="159"/>
      <c r="D402" s="91"/>
      <c r="E402" s="174"/>
      <c r="F402" s="92"/>
      <c r="G402" s="93"/>
      <c r="H402" s="94"/>
      <c r="I402" s="185"/>
      <c r="J402" s="200"/>
      <c r="K402" s="210"/>
      <c r="L402" s="95"/>
      <c r="M402" s="92"/>
      <c r="N402" s="95"/>
      <c r="O402" s="92"/>
      <c r="P402" s="95"/>
      <c r="Q402" s="128"/>
      <c r="R402" s="95"/>
      <c r="S402" s="128"/>
      <c r="T402" s="211"/>
      <c r="U402" s="203"/>
      <c r="V402" s="92"/>
      <c r="W402" s="96"/>
      <c r="X402" s="92"/>
      <c r="Y402" s="220"/>
      <c r="Z402" s="226"/>
      <c r="AA402" s="165"/>
      <c r="AB402" s="165"/>
      <c r="AC402" s="165"/>
      <c r="AD402" s="165"/>
      <c r="AE402" s="165"/>
      <c r="AF402" s="168"/>
      <c r="AG402"/>
      <c r="AH402" s="107">
        <f t="shared" si="258"/>
        <v>0</v>
      </c>
      <c r="AI402" s="107">
        <f t="shared" si="259"/>
        <v>0</v>
      </c>
      <c r="AJ402" s="107">
        <f t="shared" si="260"/>
        <v>0</v>
      </c>
      <c r="AK402" s="107">
        <f t="shared" si="261"/>
        <v>0</v>
      </c>
      <c r="AL402" s="107">
        <f t="shared" si="262"/>
        <v>0</v>
      </c>
      <c r="AM402" s="107">
        <f t="shared" si="257"/>
        <v>0</v>
      </c>
      <c r="AO402" s="161" t="e">
        <f t="shared" si="263"/>
        <v>#DIV/0!</v>
      </c>
      <c r="AP402" s="161" t="e">
        <f t="shared" si="264"/>
        <v>#DIV/0!</v>
      </c>
      <c r="AQ402" s="161" t="e">
        <f t="shared" si="265"/>
        <v>#DIV/0!</v>
      </c>
      <c r="AR402" s="161" t="e">
        <f t="shared" si="266"/>
        <v>#DIV/0!</v>
      </c>
      <c r="AS402" s="161" t="e">
        <f t="shared" si="267"/>
        <v>#DIV/0!</v>
      </c>
      <c r="AT402" s="107">
        <f t="shared" si="268"/>
        <v>0</v>
      </c>
      <c r="AU402" s="161" t="e">
        <f t="shared" si="269"/>
        <v>#DIV/0!</v>
      </c>
      <c r="AV402" s="161" t="e">
        <f t="shared" si="270"/>
        <v>#DIV/0!</v>
      </c>
      <c r="AW402" s="161" t="e">
        <f t="shared" si="271"/>
        <v>#DIV/0!</v>
      </c>
      <c r="AX402" s="161" t="e">
        <f t="shared" si="272"/>
        <v>#DIV/0!</v>
      </c>
      <c r="AY402" s="161" t="e">
        <f t="shared" si="273"/>
        <v>#DIV/0!</v>
      </c>
      <c r="AZ402" s="107">
        <f t="shared" si="274"/>
        <v>0</v>
      </c>
      <c r="BA402" s="161" t="e">
        <f t="shared" si="275"/>
        <v>#DIV/0!</v>
      </c>
      <c r="BB402" s="161" t="e">
        <f t="shared" si="276"/>
        <v>#DIV/0!</v>
      </c>
      <c r="BC402" s="161" t="e">
        <f t="shared" si="277"/>
        <v>#DIV/0!</v>
      </c>
      <c r="BD402" s="161" t="e">
        <f t="shared" si="278"/>
        <v>#DIV/0!</v>
      </c>
      <c r="BE402" s="161" t="e">
        <f t="shared" si="279"/>
        <v>#DIV/0!</v>
      </c>
      <c r="BF402" s="107">
        <f t="shared" si="280"/>
        <v>0</v>
      </c>
      <c r="BG402" s="161" t="e">
        <f t="shared" si="281"/>
        <v>#DIV/0!</v>
      </c>
      <c r="BH402" s="161" t="e">
        <f t="shared" si="282"/>
        <v>#DIV/0!</v>
      </c>
      <c r="BI402" s="161" t="e">
        <f t="shared" si="283"/>
        <v>#DIV/0!</v>
      </c>
      <c r="BJ402" s="161" t="e">
        <f t="shared" si="284"/>
        <v>#DIV/0!</v>
      </c>
      <c r="BK402" s="161" t="e">
        <f t="shared" si="285"/>
        <v>#DIV/0!</v>
      </c>
      <c r="BL402" s="107">
        <f t="shared" si="286"/>
        <v>0</v>
      </c>
      <c r="BM402" s="161" t="e">
        <f t="shared" si="287"/>
        <v>#DIV/0!</v>
      </c>
      <c r="BN402" s="161" t="e">
        <f t="shared" si="288"/>
        <v>#DIV/0!</v>
      </c>
      <c r="BO402" s="161" t="e">
        <f t="shared" si="289"/>
        <v>#DIV/0!</v>
      </c>
      <c r="BP402" s="161" t="e">
        <f t="shared" si="290"/>
        <v>#DIV/0!</v>
      </c>
      <c r="BQ402" s="161" t="e">
        <f t="shared" si="291"/>
        <v>#DIV/0!</v>
      </c>
      <c r="BR402" s="107">
        <f t="shared" si="292"/>
        <v>0</v>
      </c>
      <c r="BS402" s="161" t="e">
        <f t="shared" si="293"/>
        <v>#DIV/0!</v>
      </c>
      <c r="BT402" s="161" t="e">
        <f t="shared" si="294"/>
        <v>#DIV/0!</v>
      </c>
      <c r="BU402" s="161" t="e">
        <f t="shared" si="295"/>
        <v>#DIV/0!</v>
      </c>
      <c r="BV402" s="161" t="e">
        <f t="shared" si="296"/>
        <v>#DIV/0!</v>
      </c>
      <c r="BW402" s="161" t="e">
        <f t="shared" si="297"/>
        <v>#DIV/0!</v>
      </c>
      <c r="BX402" s="107">
        <f t="shared" si="298"/>
        <v>0</v>
      </c>
      <c r="BZ402" s="40" t="e">
        <f>VLOOKUP(I402,Lists!$D$2:$D$19,1,FALSE)</f>
        <v>#N/A</v>
      </c>
      <c r="CA402" s="40" t="e">
        <f>VLOOKUP($I402,Blends!$B$2:$B$115,1,FALSE)</f>
        <v>#N/A</v>
      </c>
      <c r="CC402" s="218">
        <f>ROUND(IF($I402="Other HFC Blend",(Z402*$L402*SUMIF(Lists!$E$2:$E$133,'Quarterly Information'!$K402,Exchange_Value)+Z402*$N402*SUMIF(Lists!$E$2:$E$133,'Quarterly Information'!$M402,Exchange_Value)+Z402*$P402*SUMIF(Lists!$E$2:$E$133,'Quarterly Information'!$O402,Exchange_Value)+Z402*$R402*SUMIF(Lists!$E$2:$E$133,'Quarterly Information'!$Q402,Exchange_Value)+Z402*$T402*SUMIF(Lists!$E$2:$E$133,'Quarterly Information'!$S402,Exchange_Value))/1000,Z402*SUMIF(Lists!$E$2:$E$133,$I402,Exchange_Value)/1000),1)</f>
        <v>0</v>
      </c>
      <c r="CD402" s="218">
        <f>ROUND(IF($I402="Other HFC Blend",(AA402*$L402*SUMIF(Lists!$E$2:$E$133,'Quarterly Information'!$K402,Exchange_Value)+AA402*$N402*SUMIF(Lists!$E$2:$E$133,'Quarterly Information'!$M402,Exchange_Value)+AA402*$P402*SUMIF(Lists!$E$2:$E$133,'Quarterly Information'!$O402,Exchange_Value)+AA402*$R402*SUMIF(Lists!$E$2:$E$133,'Quarterly Information'!$Q402,Exchange_Value)+AA402*$T402*SUMIF(Lists!$E$2:$E$133,'Quarterly Information'!$S402,Exchange_Value))/1000,AA402*SUMIF(Lists!$E$2:$E$133,$I402,Exchange_Value)/1000),1)</f>
        <v>0</v>
      </c>
      <c r="CE402" s="218">
        <f>ROUND(IF($I402="Other HFC Blend",(AB402*$L402*SUMIF(Lists!$E$2:$E$133,'Quarterly Information'!$K402,Exchange_Value)+AB402*$N402*SUMIF(Lists!$E$2:$E$133,'Quarterly Information'!$M402,Exchange_Value)+AB402*$P402*SUMIF(Lists!$E$2:$E$133,'Quarterly Information'!$O402,Exchange_Value)+AB402*$R402*SUMIF(Lists!$E$2:$E$133,'Quarterly Information'!$Q402,Exchange_Value)+AB402*$T402*SUMIF(Lists!$E$2:$E$133,'Quarterly Information'!$S402,Exchange_Value))/1000,AB402*SUMIF(Lists!$E$2:$E$133,$I402,Exchange_Value)/1000),1)</f>
        <v>0</v>
      </c>
      <c r="CF402" s="218">
        <f>ROUND(IF($I402="Other HFC Blend",(AC402*$L402*SUMIF(Lists!$E$2:$E$133,'Quarterly Information'!$K402,Exchange_Value)+AC402*$N402*SUMIF(Lists!$E$2:$E$133,'Quarterly Information'!$M402,Exchange_Value)+AC402*$P402*SUMIF(Lists!$E$2:$E$133,'Quarterly Information'!$O402,Exchange_Value)+AC402*$R402*SUMIF(Lists!$E$2:$E$133,'Quarterly Information'!$Q402,Exchange_Value)+AC402*$T402*SUMIF(Lists!$E$2:$E$133,'Quarterly Information'!$S402,Exchange_Value))/1000,AC402*SUMIF(Lists!$E$2:$E$133,$I402,Exchange_Value)/1000),1)</f>
        <v>0</v>
      </c>
      <c r="CG402" s="218">
        <f>ROUND(IF($I402="Other HFC Blend",(AD402*$L402*SUMIF(Lists!$E$2:$E$133,'Quarterly Information'!$K402,Exchange_Value)+AD402*$N402*SUMIF(Lists!$E$2:$E$133,'Quarterly Information'!$M402,Exchange_Value)+AD402*$P402*SUMIF(Lists!$E$2:$E$133,'Quarterly Information'!$O402,Exchange_Value)+AD402*$R402*SUMIF(Lists!$E$2:$E$133,'Quarterly Information'!$Q402,Exchange_Value)+AD402*$T402*SUMIF(Lists!$E$2:$E$133,'Quarterly Information'!$S402,Exchange_Value))/1000,AD402*SUMIF(Lists!$E$2:$E$133,$I402,Exchange_Value)/1000),1)</f>
        <v>0</v>
      </c>
      <c r="CH402" s="218">
        <f>ROUND(IF($I402="Other HFC Blend",(AE402*$L402*SUMIF(Lists!$E$2:$E$133,'Quarterly Information'!$K402,Exchange_Value)+AE402*$N402*SUMIF(Lists!$E$2:$E$133,'Quarterly Information'!$M402,Exchange_Value)+AE402*$P402*SUMIF(Lists!$E$2:$E$133,'Quarterly Information'!$O402,Exchange_Value)+AE402*$R402*SUMIF(Lists!$E$2:$E$133,'Quarterly Information'!$Q402,Exchange_Value)+AE402*$T402*SUMIF(Lists!$E$2:$E$133,'Quarterly Information'!$S402,Exchange_Value))/1000,AE402*SUMIF(Lists!$E$2:$E$133,$I402,Exchange_Value)/1000),1)</f>
        <v>0</v>
      </c>
      <c r="CI402" s="218">
        <f>ROUND(IF($I402="Other HFC Blend",(AF402*$L402*SUMIF(Lists!$E$2:$E$133,'Quarterly Information'!$K402,Exchange_Value)+AF402*$N402*SUMIF(Lists!$E$2:$E$133,'Quarterly Information'!$M402,Exchange_Value)+AF402*$P402*SUMIF(Lists!$E$2:$E$133,'Quarterly Information'!$O402,Exchange_Value)+AF402*$R402*SUMIF(Lists!$E$2:$E$133,'Quarterly Information'!$Q402,Exchange_Value)+AF402*$T402*SUMIF(Lists!$E$2:$E$133,'Quarterly Information'!$S402,Exchange_Value))/1000,AF402*SUMIF(Lists!$E$2:$E$133,$I402,Exchange_Value)/1000),1)</f>
        <v>0</v>
      </c>
    </row>
    <row r="403" spans="1:87" ht="14" x14ac:dyDescent="0.25">
      <c r="A403" s="39">
        <v>361</v>
      </c>
      <c r="B403" s="90" t="str">
        <f t="shared" si="256"/>
        <v/>
      </c>
      <c r="C403" s="159"/>
      <c r="D403" s="91"/>
      <c r="E403" s="174"/>
      <c r="F403" s="92"/>
      <c r="G403" s="93"/>
      <c r="H403" s="94"/>
      <c r="I403" s="185"/>
      <c r="J403" s="200"/>
      <c r="K403" s="210"/>
      <c r="L403" s="95"/>
      <c r="M403" s="92"/>
      <c r="N403" s="95"/>
      <c r="O403" s="92"/>
      <c r="P403" s="95"/>
      <c r="Q403" s="128"/>
      <c r="R403" s="95"/>
      <c r="S403" s="128"/>
      <c r="T403" s="211"/>
      <c r="U403" s="203"/>
      <c r="V403" s="92"/>
      <c r="W403" s="96"/>
      <c r="X403" s="92"/>
      <c r="Y403" s="220"/>
      <c r="Z403" s="226"/>
      <c r="AA403" s="165"/>
      <c r="AB403" s="165"/>
      <c r="AC403" s="165"/>
      <c r="AD403" s="165"/>
      <c r="AE403" s="165"/>
      <c r="AF403" s="168"/>
      <c r="AG403"/>
      <c r="AH403" s="107">
        <f t="shared" si="258"/>
        <v>0</v>
      </c>
      <c r="AI403" s="107">
        <f t="shared" si="259"/>
        <v>0</v>
      </c>
      <c r="AJ403" s="107">
        <f t="shared" si="260"/>
        <v>0</v>
      </c>
      <c r="AK403" s="107">
        <f t="shared" si="261"/>
        <v>0</v>
      </c>
      <c r="AL403" s="107">
        <f t="shared" si="262"/>
        <v>0</v>
      </c>
      <c r="AM403" s="107">
        <f t="shared" si="257"/>
        <v>0</v>
      </c>
      <c r="AO403" s="161" t="e">
        <f t="shared" si="263"/>
        <v>#DIV/0!</v>
      </c>
      <c r="AP403" s="161" t="e">
        <f t="shared" si="264"/>
        <v>#DIV/0!</v>
      </c>
      <c r="AQ403" s="161" t="e">
        <f t="shared" si="265"/>
        <v>#DIV/0!</v>
      </c>
      <c r="AR403" s="161" t="e">
        <f t="shared" si="266"/>
        <v>#DIV/0!</v>
      </c>
      <c r="AS403" s="161" t="e">
        <f t="shared" si="267"/>
        <v>#DIV/0!</v>
      </c>
      <c r="AT403" s="107">
        <f t="shared" si="268"/>
        <v>0</v>
      </c>
      <c r="AU403" s="161" t="e">
        <f t="shared" si="269"/>
        <v>#DIV/0!</v>
      </c>
      <c r="AV403" s="161" t="e">
        <f t="shared" si="270"/>
        <v>#DIV/0!</v>
      </c>
      <c r="AW403" s="161" t="e">
        <f t="shared" si="271"/>
        <v>#DIV/0!</v>
      </c>
      <c r="AX403" s="161" t="e">
        <f t="shared" si="272"/>
        <v>#DIV/0!</v>
      </c>
      <c r="AY403" s="161" t="e">
        <f t="shared" si="273"/>
        <v>#DIV/0!</v>
      </c>
      <c r="AZ403" s="107">
        <f t="shared" si="274"/>
        <v>0</v>
      </c>
      <c r="BA403" s="161" t="e">
        <f t="shared" si="275"/>
        <v>#DIV/0!</v>
      </c>
      <c r="BB403" s="161" t="e">
        <f t="shared" si="276"/>
        <v>#DIV/0!</v>
      </c>
      <c r="BC403" s="161" t="e">
        <f t="shared" si="277"/>
        <v>#DIV/0!</v>
      </c>
      <c r="BD403" s="161" t="e">
        <f t="shared" si="278"/>
        <v>#DIV/0!</v>
      </c>
      <c r="BE403" s="161" t="e">
        <f t="shared" si="279"/>
        <v>#DIV/0!</v>
      </c>
      <c r="BF403" s="107">
        <f t="shared" si="280"/>
        <v>0</v>
      </c>
      <c r="BG403" s="161" t="e">
        <f t="shared" si="281"/>
        <v>#DIV/0!</v>
      </c>
      <c r="BH403" s="161" t="e">
        <f t="shared" si="282"/>
        <v>#DIV/0!</v>
      </c>
      <c r="BI403" s="161" t="e">
        <f t="shared" si="283"/>
        <v>#DIV/0!</v>
      </c>
      <c r="BJ403" s="161" t="e">
        <f t="shared" si="284"/>
        <v>#DIV/0!</v>
      </c>
      <c r="BK403" s="161" t="e">
        <f t="shared" si="285"/>
        <v>#DIV/0!</v>
      </c>
      <c r="BL403" s="107">
        <f t="shared" si="286"/>
        <v>0</v>
      </c>
      <c r="BM403" s="161" t="e">
        <f t="shared" si="287"/>
        <v>#DIV/0!</v>
      </c>
      <c r="BN403" s="161" t="e">
        <f t="shared" si="288"/>
        <v>#DIV/0!</v>
      </c>
      <c r="BO403" s="161" t="e">
        <f t="shared" si="289"/>
        <v>#DIV/0!</v>
      </c>
      <c r="BP403" s="161" t="e">
        <f t="shared" si="290"/>
        <v>#DIV/0!</v>
      </c>
      <c r="BQ403" s="161" t="e">
        <f t="shared" si="291"/>
        <v>#DIV/0!</v>
      </c>
      <c r="BR403" s="107">
        <f t="shared" si="292"/>
        <v>0</v>
      </c>
      <c r="BS403" s="161" t="e">
        <f t="shared" si="293"/>
        <v>#DIV/0!</v>
      </c>
      <c r="BT403" s="161" t="e">
        <f t="shared" si="294"/>
        <v>#DIV/0!</v>
      </c>
      <c r="BU403" s="161" t="e">
        <f t="shared" si="295"/>
        <v>#DIV/0!</v>
      </c>
      <c r="BV403" s="161" t="e">
        <f t="shared" si="296"/>
        <v>#DIV/0!</v>
      </c>
      <c r="BW403" s="161" t="e">
        <f t="shared" si="297"/>
        <v>#DIV/0!</v>
      </c>
      <c r="BX403" s="107">
        <f t="shared" si="298"/>
        <v>0</v>
      </c>
      <c r="BZ403" s="40" t="e">
        <f>VLOOKUP(I403,Lists!$D$2:$D$19,1,FALSE)</f>
        <v>#N/A</v>
      </c>
      <c r="CA403" s="40" t="e">
        <f>VLOOKUP($I403,Blends!$B$2:$B$115,1,FALSE)</f>
        <v>#N/A</v>
      </c>
      <c r="CC403" s="218">
        <f>ROUND(IF($I403="Other HFC Blend",(Z403*$L403*SUMIF(Lists!$E$2:$E$133,'Quarterly Information'!$K403,Exchange_Value)+Z403*$N403*SUMIF(Lists!$E$2:$E$133,'Quarterly Information'!$M403,Exchange_Value)+Z403*$P403*SUMIF(Lists!$E$2:$E$133,'Quarterly Information'!$O403,Exchange_Value)+Z403*$R403*SUMIF(Lists!$E$2:$E$133,'Quarterly Information'!$Q403,Exchange_Value)+Z403*$T403*SUMIF(Lists!$E$2:$E$133,'Quarterly Information'!$S403,Exchange_Value))/1000,Z403*SUMIF(Lists!$E$2:$E$133,$I403,Exchange_Value)/1000),1)</f>
        <v>0</v>
      </c>
      <c r="CD403" s="218">
        <f>ROUND(IF($I403="Other HFC Blend",(AA403*$L403*SUMIF(Lists!$E$2:$E$133,'Quarterly Information'!$K403,Exchange_Value)+AA403*$N403*SUMIF(Lists!$E$2:$E$133,'Quarterly Information'!$M403,Exchange_Value)+AA403*$P403*SUMIF(Lists!$E$2:$E$133,'Quarterly Information'!$O403,Exchange_Value)+AA403*$R403*SUMIF(Lists!$E$2:$E$133,'Quarterly Information'!$Q403,Exchange_Value)+AA403*$T403*SUMIF(Lists!$E$2:$E$133,'Quarterly Information'!$S403,Exchange_Value))/1000,AA403*SUMIF(Lists!$E$2:$E$133,$I403,Exchange_Value)/1000),1)</f>
        <v>0</v>
      </c>
      <c r="CE403" s="218">
        <f>ROUND(IF($I403="Other HFC Blend",(AB403*$L403*SUMIF(Lists!$E$2:$E$133,'Quarterly Information'!$K403,Exchange_Value)+AB403*$N403*SUMIF(Lists!$E$2:$E$133,'Quarterly Information'!$M403,Exchange_Value)+AB403*$P403*SUMIF(Lists!$E$2:$E$133,'Quarterly Information'!$O403,Exchange_Value)+AB403*$R403*SUMIF(Lists!$E$2:$E$133,'Quarterly Information'!$Q403,Exchange_Value)+AB403*$T403*SUMIF(Lists!$E$2:$E$133,'Quarterly Information'!$S403,Exchange_Value))/1000,AB403*SUMIF(Lists!$E$2:$E$133,$I403,Exchange_Value)/1000),1)</f>
        <v>0</v>
      </c>
      <c r="CF403" s="218">
        <f>ROUND(IF($I403="Other HFC Blend",(AC403*$L403*SUMIF(Lists!$E$2:$E$133,'Quarterly Information'!$K403,Exchange_Value)+AC403*$N403*SUMIF(Lists!$E$2:$E$133,'Quarterly Information'!$M403,Exchange_Value)+AC403*$P403*SUMIF(Lists!$E$2:$E$133,'Quarterly Information'!$O403,Exchange_Value)+AC403*$R403*SUMIF(Lists!$E$2:$E$133,'Quarterly Information'!$Q403,Exchange_Value)+AC403*$T403*SUMIF(Lists!$E$2:$E$133,'Quarterly Information'!$S403,Exchange_Value))/1000,AC403*SUMIF(Lists!$E$2:$E$133,$I403,Exchange_Value)/1000),1)</f>
        <v>0</v>
      </c>
      <c r="CG403" s="218">
        <f>ROUND(IF($I403="Other HFC Blend",(AD403*$L403*SUMIF(Lists!$E$2:$E$133,'Quarterly Information'!$K403,Exchange_Value)+AD403*$N403*SUMIF(Lists!$E$2:$E$133,'Quarterly Information'!$M403,Exchange_Value)+AD403*$P403*SUMIF(Lists!$E$2:$E$133,'Quarterly Information'!$O403,Exchange_Value)+AD403*$R403*SUMIF(Lists!$E$2:$E$133,'Quarterly Information'!$Q403,Exchange_Value)+AD403*$T403*SUMIF(Lists!$E$2:$E$133,'Quarterly Information'!$S403,Exchange_Value))/1000,AD403*SUMIF(Lists!$E$2:$E$133,$I403,Exchange_Value)/1000),1)</f>
        <v>0</v>
      </c>
      <c r="CH403" s="218">
        <f>ROUND(IF($I403="Other HFC Blend",(AE403*$L403*SUMIF(Lists!$E$2:$E$133,'Quarterly Information'!$K403,Exchange_Value)+AE403*$N403*SUMIF(Lists!$E$2:$E$133,'Quarterly Information'!$M403,Exchange_Value)+AE403*$P403*SUMIF(Lists!$E$2:$E$133,'Quarterly Information'!$O403,Exchange_Value)+AE403*$R403*SUMIF(Lists!$E$2:$E$133,'Quarterly Information'!$Q403,Exchange_Value)+AE403*$T403*SUMIF(Lists!$E$2:$E$133,'Quarterly Information'!$S403,Exchange_Value))/1000,AE403*SUMIF(Lists!$E$2:$E$133,$I403,Exchange_Value)/1000),1)</f>
        <v>0</v>
      </c>
      <c r="CI403" s="218">
        <f>ROUND(IF($I403="Other HFC Blend",(AF403*$L403*SUMIF(Lists!$E$2:$E$133,'Quarterly Information'!$K403,Exchange_Value)+AF403*$N403*SUMIF(Lists!$E$2:$E$133,'Quarterly Information'!$M403,Exchange_Value)+AF403*$P403*SUMIF(Lists!$E$2:$E$133,'Quarterly Information'!$O403,Exchange_Value)+AF403*$R403*SUMIF(Lists!$E$2:$E$133,'Quarterly Information'!$Q403,Exchange_Value)+AF403*$T403*SUMIF(Lists!$E$2:$E$133,'Quarterly Information'!$S403,Exchange_Value))/1000,AF403*SUMIF(Lists!$E$2:$E$133,$I403,Exchange_Value)/1000),1)</f>
        <v>0</v>
      </c>
    </row>
    <row r="404" spans="1:87" ht="14" x14ac:dyDescent="0.25">
      <c r="A404" s="39">
        <v>362</v>
      </c>
      <c r="B404" s="90" t="str">
        <f t="shared" si="256"/>
        <v/>
      </c>
      <c r="C404" s="159"/>
      <c r="D404" s="91"/>
      <c r="E404" s="174"/>
      <c r="F404" s="92"/>
      <c r="G404" s="93"/>
      <c r="H404" s="94"/>
      <c r="I404" s="185"/>
      <c r="J404" s="200"/>
      <c r="K404" s="210"/>
      <c r="L404" s="95"/>
      <c r="M404" s="92"/>
      <c r="N404" s="95"/>
      <c r="O404" s="92"/>
      <c r="P404" s="95"/>
      <c r="Q404" s="128"/>
      <c r="R404" s="95"/>
      <c r="S404" s="128"/>
      <c r="T404" s="211"/>
      <c r="U404" s="203"/>
      <c r="V404" s="92"/>
      <c r="W404" s="96"/>
      <c r="X404" s="92"/>
      <c r="Y404" s="220"/>
      <c r="Z404" s="226"/>
      <c r="AA404" s="165"/>
      <c r="AB404" s="165"/>
      <c r="AC404" s="165"/>
      <c r="AD404" s="165"/>
      <c r="AE404" s="165"/>
      <c r="AF404" s="168"/>
      <c r="AG404"/>
      <c r="AH404" s="107">
        <f t="shared" si="258"/>
        <v>0</v>
      </c>
      <c r="AI404" s="107">
        <f t="shared" si="259"/>
        <v>0</v>
      </c>
      <c r="AJ404" s="107">
        <f t="shared" si="260"/>
        <v>0</v>
      </c>
      <c r="AK404" s="107">
        <f t="shared" si="261"/>
        <v>0</v>
      </c>
      <c r="AL404" s="107">
        <f t="shared" si="262"/>
        <v>0</v>
      </c>
      <c r="AM404" s="107">
        <f t="shared" si="257"/>
        <v>0</v>
      </c>
      <c r="AO404" s="161" t="e">
        <f t="shared" si="263"/>
        <v>#DIV/0!</v>
      </c>
      <c r="AP404" s="161" t="e">
        <f t="shared" si="264"/>
        <v>#DIV/0!</v>
      </c>
      <c r="AQ404" s="161" t="e">
        <f t="shared" si="265"/>
        <v>#DIV/0!</v>
      </c>
      <c r="AR404" s="161" t="e">
        <f t="shared" si="266"/>
        <v>#DIV/0!</v>
      </c>
      <c r="AS404" s="161" t="e">
        <f t="shared" si="267"/>
        <v>#DIV/0!</v>
      </c>
      <c r="AT404" s="107">
        <f t="shared" si="268"/>
        <v>0</v>
      </c>
      <c r="AU404" s="161" t="e">
        <f t="shared" si="269"/>
        <v>#DIV/0!</v>
      </c>
      <c r="AV404" s="161" t="e">
        <f t="shared" si="270"/>
        <v>#DIV/0!</v>
      </c>
      <c r="AW404" s="161" t="e">
        <f t="shared" si="271"/>
        <v>#DIV/0!</v>
      </c>
      <c r="AX404" s="161" t="e">
        <f t="shared" si="272"/>
        <v>#DIV/0!</v>
      </c>
      <c r="AY404" s="161" t="e">
        <f t="shared" si="273"/>
        <v>#DIV/0!</v>
      </c>
      <c r="AZ404" s="107">
        <f t="shared" si="274"/>
        <v>0</v>
      </c>
      <c r="BA404" s="161" t="e">
        <f t="shared" si="275"/>
        <v>#DIV/0!</v>
      </c>
      <c r="BB404" s="161" t="e">
        <f t="shared" si="276"/>
        <v>#DIV/0!</v>
      </c>
      <c r="BC404" s="161" t="e">
        <f t="shared" si="277"/>
        <v>#DIV/0!</v>
      </c>
      <c r="BD404" s="161" t="e">
        <f t="shared" si="278"/>
        <v>#DIV/0!</v>
      </c>
      <c r="BE404" s="161" t="e">
        <f t="shared" si="279"/>
        <v>#DIV/0!</v>
      </c>
      <c r="BF404" s="107">
        <f t="shared" si="280"/>
        <v>0</v>
      </c>
      <c r="BG404" s="161" t="e">
        <f t="shared" si="281"/>
        <v>#DIV/0!</v>
      </c>
      <c r="BH404" s="161" t="e">
        <f t="shared" si="282"/>
        <v>#DIV/0!</v>
      </c>
      <c r="BI404" s="161" t="e">
        <f t="shared" si="283"/>
        <v>#DIV/0!</v>
      </c>
      <c r="BJ404" s="161" t="e">
        <f t="shared" si="284"/>
        <v>#DIV/0!</v>
      </c>
      <c r="BK404" s="161" t="e">
        <f t="shared" si="285"/>
        <v>#DIV/0!</v>
      </c>
      <c r="BL404" s="107">
        <f t="shared" si="286"/>
        <v>0</v>
      </c>
      <c r="BM404" s="161" t="e">
        <f t="shared" si="287"/>
        <v>#DIV/0!</v>
      </c>
      <c r="BN404" s="161" t="e">
        <f t="shared" si="288"/>
        <v>#DIV/0!</v>
      </c>
      <c r="BO404" s="161" t="e">
        <f t="shared" si="289"/>
        <v>#DIV/0!</v>
      </c>
      <c r="BP404" s="161" t="e">
        <f t="shared" si="290"/>
        <v>#DIV/0!</v>
      </c>
      <c r="BQ404" s="161" t="e">
        <f t="shared" si="291"/>
        <v>#DIV/0!</v>
      </c>
      <c r="BR404" s="107">
        <f t="shared" si="292"/>
        <v>0</v>
      </c>
      <c r="BS404" s="161" t="e">
        <f t="shared" si="293"/>
        <v>#DIV/0!</v>
      </c>
      <c r="BT404" s="161" t="e">
        <f t="shared" si="294"/>
        <v>#DIV/0!</v>
      </c>
      <c r="BU404" s="161" t="e">
        <f t="shared" si="295"/>
        <v>#DIV/0!</v>
      </c>
      <c r="BV404" s="161" t="e">
        <f t="shared" si="296"/>
        <v>#DIV/0!</v>
      </c>
      <c r="BW404" s="161" t="e">
        <f t="shared" si="297"/>
        <v>#DIV/0!</v>
      </c>
      <c r="BX404" s="107">
        <f t="shared" si="298"/>
        <v>0</v>
      </c>
      <c r="BZ404" s="40" t="e">
        <f>VLOOKUP(I404,Lists!$D$2:$D$19,1,FALSE)</f>
        <v>#N/A</v>
      </c>
      <c r="CA404" s="40" t="e">
        <f>VLOOKUP($I404,Blends!$B$2:$B$115,1,FALSE)</f>
        <v>#N/A</v>
      </c>
      <c r="CC404" s="218">
        <f>ROUND(IF($I404="Other HFC Blend",(Z404*$L404*SUMIF(Lists!$E$2:$E$133,'Quarterly Information'!$K404,Exchange_Value)+Z404*$N404*SUMIF(Lists!$E$2:$E$133,'Quarterly Information'!$M404,Exchange_Value)+Z404*$P404*SUMIF(Lists!$E$2:$E$133,'Quarterly Information'!$O404,Exchange_Value)+Z404*$R404*SUMIF(Lists!$E$2:$E$133,'Quarterly Information'!$Q404,Exchange_Value)+Z404*$T404*SUMIF(Lists!$E$2:$E$133,'Quarterly Information'!$S404,Exchange_Value))/1000,Z404*SUMIF(Lists!$E$2:$E$133,$I404,Exchange_Value)/1000),1)</f>
        <v>0</v>
      </c>
      <c r="CD404" s="218">
        <f>ROUND(IF($I404="Other HFC Blend",(AA404*$L404*SUMIF(Lists!$E$2:$E$133,'Quarterly Information'!$K404,Exchange_Value)+AA404*$N404*SUMIF(Lists!$E$2:$E$133,'Quarterly Information'!$M404,Exchange_Value)+AA404*$P404*SUMIF(Lists!$E$2:$E$133,'Quarterly Information'!$O404,Exchange_Value)+AA404*$R404*SUMIF(Lists!$E$2:$E$133,'Quarterly Information'!$Q404,Exchange_Value)+AA404*$T404*SUMIF(Lists!$E$2:$E$133,'Quarterly Information'!$S404,Exchange_Value))/1000,AA404*SUMIF(Lists!$E$2:$E$133,$I404,Exchange_Value)/1000),1)</f>
        <v>0</v>
      </c>
      <c r="CE404" s="218">
        <f>ROUND(IF($I404="Other HFC Blend",(AB404*$L404*SUMIF(Lists!$E$2:$E$133,'Quarterly Information'!$K404,Exchange_Value)+AB404*$N404*SUMIF(Lists!$E$2:$E$133,'Quarterly Information'!$M404,Exchange_Value)+AB404*$P404*SUMIF(Lists!$E$2:$E$133,'Quarterly Information'!$O404,Exchange_Value)+AB404*$R404*SUMIF(Lists!$E$2:$E$133,'Quarterly Information'!$Q404,Exchange_Value)+AB404*$T404*SUMIF(Lists!$E$2:$E$133,'Quarterly Information'!$S404,Exchange_Value))/1000,AB404*SUMIF(Lists!$E$2:$E$133,$I404,Exchange_Value)/1000),1)</f>
        <v>0</v>
      </c>
      <c r="CF404" s="218">
        <f>ROUND(IF($I404="Other HFC Blend",(AC404*$L404*SUMIF(Lists!$E$2:$E$133,'Quarterly Information'!$K404,Exchange_Value)+AC404*$N404*SUMIF(Lists!$E$2:$E$133,'Quarterly Information'!$M404,Exchange_Value)+AC404*$P404*SUMIF(Lists!$E$2:$E$133,'Quarterly Information'!$O404,Exchange_Value)+AC404*$R404*SUMIF(Lists!$E$2:$E$133,'Quarterly Information'!$Q404,Exchange_Value)+AC404*$T404*SUMIF(Lists!$E$2:$E$133,'Quarterly Information'!$S404,Exchange_Value))/1000,AC404*SUMIF(Lists!$E$2:$E$133,$I404,Exchange_Value)/1000),1)</f>
        <v>0</v>
      </c>
      <c r="CG404" s="218">
        <f>ROUND(IF($I404="Other HFC Blend",(AD404*$L404*SUMIF(Lists!$E$2:$E$133,'Quarterly Information'!$K404,Exchange_Value)+AD404*$N404*SUMIF(Lists!$E$2:$E$133,'Quarterly Information'!$M404,Exchange_Value)+AD404*$P404*SUMIF(Lists!$E$2:$E$133,'Quarterly Information'!$O404,Exchange_Value)+AD404*$R404*SUMIF(Lists!$E$2:$E$133,'Quarterly Information'!$Q404,Exchange_Value)+AD404*$T404*SUMIF(Lists!$E$2:$E$133,'Quarterly Information'!$S404,Exchange_Value))/1000,AD404*SUMIF(Lists!$E$2:$E$133,$I404,Exchange_Value)/1000),1)</f>
        <v>0</v>
      </c>
      <c r="CH404" s="218">
        <f>ROUND(IF($I404="Other HFC Blend",(AE404*$L404*SUMIF(Lists!$E$2:$E$133,'Quarterly Information'!$K404,Exchange_Value)+AE404*$N404*SUMIF(Lists!$E$2:$E$133,'Quarterly Information'!$M404,Exchange_Value)+AE404*$P404*SUMIF(Lists!$E$2:$E$133,'Quarterly Information'!$O404,Exchange_Value)+AE404*$R404*SUMIF(Lists!$E$2:$E$133,'Quarterly Information'!$Q404,Exchange_Value)+AE404*$T404*SUMIF(Lists!$E$2:$E$133,'Quarterly Information'!$S404,Exchange_Value))/1000,AE404*SUMIF(Lists!$E$2:$E$133,$I404,Exchange_Value)/1000),1)</f>
        <v>0</v>
      </c>
      <c r="CI404" s="218">
        <f>ROUND(IF($I404="Other HFC Blend",(AF404*$L404*SUMIF(Lists!$E$2:$E$133,'Quarterly Information'!$K404,Exchange_Value)+AF404*$N404*SUMIF(Lists!$E$2:$E$133,'Quarterly Information'!$M404,Exchange_Value)+AF404*$P404*SUMIF(Lists!$E$2:$E$133,'Quarterly Information'!$O404,Exchange_Value)+AF404*$R404*SUMIF(Lists!$E$2:$E$133,'Quarterly Information'!$Q404,Exchange_Value)+AF404*$T404*SUMIF(Lists!$E$2:$E$133,'Quarterly Information'!$S404,Exchange_Value))/1000,AF404*SUMIF(Lists!$E$2:$E$133,$I404,Exchange_Value)/1000),1)</f>
        <v>0</v>
      </c>
    </row>
    <row r="405" spans="1:87" ht="14" x14ac:dyDescent="0.25">
      <c r="A405" s="39">
        <v>363</v>
      </c>
      <c r="B405" s="90" t="str">
        <f t="shared" si="256"/>
        <v/>
      </c>
      <c r="C405" s="159"/>
      <c r="D405" s="91"/>
      <c r="E405" s="174"/>
      <c r="F405" s="92"/>
      <c r="G405" s="93"/>
      <c r="H405" s="94"/>
      <c r="I405" s="185"/>
      <c r="J405" s="200"/>
      <c r="K405" s="210"/>
      <c r="L405" s="95"/>
      <c r="M405" s="92"/>
      <c r="N405" s="95"/>
      <c r="O405" s="92"/>
      <c r="P405" s="95"/>
      <c r="Q405" s="128"/>
      <c r="R405" s="95"/>
      <c r="S405" s="128"/>
      <c r="T405" s="211"/>
      <c r="U405" s="203"/>
      <c r="V405" s="92"/>
      <c r="W405" s="96"/>
      <c r="X405" s="92"/>
      <c r="Y405" s="220"/>
      <c r="Z405" s="226"/>
      <c r="AA405" s="165"/>
      <c r="AB405" s="165"/>
      <c r="AC405" s="165"/>
      <c r="AD405" s="165"/>
      <c r="AE405" s="165"/>
      <c r="AF405" s="168"/>
      <c r="AG405"/>
      <c r="AH405" s="107">
        <f t="shared" si="258"/>
        <v>0</v>
      </c>
      <c r="AI405" s="107">
        <f t="shared" si="259"/>
        <v>0</v>
      </c>
      <c r="AJ405" s="107">
        <f t="shared" si="260"/>
        <v>0</v>
      </c>
      <c r="AK405" s="107">
        <f t="shared" si="261"/>
        <v>0</v>
      </c>
      <c r="AL405" s="107">
        <f t="shared" si="262"/>
        <v>0</v>
      </c>
      <c r="AM405" s="107">
        <f t="shared" si="257"/>
        <v>0</v>
      </c>
      <c r="AO405" s="161" t="e">
        <f t="shared" si="263"/>
        <v>#DIV/0!</v>
      </c>
      <c r="AP405" s="161" t="e">
        <f t="shared" si="264"/>
        <v>#DIV/0!</v>
      </c>
      <c r="AQ405" s="161" t="e">
        <f t="shared" si="265"/>
        <v>#DIV/0!</v>
      </c>
      <c r="AR405" s="161" t="e">
        <f t="shared" si="266"/>
        <v>#DIV/0!</v>
      </c>
      <c r="AS405" s="161" t="e">
        <f t="shared" si="267"/>
        <v>#DIV/0!</v>
      </c>
      <c r="AT405" s="107">
        <f t="shared" si="268"/>
        <v>0</v>
      </c>
      <c r="AU405" s="161" t="e">
        <f t="shared" si="269"/>
        <v>#DIV/0!</v>
      </c>
      <c r="AV405" s="161" t="e">
        <f t="shared" si="270"/>
        <v>#DIV/0!</v>
      </c>
      <c r="AW405" s="161" t="e">
        <f t="shared" si="271"/>
        <v>#DIV/0!</v>
      </c>
      <c r="AX405" s="161" t="e">
        <f t="shared" si="272"/>
        <v>#DIV/0!</v>
      </c>
      <c r="AY405" s="161" t="e">
        <f t="shared" si="273"/>
        <v>#DIV/0!</v>
      </c>
      <c r="AZ405" s="107">
        <f t="shared" si="274"/>
        <v>0</v>
      </c>
      <c r="BA405" s="161" t="e">
        <f t="shared" si="275"/>
        <v>#DIV/0!</v>
      </c>
      <c r="BB405" s="161" t="e">
        <f t="shared" si="276"/>
        <v>#DIV/0!</v>
      </c>
      <c r="BC405" s="161" t="e">
        <f t="shared" si="277"/>
        <v>#DIV/0!</v>
      </c>
      <c r="BD405" s="161" t="e">
        <f t="shared" si="278"/>
        <v>#DIV/0!</v>
      </c>
      <c r="BE405" s="161" t="e">
        <f t="shared" si="279"/>
        <v>#DIV/0!</v>
      </c>
      <c r="BF405" s="107">
        <f t="shared" si="280"/>
        <v>0</v>
      </c>
      <c r="BG405" s="161" t="e">
        <f t="shared" si="281"/>
        <v>#DIV/0!</v>
      </c>
      <c r="BH405" s="161" t="e">
        <f t="shared" si="282"/>
        <v>#DIV/0!</v>
      </c>
      <c r="BI405" s="161" t="e">
        <f t="shared" si="283"/>
        <v>#DIV/0!</v>
      </c>
      <c r="BJ405" s="161" t="e">
        <f t="shared" si="284"/>
        <v>#DIV/0!</v>
      </c>
      <c r="BK405" s="161" t="e">
        <f t="shared" si="285"/>
        <v>#DIV/0!</v>
      </c>
      <c r="BL405" s="107">
        <f t="shared" si="286"/>
        <v>0</v>
      </c>
      <c r="BM405" s="161" t="e">
        <f t="shared" si="287"/>
        <v>#DIV/0!</v>
      </c>
      <c r="BN405" s="161" t="e">
        <f t="shared" si="288"/>
        <v>#DIV/0!</v>
      </c>
      <c r="BO405" s="161" t="e">
        <f t="shared" si="289"/>
        <v>#DIV/0!</v>
      </c>
      <c r="BP405" s="161" t="e">
        <f t="shared" si="290"/>
        <v>#DIV/0!</v>
      </c>
      <c r="BQ405" s="161" t="e">
        <f t="shared" si="291"/>
        <v>#DIV/0!</v>
      </c>
      <c r="BR405" s="107">
        <f t="shared" si="292"/>
        <v>0</v>
      </c>
      <c r="BS405" s="161" t="e">
        <f t="shared" si="293"/>
        <v>#DIV/0!</v>
      </c>
      <c r="BT405" s="161" t="e">
        <f t="shared" si="294"/>
        <v>#DIV/0!</v>
      </c>
      <c r="BU405" s="161" t="e">
        <f t="shared" si="295"/>
        <v>#DIV/0!</v>
      </c>
      <c r="BV405" s="161" t="e">
        <f t="shared" si="296"/>
        <v>#DIV/0!</v>
      </c>
      <c r="BW405" s="161" t="e">
        <f t="shared" si="297"/>
        <v>#DIV/0!</v>
      </c>
      <c r="BX405" s="107">
        <f t="shared" si="298"/>
        <v>0</v>
      </c>
      <c r="BZ405" s="40" t="e">
        <f>VLOOKUP(I405,Lists!$D$2:$D$19,1,FALSE)</f>
        <v>#N/A</v>
      </c>
      <c r="CA405" s="40" t="e">
        <f>VLOOKUP($I405,Blends!$B$2:$B$115,1,FALSE)</f>
        <v>#N/A</v>
      </c>
      <c r="CC405" s="218">
        <f>ROUND(IF($I405="Other HFC Blend",(Z405*$L405*SUMIF(Lists!$E$2:$E$133,'Quarterly Information'!$K405,Exchange_Value)+Z405*$N405*SUMIF(Lists!$E$2:$E$133,'Quarterly Information'!$M405,Exchange_Value)+Z405*$P405*SUMIF(Lists!$E$2:$E$133,'Quarterly Information'!$O405,Exchange_Value)+Z405*$R405*SUMIF(Lists!$E$2:$E$133,'Quarterly Information'!$Q405,Exchange_Value)+Z405*$T405*SUMIF(Lists!$E$2:$E$133,'Quarterly Information'!$S405,Exchange_Value))/1000,Z405*SUMIF(Lists!$E$2:$E$133,$I405,Exchange_Value)/1000),1)</f>
        <v>0</v>
      </c>
      <c r="CD405" s="218">
        <f>ROUND(IF($I405="Other HFC Blend",(AA405*$L405*SUMIF(Lists!$E$2:$E$133,'Quarterly Information'!$K405,Exchange_Value)+AA405*$N405*SUMIF(Lists!$E$2:$E$133,'Quarterly Information'!$M405,Exchange_Value)+AA405*$P405*SUMIF(Lists!$E$2:$E$133,'Quarterly Information'!$O405,Exchange_Value)+AA405*$R405*SUMIF(Lists!$E$2:$E$133,'Quarterly Information'!$Q405,Exchange_Value)+AA405*$T405*SUMIF(Lists!$E$2:$E$133,'Quarterly Information'!$S405,Exchange_Value))/1000,AA405*SUMIF(Lists!$E$2:$E$133,$I405,Exchange_Value)/1000),1)</f>
        <v>0</v>
      </c>
      <c r="CE405" s="218">
        <f>ROUND(IF($I405="Other HFC Blend",(AB405*$L405*SUMIF(Lists!$E$2:$E$133,'Quarterly Information'!$K405,Exchange_Value)+AB405*$N405*SUMIF(Lists!$E$2:$E$133,'Quarterly Information'!$M405,Exchange_Value)+AB405*$P405*SUMIF(Lists!$E$2:$E$133,'Quarterly Information'!$O405,Exchange_Value)+AB405*$R405*SUMIF(Lists!$E$2:$E$133,'Quarterly Information'!$Q405,Exchange_Value)+AB405*$T405*SUMIF(Lists!$E$2:$E$133,'Quarterly Information'!$S405,Exchange_Value))/1000,AB405*SUMIF(Lists!$E$2:$E$133,$I405,Exchange_Value)/1000),1)</f>
        <v>0</v>
      </c>
      <c r="CF405" s="218">
        <f>ROUND(IF($I405="Other HFC Blend",(AC405*$L405*SUMIF(Lists!$E$2:$E$133,'Quarterly Information'!$K405,Exchange_Value)+AC405*$N405*SUMIF(Lists!$E$2:$E$133,'Quarterly Information'!$M405,Exchange_Value)+AC405*$P405*SUMIF(Lists!$E$2:$E$133,'Quarterly Information'!$O405,Exchange_Value)+AC405*$R405*SUMIF(Lists!$E$2:$E$133,'Quarterly Information'!$Q405,Exchange_Value)+AC405*$T405*SUMIF(Lists!$E$2:$E$133,'Quarterly Information'!$S405,Exchange_Value))/1000,AC405*SUMIF(Lists!$E$2:$E$133,$I405,Exchange_Value)/1000),1)</f>
        <v>0</v>
      </c>
      <c r="CG405" s="218">
        <f>ROUND(IF($I405="Other HFC Blend",(AD405*$L405*SUMIF(Lists!$E$2:$E$133,'Quarterly Information'!$K405,Exchange_Value)+AD405*$N405*SUMIF(Lists!$E$2:$E$133,'Quarterly Information'!$M405,Exchange_Value)+AD405*$P405*SUMIF(Lists!$E$2:$E$133,'Quarterly Information'!$O405,Exchange_Value)+AD405*$R405*SUMIF(Lists!$E$2:$E$133,'Quarterly Information'!$Q405,Exchange_Value)+AD405*$T405*SUMIF(Lists!$E$2:$E$133,'Quarterly Information'!$S405,Exchange_Value))/1000,AD405*SUMIF(Lists!$E$2:$E$133,$I405,Exchange_Value)/1000),1)</f>
        <v>0</v>
      </c>
      <c r="CH405" s="218">
        <f>ROUND(IF($I405="Other HFC Blend",(AE405*$L405*SUMIF(Lists!$E$2:$E$133,'Quarterly Information'!$K405,Exchange_Value)+AE405*$N405*SUMIF(Lists!$E$2:$E$133,'Quarterly Information'!$M405,Exchange_Value)+AE405*$P405*SUMIF(Lists!$E$2:$E$133,'Quarterly Information'!$O405,Exchange_Value)+AE405*$R405*SUMIF(Lists!$E$2:$E$133,'Quarterly Information'!$Q405,Exchange_Value)+AE405*$T405*SUMIF(Lists!$E$2:$E$133,'Quarterly Information'!$S405,Exchange_Value))/1000,AE405*SUMIF(Lists!$E$2:$E$133,$I405,Exchange_Value)/1000),1)</f>
        <v>0</v>
      </c>
      <c r="CI405" s="218">
        <f>ROUND(IF($I405="Other HFC Blend",(AF405*$L405*SUMIF(Lists!$E$2:$E$133,'Quarterly Information'!$K405,Exchange_Value)+AF405*$N405*SUMIF(Lists!$E$2:$E$133,'Quarterly Information'!$M405,Exchange_Value)+AF405*$P405*SUMIF(Lists!$E$2:$E$133,'Quarterly Information'!$O405,Exchange_Value)+AF405*$R405*SUMIF(Lists!$E$2:$E$133,'Quarterly Information'!$Q405,Exchange_Value)+AF405*$T405*SUMIF(Lists!$E$2:$E$133,'Quarterly Information'!$S405,Exchange_Value))/1000,AF405*SUMIF(Lists!$E$2:$E$133,$I405,Exchange_Value)/1000),1)</f>
        <v>0</v>
      </c>
    </row>
    <row r="406" spans="1:87" ht="14" x14ac:dyDescent="0.25">
      <c r="A406" s="39">
        <v>364</v>
      </c>
      <c r="B406" s="90" t="str">
        <f t="shared" si="256"/>
        <v/>
      </c>
      <c r="C406" s="159"/>
      <c r="D406" s="91"/>
      <c r="E406" s="174"/>
      <c r="F406" s="92"/>
      <c r="G406" s="93"/>
      <c r="H406" s="94"/>
      <c r="I406" s="185"/>
      <c r="J406" s="200"/>
      <c r="K406" s="210"/>
      <c r="L406" s="95"/>
      <c r="M406" s="92"/>
      <c r="N406" s="95"/>
      <c r="O406" s="92"/>
      <c r="P406" s="95"/>
      <c r="Q406" s="128"/>
      <c r="R406" s="95"/>
      <c r="S406" s="128"/>
      <c r="T406" s="211"/>
      <c r="U406" s="203"/>
      <c r="V406" s="92"/>
      <c r="W406" s="96"/>
      <c r="X406" s="92"/>
      <c r="Y406" s="220"/>
      <c r="Z406" s="226"/>
      <c r="AA406" s="165"/>
      <c r="AB406" s="165"/>
      <c r="AC406" s="165"/>
      <c r="AD406" s="165"/>
      <c r="AE406" s="165"/>
      <c r="AF406" s="168"/>
      <c r="AG406"/>
      <c r="AH406" s="107">
        <f t="shared" si="258"/>
        <v>0</v>
      </c>
      <c r="AI406" s="107">
        <f t="shared" si="259"/>
        <v>0</v>
      </c>
      <c r="AJ406" s="107">
        <f t="shared" si="260"/>
        <v>0</v>
      </c>
      <c r="AK406" s="107">
        <f t="shared" si="261"/>
        <v>0</v>
      </c>
      <c r="AL406" s="107">
        <f t="shared" si="262"/>
        <v>0</v>
      </c>
      <c r="AM406" s="107">
        <f t="shared" si="257"/>
        <v>0</v>
      </c>
      <c r="AO406" s="161" t="e">
        <f t="shared" si="263"/>
        <v>#DIV/0!</v>
      </c>
      <c r="AP406" s="161" t="e">
        <f t="shared" si="264"/>
        <v>#DIV/0!</v>
      </c>
      <c r="AQ406" s="161" t="e">
        <f t="shared" si="265"/>
        <v>#DIV/0!</v>
      </c>
      <c r="AR406" s="161" t="e">
        <f t="shared" si="266"/>
        <v>#DIV/0!</v>
      </c>
      <c r="AS406" s="161" t="e">
        <f t="shared" si="267"/>
        <v>#DIV/0!</v>
      </c>
      <c r="AT406" s="107">
        <f t="shared" si="268"/>
        <v>0</v>
      </c>
      <c r="AU406" s="161" t="e">
        <f t="shared" si="269"/>
        <v>#DIV/0!</v>
      </c>
      <c r="AV406" s="161" t="e">
        <f t="shared" si="270"/>
        <v>#DIV/0!</v>
      </c>
      <c r="AW406" s="161" t="e">
        <f t="shared" si="271"/>
        <v>#DIV/0!</v>
      </c>
      <c r="AX406" s="161" t="e">
        <f t="shared" si="272"/>
        <v>#DIV/0!</v>
      </c>
      <c r="AY406" s="161" t="e">
        <f t="shared" si="273"/>
        <v>#DIV/0!</v>
      </c>
      <c r="AZ406" s="107">
        <f t="shared" si="274"/>
        <v>0</v>
      </c>
      <c r="BA406" s="161" t="e">
        <f t="shared" si="275"/>
        <v>#DIV/0!</v>
      </c>
      <c r="BB406" s="161" t="e">
        <f t="shared" si="276"/>
        <v>#DIV/0!</v>
      </c>
      <c r="BC406" s="161" t="e">
        <f t="shared" si="277"/>
        <v>#DIV/0!</v>
      </c>
      <c r="BD406" s="161" t="e">
        <f t="shared" si="278"/>
        <v>#DIV/0!</v>
      </c>
      <c r="BE406" s="161" t="e">
        <f t="shared" si="279"/>
        <v>#DIV/0!</v>
      </c>
      <c r="BF406" s="107">
        <f t="shared" si="280"/>
        <v>0</v>
      </c>
      <c r="BG406" s="161" t="e">
        <f t="shared" si="281"/>
        <v>#DIV/0!</v>
      </c>
      <c r="BH406" s="161" t="e">
        <f t="shared" si="282"/>
        <v>#DIV/0!</v>
      </c>
      <c r="BI406" s="161" t="e">
        <f t="shared" si="283"/>
        <v>#DIV/0!</v>
      </c>
      <c r="BJ406" s="161" t="e">
        <f t="shared" si="284"/>
        <v>#DIV/0!</v>
      </c>
      <c r="BK406" s="161" t="e">
        <f t="shared" si="285"/>
        <v>#DIV/0!</v>
      </c>
      <c r="BL406" s="107">
        <f t="shared" si="286"/>
        <v>0</v>
      </c>
      <c r="BM406" s="161" t="e">
        <f t="shared" si="287"/>
        <v>#DIV/0!</v>
      </c>
      <c r="BN406" s="161" t="e">
        <f t="shared" si="288"/>
        <v>#DIV/0!</v>
      </c>
      <c r="BO406" s="161" t="e">
        <f t="shared" si="289"/>
        <v>#DIV/0!</v>
      </c>
      <c r="BP406" s="161" t="e">
        <f t="shared" si="290"/>
        <v>#DIV/0!</v>
      </c>
      <c r="BQ406" s="161" t="e">
        <f t="shared" si="291"/>
        <v>#DIV/0!</v>
      </c>
      <c r="BR406" s="107">
        <f t="shared" si="292"/>
        <v>0</v>
      </c>
      <c r="BS406" s="161" t="e">
        <f t="shared" si="293"/>
        <v>#DIV/0!</v>
      </c>
      <c r="BT406" s="161" t="e">
        <f t="shared" si="294"/>
        <v>#DIV/0!</v>
      </c>
      <c r="BU406" s="161" t="e">
        <f t="shared" si="295"/>
        <v>#DIV/0!</v>
      </c>
      <c r="BV406" s="161" t="e">
        <f t="shared" si="296"/>
        <v>#DIV/0!</v>
      </c>
      <c r="BW406" s="161" t="e">
        <f t="shared" si="297"/>
        <v>#DIV/0!</v>
      </c>
      <c r="BX406" s="107">
        <f t="shared" si="298"/>
        <v>0</v>
      </c>
      <c r="BZ406" s="40" t="e">
        <f>VLOOKUP(I406,Lists!$D$2:$D$19,1,FALSE)</f>
        <v>#N/A</v>
      </c>
      <c r="CA406" s="40" t="e">
        <f>VLOOKUP($I406,Blends!$B$2:$B$115,1,FALSE)</f>
        <v>#N/A</v>
      </c>
      <c r="CC406" s="218">
        <f>ROUND(IF($I406="Other HFC Blend",(Z406*$L406*SUMIF(Lists!$E$2:$E$133,'Quarterly Information'!$K406,Exchange_Value)+Z406*$N406*SUMIF(Lists!$E$2:$E$133,'Quarterly Information'!$M406,Exchange_Value)+Z406*$P406*SUMIF(Lists!$E$2:$E$133,'Quarterly Information'!$O406,Exchange_Value)+Z406*$R406*SUMIF(Lists!$E$2:$E$133,'Quarterly Information'!$Q406,Exchange_Value)+Z406*$T406*SUMIF(Lists!$E$2:$E$133,'Quarterly Information'!$S406,Exchange_Value))/1000,Z406*SUMIF(Lists!$E$2:$E$133,$I406,Exchange_Value)/1000),1)</f>
        <v>0</v>
      </c>
      <c r="CD406" s="218">
        <f>ROUND(IF($I406="Other HFC Blend",(AA406*$L406*SUMIF(Lists!$E$2:$E$133,'Quarterly Information'!$K406,Exchange_Value)+AA406*$N406*SUMIF(Lists!$E$2:$E$133,'Quarterly Information'!$M406,Exchange_Value)+AA406*$P406*SUMIF(Lists!$E$2:$E$133,'Quarterly Information'!$O406,Exchange_Value)+AA406*$R406*SUMIF(Lists!$E$2:$E$133,'Quarterly Information'!$Q406,Exchange_Value)+AA406*$T406*SUMIF(Lists!$E$2:$E$133,'Quarterly Information'!$S406,Exchange_Value))/1000,AA406*SUMIF(Lists!$E$2:$E$133,$I406,Exchange_Value)/1000),1)</f>
        <v>0</v>
      </c>
      <c r="CE406" s="218">
        <f>ROUND(IF($I406="Other HFC Blend",(AB406*$L406*SUMIF(Lists!$E$2:$E$133,'Quarterly Information'!$K406,Exchange_Value)+AB406*$N406*SUMIF(Lists!$E$2:$E$133,'Quarterly Information'!$M406,Exchange_Value)+AB406*$P406*SUMIF(Lists!$E$2:$E$133,'Quarterly Information'!$O406,Exchange_Value)+AB406*$R406*SUMIF(Lists!$E$2:$E$133,'Quarterly Information'!$Q406,Exchange_Value)+AB406*$T406*SUMIF(Lists!$E$2:$E$133,'Quarterly Information'!$S406,Exchange_Value))/1000,AB406*SUMIF(Lists!$E$2:$E$133,$I406,Exchange_Value)/1000),1)</f>
        <v>0</v>
      </c>
      <c r="CF406" s="218">
        <f>ROUND(IF($I406="Other HFC Blend",(AC406*$L406*SUMIF(Lists!$E$2:$E$133,'Quarterly Information'!$K406,Exchange_Value)+AC406*$N406*SUMIF(Lists!$E$2:$E$133,'Quarterly Information'!$M406,Exchange_Value)+AC406*$P406*SUMIF(Lists!$E$2:$E$133,'Quarterly Information'!$O406,Exchange_Value)+AC406*$R406*SUMIF(Lists!$E$2:$E$133,'Quarterly Information'!$Q406,Exchange_Value)+AC406*$T406*SUMIF(Lists!$E$2:$E$133,'Quarterly Information'!$S406,Exchange_Value))/1000,AC406*SUMIF(Lists!$E$2:$E$133,$I406,Exchange_Value)/1000),1)</f>
        <v>0</v>
      </c>
      <c r="CG406" s="218">
        <f>ROUND(IF($I406="Other HFC Blend",(AD406*$L406*SUMIF(Lists!$E$2:$E$133,'Quarterly Information'!$K406,Exchange_Value)+AD406*$N406*SUMIF(Lists!$E$2:$E$133,'Quarterly Information'!$M406,Exchange_Value)+AD406*$P406*SUMIF(Lists!$E$2:$E$133,'Quarterly Information'!$O406,Exchange_Value)+AD406*$R406*SUMIF(Lists!$E$2:$E$133,'Quarterly Information'!$Q406,Exchange_Value)+AD406*$T406*SUMIF(Lists!$E$2:$E$133,'Quarterly Information'!$S406,Exchange_Value))/1000,AD406*SUMIF(Lists!$E$2:$E$133,$I406,Exchange_Value)/1000),1)</f>
        <v>0</v>
      </c>
      <c r="CH406" s="218">
        <f>ROUND(IF($I406="Other HFC Blend",(AE406*$L406*SUMIF(Lists!$E$2:$E$133,'Quarterly Information'!$K406,Exchange_Value)+AE406*$N406*SUMIF(Lists!$E$2:$E$133,'Quarterly Information'!$M406,Exchange_Value)+AE406*$P406*SUMIF(Lists!$E$2:$E$133,'Quarterly Information'!$O406,Exchange_Value)+AE406*$R406*SUMIF(Lists!$E$2:$E$133,'Quarterly Information'!$Q406,Exchange_Value)+AE406*$T406*SUMIF(Lists!$E$2:$E$133,'Quarterly Information'!$S406,Exchange_Value))/1000,AE406*SUMIF(Lists!$E$2:$E$133,$I406,Exchange_Value)/1000),1)</f>
        <v>0</v>
      </c>
      <c r="CI406" s="218">
        <f>ROUND(IF($I406="Other HFC Blend",(AF406*$L406*SUMIF(Lists!$E$2:$E$133,'Quarterly Information'!$K406,Exchange_Value)+AF406*$N406*SUMIF(Lists!$E$2:$E$133,'Quarterly Information'!$M406,Exchange_Value)+AF406*$P406*SUMIF(Lists!$E$2:$E$133,'Quarterly Information'!$O406,Exchange_Value)+AF406*$R406*SUMIF(Lists!$E$2:$E$133,'Quarterly Information'!$Q406,Exchange_Value)+AF406*$T406*SUMIF(Lists!$E$2:$E$133,'Quarterly Information'!$S406,Exchange_Value))/1000,AF406*SUMIF(Lists!$E$2:$E$133,$I406,Exchange_Value)/1000),1)</f>
        <v>0</v>
      </c>
    </row>
    <row r="407" spans="1:87" ht="14" x14ac:dyDescent="0.25">
      <c r="A407" s="39">
        <v>365</v>
      </c>
      <c r="B407" s="90" t="str">
        <f t="shared" si="256"/>
        <v/>
      </c>
      <c r="C407" s="159"/>
      <c r="D407" s="91"/>
      <c r="E407" s="174"/>
      <c r="F407" s="92"/>
      <c r="G407" s="93"/>
      <c r="H407" s="94"/>
      <c r="I407" s="185"/>
      <c r="J407" s="200"/>
      <c r="K407" s="210"/>
      <c r="L407" s="95"/>
      <c r="M407" s="92"/>
      <c r="N407" s="95"/>
      <c r="O407" s="92"/>
      <c r="P407" s="95"/>
      <c r="Q407" s="128"/>
      <c r="R407" s="95"/>
      <c r="S407" s="128"/>
      <c r="T407" s="211"/>
      <c r="U407" s="203"/>
      <c r="V407" s="92"/>
      <c r="W407" s="96"/>
      <c r="X407" s="92"/>
      <c r="Y407" s="220"/>
      <c r="Z407" s="226"/>
      <c r="AA407" s="165"/>
      <c r="AB407" s="165"/>
      <c r="AC407" s="165"/>
      <c r="AD407" s="165"/>
      <c r="AE407" s="165"/>
      <c r="AF407" s="168"/>
      <c r="AG407"/>
      <c r="AH407" s="107">
        <f t="shared" si="258"/>
        <v>0</v>
      </c>
      <c r="AI407" s="107">
        <f t="shared" si="259"/>
        <v>0</v>
      </c>
      <c r="AJ407" s="107">
        <f t="shared" si="260"/>
        <v>0</v>
      </c>
      <c r="AK407" s="107">
        <f t="shared" si="261"/>
        <v>0</v>
      </c>
      <c r="AL407" s="107">
        <f t="shared" si="262"/>
        <v>0</v>
      </c>
      <c r="AM407" s="107">
        <f t="shared" si="257"/>
        <v>0</v>
      </c>
      <c r="AO407" s="161" t="e">
        <f t="shared" si="263"/>
        <v>#DIV/0!</v>
      </c>
      <c r="AP407" s="161" t="e">
        <f t="shared" si="264"/>
        <v>#DIV/0!</v>
      </c>
      <c r="AQ407" s="161" t="e">
        <f t="shared" si="265"/>
        <v>#DIV/0!</v>
      </c>
      <c r="AR407" s="161" t="e">
        <f t="shared" si="266"/>
        <v>#DIV/0!</v>
      </c>
      <c r="AS407" s="161" t="e">
        <f t="shared" si="267"/>
        <v>#DIV/0!</v>
      </c>
      <c r="AT407" s="107">
        <f t="shared" si="268"/>
        <v>0</v>
      </c>
      <c r="AU407" s="161" t="e">
        <f t="shared" si="269"/>
        <v>#DIV/0!</v>
      </c>
      <c r="AV407" s="161" t="e">
        <f t="shared" si="270"/>
        <v>#DIV/0!</v>
      </c>
      <c r="AW407" s="161" t="e">
        <f t="shared" si="271"/>
        <v>#DIV/0!</v>
      </c>
      <c r="AX407" s="161" t="e">
        <f t="shared" si="272"/>
        <v>#DIV/0!</v>
      </c>
      <c r="AY407" s="161" t="e">
        <f t="shared" si="273"/>
        <v>#DIV/0!</v>
      </c>
      <c r="AZ407" s="107">
        <f t="shared" si="274"/>
        <v>0</v>
      </c>
      <c r="BA407" s="161" t="e">
        <f t="shared" si="275"/>
        <v>#DIV/0!</v>
      </c>
      <c r="BB407" s="161" t="e">
        <f t="shared" si="276"/>
        <v>#DIV/0!</v>
      </c>
      <c r="BC407" s="161" t="e">
        <f t="shared" si="277"/>
        <v>#DIV/0!</v>
      </c>
      <c r="BD407" s="161" t="e">
        <f t="shared" si="278"/>
        <v>#DIV/0!</v>
      </c>
      <c r="BE407" s="161" t="e">
        <f t="shared" si="279"/>
        <v>#DIV/0!</v>
      </c>
      <c r="BF407" s="107">
        <f t="shared" si="280"/>
        <v>0</v>
      </c>
      <c r="BG407" s="161" t="e">
        <f t="shared" si="281"/>
        <v>#DIV/0!</v>
      </c>
      <c r="BH407" s="161" t="e">
        <f t="shared" si="282"/>
        <v>#DIV/0!</v>
      </c>
      <c r="BI407" s="161" t="e">
        <f t="shared" si="283"/>
        <v>#DIV/0!</v>
      </c>
      <c r="BJ407" s="161" t="e">
        <f t="shared" si="284"/>
        <v>#DIV/0!</v>
      </c>
      <c r="BK407" s="161" t="e">
        <f t="shared" si="285"/>
        <v>#DIV/0!</v>
      </c>
      <c r="BL407" s="107">
        <f t="shared" si="286"/>
        <v>0</v>
      </c>
      <c r="BM407" s="161" t="e">
        <f t="shared" si="287"/>
        <v>#DIV/0!</v>
      </c>
      <c r="BN407" s="161" t="e">
        <f t="shared" si="288"/>
        <v>#DIV/0!</v>
      </c>
      <c r="BO407" s="161" t="e">
        <f t="shared" si="289"/>
        <v>#DIV/0!</v>
      </c>
      <c r="BP407" s="161" t="e">
        <f t="shared" si="290"/>
        <v>#DIV/0!</v>
      </c>
      <c r="BQ407" s="161" t="e">
        <f t="shared" si="291"/>
        <v>#DIV/0!</v>
      </c>
      <c r="BR407" s="107">
        <f t="shared" si="292"/>
        <v>0</v>
      </c>
      <c r="BS407" s="161" t="e">
        <f t="shared" si="293"/>
        <v>#DIV/0!</v>
      </c>
      <c r="BT407" s="161" t="e">
        <f t="shared" si="294"/>
        <v>#DIV/0!</v>
      </c>
      <c r="BU407" s="161" t="e">
        <f t="shared" si="295"/>
        <v>#DIV/0!</v>
      </c>
      <c r="BV407" s="161" t="e">
        <f t="shared" si="296"/>
        <v>#DIV/0!</v>
      </c>
      <c r="BW407" s="161" t="e">
        <f t="shared" si="297"/>
        <v>#DIV/0!</v>
      </c>
      <c r="BX407" s="107">
        <f t="shared" si="298"/>
        <v>0</v>
      </c>
      <c r="BZ407" s="40" t="e">
        <f>VLOOKUP(I407,Lists!$D$2:$D$19,1,FALSE)</f>
        <v>#N/A</v>
      </c>
      <c r="CA407" s="40" t="e">
        <f>VLOOKUP($I407,Blends!$B$2:$B$115,1,FALSE)</f>
        <v>#N/A</v>
      </c>
      <c r="CC407" s="218">
        <f>ROUND(IF($I407="Other HFC Blend",(Z407*$L407*SUMIF(Lists!$E$2:$E$133,'Quarterly Information'!$K407,Exchange_Value)+Z407*$N407*SUMIF(Lists!$E$2:$E$133,'Quarterly Information'!$M407,Exchange_Value)+Z407*$P407*SUMIF(Lists!$E$2:$E$133,'Quarterly Information'!$O407,Exchange_Value)+Z407*$R407*SUMIF(Lists!$E$2:$E$133,'Quarterly Information'!$Q407,Exchange_Value)+Z407*$T407*SUMIF(Lists!$E$2:$E$133,'Quarterly Information'!$S407,Exchange_Value))/1000,Z407*SUMIF(Lists!$E$2:$E$133,$I407,Exchange_Value)/1000),1)</f>
        <v>0</v>
      </c>
      <c r="CD407" s="218">
        <f>ROUND(IF($I407="Other HFC Blend",(AA407*$L407*SUMIF(Lists!$E$2:$E$133,'Quarterly Information'!$K407,Exchange_Value)+AA407*$N407*SUMIF(Lists!$E$2:$E$133,'Quarterly Information'!$M407,Exchange_Value)+AA407*$P407*SUMIF(Lists!$E$2:$E$133,'Quarterly Information'!$O407,Exchange_Value)+AA407*$R407*SUMIF(Lists!$E$2:$E$133,'Quarterly Information'!$Q407,Exchange_Value)+AA407*$T407*SUMIF(Lists!$E$2:$E$133,'Quarterly Information'!$S407,Exchange_Value))/1000,AA407*SUMIF(Lists!$E$2:$E$133,$I407,Exchange_Value)/1000),1)</f>
        <v>0</v>
      </c>
      <c r="CE407" s="218">
        <f>ROUND(IF($I407="Other HFC Blend",(AB407*$L407*SUMIF(Lists!$E$2:$E$133,'Quarterly Information'!$K407,Exchange_Value)+AB407*$N407*SUMIF(Lists!$E$2:$E$133,'Quarterly Information'!$M407,Exchange_Value)+AB407*$P407*SUMIF(Lists!$E$2:$E$133,'Quarterly Information'!$O407,Exchange_Value)+AB407*$R407*SUMIF(Lists!$E$2:$E$133,'Quarterly Information'!$Q407,Exchange_Value)+AB407*$T407*SUMIF(Lists!$E$2:$E$133,'Quarterly Information'!$S407,Exchange_Value))/1000,AB407*SUMIF(Lists!$E$2:$E$133,$I407,Exchange_Value)/1000),1)</f>
        <v>0</v>
      </c>
      <c r="CF407" s="218">
        <f>ROUND(IF($I407="Other HFC Blend",(AC407*$L407*SUMIF(Lists!$E$2:$E$133,'Quarterly Information'!$K407,Exchange_Value)+AC407*$N407*SUMIF(Lists!$E$2:$E$133,'Quarterly Information'!$M407,Exchange_Value)+AC407*$P407*SUMIF(Lists!$E$2:$E$133,'Quarterly Information'!$O407,Exchange_Value)+AC407*$R407*SUMIF(Lists!$E$2:$E$133,'Quarterly Information'!$Q407,Exchange_Value)+AC407*$T407*SUMIF(Lists!$E$2:$E$133,'Quarterly Information'!$S407,Exchange_Value))/1000,AC407*SUMIF(Lists!$E$2:$E$133,$I407,Exchange_Value)/1000),1)</f>
        <v>0</v>
      </c>
      <c r="CG407" s="218">
        <f>ROUND(IF($I407="Other HFC Blend",(AD407*$L407*SUMIF(Lists!$E$2:$E$133,'Quarterly Information'!$K407,Exchange_Value)+AD407*$N407*SUMIF(Lists!$E$2:$E$133,'Quarterly Information'!$M407,Exchange_Value)+AD407*$P407*SUMIF(Lists!$E$2:$E$133,'Quarterly Information'!$O407,Exchange_Value)+AD407*$R407*SUMIF(Lists!$E$2:$E$133,'Quarterly Information'!$Q407,Exchange_Value)+AD407*$T407*SUMIF(Lists!$E$2:$E$133,'Quarterly Information'!$S407,Exchange_Value))/1000,AD407*SUMIF(Lists!$E$2:$E$133,$I407,Exchange_Value)/1000),1)</f>
        <v>0</v>
      </c>
      <c r="CH407" s="218">
        <f>ROUND(IF($I407="Other HFC Blend",(AE407*$L407*SUMIF(Lists!$E$2:$E$133,'Quarterly Information'!$K407,Exchange_Value)+AE407*$N407*SUMIF(Lists!$E$2:$E$133,'Quarterly Information'!$M407,Exchange_Value)+AE407*$P407*SUMIF(Lists!$E$2:$E$133,'Quarterly Information'!$O407,Exchange_Value)+AE407*$R407*SUMIF(Lists!$E$2:$E$133,'Quarterly Information'!$Q407,Exchange_Value)+AE407*$T407*SUMIF(Lists!$E$2:$E$133,'Quarterly Information'!$S407,Exchange_Value))/1000,AE407*SUMIF(Lists!$E$2:$E$133,$I407,Exchange_Value)/1000),1)</f>
        <v>0</v>
      </c>
      <c r="CI407" s="218">
        <f>ROUND(IF($I407="Other HFC Blend",(AF407*$L407*SUMIF(Lists!$E$2:$E$133,'Quarterly Information'!$K407,Exchange_Value)+AF407*$N407*SUMIF(Lists!$E$2:$E$133,'Quarterly Information'!$M407,Exchange_Value)+AF407*$P407*SUMIF(Lists!$E$2:$E$133,'Quarterly Information'!$O407,Exchange_Value)+AF407*$R407*SUMIF(Lists!$E$2:$E$133,'Quarterly Information'!$Q407,Exchange_Value)+AF407*$T407*SUMIF(Lists!$E$2:$E$133,'Quarterly Information'!$S407,Exchange_Value))/1000,AF407*SUMIF(Lists!$E$2:$E$133,$I407,Exchange_Value)/1000),1)</f>
        <v>0</v>
      </c>
    </row>
    <row r="408" spans="1:87" ht="14" x14ac:dyDescent="0.25">
      <c r="A408" s="39">
        <v>366</v>
      </c>
      <c r="B408" s="90" t="str">
        <f t="shared" si="256"/>
        <v/>
      </c>
      <c r="C408" s="159"/>
      <c r="D408" s="91"/>
      <c r="E408" s="174"/>
      <c r="F408" s="92"/>
      <c r="G408" s="93"/>
      <c r="H408" s="94"/>
      <c r="I408" s="185"/>
      <c r="J408" s="200"/>
      <c r="K408" s="210"/>
      <c r="L408" s="95"/>
      <c r="M408" s="92"/>
      <c r="N408" s="95"/>
      <c r="O408" s="92"/>
      <c r="P408" s="95"/>
      <c r="Q408" s="128"/>
      <c r="R408" s="95"/>
      <c r="S408" s="128"/>
      <c r="T408" s="211"/>
      <c r="U408" s="203"/>
      <c r="V408" s="92"/>
      <c r="W408" s="96"/>
      <c r="X408" s="92"/>
      <c r="Y408" s="220"/>
      <c r="Z408" s="226"/>
      <c r="AA408" s="165"/>
      <c r="AB408" s="165"/>
      <c r="AC408" s="165"/>
      <c r="AD408" s="165"/>
      <c r="AE408" s="165"/>
      <c r="AF408" s="168"/>
      <c r="AG408"/>
      <c r="AH408" s="107">
        <f t="shared" si="258"/>
        <v>0</v>
      </c>
      <c r="AI408" s="107">
        <f t="shared" si="259"/>
        <v>0</v>
      </c>
      <c r="AJ408" s="107">
        <f t="shared" si="260"/>
        <v>0</v>
      </c>
      <c r="AK408" s="107">
        <f t="shared" si="261"/>
        <v>0</v>
      </c>
      <c r="AL408" s="107">
        <f t="shared" si="262"/>
        <v>0</v>
      </c>
      <c r="AM408" s="107">
        <f t="shared" si="257"/>
        <v>0</v>
      </c>
      <c r="AO408" s="161" t="e">
        <f t="shared" si="263"/>
        <v>#DIV/0!</v>
      </c>
      <c r="AP408" s="161" t="e">
        <f t="shared" si="264"/>
        <v>#DIV/0!</v>
      </c>
      <c r="AQ408" s="161" t="e">
        <f t="shared" si="265"/>
        <v>#DIV/0!</v>
      </c>
      <c r="AR408" s="161" t="e">
        <f t="shared" si="266"/>
        <v>#DIV/0!</v>
      </c>
      <c r="AS408" s="161" t="e">
        <f t="shared" si="267"/>
        <v>#DIV/0!</v>
      </c>
      <c r="AT408" s="107">
        <f t="shared" si="268"/>
        <v>0</v>
      </c>
      <c r="AU408" s="161" t="e">
        <f t="shared" si="269"/>
        <v>#DIV/0!</v>
      </c>
      <c r="AV408" s="161" t="e">
        <f t="shared" si="270"/>
        <v>#DIV/0!</v>
      </c>
      <c r="AW408" s="161" t="e">
        <f t="shared" si="271"/>
        <v>#DIV/0!</v>
      </c>
      <c r="AX408" s="161" t="e">
        <f t="shared" si="272"/>
        <v>#DIV/0!</v>
      </c>
      <c r="AY408" s="161" t="e">
        <f t="shared" si="273"/>
        <v>#DIV/0!</v>
      </c>
      <c r="AZ408" s="107">
        <f t="shared" si="274"/>
        <v>0</v>
      </c>
      <c r="BA408" s="161" t="e">
        <f t="shared" si="275"/>
        <v>#DIV/0!</v>
      </c>
      <c r="BB408" s="161" t="e">
        <f t="shared" si="276"/>
        <v>#DIV/0!</v>
      </c>
      <c r="BC408" s="161" t="e">
        <f t="shared" si="277"/>
        <v>#DIV/0!</v>
      </c>
      <c r="BD408" s="161" t="e">
        <f t="shared" si="278"/>
        <v>#DIV/0!</v>
      </c>
      <c r="BE408" s="161" t="e">
        <f t="shared" si="279"/>
        <v>#DIV/0!</v>
      </c>
      <c r="BF408" s="107">
        <f t="shared" si="280"/>
        <v>0</v>
      </c>
      <c r="BG408" s="161" t="e">
        <f t="shared" si="281"/>
        <v>#DIV/0!</v>
      </c>
      <c r="BH408" s="161" t="e">
        <f t="shared" si="282"/>
        <v>#DIV/0!</v>
      </c>
      <c r="BI408" s="161" t="e">
        <f t="shared" si="283"/>
        <v>#DIV/0!</v>
      </c>
      <c r="BJ408" s="161" t="e">
        <f t="shared" si="284"/>
        <v>#DIV/0!</v>
      </c>
      <c r="BK408" s="161" t="e">
        <f t="shared" si="285"/>
        <v>#DIV/0!</v>
      </c>
      <c r="BL408" s="107">
        <f t="shared" si="286"/>
        <v>0</v>
      </c>
      <c r="BM408" s="161" t="e">
        <f t="shared" si="287"/>
        <v>#DIV/0!</v>
      </c>
      <c r="BN408" s="161" t="e">
        <f t="shared" si="288"/>
        <v>#DIV/0!</v>
      </c>
      <c r="BO408" s="161" t="e">
        <f t="shared" si="289"/>
        <v>#DIV/0!</v>
      </c>
      <c r="BP408" s="161" t="e">
        <f t="shared" si="290"/>
        <v>#DIV/0!</v>
      </c>
      <c r="BQ408" s="161" t="e">
        <f t="shared" si="291"/>
        <v>#DIV/0!</v>
      </c>
      <c r="BR408" s="107">
        <f t="shared" si="292"/>
        <v>0</v>
      </c>
      <c r="BS408" s="161" t="e">
        <f t="shared" si="293"/>
        <v>#DIV/0!</v>
      </c>
      <c r="BT408" s="161" t="e">
        <f t="shared" si="294"/>
        <v>#DIV/0!</v>
      </c>
      <c r="BU408" s="161" t="e">
        <f t="shared" si="295"/>
        <v>#DIV/0!</v>
      </c>
      <c r="BV408" s="161" t="e">
        <f t="shared" si="296"/>
        <v>#DIV/0!</v>
      </c>
      <c r="BW408" s="161" t="e">
        <f t="shared" si="297"/>
        <v>#DIV/0!</v>
      </c>
      <c r="BX408" s="107">
        <f t="shared" si="298"/>
        <v>0</v>
      </c>
      <c r="BZ408" s="40" t="e">
        <f>VLOOKUP(I408,Lists!$D$2:$D$19,1,FALSE)</f>
        <v>#N/A</v>
      </c>
      <c r="CA408" s="40" t="e">
        <f>VLOOKUP($I408,Blends!$B$2:$B$115,1,FALSE)</f>
        <v>#N/A</v>
      </c>
      <c r="CC408" s="218">
        <f>ROUND(IF($I408="Other HFC Blend",(Z408*$L408*SUMIF(Lists!$E$2:$E$133,'Quarterly Information'!$K408,Exchange_Value)+Z408*$N408*SUMIF(Lists!$E$2:$E$133,'Quarterly Information'!$M408,Exchange_Value)+Z408*$P408*SUMIF(Lists!$E$2:$E$133,'Quarterly Information'!$O408,Exchange_Value)+Z408*$R408*SUMIF(Lists!$E$2:$E$133,'Quarterly Information'!$Q408,Exchange_Value)+Z408*$T408*SUMIF(Lists!$E$2:$E$133,'Quarterly Information'!$S408,Exchange_Value))/1000,Z408*SUMIF(Lists!$E$2:$E$133,$I408,Exchange_Value)/1000),1)</f>
        <v>0</v>
      </c>
      <c r="CD408" s="218">
        <f>ROUND(IF($I408="Other HFC Blend",(AA408*$L408*SUMIF(Lists!$E$2:$E$133,'Quarterly Information'!$K408,Exchange_Value)+AA408*$N408*SUMIF(Lists!$E$2:$E$133,'Quarterly Information'!$M408,Exchange_Value)+AA408*$P408*SUMIF(Lists!$E$2:$E$133,'Quarterly Information'!$O408,Exchange_Value)+AA408*$R408*SUMIF(Lists!$E$2:$E$133,'Quarterly Information'!$Q408,Exchange_Value)+AA408*$T408*SUMIF(Lists!$E$2:$E$133,'Quarterly Information'!$S408,Exchange_Value))/1000,AA408*SUMIF(Lists!$E$2:$E$133,$I408,Exchange_Value)/1000),1)</f>
        <v>0</v>
      </c>
      <c r="CE408" s="218">
        <f>ROUND(IF($I408="Other HFC Blend",(AB408*$L408*SUMIF(Lists!$E$2:$E$133,'Quarterly Information'!$K408,Exchange_Value)+AB408*$N408*SUMIF(Lists!$E$2:$E$133,'Quarterly Information'!$M408,Exchange_Value)+AB408*$P408*SUMIF(Lists!$E$2:$E$133,'Quarterly Information'!$O408,Exchange_Value)+AB408*$R408*SUMIF(Lists!$E$2:$E$133,'Quarterly Information'!$Q408,Exchange_Value)+AB408*$T408*SUMIF(Lists!$E$2:$E$133,'Quarterly Information'!$S408,Exchange_Value))/1000,AB408*SUMIF(Lists!$E$2:$E$133,$I408,Exchange_Value)/1000),1)</f>
        <v>0</v>
      </c>
      <c r="CF408" s="218">
        <f>ROUND(IF($I408="Other HFC Blend",(AC408*$L408*SUMIF(Lists!$E$2:$E$133,'Quarterly Information'!$K408,Exchange_Value)+AC408*$N408*SUMIF(Lists!$E$2:$E$133,'Quarterly Information'!$M408,Exchange_Value)+AC408*$P408*SUMIF(Lists!$E$2:$E$133,'Quarterly Information'!$O408,Exchange_Value)+AC408*$R408*SUMIF(Lists!$E$2:$E$133,'Quarterly Information'!$Q408,Exchange_Value)+AC408*$T408*SUMIF(Lists!$E$2:$E$133,'Quarterly Information'!$S408,Exchange_Value))/1000,AC408*SUMIF(Lists!$E$2:$E$133,$I408,Exchange_Value)/1000),1)</f>
        <v>0</v>
      </c>
      <c r="CG408" s="218">
        <f>ROUND(IF($I408="Other HFC Blend",(AD408*$L408*SUMIF(Lists!$E$2:$E$133,'Quarterly Information'!$K408,Exchange_Value)+AD408*$N408*SUMIF(Lists!$E$2:$E$133,'Quarterly Information'!$M408,Exchange_Value)+AD408*$P408*SUMIF(Lists!$E$2:$E$133,'Quarterly Information'!$O408,Exchange_Value)+AD408*$R408*SUMIF(Lists!$E$2:$E$133,'Quarterly Information'!$Q408,Exchange_Value)+AD408*$T408*SUMIF(Lists!$E$2:$E$133,'Quarterly Information'!$S408,Exchange_Value))/1000,AD408*SUMIF(Lists!$E$2:$E$133,$I408,Exchange_Value)/1000),1)</f>
        <v>0</v>
      </c>
      <c r="CH408" s="218">
        <f>ROUND(IF($I408="Other HFC Blend",(AE408*$L408*SUMIF(Lists!$E$2:$E$133,'Quarterly Information'!$K408,Exchange_Value)+AE408*$N408*SUMIF(Lists!$E$2:$E$133,'Quarterly Information'!$M408,Exchange_Value)+AE408*$P408*SUMIF(Lists!$E$2:$E$133,'Quarterly Information'!$O408,Exchange_Value)+AE408*$R408*SUMIF(Lists!$E$2:$E$133,'Quarterly Information'!$Q408,Exchange_Value)+AE408*$T408*SUMIF(Lists!$E$2:$E$133,'Quarterly Information'!$S408,Exchange_Value))/1000,AE408*SUMIF(Lists!$E$2:$E$133,$I408,Exchange_Value)/1000),1)</f>
        <v>0</v>
      </c>
      <c r="CI408" s="218">
        <f>ROUND(IF($I408="Other HFC Blend",(AF408*$L408*SUMIF(Lists!$E$2:$E$133,'Quarterly Information'!$K408,Exchange_Value)+AF408*$N408*SUMIF(Lists!$E$2:$E$133,'Quarterly Information'!$M408,Exchange_Value)+AF408*$P408*SUMIF(Lists!$E$2:$E$133,'Quarterly Information'!$O408,Exchange_Value)+AF408*$R408*SUMIF(Lists!$E$2:$E$133,'Quarterly Information'!$Q408,Exchange_Value)+AF408*$T408*SUMIF(Lists!$E$2:$E$133,'Quarterly Information'!$S408,Exchange_Value))/1000,AF408*SUMIF(Lists!$E$2:$E$133,$I408,Exchange_Value)/1000),1)</f>
        <v>0</v>
      </c>
    </row>
    <row r="409" spans="1:87" ht="14" x14ac:dyDescent="0.25">
      <c r="A409" s="39">
        <v>367</v>
      </c>
      <c r="B409" s="90" t="str">
        <f t="shared" si="256"/>
        <v/>
      </c>
      <c r="C409" s="159"/>
      <c r="D409" s="91"/>
      <c r="E409" s="174"/>
      <c r="F409" s="92"/>
      <c r="G409" s="93"/>
      <c r="H409" s="94"/>
      <c r="I409" s="185"/>
      <c r="J409" s="200"/>
      <c r="K409" s="210"/>
      <c r="L409" s="95"/>
      <c r="M409" s="92"/>
      <c r="N409" s="95"/>
      <c r="O409" s="92"/>
      <c r="P409" s="95"/>
      <c r="Q409" s="128"/>
      <c r="R409" s="95"/>
      <c r="S409" s="128"/>
      <c r="T409" s="211"/>
      <c r="U409" s="203"/>
      <c r="V409" s="92"/>
      <c r="W409" s="96"/>
      <c r="X409" s="92"/>
      <c r="Y409" s="220"/>
      <c r="Z409" s="226"/>
      <c r="AA409" s="165"/>
      <c r="AB409" s="165"/>
      <c r="AC409" s="165"/>
      <c r="AD409" s="165"/>
      <c r="AE409" s="165"/>
      <c r="AF409" s="168"/>
      <c r="AG409"/>
      <c r="AH409" s="107">
        <f t="shared" si="258"/>
        <v>0</v>
      </c>
      <c r="AI409" s="107">
        <f t="shared" si="259"/>
        <v>0</v>
      </c>
      <c r="AJ409" s="107">
        <f t="shared" si="260"/>
        <v>0</v>
      </c>
      <c r="AK409" s="107">
        <f t="shared" si="261"/>
        <v>0</v>
      </c>
      <c r="AL409" s="107">
        <f t="shared" si="262"/>
        <v>0</v>
      </c>
      <c r="AM409" s="107">
        <f t="shared" si="257"/>
        <v>0</v>
      </c>
      <c r="AO409" s="161" t="e">
        <f t="shared" si="263"/>
        <v>#DIV/0!</v>
      </c>
      <c r="AP409" s="161" t="e">
        <f t="shared" si="264"/>
        <v>#DIV/0!</v>
      </c>
      <c r="AQ409" s="161" t="e">
        <f t="shared" si="265"/>
        <v>#DIV/0!</v>
      </c>
      <c r="AR409" s="161" t="e">
        <f t="shared" si="266"/>
        <v>#DIV/0!</v>
      </c>
      <c r="AS409" s="161" t="e">
        <f t="shared" si="267"/>
        <v>#DIV/0!</v>
      </c>
      <c r="AT409" s="107">
        <f t="shared" si="268"/>
        <v>0</v>
      </c>
      <c r="AU409" s="161" t="e">
        <f t="shared" si="269"/>
        <v>#DIV/0!</v>
      </c>
      <c r="AV409" s="161" t="e">
        <f t="shared" si="270"/>
        <v>#DIV/0!</v>
      </c>
      <c r="AW409" s="161" t="e">
        <f t="shared" si="271"/>
        <v>#DIV/0!</v>
      </c>
      <c r="AX409" s="161" t="e">
        <f t="shared" si="272"/>
        <v>#DIV/0!</v>
      </c>
      <c r="AY409" s="161" t="e">
        <f t="shared" si="273"/>
        <v>#DIV/0!</v>
      </c>
      <c r="AZ409" s="107">
        <f t="shared" si="274"/>
        <v>0</v>
      </c>
      <c r="BA409" s="161" t="e">
        <f t="shared" si="275"/>
        <v>#DIV/0!</v>
      </c>
      <c r="BB409" s="161" t="e">
        <f t="shared" si="276"/>
        <v>#DIV/0!</v>
      </c>
      <c r="BC409" s="161" t="e">
        <f t="shared" si="277"/>
        <v>#DIV/0!</v>
      </c>
      <c r="BD409" s="161" t="e">
        <f t="shared" si="278"/>
        <v>#DIV/0!</v>
      </c>
      <c r="BE409" s="161" t="e">
        <f t="shared" si="279"/>
        <v>#DIV/0!</v>
      </c>
      <c r="BF409" s="107">
        <f t="shared" si="280"/>
        <v>0</v>
      </c>
      <c r="BG409" s="161" t="e">
        <f t="shared" si="281"/>
        <v>#DIV/0!</v>
      </c>
      <c r="BH409" s="161" t="e">
        <f t="shared" si="282"/>
        <v>#DIV/0!</v>
      </c>
      <c r="BI409" s="161" t="e">
        <f t="shared" si="283"/>
        <v>#DIV/0!</v>
      </c>
      <c r="BJ409" s="161" t="e">
        <f t="shared" si="284"/>
        <v>#DIV/0!</v>
      </c>
      <c r="BK409" s="161" t="e">
        <f t="shared" si="285"/>
        <v>#DIV/0!</v>
      </c>
      <c r="BL409" s="107">
        <f t="shared" si="286"/>
        <v>0</v>
      </c>
      <c r="BM409" s="161" t="e">
        <f t="shared" si="287"/>
        <v>#DIV/0!</v>
      </c>
      <c r="BN409" s="161" t="e">
        <f t="shared" si="288"/>
        <v>#DIV/0!</v>
      </c>
      <c r="BO409" s="161" t="e">
        <f t="shared" si="289"/>
        <v>#DIV/0!</v>
      </c>
      <c r="BP409" s="161" t="e">
        <f t="shared" si="290"/>
        <v>#DIV/0!</v>
      </c>
      <c r="BQ409" s="161" t="e">
        <f t="shared" si="291"/>
        <v>#DIV/0!</v>
      </c>
      <c r="BR409" s="107">
        <f t="shared" si="292"/>
        <v>0</v>
      </c>
      <c r="BS409" s="161" t="e">
        <f t="shared" si="293"/>
        <v>#DIV/0!</v>
      </c>
      <c r="BT409" s="161" t="e">
        <f t="shared" si="294"/>
        <v>#DIV/0!</v>
      </c>
      <c r="BU409" s="161" t="e">
        <f t="shared" si="295"/>
        <v>#DIV/0!</v>
      </c>
      <c r="BV409" s="161" t="e">
        <f t="shared" si="296"/>
        <v>#DIV/0!</v>
      </c>
      <c r="BW409" s="161" t="e">
        <f t="shared" si="297"/>
        <v>#DIV/0!</v>
      </c>
      <c r="BX409" s="107">
        <f t="shared" si="298"/>
        <v>0</v>
      </c>
      <c r="BZ409" s="40" t="e">
        <f>VLOOKUP(I409,Lists!$D$2:$D$19,1,FALSE)</f>
        <v>#N/A</v>
      </c>
      <c r="CA409" s="40" t="e">
        <f>VLOOKUP($I409,Blends!$B$2:$B$115,1,FALSE)</f>
        <v>#N/A</v>
      </c>
      <c r="CC409" s="218">
        <f>ROUND(IF($I409="Other HFC Blend",(Z409*$L409*SUMIF(Lists!$E$2:$E$133,'Quarterly Information'!$K409,Exchange_Value)+Z409*$N409*SUMIF(Lists!$E$2:$E$133,'Quarterly Information'!$M409,Exchange_Value)+Z409*$P409*SUMIF(Lists!$E$2:$E$133,'Quarterly Information'!$O409,Exchange_Value)+Z409*$R409*SUMIF(Lists!$E$2:$E$133,'Quarterly Information'!$Q409,Exchange_Value)+Z409*$T409*SUMIF(Lists!$E$2:$E$133,'Quarterly Information'!$S409,Exchange_Value))/1000,Z409*SUMIF(Lists!$E$2:$E$133,$I409,Exchange_Value)/1000),1)</f>
        <v>0</v>
      </c>
      <c r="CD409" s="218">
        <f>ROUND(IF($I409="Other HFC Blend",(AA409*$L409*SUMIF(Lists!$E$2:$E$133,'Quarterly Information'!$K409,Exchange_Value)+AA409*$N409*SUMIF(Lists!$E$2:$E$133,'Quarterly Information'!$M409,Exchange_Value)+AA409*$P409*SUMIF(Lists!$E$2:$E$133,'Quarterly Information'!$O409,Exchange_Value)+AA409*$R409*SUMIF(Lists!$E$2:$E$133,'Quarterly Information'!$Q409,Exchange_Value)+AA409*$T409*SUMIF(Lists!$E$2:$E$133,'Quarterly Information'!$S409,Exchange_Value))/1000,AA409*SUMIF(Lists!$E$2:$E$133,$I409,Exchange_Value)/1000),1)</f>
        <v>0</v>
      </c>
      <c r="CE409" s="218">
        <f>ROUND(IF($I409="Other HFC Blend",(AB409*$L409*SUMIF(Lists!$E$2:$E$133,'Quarterly Information'!$K409,Exchange_Value)+AB409*$N409*SUMIF(Lists!$E$2:$E$133,'Quarterly Information'!$M409,Exchange_Value)+AB409*$P409*SUMIF(Lists!$E$2:$E$133,'Quarterly Information'!$O409,Exchange_Value)+AB409*$R409*SUMIF(Lists!$E$2:$E$133,'Quarterly Information'!$Q409,Exchange_Value)+AB409*$T409*SUMIF(Lists!$E$2:$E$133,'Quarterly Information'!$S409,Exchange_Value))/1000,AB409*SUMIF(Lists!$E$2:$E$133,$I409,Exchange_Value)/1000),1)</f>
        <v>0</v>
      </c>
      <c r="CF409" s="218">
        <f>ROUND(IF($I409="Other HFC Blend",(AC409*$L409*SUMIF(Lists!$E$2:$E$133,'Quarterly Information'!$K409,Exchange_Value)+AC409*$N409*SUMIF(Lists!$E$2:$E$133,'Quarterly Information'!$M409,Exchange_Value)+AC409*$P409*SUMIF(Lists!$E$2:$E$133,'Quarterly Information'!$O409,Exchange_Value)+AC409*$R409*SUMIF(Lists!$E$2:$E$133,'Quarterly Information'!$Q409,Exchange_Value)+AC409*$T409*SUMIF(Lists!$E$2:$E$133,'Quarterly Information'!$S409,Exchange_Value))/1000,AC409*SUMIF(Lists!$E$2:$E$133,$I409,Exchange_Value)/1000),1)</f>
        <v>0</v>
      </c>
      <c r="CG409" s="218">
        <f>ROUND(IF($I409="Other HFC Blend",(AD409*$L409*SUMIF(Lists!$E$2:$E$133,'Quarterly Information'!$K409,Exchange_Value)+AD409*$N409*SUMIF(Lists!$E$2:$E$133,'Quarterly Information'!$M409,Exchange_Value)+AD409*$P409*SUMIF(Lists!$E$2:$E$133,'Quarterly Information'!$O409,Exchange_Value)+AD409*$R409*SUMIF(Lists!$E$2:$E$133,'Quarterly Information'!$Q409,Exchange_Value)+AD409*$T409*SUMIF(Lists!$E$2:$E$133,'Quarterly Information'!$S409,Exchange_Value))/1000,AD409*SUMIF(Lists!$E$2:$E$133,$I409,Exchange_Value)/1000),1)</f>
        <v>0</v>
      </c>
      <c r="CH409" s="218">
        <f>ROUND(IF($I409="Other HFC Blend",(AE409*$L409*SUMIF(Lists!$E$2:$E$133,'Quarterly Information'!$K409,Exchange_Value)+AE409*$N409*SUMIF(Lists!$E$2:$E$133,'Quarterly Information'!$M409,Exchange_Value)+AE409*$P409*SUMIF(Lists!$E$2:$E$133,'Quarterly Information'!$O409,Exchange_Value)+AE409*$R409*SUMIF(Lists!$E$2:$E$133,'Quarterly Information'!$Q409,Exchange_Value)+AE409*$T409*SUMIF(Lists!$E$2:$E$133,'Quarterly Information'!$S409,Exchange_Value))/1000,AE409*SUMIF(Lists!$E$2:$E$133,$I409,Exchange_Value)/1000),1)</f>
        <v>0</v>
      </c>
      <c r="CI409" s="218">
        <f>ROUND(IF($I409="Other HFC Blend",(AF409*$L409*SUMIF(Lists!$E$2:$E$133,'Quarterly Information'!$K409,Exchange_Value)+AF409*$N409*SUMIF(Lists!$E$2:$E$133,'Quarterly Information'!$M409,Exchange_Value)+AF409*$P409*SUMIF(Lists!$E$2:$E$133,'Quarterly Information'!$O409,Exchange_Value)+AF409*$R409*SUMIF(Lists!$E$2:$E$133,'Quarterly Information'!$Q409,Exchange_Value)+AF409*$T409*SUMIF(Lists!$E$2:$E$133,'Quarterly Information'!$S409,Exchange_Value))/1000,AF409*SUMIF(Lists!$E$2:$E$133,$I409,Exchange_Value)/1000),1)</f>
        <v>0</v>
      </c>
    </row>
    <row r="410" spans="1:87" ht="14" x14ac:dyDescent="0.25">
      <c r="A410" s="39">
        <v>368</v>
      </c>
      <c r="B410" s="90" t="str">
        <f t="shared" si="256"/>
        <v/>
      </c>
      <c r="C410" s="159"/>
      <c r="D410" s="91"/>
      <c r="E410" s="174"/>
      <c r="F410" s="92"/>
      <c r="G410" s="93"/>
      <c r="H410" s="94"/>
      <c r="I410" s="185"/>
      <c r="J410" s="200"/>
      <c r="K410" s="210"/>
      <c r="L410" s="95"/>
      <c r="M410" s="92"/>
      <c r="N410" s="95"/>
      <c r="O410" s="92"/>
      <c r="P410" s="95"/>
      <c r="Q410" s="128"/>
      <c r="R410" s="95"/>
      <c r="S410" s="128"/>
      <c r="T410" s="211"/>
      <c r="U410" s="203"/>
      <c r="V410" s="92"/>
      <c r="W410" s="96"/>
      <c r="X410" s="92"/>
      <c r="Y410" s="220"/>
      <c r="Z410" s="226"/>
      <c r="AA410" s="165"/>
      <c r="AB410" s="165"/>
      <c r="AC410" s="165"/>
      <c r="AD410" s="165"/>
      <c r="AE410" s="165"/>
      <c r="AF410" s="168"/>
      <c r="AG410"/>
      <c r="AH410" s="107">
        <f t="shared" si="258"/>
        <v>0</v>
      </c>
      <c r="AI410" s="107">
        <f t="shared" si="259"/>
        <v>0</v>
      </c>
      <c r="AJ410" s="107">
        <f t="shared" si="260"/>
        <v>0</v>
      </c>
      <c r="AK410" s="107">
        <f t="shared" si="261"/>
        <v>0</v>
      </c>
      <c r="AL410" s="107">
        <f t="shared" si="262"/>
        <v>0</v>
      </c>
      <c r="AM410" s="107">
        <f t="shared" si="257"/>
        <v>0</v>
      </c>
      <c r="AO410" s="161" t="e">
        <f t="shared" si="263"/>
        <v>#DIV/0!</v>
      </c>
      <c r="AP410" s="161" t="e">
        <f t="shared" si="264"/>
        <v>#DIV/0!</v>
      </c>
      <c r="AQ410" s="161" t="e">
        <f t="shared" si="265"/>
        <v>#DIV/0!</v>
      </c>
      <c r="AR410" s="161" t="e">
        <f t="shared" si="266"/>
        <v>#DIV/0!</v>
      </c>
      <c r="AS410" s="161" t="e">
        <f t="shared" si="267"/>
        <v>#DIV/0!</v>
      </c>
      <c r="AT410" s="107">
        <f t="shared" si="268"/>
        <v>0</v>
      </c>
      <c r="AU410" s="161" t="e">
        <f t="shared" si="269"/>
        <v>#DIV/0!</v>
      </c>
      <c r="AV410" s="161" t="e">
        <f t="shared" si="270"/>
        <v>#DIV/0!</v>
      </c>
      <c r="AW410" s="161" t="e">
        <f t="shared" si="271"/>
        <v>#DIV/0!</v>
      </c>
      <c r="AX410" s="161" t="e">
        <f t="shared" si="272"/>
        <v>#DIV/0!</v>
      </c>
      <c r="AY410" s="161" t="e">
        <f t="shared" si="273"/>
        <v>#DIV/0!</v>
      </c>
      <c r="AZ410" s="107">
        <f t="shared" si="274"/>
        <v>0</v>
      </c>
      <c r="BA410" s="161" t="e">
        <f t="shared" si="275"/>
        <v>#DIV/0!</v>
      </c>
      <c r="BB410" s="161" t="e">
        <f t="shared" si="276"/>
        <v>#DIV/0!</v>
      </c>
      <c r="BC410" s="161" t="e">
        <f t="shared" si="277"/>
        <v>#DIV/0!</v>
      </c>
      <c r="BD410" s="161" t="e">
        <f t="shared" si="278"/>
        <v>#DIV/0!</v>
      </c>
      <c r="BE410" s="161" t="e">
        <f t="shared" si="279"/>
        <v>#DIV/0!</v>
      </c>
      <c r="BF410" s="107">
        <f t="shared" si="280"/>
        <v>0</v>
      </c>
      <c r="BG410" s="161" t="e">
        <f t="shared" si="281"/>
        <v>#DIV/0!</v>
      </c>
      <c r="BH410" s="161" t="e">
        <f t="shared" si="282"/>
        <v>#DIV/0!</v>
      </c>
      <c r="BI410" s="161" t="e">
        <f t="shared" si="283"/>
        <v>#DIV/0!</v>
      </c>
      <c r="BJ410" s="161" t="e">
        <f t="shared" si="284"/>
        <v>#DIV/0!</v>
      </c>
      <c r="BK410" s="161" t="e">
        <f t="shared" si="285"/>
        <v>#DIV/0!</v>
      </c>
      <c r="BL410" s="107">
        <f t="shared" si="286"/>
        <v>0</v>
      </c>
      <c r="BM410" s="161" t="e">
        <f t="shared" si="287"/>
        <v>#DIV/0!</v>
      </c>
      <c r="BN410" s="161" t="e">
        <f t="shared" si="288"/>
        <v>#DIV/0!</v>
      </c>
      <c r="BO410" s="161" t="e">
        <f t="shared" si="289"/>
        <v>#DIV/0!</v>
      </c>
      <c r="BP410" s="161" t="e">
        <f t="shared" si="290"/>
        <v>#DIV/0!</v>
      </c>
      <c r="BQ410" s="161" t="e">
        <f t="shared" si="291"/>
        <v>#DIV/0!</v>
      </c>
      <c r="BR410" s="107">
        <f t="shared" si="292"/>
        <v>0</v>
      </c>
      <c r="BS410" s="161" t="e">
        <f t="shared" si="293"/>
        <v>#DIV/0!</v>
      </c>
      <c r="BT410" s="161" t="e">
        <f t="shared" si="294"/>
        <v>#DIV/0!</v>
      </c>
      <c r="BU410" s="161" t="e">
        <f t="shared" si="295"/>
        <v>#DIV/0!</v>
      </c>
      <c r="BV410" s="161" t="e">
        <f t="shared" si="296"/>
        <v>#DIV/0!</v>
      </c>
      <c r="BW410" s="161" t="e">
        <f t="shared" si="297"/>
        <v>#DIV/0!</v>
      </c>
      <c r="BX410" s="107">
        <f t="shared" si="298"/>
        <v>0</v>
      </c>
      <c r="BZ410" s="40" t="e">
        <f>VLOOKUP(I410,Lists!$D$2:$D$19,1,FALSE)</f>
        <v>#N/A</v>
      </c>
      <c r="CA410" s="40" t="e">
        <f>VLOOKUP($I410,Blends!$B$2:$B$115,1,FALSE)</f>
        <v>#N/A</v>
      </c>
      <c r="CC410" s="218">
        <f>ROUND(IF($I410="Other HFC Blend",(Z410*$L410*SUMIF(Lists!$E$2:$E$133,'Quarterly Information'!$K410,Exchange_Value)+Z410*$N410*SUMIF(Lists!$E$2:$E$133,'Quarterly Information'!$M410,Exchange_Value)+Z410*$P410*SUMIF(Lists!$E$2:$E$133,'Quarterly Information'!$O410,Exchange_Value)+Z410*$R410*SUMIF(Lists!$E$2:$E$133,'Quarterly Information'!$Q410,Exchange_Value)+Z410*$T410*SUMIF(Lists!$E$2:$E$133,'Quarterly Information'!$S410,Exchange_Value))/1000,Z410*SUMIF(Lists!$E$2:$E$133,$I410,Exchange_Value)/1000),1)</f>
        <v>0</v>
      </c>
      <c r="CD410" s="218">
        <f>ROUND(IF($I410="Other HFC Blend",(AA410*$L410*SUMIF(Lists!$E$2:$E$133,'Quarterly Information'!$K410,Exchange_Value)+AA410*$N410*SUMIF(Lists!$E$2:$E$133,'Quarterly Information'!$M410,Exchange_Value)+AA410*$P410*SUMIF(Lists!$E$2:$E$133,'Quarterly Information'!$O410,Exchange_Value)+AA410*$R410*SUMIF(Lists!$E$2:$E$133,'Quarterly Information'!$Q410,Exchange_Value)+AA410*$T410*SUMIF(Lists!$E$2:$E$133,'Quarterly Information'!$S410,Exchange_Value))/1000,AA410*SUMIF(Lists!$E$2:$E$133,$I410,Exchange_Value)/1000),1)</f>
        <v>0</v>
      </c>
      <c r="CE410" s="218">
        <f>ROUND(IF($I410="Other HFC Blend",(AB410*$L410*SUMIF(Lists!$E$2:$E$133,'Quarterly Information'!$K410,Exchange_Value)+AB410*$N410*SUMIF(Lists!$E$2:$E$133,'Quarterly Information'!$M410,Exchange_Value)+AB410*$P410*SUMIF(Lists!$E$2:$E$133,'Quarterly Information'!$O410,Exchange_Value)+AB410*$R410*SUMIF(Lists!$E$2:$E$133,'Quarterly Information'!$Q410,Exchange_Value)+AB410*$T410*SUMIF(Lists!$E$2:$E$133,'Quarterly Information'!$S410,Exchange_Value))/1000,AB410*SUMIF(Lists!$E$2:$E$133,$I410,Exchange_Value)/1000),1)</f>
        <v>0</v>
      </c>
      <c r="CF410" s="218">
        <f>ROUND(IF($I410="Other HFC Blend",(AC410*$L410*SUMIF(Lists!$E$2:$E$133,'Quarterly Information'!$K410,Exchange_Value)+AC410*$N410*SUMIF(Lists!$E$2:$E$133,'Quarterly Information'!$M410,Exchange_Value)+AC410*$P410*SUMIF(Lists!$E$2:$E$133,'Quarterly Information'!$O410,Exchange_Value)+AC410*$R410*SUMIF(Lists!$E$2:$E$133,'Quarterly Information'!$Q410,Exchange_Value)+AC410*$T410*SUMIF(Lists!$E$2:$E$133,'Quarterly Information'!$S410,Exchange_Value))/1000,AC410*SUMIF(Lists!$E$2:$E$133,$I410,Exchange_Value)/1000),1)</f>
        <v>0</v>
      </c>
      <c r="CG410" s="218">
        <f>ROUND(IF($I410="Other HFC Blend",(AD410*$L410*SUMIF(Lists!$E$2:$E$133,'Quarterly Information'!$K410,Exchange_Value)+AD410*$N410*SUMIF(Lists!$E$2:$E$133,'Quarterly Information'!$M410,Exchange_Value)+AD410*$P410*SUMIF(Lists!$E$2:$E$133,'Quarterly Information'!$O410,Exchange_Value)+AD410*$R410*SUMIF(Lists!$E$2:$E$133,'Quarterly Information'!$Q410,Exchange_Value)+AD410*$T410*SUMIF(Lists!$E$2:$E$133,'Quarterly Information'!$S410,Exchange_Value))/1000,AD410*SUMIF(Lists!$E$2:$E$133,$I410,Exchange_Value)/1000),1)</f>
        <v>0</v>
      </c>
      <c r="CH410" s="218">
        <f>ROUND(IF($I410="Other HFC Blend",(AE410*$L410*SUMIF(Lists!$E$2:$E$133,'Quarterly Information'!$K410,Exchange_Value)+AE410*$N410*SUMIF(Lists!$E$2:$E$133,'Quarterly Information'!$M410,Exchange_Value)+AE410*$P410*SUMIF(Lists!$E$2:$E$133,'Quarterly Information'!$O410,Exchange_Value)+AE410*$R410*SUMIF(Lists!$E$2:$E$133,'Quarterly Information'!$Q410,Exchange_Value)+AE410*$T410*SUMIF(Lists!$E$2:$E$133,'Quarterly Information'!$S410,Exchange_Value))/1000,AE410*SUMIF(Lists!$E$2:$E$133,$I410,Exchange_Value)/1000),1)</f>
        <v>0</v>
      </c>
      <c r="CI410" s="218">
        <f>ROUND(IF($I410="Other HFC Blend",(AF410*$L410*SUMIF(Lists!$E$2:$E$133,'Quarterly Information'!$K410,Exchange_Value)+AF410*$N410*SUMIF(Lists!$E$2:$E$133,'Quarterly Information'!$M410,Exchange_Value)+AF410*$P410*SUMIF(Lists!$E$2:$E$133,'Quarterly Information'!$O410,Exchange_Value)+AF410*$R410*SUMIF(Lists!$E$2:$E$133,'Quarterly Information'!$Q410,Exchange_Value)+AF410*$T410*SUMIF(Lists!$E$2:$E$133,'Quarterly Information'!$S410,Exchange_Value))/1000,AF410*SUMIF(Lists!$E$2:$E$133,$I410,Exchange_Value)/1000),1)</f>
        <v>0</v>
      </c>
    </row>
    <row r="411" spans="1:87" ht="14" x14ac:dyDescent="0.25">
      <c r="A411" s="39">
        <v>369</v>
      </c>
      <c r="B411" s="90" t="str">
        <f t="shared" si="256"/>
        <v/>
      </c>
      <c r="C411" s="159"/>
      <c r="D411" s="91"/>
      <c r="E411" s="174"/>
      <c r="F411" s="92"/>
      <c r="G411" s="93"/>
      <c r="H411" s="94"/>
      <c r="I411" s="185"/>
      <c r="J411" s="200"/>
      <c r="K411" s="210"/>
      <c r="L411" s="95"/>
      <c r="M411" s="92"/>
      <c r="N411" s="95"/>
      <c r="O411" s="92"/>
      <c r="P411" s="95"/>
      <c r="Q411" s="128"/>
      <c r="R411" s="95"/>
      <c r="S411" s="128"/>
      <c r="T411" s="211"/>
      <c r="U411" s="203"/>
      <c r="V411" s="92"/>
      <c r="W411" s="96"/>
      <c r="X411" s="92"/>
      <c r="Y411" s="220"/>
      <c r="Z411" s="226"/>
      <c r="AA411" s="165"/>
      <c r="AB411" s="165"/>
      <c r="AC411" s="165"/>
      <c r="AD411" s="165"/>
      <c r="AE411" s="165"/>
      <c r="AF411" s="168"/>
      <c r="AG411"/>
      <c r="AH411" s="107">
        <f t="shared" si="258"/>
        <v>0</v>
      </c>
      <c r="AI411" s="107">
        <f t="shared" si="259"/>
        <v>0</v>
      </c>
      <c r="AJ411" s="107">
        <f t="shared" si="260"/>
        <v>0</v>
      </c>
      <c r="AK411" s="107">
        <f t="shared" si="261"/>
        <v>0</v>
      </c>
      <c r="AL411" s="107">
        <f t="shared" si="262"/>
        <v>0</v>
      </c>
      <c r="AM411" s="107">
        <f t="shared" si="257"/>
        <v>0</v>
      </c>
      <c r="AO411" s="161" t="e">
        <f t="shared" si="263"/>
        <v>#DIV/0!</v>
      </c>
      <c r="AP411" s="161" t="e">
        <f t="shared" si="264"/>
        <v>#DIV/0!</v>
      </c>
      <c r="AQ411" s="161" t="e">
        <f t="shared" si="265"/>
        <v>#DIV/0!</v>
      </c>
      <c r="AR411" s="161" t="e">
        <f t="shared" si="266"/>
        <v>#DIV/0!</v>
      </c>
      <c r="AS411" s="161" t="e">
        <f t="shared" si="267"/>
        <v>#DIV/0!</v>
      </c>
      <c r="AT411" s="107">
        <f t="shared" si="268"/>
        <v>0</v>
      </c>
      <c r="AU411" s="161" t="e">
        <f t="shared" si="269"/>
        <v>#DIV/0!</v>
      </c>
      <c r="AV411" s="161" t="e">
        <f t="shared" si="270"/>
        <v>#DIV/0!</v>
      </c>
      <c r="AW411" s="161" t="e">
        <f t="shared" si="271"/>
        <v>#DIV/0!</v>
      </c>
      <c r="AX411" s="161" t="e">
        <f t="shared" si="272"/>
        <v>#DIV/0!</v>
      </c>
      <c r="AY411" s="161" t="e">
        <f t="shared" si="273"/>
        <v>#DIV/0!</v>
      </c>
      <c r="AZ411" s="107">
        <f t="shared" si="274"/>
        <v>0</v>
      </c>
      <c r="BA411" s="161" t="e">
        <f t="shared" si="275"/>
        <v>#DIV/0!</v>
      </c>
      <c r="BB411" s="161" t="e">
        <f t="shared" si="276"/>
        <v>#DIV/0!</v>
      </c>
      <c r="BC411" s="161" t="e">
        <f t="shared" si="277"/>
        <v>#DIV/0!</v>
      </c>
      <c r="BD411" s="161" t="e">
        <f t="shared" si="278"/>
        <v>#DIV/0!</v>
      </c>
      <c r="BE411" s="161" t="e">
        <f t="shared" si="279"/>
        <v>#DIV/0!</v>
      </c>
      <c r="BF411" s="107">
        <f t="shared" si="280"/>
        <v>0</v>
      </c>
      <c r="BG411" s="161" t="e">
        <f t="shared" si="281"/>
        <v>#DIV/0!</v>
      </c>
      <c r="BH411" s="161" t="e">
        <f t="shared" si="282"/>
        <v>#DIV/0!</v>
      </c>
      <c r="BI411" s="161" t="e">
        <f t="shared" si="283"/>
        <v>#DIV/0!</v>
      </c>
      <c r="BJ411" s="161" t="e">
        <f t="shared" si="284"/>
        <v>#DIV/0!</v>
      </c>
      <c r="BK411" s="161" t="e">
        <f t="shared" si="285"/>
        <v>#DIV/0!</v>
      </c>
      <c r="BL411" s="107">
        <f t="shared" si="286"/>
        <v>0</v>
      </c>
      <c r="BM411" s="161" t="e">
        <f t="shared" si="287"/>
        <v>#DIV/0!</v>
      </c>
      <c r="BN411" s="161" t="e">
        <f t="shared" si="288"/>
        <v>#DIV/0!</v>
      </c>
      <c r="BO411" s="161" t="e">
        <f t="shared" si="289"/>
        <v>#DIV/0!</v>
      </c>
      <c r="BP411" s="161" t="e">
        <f t="shared" si="290"/>
        <v>#DIV/0!</v>
      </c>
      <c r="BQ411" s="161" t="e">
        <f t="shared" si="291"/>
        <v>#DIV/0!</v>
      </c>
      <c r="BR411" s="107">
        <f t="shared" si="292"/>
        <v>0</v>
      </c>
      <c r="BS411" s="161" t="e">
        <f t="shared" si="293"/>
        <v>#DIV/0!</v>
      </c>
      <c r="BT411" s="161" t="e">
        <f t="shared" si="294"/>
        <v>#DIV/0!</v>
      </c>
      <c r="BU411" s="161" t="e">
        <f t="shared" si="295"/>
        <v>#DIV/0!</v>
      </c>
      <c r="BV411" s="161" t="e">
        <f t="shared" si="296"/>
        <v>#DIV/0!</v>
      </c>
      <c r="BW411" s="161" t="e">
        <f t="shared" si="297"/>
        <v>#DIV/0!</v>
      </c>
      <c r="BX411" s="107">
        <f t="shared" si="298"/>
        <v>0</v>
      </c>
      <c r="BZ411" s="40" t="e">
        <f>VLOOKUP(I411,Lists!$D$2:$D$19,1,FALSE)</f>
        <v>#N/A</v>
      </c>
      <c r="CA411" s="40" t="e">
        <f>VLOOKUP($I411,Blends!$B$2:$B$115,1,FALSE)</f>
        <v>#N/A</v>
      </c>
      <c r="CC411" s="218">
        <f>ROUND(IF($I411="Other HFC Blend",(Z411*$L411*SUMIF(Lists!$E$2:$E$133,'Quarterly Information'!$K411,Exchange_Value)+Z411*$N411*SUMIF(Lists!$E$2:$E$133,'Quarterly Information'!$M411,Exchange_Value)+Z411*$P411*SUMIF(Lists!$E$2:$E$133,'Quarterly Information'!$O411,Exchange_Value)+Z411*$R411*SUMIF(Lists!$E$2:$E$133,'Quarterly Information'!$Q411,Exchange_Value)+Z411*$T411*SUMIF(Lists!$E$2:$E$133,'Quarterly Information'!$S411,Exchange_Value))/1000,Z411*SUMIF(Lists!$E$2:$E$133,$I411,Exchange_Value)/1000),1)</f>
        <v>0</v>
      </c>
      <c r="CD411" s="218">
        <f>ROUND(IF($I411="Other HFC Blend",(AA411*$L411*SUMIF(Lists!$E$2:$E$133,'Quarterly Information'!$K411,Exchange_Value)+AA411*$N411*SUMIF(Lists!$E$2:$E$133,'Quarterly Information'!$M411,Exchange_Value)+AA411*$P411*SUMIF(Lists!$E$2:$E$133,'Quarterly Information'!$O411,Exchange_Value)+AA411*$R411*SUMIF(Lists!$E$2:$E$133,'Quarterly Information'!$Q411,Exchange_Value)+AA411*$T411*SUMIF(Lists!$E$2:$E$133,'Quarterly Information'!$S411,Exchange_Value))/1000,AA411*SUMIF(Lists!$E$2:$E$133,$I411,Exchange_Value)/1000),1)</f>
        <v>0</v>
      </c>
      <c r="CE411" s="218">
        <f>ROUND(IF($I411="Other HFC Blend",(AB411*$L411*SUMIF(Lists!$E$2:$E$133,'Quarterly Information'!$K411,Exchange_Value)+AB411*$N411*SUMIF(Lists!$E$2:$E$133,'Quarterly Information'!$M411,Exchange_Value)+AB411*$P411*SUMIF(Lists!$E$2:$E$133,'Quarterly Information'!$O411,Exchange_Value)+AB411*$R411*SUMIF(Lists!$E$2:$E$133,'Quarterly Information'!$Q411,Exchange_Value)+AB411*$T411*SUMIF(Lists!$E$2:$E$133,'Quarterly Information'!$S411,Exchange_Value))/1000,AB411*SUMIF(Lists!$E$2:$E$133,$I411,Exchange_Value)/1000),1)</f>
        <v>0</v>
      </c>
      <c r="CF411" s="218">
        <f>ROUND(IF($I411="Other HFC Blend",(AC411*$L411*SUMIF(Lists!$E$2:$E$133,'Quarterly Information'!$K411,Exchange_Value)+AC411*$N411*SUMIF(Lists!$E$2:$E$133,'Quarterly Information'!$M411,Exchange_Value)+AC411*$P411*SUMIF(Lists!$E$2:$E$133,'Quarterly Information'!$O411,Exchange_Value)+AC411*$R411*SUMIF(Lists!$E$2:$E$133,'Quarterly Information'!$Q411,Exchange_Value)+AC411*$T411*SUMIF(Lists!$E$2:$E$133,'Quarterly Information'!$S411,Exchange_Value))/1000,AC411*SUMIF(Lists!$E$2:$E$133,$I411,Exchange_Value)/1000),1)</f>
        <v>0</v>
      </c>
      <c r="CG411" s="218">
        <f>ROUND(IF($I411="Other HFC Blend",(AD411*$L411*SUMIF(Lists!$E$2:$E$133,'Quarterly Information'!$K411,Exchange_Value)+AD411*$N411*SUMIF(Lists!$E$2:$E$133,'Quarterly Information'!$M411,Exchange_Value)+AD411*$P411*SUMIF(Lists!$E$2:$E$133,'Quarterly Information'!$O411,Exchange_Value)+AD411*$R411*SUMIF(Lists!$E$2:$E$133,'Quarterly Information'!$Q411,Exchange_Value)+AD411*$T411*SUMIF(Lists!$E$2:$E$133,'Quarterly Information'!$S411,Exchange_Value))/1000,AD411*SUMIF(Lists!$E$2:$E$133,$I411,Exchange_Value)/1000),1)</f>
        <v>0</v>
      </c>
      <c r="CH411" s="218">
        <f>ROUND(IF($I411="Other HFC Blend",(AE411*$L411*SUMIF(Lists!$E$2:$E$133,'Quarterly Information'!$K411,Exchange_Value)+AE411*$N411*SUMIF(Lists!$E$2:$E$133,'Quarterly Information'!$M411,Exchange_Value)+AE411*$P411*SUMIF(Lists!$E$2:$E$133,'Quarterly Information'!$O411,Exchange_Value)+AE411*$R411*SUMIF(Lists!$E$2:$E$133,'Quarterly Information'!$Q411,Exchange_Value)+AE411*$T411*SUMIF(Lists!$E$2:$E$133,'Quarterly Information'!$S411,Exchange_Value))/1000,AE411*SUMIF(Lists!$E$2:$E$133,$I411,Exchange_Value)/1000),1)</f>
        <v>0</v>
      </c>
      <c r="CI411" s="218">
        <f>ROUND(IF($I411="Other HFC Blend",(AF411*$L411*SUMIF(Lists!$E$2:$E$133,'Quarterly Information'!$K411,Exchange_Value)+AF411*$N411*SUMIF(Lists!$E$2:$E$133,'Quarterly Information'!$M411,Exchange_Value)+AF411*$P411*SUMIF(Lists!$E$2:$E$133,'Quarterly Information'!$O411,Exchange_Value)+AF411*$R411*SUMIF(Lists!$E$2:$E$133,'Quarterly Information'!$Q411,Exchange_Value)+AF411*$T411*SUMIF(Lists!$E$2:$E$133,'Quarterly Information'!$S411,Exchange_Value))/1000,AF411*SUMIF(Lists!$E$2:$E$133,$I411,Exchange_Value)/1000),1)</f>
        <v>0</v>
      </c>
    </row>
    <row r="412" spans="1:87" ht="14" x14ac:dyDescent="0.25">
      <c r="A412" s="39">
        <v>370</v>
      </c>
      <c r="B412" s="90" t="str">
        <f t="shared" si="256"/>
        <v/>
      </c>
      <c r="C412" s="159"/>
      <c r="D412" s="91"/>
      <c r="E412" s="174"/>
      <c r="F412" s="92"/>
      <c r="G412" s="93"/>
      <c r="H412" s="94"/>
      <c r="I412" s="185"/>
      <c r="J412" s="200"/>
      <c r="K412" s="210"/>
      <c r="L412" s="95"/>
      <c r="M412" s="92"/>
      <c r="N412" s="95"/>
      <c r="O412" s="92"/>
      <c r="P412" s="95"/>
      <c r="Q412" s="128"/>
      <c r="R412" s="95"/>
      <c r="S412" s="128"/>
      <c r="T412" s="211"/>
      <c r="U412" s="203"/>
      <c r="V412" s="92"/>
      <c r="W412" s="96"/>
      <c r="X412" s="92"/>
      <c r="Y412" s="220"/>
      <c r="Z412" s="226"/>
      <c r="AA412" s="165"/>
      <c r="AB412" s="165"/>
      <c r="AC412" s="165"/>
      <c r="AD412" s="165"/>
      <c r="AE412" s="165"/>
      <c r="AF412" s="168"/>
      <c r="AG412"/>
      <c r="AH412" s="107">
        <f t="shared" si="258"/>
        <v>0</v>
      </c>
      <c r="AI412" s="107">
        <f t="shared" si="259"/>
        <v>0</v>
      </c>
      <c r="AJ412" s="107">
        <f t="shared" si="260"/>
        <v>0</v>
      </c>
      <c r="AK412" s="107">
        <f t="shared" si="261"/>
        <v>0</v>
      </c>
      <c r="AL412" s="107">
        <f t="shared" si="262"/>
        <v>0</v>
      </c>
      <c r="AM412" s="107">
        <f t="shared" si="257"/>
        <v>0</v>
      </c>
      <c r="AO412" s="161" t="e">
        <f t="shared" si="263"/>
        <v>#DIV/0!</v>
      </c>
      <c r="AP412" s="161" t="e">
        <f t="shared" si="264"/>
        <v>#DIV/0!</v>
      </c>
      <c r="AQ412" s="161" t="e">
        <f t="shared" si="265"/>
        <v>#DIV/0!</v>
      </c>
      <c r="AR412" s="161" t="e">
        <f t="shared" si="266"/>
        <v>#DIV/0!</v>
      </c>
      <c r="AS412" s="161" t="e">
        <f t="shared" si="267"/>
        <v>#DIV/0!</v>
      </c>
      <c r="AT412" s="107">
        <f t="shared" si="268"/>
        <v>0</v>
      </c>
      <c r="AU412" s="161" t="e">
        <f t="shared" si="269"/>
        <v>#DIV/0!</v>
      </c>
      <c r="AV412" s="161" t="e">
        <f t="shared" si="270"/>
        <v>#DIV/0!</v>
      </c>
      <c r="AW412" s="161" t="e">
        <f t="shared" si="271"/>
        <v>#DIV/0!</v>
      </c>
      <c r="AX412" s="161" t="e">
        <f t="shared" si="272"/>
        <v>#DIV/0!</v>
      </c>
      <c r="AY412" s="161" t="e">
        <f t="shared" si="273"/>
        <v>#DIV/0!</v>
      </c>
      <c r="AZ412" s="107">
        <f t="shared" si="274"/>
        <v>0</v>
      </c>
      <c r="BA412" s="161" t="e">
        <f t="shared" si="275"/>
        <v>#DIV/0!</v>
      </c>
      <c r="BB412" s="161" t="e">
        <f t="shared" si="276"/>
        <v>#DIV/0!</v>
      </c>
      <c r="BC412" s="161" t="e">
        <f t="shared" si="277"/>
        <v>#DIV/0!</v>
      </c>
      <c r="BD412" s="161" t="e">
        <f t="shared" si="278"/>
        <v>#DIV/0!</v>
      </c>
      <c r="BE412" s="161" t="e">
        <f t="shared" si="279"/>
        <v>#DIV/0!</v>
      </c>
      <c r="BF412" s="107">
        <f t="shared" si="280"/>
        <v>0</v>
      </c>
      <c r="BG412" s="161" t="e">
        <f t="shared" si="281"/>
        <v>#DIV/0!</v>
      </c>
      <c r="BH412" s="161" t="e">
        <f t="shared" si="282"/>
        <v>#DIV/0!</v>
      </c>
      <c r="BI412" s="161" t="e">
        <f t="shared" si="283"/>
        <v>#DIV/0!</v>
      </c>
      <c r="BJ412" s="161" t="e">
        <f t="shared" si="284"/>
        <v>#DIV/0!</v>
      </c>
      <c r="BK412" s="161" t="e">
        <f t="shared" si="285"/>
        <v>#DIV/0!</v>
      </c>
      <c r="BL412" s="107">
        <f t="shared" si="286"/>
        <v>0</v>
      </c>
      <c r="BM412" s="161" t="e">
        <f t="shared" si="287"/>
        <v>#DIV/0!</v>
      </c>
      <c r="BN412" s="161" t="e">
        <f t="shared" si="288"/>
        <v>#DIV/0!</v>
      </c>
      <c r="BO412" s="161" t="e">
        <f t="shared" si="289"/>
        <v>#DIV/0!</v>
      </c>
      <c r="BP412" s="161" t="e">
        <f t="shared" si="290"/>
        <v>#DIV/0!</v>
      </c>
      <c r="BQ412" s="161" t="e">
        <f t="shared" si="291"/>
        <v>#DIV/0!</v>
      </c>
      <c r="BR412" s="107">
        <f t="shared" si="292"/>
        <v>0</v>
      </c>
      <c r="BS412" s="161" t="e">
        <f t="shared" si="293"/>
        <v>#DIV/0!</v>
      </c>
      <c r="BT412" s="161" t="e">
        <f t="shared" si="294"/>
        <v>#DIV/0!</v>
      </c>
      <c r="BU412" s="161" t="e">
        <f t="shared" si="295"/>
        <v>#DIV/0!</v>
      </c>
      <c r="BV412" s="161" t="e">
        <f t="shared" si="296"/>
        <v>#DIV/0!</v>
      </c>
      <c r="BW412" s="161" t="e">
        <f t="shared" si="297"/>
        <v>#DIV/0!</v>
      </c>
      <c r="BX412" s="107">
        <f t="shared" si="298"/>
        <v>0</v>
      </c>
      <c r="BZ412" s="40" t="e">
        <f>VLOOKUP(I412,Lists!$D$2:$D$19,1,FALSE)</f>
        <v>#N/A</v>
      </c>
      <c r="CA412" s="40" t="e">
        <f>VLOOKUP($I412,Blends!$B$2:$B$115,1,FALSE)</f>
        <v>#N/A</v>
      </c>
      <c r="CC412" s="218">
        <f>ROUND(IF($I412="Other HFC Blend",(Z412*$L412*SUMIF(Lists!$E$2:$E$133,'Quarterly Information'!$K412,Exchange_Value)+Z412*$N412*SUMIF(Lists!$E$2:$E$133,'Quarterly Information'!$M412,Exchange_Value)+Z412*$P412*SUMIF(Lists!$E$2:$E$133,'Quarterly Information'!$O412,Exchange_Value)+Z412*$R412*SUMIF(Lists!$E$2:$E$133,'Quarterly Information'!$Q412,Exchange_Value)+Z412*$T412*SUMIF(Lists!$E$2:$E$133,'Quarterly Information'!$S412,Exchange_Value))/1000,Z412*SUMIF(Lists!$E$2:$E$133,$I412,Exchange_Value)/1000),1)</f>
        <v>0</v>
      </c>
      <c r="CD412" s="218">
        <f>ROUND(IF($I412="Other HFC Blend",(AA412*$L412*SUMIF(Lists!$E$2:$E$133,'Quarterly Information'!$K412,Exchange_Value)+AA412*$N412*SUMIF(Lists!$E$2:$E$133,'Quarterly Information'!$M412,Exchange_Value)+AA412*$P412*SUMIF(Lists!$E$2:$E$133,'Quarterly Information'!$O412,Exchange_Value)+AA412*$R412*SUMIF(Lists!$E$2:$E$133,'Quarterly Information'!$Q412,Exchange_Value)+AA412*$T412*SUMIF(Lists!$E$2:$E$133,'Quarterly Information'!$S412,Exchange_Value))/1000,AA412*SUMIF(Lists!$E$2:$E$133,$I412,Exchange_Value)/1000),1)</f>
        <v>0</v>
      </c>
      <c r="CE412" s="218">
        <f>ROUND(IF($I412="Other HFC Blend",(AB412*$L412*SUMIF(Lists!$E$2:$E$133,'Quarterly Information'!$K412,Exchange_Value)+AB412*$N412*SUMIF(Lists!$E$2:$E$133,'Quarterly Information'!$M412,Exchange_Value)+AB412*$P412*SUMIF(Lists!$E$2:$E$133,'Quarterly Information'!$O412,Exchange_Value)+AB412*$R412*SUMIF(Lists!$E$2:$E$133,'Quarterly Information'!$Q412,Exchange_Value)+AB412*$T412*SUMIF(Lists!$E$2:$E$133,'Quarterly Information'!$S412,Exchange_Value))/1000,AB412*SUMIF(Lists!$E$2:$E$133,$I412,Exchange_Value)/1000),1)</f>
        <v>0</v>
      </c>
      <c r="CF412" s="218">
        <f>ROUND(IF($I412="Other HFC Blend",(AC412*$L412*SUMIF(Lists!$E$2:$E$133,'Quarterly Information'!$K412,Exchange_Value)+AC412*$N412*SUMIF(Lists!$E$2:$E$133,'Quarterly Information'!$M412,Exchange_Value)+AC412*$P412*SUMIF(Lists!$E$2:$E$133,'Quarterly Information'!$O412,Exchange_Value)+AC412*$R412*SUMIF(Lists!$E$2:$E$133,'Quarterly Information'!$Q412,Exchange_Value)+AC412*$T412*SUMIF(Lists!$E$2:$E$133,'Quarterly Information'!$S412,Exchange_Value))/1000,AC412*SUMIF(Lists!$E$2:$E$133,$I412,Exchange_Value)/1000),1)</f>
        <v>0</v>
      </c>
      <c r="CG412" s="218">
        <f>ROUND(IF($I412="Other HFC Blend",(AD412*$L412*SUMIF(Lists!$E$2:$E$133,'Quarterly Information'!$K412,Exchange_Value)+AD412*$N412*SUMIF(Lists!$E$2:$E$133,'Quarterly Information'!$M412,Exchange_Value)+AD412*$P412*SUMIF(Lists!$E$2:$E$133,'Quarterly Information'!$O412,Exchange_Value)+AD412*$R412*SUMIF(Lists!$E$2:$E$133,'Quarterly Information'!$Q412,Exchange_Value)+AD412*$T412*SUMIF(Lists!$E$2:$E$133,'Quarterly Information'!$S412,Exchange_Value))/1000,AD412*SUMIF(Lists!$E$2:$E$133,$I412,Exchange_Value)/1000),1)</f>
        <v>0</v>
      </c>
      <c r="CH412" s="218">
        <f>ROUND(IF($I412="Other HFC Blend",(AE412*$L412*SUMIF(Lists!$E$2:$E$133,'Quarterly Information'!$K412,Exchange_Value)+AE412*$N412*SUMIF(Lists!$E$2:$E$133,'Quarterly Information'!$M412,Exchange_Value)+AE412*$P412*SUMIF(Lists!$E$2:$E$133,'Quarterly Information'!$O412,Exchange_Value)+AE412*$R412*SUMIF(Lists!$E$2:$E$133,'Quarterly Information'!$Q412,Exchange_Value)+AE412*$T412*SUMIF(Lists!$E$2:$E$133,'Quarterly Information'!$S412,Exchange_Value))/1000,AE412*SUMIF(Lists!$E$2:$E$133,$I412,Exchange_Value)/1000),1)</f>
        <v>0</v>
      </c>
      <c r="CI412" s="218">
        <f>ROUND(IF($I412="Other HFC Blend",(AF412*$L412*SUMIF(Lists!$E$2:$E$133,'Quarterly Information'!$K412,Exchange_Value)+AF412*$N412*SUMIF(Lists!$E$2:$E$133,'Quarterly Information'!$M412,Exchange_Value)+AF412*$P412*SUMIF(Lists!$E$2:$E$133,'Quarterly Information'!$O412,Exchange_Value)+AF412*$R412*SUMIF(Lists!$E$2:$E$133,'Quarterly Information'!$Q412,Exchange_Value)+AF412*$T412*SUMIF(Lists!$E$2:$E$133,'Quarterly Information'!$S412,Exchange_Value))/1000,AF412*SUMIF(Lists!$E$2:$E$133,$I412,Exchange_Value)/1000),1)</f>
        <v>0</v>
      </c>
    </row>
    <row r="413" spans="1:87" ht="14" x14ac:dyDescent="0.25">
      <c r="A413" s="39">
        <v>371</v>
      </c>
      <c r="B413" s="90" t="str">
        <f t="shared" si="256"/>
        <v/>
      </c>
      <c r="C413" s="159"/>
      <c r="D413" s="91"/>
      <c r="E413" s="174"/>
      <c r="F413" s="92"/>
      <c r="G413" s="93"/>
      <c r="H413" s="94"/>
      <c r="I413" s="185"/>
      <c r="J413" s="200"/>
      <c r="K413" s="210"/>
      <c r="L413" s="95"/>
      <c r="M413" s="92"/>
      <c r="N413" s="95"/>
      <c r="O413" s="92"/>
      <c r="P413" s="95"/>
      <c r="Q413" s="128"/>
      <c r="R413" s="95"/>
      <c r="S413" s="128"/>
      <c r="T413" s="211"/>
      <c r="U413" s="203"/>
      <c r="V413" s="92"/>
      <c r="W413" s="96"/>
      <c r="X413" s="92"/>
      <c r="Y413" s="220"/>
      <c r="Z413" s="226"/>
      <c r="AA413" s="165"/>
      <c r="AB413" s="165"/>
      <c r="AC413" s="165"/>
      <c r="AD413" s="165"/>
      <c r="AE413" s="165"/>
      <c r="AF413" s="168"/>
      <c r="AG413"/>
      <c r="AH413" s="107">
        <f t="shared" si="258"/>
        <v>0</v>
      </c>
      <c r="AI413" s="107">
        <f t="shared" si="259"/>
        <v>0</v>
      </c>
      <c r="AJ413" s="107">
        <f t="shared" si="260"/>
        <v>0</v>
      </c>
      <c r="AK413" s="107">
        <f t="shared" si="261"/>
        <v>0</v>
      </c>
      <c r="AL413" s="107">
        <f t="shared" si="262"/>
        <v>0</v>
      </c>
      <c r="AM413" s="107">
        <f t="shared" si="257"/>
        <v>0</v>
      </c>
      <c r="AO413" s="161" t="e">
        <f t="shared" si="263"/>
        <v>#DIV/0!</v>
      </c>
      <c r="AP413" s="161" t="e">
        <f t="shared" si="264"/>
        <v>#DIV/0!</v>
      </c>
      <c r="AQ413" s="161" t="e">
        <f t="shared" si="265"/>
        <v>#DIV/0!</v>
      </c>
      <c r="AR413" s="161" t="e">
        <f t="shared" si="266"/>
        <v>#DIV/0!</v>
      </c>
      <c r="AS413" s="161" t="e">
        <f t="shared" si="267"/>
        <v>#DIV/0!</v>
      </c>
      <c r="AT413" s="107">
        <f t="shared" si="268"/>
        <v>0</v>
      </c>
      <c r="AU413" s="161" t="e">
        <f t="shared" si="269"/>
        <v>#DIV/0!</v>
      </c>
      <c r="AV413" s="161" t="e">
        <f t="shared" si="270"/>
        <v>#DIV/0!</v>
      </c>
      <c r="AW413" s="161" t="e">
        <f t="shared" si="271"/>
        <v>#DIV/0!</v>
      </c>
      <c r="AX413" s="161" t="e">
        <f t="shared" si="272"/>
        <v>#DIV/0!</v>
      </c>
      <c r="AY413" s="161" t="e">
        <f t="shared" si="273"/>
        <v>#DIV/0!</v>
      </c>
      <c r="AZ413" s="107">
        <f t="shared" si="274"/>
        <v>0</v>
      </c>
      <c r="BA413" s="161" t="e">
        <f t="shared" si="275"/>
        <v>#DIV/0!</v>
      </c>
      <c r="BB413" s="161" t="e">
        <f t="shared" si="276"/>
        <v>#DIV/0!</v>
      </c>
      <c r="BC413" s="161" t="e">
        <f t="shared" si="277"/>
        <v>#DIV/0!</v>
      </c>
      <c r="BD413" s="161" t="e">
        <f t="shared" si="278"/>
        <v>#DIV/0!</v>
      </c>
      <c r="BE413" s="161" t="e">
        <f t="shared" si="279"/>
        <v>#DIV/0!</v>
      </c>
      <c r="BF413" s="107">
        <f t="shared" si="280"/>
        <v>0</v>
      </c>
      <c r="BG413" s="161" t="e">
        <f t="shared" si="281"/>
        <v>#DIV/0!</v>
      </c>
      <c r="BH413" s="161" t="e">
        <f t="shared" si="282"/>
        <v>#DIV/0!</v>
      </c>
      <c r="BI413" s="161" t="e">
        <f t="shared" si="283"/>
        <v>#DIV/0!</v>
      </c>
      <c r="BJ413" s="161" t="e">
        <f t="shared" si="284"/>
        <v>#DIV/0!</v>
      </c>
      <c r="BK413" s="161" t="e">
        <f t="shared" si="285"/>
        <v>#DIV/0!</v>
      </c>
      <c r="BL413" s="107">
        <f t="shared" si="286"/>
        <v>0</v>
      </c>
      <c r="BM413" s="161" t="e">
        <f t="shared" si="287"/>
        <v>#DIV/0!</v>
      </c>
      <c r="BN413" s="161" t="e">
        <f t="shared" si="288"/>
        <v>#DIV/0!</v>
      </c>
      <c r="BO413" s="161" t="e">
        <f t="shared" si="289"/>
        <v>#DIV/0!</v>
      </c>
      <c r="BP413" s="161" t="e">
        <f t="shared" si="290"/>
        <v>#DIV/0!</v>
      </c>
      <c r="BQ413" s="161" t="e">
        <f t="shared" si="291"/>
        <v>#DIV/0!</v>
      </c>
      <c r="BR413" s="107">
        <f t="shared" si="292"/>
        <v>0</v>
      </c>
      <c r="BS413" s="161" t="e">
        <f t="shared" si="293"/>
        <v>#DIV/0!</v>
      </c>
      <c r="BT413" s="161" t="e">
        <f t="shared" si="294"/>
        <v>#DIV/0!</v>
      </c>
      <c r="BU413" s="161" t="e">
        <f t="shared" si="295"/>
        <v>#DIV/0!</v>
      </c>
      <c r="BV413" s="161" t="e">
        <f t="shared" si="296"/>
        <v>#DIV/0!</v>
      </c>
      <c r="BW413" s="161" t="e">
        <f t="shared" si="297"/>
        <v>#DIV/0!</v>
      </c>
      <c r="BX413" s="107">
        <f t="shared" si="298"/>
        <v>0</v>
      </c>
      <c r="BZ413" s="40" t="e">
        <f>VLOOKUP(I413,Lists!$D$2:$D$19,1,FALSE)</f>
        <v>#N/A</v>
      </c>
      <c r="CA413" s="40" t="e">
        <f>VLOOKUP($I413,Blends!$B$2:$B$115,1,FALSE)</f>
        <v>#N/A</v>
      </c>
      <c r="CC413" s="218">
        <f>ROUND(IF($I413="Other HFC Blend",(Z413*$L413*SUMIF(Lists!$E$2:$E$133,'Quarterly Information'!$K413,Exchange_Value)+Z413*$N413*SUMIF(Lists!$E$2:$E$133,'Quarterly Information'!$M413,Exchange_Value)+Z413*$P413*SUMIF(Lists!$E$2:$E$133,'Quarterly Information'!$O413,Exchange_Value)+Z413*$R413*SUMIF(Lists!$E$2:$E$133,'Quarterly Information'!$Q413,Exchange_Value)+Z413*$T413*SUMIF(Lists!$E$2:$E$133,'Quarterly Information'!$S413,Exchange_Value))/1000,Z413*SUMIF(Lists!$E$2:$E$133,$I413,Exchange_Value)/1000),1)</f>
        <v>0</v>
      </c>
      <c r="CD413" s="218">
        <f>ROUND(IF($I413="Other HFC Blend",(AA413*$L413*SUMIF(Lists!$E$2:$E$133,'Quarterly Information'!$K413,Exchange_Value)+AA413*$N413*SUMIF(Lists!$E$2:$E$133,'Quarterly Information'!$M413,Exchange_Value)+AA413*$P413*SUMIF(Lists!$E$2:$E$133,'Quarterly Information'!$O413,Exchange_Value)+AA413*$R413*SUMIF(Lists!$E$2:$E$133,'Quarterly Information'!$Q413,Exchange_Value)+AA413*$T413*SUMIF(Lists!$E$2:$E$133,'Quarterly Information'!$S413,Exchange_Value))/1000,AA413*SUMIF(Lists!$E$2:$E$133,$I413,Exchange_Value)/1000),1)</f>
        <v>0</v>
      </c>
      <c r="CE413" s="218">
        <f>ROUND(IF($I413="Other HFC Blend",(AB413*$L413*SUMIF(Lists!$E$2:$E$133,'Quarterly Information'!$K413,Exchange_Value)+AB413*$N413*SUMIF(Lists!$E$2:$E$133,'Quarterly Information'!$M413,Exchange_Value)+AB413*$P413*SUMIF(Lists!$E$2:$E$133,'Quarterly Information'!$O413,Exchange_Value)+AB413*$R413*SUMIF(Lists!$E$2:$E$133,'Quarterly Information'!$Q413,Exchange_Value)+AB413*$T413*SUMIF(Lists!$E$2:$E$133,'Quarterly Information'!$S413,Exchange_Value))/1000,AB413*SUMIF(Lists!$E$2:$E$133,$I413,Exchange_Value)/1000),1)</f>
        <v>0</v>
      </c>
      <c r="CF413" s="218">
        <f>ROUND(IF($I413="Other HFC Blend",(AC413*$L413*SUMIF(Lists!$E$2:$E$133,'Quarterly Information'!$K413,Exchange_Value)+AC413*$N413*SUMIF(Lists!$E$2:$E$133,'Quarterly Information'!$M413,Exchange_Value)+AC413*$P413*SUMIF(Lists!$E$2:$E$133,'Quarterly Information'!$O413,Exchange_Value)+AC413*$R413*SUMIF(Lists!$E$2:$E$133,'Quarterly Information'!$Q413,Exchange_Value)+AC413*$T413*SUMIF(Lists!$E$2:$E$133,'Quarterly Information'!$S413,Exchange_Value))/1000,AC413*SUMIF(Lists!$E$2:$E$133,$I413,Exchange_Value)/1000),1)</f>
        <v>0</v>
      </c>
      <c r="CG413" s="218">
        <f>ROUND(IF($I413="Other HFC Blend",(AD413*$L413*SUMIF(Lists!$E$2:$E$133,'Quarterly Information'!$K413,Exchange_Value)+AD413*$N413*SUMIF(Lists!$E$2:$E$133,'Quarterly Information'!$M413,Exchange_Value)+AD413*$P413*SUMIF(Lists!$E$2:$E$133,'Quarterly Information'!$O413,Exchange_Value)+AD413*$R413*SUMIF(Lists!$E$2:$E$133,'Quarterly Information'!$Q413,Exchange_Value)+AD413*$T413*SUMIF(Lists!$E$2:$E$133,'Quarterly Information'!$S413,Exchange_Value))/1000,AD413*SUMIF(Lists!$E$2:$E$133,$I413,Exchange_Value)/1000),1)</f>
        <v>0</v>
      </c>
      <c r="CH413" s="218">
        <f>ROUND(IF($I413="Other HFC Blend",(AE413*$L413*SUMIF(Lists!$E$2:$E$133,'Quarterly Information'!$K413,Exchange_Value)+AE413*$N413*SUMIF(Lists!$E$2:$E$133,'Quarterly Information'!$M413,Exchange_Value)+AE413*$P413*SUMIF(Lists!$E$2:$E$133,'Quarterly Information'!$O413,Exchange_Value)+AE413*$R413*SUMIF(Lists!$E$2:$E$133,'Quarterly Information'!$Q413,Exchange_Value)+AE413*$T413*SUMIF(Lists!$E$2:$E$133,'Quarterly Information'!$S413,Exchange_Value))/1000,AE413*SUMIF(Lists!$E$2:$E$133,$I413,Exchange_Value)/1000),1)</f>
        <v>0</v>
      </c>
      <c r="CI413" s="218">
        <f>ROUND(IF($I413="Other HFC Blend",(AF413*$L413*SUMIF(Lists!$E$2:$E$133,'Quarterly Information'!$K413,Exchange_Value)+AF413*$N413*SUMIF(Lists!$E$2:$E$133,'Quarterly Information'!$M413,Exchange_Value)+AF413*$P413*SUMIF(Lists!$E$2:$E$133,'Quarterly Information'!$O413,Exchange_Value)+AF413*$R413*SUMIF(Lists!$E$2:$E$133,'Quarterly Information'!$Q413,Exchange_Value)+AF413*$T413*SUMIF(Lists!$E$2:$E$133,'Quarterly Information'!$S413,Exchange_Value))/1000,AF413*SUMIF(Lists!$E$2:$E$133,$I413,Exchange_Value)/1000),1)</f>
        <v>0</v>
      </c>
    </row>
    <row r="414" spans="1:87" ht="14" x14ac:dyDescent="0.25">
      <c r="A414" s="39">
        <v>372</v>
      </c>
      <c r="B414" s="90" t="str">
        <f t="shared" si="256"/>
        <v/>
      </c>
      <c r="C414" s="159"/>
      <c r="D414" s="91"/>
      <c r="E414" s="174"/>
      <c r="F414" s="92"/>
      <c r="G414" s="93"/>
      <c r="H414" s="94"/>
      <c r="I414" s="185"/>
      <c r="J414" s="200"/>
      <c r="K414" s="210"/>
      <c r="L414" s="95"/>
      <c r="M414" s="92"/>
      <c r="N414" s="95"/>
      <c r="O414" s="92"/>
      <c r="P414" s="95"/>
      <c r="Q414" s="128"/>
      <c r="R414" s="95"/>
      <c r="S414" s="128"/>
      <c r="T414" s="211"/>
      <c r="U414" s="203"/>
      <c r="V414" s="92"/>
      <c r="W414" s="96"/>
      <c r="X414" s="92"/>
      <c r="Y414" s="220"/>
      <c r="Z414" s="226"/>
      <c r="AA414" s="165"/>
      <c r="AB414" s="165"/>
      <c r="AC414" s="165"/>
      <c r="AD414" s="165"/>
      <c r="AE414" s="165"/>
      <c r="AF414" s="168"/>
      <c r="AG414"/>
      <c r="AH414" s="107">
        <f t="shared" si="258"/>
        <v>0</v>
      </c>
      <c r="AI414" s="107">
        <f t="shared" si="259"/>
        <v>0</v>
      </c>
      <c r="AJ414" s="107">
        <f t="shared" si="260"/>
        <v>0</v>
      </c>
      <c r="AK414" s="107">
        <f t="shared" si="261"/>
        <v>0</v>
      </c>
      <c r="AL414" s="107">
        <f t="shared" si="262"/>
        <v>0</v>
      </c>
      <c r="AM414" s="107">
        <f t="shared" si="257"/>
        <v>0</v>
      </c>
      <c r="AO414" s="161" t="e">
        <f t="shared" si="263"/>
        <v>#DIV/0!</v>
      </c>
      <c r="AP414" s="161" t="e">
        <f t="shared" si="264"/>
        <v>#DIV/0!</v>
      </c>
      <c r="AQ414" s="161" t="e">
        <f t="shared" si="265"/>
        <v>#DIV/0!</v>
      </c>
      <c r="AR414" s="161" t="e">
        <f t="shared" si="266"/>
        <v>#DIV/0!</v>
      </c>
      <c r="AS414" s="161" t="e">
        <f t="shared" si="267"/>
        <v>#DIV/0!</v>
      </c>
      <c r="AT414" s="107">
        <f t="shared" si="268"/>
        <v>0</v>
      </c>
      <c r="AU414" s="161" t="e">
        <f t="shared" si="269"/>
        <v>#DIV/0!</v>
      </c>
      <c r="AV414" s="161" t="e">
        <f t="shared" si="270"/>
        <v>#DIV/0!</v>
      </c>
      <c r="AW414" s="161" t="e">
        <f t="shared" si="271"/>
        <v>#DIV/0!</v>
      </c>
      <c r="AX414" s="161" t="e">
        <f t="shared" si="272"/>
        <v>#DIV/0!</v>
      </c>
      <c r="AY414" s="161" t="e">
        <f t="shared" si="273"/>
        <v>#DIV/0!</v>
      </c>
      <c r="AZ414" s="107">
        <f t="shared" si="274"/>
        <v>0</v>
      </c>
      <c r="BA414" s="161" t="e">
        <f t="shared" si="275"/>
        <v>#DIV/0!</v>
      </c>
      <c r="BB414" s="161" t="e">
        <f t="shared" si="276"/>
        <v>#DIV/0!</v>
      </c>
      <c r="BC414" s="161" t="e">
        <f t="shared" si="277"/>
        <v>#DIV/0!</v>
      </c>
      <c r="BD414" s="161" t="e">
        <f t="shared" si="278"/>
        <v>#DIV/0!</v>
      </c>
      <c r="BE414" s="161" t="e">
        <f t="shared" si="279"/>
        <v>#DIV/0!</v>
      </c>
      <c r="BF414" s="107">
        <f t="shared" si="280"/>
        <v>0</v>
      </c>
      <c r="BG414" s="161" t="e">
        <f t="shared" si="281"/>
        <v>#DIV/0!</v>
      </c>
      <c r="BH414" s="161" t="e">
        <f t="shared" si="282"/>
        <v>#DIV/0!</v>
      </c>
      <c r="BI414" s="161" t="e">
        <f t="shared" si="283"/>
        <v>#DIV/0!</v>
      </c>
      <c r="BJ414" s="161" t="e">
        <f t="shared" si="284"/>
        <v>#DIV/0!</v>
      </c>
      <c r="BK414" s="161" t="e">
        <f t="shared" si="285"/>
        <v>#DIV/0!</v>
      </c>
      <c r="BL414" s="107">
        <f t="shared" si="286"/>
        <v>0</v>
      </c>
      <c r="BM414" s="161" t="e">
        <f t="shared" si="287"/>
        <v>#DIV/0!</v>
      </c>
      <c r="BN414" s="161" t="e">
        <f t="shared" si="288"/>
        <v>#DIV/0!</v>
      </c>
      <c r="BO414" s="161" t="e">
        <f t="shared" si="289"/>
        <v>#DIV/0!</v>
      </c>
      <c r="BP414" s="161" t="e">
        <f t="shared" si="290"/>
        <v>#DIV/0!</v>
      </c>
      <c r="BQ414" s="161" t="e">
        <f t="shared" si="291"/>
        <v>#DIV/0!</v>
      </c>
      <c r="BR414" s="107">
        <f t="shared" si="292"/>
        <v>0</v>
      </c>
      <c r="BS414" s="161" t="e">
        <f t="shared" si="293"/>
        <v>#DIV/0!</v>
      </c>
      <c r="BT414" s="161" t="e">
        <f t="shared" si="294"/>
        <v>#DIV/0!</v>
      </c>
      <c r="BU414" s="161" t="e">
        <f t="shared" si="295"/>
        <v>#DIV/0!</v>
      </c>
      <c r="BV414" s="161" t="e">
        <f t="shared" si="296"/>
        <v>#DIV/0!</v>
      </c>
      <c r="BW414" s="161" t="e">
        <f t="shared" si="297"/>
        <v>#DIV/0!</v>
      </c>
      <c r="BX414" s="107">
        <f t="shared" si="298"/>
        <v>0</v>
      </c>
      <c r="BZ414" s="40" t="e">
        <f>VLOOKUP(I414,Lists!$D$2:$D$19,1,FALSE)</f>
        <v>#N/A</v>
      </c>
      <c r="CA414" s="40" t="e">
        <f>VLOOKUP($I414,Blends!$B$2:$B$115,1,FALSE)</f>
        <v>#N/A</v>
      </c>
      <c r="CC414" s="218">
        <f>ROUND(IF($I414="Other HFC Blend",(Z414*$L414*SUMIF(Lists!$E$2:$E$133,'Quarterly Information'!$K414,Exchange_Value)+Z414*$N414*SUMIF(Lists!$E$2:$E$133,'Quarterly Information'!$M414,Exchange_Value)+Z414*$P414*SUMIF(Lists!$E$2:$E$133,'Quarterly Information'!$O414,Exchange_Value)+Z414*$R414*SUMIF(Lists!$E$2:$E$133,'Quarterly Information'!$Q414,Exchange_Value)+Z414*$T414*SUMIF(Lists!$E$2:$E$133,'Quarterly Information'!$S414,Exchange_Value))/1000,Z414*SUMIF(Lists!$E$2:$E$133,$I414,Exchange_Value)/1000),1)</f>
        <v>0</v>
      </c>
      <c r="CD414" s="218">
        <f>ROUND(IF($I414="Other HFC Blend",(AA414*$L414*SUMIF(Lists!$E$2:$E$133,'Quarterly Information'!$K414,Exchange_Value)+AA414*$N414*SUMIF(Lists!$E$2:$E$133,'Quarterly Information'!$M414,Exchange_Value)+AA414*$P414*SUMIF(Lists!$E$2:$E$133,'Quarterly Information'!$O414,Exchange_Value)+AA414*$R414*SUMIF(Lists!$E$2:$E$133,'Quarterly Information'!$Q414,Exchange_Value)+AA414*$T414*SUMIF(Lists!$E$2:$E$133,'Quarterly Information'!$S414,Exchange_Value))/1000,AA414*SUMIF(Lists!$E$2:$E$133,$I414,Exchange_Value)/1000),1)</f>
        <v>0</v>
      </c>
      <c r="CE414" s="218">
        <f>ROUND(IF($I414="Other HFC Blend",(AB414*$L414*SUMIF(Lists!$E$2:$E$133,'Quarterly Information'!$K414,Exchange_Value)+AB414*$N414*SUMIF(Lists!$E$2:$E$133,'Quarterly Information'!$M414,Exchange_Value)+AB414*$P414*SUMIF(Lists!$E$2:$E$133,'Quarterly Information'!$O414,Exchange_Value)+AB414*$R414*SUMIF(Lists!$E$2:$E$133,'Quarterly Information'!$Q414,Exchange_Value)+AB414*$T414*SUMIF(Lists!$E$2:$E$133,'Quarterly Information'!$S414,Exchange_Value))/1000,AB414*SUMIF(Lists!$E$2:$E$133,$I414,Exchange_Value)/1000),1)</f>
        <v>0</v>
      </c>
      <c r="CF414" s="218">
        <f>ROUND(IF($I414="Other HFC Blend",(AC414*$L414*SUMIF(Lists!$E$2:$E$133,'Quarterly Information'!$K414,Exchange_Value)+AC414*$N414*SUMIF(Lists!$E$2:$E$133,'Quarterly Information'!$M414,Exchange_Value)+AC414*$P414*SUMIF(Lists!$E$2:$E$133,'Quarterly Information'!$O414,Exchange_Value)+AC414*$R414*SUMIF(Lists!$E$2:$E$133,'Quarterly Information'!$Q414,Exchange_Value)+AC414*$T414*SUMIF(Lists!$E$2:$E$133,'Quarterly Information'!$S414,Exchange_Value))/1000,AC414*SUMIF(Lists!$E$2:$E$133,$I414,Exchange_Value)/1000),1)</f>
        <v>0</v>
      </c>
      <c r="CG414" s="218">
        <f>ROUND(IF($I414="Other HFC Blend",(AD414*$L414*SUMIF(Lists!$E$2:$E$133,'Quarterly Information'!$K414,Exchange_Value)+AD414*$N414*SUMIF(Lists!$E$2:$E$133,'Quarterly Information'!$M414,Exchange_Value)+AD414*$P414*SUMIF(Lists!$E$2:$E$133,'Quarterly Information'!$O414,Exchange_Value)+AD414*$R414*SUMIF(Lists!$E$2:$E$133,'Quarterly Information'!$Q414,Exchange_Value)+AD414*$T414*SUMIF(Lists!$E$2:$E$133,'Quarterly Information'!$S414,Exchange_Value))/1000,AD414*SUMIF(Lists!$E$2:$E$133,$I414,Exchange_Value)/1000),1)</f>
        <v>0</v>
      </c>
      <c r="CH414" s="218">
        <f>ROUND(IF($I414="Other HFC Blend",(AE414*$L414*SUMIF(Lists!$E$2:$E$133,'Quarterly Information'!$K414,Exchange_Value)+AE414*$N414*SUMIF(Lists!$E$2:$E$133,'Quarterly Information'!$M414,Exchange_Value)+AE414*$P414*SUMIF(Lists!$E$2:$E$133,'Quarterly Information'!$O414,Exchange_Value)+AE414*$R414*SUMIF(Lists!$E$2:$E$133,'Quarterly Information'!$Q414,Exchange_Value)+AE414*$T414*SUMIF(Lists!$E$2:$E$133,'Quarterly Information'!$S414,Exchange_Value))/1000,AE414*SUMIF(Lists!$E$2:$E$133,$I414,Exchange_Value)/1000),1)</f>
        <v>0</v>
      </c>
      <c r="CI414" s="218">
        <f>ROUND(IF($I414="Other HFC Blend",(AF414*$L414*SUMIF(Lists!$E$2:$E$133,'Quarterly Information'!$K414,Exchange_Value)+AF414*$N414*SUMIF(Lists!$E$2:$E$133,'Quarterly Information'!$M414,Exchange_Value)+AF414*$P414*SUMIF(Lists!$E$2:$E$133,'Quarterly Information'!$O414,Exchange_Value)+AF414*$R414*SUMIF(Lists!$E$2:$E$133,'Quarterly Information'!$Q414,Exchange_Value)+AF414*$T414*SUMIF(Lists!$E$2:$E$133,'Quarterly Information'!$S414,Exchange_Value))/1000,AF414*SUMIF(Lists!$E$2:$E$133,$I414,Exchange_Value)/1000),1)</f>
        <v>0</v>
      </c>
    </row>
    <row r="415" spans="1:87" ht="14" x14ac:dyDescent="0.25">
      <c r="A415" s="39">
        <v>373</v>
      </c>
      <c r="B415" s="90" t="str">
        <f t="shared" si="256"/>
        <v/>
      </c>
      <c r="C415" s="159"/>
      <c r="D415" s="91"/>
      <c r="E415" s="174"/>
      <c r="F415" s="92"/>
      <c r="G415" s="93"/>
      <c r="H415" s="94"/>
      <c r="I415" s="185"/>
      <c r="J415" s="200"/>
      <c r="K415" s="210"/>
      <c r="L415" s="95"/>
      <c r="M415" s="92"/>
      <c r="N415" s="95"/>
      <c r="O415" s="92"/>
      <c r="P415" s="95"/>
      <c r="Q415" s="128"/>
      <c r="R415" s="95"/>
      <c r="S415" s="128"/>
      <c r="T415" s="211"/>
      <c r="U415" s="203"/>
      <c r="V415" s="92"/>
      <c r="W415" s="96"/>
      <c r="X415" s="92"/>
      <c r="Y415" s="220"/>
      <c r="Z415" s="226"/>
      <c r="AA415" s="165"/>
      <c r="AB415" s="165"/>
      <c r="AC415" s="165"/>
      <c r="AD415" s="165"/>
      <c r="AE415" s="165"/>
      <c r="AF415" s="168"/>
      <c r="AG415"/>
      <c r="AH415" s="107">
        <f t="shared" si="258"/>
        <v>0</v>
      </c>
      <c r="AI415" s="107">
        <f t="shared" si="259"/>
        <v>0</v>
      </c>
      <c r="AJ415" s="107">
        <f t="shared" si="260"/>
        <v>0</v>
      </c>
      <c r="AK415" s="107">
        <f t="shared" si="261"/>
        <v>0</v>
      </c>
      <c r="AL415" s="107">
        <f t="shared" si="262"/>
        <v>0</v>
      </c>
      <c r="AM415" s="107">
        <f t="shared" si="257"/>
        <v>0</v>
      </c>
      <c r="AO415" s="161" t="e">
        <f t="shared" si="263"/>
        <v>#DIV/0!</v>
      </c>
      <c r="AP415" s="161" t="e">
        <f t="shared" si="264"/>
        <v>#DIV/0!</v>
      </c>
      <c r="AQ415" s="161" t="e">
        <f t="shared" si="265"/>
        <v>#DIV/0!</v>
      </c>
      <c r="AR415" s="161" t="e">
        <f t="shared" si="266"/>
        <v>#DIV/0!</v>
      </c>
      <c r="AS415" s="161" t="e">
        <f t="shared" si="267"/>
        <v>#DIV/0!</v>
      </c>
      <c r="AT415" s="107">
        <f t="shared" si="268"/>
        <v>0</v>
      </c>
      <c r="AU415" s="161" t="e">
        <f t="shared" si="269"/>
        <v>#DIV/0!</v>
      </c>
      <c r="AV415" s="161" t="e">
        <f t="shared" si="270"/>
        <v>#DIV/0!</v>
      </c>
      <c r="AW415" s="161" t="e">
        <f t="shared" si="271"/>
        <v>#DIV/0!</v>
      </c>
      <c r="AX415" s="161" t="e">
        <f t="shared" si="272"/>
        <v>#DIV/0!</v>
      </c>
      <c r="AY415" s="161" t="e">
        <f t="shared" si="273"/>
        <v>#DIV/0!</v>
      </c>
      <c r="AZ415" s="107">
        <f t="shared" si="274"/>
        <v>0</v>
      </c>
      <c r="BA415" s="161" t="e">
        <f t="shared" si="275"/>
        <v>#DIV/0!</v>
      </c>
      <c r="BB415" s="161" t="e">
        <f t="shared" si="276"/>
        <v>#DIV/0!</v>
      </c>
      <c r="BC415" s="161" t="e">
        <f t="shared" si="277"/>
        <v>#DIV/0!</v>
      </c>
      <c r="BD415" s="161" t="e">
        <f t="shared" si="278"/>
        <v>#DIV/0!</v>
      </c>
      <c r="BE415" s="161" t="e">
        <f t="shared" si="279"/>
        <v>#DIV/0!</v>
      </c>
      <c r="BF415" s="107">
        <f t="shared" si="280"/>
        <v>0</v>
      </c>
      <c r="BG415" s="161" t="e">
        <f t="shared" si="281"/>
        <v>#DIV/0!</v>
      </c>
      <c r="BH415" s="161" t="e">
        <f t="shared" si="282"/>
        <v>#DIV/0!</v>
      </c>
      <c r="BI415" s="161" t="e">
        <f t="shared" si="283"/>
        <v>#DIV/0!</v>
      </c>
      <c r="BJ415" s="161" t="e">
        <f t="shared" si="284"/>
        <v>#DIV/0!</v>
      </c>
      <c r="BK415" s="161" t="e">
        <f t="shared" si="285"/>
        <v>#DIV/0!</v>
      </c>
      <c r="BL415" s="107">
        <f t="shared" si="286"/>
        <v>0</v>
      </c>
      <c r="BM415" s="161" t="e">
        <f t="shared" si="287"/>
        <v>#DIV/0!</v>
      </c>
      <c r="BN415" s="161" t="e">
        <f t="shared" si="288"/>
        <v>#DIV/0!</v>
      </c>
      <c r="BO415" s="161" t="e">
        <f t="shared" si="289"/>
        <v>#DIV/0!</v>
      </c>
      <c r="BP415" s="161" t="e">
        <f t="shared" si="290"/>
        <v>#DIV/0!</v>
      </c>
      <c r="BQ415" s="161" t="e">
        <f t="shared" si="291"/>
        <v>#DIV/0!</v>
      </c>
      <c r="BR415" s="107">
        <f t="shared" si="292"/>
        <v>0</v>
      </c>
      <c r="BS415" s="161" t="e">
        <f t="shared" si="293"/>
        <v>#DIV/0!</v>
      </c>
      <c r="BT415" s="161" t="e">
        <f t="shared" si="294"/>
        <v>#DIV/0!</v>
      </c>
      <c r="BU415" s="161" t="e">
        <f t="shared" si="295"/>
        <v>#DIV/0!</v>
      </c>
      <c r="BV415" s="161" t="e">
        <f t="shared" si="296"/>
        <v>#DIV/0!</v>
      </c>
      <c r="BW415" s="161" t="e">
        <f t="shared" si="297"/>
        <v>#DIV/0!</v>
      </c>
      <c r="BX415" s="107">
        <f t="shared" si="298"/>
        <v>0</v>
      </c>
      <c r="BZ415" s="40" t="e">
        <f>VLOOKUP(I415,Lists!$D$2:$D$19,1,FALSE)</f>
        <v>#N/A</v>
      </c>
      <c r="CA415" s="40" t="e">
        <f>VLOOKUP($I415,Blends!$B$2:$B$115,1,FALSE)</f>
        <v>#N/A</v>
      </c>
      <c r="CC415" s="218">
        <f>ROUND(IF($I415="Other HFC Blend",(Z415*$L415*SUMIF(Lists!$E$2:$E$133,'Quarterly Information'!$K415,Exchange_Value)+Z415*$N415*SUMIF(Lists!$E$2:$E$133,'Quarterly Information'!$M415,Exchange_Value)+Z415*$P415*SUMIF(Lists!$E$2:$E$133,'Quarterly Information'!$O415,Exchange_Value)+Z415*$R415*SUMIF(Lists!$E$2:$E$133,'Quarterly Information'!$Q415,Exchange_Value)+Z415*$T415*SUMIF(Lists!$E$2:$E$133,'Quarterly Information'!$S415,Exchange_Value))/1000,Z415*SUMIF(Lists!$E$2:$E$133,$I415,Exchange_Value)/1000),1)</f>
        <v>0</v>
      </c>
      <c r="CD415" s="218">
        <f>ROUND(IF($I415="Other HFC Blend",(AA415*$L415*SUMIF(Lists!$E$2:$E$133,'Quarterly Information'!$K415,Exchange_Value)+AA415*$N415*SUMIF(Lists!$E$2:$E$133,'Quarterly Information'!$M415,Exchange_Value)+AA415*$P415*SUMIF(Lists!$E$2:$E$133,'Quarterly Information'!$O415,Exchange_Value)+AA415*$R415*SUMIF(Lists!$E$2:$E$133,'Quarterly Information'!$Q415,Exchange_Value)+AA415*$T415*SUMIF(Lists!$E$2:$E$133,'Quarterly Information'!$S415,Exchange_Value))/1000,AA415*SUMIF(Lists!$E$2:$E$133,$I415,Exchange_Value)/1000),1)</f>
        <v>0</v>
      </c>
      <c r="CE415" s="218">
        <f>ROUND(IF($I415="Other HFC Blend",(AB415*$L415*SUMIF(Lists!$E$2:$E$133,'Quarterly Information'!$K415,Exchange_Value)+AB415*$N415*SUMIF(Lists!$E$2:$E$133,'Quarterly Information'!$M415,Exchange_Value)+AB415*$P415*SUMIF(Lists!$E$2:$E$133,'Quarterly Information'!$O415,Exchange_Value)+AB415*$R415*SUMIF(Lists!$E$2:$E$133,'Quarterly Information'!$Q415,Exchange_Value)+AB415*$T415*SUMIF(Lists!$E$2:$E$133,'Quarterly Information'!$S415,Exchange_Value))/1000,AB415*SUMIF(Lists!$E$2:$E$133,$I415,Exchange_Value)/1000),1)</f>
        <v>0</v>
      </c>
      <c r="CF415" s="218">
        <f>ROUND(IF($I415="Other HFC Blend",(AC415*$L415*SUMIF(Lists!$E$2:$E$133,'Quarterly Information'!$K415,Exchange_Value)+AC415*$N415*SUMIF(Lists!$E$2:$E$133,'Quarterly Information'!$M415,Exchange_Value)+AC415*$P415*SUMIF(Lists!$E$2:$E$133,'Quarterly Information'!$O415,Exchange_Value)+AC415*$R415*SUMIF(Lists!$E$2:$E$133,'Quarterly Information'!$Q415,Exchange_Value)+AC415*$T415*SUMIF(Lists!$E$2:$E$133,'Quarterly Information'!$S415,Exchange_Value))/1000,AC415*SUMIF(Lists!$E$2:$E$133,$I415,Exchange_Value)/1000),1)</f>
        <v>0</v>
      </c>
      <c r="CG415" s="218">
        <f>ROUND(IF($I415="Other HFC Blend",(AD415*$L415*SUMIF(Lists!$E$2:$E$133,'Quarterly Information'!$K415,Exchange_Value)+AD415*$N415*SUMIF(Lists!$E$2:$E$133,'Quarterly Information'!$M415,Exchange_Value)+AD415*$P415*SUMIF(Lists!$E$2:$E$133,'Quarterly Information'!$O415,Exchange_Value)+AD415*$R415*SUMIF(Lists!$E$2:$E$133,'Quarterly Information'!$Q415,Exchange_Value)+AD415*$T415*SUMIF(Lists!$E$2:$E$133,'Quarterly Information'!$S415,Exchange_Value))/1000,AD415*SUMIF(Lists!$E$2:$E$133,$I415,Exchange_Value)/1000),1)</f>
        <v>0</v>
      </c>
      <c r="CH415" s="218">
        <f>ROUND(IF($I415="Other HFC Blend",(AE415*$L415*SUMIF(Lists!$E$2:$E$133,'Quarterly Information'!$K415,Exchange_Value)+AE415*$N415*SUMIF(Lists!$E$2:$E$133,'Quarterly Information'!$M415,Exchange_Value)+AE415*$P415*SUMIF(Lists!$E$2:$E$133,'Quarterly Information'!$O415,Exchange_Value)+AE415*$R415*SUMIF(Lists!$E$2:$E$133,'Quarterly Information'!$Q415,Exchange_Value)+AE415*$T415*SUMIF(Lists!$E$2:$E$133,'Quarterly Information'!$S415,Exchange_Value))/1000,AE415*SUMIF(Lists!$E$2:$E$133,$I415,Exchange_Value)/1000),1)</f>
        <v>0</v>
      </c>
      <c r="CI415" s="218">
        <f>ROUND(IF($I415="Other HFC Blend",(AF415*$L415*SUMIF(Lists!$E$2:$E$133,'Quarterly Information'!$K415,Exchange_Value)+AF415*$N415*SUMIF(Lists!$E$2:$E$133,'Quarterly Information'!$M415,Exchange_Value)+AF415*$P415*SUMIF(Lists!$E$2:$E$133,'Quarterly Information'!$O415,Exchange_Value)+AF415*$R415*SUMIF(Lists!$E$2:$E$133,'Quarterly Information'!$Q415,Exchange_Value)+AF415*$T415*SUMIF(Lists!$E$2:$E$133,'Quarterly Information'!$S415,Exchange_Value))/1000,AF415*SUMIF(Lists!$E$2:$E$133,$I415,Exchange_Value)/1000),1)</f>
        <v>0</v>
      </c>
    </row>
    <row r="416" spans="1:87" ht="14" x14ac:dyDescent="0.25">
      <c r="A416" s="39">
        <v>374</v>
      </c>
      <c r="B416" s="90" t="str">
        <f t="shared" si="256"/>
        <v/>
      </c>
      <c r="C416" s="159"/>
      <c r="D416" s="91"/>
      <c r="E416" s="174"/>
      <c r="F416" s="92"/>
      <c r="G416" s="93"/>
      <c r="H416" s="94"/>
      <c r="I416" s="185"/>
      <c r="J416" s="200"/>
      <c r="K416" s="210"/>
      <c r="L416" s="95"/>
      <c r="M416" s="92"/>
      <c r="N416" s="95"/>
      <c r="O416" s="92"/>
      <c r="P416" s="95"/>
      <c r="Q416" s="128"/>
      <c r="R416" s="95"/>
      <c r="S416" s="128"/>
      <c r="T416" s="211"/>
      <c r="U416" s="203"/>
      <c r="V416" s="92"/>
      <c r="W416" s="96"/>
      <c r="X416" s="92"/>
      <c r="Y416" s="220"/>
      <c r="Z416" s="226"/>
      <c r="AA416" s="165"/>
      <c r="AB416" s="165"/>
      <c r="AC416" s="165"/>
      <c r="AD416" s="165"/>
      <c r="AE416" s="165"/>
      <c r="AF416" s="168"/>
      <c r="AG416"/>
      <c r="AH416" s="107">
        <f t="shared" si="258"/>
        <v>0</v>
      </c>
      <c r="AI416" s="107">
        <f t="shared" si="259"/>
        <v>0</v>
      </c>
      <c r="AJ416" s="107">
        <f t="shared" si="260"/>
        <v>0</v>
      </c>
      <c r="AK416" s="107">
        <f t="shared" si="261"/>
        <v>0</v>
      </c>
      <c r="AL416" s="107">
        <f t="shared" si="262"/>
        <v>0</v>
      </c>
      <c r="AM416" s="107">
        <f t="shared" si="257"/>
        <v>0</v>
      </c>
      <c r="AO416" s="161" t="e">
        <f t="shared" si="263"/>
        <v>#DIV/0!</v>
      </c>
      <c r="AP416" s="161" t="e">
        <f t="shared" si="264"/>
        <v>#DIV/0!</v>
      </c>
      <c r="AQ416" s="161" t="e">
        <f t="shared" si="265"/>
        <v>#DIV/0!</v>
      </c>
      <c r="AR416" s="161" t="e">
        <f t="shared" si="266"/>
        <v>#DIV/0!</v>
      </c>
      <c r="AS416" s="161" t="e">
        <f t="shared" si="267"/>
        <v>#DIV/0!</v>
      </c>
      <c r="AT416" s="107">
        <f t="shared" si="268"/>
        <v>0</v>
      </c>
      <c r="AU416" s="161" t="e">
        <f t="shared" si="269"/>
        <v>#DIV/0!</v>
      </c>
      <c r="AV416" s="161" t="e">
        <f t="shared" si="270"/>
        <v>#DIV/0!</v>
      </c>
      <c r="AW416" s="161" t="e">
        <f t="shared" si="271"/>
        <v>#DIV/0!</v>
      </c>
      <c r="AX416" s="161" t="e">
        <f t="shared" si="272"/>
        <v>#DIV/0!</v>
      </c>
      <c r="AY416" s="161" t="e">
        <f t="shared" si="273"/>
        <v>#DIV/0!</v>
      </c>
      <c r="AZ416" s="107">
        <f t="shared" si="274"/>
        <v>0</v>
      </c>
      <c r="BA416" s="161" t="e">
        <f t="shared" si="275"/>
        <v>#DIV/0!</v>
      </c>
      <c r="BB416" s="161" t="e">
        <f t="shared" si="276"/>
        <v>#DIV/0!</v>
      </c>
      <c r="BC416" s="161" t="e">
        <f t="shared" si="277"/>
        <v>#DIV/0!</v>
      </c>
      <c r="BD416" s="161" t="e">
        <f t="shared" si="278"/>
        <v>#DIV/0!</v>
      </c>
      <c r="BE416" s="161" t="e">
        <f t="shared" si="279"/>
        <v>#DIV/0!</v>
      </c>
      <c r="BF416" s="107">
        <f t="shared" si="280"/>
        <v>0</v>
      </c>
      <c r="BG416" s="161" t="e">
        <f t="shared" si="281"/>
        <v>#DIV/0!</v>
      </c>
      <c r="BH416" s="161" t="e">
        <f t="shared" si="282"/>
        <v>#DIV/0!</v>
      </c>
      <c r="BI416" s="161" t="e">
        <f t="shared" si="283"/>
        <v>#DIV/0!</v>
      </c>
      <c r="BJ416" s="161" t="e">
        <f t="shared" si="284"/>
        <v>#DIV/0!</v>
      </c>
      <c r="BK416" s="161" t="e">
        <f t="shared" si="285"/>
        <v>#DIV/0!</v>
      </c>
      <c r="BL416" s="107">
        <f t="shared" si="286"/>
        <v>0</v>
      </c>
      <c r="BM416" s="161" t="e">
        <f t="shared" si="287"/>
        <v>#DIV/0!</v>
      </c>
      <c r="BN416" s="161" t="e">
        <f t="shared" si="288"/>
        <v>#DIV/0!</v>
      </c>
      <c r="BO416" s="161" t="e">
        <f t="shared" si="289"/>
        <v>#DIV/0!</v>
      </c>
      <c r="BP416" s="161" t="e">
        <f t="shared" si="290"/>
        <v>#DIV/0!</v>
      </c>
      <c r="BQ416" s="161" t="e">
        <f t="shared" si="291"/>
        <v>#DIV/0!</v>
      </c>
      <c r="BR416" s="107">
        <f t="shared" si="292"/>
        <v>0</v>
      </c>
      <c r="BS416" s="161" t="e">
        <f t="shared" si="293"/>
        <v>#DIV/0!</v>
      </c>
      <c r="BT416" s="161" t="e">
        <f t="shared" si="294"/>
        <v>#DIV/0!</v>
      </c>
      <c r="BU416" s="161" t="e">
        <f t="shared" si="295"/>
        <v>#DIV/0!</v>
      </c>
      <c r="BV416" s="161" t="e">
        <f t="shared" si="296"/>
        <v>#DIV/0!</v>
      </c>
      <c r="BW416" s="161" t="e">
        <f t="shared" si="297"/>
        <v>#DIV/0!</v>
      </c>
      <c r="BX416" s="107">
        <f t="shared" si="298"/>
        <v>0</v>
      </c>
      <c r="BZ416" s="40" t="e">
        <f>VLOOKUP(I416,Lists!$D$2:$D$19,1,FALSE)</f>
        <v>#N/A</v>
      </c>
      <c r="CA416" s="40" t="e">
        <f>VLOOKUP($I416,Blends!$B$2:$B$115,1,FALSE)</f>
        <v>#N/A</v>
      </c>
      <c r="CC416" s="218">
        <f>ROUND(IF($I416="Other HFC Blend",(Z416*$L416*SUMIF(Lists!$E$2:$E$133,'Quarterly Information'!$K416,Exchange_Value)+Z416*$N416*SUMIF(Lists!$E$2:$E$133,'Quarterly Information'!$M416,Exchange_Value)+Z416*$P416*SUMIF(Lists!$E$2:$E$133,'Quarterly Information'!$O416,Exchange_Value)+Z416*$R416*SUMIF(Lists!$E$2:$E$133,'Quarterly Information'!$Q416,Exchange_Value)+Z416*$T416*SUMIF(Lists!$E$2:$E$133,'Quarterly Information'!$S416,Exchange_Value))/1000,Z416*SUMIF(Lists!$E$2:$E$133,$I416,Exchange_Value)/1000),1)</f>
        <v>0</v>
      </c>
      <c r="CD416" s="218">
        <f>ROUND(IF($I416="Other HFC Blend",(AA416*$L416*SUMIF(Lists!$E$2:$E$133,'Quarterly Information'!$K416,Exchange_Value)+AA416*$N416*SUMIF(Lists!$E$2:$E$133,'Quarterly Information'!$M416,Exchange_Value)+AA416*$P416*SUMIF(Lists!$E$2:$E$133,'Quarterly Information'!$O416,Exchange_Value)+AA416*$R416*SUMIF(Lists!$E$2:$E$133,'Quarterly Information'!$Q416,Exchange_Value)+AA416*$T416*SUMIF(Lists!$E$2:$E$133,'Quarterly Information'!$S416,Exchange_Value))/1000,AA416*SUMIF(Lists!$E$2:$E$133,$I416,Exchange_Value)/1000),1)</f>
        <v>0</v>
      </c>
      <c r="CE416" s="218">
        <f>ROUND(IF($I416="Other HFC Blend",(AB416*$L416*SUMIF(Lists!$E$2:$E$133,'Quarterly Information'!$K416,Exchange_Value)+AB416*$N416*SUMIF(Lists!$E$2:$E$133,'Quarterly Information'!$M416,Exchange_Value)+AB416*$P416*SUMIF(Lists!$E$2:$E$133,'Quarterly Information'!$O416,Exchange_Value)+AB416*$R416*SUMIF(Lists!$E$2:$E$133,'Quarterly Information'!$Q416,Exchange_Value)+AB416*$T416*SUMIF(Lists!$E$2:$E$133,'Quarterly Information'!$S416,Exchange_Value))/1000,AB416*SUMIF(Lists!$E$2:$E$133,$I416,Exchange_Value)/1000),1)</f>
        <v>0</v>
      </c>
      <c r="CF416" s="218">
        <f>ROUND(IF($I416="Other HFC Blend",(AC416*$L416*SUMIF(Lists!$E$2:$E$133,'Quarterly Information'!$K416,Exchange_Value)+AC416*$N416*SUMIF(Lists!$E$2:$E$133,'Quarterly Information'!$M416,Exchange_Value)+AC416*$P416*SUMIF(Lists!$E$2:$E$133,'Quarterly Information'!$O416,Exchange_Value)+AC416*$R416*SUMIF(Lists!$E$2:$E$133,'Quarterly Information'!$Q416,Exchange_Value)+AC416*$T416*SUMIF(Lists!$E$2:$E$133,'Quarterly Information'!$S416,Exchange_Value))/1000,AC416*SUMIF(Lists!$E$2:$E$133,$I416,Exchange_Value)/1000),1)</f>
        <v>0</v>
      </c>
      <c r="CG416" s="218">
        <f>ROUND(IF($I416="Other HFC Blend",(AD416*$L416*SUMIF(Lists!$E$2:$E$133,'Quarterly Information'!$K416,Exchange_Value)+AD416*$N416*SUMIF(Lists!$E$2:$E$133,'Quarterly Information'!$M416,Exchange_Value)+AD416*$P416*SUMIF(Lists!$E$2:$E$133,'Quarterly Information'!$O416,Exchange_Value)+AD416*$R416*SUMIF(Lists!$E$2:$E$133,'Quarterly Information'!$Q416,Exchange_Value)+AD416*$T416*SUMIF(Lists!$E$2:$E$133,'Quarterly Information'!$S416,Exchange_Value))/1000,AD416*SUMIF(Lists!$E$2:$E$133,$I416,Exchange_Value)/1000),1)</f>
        <v>0</v>
      </c>
      <c r="CH416" s="218">
        <f>ROUND(IF($I416="Other HFC Blend",(AE416*$L416*SUMIF(Lists!$E$2:$E$133,'Quarterly Information'!$K416,Exchange_Value)+AE416*$N416*SUMIF(Lists!$E$2:$E$133,'Quarterly Information'!$M416,Exchange_Value)+AE416*$P416*SUMIF(Lists!$E$2:$E$133,'Quarterly Information'!$O416,Exchange_Value)+AE416*$R416*SUMIF(Lists!$E$2:$E$133,'Quarterly Information'!$Q416,Exchange_Value)+AE416*$T416*SUMIF(Lists!$E$2:$E$133,'Quarterly Information'!$S416,Exchange_Value))/1000,AE416*SUMIF(Lists!$E$2:$E$133,$I416,Exchange_Value)/1000),1)</f>
        <v>0</v>
      </c>
      <c r="CI416" s="218">
        <f>ROUND(IF($I416="Other HFC Blend",(AF416*$L416*SUMIF(Lists!$E$2:$E$133,'Quarterly Information'!$K416,Exchange_Value)+AF416*$N416*SUMIF(Lists!$E$2:$E$133,'Quarterly Information'!$M416,Exchange_Value)+AF416*$P416*SUMIF(Lists!$E$2:$E$133,'Quarterly Information'!$O416,Exchange_Value)+AF416*$R416*SUMIF(Lists!$E$2:$E$133,'Quarterly Information'!$Q416,Exchange_Value)+AF416*$T416*SUMIF(Lists!$E$2:$E$133,'Quarterly Information'!$S416,Exchange_Value))/1000,AF416*SUMIF(Lists!$E$2:$E$133,$I416,Exchange_Value)/1000),1)</f>
        <v>0</v>
      </c>
    </row>
    <row r="417" spans="1:87" ht="14" x14ac:dyDescent="0.25">
      <c r="A417" s="39">
        <v>375</v>
      </c>
      <c r="B417" s="90" t="str">
        <f t="shared" si="256"/>
        <v/>
      </c>
      <c r="C417" s="159"/>
      <c r="D417" s="91"/>
      <c r="E417" s="174"/>
      <c r="F417" s="92"/>
      <c r="G417" s="93"/>
      <c r="H417" s="94"/>
      <c r="I417" s="185"/>
      <c r="J417" s="200"/>
      <c r="K417" s="210"/>
      <c r="L417" s="95"/>
      <c r="M417" s="92"/>
      <c r="N417" s="95"/>
      <c r="O417" s="92"/>
      <c r="P417" s="95"/>
      <c r="Q417" s="128"/>
      <c r="R417" s="95"/>
      <c r="S417" s="128"/>
      <c r="T417" s="211"/>
      <c r="U417" s="203"/>
      <c r="V417" s="92"/>
      <c r="W417" s="96"/>
      <c r="X417" s="92"/>
      <c r="Y417" s="220"/>
      <c r="Z417" s="226"/>
      <c r="AA417" s="165"/>
      <c r="AB417" s="165"/>
      <c r="AC417" s="165"/>
      <c r="AD417" s="165"/>
      <c r="AE417" s="165"/>
      <c r="AF417" s="168"/>
      <c r="AG417"/>
      <c r="AH417" s="107">
        <f t="shared" si="258"/>
        <v>0</v>
      </c>
      <c r="AI417" s="107">
        <f t="shared" si="259"/>
        <v>0</v>
      </c>
      <c r="AJ417" s="107">
        <f t="shared" si="260"/>
        <v>0</v>
      </c>
      <c r="AK417" s="107">
        <f t="shared" si="261"/>
        <v>0</v>
      </c>
      <c r="AL417" s="107">
        <f t="shared" si="262"/>
        <v>0</v>
      </c>
      <c r="AM417" s="107">
        <f t="shared" si="257"/>
        <v>0</v>
      </c>
      <c r="AO417" s="161" t="e">
        <f t="shared" si="263"/>
        <v>#DIV/0!</v>
      </c>
      <c r="AP417" s="161" t="e">
        <f t="shared" si="264"/>
        <v>#DIV/0!</v>
      </c>
      <c r="AQ417" s="161" t="e">
        <f t="shared" si="265"/>
        <v>#DIV/0!</v>
      </c>
      <c r="AR417" s="161" t="e">
        <f t="shared" si="266"/>
        <v>#DIV/0!</v>
      </c>
      <c r="AS417" s="161" t="e">
        <f t="shared" si="267"/>
        <v>#DIV/0!</v>
      </c>
      <c r="AT417" s="107">
        <f t="shared" si="268"/>
        <v>0</v>
      </c>
      <c r="AU417" s="161" t="e">
        <f t="shared" si="269"/>
        <v>#DIV/0!</v>
      </c>
      <c r="AV417" s="161" t="e">
        <f t="shared" si="270"/>
        <v>#DIV/0!</v>
      </c>
      <c r="AW417" s="161" t="e">
        <f t="shared" si="271"/>
        <v>#DIV/0!</v>
      </c>
      <c r="AX417" s="161" t="e">
        <f t="shared" si="272"/>
        <v>#DIV/0!</v>
      </c>
      <c r="AY417" s="161" t="e">
        <f t="shared" si="273"/>
        <v>#DIV/0!</v>
      </c>
      <c r="AZ417" s="107">
        <f t="shared" si="274"/>
        <v>0</v>
      </c>
      <c r="BA417" s="161" t="e">
        <f t="shared" si="275"/>
        <v>#DIV/0!</v>
      </c>
      <c r="BB417" s="161" t="e">
        <f t="shared" si="276"/>
        <v>#DIV/0!</v>
      </c>
      <c r="BC417" s="161" t="e">
        <f t="shared" si="277"/>
        <v>#DIV/0!</v>
      </c>
      <c r="BD417" s="161" t="e">
        <f t="shared" si="278"/>
        <v>#DIV/0!</v>
      </c>
      <c r="BE417" s="161" t="e">
        <f t="shared" si="279"/>
        <v>#DIV/0!</v>
      </c>
      <c r="BF417" s="107">
        <f t="shared" si="280"/>
        <v>0</v>
      </c>
      <c r="BG417" s="161" t="e">
        <f t="shared" si="281"/>
        <v>#DIV/0!</v>
      </c>
      <c r="BH417" s="161" t="e">
        <f t="shared" si="282"/>
        <v>#DIV/0!</v>
      </c>
      <c r="BI417" s="161" t="e">
        <f t="shared" si="283"/>
        <v>#DIV/0!</v>
      </c>
      <c r="BJ417" s="161" t="e">
        <f t="shared" si="284"/>
        <v>#DIV/0!</v>
      </c>
      <c r="BK417" s="161" t="e">
        <f t="shared" si="285"/>
        <v>#DIV/0!</v>
      </c>
      <c r="BL417" s="107">
        <f t="shared" si="286"/>
        <v>0</v>
      </c>
      <c r="BM417" s="161" t="e">
        <f t="shared" si="287"/>
        <v>#DIV/0!</v>
      </c>
      <c r="BN417" s="161" t="e">
        <f t="shared" si="288"/>
        <v>#DIV/0!</v>
      </c>
      <c r="BO417" s="161" t="e">
        <f t="shared" si="289"/>
        <v>#DIV/0!</v>
      </c>
      <c r="BP417" s="161" t="e">
        <f t="shared" si="290"/>
        <v>#DIV/0!</v>
      </c>
      <c r="BQ417" s="161" t="e">
        <f t="shared" si="291"/>
        <v>#DIV/0!</v>
      </c>
      <c r="BR417" s="107">
        <f t="shared" si="292"/>
        <v>0</v>
      </c>
      <c r="BS417" s="161" t="e">
        <f t="shared" si="293"/>
        <v>#DIV/0!</v>
      </c>
      <c r="BT417" s="161" t="e">
        <f t="shared" si="294"/>
        <v>#DIV/0!</v>
      </c>
      <c r="BU417" s="161" t="e">
        <f t="shared" si="295"/>
        <v>#DIV/0!</v>
      </c>
      <c r="BV417" s="161" t="e">
        <f t="shared" si="296"/>
        <v>#DIV/0!</v>
      </c>
      <c r="BW417" s="161" t="e">
        <f t="shared" si="297"/>
        <v>#DIV/0!</v>
      </c>
      <c r="BX417" s="107">
        <f t="shared" si="298"/>
        <v>0</v>
      </c>
      <c r="BZ417" s="40" t="e">
        <f>VLOOKUP(I417,Lists!$D$2:$D$19,1,FALSE)</f>
        <v>#N/A</v>
      </c>
      <c r="CA417" s="40" t="e">
        <f>VLOOKUP($I417,Blends!$B$2:$B$115,1,FALSE)</f>
        <v>#N/A</v>
      </c>
      <c r="CC417" s="218">
        <f>ROUND(IF($I417="Other HFC Blend",(Z417*$L417*SUMIF(Lists!$E$2:$E$133,'Quarterly Information'!$K417,Exchange_Value)+Z417*$N417*SUMIF(Lists!$E$2:$E$133,'Quarterly Information'!$M417,Exchange_Value)+Z417*$P417*SUMIF(Lists!$E$2:$E$133,'Quarterly Information'!$O417,Exchange_Value)+Z417*$R417*SUMIF(Lists!$E$2:$E$133,'Quarterly Information'!$Q417,Exchange_Value)+Z417*$T417*SUMIF(Lists!$E$2:$E$133,'Quarterly Information'!$S417,Exchange_Value))/1000,Z417*SUMIF(Lists!$E$2:$E$133,$I417,Exchange_Value)/1000),1)</f>
        <v>0</v>
      </c>
      <c r="CD417" s="218">
        <f>ROUND(IF($I417="Other HFC Blend",(AA417*$L417*SUMIF(Lists!$E$2:$E$133,'Quarterly Information'!$K417,Exchange_Value)+AA417*$N417*SUMIF(Lists!$E$2:$E$133,'Quarterly Information'!$M417,Exchange_Value)+AA417*$P417*SUMIF(Lists!$E$2:$E$133,'Quarterly Information'!$O417,Exchange_Value)+AA417*$R417*SUMIF(Lists!$E$2:$E$133,'Quarterly Information'!$Q417,Exchange_Value)+AA417*$T417*SUMIF(Lists!$E$2:$E$133,'Quarterly Information'!$S417,Exchange_Value))/1000,AA417*SUMIF(Lists!$E$2:$E$133,$I417,Exchange_Value)/1000),1)</f>
        <v>0</v>
      </c>
      <c r="CE417" s="218">
        <f>ROUND(IF($I417="Other HFC Blend",(AB417*$L417*SUMIF(Lists!$E$2:$E$133,'Quarterly Information'!$K417,Exchange_Value)+AB417*$N417*SUMIF(Lists!$E$2:$E$133,'Quarterly Information'!$M417,Exchange_Value)+AB417*$P417*SUMIF(Lists!$E$2:$E$133,'Quarterly Information'!$O417,Exchange_Value)+AB417*$R417*SUMIF(Lists!$E$2:$E$133,'Quarterly Information'!$Q417,Exchange_Value)+AB417*$T417*SUMIF(Lists!$E$2:$E$133,'Quarterly Information'!$S417,Exchange_Value))/1000,AB417*SUMIF(Lists!$E$2:$E$133,$I417,Exchange_Value)/1000),1)</f>
        <v>0</v>
      </c>
      <c r="CF417" s="218">
        <f>ROUND(IF($I417="Other HFC Blend",(AC417*$L417*SUMIF(Lists!$E$2:$E$133,'Quarterly Information'!$K417,Exchange_Value)+AC417*$N417*SUMIF(Lists!$E$2:$E$133,'Quarterly Information'!$M417,Exchange_Value)+AC417*$P417*SUMIF(Lists!$E$2:$E$133,'Quarterly Information'!$O417,Exchange_Value)+AC417*$R417*SUMIF(Lists!$E$2:$E$133,'Quarterly Information'!$Q417,Exchange_Value)+AC417*$T417*SUMIF(Lists!$E$2:$E$133,'Quarterly Information'!$S417,Exchange_Value))/1000,AC417*SUMIF(Lists!$E$2:$E$133,$I417,Exchange_Value)/1000),1)</f>
        <v>0</v>
      </c>
      <c r="CG417" s="218">
        <f>ROUND(IF($I417="Other HFC Blend",(AD417*$L417*SUMIF(Lists!$E$2:$E$133,'Quarterly Information'!$K417,Exchange_Value)+AD417*$N417*SUMIF(Lists!$E$2:$E$133,'Quarterly Information'!$M417,Exchange_Value)+AD417*$P417*SUMIF(Lists!$E$2:$E$133,'Quarterly Information'!$O417,Exchange_Value)+AD417*$R417*SUMIF(Lists!$E$2:$E$133,'Quarterly Information'!$Q417,Exchange_Value)+AD417*$T417*SUMIF(Lists!$E$2:$E$133,'Quarterly Information'!$S417,Exchange_Value))/1000,AD417*SUMIF(Lists!$E$2:$E$133,$I417,Exchange_Value)/1000),1)</f>
        <v>0</v>
      </c>
      <c r="CH417" s="218">
        <f>ROUND(IF($I417="Other HFC Blend",(AE417*$L417*SUMIF(Lists!$E$2:$E$133,'Quarterly Information'!$K417,Exchange_Value)+AE417*$N417*SUMIF(Lists!$E$2:$E$133,'Quarterly Information'!$M417,Exchange_Value)+AE417*$P417*SUMIF(Lists!$E$2:$E$133,'Quarterly Information'!$O417,Exchange_Value)+AE417*$R417*SUMIF(Lists!$E$2:$E$133,'Quarterly Information'!$Q417,Exchange_Value)+AE417*$T417*SUMIF(Lists!$E$2:$E$133,'Quarterly Information'!$S417,Exchange_Value))/1000,AE417*SUMIF(Lists!$E$2:$E$133,$I417,Exchange_Value)/1000),1)</f>
        <v>0</v>
      </c>
      <c r="CI417" s="218">
        <f>ROUND(IF($I417="Other HFC Blend",(AF417*$L417*SUMIF(Lists!$E$2:$E$133,'Quarterly Information'!$K417,Exchange_Value)+AF417*$N417*SUMIF(Lists!$E$2:$E$133,'Quarterly Information'!$M417,Exchange_Value)+AF417*$P417*SUMIF(Lists!$E$2:$E$133,'Quarterly Information'!$O417,Exchange_Value)+AF417*$R417*SUMIF(Lists!$E$2:$E$133,'Quarterly Information'!$Q417,Exchange_Value)+AF417*$T417*SUMIF(Lists!$E$2:$E$133,'Quarterly Information'!$S417,Exchange_Value))/1000,AF417*SUMIF(Lists!$E$2:$E$133,$I417,Exchange_Value)/1000),1)</f>
        <v>0</v>
      </c>
    </row>
    <row r="418" spans="1:87" ht="14" x14ac:dyDescent="0.25">
      <c r="A418" s="39">
        <v>376</v>
      </c>
      <c r="B418" s="90" t="str">
        <f t="shared" si="256"/>
        <v/>
      </c>
      <c r="C418" s="159"/>
      <c r="D418" s="91"/>
      <c r="E418" s="174"/>
      <c r="F418" s="92"/>
      <c r="G418" s="93"/>
      <c r="H418" s="94"/>
      <c r="I418" s="185"/>
      <c r="J418" s="200"/>
      <c r="K418" s="210"/>
      <c r="L418" s="95"/>
      <c r="M418" s="92"/>
      <c r="N418" s="95"/>
      <c r="O418" s="92"/>
      <c r="P418" s="95"/>
      <c r="Q418" s="128"/>
      <c r="R418" s="95"/>
      <c r="S418" s="128"/>
      <c r="T418" s="211"/>
      <c r="U418" s="203"/>
      <c r="V418" s="92"/>
      <c r="W418" s="96"/>
      <c r="X418" s="92"/>
      <c r="Y418" s="220"/>
      <c r="Z418" s="226"/>
      <c r="AA418" s="165"/>
      <c r="AB418" s="165"/>
      <c r="AC418" s="165"/>
      <c r="AD418" s="165"/>
      <c r="AE418" s="165"/>
      <c r="AF418" s="168"/>
      <c r="AG418"/>
      <c r="AH418" s="107">
        <f t="shared" si="258"/>
        <v>0</v>
      </c>
      <c r="AI418" s="107">
        <f t="shared" si="259"/>
        <v>0</v>
      </c>
      <c r="AJ418" s="107">
        <f t="shared" si="260"/>
        <v>0</v>
      </c>
      <c r="AK418" s="107">
        <f t="shared" si="261"/>
        <v>0</v>
      </c>
      <c r="AL418" s="107">
        <f t="shared" si="262"/>
        <v>0</v>
      </c>
      <c r="AM418" s="107">
        <f t="shared" si="257"/>
        <v>0</v>
      </c>
      <c r="AO418" s="161" t="e">
        <f t="shared" si="263"/>
        <v>#DIV/0!</v>
      </c>
      <c r="AP418" s="161" t="e">
        <f t="shared" si="264"/>
        <v>#DIV/0!</v>
      </c>
      <c r="AQ418" s="161" t="e">
        <f t="shared" si="265"/>
        <v>#DIV/0!</v>
      </c>
      <c r="AR418" s="161" t="e">
        <f t="shared" si="266"/>
        <v>#DIV/0!</v>
      </c>
      <c r="AS418" s="161" t="e">
        <f t="shared" si="267"/>
        <v>#DIV/0!</v>
      </c>
      <c r="AT418" s="107">
        <f t="shared" si="268"/>
        <v>0</v>
      </c>
      <c r="AU418" s="161" t="e">
        <f t="shared" si="269"/>
        <v>#DIV/0!</v>
      </c>
      <c r="AV418" s="161" t="e">
        <f t="shared" si="270"/>
        <v>#DIV/0!</v>
      </c>
      <c r="AW418" s="161" t="e">
        <f t="shared" si="271"/>
        <v>#DIV/0!</v>
      </c>
      <c r="AX418" s="161" t="e">
        <f t="shared" si="272"/>
        <v>#DIV/0!</v>
      </c>
      <c r="AY418" s="161" t="e">
        <f t="shared" si="273"/>
        <v>#DIV/0!</v>
      </c>
      <c r="AZ418" s="107">
        <f t="shared" si="274"/>
        <v>0</v>
      </c>
      <c r="BA418" s="161" t="e">
        <f t="shared" si="275"/>
        <v>#DIV/0!</v>
      </c>
      <c r="BB418" s="161" t="e">
        <f t="shared" si="276"/>
        <v>#DIV/0!</v>
      </c>
      <c r="BC418" s="161" t="e">
        <f t="shared" si="277"/>
        <v>#DIV/0!</v>
      </c>
      <c r="BD418" s="161" t="e">
        <f t="shared" si="278"/>
        <v>#DIV/0!</v>
      </c>
      <c r="BE418" s="161" t="e">
        <f t="shared" si="279"/>
        <v>#DIV/0!</v>
      </c>
      <c r="BF418" s="107">
        <f t="shared" si="280"/>
        <v>0</v>
      </c>
      <c r="BG418" s="161" t="e">
        <f t="shared" si="281"/>
        <v>#DIV/0!</v>
      </c>
      <c r="BH418" s="161" t="e">
        <f t="shared" si="282"/>
        <v>#DIV/0!</v>
      </c>
      <c r="BI418" s="161" t="e">
        <f t="shared" si="283"/>
        <v>#DIV/0!</v>
      </c>
      <c r="BJ418" s="161" t="e">
        <f t="shared" si="284"/>
        <v>#DIV/0!</v>
      </c>
      <c r="BK418" s="161" t="e">
        <f t="shared" si="285"/>
        <v>#DIV/0!</v>
      </c>
      <c r="BL418" s="107">
        <f t="shared" si="286"/>
        <v>0</v>
      </c>
      <c r="BM418" s="161" t="e">
        <f t="shared" si="287"/>
        <v>#DIV/0!</v>
      </c>
      <c r="BN418" s="161" t="e">
        <f t="shared" si="288"/>
        <v>#DIV/0!</v>
      </c>
      <c r="BO418" s="161" t="e">
        <f t="shared" si="289"/>
        <v>#DIV/0!</v>
      </c>
      <c r="BP418" s="161" t="e">
        <f t="shared" si="290"/>
        <v>#DIV/0!</v>
      </c>
      <c r="BQ418" s="161" t="e">
        <f t="shared" si="291"/>
        <v>#DIV/0!</v>
      </c>
      <c r="BR418" s="107">
        <f t="shared" si="292"/>
        <v>0</v>
      </c>
      <c r="BS418" s="161" t="e">
        <f t="shared" si="293"/>
        <v>#DIV/0!</v>
      </c>
      <c r="BT418" s="161" t="e">
        <f t="shared" si="294"/>
        <v>#DIV/0!</v>
      </c>
      <c r="BU418" s="161" t="e">
        <f t="shared" si="295"/>
        <v>#DIV/0!</v>
      </c>
      <c r="BV418" s="161" t="e">
        <f t="shared" si="296"/>
        <v>#DIV/0!</v>
      </c>
      <c r="BW418" s="161" t="e">
        <f t="shared" si="297"/>
        <v>#DIV/0!</v>
      </c>
      <c r="BX418" s="107">
        <f t="shared" si="298"/>
        <v>0</v>
      </c>
      <c r="BZ418" s="40" t="e">
        <f>VLOOKUP(I418,Lists!$D$2:$D$19,1,FALSE)</f>
        <v>#N/A</v>
      </c>
      <c r="CA418" s="40" t="e">
        <f>VLOOKUP($I418,Blends!$B$2:$B$115,1,FALSE)</f>
        <v>#N/A</v>
      </c>
      <c r="CC418" s="218">
        <f>ROUND(IF($I418="Other HFC Blend",(Z418*$L418*SUMIF(Lists!$E$2:$E$133,'Quarterly Information'!$K418,Exchange_Value)+Z418*$N418*SUMIF(Lists!$E$2:$E$133,'Quarterly Information'!$M418,Exchange_Value)+Z418*$P418*SUMIF(Lists!$E$2:$E$133,'Quarterly Information'!$O418,Exchange_Value)+Z418*$R418*SUMIF(Lists!$E$2:$E$133,'Quarterly Information'!$Q418,Exchange_Value)+Z418*$T418*SUMIF(Lists!$E$2:$E$133,'Quarterly Information'!$S418,Exchange_Value))/1000,Z418*SUMIF(Lists!$E$2:$E$133,$I418,Exchange_Value)/1000),1)</f>
        <v>0</v>
      </c>
      <c r="CD418" s="218">
        <f>ROUND(IF($I418="Other HFC Blend",(AA418*$L418*SUMIF(Lists!$E$2:$E$133,'Quarterly Information'!$K418,Exchange_Value)+AA418*$N418*SUMIF(Lists!$E$2:$E$133,'Quarterly Information'!$M418,Exchange_Value)+AA418*$P418*SUMIF(Lists!$E$2:$E$133,'Quarterly Information'!$O418,Exchange_Value)+AA418*$R418*SUMIF(Lists!$E$2:$E$133,'Quarterly Information'!$Q418,Exchange_Value)+AA418*$T418*SUMIF(Lists!$E$2:$E$133,'Quarterly Information'!$S418,Exchange_Value))/1000,AA418*SUMIF(Lists!$E$2:$E$133,$I418,Exchange_Value)/1000),1)</f>
        <v>0</v>
      </c>
      <c r="CE418" s="218">
        <f>ROUND(IF($I418="Other HFC Blend",(AB418*$L418*SUMIF(Lists!$E$2:$E$133,'Quarterly Information'!$K418,Exchange_Value)+AB418*$N418*SUMIF(Lists!$E$2:$E$133,'Quarterly Information'!$M418,Exchange_Value)+AB418*$P418*SUMIF(Lists!$E$2:$E$133,'Quarterly Information'!$O418,Exchange_Value)+AB418*$R418*SUMIF(Lists!$E$2:$E$133,'Quarterly Information'!$Q418,Exchange_Value)+AB418*$T418*SUMIF(Lists!$E$2:$E$133,'Quarterly Information'!$S418,Exchange_Value))/1000,AB418*SUMIF(Lists!$E$2:$E$133,$I418,Exchange_Value)/1000),1)</f>
        <v>0</v>
      </c>
      <c r="CF418" s="218">
        <f>ROUND(IF($I418="Other HFC Blend",(AC418*$L418*SUMIF(Lists!$E$2:$E$133,'Quarterly Information'!$K418,Exchange_Value)+AC418*$N418*SUMIF(Lists!$E$2:$E$133,'Quarterly Information'!$M418,Exchange_Value)+AC418*$P418*SUMIF(Lists!$E$2:$E$133,'Quarterly Information'!$O418,Exchange_Value)+AC418*$R418*SUMIF(Lists!$E$2:$E$133,'Quarterly Information'!$Q418,Exchange_Value)+AC418*$T418*SUMIF(Lists!$E$2:$E$133,'Quarterly Information'!$S418,Exchange_Value))/1000,AC418*SUMIF(Lists!$E$2:$E$133,$I418,Exchange_Value)/1000),1)</f>
        <v>0</v>
      </c>
      <c r="CG418" s="218">
        <f>ROUND(IF($I418="Other HFC Blend",(AD418*$L418*SUMIF(Lists!$E$2:$E$133,'Quarterly Information'!$K418,Exchange_Value)+AD418*$N418*SUMIF(Lists!$E$2:$E$133,'Quarterly Information'!$M418,Exchange_Value)+AD418*$P418*SUMIF(Lists!$E$2:$E$133,'Quarterly Information'!$O418,Exchange_Value)+AD418*$R418*SUMIF(Lists!$E$2:$E$133,'Quarterly Information'!$Q418,Exchange_Value)+AD418*$T418*SUMIF(Lists!$E$2:$E$133,'Quarterly Information'!$S418,Exchange_Value))/1000,AD418*SUMIF(Lists!$E$2:$E$133,$I418,Exchange_Value)/1000),1)</f>
        <v>0</v>
      </c>
      <c r="CH418" s="218">
        <f>ROUND(IF($I418="Other HFC Blend",(AE418*$L418*SUMIF(Lists!$E$2:$E$133,'Quarterly Information'!$K418,Exchange_Value)+AE418*$N418*SUMIF(Lists!$E$2:$E$133,'Quarterly Information'!$M418,Exchange_Value)+AE418*$P418*SUMIF(Lists!$E$2:$E$133,'Quarterly Information'!$O418,Exchange_Value)+AE418*$R418*SUMIF(Lists!$E$2:$E$133,'Quarterly Information'!$Q418,Exchange_Value)+AE418*$T418*SUMIF(Lists!$E$2:$E$133,'Quarterly Information'!$S418,Exchange_Value))/1000,AE418*SUMIF(Lists!$E$2:$E$133,$I418,Exchange_Value)/1000),1)</f>
        <v>0</v>
      </c>
      <c r="CI418" s="218">
        <f>ROUND(IF($I418="Other HFC Blend",(AF418*$L418*SUMIF(Lists!$E$2:$E$133,'Quarterly Information'!$K418,Exchange_Value)+AF418*$N418*SUMIF(Lists!$E$2:$E$133,'Quarterly Information'!$M418,Exchange_Value)+AF418*$P418*SUMIF(Lists!$E$2:$E$133,'Quarterly Information'!$O418,Exchange_Value)+AF418*$R418*SUMIF(Lists!$E$2:$E$133,'Quarterly Information'!$Q418,Exchange_Value)+AF418*$T418*SUMIF(Lists!$E$2:$E$133,'Quarterly Information'!$S418,Exchange_Value))/1000,AF418*SUMIF(Lists!$E$2:$E$133,$I418,Exchange_Value)/1000),1)</f>
        <v>0</v>
      </c>
    </row>
    <row r="419" spans="1:87" ht="14" x14ac:dyDescent="0.25">
      <c r="A419" s="39">
        <v>377</v>
      </c>
      <c r="B419" s="90" t="str">
        <f t="shared" si="256"/>
        <v/>
      </c>
      <c r="C419" s="159"/>
      <c r="D419" s="91"/>
      <c r="E419" s="174"/>
      <c r="F419" s="92"/>
      <c r="G419" s="93"/>
      <c r="H419" s="94"/>
      <c r="I419" s="185"/>
      <c r="J419" s="200"/>
      <c r="K419" s="210"/>
      <c r="L419" s="95"/>
      <c r="M419" s="92"/>
      <c r="N419" s="95"/>
      <c r="O419" s="92"/>
      <c r="P419" s="95"/>
      <c r="Q419" s="128"/>
      <c r="R419" s="95"/>
      <c r="S419" s="128"/>
      <c r="T419" s="211"/>
      <c r="U419" s="203"/>
      <c r="V419" s="92"/>
      <c r="W419" s="96"/>
      <c r="X419" s="92"/>
      <c r="Y419" s="220"/>
      <c r="Z419" s="226"/>
      <c r="AA419" s="165"/>
      <c r="AB419" s="165"/>
      <c r="AC419" s="165"/>
      <c r="AD419" s="165"/>
      <c r="AE419" s="165"/>
      <c r="AF419" s="168"/>
      <c r="AG419"/>
      <c r="AH419" s="107">
        <f t="shared" si="258"/>
        <v>0</v>
      </c>
      <c r="AI419" s="107">
        <f t="shared" si="259"/>
        <v>0</v>
      </c>
      <c r="AJ419" s="107">
        <f t="shared" si="260"/>
        <v>0</v>
      </c>
      <c r="AK419" s="107">
        <f t="shared" si="261"/>
        <v>0</v>
      </c>
      <c r="AL419" s="107">
        <f t="shared" si="262"/>
        <v>0</v>
      </c>
      <c r="AM419" s="107">
        <f t="shared" si="257"/>
        <v>0</v>
      </c>
      <c r="AO419" s="161" t="e">
        <f t="shared" si="263"/>
        <v>#DIV/0!</v>
      </c>
      <c r="AP419" s="161" t="e">
        <f t="shared" si="264"/>
        <v>#DIV/0!</v>
      </c>
      <c r="AQ419" s="161" t="e">
        <f t="shared" si="265"/>
        <v>#DIV/0!</v>
      </c>
      <c r="AR419" s="161" t="e">
        <f t="shared" si="266"/>
        <v>#DIV/0!</v>
      </c>
      <c r="AS419" s="161" t="e">
        <f t="shared" si="267"/>
        <v>#DIV/0!</v>
      </c>
      <c r="AT419" s="107">
        <f t="shared" si="268"/>
        <v>0</v>
      </c>
      <c r="AU419" s="161" t="e">
        <f t="shared" si="269"/>
        <v>#DIV/0!</v>
      </c>
      <c r="AV419" s="161" t="e">
        <f t="shared" si="270"/>
        <v>#DIV/0!</v>
      </c>
      <c r="AW419" s="161" t="e">
        <f t="shared" si="271"/>
        <v>#DIV/0!</v>
      </c>
      <c r="AX419" s="161" t="e">
        <f t="shared" si="272"/>
        <v>#DIV/0!</v>
      </c>
      <c r="AY419" s="161" t="e">
        <f t="shared" si="273"/>
        <v>#DIV/0!</v>
      </c>
      <c r="AZ419" s="107">
        <f t="shared" si="274"/>
        <v>0</v>
      </c>
      <c r="BA419" s="161" t="e">
        <f t="shared" si="275"/>
        <v>#DIV/0!</v>
      </c>
      <c r="BB419" s="161" t="e">
        <f t="shared" si="276"/>
        <v>#DIV/0!</v>
      </c>
      <c r="BC419" s="161" t="e">
        <f t="shared" si="277"/>
        <v>#DIV/0!</v>
      </c>
      <c r="BD419" s="161" t="e">
        <f t="shared" si="278"/>
        <v>#DIV/0!</v>
      </c>
      <c r="BE419" s="161" t="e">
        <f t="shared" si="279"/>
        <v>#DIV/0!</v>
      </c>
      <c r="BF419" s="107">
        <f t="shared" si="280"/>
        <v>0</v>
      </c>
      <c r="BG419" s="161" t="e">
        <f t="shared" si="281"/>
        <v>#DIV/0!</v>
      </c>
      <c r="BH419" s="161" t="e">
        <f t="shared" si="282"/>
        <v>#DIV/0!</v>
      </c>
      <c r="BI419" s="161" t="e">
        <f t="shared" si="283"/>
        <v>#DIV/0!</v>
      </c>
      <c r="BJ419" s="161" t="e">
        <f t="shared" si="284"/>
        <v>#DIV/0!</v>
      </c>
      <c r="BK419" s="161" t="e">
        <f t="shared" si="285"/>
        <v>#DIV/0!</v>
      </c>
      <c r="BL419" s="107">
        <f t="shared" si="286"/>
        <v>0</v>
      </c>
      <c r="BM419" s="161" t="e">
        <f t="shared" si="287"/>
        <v>#DIV/0!</v>
      </c>
      <c r="BN419" s="161" t="e">
        <f t="shared" si="288"/>
        <v>#DIV/0!</v>
      </c>
      <c r="BO419" s="161" t="e">
        <f t="shared" si="289"/>
        <v>#DIV/0!</v>
      </c>
      <c r="BP419" s="161" t="e">
        <f t="shared" si="290"/>
        <v>#DIV/0!</v>
      </c>
      <c r="BQ419" s="161" t="e">
        <f t="shared" si="291"/>
        <v>#DIV/0!</v>
      </c>
      <c r="BR419" s="107">
        <f t="shared" si="292"/>
        <v>0</v>
      </c>
      <c r="BS419" s="161" t="e">
        <f t="shared" si="293"/>
        <v>#DIV/0!</v>
      </c>
      <c r="BT419" s="161" t="e">
        <f t="shared" si="294"/>
        <v>#DIV/0!</v>
      </c>
      <c r="BU419" s="161" t="e">
        <f t="shared" si="295"/>
        <v>#DIV/0!</v>
      </c>
      <c r="BV419" s="161" t="e">
        <f t="shared" si="296"/>
        <v>#DIV/0!</v>
      </c>
      <c r="BW419" s="161" t="e">
        <f t="shared" si="297"/>
        <v>#DIV/0!</v>
      </c>
      <c r="BX419" s="107">
        <f t="shared" si="298"/>
        <v>0</v>
      </c>
      <c r="BZ419" s="40" t="e">
        <f>VLOOKUP(I419,Lists!$D$2:$D$19,1,FALSE)</f>
        <v>#N/A</v>
      </c>
      <c r="CA419" s="40" t="e">
        <f>VLOOKUP($I419,Blends!$B$2:$B$115,1,FALSE)</f>
        <v>#N/A</v>
      </c>
      <c r="CC419" s="218">
        <f>ROUND(IF($I419="Other HFC Blend",(Z419*$L419*SUMIF(Lists!$E$2:$E$133,'Quarterly Information'!$K419,Exchange_Value)+Z419*$N419*SUMIF(Lists!$E$2:$E$133,'Quarterly Information'!$M419,Exchange_Value)+Z419*$P419*SUMIF(Lists!$E$2:$E$133,'Quarterly Information'!$O419,Exchange_Value)+Z419*$R419*SUMIF(Lists!$E$2:$E$133,'Quarterly Information'!$Q419,Exchange_Value)+Z419*$T419*SUMIF(Lists!$E$2:$E$133,'Quarterly Information'!$S419,Exchange_Value))/1000,Z419*SUMIF(Lists!$E$2:$E$133,$I419,Exchange_Value)/1000),1)</f>
        <v>0</v>
      </c>
      <c r="CD419" s="218">
        <f>ROUND(IF($I419="Other HFC Blend",(AA419*$L419*SUMIF(Lists!$E$2:$E$133,'Quarterly Information'!$K419,Exchange_Value)+AA419*$N419*SUMIF(Lists!$E$2:$E$133,'Quarterly Information'!$M419,Exchange_Value)+AA419*$P419*SUMIF(Lists!$E$2:$E$133,'Quarterly Information'!$O419,Exchange_Value)+AA419*$R419*SUMIF(Lists!$E$2:$E$133,'Quarterly Information'!$Q419,Exchange_Value)+AA419*$T419*SUMIF(Lists!$E$2:$E$133,'Quarterly Information'!$S419,Exchange_Value))/1000,AA419*SUMIF(Lists!$E$2:$E$133,$I419,Exchange_Value)/1000),1)</f>
        <v>0</v>
      </c>
      <c r="CE419" s="218">
        <f>ROUND(IF($I419="Other HFC Blend",(AB419*$L419*SUMIF(Lists!$E$2:$E$133,'Quarterly Information'!$K419,Exchange_Value)+AB419*$N419*SUMIF(Lists!$E$2:$E$133,'Quarterly Information'!$M419,Exchange_Value)+AB419*$P419*SUMIF(Lists!$E$2:$E$133,'Quarterly Information'!$O419,Exchange_Value)+AB419*$R419*SUMIF(Lists!$E$2:$E$133,'Quarterly Information'!$Q419,Exchange_Value)+AB419*$T419*SUMIF(Lists!$E$2:$E$133,'Quarterly Information'!$S419,Exchange_Value))/1000,AB419*SUMIF(Lists!$E$2:$E$133,$I419,Exchange_Value)/1000),1)</f>
        <v>0</v>
      </c>
      <c r="CF419" s="218">
        <f>ROUND(IF($I419="Other HFC Blend",(AC419*$L419*SUMIF(Lists!$E$2:$E$133,'Quarterly Information'!$K419,Exchange_Value)+AC419*$N419*SUMIF(Lists!$E$2:$E$133,'Quarterly Information'!$M419,Exchange_Value)+AC419*$P419*SUMIF(Lists!$E$2:$E$133,'Quarterly Information'!$O419,Exchange_Value)+AC419*$R419*SUMIF(Lists!$E$2:$E$133,'Quarterly Information'!$Q419,Exchange_Value)+AC419*$T419*SUMIF(Lists!$E$2:$E$133,'Quarterly Information'!$S419,Exchange_Value))/1000,AC419*SUMIF(Lists!$E$2:$E$133,$I419,Exchange_Value)/1000),1)</f>
        <v>0</v>
      </c>
      <c r="CG419" s="218">
        <f>ROUND(IF($I419="Other HFC Blend",(AD419*$L419*SUMIF(Lists!$E$2:$E$133,'Quarterly Information'!$K419,Exchange_Value)+AD419*$N419*SUMIF(Lists!$E$2:$E$133,'Quarterly Information'!$M419,Exchange_Value)+AD419*$P419*SUMIF(Lists!$E$2:$E$133,'Quarterly Information'!$O419,Exchange_Value)+AD419*$R419*SUMIF(Lists!$E$2:$E$133,'Quarterly Information'!$Q419,Exchange_Value)+AD419*$T419*SUMIF(Lists!$E$2:$E$133,'Quarterly Information'!$S419,Exchange_Value))/1000,AD419*SUMIF(Lists!$E$2:$E$133,$I419,Exchange_Value)/1000),1)</f>
        <v>0</v>
      </c>
      <c r="CH419" s="218">
        <f>ROUND(IF($I419="Other HFC Blend",(AE419*$L419*SUMIF(Lists!$E$2:$E$133,'Quarterly Information'!$K419,Exchange_Value)+AE419*$N419*SUMIF(Lists!$E$2:$E$133,'Quarterly Information'!$M419,Exchange_Value)+AE419*$P419*SUMIF(Lists!$E$2:$E$133,'Quarterly Information'!$O419,Exchange_Value)+AE419*$R419*SUMIF(Lists!$E$2:$E$133,'Quarterly Information'!$Q419,Exchange_Value)+AE419*$T419*SUMIF(Lists!$E$2:$E$133,'Quarterly Information'!$S419,Exchange_Value))/1000,AE419*SUMIF(Lists!$E$2:$E$133,$I419,Exchange_Value)/1000),1)</f>
        <v>0</v>
      </c>
      <c r="CI419" s="218">
        <f>ROUND(IF($I419="Other HFC Blend",(AF419*$L419*SUMIF(Lists!$E$2:$E$133,'Quarterly Information'!$K419,Exchange_Value)+AF419*$N419*SUMIF(Lists!$E$2:$E$133,'Quarterly Information'!$M419,Exchange_Value)+AF419*$P419*SUMIF(Lists!$E$2:$E$133,'Quarterly Information'!$O419,Exchange_Value)+AF419*$R419*SUMIF(Lists!$E$2:$E$133,'Quarterly Information'!$Q419,Exchange_Value)+AF419*$T419*SUMIF(Lists!$E$2:$E$133,'Quarterly Information'!$S419,Exchange_Value))/1000,AF419*SUMIF(Lists!$E$2:$E$133,$I419,Exchange_Value)/1000),1)</f>
        <v>0</v>
      </c>
    </row>
    <row r="420" spans="1:87" ht="14" x14ac:dyDescent="0.25">
      <c r="A420" s="39">
        <v>378</v>
      </c>
      <c r="B420" s="90" t="str">
        <f t="shared" si="256"/>
        <v/>
      </c>
      <c r="C420" s="159"/>
      <c r="D420" s="91"/>
      <c r="E420" s="174"/>
      <c r="F420" s="92"/>
      <c r="G420" s="93"/>
      <c r="H420" s="94"/>
      <c r="I420" s="185"/>
      <c r="J420" s="200"/>
      <c r="K420" s="210"/>
      <c r="L420" s="95"/>
      <c r="M420" s="92"/>
      <c r="N420" s="95"/>
      <c r="O420" s="92"/>
      <c r="P420" s="95"/>
      <c r="Q420" s="128"/>
      <c r="R420" s="95"/>
      <c r="S420" s="128"/>
      <c r="T420" s="211"/>
      <c r="U420" s="203"/>
      <c r="V420" s="92"/>
      <c r="W420" s="96"/>
      <c r="X420" s="92"/>
      <c r="Y420" s="220"/>
      <c r="Z420" s="226"/>
      <c r="AA420" s="165"/>
      <c r="AB420" s="165"/>
      <c r="AC420" s="165"/>
      <c r="AD420" s="165"/>
      <c r="AE420" s="165"/>
      <c r="AF420" s="168"/>
      <c r="AG420"/>
      <c r="AH420" s="107">
        <f t="shared" si="258"/>
        <v>0</v>
      </c>
      <c r="AI420" s="107">
        <f t="shared" si="259"/>
        <v>0</v>
      </c>
      <c r="AJ420" s="107">
        <f t="shared" si="260"/>
        <v>0</v>
      </c>
      <c r="AK420" s="107">
        <f t="shared" si="261"/>
        <v>0</v>
      </c>
      <c r="AL420" s="107">
        <f t="shared" si="262"/>
        <v>0</v>
      </c>
      <c r="AM420" s="107">
        <f t="shared" si="257"/>
        <v>0</v>
      </c>
      <c r="AO420" s="161" t="e">
        <f t="shared" si="263"/>
        <v>#DIV/0!</v>
      </c>
      <c r="AP420" s="161" t="e">
        <f t="shared" si="264"/>
        <v>#DIV/0!</v>
      </c>
      <c r="AQ420" s="161" t="e">
        <f t="shared" si="265"/>
        <v>#DIV/0!</v>
      </c>
      <c r="AR420" s="161" t="e">
        <f t="shared" si="266"/>
        <v>#DIV/0!</v>
      </c>
      <c r="AS420" s="161" t="e">
        <f t="shared" si="267"/>
        <v>#DIV/0!</v>
      </c>
      <c r="AT420" s="107">
        <f t="shared" si="268"/>
        <v>0</v>
      </c>
      <c r="AU420" s="161" t="e">
        <f t="shared" si="269"/>
        <v>#DIV/0!</v>
      </c>
      <c r="AV420" s="161" t="e">
        <f t="shared" si="270"/>
        <v>#DIV/0!</v>
      </c>
      <c r="AW420" s="161" t="e">
        <f t="shared" si="271"/>
        <v>#DIV/0!</v>
      </c>
      <c r="AX420" s="161" t="e">
        <f t="shared" si="272"/>
        <v>#DIV/0!</v>
      </c>
      <c r="AY420" s="161" t="e">
        <f t="shared" si="273"/>
        <v>#DIV/0!</v>
      </c>
      <c r="AZ420" s="107">
        <f t="shared" si="274"/>
        <v>0</v>
      </c>
      <c r="BA420" s="161" t="e">
        <f t="shared" si="275"/>
        <v>#DIV/0!</v>
      </c>
      <c r="BB420" s="161" t="e">
        <f t="shared" si="276"/>
        <v>#DIV/0!</v>
      </c>
      <c r="BC420" s="161" t="e">
        <f t="shared" si="277"/>
        <v>#DIV/0!</v>
      </c>
      <c r="BD420" s="161" t="e">
        <f t="shared" si="278"/>
        <v>#DIV/0!</v>
      </c>
      <c r="BE420" s="161" t="e">
        <f t="shared" si="279"/>
        <v>#DIV/0!</v>
      </c>
      <c r="BF420" s="107">
        <f t="shared" si="280"/>
        <v>0</v>
      </c>
      <c r="BG420" s="161" t="e">
        <f t="shared" si="281"/>
        <v>#DIV/0!</v>
      </c>
      <c r="BH420" s="161" t="e">
        <f t="shared" si="282"/>
        <v>#DIV/0!</v>
      </c>
      <c r="BI420" s="161" t="e">
        <f t="shared" si="283"/>
        <v>#DIV/0!</v>
      </c>
      <c r="BJ420" s="161" t="e">
        <f t="shared" si="284"/>
        <v>#DIV/0!</v>
      </c>
      <c r="BK420" s="161" t="e">
        <f t="shared" si="285"/>
        <v>#DIV/0!</v>
      </c>
      <c r="BL420" s="107">
        <f t="shared" si="286"/>
        <v>0</v>
      </c>
      <c r="BM420" s="161" t="e">
        <f t="shared" si="287"/>
        <v>#DIV/0!</v>
      </c>
      <c r="BN420" s="161" t="e">
        <f t="shared" si="288"/>
        <v>#DIV/0!</v>
      </c>
      <c r="BO420" s="161" t="e">
        <f t="shared" si="289"/>
        <v>#DIV/0!</v>
      </c>
      <c r="BP420" s="161" t="e">
        <f t="shared" si="290"/>
        <v>#DIV/0!</v>
      </c>
      <c r="BQ420" s="161" t="e">
        <f t="shared" si="291"/>
        <v>#DIV/0!</v>
      </c>
      <c r="BR420" s="107">
        <f t="shared" si="292"/>
        <v>0</v>
      </c>
      <c r="BS420" s="161" t="e">
        <f t="shared" si="293"/>
        <v>#DIV/0!</v>
      </c>
      <c r="BT420" s="161" t="e">
        <f t="shared" si="294"/>
        <v>#DIV/0!</v>
      </c>
      <c r="BU420" s="161" t="e">
        <f t="shared" si="295"/>
        <v>#DIV/0!</v>
      </c>
      <c r="BV420" s="161" t="e">
        <f t="shared" si="296"/>
        <v>#DIV/0!</v>
      </c>
      <c r="BW420" s="161" t="e">
        <f t="shared" si="297"/>
        <v>#DIV/0!</v>
      </c>
      <c r="BX420" s="107">
        <f t="shared" si="298"/>
        <v>0</v>
      </c>
      <c r="BZ420" s="40" t="e">
        <f>VLOOKUP(I420,Lists!$D$2:$D$19,1,FALSE)</f>
        <v>#N/A</v>
      </c>
      <c r="CA420" s="40" t="e">
        <f>VLOOKUP($I420,Blends!$B$2:$B$115,1,FALSE)</f>
        <v>#N/A</v>
      </c>
      <c r="CC420" s="218">
        <f>ROUND(IF($I420="Other HFC Blend",(Z420*$L420*SUMIF(Lists!$E$2:$E$133,'Quarterly Information'!$K420,Exchange_Value)+Z420*$N420*SUMIF(Lists!$E$2:$E$133,'Quarterly Information'!$M420,Exchange_Value)+Z420*$P420*SUMIF(Lists!$E$2:$E$133,'Quarterly Information'!$O420,Exchange_Value)+Z420*$R420*SUMIF(Lists!$E$2:$E$133,'Quarterly Information'!$Q420,Exchange_Value)+Z420*$T420*SUMIF(Lists!$E$2:$E$133,'Quarterly Information'!$S420,Exchange_Value))/1000,Z420*SUMIF(Lists!$E$2:$E$133,$I420,Exchange_Value)/1000),1)</f>
        <v>0</v>
      </c>
      <c r="CD420" s="218">
        <f>ROUND(IF($I420="Other HFC Blend",(AA420*$L420*SUMIF(Lists!$E$2:$E$133,'Quarterly Information'!$K420,Exchange_Value)+AA420*$N420*SUMIF(Lists!$E$2:$E$133,'Quarterly Information'!$M420,Exchange_Value)+AA420*$P420*SUMIF(Lists!$E$2:$E$133,'Quarterly Information'!$O420,Exchange_Value)+AA420*$R420*SUMIF(Lists!$E$2:$E$133,'Quarterly Information'!$Q420,Exchange_Value)+AA420*$T420*SUMIF(Lists!$E$2:$E$133,'Quarterly Information'!$S420,Exchange_Value))/1000,AA420*SUMIF(Lists!$E$2:$E$133,$I420,Exchange_Value)/1000),1)</f>
        <v>0</v>
      </c>
      <c r="CE420" s="218">
        <f>ROUND(IF($I420="Other HFC Blend",(AB420*$L420*SUMIF(Lists!$E$2:$E$133,'Quarterly Information'!$K420,Exchange_Value)+AB420*$N420*SUMIF(Lists!$E$2:$E$133,'Quarterly Information'!$M420,Exchange_Value)+AB420*$P420*SUMIF(Lists!$E$2:$E$133,'Quarterly Information'!$O420,Exchange_Value)+AB420*$R420*SUMIF(Lists!$E$2:$E$133,'Quarterly Information'!$Q420,Exchange_Value)+AB420*$T420*SUMIF(Lists!$E$2:$E$133,'Quarterly Information'!$S420,Exchange_Value))/1000,AB420*SUMIF(Lists!$E$2:$E$133,$I420,Exchange_Value)/1000),1)</f>
        <v>0</v>
      </c>
      <c r="CF420" s="218">
        <f>ROUND(IF($I420="Other HFC Blend",(AC420*$L420*SUMIF(Lists!$E$2:$E$133,'Quarterly Information'!$K420,Exchange_Value)+AC420*$N420*SUMIF(Lists!$E$2:$E$133,'Quarterly Information'!$M420,Exchange_Value)+AC420*$P420*SUMIF(Lists!$E$2:$E$133,'Quarterly Information'!$O420,Exchange_Value)+AC420*$R420*SUMIF(Lists!$E$2:$E$133,'Quarterly Information'!$Q420,Exchange_Value)+AC420*$T420*SUMIF(Lists!$E$2:$E$133,'Quarterly Information'!$S420,Exchange_Value))/1000,AC420*SUMIF(Lists!$E$2:$E$133,$I420,Exchange_Value)/1000),1)</f>
        <v>0</v>
      </c>
      <c r="CG420" s="218">
        <f>ROUND(IF($I420="Other HFC Blend",(AD420*$L420*SUMIF(Lists!$E$2:$E$133,'Quarterly Information'!$K420,Exchange_Value)+AD420*$N420*SUMIF(Lists!$E$2:$E$133,'Quarterly Information'!$M420,Exchange_Value)+AD420*$P420*SUMIF(Lists!$E$2:$E$133,'Quarterly Information'!$O420,Exchange_Value)+AD420*$R420*SUMIF(Lists!$E$2:$E$133,'Quarterly Information'!$Q420,Exchange_Value)+AD420*$T420*SUMIF(Lists!$E$2:$E$133,'Quarterly Information'!$S420,Exchange_Value))/1000,AD420*SUMIF(Lists!$E$2:$E$133,$I420,Exchange_Value)/1000),1)</f>
        <v>0</v>
      </c>
      <c r="CH420" s="218">
        <f>ROUND(IF($I420="Other HFC Blend",(AE420*$L420*SUMIF(Lists!$E$2:$E$133,'Quarterly Information'!$K420,Exchange_Value)+AE420*$N420*SUMIF(Lists!$E$2:$E$133,'Quarterly Information'!$M420,Exchange_Value)+AE420*$P420*SUMIF(Lists!$E$2:$E$133,'Quarterly Information'!$O420,Exchange_Value)+AE420*$R420*SUMIF(Lists!$E$2:$E$133,'Quarterly Information'!$Q420,Exchange_Value)+AE420*$T420*SUMIF(Lists!$E$2:$E$133,'Quarterly Information'!$S420,Exchange_Value))/1000,AE420*SUMIF(Lists!$E$2:$E$133,$I420,Exchange_Value)/1000),1)</f>
        <v>0</v>
      </c>
      <c r="CI420" s="218">
        <f>ROUND(IF($I420="Other HFC Blend",(AF420*$L420*SUMIF(Lists!$E$2:$E$133,'Quarterly Information'!$K420,Exchange_Value)+AF420*$N420*SUMIF(Lists!$E$2:$E$133,'Quarterly Information'!$M420,Exchange_Value)+AF420*$P420*SUMIF(Lists!$E$2:$E$133,'Quarterly Information'!$O420,Exchange_Value)+AF420*$R420*SUMIF(Lists!$E$2:$E$133,'Quarterly Information'!$Q420,Exchange_Value)+AF420*$T420*SUMIF(Lists!$E$2:$E$133,'Quarterly Information'!$S420,Exchange_Value))/1000,AF420*SUMIF(Lists!$E$2:$E$133,$I420,Exchange_Value)/1000),1)</f>
        <v>0</v>
      </c>
    </row>
    <row r="421" spans="1:87" ht="14" x14ac:dyDescent="0.25">
      <c r="A421" s="39">
        <v>379</v>
      </c>
      <c r="B421" s="90" t="str">
        <f t="shared" si="256"/>
        <v/>
      </c>
      <c r="C421" s="159"/>
      <c r="D421" s="91"/>
      <c r="E421" s="174"/>
      <c r="F421" s="92"/>
      <c r="G421" s="93"/>
      <c r="H421" s="94"/>
      <c r="I421" s="185"/>
      <c r="J421" s="200"/>
      <c r="K421" s="210"/>
      <c r="L421" s="95"/>
      <c r="M421" s="92"/>
      <c r="N421" s="95"/>
      <c r="O421" s="92"/>
      <c r="P421" s="95"/>
      <c r="Q421" s="128"/>
      <c r="R421" s="95"/>
      <c r="S421" s="128"/>
      <c r="T421" s="211"/>
      <c r="U421" s="203"/>
      <c r="V421" s="92"/>
      <c r="W421" s="96"/>
      <c r="X421" s="92"/>
      <c r="Y421" s="220"/>
      <c r="Z421" s="226"/>
      <c r="AA421" s="165"/>
      <c r="AB421" s="165"/>
      <c r="AC421" s="165"/>
      <c r="AD421" s="165"/>
      <c r="AE421" s="165"/>
      <c r="AF421" s="168"/>
      <c r="AG421"/>
      <c r="AH421" s="107">
        <f t="shared" si="258"/>
        <v>0</v>
      </c>
      <c r="AI421" s="107">
        <f t="shared" si="259"/>
        <v>0</v>
      </c>
      <c r="AJ421" s="107">
        <f t="shared" si="260"/>
        <v>0</v>
      </c>
      <c r="AK421" s="107">
        <f t="shared" si="261"/>
        <v>0</v>
      </c>
      <c r="AL421" s="107">
        <f t="shared" si="262"/>
        <v>0</v>
      </c>
      <c r="AM421" s="107">
        <f t="shared" si="257"/>
        <v>0</v>
      </c>
      <c r="AO421" s="161" t="e">
        <f t="shared" si="263"/>
        <v>#DIV/0!</v>
      </c>
      <c r="AP421" s="161" t="e">
        <f t="shared" si="264"/>
        <v>#DIV/0!</v>
      </c>
      <c r="AQ421" s="161" t="e">
        <f t="shared" si="265"/>
        <v>#DIV/0!</v>
      </c>
      <c r="AR421" s="161" t="e">
        <f t="shared" si="266"/>
        <v>#DIV/0!</v>
      </c>
      <c r="AS421" s="161" t="e">
        <f t="shared" si="267"/>
        <v>#DIV/0!</v>
      </c>
      <c r="AT421" s="107">
        <f t="shared" si="268"/>
        <v>0</v>
      </c>
      <c r="AU421" s="161" t="e">
        <f t="shared" si="269"/>
        <v>#DIV/0!</v>
      </c>
      <c r="AV421" s="161" t="e">
        <f t="shared" si="270"/>
        <v>#DIV/0!</v>
      </c>
      <c r="AW421" s="161" t="e">
        <f t="shared" si="271"/>
        <v>#DIV/0!</v>
      </c>
      <c r="AX421" s="161" t="e">
        <f t="shared" si="272"/>
        <v>#DIV/0!</v>
      </c>
      <c r="AY421" s="161" t="e">
        <f t="shared" si="273"/>
        <v>#DIV/0!</v>
      </c>
      <c r="AZ421" s="107">
        <f t="shared" si="274"/>
        <v>0</v>
      </c>
      <c r="BA421" s="161" t="e">
        <f t="shared" si="275"/>
        <v>#DIV/0!</v>
      </c>
      <c r="BB421" s="161" t="e">
        <f t="shared" si="276"/>
        <v>#DIV/0!</v>
      </c>
      <c r="BC421" s="161" t="e">
        <f t="shared" si="277"/>
        <v>#DIV/0!</v>
      </c>
      <c r="BD421" s="161" t="e">
        <f t="shared" si="278"/>
        <v>#DIV/0!</v>
      </c>
      <c r="BE421" s="161" t="e">
        <f t="shared" si="279"/>
        <v>#DIV/0!</v>
      </c>
      <c r="BF421" s="107">
        <f t="shared" si="280"/>
        <v>0</v>
      </c>
      <c r="BG421" s="161" t="e">
        <f t="shared" si="281"/>
        <v>#DIV/0!</v>
      </c>
      <c r="BH421" s="161" t="e">
        <f t="shared" si="282"/>
        <v>#DIV/0!</v>
      </c>
      <c r="BI421" s="161" t="e">
        <f t="shared" si="283"/>
        <v>#DIV/0!</v>
      </c>
      <c r="BJ421" s="161" t="e">
        <f t="shared" si="284"/>
        <v>#DIV/0!</v>
      </c>
      <c r="BK421" s="161" t="e">
        <f t="shared" si="285"/>
        <v>#DIV/0!</v>
      </c>
      <c r="BL421" s="107">
        <f t="shared" si="286"/>
        <v>0</v>
      </c>
      <c r="BM421" s="161" t="e">
        <f t="shared" si="287"/>
        <v>#DIV/0!</v>
      </c>
      <c r="BN421" s="161" t="e">
        <f t="shared" si="288"/>
        <v>#DIV/0!</v>
      </c>
      <c r="BO421" s="161" t="e">
        <f t="shared" si="289"/>
        <v>#DIV/0!</v>
      </c>
      <c r="BP421" s="161" t="e">
        <f t="shared" si="290"/>
        <v>#DIV/0!</v>
      </c>
      <c r="BQ421" s="161" t="e">
        <f t="shared" si="291"/>
        <v>#DIV/0!</v>
      </c>
      <c r="BR421" s="107">
        <f t="shared" si="292"/>
        <v>0</v>
      </c>
      <c r="BS421" s="161" t="e">
        <f t="shared" si="293"/>
        <v>#DIV/0!</v>
      </c>
      <c r="BT421" s="161" t="e">
        <f t="shared" si="294"/>
        <v>#DIV/0!</v>
      </c>
      <c r="BU421" s="161" t="e">
        <f t="shared" si="295"/>
        <v>#DIV/0!</v>
      </c>
      <c r="BV421" s="161" t="e">
        <f t="shared" si="296"/>
        <v>#DIV/0!</v>
      </c>
      <c r="BW421" s="161" t="e">
        <f t="shared" si="297"/>
        <v>#DIV/0!</v>
      </c>
      <c r="BX421" s="107">
        <f t="shared" si="298"/>
        <v>0</v>
      </c>
      <c r="BZ421" s="40" t="e">
        <f>VLOOKUP(I421,Lists!$D$2:$D$19,1,FALSE)</f>
        <v>#N/A</v>
      </c>
      <c r="CA421" s="40" t="e">
        <f>VLOOKUP($I421,Blends!$B$2:$B$115,1,FALSE)</f>
        <v>#N/A</v>
      </c>
      <c r="CC421" s="218">
        <f>ROUND(IF($I421="Other HFC Blend",(Z421*$L421*SUMIF(Lists!$E$2:$E$133,'Quarterly Information'!$K421,Exchange_Value)+Z421*$N421*SUMIF(Lists!$E$2:$E$133,'Quarterly Information'!$M421,Exchange_Value)+Z421*$P421*SUMIF(Lists!$E$2:$E$133,'Quarterly Information'!$O421,Exchange_Value)+Z421*$R421*SUMIF(Lists!$E$2:$E$133,'Quarterly Information'!$Q421,Exchange_Value)+Z421*$T421*SUMIF(Lists!$E$2:$E$133,'Quarterly Information'!$S421,Exchange_Value))/1000,Z421*SUMIF(Lists!$E$2:$E$133,$I421,Exchange_Value)/1000),1)</f>
        <v>0</v>
      </c>
      <c r="CD421" s="218">
        <f>ROUND(IF($I421="Other HFC Blend",(AA421*$L421*SUMIF(Lists!$E$2:$E$133,'Quarterly Information'!$K421,Exchange_Value)+AA421*$N421*SUMIF(Lists!$E$2:$E$133,'Quarterly Information'!$M421,Exchange_Value)+AA421*$P421*SUMIF(Lists!$E$2:$E$133,'Quarterly Information'!$O421,Exchange_Value)+AA421*$R421*SUMIF(Lists!$E$2:$E$133,'Quarterly Information'!$Q421,Exchange_Value)+AA421*$T421*SUMIF(Lists!$E$2:$E$133,'Quarterly Information'!$S421,Exchange_Value))/1000,AA421*SUMIF(Lists!$E$2:$E$133,$I421,Exchange_Value)/1000),1)</f>
        <v>0</v>
      </c>
      <c r="CE421" s="218">
        <f>ROUND(IF($I421="Other HFC Blend",(AB421*$L421*SUMIF(Lists!$E$2:$E$133,'Quarterly Information'!$K421,Exchange_Value)+AB421*$N421*SUMIF(Lists!$E$2:$E$133,'Quarterly Information'!$M421,Exchange_Value)+AB421*$P421*SUMIF(Lists!$E$2:$E$133,'Quarterly Information'!$O421,Exchange_Value)+AB421*$R421*SUMIF(Lists!$E$2:$E$133,'Quarterly Information'!$Q421,Exchange_Value)+AB421*$T421*SUMIF(Lists!$E$2:$E$133,'Quarterly Information'!$S421,Exchange_Value))/1000,AB421*SUMIF(Lists!$E$2:$E$133,$I421,Exchange_Value)/1000),1)</f>
        <v>0</v>
      </c>
      <c r="CF421" s="218">
        <f>ROUND(IF($I421="Other HFC Blend",(AC421*$L421*SUMIF(Lists!$E$2:$E$133,'Quarterly Information'!$K421,Exchange_Value)+AC421*$N421*SUMIF(Lists!$E$2:$E$133,'Quarterly Information'!$M421,Exchange_Value)+AC421*$P421*SUMIF(Lists!$E$2:$E$133,'Quarterly Information'!$O421,Exchange_Value)+AC421*$R421*SUMIF(Lists!$E$2:$E$133,'Quarterly Information'!$Q421,Exchange_Value)+AC421*$T421*SUMIF(Lists!$E$2:$E$133,'Quarterly Information'!$S421,Exchange_Value))/1000,AC421*SUMIF(Lists!$E$2:$E$133,$I421,Exchange_Value)/1000),1)</f>
        <v>0</v>
      </c>
      <c r="CG421" s="218">
        <f>ROUND(IF($I421="Other HFC Blend",(AD421*$L421*SUMIF(Lists!$E$2:$E$133,'Quarterly Information'!$K421,Exchange_Value)+AD421*$N421*SUMIF(Lists!$E$2:$E$133,'Quarterly Information'!$M421,Exchange_Value)+AD421*$P421*SUMIF(Lists!$E$2:$E$133,'Quarterly Information'!$O421,Exchange_Value)+AD421*$R421*SUMIF(Lists!$E$2:$E$133,'Quarterly Information'!$Q421,Exchange_Value)+AD421*$T421*SUMIF(Lists!$E$2:$E$133,'Quarterly Information'!$S421,Exchange_Value))/1000,AD421*SUMIF(Lists!$E$2:$E$133,$I421,Exchange_Value)/1000),1)</f>
        <v>0</v>
      </c>
      <c r="CH421" s="218">
        <f>ROUND(IF($I421="Other HFC Blend",(AE421*$L421*SUMIF(Lists!$E$2:$E$133,'Quarterly Information'!$K421,Exchange_Value)+AE421*$N421*SUMIF(Lists!$E$2:$E$133,'Quarterly Information'!$M421,Exchange_Value)+AE421*$P421*SUMIF(Lists!$E$2:$E$133,'Quarterly Information'!$O421,Exchange_Value)+AE421*$R421*SUMIF(Lists!$E$2:$E$133,'Quarterly Information'!$Q421,Exchange_Value)+AE421*$T421*SUMIF(Lists!$E$2:$E$133,'Quarterly Information'!$S421,Exchange_Value))/1000,AE421*SUMIF(Lists!$E$2:$E$133,$I421,Exchange_Value)/1000),1)</f>
        <v>0</v>
      </c>
      <c r="CI421" s="218">
        <f>ROUND(IF($I421="Other HFC Blend",(AF421*$L421*SUMIF(Lists!$E$2:$E$133,'Quarterly Information'!$K421,Exchange_Value)+AF421*$N421*SUMIF(Lists!$E$2:$E$133,'Quarterly Information'!$M421,Exchange_Value)+AF421*$P421*SUMIF(Lists!$E$2:$E$133,'Quarterly Information'!$O421,Exchange_Value)+AF421*$R421*SUMIF(Lists!$E$2:$E$133,'Quarterly Information'!$Q421,Exchange_Value)+AF421*$T421*SUMIF(Lists!$E$2:$E$133,'Quarterly Information'!$S421,Exchange_Value))/1000,AF421*SUMIF(Lists!$E$2:$E$133,$I421,Exchange_Value)/1000),1)</f>
        <v>0</v>
      </c>
    </row>
    <row r="422" spans="1:87" ht="14" x14ac:dyDescent="0.25">
      <c r="A422" s="39">
        <v>380</v>
      </c>
      <c r="B422" s="90" t="str">
        <f t="shared" si="256"/>
        <v/>
      </c>
      <c r="C422" s="159"/>
      <c r="D422" s="91"/>
      <c r="E422" s="174"/>
      <c r="F422" s="92"/>
      <c r="G422" s="93"/>
      <c r="H422" s="94"/>
      <c r="I422" s="185"/>
      <c r="J422" s="200"/>
      <c r="K422" s="210"/>
      <c r="L422" s="95"/>
      <c r="M422" s="92"/>
      <c r="N422" s="95"/>
      <c r="O422" s="92"/>
      <c r="P422" s="95"/>
      <c r="Q422" s="128"/>
      <c r="R422" s="95"/>
      <c r="S422" s="128"/>
      <c r="T422" s="211"/>
      <c r="U422" s="203"/>
      <c r="V422" s="92"/>
      <c r="W422" s="96"/>
      <c r="X422" s="92"/>
      <c r="Y422" s="220"/>
      <c r="Z422" s="226"/>
      <c r="AA422" s="165"/>
      <c r="AB422" s="165"/>
      <c r="AC422" s="165"/>
      <c r="AD422" s="165"/>
      <c r="AE422" s="165"/>
      <c r="AF422" s="168"/>
      <c r="AG422"/>
      <c r="AH422" s="107">
        <f t="shared" si="258"/>
        <v>0</v>
      </c>
      <c r="AI422" s="107">
        <f t="shared" si="259"/>
        <v>0</v>
      </c>
      <c r="AJ422" s="107">
        <f t="shared" si="260"/>
        <v>0</v>
      </c>
      <c r="AK422" s="107">
        <f t="shared" si="261"/>
        <v>0</v>
      </c>
      <c r="AL422" s="107">
        <f t="shared" si="262"/>
        <v>0</v>
      </c>
      <c r="AM422" s="107">
        <f t="shared" si="257"/>
        <v>0</v>
      </c>
      <c r="AO422" s="161" t="e">
        <f t="shared" si="263"/>
        <v>#DIV/0!</v>
      </c>
      <c r="AP422" s="161" t="e">
        <f t="shared" si="264"/>
        <v>#DIV/0!</v>
      </c>
      <c r="AQ422" s="161" t="e">
        <f t="shared" si="265"/>
        <v>#DIV/0!</v>
      </c>
      <c r="AR422" s="161" t="e">
        <f t="shared" si="266"/>
        <v>#DIV/0!</v>
      </c>
      <c r="AS422" s="161" t="e">
        <f t="shared" si="267"/>
        <v>#DIV/0!</v>
      </c>
      <c r="AT422" s="107">
        <f t="shared" si="268"/>
        <v>0</v>
      </c>
      <c r="AU422" s="161" t="e">
        <f t="shared" si="269"/>
        <v>#DIV/0!</v>
      </c>
      <c r="AV422" s="161" t="e">
        <f t="shared" si="270"/>
        <v>#DIV/0!</v>
      </c>
      <c r="AW422" s="161" t="e">
        <f t="shared" si="271"/>
        <v>#DIV/0!</v>
      </c>
      <c r="AX422" s="161" t="e">
        <f t="shared" si="272"/>
        <v>#DIV/0!</v>
      </c>
      <c r="AY422" s="161" t="e">
        <f t="shared" si="273"/>
        <v>#DIV/0!</v>
      </c>
      <c r="AZ422" s="107">
        <f t="shared" si="274"/>
        <v>0</v>
      </c>
      <c r="BA422" s="161" t="e">
        <f t="shared" si="275"/>
        <v>#DIV/0!</v>
      </c>
      <c r="BB422" s="161" t="e">
        <f t="shared" si="276"/>
        <v>#DIV/0!</v>
      </c>
      <c r="BC422" s="161" t="e">
        <f t="shared" si="277"/>
        <v>#DIV/0!</v>
      </c>
      <c r="BD422" s="161" t="e">
        <f t="shared" si="278"/>
        <v>#DIV/0!</v>
      </c>
      <c r="BE422" s="161" t="e">
        <f t="shared" si="279"/>
        <v>#DIV/0!</v>
      </c>
      <c r="BF422" s="107">
        <f t="shared" si="280"/>
        <v>0</v>
      </c>
      <c r="BG422" s="161" t="e">
        <f t="shared" si="281"/>
        <v>#DIV/0!</v>
      </c>
      <c r="BH422" s="161" t="e">
        <f t="shared" si="282"/>
        <v>#DIV/0!</v>
      </c>
      <c r="BI422" s="161" t="e">
        <f t="shared" si="283"/>
        <v>#DIV/0!</v>
      </c>
      <c r="BJ422" s="161" t="e">
        <f t="shared" si="284"/>
        <v>#DIV/0!</v>
      </c>
      <c r="BK422" s="161" t="e">
        <f t="shared" si="285"/>
        <v>#DIV/0!</v>
      </c>
      <c r="BL422" s="107">
        <f t="shared" si="286"/>
        <v>0</v>
      </c>
      <c r="BM422" s="161" t="e">
        <f t="shared" si="287"/>
        <v>#DIV/0!</v>
      </c>
      <c r="BN422" s="161" t="e">
        <f t="shared" si="288"/>
        <v>#DIV/0!</v>
      </c>
      <c r="BO422" s="161" t="e">
        <f t="shared" si="289"/>
        <v>#DIV/0!</v>
      </c>
      <c r="BP422" s="161" t="e">
        <f t="shared" si="290"/>
        <v>#DIV/0!</v>
      </c>
      <c r="BQ422" s="161" t="e">
        <f t="shared" si="291"/>
        <v>#DIV/0!</v>
      </c>
      <c r="BR422" s="107">
        <f t="shared" si="292"/>
        <v>0</v>
      </c>
      <c r="BS422" s="161" t="e">
        <f t="shared" si="293"/>
        <v>#DIV/0!</v>
      </c>
      <c r="BT422" s="161" t="e">
        <f t="shared" si="294"/>
        <v>#DIV/0!</v>
      </c>
      <c r="BU422" s="161" t="e">
        <f t="shared" si="295"/>
        <v>#DIV/0!</v>
      </c>
      <c r="BV422" s="161" t="e">
        <f t="shared" si="296"/>
        <v>#DIV/0!</v>
      </c>
      <c r="BW422" s="161" t="e">
        <f t="shared" si="297"/>
        <v>#DIV/0!</v>
      </c>
      <c r="BX422" s="107">
        <f t="shared" si="298"/>
        <v>0</v>
      </c>
      <c r="BZ422" s="40" t="e">
        <f>VLOOKUP(I422,Lists!$D$2:$D$19,1,FALSE)</f>
        <v>#N/A</v>
      </c>
      <c r="CA422" s="40" t="e">
        <f>VLOOKUP($I422,Blends!$B$2:$B$115,1,FALSE)</f>
        <v>#N/A</v>
      </c>
      <c r="CC422" s="218">
        <f>ROUND(IF($I422="Other HFC Blend",(Z422*$L422*SUMIF(Lists!$E$2:$E$133,'Quarterly Information'!$K422,Exchange_Value)+Z422*$N422*SUMIF(Lists!$E$2:$E$133,'Quarterly Information'!$M422,Exchange_Value)+Z422*$P422*SUMIF(Lists!$E$2:$E$133,'Quarterly Information'!$O422,Exchange_Value)+Z422*$R422*SUMIF(Lists!$E$2:$E$133,'Quarterly Information'!$Q422,Exchange_Value)+Z422*$T422*SUMIF(Lists!$E$2:$E$133,'Quarterly Information'!$S422,Exchange_Value))/1000,Z422*SUMIF(Lists!$E$2:$E$133,$I422,Exchange_Value)/1000),1)</f>
        <v>0</v>
      </c>
      <c r="CD422" s="218">
        <f>ROUND(IF($I422="Other HFC Blend",(AA422*$L422*SUMIF(Lists!$E$2:$E$133,'Quarterly Information'!$K422,Exchange_Value)+AA422*$N422*SUMIF(Lists!$E$2:$E$133,'Quarterly Information'!$M422,Exchange_Value)+AA422*$P422*SUMIF(Lists!$E$2:$E$133,'Quarterly Information'!$O422,Exchange_Value)+AA422*$R422*SUMIF(Lists!$E$2:$E$133,'Quarterly Information'!$Q422,Exchange_Value)+AA422*$T422*SUMIF(Lists!$E$2:$E$133,'Quarterly Information'!$S422,Exchange_Value))/1000,AA422*SUMIF(Lists!$E$2:$E$133,$I422,Exchange_Value)/1000),1)</f>
        <v>0</v>
      </c>
      <c r="CE422" s="218">
        <f>ROUND(IF($I422="Other HFC Blend",(AB422*$L422*SUMIF(Lists!$E$2:$E$133,'Quarterly Information'!$K422,Exchange_Value)+AB422*$N422*SUMIF(Lists!$E$2:$E$133,'Quarterly Information'!$M422,Exchange_Value)+AB422*$P422*SUMIF(Lists!$E$2:$E$133,'Quarterly Information'!$O422,Exchange_Value)+AB422*$R422*SUMIF(Lists!$E$2:$E$133,'Quarterly Information'!$Q422,Exchange_Value)+AB422*$T422*SUMIF(Lists!$E$2:$E$133,'Quarterly Information'!$S422,Exchange_Value))/1000,AB422*SUMIF(Lists!$E$2:$E$133,$I422,Exchange_Value)/1000),1)</f>
        <v>0</v>
      </c>
      <c r="CF422" s="218">
        <f>ROUND(IF($I422="Other HFC Blend",(AC422*$L422*SUMIF(Lists!$E$2:$E$133,'Quarterly Information'!$K422,Exchange_Value)+AC422*$N422*SUMIF(Lists!$E$2:$E$133,'Quarterly Information'!$M422,Exchange_Value)+AC422*$P422*SUMIF(Lists!$E$2:$E$133,'Quarterly Information'!$O422,Exchange_Value)+AC422*$R422*SUMIF(Lists!$E$2:$E$133,'Quarterly Information'!$Q422,Exchange_Value)+AC422*$T422*SUMIF(Lists!$E$2:$E$133,'Quarterly Information'!$S422,Exchange_Value))/1000,AC422*SUMIF(Lists!$E$2:$E$133,$I422,Exchange_Value)/1000),1)</f>
        <v>0</v>
      </c>
      <c r="CG422" s="218">
        <f>ROUND(IF($I422="Other HFC Blend",(AD422*$L422*SUMIF(Lists!$E$2:$E$133,'Quarterly Information'!$K422,Exchange_Value)+AD422*$N422*SUMIF(Lists!$E$2:$E$133,'Quarterly Information'!$M422,Exchange_Value)+AD422*$P422*SUMIF(Lists!$E$2:$E$133,'Quarterly Information'!$O422,Exchange_Value)+AD422*$R422*SUMIF(Lists!$E$2:$E$133,'Quarterly Information'!$Q422,Exchange_Value)+AD422*$T422*SUMIF(Lists!$E$2:$E$133,'Quarterly Information'!$S422,Exchange_Value))/1000,AD422*SUMIF(Lists!$E$2:$E$133,$I422,Exchange_Value)/1000),1)</f>
        <v>0</v>
      </c>
      <c r="CH422" s="218">
        <f>ROUND(IF($I422="Other HFC Blend",(AE422*$L422*SUMIF(Lists!$E$2:$E$133,'Quarterly Information'!$K422,Exchange_Value)+AE422*$N422*SUMIF(Lists!$E$2:$E$133,'Quarterly Information'!$M422,Exchange_Value)+AE422*$P422*SUMIF(Lists!$E$2:$E$133,'Quarterly Information'!$O422,Exchange_Value)+AE422*$R422*SUMIF(Lists!$E$2:$E$133,'Quarterly Information'!$Q422,Exchange_Value)+AE422*$T422*SUMIF(Lists!$E$2:$E$133,'Quarterly Information'!$S422,Exchange_Value))/1000,AE422*SUMIF(Lists!$E$2:$E$133,$I422,Exchange_Value)/1000),1)</f>
        <v>0</v>
      </c>
      <c r="CI422" s="218">
        <f>ROUND(IF($I422="Other HFC Blend",(AF422*$L422*SUMIF(Lists!$E$2:$E$133,'Quarterly Information'!$K422,Exchange_Value)+AF422*$N422*SUMIF(Lists!$E$2:$E$133,'Quarterly Information'!$M422,Exchange_Value)+AF422*$P422*SUMIF(Lists!$E$2:$E$133,'Quarterly Information'!$O422,Exchange_Value)+AF422*$R422*SUMIF(Lists!$E$2:$E$133,'Quarterly Information'!$Q422,Exchange_Value)+AF422*$T422*SUMIF(Lists!$E$2:$E$133,'Quarterly Information'!$S422,Exchange_Value))/1000,AF422*SUMIF(Lists!$E$2:$E$133,$I422,Exchange_Value)/1000),1)</f>
        <v>0</v>
      </c>
    </row>
    <row r="423" spans="1:87" ht="14" x14ac:dyDescent="0.25">
      <c r="A423" s="39">
        <v>381</v>
      </c>
      <c r="B423" s="90" t="str">
        <f t="shared" si="256"/>
        <v/>
      </c>
      <c r="C423" s="159"/>
      <c r="D423" s="91"/>
      <c r="E423" s="174"/>
      <c r="F423" s="92"/>
      <c r="G423" s="93"/>
      <c r="H423" s="94"/>
      <c r="I423" s="185"/>
      <c r="J423" s="200"/>
      <c r="K423" s="210"/>
      <c r="L423" s="95"/>
      <c r="M423" s="92"/>
      <c r="N423" s="95"/>
      <c r="O423" s="92"/>
      <c r="P423" s="95"/>
      <c r="Q423" s="128"/>
      <c r="R423" s="95"/>
      <c r="S423" s="128"/>
      <c r="T423" s="211"/>
      <c r="U423" s="203"/>
      <c r="V423" s="92"/>
      <c r="W423" s="96"/>
      <c r="X423" s="92"/>
      <c r="Y423" s="220"/>
      <c r="Z423" s="226"/>
      <c r="AA423" s="165"/>
      <c r="AB423" s="165"/>
      <c r="AC423" s="165"/>
      <c r="AD423" s="165"/>
      <c r="AE423" s="165"/>
      <c r="AF423" s="168"/>
      <c r="AG423"/>
      <c r="AH423" s="107">
        <f t="shared" si="258"/>
        <v>0</v>
      </c>
      <c r="AI423" s="107">
        <f t="shared" si="259"/>
        <v>0</v>
      </c>
      <c r="AJ423" s="107">
        <f t="shared" si="260"/>
        <v>0</v>
      </c>
      <c r="AK423" s="107">
        <f t="shared" si="261"/>
        <v>0</v>
      </c>
      <c r="AL423" s="107">
        <f t="shared" si="262"/>
        <v>0</v>
      </c>
      <c r="AM423" s="107">
        <f t="shared" si="257"/>
        <v>0</v>
      </c>
      <c r="AO423" s="161" t="e">
        <f t="shared" si="263"/>
        <v>#DIV/0!</v>
      </c>
      <c r="AP423" s="161" t="e">
        <f t="shared" si="264"/>
        <v>#DIV/0!</v>
      </c>
      <c r="AQ423" s="161" t="e">
        <f t="shared" si="265"/>
        <v>#DIV/0!</v>
      </c>
      <c r="AR423" s="161" t="e">
        <f t="shared" si="266"/>
        <v>#DIV/0!</v>
      </c>
      <c r="AS423" s="161" t="e">
        <f t="shared" si="267"/>
        <v>#DIV/0!</v>
      </c>
      <c r="AT423" s="107">
        <f t="shared" si="268"/>
        <v>0</v>
      </c>
      <c r="AU423" s="161" t="e">
        <f t="shared" si="269"/>
        <v>#DIV/0!</v>
      </c>
      <c r="AV423" s="161" t="e">
        <f t="shared" si="270"/>
        <v>#DIV/0!</v>
      </c>
      <c r="AW423" s="161" t="e">
        <f t="shared" si="271"/>
        <v>#DIV/0!</v>
      </c>
      <c r="AX423" s="161" t="e">
        <f t="shared" si="272"/>
        <v>#DIV/0!</v>
      </c>
      <c r="AY423" s="161" t="e">
        <f t="shared" si="273"/>
        <v>#DIV/0!</v>
      </c>
      <c r="AZ423" s="107">
        <f t="shared" si="274"/>
        <v>0</v>
      </c>
      <c r="BA423" s="161" t="e">
        <f t="shared" si="275"/>
        <v>#DIV/0!</v>
      </c>
      <c r="BB423" s="161" t="e">
        <f t="shared" si="276"/>
        <v>#DIV/0!</v>
      </c>
      <c r="BC423" s="161" t="e">
        <f t="shared" si="277"/>
        <v>#DIV/0!</v>
      </c>
      <c r="BD423" s="161" t="e">
        <f t="shared" si="278"/>
        <v>#DIV/0!</v>
      </c>
      <c r="BE423" s="161" t="e">
        <f t="shared" si="279"/>
        <v>#DIV/0!</v>
      </c>
      <c r="BF423" s="107">
        <f t="shared" si="280"/>
        <v>0</v>
      </c>
      <c r="BG423" s="161" t="e">
        <f t="shared" si="281"/>
        <v>#DIV/0!</v>
      </c>
      <c r="BH423" s="161" t="e">
        <f t="shared" si="282"/>
        <v>#DIV/0!</v>
      </c>
      <c r="BI423" s="161" t="e">
        <f t="shared" si="283"/>
        <v>#DIV/0!</v>
      </c>
      <c r="BJ423" s="161" t="e">
        <f t="shared" si="284"/>
        <v>#DIV/0!</v>
      </c>
      <c r="BK423" s="161" t="e">
        <f t="shared" si="285"/>
        <v>#DIV/0!</v>
      </c>
      <c r="BL423" s="107">
        <f t="shared" si="286"/>
        <v>0</v>
      </c>
      <c r="BM423" s="161" t="e">
        <f t="shared" si="287"/>
        <v>#DIV/0!</v>
      </c>
      <c r="BN423" s="161" t="e">
        <f t="shared" si="288"/>
        <v>#DIV/0!</v>
      </c>
      <c r="BO423" s="161" t="e">
        <f t="shared" si="289"/>
        <v>#DIV/0!</v>
      </c>
      <c r="BP423" s="161" t="e">
        <f t="shared" si="290"/>
        <v>#DIV/0!</v>
      </c>
      <c r="BQ423" s="161" t="e">
        <f t="shared" si="291"/>
        <v>#DIV/0!</v>
      </c>
      <c r="BR423" s="107">
        <f t="shared" si="292"/>
        <v>0</v>
      </c>
      <c r="BS423" s="161" t="e">
        <f t="shared" si="293"/>
        <v>#DIV/0!</v>
      </c>
      <c r="BT423" s="161" t="e">
        <f t="shared" si="294"/>
        <v>#DIV/0!</v>
      </c>
      <c r="BU423" s="161" t="e">
        <f t="shared" si="295"/>
        <v>#DIV/0!</v>
      </c>
      <c r="BV423" s="161" t="e">
        <f t="shared" si="296"/>
        <v>#DIV/0!</v>
      </c>
      <c r="BW423" s="161" t="e">
        <f t="shared" si="297"/>
        <v>#DIV/0!</v>
      </c>
      <c r="BX423" s="107">
        <f t="shared" si="298"/>
        <v>0</v>
      </c>
      <c r="BZ423" s="40" t="e">
        <f>VLOOKUP(I423,Lists!$D$2:$D$19,1,FALSE)</f>
        <v>#N/A</v>
      </c>
      <c r="CA423" s="40" t="e">
        <f>VLOOKUP($I423,Blends!$B$2:$B$115,1,FALSE)</f>
        <v>#N/A</v>
      </c>
      <c r="CC423" s="218">
        <f>ROUND(IF($I423="Other HFC Blend",(Z423*$L423*SUMIF(Lists!$E$2:$E$133,'Quarterly Information'!$K423,Exchange_Value)+Z423*$N423*SUMIF(Lists!$E$2:$E$133,'Quarterly Information'!$M423,Exchange_Value)+Z423*$P423*SUMIF(Lists!$E$2:$E$133,'Quarterly Information'!$O423,Exchange_Value)+Z423*$R423*SUMIF(Lists!$E$2:$E$133,'Quarterly Information'!$Q423,Exchange_Value)+Z423*$T423*SUMIF(Lists!$E$2:$E$133,'Quarterly Information'!$S423,Exchange_Value))/1000,Z423*SUMIF(Lists!$E$2:$E$133,$I423,Exchange_Value)/1000),1)</f>
        <v>0</v>
      </c>
      <c r="CD423" s="218">
        <f>ROUND(IF($I423="Other HFC Blend",(AA423*$L423*SUMIF(Lists!$E$2:$E$133,'Quarterly Information'!$K423,Exchange_Value)+AA423*$N423*SUMIF(Lists!$E$2:$E$133,'Quarterly Information'!$M423,Exchange_Value)+AA423*$P423*SUMIF(Lists!$E$2:$E$133,'Quarterly Information'!$O423,Exchange_Value)+AA423*$R423*SUMIF(Lists!$E$2:$E$133,'Quarterly Information'!$Q423,Exchange_Value)+AA423*$T423*SUMIF(Lists!$E$2:$E$133,'Quarterly Information'!$S423,Exchange_Value))/1000,AA423*SUMIF(Lists!$E$2:$E$133,$I423,Exchange_Value)/1000),1)</f>
        <v>0</v>
      </c>
      <c r="CE423" s="218">
        <f>ROUND(IF($I423="Other HFC Blend",(AB423*$L423*SUMIF(Lists!$E$2:$E$133,'Quarterly Information'!$K423,Exchange_Value)+AB423*$N423*SUMIF(Lists!$E$2:$E$133,'Quarterly Information'!$M423,Exchange_Value)+AB423*$P423*SUMIF(Lists!$E$2:$E$133,'Quarterly Information'!$O423,Exchange_Value)+AB423*$R423*SUMIF(Lists!$E$2:$E$133,'Quarterly Information'!$Q423,Exchange_Value)+AB423*$T423*SUMIF(Lists!$E$2:$E$133,'Quarterly Information'!$S423,Exchange_Value))/1000,AB423*SUMIF(Lists!$E$2:$E$133,$I423,Exchange_Value)/1000),1)</f>
        <v>0</v>
      </c>
      <c r="CF423" s="218">
        <f>ROUND(IF($I423="Other HFC Blend",(AC423*$L423*SUMIF(Lists!$E$2:$E$133,'Quarterly Information'!$K423,Exchange_Value)+AC423*$N423*SUMIF(Lists!$E$2:$E$133,'Quarterly Information'!$M423,Exchange_Value)+AC423*$P423*SUMIF(Lists!$E$2:$E$133,'Quarterly Information'!$O423,Exchange_Value)+AC423*$R423*SUMIF(Lists!$E$2:$E$133,'Quarterly Information'!$Q423,Exchange_Value)+AC423*$T423*SUMIF(Lists!$E$2:$E$133,'Quarterly Information'!$S423,Exchange_Value))/1000,AC423*SUMIF(Lists!$E$2:$E$133,$I423,Exchange_Value)/1000),1)</f>
        <v>0</v>
      </c>
      <c r="CG423" s="218">
        <f>ROUND(IF($I423="Other HFC Blend",(AD423*$L423*SUMIF(Lists!$E$2:$E$133,'Quarterly Information'!$K423,Exchange_Value)+AD423*$N423*SUMIF(Lists!$E$2:$E$133,'Quarterly Information'!$M423,Exchange_Value)+AD423*$P423*SUMIF(Lists!$E$2:$E$133,'Quarterly Information'!$O423,Exchange_Value)+AD423*$R423*SUMIF(Lists!$E$2:$E$133,'Quarterly Information'!$Q423,Exchange_Value)+AD423*$T423*SUMIF(Lists!$E$2:$E$133,'Quarterly Information'!$S423,Exchange_Value))/1000,AD423*SUMIF(Lists!$E$2:$E$133,$I423,Exchange_Value)/1000),1)</f>
        <v>0</v>
      </c>
      <c r="CH423" s="218">
        <f>ROUND(IF($I423="Other HFC Blend",(AE423*$L423*SUMIF(Lists!$E$2:$E$133,'Quarterly Information'!$K423,Exchange_Value)+AE423*$N423*SUMIF(Lists!$E$2:$E$133,'Quarterly Information'!$M423,Exchange_Value)+AE423*$P423*SUMIF(Lists!$E$2:$E$133,'Quarterly Information'!$O423,Exchange_Value)+AE423*$R423*SUMIF(Lists!$E$2:$E$133,'Quarterly Information'!$Q423,Exchange_Value)+AE423*$T423*SUMIF(Lists!$E$2:$E$133,'Quarterly Information'!$S423,Exchange_Value))/1000,AE423*SUMIF(Lists!$E$2:$E$133,$I423,Exchange_Value)/1000),1)</f>
        <v>0</v>
      </c>
      <c r="CI423" s="218">
        <f>ROUND(IF($I423="Other HFC Blend",(AF423*$L423*SUMIF(Lists!$E$2:$E$133,'Quarterly Information'!$K423,Exchange_Value)+AF423*$N423*SUMIF(Lists!$E$2:$E$133,'Quarterly Information'!$M423,Exchange_Value)+AF423*$P423*SUMIF(Lists!$E$2:$E$133,'Quarterly Information'!$O423,Exchange_Value)+AF423*$R423*SUMIF(Lists!$E$2:$E$133,'Quarterly Information'!$Q423,Exchange_Value)+AF423*$T423*SUMIF(Lists!$E$2:$E$133,'Quarterly Information'!$S423,Exchange_Value))/1000,AF423*SUMIF(Lists!$E$2:$E$133,$I423,Exchange_Value)/1000),1)</f>
        <v>0</v>
      </c>
    </row>
    <row r="424" spans="1:87" ht="14" x14ac:dyDescent="0.25">
      <c r="A424" s="39">
        <v>382</v>
      </c>
      <c r="B424" s="90" t="str">
        <f t="shared" si="256"/>
        <v/>
      </c>
      <c r="C424" s="159"/>
      <c r="D424" s="91"/>
      <c r="E424" s="174"/>
      <c r="F424" s="92"/>
      <c r="G424" s="93"/>
      <c r="H424" s="94"/>
      <c r="I424" s="185"/>
      <c r="J424" s="200"/>
      <c r="K424" s="210"/>
      <c r="L424" s="95"/>
      <c r="M424" s="92"/>
      <c r="N424" s="95"/>
      <c r="O424" s="92"/>
      <c r="P424" s="95"/>
      <c r="Q424" s="128"/>
      <c r="R424" s="95"/>
      <c r="S424" s="128"/>
      <c r="T424" s="211"/>
      <c r="U424" s="203"/>
      <c r="V424" s="92"/>
      <c r="W424" s="96"/>
      <c r="X424" s="92"/>
      <c r="Y424" s="220"/>
      <c r="Z424" s="226"/>
      <c r="AA424" s="165"/>
      <c r="AB424" s="165"/>
      <c r="AC424" s="165"/>
      <c r="AD424" s="165"/>
      <c r="AE424" s="165"/>
      <c r="AF424" s="168"/>
      <c r="AG424"/>
      <c r="AH424" s="107">
        <f t="shared" si="258"/>
        <v>0</v>
      </c>
      <c r="AI424" s="107">
        <f t="shared" si="259"/>
        <v>0</v>
      </c>
      <c r="AJ424" s="107">
        <f t="shared" si="260"/>
        <v>0</v>
      </c>
      <c r="AK424" s="107">
        <f t="shared" si="261"/>
        <v>0</v>
      </c>
      <c r="AL424" s="107">
        <f t="shared" si="262"/>
        <v>0</v>
      </c>
      <c r="AM424" s="107">
        <f t="shared" si="257"/>
        <v>0</v>
      </c>
      <c r="AO424" s="161" t="e">
        <f t="shared" si="263"/>
        <v>#DIV/0!</v>
      </c>
      <c r="AP424" s="161" t="e">
        <f t="shared" si="264"/>
        <v>#DIV/0!</v>
      </c>
      <c r="AQ424" s="161" t="e">
        <f t="shared" si="265"/>
        <v>#DIV/0!</v>
      </c>
      <c r="AR424" s="161" t="e">
        <f t="shared" si="266"/>
        <v>#DIV/0!</v>
      </c>
      <c r="AS424" s="161" t="e">
        <f t="shared" si="267"/>
        <v>#DIV/0!</v>
      </c>
      <c r="AT424" s="107">
        <f t="shared" si="268"/>
        <v>0</v>
      </c>
      <c r="AU424" s="161" t="e">
        <f t="shared" si="269"/>
        <v>#DIV/0!</v>
      </c>
      <c r="AV424" s="161" t="e">
        <f t="shared" si="270"/>
        <v>#DIV/0!</v>
      </c>
      <c r="AW424" s="161" t="e">
        <f t="shared" si="271"/>
        <v>#DIV/0!</v>
      </c>
      <c r="AX424" s="161" t="e">
        <f t="shared" si="272"/>
        <v>#DIV/0!</v>
      </c>
      <c r="AY424" s="161" t="e">
        <f t="shared" si="273"/>
        <v>#DIV/0!</v>
      </c>
      <c r="AZ424" s="107">
        <f t="shared" si="274"/>
        <v>0</v>
      </c>
      <c r="BA424" s="161" t="e">
        <f t="shared" si="275"/>
        <v>#DIV/0!</v>
      </c>
      <c r="BB424" s="161" t="e">
        <f t="shared" si="276"/>
        <v>#DIV/0!</v>
      </c>
      <c r="BC424" s="161" t="e">
        <f t="shared" si="277"/>
        <v>#DIV/0!</v>
      </c>
      <c r="BD424" s="161" t="e">
        <f t="shared" si="278"/>
        <v>#DIV/0!</v>
      </c>
      <c r="BE424" s="161" t="e">
        <f t="shared" si="279"/>
        <v>#DIV/0!</v>
      </c>
      <c r="BF424" s="107">
        <f t="shared" si="280"/>
        <v>0</v>
      </c>
      <c r="BG424" s="161" t="e">
        <f t="shared" si="281"/>
        <v>#DIV/0!</v>
      </c>
      <c r="BH424" s="161" t="e">
        <f t="shared" si="282"/>
        <v>#DIV/0!</v>
      </c>
      <c r="BI424" s="161" t="e">
        <f t="shared" si="283"/>
        <v>#DIV/0!</v>
      </c>
      <c r="BJ424" s="161" t="e">
        <f t="shared" si="284"/>
        <v>#DIV/0!</v>
      </c>
      <c r="BK424" s="161" t="e">
        <f t="shared" si="285"/>
        <v>#DIV/0!</v>
      </c>
      <c r="BL424" s="107">
        <f t="shared" si="286"/>
        <v>0</v>
      </c>
      <c r="BM424" s="161" t="e">
        <f t="shared" si="287"/>
        <v>#DIV/0!</v>
      </c>
      <c r="BN424" s="161" t="e">
        <f t="shared" si="288"/>
        <v>#DIV/0!</v>
      </c>
      <c r="BO424" s="161" t="e">
        <f t="shared" si="289"/>
        <v>#DIV/0!</v>
      </c>
      <c r="BP424" s="161" t="e">
        <f t="shared" si="290"/>
        <v>#DIV/0!</v>
      </c>
      <c r="BQ424" s="161" t="e">
        <f t="shared" si="291"/>
        <v>#DIV/0!</v>
      </c>
      <c r="BR424" s="107">
        <f t="shared" si="292"/>
        <v>0</v>
      </c>
      <c r="BS424" s="161" t="e">
        <f t="shared" si="293"/>
        <v>#DIV/0!</v>
      </c>
      <c r="BT424" s="161" t="e">
        <f t="shared" si="294"/>
        <v>#DIV/0!</v>
      </c>
      <c r="BU424" s="161" t="e">
        <f t="shared" si="295"/>
        <v>#DIV/0!</v>
      </c>
      <c r="BV424" s="161" t="e">
        <f t="shared" si="296"/>
        <v>#DIV/0!</v>
      </c>
      <c r="BW424" s="161" t="e">
        <f t="shared" si="297"/>
        <v>#DIV/0!</v>
      </c>
      <c r="BX424" s="107">
        <f t="shared" si="298"/>
        <v>0</v>
      </c>
      <c r="BZ424" s="40" t="e">
        <f>VLOOKUP(I424,Lists!$D$2:$D$19,1,FALSE)</f>
        <v>#N/A</v>
      </c>
      <c r="CA424" s="40" t="e">
        <f>VLOOKUP($I424,Blends!$B$2:$B$115,1,FALSE)</f>
        <v>#N/A</v>
      </c>
      <c r="CC424" s="218">
        <f>ROUND(IF($I424="Other HFC Blend",(Z424*$L424*SUMIF(Lists!$E$2:$E$133,'Quarterly Information'!$K424,Exchange_Value)+Z424*$N424*SUMIF(Lists!$E$2:$E$133,'Quarterly Information'!$M424,Exchange_Value)+Z424*$P424*SUMIF(Lists!$E$2:$E$133,'Quarterly Information'!$O424,Exchange_Value)+Z424*$R424*SUMIF(Lists!$E$2:$E$133,'Quarterly Information'!$Q424,Exchange_Value)+Z424*$T424*SUMIF(Lists!$E$2:$E$133,'Quarterly Information'!$S424,Exchange_Value))/1000,Z424*SUMIF(Lists!$E$2:$E$133,$I424,Exchange_Value)/1000),1)</f>
        <v>0</v>
      </c>
      <c r="CD424" s="218">
        <f>ROUND(IF($I424="Other HFC Blend",(AA424*$L424*SUMIF(Lists!$E$2:$E$133,'Quarterly Information'!$K424,Exchange_Value)+AA424*$N424*SUMIF(Lists!$E$2:$E$133,'Quarterly Information'!$M424,Exchange_Value)+AA424*$P424*SUMIF(Lists!$E$2:$E$133,'Quarterly Information'!$O424,Exchange_Value)+AA424*$R424*SUMIF(Lists!$E$2:$E$133,'Quarterly Information'!$Q424,Exchange_Value)+AA424*$T424*SUMIF(Lists!$E$2:$E$133,'Quarterly Information'!$S424,Exchange_Value))/1000,AA424*SUMIF(Lists!$E$2:$E$133,$I424,Exchange_Value)/1000),1)</f>
        <v>0</v>
      </c>
      <c r="CE424" s="218">
        <f>ROUND(IF($I424="Other HFC Blend",(AB424*$L424*SUMIF(Lists!$E$2:$E$133,'Quarterly Information'!$K424,Exchange_Value)+AB424*$N424*SUMIF(Lists!$E$2:$E$133,'Quarterly Information'!$M424,Exchange_Value)+AB424*$P424*SUMIF(Lists!$E$2:$E$133,'Quarterly Information'!$O424,Exchange_Value)+AB424*$R424*SUMIF(Lists!$E$2:$E$133,'Quarterly Information'!$Q424,Exchange_Value)+AB424*$T424*SUMIF(Lists!$E$2:$E$133,'Quarterly Information'!$S424,Exchange_Value))/1000,AB424*SUMIF(Lists!$E$2:$E$133,$I424,Exchange_Value)/1000),1)</f>
        <v>0</v>
      </c>
      <c r="CF424" s="218">
        <f>ROUND(IF($I424="Other HFC Blend",(AC424*$L424*SUMIF(Lists!$E$2:$E$133,'Quarterly Information'!$K424,Exchange_Value)+AC424*$N424*SUMIF(Lists!$E$2:$E$133,'Quarterly Information'!$M424,Exchange_Value)+AC424*$P424*SUMIF(Lists!$E$2:$E$133,'Quarterly Information'!$O424,Exchange_Value)+AC424*$R424*SUMIF(Lists!$E$2:$E$133,'Quarterly Information'!$Q424,Exchange_Value)+AC424*$T424*SUMIF(Lists!$E$2:$E$133,'Quarterly Information'!$S424,Exchange_Value))/1000,AC424*SUMIF(Lists!$E$2:$E$133,$I424,Exchange_Value)/1000),1)</f>
        <v>0</v>
      </c>
      <c r="CG424" s="218">
        <f>ROUND(IF($I424="Other HFC Blend",(AD424*$L424*SUMIF(Lists!$E$2:$E$133,'Quarterly Information'!$K424,Exchange_Value)+AD424*$N424*SUMIF(Lists!$E$2:$E$133,'Quarterly Information'!$M424,Exchange_Value)+AD424*$P424*SUMIF(Lists!$E$2:$E$133,'Quarterly Information'!$O424,Exchange_Value)+AD424*$R424*SUMIF(Lists!$E$2:$E$133,'Quarterly Information'!$Q424,Exchange_Value)+AD424*$T424*SUMIF(Lists!$E$2:$E$133,'Quarterly Information'!$S424,Exchange_Value))/1000,AD424*SUMIF(Lists!$E$2:$E$133,$I424,Exchange_Value)/1000),1)</f>
        <v>0</v>
      </c>
      <c r="CH424" s="218">
        <f>ROUND(IF($I424="Other HFC Blend",(AE424*$L424*SUMIF(Lists!$E$2:$E$133,'Quarterly Information'!$K424,Exchange_Value)+AE424*$N424*SUMIF(Lists!$E$2:$E$133,'Quarterly Information'!$M424,Exchange_Value)+AE424*$P424*SUMIF(Lists!$E$2:$E$133,'Quarterly Information'!$O424,Exchange_Value)+AE424*$R424*SUMIF(Lists!$E$2:$E$133,'Quarterly Information'!$Q424,Exchange_Value)+AE424*$T424*SUMIF(Lists!$E$2:$E$133,'Quarterly Information'!$S424,Exchange_Value))/1000,AE424*SUMIF(Lists!$E$2:$E$133,$I424,Exchange_Value)/1000),1)</f>
        <v>0</v>
      </c>
      <c r="CI424" s="218">
        <f>ROUND(IF($I424="Other HFC Blend",(AF424*$L424*SUMIF(Lists!$E$2:$E$133,'Quarterly Information'!$K424,Exchange_Value)+AF424*$N424*SUMIF(Lists!$E$2:$E$133,'Quarterly Information'!$M424,Exchange_Value)+AF424*$P424*SUMIF(Lists!$E$2:$E$133,'Quarterly Information'!$O424,Exchange_Value)+AF424*$R424*SUMIF(Lists!$E$2:$E$133,'Quarterly Information'!$Q424,Exchange_Value)+AF424*$T424*SUMIF(Lists!$E$2:$E$133,'Quarterly Information'!$S424,Exchange_Value))/1000,AF424*SUMIF(Lists!$E$2:$E$133,$I424,Exchange_Value)/1000),1)</f>
        <v>0</v>
      </c>
    </row>
    <row r="425" spans="1:87" ht="14" x14ac:dyDescent="0.25">
      <c r="A425" s="39">
        <v>383</v>
      </c>
      <c r="B425" s="90" t="str">
        <f t="shared" si="256"/>
        <v/>
      </c>
      <c r="C425" s="159"/>
      <c r="D425" s="91"/>
      <c r="E425" s="174"/>
      <c r="F425" s="92"/>
      <c r="G425" s="93"/>
      <c r="H425" s="94"/>
      <c r="I425" s="185"/>
      <c r="J425" s="200"/>
      <c r="K425" s="210"/>
      <c r="L425" s="95"/>
      <c r="M425" s="92"/>
      <c r="N425" s="95"/>
      <c r="O425" s="92"/>
      <c r="P425" s="95"/>
      <c r="Q425" s="128"/>
      <c r="R425" s="95"/>
      <c r="S425" s="128"/>
      <c r="T425" s="211"/>
      <c r="U425" s="203"/>
      <c r="V425" s="92"/>
      <c r="W425" s="96"/>
      <c r="X425" s="92"/>
      <c r="Y425" s="220"/>
      <c r="Z425" s="226"/>
      <c r="AA425" s="165"/>
      <c r="AB425" s="165"/>
      <c r="AC425" s="165"/>
      <c r="AD425" s="165"/>
      <c r="AE425" s="165"/>
      <c r="AF425" s="168"/>
      <c r="AG425"/>
      <c r="AH425" s="107">
        <f t="shared" si="258"/>
        <v>0</v>
      </c>
      <c r="AI425" s="107">
        <f t="shared" si="259"/>
        <v>0</v>
      </c>
      <c r="AJ425" s="107">
        <f t="shared" si="260"/>
        <v>0</v>
      </c>
      <c r="AK425" s="107">
        <f t="shared" si="261"/>
        <v>0</v>
      </c>
      <c r="AL425" s="107">
        <f t="shared" si="262"/>
        <v>0</v>
      </c>
      <c r="AM425" s="107">
        <f t="shared" si="257"/>
        <v>0</v>
      </c>
      <c r="AO425" s="161" t="e">
        <f t="shared" si="263"/>
        <v>#DIV/0!</v>
      </c>
      <c r="AP425" s="161" t="e">
        <f t="shared" si="264"/>
        <v>#DIV/0!</v>
      </c>
      <c r="AQ425" s="161" t="e">
        <f t="shared" si="265"/>
        <v>#DIV/0!</v>
      </c>
      <c r="AR425" s="161" t="e">
        <f t="shared" si="266"/>
        <v>#DIV/0!</v>
      </c>
      <c r="AS425" s="161" t="e">
        <f t="shared" si="267"/>
        <v>#DIV/0!</v>
      </c>
      <c r="AT425" s="107">
        <f t="shared" si="268"/>
        <v>0</v>
      </c>
      <c r="AU425" s="161" t="e">
        <f t="shared" si="269"/>
        <v>#DIV/0!</v>
      </c>
      <c r="AV425" s="161" t="e">
        <f t="shared" si="270"/>
        <v>#DIV/0!</v>
      </c>
      <c r="AW425" s="161" t="e">
        <f t="shared" si="271"/>
        <v>#DIV/0!</v>
      </c>
      <c r="AX425" s="161" t="e">
        <f t="shared" si="272"/>
        <v>#DIV/0!</v>
      </c>
      <c r="AY425" s="161" t="e">
        <f t="shared" si="273"/>
        <v>#DIV/0!</v>
      </c>
      <c r="AZ425" s="107">
        <f t="shared" si="274"/>
        <v>0</v>
      </c>
      <c r="BA425" s="161" t="e">
        <f t="shared" si="275"/>
        <v>#DIV/0!</v>
      </c>
      <c r="BB425" s="161" t="e">
        <f t="shared" si="276"/>
        <v>#DIV/0!</v>
      </c>
      <c r="BC425" s="161" t="e">
        <f t="shared" si="277"/>
        <v>#DIV/0!</v>
      </c>
      <c r="BD425" s="161" t="e">
        <f t="shared" si="278"/>
        <v>#DIV/0!</v>
      </c>
      <c r="BE425" s="161" t="e">
        <f t="shared" si="279"/>
        <v>#DIV/0!</v>
      </c>
      <c r="BF425" s="107">
        <f t="shared" si="280"/>
        <v>0</v>
      </c>
      <c r="BG425" s="161" t="e">
        <f t="shared" si="281"/>
        <v>#DIV/0!</v>
      </c>
      <c r="BH425" s="161" t="e">
        <f t="shared" si="282"/>
        <v>#DIV/0!</v>
      </c>
      <c r="BI425" s="161" t="e">
        <f t="shared" si="283"/>
        <v>#DIV/0!</v>
      </c>
      <c r="BJ425" s="161" t="e">
        <f t="shared" si="284"/>
        <v>#DIV/0!</v>
      </c>
      <c r="BK425" s="161" t="e">
        <f t="shared" si="285"/>
        <v>#DIV/0!</v>
      </c>
      <c r="BL425" s="107">
        <f t="shared" si="286"/>
        <v>0</v>
      </c>
      <c r="BM425" s="161" t="e">
        <f t="shared" si="287"/>
        <v>#DIV/0!</v>
      </c>
      <c r="BN425" s="161" t="e">
        <f t="shared" si="288"/>
        <v>#DIV/0!</v>
      </c>
      <c r="BO425" s="161" t="e">
        <f t="shared" si="289"/>
        <v>#DIV/0!</v>
      </c>
      <c r="BP425" s="161" t="e">
        <f t="shared" si="290"/>
        <v>#DIV/0!</v>
      </c>
      <c r="BQ425" s="161" t="e">
        <f t="shared" si="291"/>
        <v>#DIV/0!</v>
      </c>
      <c r="BR425" s="107">
        <f t="shared" si="292"/>
        <v>0</v>
      </c>
      <c r="BS425" s="161" t="e">
        <f t="shared" si="293"/>
        <v>#DIV/0!</v>
      </c>
      <c r="BT425" s="161" t="e">
        <f t="shared" si="294"/>
        <v>#DIV/0!</v>
      </c>
      <c r="BU425" s="161" t="e">
        <f t="shared" si="295"/>
        <v>#DIV/0!</v>
      </c>
      <c r="BV425" s="161" t="e">
        <f t="shared" si="296"/>
        <v>#DIV/0!</v>
      </c>
      <c r="BW425" s="161" t="e">
        <f t="shared" si="297"/>
        <v>#DIV/0!</v>
      </c>
      <c r="BX425" s="107">
        <f t="shared" si="298"/>
        <v>0</v>
      </c>
      <c r="BZ425" s="40" t="e">
        <f>VLOOKUP(I425,Lists!$D$2:$D$19,1,FALSE)</f>
        <v>#N/A</v>
      </c>
      <c r="CA425" s="40" t="e">
        <f>VLOOKUP($I425,Blends!$B$2:$B$115,1,FALSE)</f>
        <v>#N/A</v>
      </c>
      <c r="CC425" s="218">
        <f>ROUND(IF($I425="Other HFC Blend",(Z425*$L425*SUMIF(Lists!$E$2:$E$133,'Quarterly Information'!$K425,Exchange_Value)+Z425*$N425*SUMIF(Lists!$E$2:$E$133,'Quarterly Information'!$M425,Exchange_Value)+Z425*$P425*SUMIF(Lists!$E$2:$E$133,'Quarterly Information'!$O425,Exchange_Value)+Z425*$R425*SUMIF(Lists!$E$2:$E$133,'Quarterly Information'!$Q425,Exchange_Value)+Z425*$T425*SUMIF(Lists!$E$2:$E$133,'Quarterly Information'!$S425,Exchange_Value))/1000,Z425*SUMIF(Lists!$E$2:$E$133,$I425,Exchange_Value)/1000),1)</f>
        <v>0</v>
      </c>
      <c r="CD425" s="218">
        <f>ROUND(IF($I425="Other HFC Blend",(AA425*$L425*SUMIF(Lists!$E$2:$E$133,'Quarterly Information'!$K425,Exchange_Value)+AA425*$N425*SUMIF(Lists!$E$2:$E$133,'Quarterly Information'!$M425,Exchange_Value)+AA425*$P425*SUMIF(Lists!$E$2:$E$133,'Quarterly Information'!$O425,Exchange_Value)+AA425*$R425*SUMIF(Lists!$E$2:$E$133,'Quarterly Information'!$Q425,Exchange_Value)+AA425*$T425*SUMIF(Lists!$E$2:$E$133,'Quarterly Information'!$S425,Exchange_Value))/1000,AA425*SUMIF(Lists!$E$2:$E$133,$I425,Exchange_Value)/1000),1)</f>
        <v>0</v>
      </c>
      <c r="CE425" s="218">
        <f>ROUND(IF($I425="Other HFC Blend",(AB425*$L425*SUMIF(Lists!$E$2:$E$133,'Quarterly Information'!$K425,Exchange_Value)+AB425*$N425*SUMIF(Lists!$E$2:$E$133,'Quarterly Information'!$M425,Exchange_Value)+AB425*$P425*SUMIF(Lists!$E$2:$E$133,'Quarterly Information'!$O425,Exchange_Value)+AB425*$R425*SUMIF(Lists!$E$2:$E$133,'Quarterly Information'!$Q425,Exchange_Value)+AB425*$T425*SUMIF(Lists!$E$2:$E$133,'Quarterly Information'!$S425,Exchange_Value))/1000,AB425*SUMIF(Lists!$E$2:$E$133,$I425,Exchange_Value)/1000),1)</f>
        <v>0</v>
      </c>
      <c r="CF425" s="218">
        <f>ROUND(IF($I425="Other HFC Blend",(AC425*$L425*SUMIF(Lists!$E$2:$E$133,'Quarterly Information'!$K425,Exchange_Value)+AC425*$N425*SUMIF(Lists!$E$2:$E$133,'Quarterly Information'!$M425,Exchange_Value)+AC425*$P425*SUMIF(Lists!$E$2:$E$133,'Quarterly Information'!$O425,Exchange_Value)+AC425*$R425*SUMIF(Lists!$E$2:$E$133,'Quarterly Information'!$Q425,Exchange_Value)+AC425*$T425*SUMIF(Lists!$E$2:$E$133,'Quarterly Information'!$S425,Exchange_Value))/1000,AC425*SUMIF(Lists!$E$2:$E$133,$I425,Exchange_Value)/1000),1)</f>
        <v>0</v>
      </c>
      <c r="CG425" s="218">
        <f>ROUND(IF($I425="Other HFC Blend",(AD425*$L425*SUMIF(Lists!$E$2:$E$133,'Quarterly Information'!$K425,Exchange_Value)+AD425*$N425*SUMIF(Lists!$E$2:$E$133,'Quarterly Information'!$M425,Exchange_Value)+AD425*$P425*SUMIF(Lists!$E$2:$E$133,'Quarterly Information'!$O425,Exchange_Value)+AD425*$R425*SUMIF(Lists!$E$2:$E$133,'Quarterly Information'!$Q425,Exchange_Value)+AD425*$T425*SUMIF(Lists!$E$2:$E$133,'Quarterly Information'!$S425,Exchange_Value))/1000,AD425*SUMIF(Lists!$E$2:$E$133,$I425,Exchange_Value)/1000),1)</f>
        <v>0</v>
      </c>
      <c r="CH425" s="218">
        <f>ROUND(IF($I425="Other HFC Blend",(AE425*$L425*SUMIF(Lists!$E$2:$E$133,'Quarterly Information'!$K425,Exchange_Value)+AE425*$N425*SUMIF(Lists!$E$2:$E$133,'Quarterly Information'!$M425,Exchange_Value)+AE425*$P425*SUMIF(Lists!$E$2:$E$133,'Quarterly Information'!$O425,Exchange_Value)+AE425*$R425*SUMIF(Lists!$E$2:$E$133,'Quarterly Information'!$Q425,Exchange_Value)+AE425*$T425*SUMIF(Lists!$E$2:$E$133,'Quarterly Information'!$S425,Exchange_Value))/1000,AE425*SUMIF(Lists!$E$2:$E$133,$I425,Exchange_Value)/1000),1)</f>
        <v>0</v>
      </c>
      <c r="CI425" s="218">
        <f>ROUND(IF($I425="Other HFC Blend",(AF425*$L425*SUMIF(Lists!$E$2:$E$133,'Quarterly Information'!$K425,Exchange_Value)+AF425*$N425*SUMIF(Lists!$E$2:$E$133,'Quarterly Information'!$M425,Exchange_Value)+AF425*$P425*SUMIF(Lists!$E$2:$E$133,'Quarterly Information'!$O425,Exchange_Value)+AF425*$R425*SUMIF(Lists!$E$2:$E$133,'Quarterly Information'!$Q425,Exchange_Value)+AF425*$T425*SUMIF(Lists!$E$2:$E$133,'Quarterly Information'!$S425,Exchange_Value))/1000,AF425*SUMIF(Lists!$E$2:$E$133,$I425,Exchange_Value)/1000),1)</f>
        <v>0</v>
      </c>
    </row>
    <row r="426" spans="1:87" ht="14" x14ac:dyDescent="0.25">
      <c r="A426" s="39">
        <v>384</v>
      </c>
      <c r="B426" s="90" t="str">
        <f t="shared" si="256"/>
        <v/>
      </c>
      <c r="C426" s="159"/>
      <c r="D426" s="91"/>
      <c r="E426" s="174"/>
      <c r="F426" s="92"/>
      <c r="G426" s="93"/>
      <c r="H426" s="94"/>
      <c r="I426" s="185"/>
      <c r="J426" s="200"/>
      <c r="K426" s="210"/>
      <c r="L426" s="95"/>
      <c r="M426" s="92"/>
      <c r="N426" s="95"/>
      <c r="O426" s="92"/>
      <c r="P426" s="95"/>
      <c r="Q426" s="128"/>
      <c r="R426" s="95"/>
      <c r="S426" s="128"/>
      <c r="T426" s="211"/>
      <c r="U426" s="203"/>
      <c r="V426" s="92"/>
      <c r="W426" s="96"/>
      <c r="X426" s="92"/>
      <c r="Y426" s="220"/>
      <c r="Z426" s="226"/>
      <c r="AA426" s="165"/>
      <c r="AB426" s="165"/>
      <c r="AC426" s="165"/>
      <c r="AD426" s="165"/>
      <c r="AE426" s="165"/>
      <c r="AF426" s="168"/>
      <c r="AG426"/>
      <c r="AH426" s="107">
        <f t="shared" si="258"/>
        <v>0</v>
      </c>
      <c r="AI426" s="107">
        <f t="shared" si="259"/>
        <v>0</v>
      </c>
      <c r="AJ426" s="107">
        <f t="shared" si="260"/>
        <v>0</v>
      </c>
      <c r="AK426" s="107">
        <f t="shared" si="261"/>
        <v>0</v>
      </c>
      <c r="AL426" s="107">
        <f t="shared" si="262"/>
        <v>0</v>
      </c>
      <c r="AM426" s="107">
        <f t="shared" si="257"/>
        <v>0</v>
      </c>
      <c r="AO426" s="161" t="e">
        <f t="shared" si="263"/>
        <v>#DIV/0!</v>
      </c>
      <c r="AP426" s="161" t="e">
        <f t="shared" si="264"/>
        <v>#DIV/0!</v>
      </c>
      <c r="AQ426" s="161" t="e">
        <f t="shared" si="265"/>
        <v>#DIV/0!</v>
      </c>
      <c r="AR426" s="161" t="e">
        <f t="shared" si="266"/>
        <v>#DIV/0!</v>
      </c>
      <c r="AS426" s="161" t="e">
        <f t="shared" si="267"/>
        <v>#DIV/0!</v>
      </c>
      <c r="AT426" s="107">
        <f t="shared" si="268"/>
        <v>0</v>
      </c>
      <c r="AU426" s="161" t="e">
        <f t="shared" si="269"/>
        <v>#DIV/0!</v>
      </c>
      <c r="AV426" s="161" t="e">
        <f t="shared" si="270"/>
        <v>#DIV/0!</v>
      </c>
      <c r="AW426" s="161" t="e">
        <f t="shared" si="271"/>
        <v>#DIV/0!</v>
      </c>
      <c r="AX426" s="161" t="e">
        <f t="shared" si="272"/>
        <v>#DIV/0!</v>
      </c>
      <c r="AY426" s="161" t="e">
        <f t="shared" si="273"/>
        <v>#DIV/0!</v>
      </c>
      <c r="AZ426" s="107">
        <f t="shared" si="274"/>
        <v>0</v>
      </c>
      <c r="BA426" s="161" t="e">
        <f t="shared" si="275"/>
        <v>#DIV/0!</v>
      </c>
      <c r="BB426" s="161" t="e">
        <f t="shared" si="276"/>
        <v>#DIV/0!</v>
      </c>
      <c r="BC426" s="161" t="e">
        <f t="shared" si="277"/>
        <v>#DIV/0!</v>
      </c>
      <c r="BD426" s="161" t="e">
        <f t="shared" si="278"/>
        <v>#DIV/0!</v>
      </c>
      <c r="BE426" s="161" t="e">
        <f t="shared" si="279"/>
        <v>#DIV/0!</v>
      </c>
      <c r="BF426" s="107">
        <f t="shared" si="280"/>
        <v>0</v>
      </c>
      <c r="BG426" s="161" t="e">
        <f t="shared" si="281"/>
        <v>#DIV/0!</v>
      </c>
      <c r="BH426" s="161" t="e">
        <f t="shared" si="282"/>
        <v>#DIV/0!</v>
      </c>
      <c r="BI426" s="161" t="e">
        <f t="shared" si="283"/>
        <v>#DIV/0!</v>
      </c>
      <c r="BJ426" s="161" t="e">
        <f t="shared" si="284"/>
        <v>#DIV/0!</v>
      </c>
      <c r="BK426" s="161" t="e">
        <f t="shared" si="285"/>
        <v>#DIV/0!</v>
      </c>
      <c r="BL426" s="107">
        <f t="shared" si="286"/>
        <v>0</v>
      </c>
      <c r="BM426" s="161" t="e">
        <f t="shared" si="287"/>
        <v>#DIV/0!</v>
      </c>
      <c r="BN426" s="161" t="e">
        <f t="shared" si="288"/>
        <v>#DIV/0!</v>
      </c>
      <c r="BO426" s="161" t="e">
        <f t="shared" si="289"/>
        <v>#DIV/0!</v>
      </c>
      <c r="BP426" s="161" t="e">
        <f t="shared" si="290"/>
        <v>#DIV/0!</v>
      </c>
      <c r="BQ426" s="161" t="e">
        <f t="shared" si="291"/>
        <v>#DIV/0!</v>
      </c>
      <c r="BR426" s="107">
        <f t="shared" si="292"/>
        <v>0</v>
      </c>
      <c r="BS426" s="161" t="e">
        <f t="shared" si="293"/>
        <v>#DIV/0!</v>
      </c>
      <c r="BT426" s="161" t="e">
        <f t="shared" si="294"/>
        <v>#DIV/0!</v>
      </c>
      <c r="BU426" s="161" t="e">
        <f t="shared" si="295"/>
        <v>#DIV/0!</v>
      </c>
      <c r="BV426" s="161" t="e">
        <f t="shared" si="296"/>
        <v>#DIV/0!</v>
      </c>
      <c r="BW426" s="161" t="e">
        <f t="shared" si="297"/>
        <v>#DIV/0!</v>
      </c>
      <c r="BX426" s="107">
        <f t="shared" si="298"/>
        <v>0</v>
      </c>
      <c r="BZ426" s="40" t="e">
        <f>VLOOKUP(I426,Lists!$D$2:$D$19,1,FALSE)</f>
        <v>#N/A</v>
      </c>
      <c r="CA426" s="40" t="e">
        <f>VLOOKUP($I426,Blends!$B$2:$B$115,1,FALSE)</f>
        <v>#N/A</v>
      </c>
      <c r="CC426" s="218">
        <f>ROUND(IF($I426="Other HFC Blend",(Z426*$L426*SUMIF(Lists!$E$2:$E$133,'Quarterly Information'!$K426,Exchange_Value)+Z426*$N426*SUMIF(Lists!$E$2:$E$133,'Quarterly Information'!$M426,Exchange_Value)+Z426*$P426*SUMIF(Lists!$E$2:$E$133,'Quarterly Information'!$O426,Exchange_Value)+Z426*$R426*SUMIF(Lists!$E$2:$E$133,'Quarterly Information'!$Q426,Exchange_Value)+Z426*$T426*SUMIF(Lists!$E$2:$E$133,'Quarterly Information'!$S426,Exchange_Value))/1000,Z426*SUMIF(Lists!$E$2:$E$133,$I426,Exchange_Value)/1000),1)</f>
        <v>0</v>
      </c>
      <c r="CD426" s="218">
        <f>ROUND(IF($I426="Other HFC Blend",(AA426*$L426*SUMIF(Lists!$E$2:$E$133,'Quarterly Information'!$K426,Exchange_Value)+AA426*$N426*SUMIF(Lists!$E$2:$E$133,'Quarterly Information'!$M426,Exchange_Value)+AA426*$P426*SUMIF(Lists!$E$2:$E$133,'Quarterly Information'!$O426,Exchange_Value)+AA426*$R426*SUMIF(Lists!$E$2:$E$133,'Quarterly Information'!$Q426,Exchange_Value)+AA426*$T426*SUMIF(Lists!$E$2:$E$133,'Quarterly Information'!$S426,Exchange_Value))/1000,AA426*SUMIF(Lists!$E$2:$E$133,$I426,Exchange_Value)/1000),1)</f>
        <v>0</v>
      </c>
      <c r="CE426" s="218">
        <f>ROUND(IF($I426="Other HFC Blend",(AB426*$L426*SUMIF(Lists!$E$2:$E$133,'Quarterly Information'!$K426,Exchange_Value)+AB426*$N426*SUMIF(Lists!$E$2:$E$133,'Quarterly Information'!$M426,Exchange_Value)+AB426*$P426*SUMIF(Lists!$E$2:$E$133,'Quarterly Information'!$O426,Exchange_Value)+AB426*$R426*SUMIF(Lists!$E$2:$E$133,'Quarterly Information'!$Q426,Exchange_Value)+AB426*$T426*SUMIF(Lists!$E$2:$E$133,'Quarterly Information'!$S426,Exchange_Value))/1000,AB426*SUMIF(Lists!$E$2:$E$133,$I426,Exchange_Value)/1000),1)</f>
        <v>0</v>
      </c>
      <c r="CF426" s="218">
        <f>ROUND(IF($I426="Other HFC Blend",(AC426*$L426*SUMIF(Lists!$E$2:$E$133,'Quarterly Information'!$K426,Exchange_Value)+AC426*$N426*SUMIF(Lists!$E$2:$E$133,'Quarterly Information'!$M426,Exchange_Value)+AC426*$P426*SUMIF(Lists!$E$2:$E$133,'Quarterly Information'!$O426,Exchange_Value)+AC426*$R426*SUMIF(Lists!$E$2:$E$133,'Quarterly Information'!$Q426,Exchange_Value)+AC426*$T426*SUMIF(Lists!$E$2:$E$133,'Quarterly Information'!$S426,Exchange_Value))/1000,AC426*SUMIF(Lists!$E$2:$E$133,$I426,Exchange_Value)/1000),1)</f>
        <v>0</v>
      </c>
      <c r="CG426" s="218">
        <f>ROUND(IF($I426="Other HFC Blend",(AD426*$L426*SUMIF(Lists!$E$2:$E$133,'Quarterly Information'!$K426,Exchange_Value)+AD426*$N426*SUMIF(Lists!$E$2:$E$133,'Quarterly Information'!$M426,Exchange_Value)+AD426*$P426*SUMIF(Lists!$E$2:$E$133,'Quarterly Information'!$O426,Exchange_Value)+AD426*$R426*SUMIF(Lists!$E$2:$E$133,'Quarterly Information'!$Q426,Exchange_Value)+AD426*$T426*SUMIF(Lists!$E$2:$E$133,'Quarterly Information'!$S426,Exchange_Value))/1000,AD426*SUMIF(Lists!$E$2:$E$133,$I426,Exchange_Value)/1000),1)</f>
        <v>0</v>
      </c>
      <c r="CH426" s="218">
        <f>ROUND(IF($I426="Other HFC Blend",(AE426*$L426*SUMIF(Lists!$E$2:$E$133,'Quarterly Information'!$K426,Exchange_Value)+AE426*$N426*SUMIF(Lists!$E$2:$E$133,'Quarterly Information'!$M426,Exchange_Value)+AE426*$P426*SUMIF(Lists!$E$2:$E$133,'Quarterly Information'!$O426,Exchange_Value)+AE426*$R426*SUMIF(Lists!$E$2:$E$133,'Quarterly Information'!$Q426,Exchange_Value)+AE426*$T426*SUMIF(Lists!$E$2:$E$133,'Quarterly Information'!$S426,Exchange_Value))/1000,AE426*SUMIF(Lists!$E$2:$E$133,$I426,Exchange_Value)/1000),1)</f>
        <v>0</v>
      </c>
      <c r="CI426" s="218">
        <f>ROUND(IF($I426="Other HFC Blend",(AF426*$L426*SUMIF(Lists!$E$2:$E$133,'Quarterly Information'!$K426,Exchange_Value)+AF426*$N426*SUMIF(Lists!$E$2:$E$133,'Quarterly Information'!$M426,Exchange_Value)+AF426*$P426*SUMIF(Lists!$E$2:$E$133,'Quarterly Information'!$O426,Exchange_Value)+AF426*$R426*SUMIF(Lists!$E$2:$E$133,'Quarterly Information'!$Q426,Exchange_Value)+AF426*$T426*SUMIF(Lists!$E$2:$E$133,'Quarterly Information'!$S426,Exchange_Value))/1000,AF426*SUMIF(Lists!$E$2:$E$133,$I426,Exchange_Value)/1000),1)</f>
        <v>0</v>
      </c>
    </row>
    <row r="427" spans="1:87" ht="14" x14ac:dyDescent="0.25">
      <c r="A427" s="39">
        <v>385</v>
      </c>
      <c r="B427" s="90" t="str">
        <f t="shared" si="256"/>
        <v/>
      </c>
      <c r="C427" s="159"/>
      <c r="D427" s="91"/>
      <c r="E427" s="174"/>
      <c r="F427" s="92"/>
      <c r="G427" s="93"/>
      <c r="H427" s="94"/>
      <c r="I427" s="185"/>
      <c r="J427" s="200"/>
      <c r="K427" s="210"/>
      <c r="L427" s="95"/>
      <c r="M427" s="92"/>
      <c r="N427" s="95"/>
      <c r="O427" s="92"/>
      <c r="P427" s="95"/>
      <c r="Q427" s="128"/>
      <c r="R427" s="95"/>
      <c r="S427" s="128"/>
      <c r="T427" s="211"/>
      <c r="U427" s="203"/>
      <c r="V427" s="92"/>
      <c r="W427" s="96"/>
      <c r="X427" s="92"/>
      <c r="Y427" s="220"/>
      <c r="Z427" s="226"/>
      <c r="AA427" s="165"/>
      <c r="AB427" s="165"/>
      <c r="AC427" s="165"/>
      <c r="AD427" s="165"/>
      <c r="AE427" s="165"/>
      <c r="AF427" s="168"/>
      <c r="AG427"/>
      <c r="AH427" s="107">
        <f t="shared" si="258"/>
        <v>0</v>
      </c>
      <c r="AI427" s="107">
        <f t="shared" si="259"/>
        <v>0</v>
      </c>
      <c r="AJ427" s="107">
        <f t="shared" si="260"/>
        <v>0</v>
      </c>
      <c r="AK427" s="107">
        <f t="shared" si="261"/>
        <v>0</v>
      </c>
      <c r="AL427" s="107">
        <f t="shared" si="262"/>
        <v>0</v>
      </c>
      <c r="AM427" s="107">
        <f t="shared" si="257"/>
        <v>0</v>
      </c>
      <c r="AO427" s="161" t="e">
        <f t="shared" si="263"/>
        <v>#DIV/0!</v>
      </c>
      <c r="AP427" s="161" t="e">
        <f t="shared" si="264"/>
        <v>#DIV/0!</v>
      </c>
      <c r="AQ427" s="161" t="e">
        <f t="shared" si="265"/>
        <v>#DIV/0!</v>
      </c>
      <c r="AR427" s="161" t="e">
        <f t="shared" si="266"/>
        <v>#DIV/0!</v>
      </c>
      <c r="AS427" s="161" t="e">
        <f t="shared" si="267"/>
        <v>#DIV/0!</v>
      </c>
      <c r="AT427" s="107">
        <f t="shared" si="268"/>
        <v>0</v>
      </c>
      <c r="AU427" s="161" t="e">
        <f t="shared" si="269"/>
        <v>#DIV/0!</v>
      </c>
      <c r="AV427" s="161" t="e">
        <f t="shared" si="270"/>
        <v>#DIV/0!</v>
      </c>
      <c r="AW427" s="161" t="e">
        <f t="shared" si="271"/>
        <v>#DIV/0!</v>
      </c>
      <c r="AX427" s="161" t="e">
        <f t="shared" si="272"/>
        <v>#DIV/0!</v>
      </c>
      <c r="AY427" s="161" t="e">
        <f t="shared" si="273"/>
        <v>#DIV/0!</v>
      </c>
      <c r="AZ427" s="107">
        <f t="shared" si="274"/>
        <v>0</v>
      </c>
      <c r="BA427" s="161" t="e">
        <f t="shared" si="275"/>
        <v>#DIV/0!</v>
      </c>
      <c r="BB427" s="161" t="e">
        <f t="shared" si="276"/>
        <v>#DIV/0!</v>
      </c>
      <c r="BC427" s="161" t="e">
        <f t="shared" si="277"/>
        <v>#DIV/0!</v>
      </c>
      <c r="BD427" s="161" t="e">
        <f t="shared" si="278"/>
        <v>#DIV/0!</v>
      </c>
      <c r="BE427" s="161" t="e">
        <f t="shared" si="279"/>
        <v>#DIV/0!</v>
      </c>
      <c r="BF427" s="107">
        <f t="shared" si="280"/>
        <v>0</v>
      </c>
      <c r="BG427" s="161" t="e">
        <f t="shared" si="281"/>
        <v>#DIV/0!</v>
      </c>
      <c r="BH427" s="161" t="e">
        <f t="shared" si="282"/>
        <v>#DIV/0!</v>
      </c>
      <c r="BI427" s="161" t="e">
        <f t="shared" si="283"/>
        <v>#DIV/0!</v>
      </c>
      <c r="BJ427" s="161" t="e">
        <f t="shared" si="284"/>
        <v>#DIV/0!</v>
      </c>
      <c r="BK427" s="161" t="e">
        <f t="shared" si="285"/>
        <v>#DIV/0!</v>
      </c>
      <c r="BL427" s="107">
        <f t="shared" si="286"/>
        <v>0</v>
      </c>
      <c r="BM427" s="161" t="e">
        <f t="shared" si="287"/>
        <v>#DIV/0!</v>
      </c>
      <c r="BN427" s="161" t="e">
        <f t="shared" si="288"/>
        <v>#DIV/0!</v>
      </c>
      <c r="BO427" s="161" t="e">
        <f t="shared" si="289"/>
        <v>#DIV/0!</v>
      </c>
      <c r="BP427" s="161" t="e">
        <f t="shared" si="290"/>
        <v>#DIV/0!</v>
      </c>
      <c r="BQ427" s="161" t="e">
        <f t="shared" si="291"/>
        <v>#DIV/0!</v>
      </c>
      <c r="BR427" s="107">
        <f t="shared" si="292"/>
        <v>0</v>
      </c>
      <c r="BS427" s="161" t="e">
        <f t="shared" si="293"/>
        <v>#DIV/0!</v>
      </c>
      <c r="BT427" s="161" t="e">
        <f t="shared" si="294"/>
        <v>#DIV/0!</v>
      </c>
      <c r="BU427" s="161" t="e">
        <f t="shared" si="295"/>
        <v>#DIV/0!</v>
      </c>
      <c r="BV427" s="161" t="e">
        <f t="shared" si="296"/>
        <v>#DIV/0!</v>
      </c>
      <c r="BW427" s="161" t="e">
        <f t="shared" si="297"/>
        <v>#DIV/0!</v>
      </c>
      <c r="BX427" s="107">
        <f t="shared" si="298"/>
        <v>0</v>
      </c>
      <c r="BZ427" s="40" t="e">
        <f>VLOOKUP(I427,Lists!$D$2:$D$19,1,FALSE)</f>
        <v>#N/A</v>
      </c>
      <c r="CA427" s="40" t="e">
        <f>VLOOKUP($I427,Blends!$B$2:$B$115,1,FALSE)</f>
        <v>#N/A</v>
      </c>
      <c r="CC427" s="218">
        <f>ROUND(IF($I427="Other HFC Blend",(Z427*$L427*SUMIF(Lists!$E$2:$E$133,'Quarterly Information'!$K427,Exchange_Value)+Z427*$N427*SUMIF(Lists!$E$2:$E$133,'Quarterly Information'!$M427,Exchange_Value)+Z427*$P427*SUMIF(Lists!$E$2:$E$133,'Quarterly Information'!$O427,Exchange_Value)+Z427*$R427*SUMIF(Lists!$E$2:$E$133,'Quarterly Information'!$Q427,Exchange_Value)+Z427*$T427*SUMIF(Lists!$E$2:$E$133,'Quarterly Information'!$S427,Exchange_Value))/1000,Z427*SUMIF(Lists!$E$2:$E$133,$I427,Exchange_Value)/1000),1)</f>
        <v>0</v>
      </c>
      <c r="CD427" s="218">
        <f>ROUND(IF($I427="Other HFC Blend",(AA427*$L427*SUMIF(Lists!$E$2:$E$133,'Quarterly Information'!$K427,Exchange_Value)+AA427*$N427*SUMIF(Lists!$E$2:$E$133,'Quarterly Information'!$M427,Exchange_Value)+AA427*$P427*SUMIF(Lists!$E$2:$E$133,'Quarterly Information'!$O427,Exchange_Value)+AA427*$R427*SUMIF(Lists!$E$2:$E$133,'Quarterly Information'!$Q427,Exchange_Value)+AA427*$T427*SUMIF(Lists!$E$2:$E$133,'Quarterly Information'!$S427,Exchange_Value))/1000,AA427*SUMIF(Lists!$E$2:$E$133,$I427,Exchange_Value)/1000),1)</f>
        <v>0</v>
      </c>
      <c r="CE427" s="218">
        <f>ROUND(IF($I427="Other HFC Blend",(AB427*$L427*SUMIF(Lists!$E$2:$E$133,'Quarterly Information'!$K427,Exchange_Value)+AB427*$N427*SUMIF(Lists!$E$2:$E$133,'Quarterly Information'!$M427,Exchange_Value)+AB427*$P427*SUMIF(Lists!$E$2:$E$133,'Quarterly Information'!$O427,Exchange_Value)+AB427*$R427*SUMIF(Lists!$E$2:$E$133,'Quarterly Information'!$Q427,Exchange_Value)+AB427*$T427*SUMIF(Lists!$E$2:$E$133,'Quarterly Information'!$S427,Exchange_Value))/1000,AB427*SUMIF(Lists!$E$2:$E$133,$I427,Exchange_Value)/1000),1)</f>
        <v>0</v>
      </c>
      <c r="CF427" s="218">
        <f>ROUND(IF($I427="Other HFC Blend",(AC427*$L427*SUMIF(Lists!$E$2:$E$133,'Quarterly Information'!$K427,Exchange_Value)+AC427*$N427*SUMIF(Lists!$E$2:$E$133,'Quarterly Information'!$M427,Exchange_Value)+AC427*$P427*SUMIF(Lists!$E$2:$E$133,'Quarterly Information'!$O427,Exchange_Value)+AC427*$R427*SUMIF(Lists!$E$2:$E$133,'Quarterly Information'!$Q427,Exchange_Value)+AC427*$T427*SUMIF(Lists!$E$2:$E$133,'Quarterly Information'!$S427,Exchange_Value))/1000,AC427*SUMIF(Lists!$E$2:$E$133,$I427,Exchange_Value)/1000),1)</f>
        <v>0</v>
      </c>
      <c r="CG427" s="218">
        <f>ROUND(IF($I427="Other HFC Blend",(AD427*$L427*SUMIF(Lists!$E$2:$E$133,'Quarterly Information'!$K427,Exchange_Value)+AD427*$N427*SUMIF(Lists!$E$2:$E$133,'Quarterly Information'!$M427,Exchange_Value)+AD427*$P427*SUMIF(Lists!$E$2:$E$133,'Quarterly Information'!$O427,Exchange_Value)+AD427*$R427*SUMIF(Lists!$E$2:$E$133,'Quarterly Information'!$Q427,Exchange_Value)+AD427*$T427*SUMIF(Lists!$E$2:$E$133,'Quarterly Information'!$S427,Exchange_Value))/1000,AD427*SUMIF(Lists!$E$2:$E$133,$I427,Exchange_Value)/1000),1)</f>
        <v>0</v>
      </c>
      <c r="CH427" s="218">
        <f>ROUND(IF($I427="Other HFC Blend",(AE427*$L427*SUMIF(Lists!$E$2:$E$133,'Quarterly Information'!$K427,Exchange_Value)+AE427*$N427*SUMIF(Lists!$E$2:$E$133,'Quarterly Information'!$M427,Exchange_Value)+AE427*$P427*SUMIF(Lists!$E$2:$E$133,'Quarterly Information'!$O427,Exchange_Value)+AE427*$R427*SUMIF(Lists!$E$2:$E$133,'Quarterly Information'!$Q427,Exchange_Value)+AE427*$T427*SUMIF(Lists!$E$2:$E$133,'Quarterly Information'!$S427,Exchange_Value))/1000,AE427*SUMIF(Lists!$E$2:$E$133,$I427,Exchange_Value)/1000),1)</f>
        <v>0</v>
      </c>
      <c r="CI427" s="218">
        <f>ROUND(IF($I427="Other HFC Blend",(AF427*$L427*SUMIF(Lists!$E$2:$E$133,'Quarterly Information'!$K427,Exchange_Value)+AF427*$N427*SUMIF(Lists!$E$2:$E$133,'Quarterly Information'!$M427,Exchange_Value)+AF427*$P427*SUMIF(Lists!$E$2:$E$133,'Quarterly Information'!$O427,Exchange_Value)+AF427*$R427*SUMIF(Lists!$E$2:$E$133,'Quarterly Information'!$Q427,Exchange_Value)+AF427*$T427*SUMIF(Lists!$E$2:$E$133,'Quarterly Information'!$S427,Exchange_Value))/1000,AF427*SUMIF(Lists!$E$2:$E$133,$I427,Exchange_Value)/1000),1)</f>
        <v>0</v>
      </c>
    </row>
    <row r="428" spans="1:87" ht="14" x14ac:dyDescent="0.25">
      <c r="A428" s="39">
        <v>386</v>
      </c>
      <c r="B428" s="90" t="str">
        <f t="shared" ref="B428:B491" si="299">IF(C428&gt;0,A428,"")</f>
        <v/>
      </c>
      <c r="C428" s="159"/>
      <c r="D428" s="91"/>
      <c r="E428" s="174"/>
      <c r="F428" s="92"/>
      <c r="G428" s="93"/>
      <c r="H428" s="94"/>
      <c r="I428" s="185"/>
      <c r="J428" s="200"/>
      <c r="K428" s="210"/>
      <c r="L428" s="95"/>
      <c r="M428" s="92"/>
      <c r="N428" s="95"/>
      <c r="O428" s="92"/>
      <c r="P428" s="95"/>
      <c r="Q428" s="128"/>
      <c r="R428" s="95"/>
      <c r="S428" s="128"/>
      <c r="T428" s="211"/>
      <c r="U428" s="203"/>
      <c r="V428" s="92"/>
      <c r="W428" s="96"/>
      <c r="X428" s="92"/>
      <c r="Y428" s="220"/>
      <c r="Z428" s="226"/>
      <c r="AA428" s="165"/>
      <c r="AB428" s="165"/>
      <c r="AC428" s="165"/>
      <c r="AD428" s="165"/>
      <c r="AE428" s="165"/>
      <c r="AF428" s="168"/>
      <c r="AG428"/>
      <c r="AH428" s="107">
        <f t="shared" si="258"/>
        <v>0</v>
      </c>
      <c r="AI428" s="107">
        <f t="shared" si="259"/>
        <v>0</v>
      </c>
      <c r="AJ428" s="107">
        <f t="shared" si="260"/>
        <v>0</v>
      </c>
      <c r="AK428" s="107">
        <f t="shared" si="261"/>
        <v>0</v>
      </c>
      <c r="AL428" s="107">
        <f t="shared" si="262"/>
        <v>0</v>
      </c>
      <c r="AM428" s="107">
        <f t="shared" ref="AM428:AM491" si="300">IF(F428="No",J428,0)</f>
        <v>0</v>
      </c>
      <c r="AO428" s="161" t="e">
        <f t="shared" si="263"/>
        <v>#DIV/0!</v>
      </c>
      <c r="AP428" s="161" t="e">
        <f t="shared" si="264"/>
        <v>#DIV/0!</v>
      </c>
      <c r="AQ428" s="161" t="e">
        <f t="shared" si="265"/>
        <v>#DIV/0!</v>
      </c>
      <c r="AR428" s="161" t="e">
        <f t="shared" si="266"/>
        <v>#DIV/0!</v>
      </c>
      <c r="AS428" s="161" t="e">
        <f t="shared" si="267"/>
        <v>#DIV/0!</v>
      </c>
      <c r="AT428" s="107">
        <f t="shared" si="268"/>
        <v>0</v>
      </c>
      <c r="AU428" s="161" t="e">
        <f t="shared" si="269"/>
        <v>#DIV/0!</v>
      </c>
      <c r="AV428" s="161" t="e">
        <f t="shared" si="270"/>
        <v>#DIV/0!</v>
      </c>
      <c r="AW428" s="161" t="e">
        <f t="shared" si="271"/>
        <v>#DIV/0!</v>
      </c>
      <c r="AX428" s="161" t="e">
        <f t="shared" si="272"/>
        <v>#DIV/0!</v>
      </c>
      <c r="AY428" s="161" t="e">
        <f t="shared" si="273"/>
        <v>#DIV/0!</v>
      </c>
      <c r="AZ428" s="107">
        <f t="shared" si="274"/>
        <v>0</v>
      </c>
      <c r="BA428" s="161" t="e">
        <f t="shared" si="275"/>
        <v>#DIV/0!</v>
      </c>
      <c r="BB428" s="161" t="e">
        <f t="shared" si="276"/>
        <v>#DIV/0!</v>
      </c>
      <c r="BC428" s="161" t="e">
        <f t="shared" si="277"/>
        <v>#DIV/0!</v>
      </c>
      <c r="BD428" s="161" t="e">
        <f t="shared" si="278"/>
        <v>#DIV/0!</v>
      </c>
      <c r="BE428" s="161" t="e">
        <f t="shared" si="279"/>
        <v>#DIV/0!</v>
      </c>
      <c r="BF428" s="107">
        <f t="shared" si="280"/>
        <v>0</v>
      </c>
      <c r="BG428" s="161" t="e">
        <f t="shared" si="281"/>
        <v>#DIV/0!</v>
      </c>
      <c r="BH428" s="161" t="e">
        <f t="shared" si="282"/>
        <v>#DIV/0!</v>
      </c>
      <c r="BI428" s="161" t="e">
        <f t="shared" si="283"/>
        <v>#DIV/0!</v>
      </c>
      <c r="BJ428" s="161" t="e">
        <f t="shared" si="284"/>
        <v>#DIV/0!</v>
      </c>
      <c r="BK428" s="161" t="e">
        <f t="shared" si="285"/>
        <v>#DIV/0!</v>
      </c>
      <c r="BL428" s="107">
        <f t="shared" si="286"/>
        <v>0</v>
      </c>
      <c r="BM428" s="161" t="e">
        <f t="shared" si="287"/>
        <v>#DIV/0!</v>
      </c>
      <c r="BN428" s="161" t="e">
        <f t="shared" si="288"/>
        <v>#DIV/0!</v>
      </c>
      <c r="BO428" s="161" t="e">
        <f t="shared" si="289"/>
        <v>#DIV/0!</v>
      </c>
      <c r="BP428" s="161" t="e">
        <f t="shared" si="290"/>
        <v>#DIV/0!</v>
      </c>
      <c r="BQ428" s="161" t="e">
        <f t="shared" si="291"/>
        <v>#DIV/0!</v>
      </c>
      <c r="BR428" s="107">
        <f t="shared" si="292"/>
        <v>0</v>
      </c>
      <c r="BS428" s="161" t="e">
        <f t="shared" si="293"/>
        <v>#DIV/0!</v>
      </c>
      <c r="BT428" s="161" t="e">
        <f t="shared" si="294"/>
        <v>#DIV/0!</v>
      </c>
      <c r="BU428" s="161" t="e">
        <f t="shared" si="295"/>
        <v>#DIV/0!</v>
      </c>
      <c r="BV428" s="161" t="e">
        <f t="shared" si="296"/>
        <v>#DIV/0!</v>
      </c>
      <c r="BW428" s="161" t="e">
        <f t="shared" si="297"/>
        <v>#DIV/0!</v>
      </c>
      <c r="BX428" s="107">
        <f t="shared" si="298"/>
        <v>0</v>
      </c>
      <c r="BZ428" s="40" t="e">
        <f>VLOOKUP(I428,Lists!$D$2:$D$19,1,FALSE)</f>
        <v>#N/A</v>
      </c>
      <c r="CA428" s="40" t="e">
        <f>VLOOKUP($I428,Blends!$B$2:$B$115,1,FALSE)</f>
        <v>#N/A</v>
      </c>
      <c r="CC428" s="218">
        <f>ROUND(IF($I428="Other HFC Blend",(Z428*$L428*SUMIF(Lists!$E$2:$E$133,'Quarterly Information'!$K428,Exchange_Value)+Z428*$N428*SUMIF(Lists!$E$2:$E$133,'Quarterly Information'!$M428,Exchange_Value)+Z428*$P428*SUMIF(Lists!$E$2:$E$133,'Quarterly Information'!$O428,Exchange_Value)+Z428*$R428*SUMIF(Lists!$E$2:$E$133,'Quarterly Information'!$Q428,Exchange_Value)+Z428*$T428*SUMIF(Lists!$E$2:$E$133,'Quarterly Information'!$S428,Exchange_Value))/1000,Z428*SUMIF(Lists!$E$2:$E$133,$I428,Exchange_Value)/1000),1)</f>
        <v>0</v>
      </c>
      <c r="CD428" s="218">
        <f>ROUND(IF($I428="Other HFC Blend",(AA428*$L428*SUMIF(Lists!$E$2:$E$133,'Quarterly Information'!$K428,Exchange_Value)+AA428*$N428*SUMIF(Lists!$E$2:$E$133,'Quarterly Information'!$M428,Exchange_Value)+AA428*$P428*SUMIF(Lists!$E$2:$E$133,'Quarterly Information'!$O428,Exchange_Value)+AA428*$R428*SUMIF(Lists!$E$2:$E$133,'Quarterly Information'!$Q428,Exchange_Value)+AA428*$T428*SUMIF(Lists!$E$2:$E$133,'Quarterly Information'!$S428,Exchange_Value))/1000,AA428*SUMIF(Lists!$E$2:$E$133,$I428,Exchange_Value)/1000),1)</f>
        <v>0</v>
      </c>
      <c r="CE428" s="218">
        <f>ROUND(IF($I428="Other HFC Blend",(AB428*$L428*SUMIF(Lists!$E$2:$E$133,'Quarterly Information'!$K428,Exchange_Value)+AB428*$N428*SUMIF(Lists!$E$2:$E$133,'Quarterly Information'!$M428,Exchange_Value)+AB428*$P428*SUMIF(Lists!$E$2:$E$133,'Quarterly Information'!$O428,Exchange_Value)+AB428*$R428*SUMIF(Lists!$E$2:$E$133,'Quarterly Information'!$Q428,Exchange_Value)+AB428*$T428*SUMIF(Lists!$E$2:$E$133,'Quarterly Information'!$S428,Exchange_Value))/1000,AB428*SUMIF(Lists!$E$2:$E$133,$I428,Exchange_Value)/1000),1)</f>
        <v>0</v>
      </c>
      <c r="CF428" s="218">
        <f>ROUND(IF($I428="Other HFC Blend",(AC428*$L428*SUMIF(Lists!$E$2:$E$133,'Quarterly Information'!$K428,Exchange_Value)+AC428*$N428*SUMIF(Lists!$E$2:$E$133,'Quarterly Information'!$M428,Exchange_Value)+AC428*$P428*SUMIF(Lists!$E$2:$E$133,'Quarterly Information'!$O428,Exchange_Value)+AC428*$R428*SUMIF(Lists!$E$2:$E$133,'Quarterly Information'!$Q428,Exchange_Value)+AC428*$T428*SUMIF(Lists!$E$2:$E$133,'Quarterly Information'!$S428,Exchange_Value))/1000,AC428*SUMIF(Lists!$E$2:$E$133,$I428,Exchange_Value)/1000),1)</f>
        <v>0</v>
      </c>
      <c r="CG428" s="218">
        <f>ROUND(IF($I428="Other HFC Blend",(AD428*$L428*SUMIF(Lists!$E$2:$E$133,'Quarterly Information'!$K428,Exchange_Value)+AD428*$N428*SUMIF(Lists!$E$2:$E$133,'Quarterly Information'!$M428,Exchange_Value)+AD428*$P428*SUMIF(Lists!$E$2:$E$133,'Quarterly Information'!$O428,Exchange_Value)+AD428*$R428*SUMIF(Lists!$E$2:$E$133,'Quarterly Information'!$Q428,Exchange_Value)+AD428*$T428*SUMIF(Lists!$E$2:$E$133,'Quarterly Information'!$S428,Exchange_Value))/1000,AD428*SUMIF(Lists!$E$2:$E$133,$I428,Exchange_Value)/1000),1)</f>
        <v>0</v>
      </c>
      <c r="CH428" s="218">
        <f>ROUND(IF($I428="Other HFC Blend",(AE428*$L428*SUMIF(Lists!$E$2:$E$133,'Quarterly Information'!$K428,Exchange_Value)+AE428*$N428*SUMIF(Lists!$E$2:$E$133,'Quarterly Information'!$M428,Exchange_Value)+AE428*$P428*SUMIF(Lists!$E$2:$E$133,'Quarterly Information'!$O428,Exchange_Value)+AE428*$R428*SUMIF(Lists!$E$2:$E$133,'Quarterly Information'!$Q428,Exchange_Value)+AE428*$T428*SUMIF(Lists!$E$2:$E$133,'Quarterly Information'!$S428,Exchange_Value))/1000,AE428*SUMIF(Lists!$E$2:$E$133,$I428,Exchange_Value)/1000),1)</f>
        <v>0</v>
      </c>
      <c r="CI428" s="218">
        <f>ROUND(IF($I428="Other HFC Blend",(AF428*$L428*SUMIF(Lists!$E$2:$E$133,'Quarterly Information'!$K428,Exchange_Value)+AF428*$N428*SUMIF(Lists!$E$2:$E$133,'Quarterly Information'!$M428,Exchange_Value)+AF428*$P428*SUMIF(Lists!$E$2:$E$133,'Quarterly Information'!$O428,Exchange_Value)+AF428*$R428*SUMIF(Lists!$E$2:$E$133,'Quarterly Information'!$Q428,Exchange_Value)+AF428*$T428*SUMIF(Lists!$E$2:$E$133,'Quarterly Information'!$S428,Exchange_Value))/1000,AF428*SUMIF(Lists!$E$2:$E$133,$I428,Exchange_Value)/1000),1)</f>
        <v>0</v>
      </c>
    </row>
    <row r="429" spans="1:87" ht="14" x14ac:dyDescent="0.25">
      <c r="A429" s="39">
        <v>387</v>
      </c>
      <c r="B429" s="90" t="str">
        <f t="shared" si="299"/>
        <v/>
      </c>
      <c r="C429" s="159"/>
      <c r="D429" s="91"/>
      <c r="E429" s="174"/>
      <c r="F429" s="92"/>
      <c r="G429" s="93"/>
      <c r="H429" s="94"/>
      <c r="I429" s="185"/>
      <c r="J429" s="200"/>
      <c r="K429" s="210"/>
      <c r="L429" s="95"/>
      <c r="M429" s="92"/>
      <c r="N429" s="95"/>
      <c r="O429" s="92"/>
      <c r="P429" s="95"/>
      <c r="Q429" s="128"/>
      <c r="R429" s="95"/>
      <c r="S429" s="128"/>
      <c r="T429" s="211"/>
      <c r="U429" s="203"/>
      <c r="V429" s="92"/>
      <c r="W429" s="96"/>
      <c r="X429" s="92"/>
      <c r="Y429" s="220"/>
      <c r="Z429" s="226"/>
      <c r="AA429" s="165"/>
      <c r="AB429" s="165"/>
      <c r="AC429" s="165"/>
      <c r="AD429" s="165"/>
      <c r="AE429" s="165"/>
      <c r="AF429" s="168"/>
      <c r="AG429"/>
      <c r="AH429" s="107">
        <f t="shared" si="258"/>
        <v>0</v>
      </c>
      <c r="AI429" s="107">
        <f t="shared" si="259"/>
        <v>0</v>
      </c>
      <c r="AJ429" s="107">
        <f t="shared" si="260"/>
        <v>0</v>
      </c>
      <c r="AK429" s="107">
        <f t="shared" si="261"/>
        <v>0</v>
      </c>
      <c r="AL429" s="107">
        <f t="shared" si="262"/>
        <v>0</v>
      </c>
      <c r="AM429" s="107">
        <f t="shared" si="300"/>
        <v>0</v>
      </c>
      <c r="AO429" s="161" t="e">
        <f t="shared" si="263"/>
        <v>#DIV/0!</v>
      </c>
      <c r="AP429" s="161" t="e">
        <f t="shared" si="264"/>
        <v>#DIV/0!</v>
      </c>
      <c r="AQ429" s="161" t="e">
        <f t="shared" si="265"/>
        <v>#DIV/0!</v>
      </c>
      <c r="AR429" s="161" t="e">
        <f t="shared" si="266"/>
        <v>#DIV/0!</v>
      </c>
      <c r="AS429" s="161" t="e">
        <f t="shared" si="267"/>
        <v>#DIV/0!</v>
      </c>
      <c r="AT429" s="107">
        <f t="shared" si="268"/>
        <v>0</v>
      </c>
      <c r="AU429" s="161" t="e">
        <f t="shared" si="269"/>
        <v>#DIV/0!</v>
      </c>
      <c r="AV429" s="161" t="e">
        <f t="shared" si="270"/>
        <v>#DIV/0!</v>
      </c>
      <c r="AW429" s="161" t="e">
        <f t="shared" si="271"/>
        <v>#DIV/0!</v>
      </c>
      <c r="AX429" s="161" t="e">
        <f t="shared" si="272"/>
        <v>#DIV/0!</v>
      </c>
      <c r="AY429" s="161" t="e">
        <f t="shared" si="273"/>
        <v>#DIV/0!</v>
      </c>
      <c r="AZ429" s="107">
        <f t="shared" si="274"/>
        <v>0</v>
      </c>
      <c r="BA429" s="161" t="e">
        <f t="shared" si="275"/>
        <v>#DIV/0!</v>
      </c>
      <c r="BB429" s="161" t="e">
        <f t="shared" si="276"/>
        <v>#DIV/0!</v>
      </c>
      <c r="BC429" s="161" t="e">
        <f t="shared" si="277"/>
        <v>#DIV/0!</v>
      </c>
      <c r="BD429" s="161" t="e">
        <f t="shared" si="278"/>
        <v>#DIV/0!</v>
      </c>
      <c r="BE429" s="161" t="e">
        <f t="shared" si="279"/>
        <v>#DIV/0!</v>
      </c>
      <c r="BF429" s="107">
        <f t="shared" si="280"/>
        <v>0</v>
      </c>
      <c r="BG429" s="161" t="e">
        <f t="shared" si="281"/>
        <v>#DIV/0!</v>
      </c>
      <c r="BH429" s="161" t="e">
        <f t="shared" si="282"/>
        <v>#DIV/0!</v>
      </c>
      <c r="BI429" s="161" t="e">
        <f t="shared" si="283"/>
        <v>#DIV/0!</v>
      </c>
      <c r="BJ429" s="161" t="e">
        <f t="shared" si="284"/>
        <v>#DIV/0!</v>
      </c>
      <c r="BK429" s="161" t="e">
        <f t="shared" si="285"/>
        <v>#DIV/0!</v>
      </c>
      <c r="BL429" s="107">
        <f t="shared" si="286"/>
        <v>0</v>
      </c>
      <c r="BM429" s="161" t="e">
        <f t="shared" si="287"/>
        <v>#DIV/0!</v>
      </c>
      <c r="BN429" s="161" t="e">
        <f t="shared" si="288"/>
        <v>#DIV/0!</v>
      </c>
      <c r="BO429" s="161" t="e">
        <f t="shared" si="289"/>
        <v>#DIV/0!</v>
      </c>
      <c r="BP429" s="161" t="e">
        <f t="shared" si="290"/>
        <v>#DIV/0!</v>
      </c>
      <c r="BQ429" s="161" t="e">
        <f t="shared" si="291"/>
        <v>#DIV/0!</v>
      </c>
      <c r="BR429" s="107">
        <f t="shared" si="292"/>
        <v>0</v>
      </c>
      <c r="BS429" s="161" t="e">
        <f t="shared" si="293"/>
        <v>#DIV/0!</v>
      </c>
      <c r="BT429" s="161" t="e">
        <f t="shared" si="294"/>
        <v>#DIV/0!</v>
      </c>
      <c r="BU429" s="161" t="e">
        <f t="shared" si="295"/>
        <v>#DIV/0!</v>
      </c>
      <c r="BV429" s="161" t="e">
        <f t="shared" si="296"/>
        <v>#DIV/0!</v>
      </c>
      <c r="BW429" s="161" t="e">
        <f t="shared" si="297"/>
        <v>#DIV/0!</v>
      </c>
      <c r="BX429" s="107">
        <f t="shared" si="298"/>
        <v>0</v>
      </c>
      <c r="BZ429" s="40" t="e">
        <f>VLOOKUP(I429,Lists!$D$2:$D$19,1,FALSE)</f>
        <v>#N/A</v>
      </c>
      <c r="CA429" s="40" t="e">
        <f>VLOOKUP($I429,Blends!$B$2:$B$115,1,FALSE)</f>
        <v>#N/A</v>
      </c>
      <c r="CC429" s="218">
        <f>ROUND(IF($I429="Other HFC Blend",(Z429*$L429*SUMIF(Lists!$E$2:$E$133,'Quarterly Information'!$K429,Exchange_Value)+Z429*$N429*SUMIF(Lists!$E$2:$E$133,'Quarterly Information'!$M429,Exchange_Value)+Z429*$P429*SUMIF(Lists!$E$2:$E$133,'Quarterly Information'!$O429,Exchange_Value)+Z429*$R429*SUMIF(Lists!$E$2:$E$133,'Quarterly Information'!$Q429,Exchange_Value)+Z429*$T429*SUMIF(Lists!$E$2:$E$133,'Quarterly Information'!$S429,Exchange_Value))/1000,Z429*SUMIF(Lists!$E$2:$E$133,$I429,Exchange_Value)/1000),1)</f>
        <v>0</v>
      </c>
      <c r="CD429" s="218">
        <f>ROUND(IF($I429="Other HFC Blend",(AA429*$L429*SUMIF(Lists!$E$2:$E$133,'Quarterly Information'!$K429,Exchange_Value)+AA429*$N429*SUMIF(Lists!$E$2:$E$133,'Quarterly Information'!$M429,Exchange_Value)+AA429*$P429*SUMIF(Lists!$E$2:$E$133,'Quarterly Information'!$O429,Exchange_Value)+AA429*$R429*SUMIF(Lists!$E$2:$E$133,'Quarterly Information'!$Q429,Exchange_Value)+AA429*$T429*SUMIF(Lists!$E$2:$E$133,'Quarterly Information'!$S429,Exchange_Value))/1000,AA429*SUMIF(Lists!$E$2:$E$133,$I429,Exchange_Value)/1000),1)</f>
        <v>0</v>
      </c>
      <c r="CE429" s="218">
        <f>ROUND(IF($I429="Other HFC Blend",(AB429*$L429*SUMIF(Lists!$E$2:$E$133,'Quarterly Information'!$K429,Exchange_Value)+AB429*$N429*SUMIF(Lists!$E$2:$E$133,'Quarterly Information'!$M429,Exchange_Value)+AB429*$P429*SUMIF(Lists!$E$2:$E$133,'Quarterly Information'!$O429,Exchange_Value)+AB429*$R429*SUMIF(Lists!$E$2:$E$133,'Quarterly Information'!$Q429,Exchange_Value)+AB429*$T429*SUMIF(Lists!$E$2:$E$133,'Quarterly Information'!$S429,Exchange_Value))/1000,AB429*SUMIF(Lists!$E$2:$E$133,$I429,Exchange_Value)/1000),1)</f>
        <v>0</v>
      </c>
      <c r="CF429" s="218">
        <f>ROUND(IF($I429="Other HFC Blend",(AC429*$L429*SUMIF(Lists!$E$2:$E$133,'Quarterly Information'!$K429,Exchange_Value)+AC429*$N429*SUMIF(Lists!$E$2:$E$133,'Quarterly Information'!$M429,Exchange_Value)+AC429*$P429*SUMIF(Lists!$E$2:$E$133,'Quarterly Information'!$O429,Exchange_Value)+AC429*$R429*SUMIF(Lists!$E$2:$E$133,'Quarterly Information'!$Q429,Exchange_Value)+AC429*$T429*SUMIF(Lists!$E$2:$E$133,'Quarterly Information'!$S429,Exchange_Value))/1000,AC429*SUMIF(Lists!$E$2:$E$133,$I429,Exchange_Value)/1000),1)</f>
        <v>0</v>
      </c>
      <c r="CG429" s="218">
        <f>ROUND(IF($I429="Other HFC Blend",(AD429*$L429*SUMIF(Lists!$E$2:$E$133,'Quarterly Information'!$K429,Exchange_Value)+AD429*$N429*SUMIF(Lists!$E$2:$E$133,'Quarterly Information'!$M429,Exchange_Value)+AD429*$P429*SUMIF(Lists!$E$2:$E$133,'Quarterly Information'!$O429,Exchange_Value)+AD429*$R429*SUMIF(Lists!$E$2:$E$133,'Quarterly Information'!$Q429,Exchange_Value)+AD429*$T429*SUMIF(Lists!$E$2:$E$133,'Quarterly Information'!$S429,Exchange_Value))/1000,AD429*SUMIF(Lists!$E$2:$E$133,$I429,Exchange_Value)/1000),1)</f>
        <v>0</v>
      </c>
      <c r="CH429" s="218">
        <f>ROUND(IF($I429="Other HFC Blend",(AE429*$L429*SUMIF(Lists!$E$2:$E$133,'Quarterly Information'!$K429,Exchange_Value)+AE429*$N429*SUMIF(Lists!$E$2:$E$133,'Quarterly Information'!$M429,Exchange_Value)+AE429*$P429*SUMIF(Lists!$E$2:$E$133,'Quarterly Information'!$O429,Exchange_Value)+AE429*$R429*SUMIF(Lists!$E$2:$E$133,'Quarterly Information'!$Q429,Exchange_Value)+AE429*$T429*SUMIF(Lists!$E$2:$E$133,'Quarterly Information'!$S429,Exchange_Value))/1000,AE429*SUMIF(Lists!$E$2:$E$133,$I429,Exchange_Value)/1000),1)</f>
        <v>0</v>
      </c>
      <c r="CI429" s="218">
        <f>ROUND(IF($I429="Other HFC Blend",(AF429*$L429*SUMIF(Lists!$E$2:$E$133,'Quarterly Information'!$K429,Exchange_Value)+AF429*$N429*SUMIF(Lists!$E$2:$E$133,'Quarterly Information'!$M429,Exchange_Value)+AF429*$P429*SUMIF(Lists!$E$2:$E$133,'Quarterly Information'!$O429,Exchange_Value)+AF429*$R429*SUMIF(Lists!$E$2:$E$133,'Quarterly Information'!$Q429,Exchange_Value)+AF429*$T429*SUMIF(Lists!$E$2:$E$133,'Quarterly Information'!$S429,Exchange_Value))/1000,AF429*SUMIF(Lists!$E$2:$E$133,$I429,Exchange_Value)/1000),1)</f>
        <v>0</v>
      </c>
    </row>
    <row r="430" spans="1:87" ht="14" x14ac:dyDescent="0.25">
      <c r="A430" s="39">
        <v>388</v>
      </c>
      <c r="B430" s="90" t="str">
        <f t="shared" si="299"/>
        <v/>
      </c>
      <c r="C430" s="159"/>
      <c r="D430" s="91"/>
      <c r="E430" s="174"/>
      <c r="F430" s="92"/>
      <c r="G430" s="93"/>
      <c r="H430" s="94"/>
      <c r="I430" s="185"/>
      <c r="J430" s="200"/>
      <c r="K430" s="210"/>
      <c r="L430" s="95"/>
      <c r="M430" s="92"/>
      <c r="N430" s="95"/>
      <c r="O430" s="92"/>
      <c r="P430" s="95"/>
      <c r="Q430" s="128"/>
      <c r="R430" s="95"/>
      <c r="S430" s="128"/>
      <c r="T430" s="211"/>
      <c r="U430" s="203"/>
      <c r="V430" s="92"/>
      <c r="W430" s="96"/>
      <c r="X430" s="92"/>
      <c r="Y430" s="220"/>
      <c r="Z430" s="226"/>
      <c r="AA430" s="165"/>
      <c r="AB430" s="165"/>
      <c r="AC430" s="165"/>
      <c r="AD430" s="165"/>
      <c r="AE430" s="165"/>
      <c r="AF430" s="168"/>
      <c r="AG430"/>
      <c r="AH430" s="107">
        <f t="shared" si="258"/>
        <v>0</v>
      </c>
      <c r="AI430" s="107">
        <f t="shared" si="259"/>
        <v>0</v>
      </c>
      <c r="AJ430" s="107">
        <f t="shared" si="260"/>
        <v>0</v>
      </c>
      <c r="AK430" s="107">
        <f t="shared" si="261"/>
        <v>0</v>
      </c>
      <c r="AL430" s="107">
        <f t="shared" si="262"/>
        <v>0</v>
      </c>
      <c r="AM430" s="107">
        <f t="shared" si="300"/>
        <v>0</v>
      </c>
      <c r="AO430" s="161" t="e">
        <f t="shared" si="263"/>
        <v>#DIV/0!</v>
      </c>
      <c r="AP430" s="161" t="e">
        <f t="shared" si="264"/>
        <v>#DIV/0!</v>
      </c>
      <c r="AQ430" s="161" t="e">
        <f t="shared" si="265"/>
        <v>#DIV/0!</v>
      </c>
      <c r="AR430" s="161" t="e">
        <f t="shared" si="266"/>
        <v>#DIV/0!</v>
      </c>
      <c r="AS430" s="161" t="e">
        <f t="shared" si="267"/>
        <v>#DIV/0!</v>
      </c>
      <c r="AT430" s="107">
        <f t="shared" si="268"/>
        <v>0</v>
      </c>
      <c r="AU430" s="161" t="e">
        <f t="shared" si="269"/>
        <v>#DIV/0!</v>
      </c>
      <c r="AV430" s="161" t="e">
        <f t="shared" si="270"/>
        <v>#DIV/0!</v>
      </c>
      <c r="AW430" s="161" t="e">
        <f t="shared" si="271"/>
        <v>#DIV/0!</v>
      </c>
      <c r="AX430" s="161" t="e">
        <f t="shared" si="272"/>
        <v>#DIV/0!</v>
      </c>
      <c r="AY430" s="161" t="e">
        <f t="shared" si="273"/>
        <v>#DIV/0!</v>
      </c>
      <c r="AZ430" s="107">
        <f t="shared" si="274"/>
        <v>0</v>
      </c>
      <c r="BA430" s="161" t="e">
        <f t="shared" si="275"/>
        <v>#DIV/0!</v>
      </c>
      <c r="BB430" s="161" t="e">
        <f t="shared" si="276"/>
        <v>#DIV/0!</v>
      </c>
      <c r="BC430" s="161" t="e">
        <f t="shared" si="277"/>
        <v>#DIV/0!</v>
      </c>
      <c r="BD430" s="161" t="e">
        <f t="shared" si="278"/>
        <v>#DIV/0!</v>
      </c>
      <c r="BE430" s="161" t="e">
        <f t="shared" si="279"/>
        <v>#DIV/0!</v>
      </c>
      <c r="BF430" s="107">
        <f t="shared" si="280"/>
        <v>0</v>
      </c>
      <c r="BG430" s="161" t="e">
        <f t="shared" si="281"/>
        <v>#DIV/0!</v>
      </c>
      <c r="BH430" s="161" t="e">
        <f t="shared" si="282"/>
        <v>#DIV/0!</v>
      </c>
      <c r="BI430" s="161" t="e">
        <f t="shared" si="283"/>
        <v>#DIV/0!</v>
      </c>
      <c r="BJ430" s="161" t="e">
        <f t="shared" si="284"/>
        <v>#DIV/0!</v>
      </c>
      <c r="BK430" s="161" t="e">
        <f t="shared" si="285"/>
        <v>#DIV/0!</v>
      </c>
      <c r="BL430" s="107">
        <f t="shared" si="286"/>
        <v>0</v>
      </c>
      <c r="BM430" s="161" t="e">
        <f t="shared" si="287"/>
        <v>#DIV/0!</v>
      </c>
      <c r="BN430" s="161" t="e">
        <f t="shared" si="288"/>
        <v>#DIV/0!</v>
      </c>
      <c r="BO430" s="161" t="e">
        <f t="shared" si="289"/>
        <v>#DIV/0!</v>
      </c>
      <c r="BP430" s="161" t="e">
        <f t="shared" si="290"/>
        <v>#DIV/0!</v>
      </c>
      <c r="BQ430" s="161" t="e">
        <f t="shared" si="291"/>
        <v>#DIV/0!</v>
      </c>
      <c r="BR430" s="107">
        <f t="shared" si="292"/>
        <v>0</v>
      </c>
      <c r="BS430" s="161" t="e">
        <f t="shared" si="293"/>
        <v>#DIV/0!</v>
      </c>
      <c r="BT430" s="161" t="e">
        <f t="shared" si="294"/>
        <v>#DIV/0!</v>
      </c>
      <c r="BU430" s="161" t="e">
        <f t="shared" si="295"/>
        <v>#DIV/0!</v>
      </c>
      <c r="BV430" s="161" t="e">
        <f t="shared" si="296"/>
        <v>#DIV/0!</v>
      </c>
      <c r="BW430" s="161" t="e">
        <f t="shared" si="297"/>
        <v>#DIV/0!</v>
      </c>
      <c r="BX430" s="107">
        <f t="shared" si="298"/>
        <v>0</v>
      </c>
      <c r="BZ430" s="40" t="e">
        <f>VLOOKUP(I430,Lists!$D$2:$D$19,1,FALSE)</f>
        <v>#N/A</v>
      </c>
      <c r="CA430" s="40" t="e">
        <f>VLOOKUP($I430,Blends!$B$2:$B$115,1,FALSE)</f>
        <v>#N/A</v>
      </c>
      <c r="CC430" s="218">
        <f>ROUND(IF($I430="Other HFC Blend",(Z430*$L430*SUMIF(Lists!$E$2:$E$133,'Quarterly Information'!$K430,Exchange_Value)+Z430*$N430*SUMIF(Lists!$E$2:$E$133,'Quarterly Information'!$M430,Exchange_Value)+Z430*$P430*SUMIF(Lists!$E$2:$E$133,'Quarterly Information'!$O430,Exchange_Value)+Z430*$R430*SUMIF(Lists!$E$2:$E$133,'Quarterly Information'!$Q430,Exchange_Value)+Z430*$T430*SUMIF(Lists!$E$2:$E$133,'Quarterly Information'!$S430,Exchange_Value))/1000,Z430*SUMIF(Lists!$E$2:$E$133,$I430,Exchange_Value)/1000),1)</f>
        <v>0</v>
      </c>
      <c r="CD430" s="218">
        <f>ROUND(IF($I430="Other HFC Blend",(AA430*$L430*SUMIF(Lists!$E$2:$E$133,'Quarterly Information'!$K430,Exchange_Value)+AA430*$N430*SUMIF(Lists!$E$2:$E$133,'Quarterly Information'!$M430,Exchange_Value)+AA430*$P430*SUMIF(Lists!$E$2:$E$133,'Quarterly Information'!$O430,Exchange_Value)+AA430*$R430*SUMIF(Lists!$E$2:$E$133,'Quarterly Information'!$Q430,Exchange_Value)+AA430*$T430*SUMIF(Lists!$E$2:$E$133,'Quarterly Information'!$S430,Exchange_Value))/1000,AA430*SUMIF(Lists!$E$2:$E$133,$I430,Exchange_Value)/1000),1)</f>
        <v>0</v>
      </c>
      <c r="CE430" s="218">
        <f>ROUND(IF($I430="Other HFC Blend",(AB430*$L430*SUMIF(Lists!$E$2:$E$133,'Quarterly Information'!$K430,Exchange_Value)+AB430*$N430*SUMIF(Lists!$E$2:$E$133,'Quarterly Information'!$M430,Exchange_Value)+AB430*$P430*SUMIF(Lists!$E$2:$E$133,'Quarterly Information'!$O430,Exchange_Value)+AB430*$R430*SUMIF(Lists!$E$2:$E$133,'Quarterly Information'!$Q430,Exchange_Value)+AB430*$T430*SUMIF(Lists!$E$2:$E$133,'Quarterly Information'!$S430,Exchange_Value))/1000,AB430*SUMIF(Lists!$E$2:$E$133,$I430,Exchange_Value)/1000),1)</f>
        <v>0</v>
      </c>
      <c r="CF430" s="218">
        <f>ROUND(IF($I430="Other HFC Blend",(AC430*$L430*SUMIF(Lists!$E$2:$E$133,'Quarterly Information'!$K430,Exchange_Value)+AC430*$N430*SUMIF(Lists!$E$2:$E$133,'Quarterly Information'!$M430,Exchange_Value)+AC430*$P430*SUMIF(Lists!$E$2:$E$133,'Quarterly Information'!$O430,Exchange_Value)+AC430*$R430*SUMIF(Lists!$E$2:$E$133,'Quarterly Information'!$Q430,Exchange_Value)+AC430*$T430*SUMIF(Lists!$E$2:$E$133,'Quarterly Information'!$S430,Exchange_Value))/1000,AC430*SUMIF(Lists!$E$2:$E$133,$I430,Exchange_Value)/1000),1)</f>
        <v>0</v>
      </c>
      <c r="CG430" s="218">
        <f>ROUND(IF($I430="Other HFC Blend",(AD430*$L430*SUMIF(Lists!$E$2:$E$133,'Quarterly Information'!$K430,Exchange_Value)+AD430*$N430*SUMIF(Lists!$E$2:$E$133,'Quarterly Information'!$M430,Exchange_Value)+AD430*$P430*SUMIF(Lists!$E$2:$E$133,'Quarterly Information'!$O430,Exchange_Value)+AD430*$R430*SUMIF(Lists!$E$2:$E$133,'Quarterly Information'!$Q430,Exchange_Value)+AD430*$T430*SUMIF(Lists!$E$2:$E$133,'Quarterly Information'!$S430,Exchange_Value))/1000,AD430*SUMIF(Lists!$E$2:$E$133,$I430,Exchange_Value)/1000),1)</f>
        <v>0</v>
      </c>
      <c r="CH430" s="218">
        <f>ROUND(IF($I430="Other HFC Blend",(AE430*$L430*SUMIF(Lists!$E$2:$E$133,'Quarterly Information'!$K430,Exchange_Value)+AE430*$N430*SUMIF(Lists!$E$2:$E$133,'Quarterly Information'!$M430,Exchange_Value)+AE430*$P430*SUMIF(Lists!$E$2:$E$133,'Quarterly Information'!$O430,Exchange_Value)+AE430*$R430*SUMIF(Lists!$E$2:$E$133,'Quarterly Information'!$Q430,Exchange_Value)+AE430*$T430*SUMIF(Lists!$E$2:$E$133,'Quarterly Information'!$S430,Exchange_Value))/1000,AE430*SUMIF(Lists!$E$2:$E$133,$I430,Exchange_Value)/1000),1)</f>
        <v>0</v>
      </c>
      <c r="CI430" s="218">
        <f>ROUND(IF($I430="Other HFC Blend",(AF430*$L430*SUMIF(Lists!$E$2:$E$133,'Quarterly Information'!$K430,Exchange_Value)+AF430*$N430*SUMIF(Lists!$E$2:$E$133,'Quarterly Information'!$M430,Exchange_Value)+AF430*$P430*SUMIF(Lists!$E$2:$E$133,'Quarterly Information'!$O430,Exchange_Value)+AF430*$R430*SUMIF(Lists!$E$2:$E$133,'Quarterly Information'!$Q430,Exchange_Value)+AF430*$T430*SUMIF(Lists!$E$2:$E$133,'Quarterly Information'!$S430,Exchange_Value))/1000,AF430*SUMIF(Lists!$E$2:$E$133,$I430,Exchange_Value)/1000),1)</f>
        <v>0</v>
      </c>
    </row>
    <row r="431" spans="1:87" ht="14" x14ac:dyDescent="0.25">
      <c r="A431" s="39">
        <v>389</v>
      </c>
      <c r="B431" s="90" t="str">
        <f t="shared" si="299"/>
        <v/>
      </c>
      <c r="C431" s="159"/>
      <c r="D431" s="91"/>
      <c r="E431" s="174"/>
      <c r="F431" s="92"/>
      <c r="G431" s="93"/>
      <c r="H431" s="94"/>
      <c r="I431" s="185"/>
      <c r="J431" s="200"/>
      <c r="K431" s="210"/>
      <c r="L431" s="95"/>
      <c r="M431" s="92"/>
      <c r="N431" s="95"/>
      <c r="O431" s="92"/>
      <c r="P431" s="95"/>
      <c r="Q431" s="128"/>
      <c r="R431" s="95"/>
      <c r="S431" s="128"/>
      <c r="T431" s="211"/>
      <c r="U431" s="203"/>
      <c r="V431" s="92"/>
      <c r="W431" s="96"/>
      <c r="X431" s="92"/>
      <c r="Y431" s="220"/>
      <c r="Z431" s="226"/>
      <c r="AA431" s="165"/>
      <c r="AB431" s="165"/>
      <c r="AC431" s="165"/>
      <c r="AD431" s="165"/>
      <c r="AE431" s="165"/>
      <c r="AF431" s="168"/>
      <c r="AG431"/>
      <c r="AH431" s="107">
        <f t="shared" si="258"/>
        <v>0</v>
      </c>
      <c r="AI431" s="107">
        <f t="shared" si="259"/>
        <v>0</v>
      </c>
      <c r="AJ431" s="107">
        <f t="shared" si="260"/>
        <v>0</v>
      </c>
      <c r="AK431" s="107">
        <f t="shared" si="261"/>
        <v>0</v>
      </c>
      <c r="AL431" s="107">
        <f t="shared" si="262"/>
        <v>0</v>
      </c>
      <c r="AM431" s="107">
        <f t="shared" si="300"/>
        <v>0</v>
      </c>
      <c r="AO431" s="161" t="e">
        <f t="shared" si="263"/>
        <v>#DIV/0!</v>
      </c>
      <c r="AP431" s="161" t="e">
        <f t="shared" si="264"/>
        <v>#DIV/0!</v>
      </c>
      <c r="AQ431" s="161" t="e">
        <f t="shared" si="265"/>
        <v>#DIV/0!</v>
      </c>
      <c r="AR431" s="161" t="e">
        <f t="shared" si="266"/>
        <v>#DIV/0!</v>
      </c>
      <c r="AS431" s="161" t="e">
        <f t="shared" si="267"/>
        <v>#DIV/0!</v>
      </c>
      <c r="AT431" s="107">
        <f t="shared" si="268"/>
        <v>0</v>
      </c>
      <c r="AU431" s="161" t="e">
        <f t="shared" si="269"/>
        <v>#DIV/0!</v>
      </c>
      <c r="AV431" s="161" t="e">
        <f t="shared" si="270"/>
        <v>#DIV/0!</v>
      </c>
      <c r="AW431" s="161" t="e">
        <f t="shared" si="271"/>
        <v>#DIV/0!</v>
      </c>
      <c r="AX431" s="161" t="e">
        <f t="shared" si="272"/>
        <v>#DIV/0!</v>
      </c>
      <c r="AY431" s="161" t="e">
        <f t="shared" si="273"/>
        <v>#DIV/0!</v>
      </c>
      <c r="AZ431" s="107">
        <f t="shared" si="274"/>
        <v>0</v>
      </c>
      <c r="BA431" s="161" t="e">
        <f t="shared" si="275"/>
        <v>#DIV/0!</v>
      </c>
      <c r="BB431" s="161" t="e">
        <f t="shared" si="276"/>
        <v>#DIV/0!</v>
      </c>
      <c r="BC431" s="161" t="e">
        <f t="shared" si="277"/>
        <v>#DIV/0!</v>
      </c>
      <c r="BD431" s="161" t="e">
        <f t="shared" si="278"/>
        <v>#DIV/0!</v>
      </c>
      <c r="BE431" s="161" t="e">
        <f t="shared" si="279"/>
        <v>#DIV/0!</v>
      </c>
      <c r="BF431" s="107">
        <f t="shared" si="280"/>
        <v>0</v>
      </c>
      <c r="BG431" s="161" t="e">
        <f t="shared" si="281"/>
        <v>#DIV/0!</v>
      </c>
      <c r="BH431" s="161" t="e">
        <f t="shared" si="282"/>
        <v>#DIV/0!</v>
      </c>
      <c r="BI431" s="161" t="e">
        <f t="shared" si="283"/>
        <v>#DIV/0!</v>
      </c>
      <c r="BJ431" s="161" t="e">
        <f t="shared" si="284"/>
        <v>#DIV/0!</v>
      </c>
      <c r="BK431" s="161" t="e">
        <f t="shared" si="285"/>
        <v>#DIV/0!</v>
      </c>
      <c r="BL431" s="107">
        <f t="shared" si="286"/>
        <v>0</v>
      </c>
      <c r="BM431" s="161" t="e">
        <f t="shared" si="287"/>
        <v>#DIV/0!</v>
      </c>
      <c r="BN431" s="161" t="e">
        <f t="shared" si="288"/>
        <v>#DIV/0!</v>
      </c>
      <c r="BO431" s="161" t="e">
        <f t="shared" si="289"/>
        <v>#DIV/0!</v>
      </c>
      <c r="BP431" s="161" t="e">
        <f t="shared" si="290"/>
        <v>#DIV/0!</v>
      </c>
      <c r="BQ431" s="161" t="e">
        <f t="shared" si="291"/>
        <v>#DIV/0!</v>
      </c>
      <c r="BR431" s="107">
        <f t="shared" si="292"/>
        <v>0</v>
      </c>
      <c r="BS431" s="161" t="e">
        <f t="shared" si="293"/>
        <v>#DIV/0!</v>
      </c>
      <c r="BT431" s="161" t="e">
        <f t="shared" si="294"/>
        <v>#DIV/0!</v>
      </c>
      <c r="BU431" s="161" t="e">
        <f t="shared" si="295"/>
        <v>#DIV/0!</v>
      </c>
      <c r="BV431" s="161" t="e">
        <f t="shared" si="296"/>
        <v>#DIV/0!</v>
      </c>
      <c r="BW431" s="161" t="e">
        <f t="shared" si="297"/>
        <v>#DIV/0!</v>
      </c>
      <c r="BX431" s="107">
        <f t="shared" si="298"/>
        <v>0</v>
      </c>
      <c r="BZ431" s="40" t="e">
        <f>VLOOKUP(I431,Lists!$D$2:$D$19,1,FALSE)</f>
        <v>#N/A</v>
      </c>
      <c r="CA431" s="40" t="e">
        <f>VLOOKUP($I431,Blends!$B$2:$B$115,1,FALSE)</f>
        <v>#N/A</v>
      </c>
      <c r="CC431" s="218">
        <f>ROUND(IF($I431="Other HFC Blend",(Z431*$L431*SUMIF(Lists!$E$2:$E$133,'Quarterly Information'!$K431,Exchange_Value)+Z431*$N431*SUMIF(Lists!$E$2:$E$133,'Quarterly Information'!$M431,Exchange_Value)+Z431*$P431*SUMIF(Lists!$E$2:$E$133,'Quarterly Information'!$O431,Exchange_Value)+Z431*$R431*SUMIF(Lists!$E$2:$E$133,'Quarterly Information'!$Q431,Exchange_Value)+Z431*$T431*SUMIF(Lists!$E$2:$E$133,'Quarterly Information'!$S431,Exchange_Value))/1000,Z431*SUMIF(Lists!$E$2:$E$133,$I431,Exchange_Value)/1000),1)</f>
        <v>0</v>
      </c>
      <c r="CD431" s="218">
        <f>ROUND(IF($I431="Other HFC Blend",(AA431*$L431*SUMIF(Lists!$E$2:$E$133,'Quarterly Information'!$K431,Exchange_Value)+AA431*$N431*SUMIF(Lists!$E$2:$E$133,'Quarterly Information'!$M431,Exchange_Value)+AA431*$P431*SUMIF(Lists!$E$2:$E$133,'Quarterly Information'!$O431,Exchange_Value)+AA431*$R431*SUMIF(Lists!$E$2:$E$133,'Quarterly Information'!$Q431,Exchange_Value)+AA431*$T431*SUMIF(Lists!$E$2:$E$133,'Quarterly Information'!$S431,Exchange_Value))/1000,AA431*SUMIF(Lists!$E$2:$E$133,$I431,Exchange_Value)/1000),1)</f>
        <v>0</v>
      </c>
      <c r="CE431" s="218">
        <f>ROUND(IF($I431="Other HFC Blend",(AB431*$L431*SUMIF(Lists!$E$2:$E$133,'Quarterly Information'!$K431,Exchange_Value)+AB431*$N431*SUMIF(Lists!$E$2:$E$133,'Quarterly Information'!$M431,Exchange_Value)+AB431*$P431*SUMIF(Lists!$E$2:$E$133,'Quarterly Information'!$O431,Exchange_Value)+AB431*$R431*SUMIF(Lists!$E$2:$E$133,'Quarterly Information'!$Q431,Exchange_Value)+AB431*$T431*SUMIF(Lists!$E$2:$E$133,'Quarterly Information'!$S431,Exchange_Value))/1000,AB431*SUMIF(Lists!$E$2:$E$133,$I431,Exchange_Value)/1000),1)</f>
        <v>0</v>
      </c>
      <c r="CF431" s="218">
        <f>ROUND(IF($I431="Other HFC Blend",(AC431*$L431*SUMIF(Lists!$E$2:$E$133,'Quarterly Information'!$K431,Exchange_Value)+AC431*$N431*SUMIF(Lists!$E$2:$E$133,'Quarterly Information'!$M431,Exchange_Value)+AC431*$P431*SUMIF(Lists!$E$2:$E$133,'Quarterly Information'!$O431,Exchange_Value)+AC431*$R431*SUMIF(Lists!$E$2:$E$133,'Quarterly Information'!$Q431,Exchange_Value)+AC431*$T431*SUMIF(Lists!$E$2:$E$133,'Quarterly Information'!$S431,Exchange_Value))/1000,AC431*SUMIF(Lists!$E$2:$E$133,$I431,Exchange_Value)/1000),1)</f>
        <v>0</v>
      </c>
      <c r="CG431" s="218">
        <f>ROUND(IF($I431="Other HFC Blend",(AD431*$L431*SUMIF(Lists!$E$2:$E$133,'Quarterly Information'!$K431,Exchange_Value)+AD431*$N431*SUMIF(Lists!$E$2:$E$133,'Quarterly Information'!$M431,Exchange_Value)+AD431*$P431*SUMIF(Lists!$E$2:$E$133,'Quarterly Information'!$O431,Exchange_Value)+AD431*$R431*SUMIF(Lists!$E$2:$E$133,'Quarterly Information'!$Q431,Exchange_Value)+AD431*$T431*SUMIF(Lists!$E$2:$E$133,'Quarterly Information'!$S431,Exchange_Value))/1000,AD431*SUMIF(Lists!$E$2:$E$133,$I431,Exchange_Value)/1000),1)</f>
        <v>0</v>
      </c>
      <c r="CH431" s="218">
        <f>ROUND(IF($I431="Other HFC Blend",(AE431*$L431*SUMIF(Lists!$E$2:$E$133,'Quarterly Information'!$K431,Exchange_Value)+AE431*$N431*SUMIF(Lists!$E$2:$E$133,'Quarterly Information'!$M431,Exchange_Value)+AE431*$P431*SUMIF(Lists!$E$2:$E$133,'Quarterly Information'!$O431,Exchange_Value)+AE431*$R431*SUMIF(Lists!$E$2:$E$133,'Quarterly Information'!$Q431,Exchange_Value)+AE431*$T431*SUMIF(Lists!$E$2:$E$133,'Quarterly Information'!$S431,Exchange_Value))/1000,AE431*SUMIF(Lists!$E$2:$E$133,$I431,Exchange_Value)/1000),1)</f>
        <v>0</v>
      </c>
      <c r="CI431" s="218">
        <f>ROUND(IF($I431="Other HFC Blend",(AF431*$L431*SUMIF(Lists!$E$2:$E$133,'Quarterly Information'!$K431,Exchange_Value)+AF431*$N431*SUMIF(Lists!$E$2:$E$133,'Quarterly Information'!$M431,Exchange_Value)+AF431*$P431*SUMIF(Lists!$E$2:$E$133,'Quarterly Information'!$O431,Exchange_Value)+AF431*$R431*SUMIF(Lists!$E$2:$E$133,'Quarterly Information'!$Q431,Exchange_Value)+AF431*$T431*SUMIF(Lists!$E$2:$E$133,'Quarterly Information'!$S431,Exchange_Value))/1000,AF431*SUMIF(Lists!$E$2:$E$133,$I431,Exchange_Value)/1000),1)</f>
        <v>0</v>
      </c>
    </row>
    <row r="432" spans="1:87" ht="14" x14ac:dyDescent="0.25">
      <c r="A432" s="39">
        <v>390</v>
      </c>
      <c r="B432" s="90" t="str">
        <f t="shared" si="299"/>
        <v/>
      </c>
      <c r="C432" s="159"/>
      <c r="D432" s="91"/>
      <c r="E432" s="174"/>
      <c r="F432" s="92"/>
      <c r="G432" s="93"/>
      <c r="H432" s="94"/>
      <c r="I432" s="185"/>
      <c r="J432" s="200"/>
      <c r="K432" s="210"/>
      <c r="L432" s="95"/>
      <c r="M432" s="92"/>
      <c r="N432" s="95"/>
      <c r="O432" s="92"/>
      <c r="P432" s="95"/>
      <c r="Q432" s="128"/>
      <c r="R432" s="95"/>
      <c r="S432" s="128"/>
      <c r="T432" s="211"/>
      <c r="U432" s="203"/>
      <c r="V432" s="92"/>
      <c r="W432" s="96"/>
      <c r="X432" s="92"/>
      <c r="Y432" s="220"/>
      <c r="Z432" s="226"/>
      <c r="AA432" s="165"/>
      <c r="AB432" s="165"/>
      <c r="AC432" s="165"/>
      <c r="AD432" s="165"/>
      <c r="AE432" s="165"/>
      <c r="AF432" s="168"/>
      <c r="AG432"/>
      <c r="AH432" s="107">
        <f t="shared" si="258"/>
        <v>0</v>
      </c>
      <c r="AI432" s="107">
        <f t="shared" si="259"/>
        <v>0</v>
      </c>
      <c r="AJ432" s="107">
        <f t="shared" si="260"/>
        <v>0</v>
      </c>
      <c r="AK432" s="107">
        <f t="shared" si="261"/>
        <v>0</v>
      </c>
      <c r="AL432" s="107">
        <f t="shared" si="262"/>
        <v>0</v>
      </c>
      <c r="AM432" s="107">
        <f t="shared" si="300"/>
        <v>0</v>
      </c>
      <c r="AO432" s="161" t="e">
        <f t="shared" si="263"/>
        <v>#DIV/0!</v>
      </c>
      <c r="AP432" s="161" t="e">
        <f t="shared" si="264"/>
        <v>#DIV/0!</v>
      </c>
      <c r="AQ432" s="161" t="e">
        <f t="shared" si="265"/>
        <v>#DIV/0!</v>
      </c>
      <c r="AR432" s="161" t="e">
        <f t="shared" si="266"/>
        <v>#DIV/0!</v>
      </c>
      <c r="AS432" s="161" t="e">
        <f t="shared" si="267"/>
        <v>#DIV/0!</v>
      </c>
      <c r="AT432" s="107">
        <f t="shared" si="268"/>
        <v>0</v>
      </c>
      <c r="AU432" s="161" t="e">
        <f t="shared" si="269"/>
        <v>#DIV/0!</v>
      </c>
      <c r="AV432" s="161" t="e">
        <f t="shared" si="270"/>
        <v>#DIV/0!</v>
      </c>
      <c r="AW432" s="161" t="e">
        <f t="shared" si="271"/>
        <v>#DIV/0!</v>
      </c>
      <c r="AX432" s="161" t="e">
        <f t="shared" si="272"/>
        <v>#DIV/0!</v>
      </c>
      <c r="AY432" s="161" t="e">
        <f t="shared" si="273"/>
        <v>#DIV/0!</v>
      </c>
      <c r="AZ432" s="107">
        <f t="shared" si="274"/>
        <v>0</v>
      </c>
      <c r="BA432" s="161" t="e">
        <f t="shared" si="275"/>
        <v>#DIV/0!</v>
      </c>
      <c r="BB432" s="161" t="e">
        <f t="shared" si="276"/>
        <v>#DIV/0!</v>
      </c>
      <c r="BC432" s="161" t="e">
        <f t="shared" si="277"/>
        <v>#DIV/0!</v>
      </c>
      <c r="BD432" s="161" t="e">
        <f t="shared" si="278"/>
        <v>#DIV/0!</v>
      </c>
      <c r="BE432" s="161" t="e">
        <f t="shared" si="279"/>
        <v>#DIV/0!</v>
      </c>
      <c r="BF432" s="107">
        <f t="shared" si="280"/>
        <v>0</v>
      </c>
      <c r="BG432" s="161" t="e">
        <f t="shared" si="281"/>
        <v>#DIV/0!</v>
      </c>
      <c r="BH432" s="161" t="e">
        <f t="shared" si="282"/>
        <v>#DIV/0!</v>
      </c>
      <c r="BI432" s="161" t="e">
        <f t="shared" si="283"/>
        <v>#DIV/0!</v>
      </c>
      <c r="BJ432" s="161" t="e">
        <f t="shared" si="284"/>
        <v>#DIV/0!</v>
      </c>
      <c r="BK432" s="161" t="e">
        <f t="shared" si="285"/>
        <v>#DIV/0!</v>
      </c>
      <c r="BL432" s="107">
        <f t="shared" si="286"/>
        <v>0</v>
      </c>
      <c r="BM432" s="161" t="e">
        <f t="shared" si="287"/>
        <v>#DIV/0!</v>
      </c>
      <c r="BN432" s="161" t="e">
        <f t="shared" si="288"/>
        <v>#DIV/0!</v>
      </c>
      <c r="BO432" s="161" t="e">
        <f t="shared" si="289"/>
        <v>#DIV/0!</v>
      </c>
      <c r="BP432" s="161" t="e">
        <f t="shared" si="290"/>
        <v>#DIV/0!</v>
      </c>
      <c r="BQ432" s="161" t="e">
        <f t="shared" si="291"/>
        <v>#DIV/0!</v>
      </c>
      <c r="BR432" s="107">
        <f t="shared" si="292"/>
        <v>0</v>
      </c>
      <c r="BS432" s="161" t="e">
        <f t="shared" si="293"/>
        <v>#DIV/0!</v>
      </c>
      <c r="BT432" s="161" t="e">
        <f t="shared" si="294"/>
        <v>#DIV/0!</v>
      </c>
      <c r="BU432" s="161" t="e">
        <f t="shared" si="295"/>
        <v>#DIV/0!</v>
      </c>
      <c r="BV432" s="161" t="e">
        <f t="shared" si="296"/>
        <v>#DIV/0!</v>
      </c>
      <c r="BW432" s="161" t="e">
        <f t="shared" si="297"/>
        <v>#DIV/0!</v>
      </c>
      <c r="BX432" s="107">
        <f t="shared" si="298"/>
        <v>0</v>
      </c>
      <c r="BZ432" s="40" t="e">
        <f>VLOOKUP(I432,Lists!$D$2:$D$19,1,FALSE)</f>
        <v>#N/A</v>
      </c>
      <c r="CA432" s="40" t="e">
        <f>VLOOKUP($I432,Blends!$B$2:$B$115,1,FALSE)</f>
        <v>#N/A</v>
      </c>
      <c r="CC432" s="218">
        <f>ROUND(IF($I432="Other HFC Blend",(Z432*$L432*SUMIF(Lists!$E$2:$E$133,'Quarterly Information'!$K432,Exchange_Value)+Z432*$N432*SUMIF(Lists!$E$2:$E$133,'Quarterly Information'!$M432,Exchange_Value)+Z432*$P432*SUMIF(Lists!$E$2:$E$133,'Quarterly Information'!$O432,Exchange_Value)+Z432*$R432*SUMIF(Lists!$E$2:$E$133,'Quarterly Information'!$Q432,Exchange_Value)+Z432*$T432*SUMIF(Lists!$E$2:$E$133,'Quarterly Information'!$S432,Exchange_Value))/1000,Z432*SUMIF(Lists!$E$2:$E$133,$I432,Exchange_Value)/1000),1)</f>
        <v>0</v>
      </c>
      <c r="CD432" s="218">
        <f>ROUND(IF($I432="Other HFC Blend",(AA432*$L432*SUMIF(Lists!$E$2:$E$133,'Quarterly Information'!$K432,Exchange_Value)+AA432*$N432*SUMIF(Lists!$E$2:$E$133,'Quarterly Information'!$M432,Exchange_Value)+AA432*$P432*SUMIF(Lists!$E$2:$E$133,'Quarterly Information'!$O432,Exchange_Value)+AA432*$R432*SUMIF(Lists!$E$2:$E$133,'Quarterly Information'!$Q432,Exchange_Value)+AA432*$T432*SUMIF(Lists!$E$2:$E$133,'Quarterly Information'!$S432,Exchange_Value))/1000,AA432*SUMIF(Lists!$E$2:$E$133,$I432,Exchange_Value)/1000),1)</f>
        <v>0</v>
      </c>
      <c r="CE432" s="218">
        <f>ROUND(IF($I432="Other HFC Blend",(AB432*$L432*SUMIF(Lists!$E$2:$E$133,'Quarterly Information'!$K432,Exchange_Value)+AB432*$N432*SUMIF(Lists!$E$2:$E$133,'Quarterly Information'!$M432,Exchange_Value)+AB432*$P432*SUMIF(Lists!$E$2:$E$133,'Quarterly Information'!$O432,Exchange_Value)+AB432*$R432*SUMIF(Lists!$E$2:$E$133,'Quarterly Information'!$Q432,Exchange_Value)+AB432*$T432*SUMIF(Lists!$E$2:$E$133,'Quarterly Information'!$S432,Exchange_Value))/1000,AB432*SUMIF(Lists!$E$2:$E$133,$I432,Exchange_Value)/1000),1)</f>
        <v>0</v>
      </c>
      <c r="CF432" s="218">
        <f>ROUND(IF($I432="Other HFC Blend",(AC432*$L432*SUMIF(Lists!$E$2:$E$133,'Quarterly Information'!$K432,Exchange_Value)+AC432*$N432*SUMIF(Lists!$E$2:$E$133,'Quarterly Information'!$M432,Exchange_Value)+AC432*$P432*SUMIF(Lists!$E$2:$E$133,'Quarterly Information'!$O432,Exchange_Value)+AC432*$R432*SUMIF(Lists!$E$2:$E$133,'Quarterly Information'!$Q432,Exchange_Value)+AC432*$T432*SUMIF(Lists!$E$2:$E$133,'Quarterly Information'!$S432,Exchange_Value))/1000,AC432*SUMIF(Lists!$E$2:$E$133,$I432,Exchange_Value)/1000),1)</f>
        <v>0</v>
      </c>
      <c r="CG432" s="218">
        <f>ROUND(IF($I432="Other HFC Blend",(AD432*$L432*SUMIF(Lists!$E$2:$E$133,'Quarterly Information'!$K432,Exchange_Value)+AD432*$N432*SUMIF(Lists!$E$2:$E$133,'Quarterly Information'!$M432,Exchange_Value)+AD432*$P432*SUMIF(Lists!$E$2:$E$133,'Quarterly Information'!$O432,Exchange_Value)+AD432*$R432*SUMIF(Lists!$E$2:$E$133,'Quarterly Information'!$Q432,Exchange_Value)+AD432*$T432*SUMIF(Lists!$E$2:$E$133,'Quarterly Information'!$S432,Exchange_Value))/1000,AD432*SUMIF(Lists!$E$2:$E$133,$I432,Exchange_Value)/1000),1)</f>
        <v>0</v>
      </c>
      <c r="CH432" s="218">
        <f>ROUND(IF($I432="Other HFC Blend",(AE432*$L432*SUMIF(Lists!$E$2:$E$133,'Quarterly Information'!$K432,Exchange_Value)+AE432*$N432*SUMIF(Lists!$E$2:$E$133,'Quarterly Information'!$M432,Exchange_Value)+AE432*$P432*SUMIF(Lists!$E$2:$E$133,'Quarterly Information'!$O432,Exchange_Value)+AE432*$R432*SUMIF(Lists!$E$2:$E$133,'Quarterly Information'!$Q432,Exchange_Value)+AE432*$T432*SUMIF(Lists!$E$2:$E$133,'Quarterly Information'!$S432,Exchange_Value))/1000,AE432*SUMIF(Lists!$E$2:$E$133,$I432,Exchange_Value)/1000),1)</f>
        <v>0</v>
      </c>
      <c r="CI432" s="218">
        <f>ROUND(IF($I432="Other HFC Blend",(AF432*$L432*SUMIF(Lists!$E$2:$E$133,'Quarterly Information'!$K432,Exchange_Value)+AF432*$N432*SUMIF(Lists!$E$2:$E$133,'Quarterly Information'!$M432,Exchange_Value)+AF432*$P432*SUMIF(Lists!$E$2:$E$133,'Quarterly Information'!$O432,Exchange_Value)+AF432*$R432*SUMIF(Lists!$E$2:$E$133,'Quarterly Information'!$Q432,Exchange_Value)+AF432*$T432*SUMIF(Lists!$E$2:$E$133,'Quarterly Information'!$S432,Exchange_Value))/1000,AF432*SUMIF(Lists!$E$2:$E$133,$I432,Exchange_Value)/1000),1)</f>
        <v>0</v>
      </c>
    </row>
    <row r="433" spans="1:87" ht="14" x14ac:dyDescent="0.25">
      <c r="A433" s="39">
        <v>391</v>
      </c>
      <c r="B433" s="90" t="str">
        <f t="shared" si="299"/>
        <v/>
      </c>
      <c r="C433" s="159"/>
      <c r="D433" s="91"/>
      <c r="E433" s="174"/>
      <c r="F433" s="92"/>
      <c r="G433" s="93"/>
      <c r="H433" s="94"/>
      <c r="I433" s="185"/>
      <c r="J433" s="200"/>
      <c r="K433" s="210"/>
      <c r="L433" s="95"/>
      <c r="M433" s="92"/>
      <c r="N433" s="95"/>
      <c r="O433" s="92"/>
      <c r="P433" s="95"/>
      <c r="Q433" s="128"/>
      <c r="R433" s="95"/>
      <c r="S433" s="128"/>
      <c r="T433" s="211"/>
      <c r="U433" s="203"/>
      <c r="V433" s="92"/>
      <c r="W433" s="96"/>
      <c r="X433" s="92"/>
      <c r="Y433" s="220"/>
      <c r="Z433" s="226"/>
      <c r="AA433" s="165"/>
      <c r="AB433" s="165"/>
      <c r="AC433" s="165"/>
      <c r="AD433" s="165"/>
      <c r="AE433" s="165"/>
      <c r="AF433" s="168"/>
      <c r="AG433"/>
      <c r="AH433" s="107">
        <f t="shared" si="258"/>
        <v>0</v>
      </c>
      <c r="AI433" s="107">
        <f t="shared" si="259"/>
        <v>0</v>
      </c>
      <c r="AJ433" s="107">
        <f t="shared" si="260"/>
        <v>0</v>
      </c>
      <c r="AK433" s="107">
        <f t="shared" si="261"/>
        <v>0</v>
      </c>
      <c r="AL433" s="107">
        <f t="shared" si="262"/>
        <v>0</v>
      </c>
      <c r="AM433" s="107">
        <f t="shared" si="300"/>
        <v>0</v>
      </c>
      <c r="AO433" s="161" t="e">
        <f t="shared" si="263"/>
        <v>#DIV/0!</v>
      </c>
      <c r="AP433" s="161" t="e">
        <f t="shared" si="264"/>
        <v>#DIV/0!</v>
      </c>
      <c r="AQ433" s="161" t="e">
        <f t="shared" si="265"/>
        <v>#DIV/0!</v>
      </c>
      <c r="AR433" s="161" t="e">
        <f t="shared" si="266"/>
        <v>#DIV/0!</v>
      </c>
      <c r="AS433" s="161" t="e">
        <f t="shared" si="267"/>
        <v>#DIV/0!</v>
      </c>
      <c r="AT433" s="107">
        <f t="shared" si="268"/>
        <v>0</v>
      </c>
      <c r="AU433" s="161" t="e">
        <f t="shared" si="269"/>
        <v>#DIV/0!</v>
      </c>
      <c r="AV433" s="161" t="e">
        <f t="shared" si="270"/>
        <v>#DIV/0!</v>
      </c>
      <c r="AW433" s="161" t="e">
        <f t="shared" si="271"/>
        <v>#DIV/0!</v>
      </c>
      <c r="AX433" s="161" t="e">
        <f t="shared" si="272"/>
        <v>#DIV/0!</v>
      </c>
      <c r="AY433" s="161" t="e">
        <f t="shared" si="273"/>
        <v>#DIV/0!</v>
      </c>
      <c r="AZ433" s="107">
        <f t="shared" si="274"/>
        <v>0</v>
      </c>
      <c r="BA433" s="161" t="e">
        <f t="shared" si="275"/>
        <v>#DIV/0!</v>
      </c>
      <c r="BB433" s="161" t="e">
        <f t="shared" si="276"/>
        <v>#DIV/0!</v>
      </c>
      <c r="BC433" s="161" t="e">
        <f t="shared" si="277"/>
        <v>#DIV/0!</v>
      </c>
      <c r="BD433" s="161" t="e">
        <f t="shared" si="278"/>
        <v>#DIV/0!</v>
      </c>
      <c r="BE433" s="161" t="e">
        <f t="shared" si="279"/>
        <v>#DIV/0!</v>
      </c>
      <c r="BF433" s="107">
        <f t="shared" si="280"/>
        <v>0</v>
      </c>
      <c r="BG433" s="161" t="e">
        <f t="shared" si="281"/>
        <v>#DIV/0!</v>
      </c>
      <c r="BH433" s="161" t="e">
        <f t="shared" si="282"/>
        <v>#DIV/0!</v>
      </c>
      <c r="BI433" s="161" t="e">
        <f t="shared" si="283"/>
        <v>#DIV/0!</v>
      </c>
      <c r="BJ433" s="161" t="e">
        <f t="shared" si="284"/>
        <v>#DIV/0!</v>
      </c>
      <c r="BK433" s="161" t="e">
        <f t="shared" si="285"/>
        <v>#DIV/0!</v>
      </c>
      <c r="BL433" s="107">
        <f t="shared" si="286"/>
        <v>0</v>
      </c>
      <c r="BM433" s="161" t="e">
        <f t="shared" si="287"/>
        <v>#DIV/0!</v>
      </c>
      <c r="BN433" s="161" t="e">
        <f t="shared" si="288"/>
        <v>#DIV/0!</v>
      </c>
      <c r="BO433" s="161" t="e">
        <f t="shared" si="289"/>
        <v>#DIV/0!</v>
      </c>
      <c r="BP433" s="161" t="e">
        <f t="shared" si="290"/>
        <v>#DIV/0!</v>
      </c>
      <c r="BQ433" s="161" t="e">
        <f t="shared" si="291"/>
        <v>#DIV/0!</v>
      </c>
      <c r="BR433" s="107">
        <f t="shared" si="292"/>
        <v>0</v>
      </c>
      <c r="BS433" s="161" t="e">
        <f t="shared" si="293"/>
        <v>#DIV/0!</v>
      </c>
      <c r="BT433" s="161" t="e">
        <f t="shared" si="294"/>
        <v>#DIV/0!</v>
      </c>
      <c r="BU433" s="161" t="e">
        <f t="shared" si="295"/>
        <v>#DIV/0!</v>
      </c>
      <c r="BV433" s="161" t="e">
        <f t="shared" si="296"/>
        <v>#DIV/0!</v>
      </c>
      <c r="BW433" s="161" t="e">
        <f t="shared" si="297"/>
        <v>#DIV/0!</v>
      </c>
      <c r="BX433" s="107">
        <f t="shared" si="298"/>
        <v>0</v>
      </c>
      <c r="BZ433" s="40" t="e">
        <f>VLOOKUP(I433,Lists!$D$2:$D$19,1,FALSE)</f>
        <v>#N/A</v>
      </c>
      <c r="CA433" s="40" t="e">
        <f>VLOOKUP($I433,Blends!$B$2:$B$115,1,FALSE)</f>
        <v>#N/A</v>
      </c>
      <c r="CC433" s="218">
        <f>ROUND(IF($I433="Other HFC Blend",(Z433*$L433*SUMIF(Lists!$E$2:$E$133,'Quarterly Information'!$K433,Exchange_Value)+Z433*$N433*SUMIF(Lists!$E$2:$E$133,'Quarterly Information'!$M433,Exchange_Value)+Z433*$P433*SUMIF(Lists!$E$2:$E$133,'Quarterly Information'!$O433,Exchange_Value)+Z433*$R433*SUMIF(Lists!$E$2:$E$133,'Quarterly Information'!$Q433,Exchange_Value)+Z433*$T433*SUMIF(Lists!$E$2:$E$133,'Quarterly Information'!$S433,Exchange_Value))/1000,Z433*SUMIF(Lists!$E$2:$E$133,$I433,Exchange_Value)/1000),1)</f>
        <v>0</v>
      </c>
      <c r="CD433" s="218">
        <f>ROUND(IF($I433="Other HFC Blend",(AA433*$L433*SUMIF(Lists!$E$2:$E$133,'Quarterly Information'!$K433,Exchange_Value)+AA433*$N433*SUMIF(Lists!$E$2:$E$133,'Quarterly Information'!$M433,Exchange_Value)+AA433*$P433*SUMIF(Lists!$E$2:$E$133,'Quarterly Information'!$O433,Exchange_Value)+AA433*$R433*SUMIF(Lists!$E$2:$E$133,'Quarterly Information'!$Q433,Exchange_Value)+AA433*$T433*SUMIF(Lists!$E$2:$E$133,'Quarterly Information'!$S433,Exchange_Value))/1000,AA433*SUMIF(Lists!$E$2:$E$133,$I433,Exchange_Value)/1000),1)</f>
        <v>0</v>
      </c>
      <c r="CE433" s="218">
        <f>ROUND(IF($I433="Other HFC Blend",(AB433*$L433*SUMIF(Lists!$E$2:$E$133,'Quarterly Information'!$K433,Exchange_Value)+AB433*$N433*SUMIF(Lists!$E$2:$E$133,'Quarterly Information'!$M433,Exchange_Value)+AB433*$P433*SUMIF(Lists!$E$2:$E$133,'Quarterly Information'!$O433,Exchange_Value)+AB433*$R433*SUMIF(Lists!$E$2:$E$133,'Quarterly Information'!$Q433,Exchange_Value)+AB433*$T433*SUMIF(Lists!$E$2:$E$133,'Quarterly Information'!$S433,Exchange_Value))/1000,AB433*SUMIF(Lists!$E$2:$E$133,$I433,Exchange_Value)/1000),1)</f>
        <v>0</v>
      </c>
      <c r="CF433" s="218">
        <f>ROUND(IF($I433="Other HFC Blend",(AC433*$L433*SUMIF(Lists!$E$2:$E$133,'Quarterly Information'!$K433,Exchange_Value)+AC433*$N433*SUMIF(Lists!$E$2:$E$133,'Quarterly Information'!$M433,Exchange_Value)+AC433*$P433*SUMIF(Lists!$E$2:$E$133,'Quarterly Information'!$O433,Exchange_Value)+AC433*$R433*SUMIF(Lists!$E$2:$E$133,'Quarterly Information'!$Q433,Exchange_Value)+AC433*$T433*SUMIF(Lists!$E$2:$E$133,'Quarterly Information'!$S433,Exchange_Value))/1000,AC433*SUMIF(Lists!$E$2:$E$133,$I433,Exchange_Value)/1000),1)</f>
        <v>0</v>
      </c>
      <c r="CG433" s="218">
        <f>ROUND(IF($I433="Other HFC Blend",(AD433*$L433*SUMIF(Lists!$E$2:$E$133,'Quarterly Information'!$K433,Exchange_Value)+AD433*$N433*SUMIF(Lists!$E$2:$E$133,'Quarterly Information'!$M433,Exchange_Value)+AD433*$P433*SUMIF(Lists!$E$2:$E$133,'Quarterly Information'!$O433,Exchange_Value)+AD433*$R433*SUMIF(Lists!$E$2:$E$133,'Quarterly Information'!$Q433,Exchange_Value)+AD433*$T433*SUMIF(Lists!$E$2:$E$133,'Quarterly Information'!$S433,Exchange_Value))/1000,AD433*SUMIF(Lists!$E$2:$E$133,$I433,Exchange_Value)/1000),1)</f>
        <v>0</v>
      </c>
      <c r="CH433" s="218">
        <f>ROUND(IF($I433="Other HFC Blend",(AE433*$L433*SUMIF(Lists!$E$2:$E$133,'Quarterly Information'!$K433,Exchange_Value)+AE433*$N433*SUMIF(Lists!$E$2:$E$133,'Quarterly Information'!$M433,Exchange_Value)+AE433*$P433*SUMIF(Lists!$E$2:$E$133,'Quarterly Information'!$O433,Exchange_Value)+AE433*$R433*SUMIF(Lists!$E$2:$E$133,'Quarterly Information'!$Q433,Exchange_Value)+AE433*$T433*SUMIF(Lists!$E$2:$E$133,'Quarterly Information'!$S433,Exchange_Value))/1000,AE433*SUMIF(Lists!$E$2:$E$133,$I433,Exchange_Value)/1000),1)</f>
        <v>0</v>
      </c>
      <c r="CI433" s="218">
        <f>ROUND(IF($I433="Other HFC Blend",(AF433*$L433*SUMIF(Lists!$E$2:$E$133,'Quarterly Information'!$K433,Exchange_Value)+AF433*$N433*SUMIF(Lists!$E$2:$E$133,'Quarterly Information'!$M433,Exchange_Value)+AF433*$P433*SUMIF(Lists!$E$2:$E$133,'Quarterly Information'!$O433,Exchange_Value)+AF433*$R433*SUMIF(Lists!$E$2:$E$133,'Quarterly Information'!$Q433,Exchange_Value)+AF433*$T433*SUMIF(Lists!$E$2:$E$133,'Quarterly Information'!$S433,Exchange_Value))/1000,AF433*SUMIF(Lists!$E$2:$E$133,$I433,Exchange_Value)/1000),1)</f>
        <v>0</v>
      </c>
    </row>
    <row r="434" spans="1:87" ht="14" x14ac:dyDescent="0.25">
      <c r="A434" s="39">
        <v>392</v>
      </c>
      <c r="B434" s="90" t="str">
        <f t="shared" si="299"/>
        <v/>
      </c>
      <c r="C434" s="159"/>
      <c r="D434" s="91"/>
      <c r="E434" s="174"/>
      <c r="F434" s="92"/>
      <c r="G434" s="93"/>
      <c r="H434" s="94"/>
      <c r="I434" s="185"/>
      <c r="J434" s="200"/>
      <c r="K434" s="210"/>
      <c r="L434" s="95"/>
      <c r="M434" s="92"/>
      <c r="N434" s="95"/>
      <c r="O434" s="92"/>
      <c r="P434" s="95"/>
      <c r="Q434" s="128"/>
      <c r="R434" s="95"/>
      <c r="S434" s="128"/>
      <c r="T434" s="211"/>
      <c r="U434" s="203"/>
      <c r="V434" s="92"/>
      <c r="W434" s="96"/>
      <c r="X434" s="92"/>
      <c r="Y434" s="220"/>
      <c r="Z434" s="226"/>
      <c r="AA434" s="165"/>
      <c r="AB434" s="165"/>
      <c r="AC434" s="165"/>
      <c r="AD434" s="165"/>
      <c r="AE434" s="165"/>
      <c r="AF434" s="168"/>
      <c r="AG434"/>
      <c r="AH434" s="107">
        <f t="shared" si="258"/>
        <v>0</v>
      </c>
      <c r="AI434" s="107">
        <f t="shared" si="259"/>
        <v>0</v>
      </c>
      <c r="AJ434" s="107">
        <f t="shared" si="260"/>
        <v>0</v>
      </c>
      <c r="AK434" s="107">
        <f t="shared" si="261"/>
        <v>0</v>
      </c>
      <c r="AL434" s="107">
        <f t="shared" si="262"/>
        <v>0</v>
      </c>
      <c r="AM434" s="107">
        <f t="shared" si="300"/>
        <v>0</v>
      </c>
      <c r="AO434" s="161" t="e">
        <f t="shared" si="263"/>
        <v>#DIV/0!</v>
      </c>
      <c r="AP434" s="161" t="e">
        <f t="shared" si="264"/>
        <v>#DIV/0!</v>
      </c>
      <c r="AQ434" s="161" t="e">
        <f t="shared" si="265"/>
        <v>#DIV/0!</v>
      </c>
      <c r="AR434" s="161" t="e">
        <f t="shared" si="266"/>
        <v>#DIV/0!</v>
      </c>
      <c r="AS434" s="161" t="e">
        <f t="shared" si="267"/>
        <v>#DIV/0!</v>
      </c>
      <c r="AT434" s="107">
        <f t="shared" si="268"/>
        <v>0</v>
      </c>
      <c r="AU434" s="161" t="e">
        <f t="shared" si="269"/>
        <v>#DIV/0!</v>
      </c>
      <c r="AV434" s="161" t="e">
        <f t="shared" si="270"/>
        <v>#DIV/0!</v>
      </c>
      <c r="AW434" s="161" t="e">
        <f t="shared" si="271"/>
        <v>#DIV/0!</v>
      </c>
      <c r="AX434" s="161" t="e">
        <f t="shared" si="272"/>
        <v>#DIV/0!</v>
      </c>
      <c r="AY434" s="161" t="e">
        <f t="shared" si="273"/>
        <v>#DIV/0!</v>
      </c>
      <c r="AZ434" s="107">
        <f t="shared" si="274"/>
        <v>0</v>
      </c>
      <c r="BA434" s="161" t="e">
        <f t="shared" si="275"/>
        <v>#DIV/0!</v>
      </c>
      <c r="BB434" s="161" t="e">
        <f t="shared" si="276"/>
        <v>#DIV/0!</v>
      </c>
      <c r="BC434" s="161" t="e">
        <f t="shared" si="277"/>
        <v>#DIV/0!</v>
      </c>
      <c r="BD434" s="161" t="e">
        <f t="shared" si="278"/>
        <v>#DIV/0!</v>
      </c>
      <c r="BE434" s="161" t="e">
        <f t="shared" si="279"/>
        <v>#DIV/0!</v>
      </c>
      <c r="BF434" s="107">
        <f t="shared" si="280"/>
        <v>0</v>
      </c>
      <c r="BG434" s="161" t="e">
        <f t="shared" si="281"/>
        <v>#DIV/0!</v>
      </c>
      <c r="BH434" s="161" t="e">
        <f t="shared" si="282"/>
        <v>#DIV/0!</v>
      </c>
      <c r="BI434" s="161" t="e">
        <f t="shared" si="283"/>
        <v>#DIV/0!</v>
      </c>
      <c r="BJ434" s="161" t="e">
        <f t="shared" si="284"/>
        <v>#DIV/0!</v>
      </c>
      <c r="BK434" s="161" t="e">
        <f t="shared" si="285"/>
        <v>#DIV/0!</v>
      </c>
      <c r="BL434" s="107">
        <f t="shared" si="286"/>
        <v>0</v>
      </c>
      <c r="BM434" s="161" t="e">
        <f t="shared" si="287"/>
        <v>#DIV/0!</v>
      </c>
      <c r="BN434" s="161" t="e">
        <f t="shared" si="288"/>
        <v>#DIV/0!</v>
      </c>
      <c r="BO434" s="161" t="e">
        <f t="shared" si="289"/>
        <v>#DIV/0!</v>
      </c>
      <c r="BP434" s="161" t="e">
        <f t="shared" si="290"/>
        <v>#DIV/0!</v>
      </c>
      <c r="BQ434" s="161" t="e">
        <f t="shared" si="291"/>
        <v>#DIV/0!</v>
      </c>
      <c r="BR434" s="107">
        <f t="shared" si="292"/>
        <v>0</v>
      </c>
      <c r="BS434" s="161" t="e">
        <f t="shared" si="293"/>
        <v>#DIV/0!</v>
      </c>
      <c r="BT434" s="161" t="e">
        <f t="shared" si="294"/>
        <v>#DIV/0!</v>
      </c>
      <c r="BU434" s="161" t="e">
        <f t="shared" si="295"/>
        <v>#DIV/0!</v>
      </c>
      <c r="BV434" s="161" t="e">
        <f t="shared" si="296"/>
        <v>#DIV/0!</v>
      </c>
      <c r="BW434" s="161" t="e">
        <f t="shared" si="297"/>
        <v>#DIV/0!</v>
      </c>
      <c r="BX434" s="107">
        <f t="shared" si="298"/>
        <v>0</v>
      </c>
      <c r="BZ434" s="40" t="e">
        <f>VLOOKUP(I434,Lists!$D$2:$D$19,1,FALSE)</f>
        <v>#N/A</v>
      </c>
      <c r="CA434" s="40" t="e">
        <f>VLOOKUP($I434,Blends!$B$2:$B$115,1,FALSE)</f>
        <v>#N/A</v>
      </c>
      <c r="CC434" s="218">
        <f>ROUND(IF($I434="Other HFC Blend",(Z434*$L434*SUMIF(Lists!$E$2:$E$133,'Quarterly Information'!$K434,Exchange_Value)+Z434*$N434*SUMIF(Lists!$E$2:$E$133,'Quarterly Information'!$M434,Exchange_Value)+Z434*$P434*SUMIF(Lists!$E$2:$E$133,'Quarterly Information'!$O434,Exchange_Value)+Z434*$R434*SUMIF(Lists!$E$2:$E$133,'Quarterly Information'!$Q434,Exchange_Value)+Z434*$T434*SUMIF(Lists!$E$2:$E$133,'Quarterly Information'!$S434,Exchange_Value))/1000,Z434*SUMIF(Lists!$E$2:$E$133,$I434,Exchange_Value)/1000),1)</f>
        <v>0</v>
      </c>
      <c r="CD434" s="218">
        <f>ROUND(IF($I434="Other HFC Blend",(AA434*$L434*SUMIF(Lists!$E$2:$E$133,'Quarterly Information'!$K434,Exchange_Value)+AA434*$N434*SUMIF(Lists!$E$2:$E$133,'Quarterly Information'!$M434,Exchange_Value)+AA434*$P434*SUMIF(Lists!$E$2:$E$133,'Quarterly Information'!$O434,Exchange_Value)+AA434*$R434*SUMIF(Lists!$E$2:$E$133,'Quarterly Information'!$Q434,Exchange_Value)+AA434*$T434*SUMIF(Lists!$E$2:$E$133,'Quarterly Information'!$S434,Exchange_Value))/1000,AA434*SUMIF(Lists!$E$2:$E$133,$I434,Exchange_Value)/1000),1)</f>
        <v>0</v>
      </c>
      <c r="CE434" s="218">
        <f>ROUND(IF($I434="Other HFC Blend",(AB434*$L434*SUMIF(Lists!$E$2:$E$133,'Quarterly Information'!$K434,Exchange_Value)+AB434*$N434*SUMIF(Lists!$E$2:$E$133,'Quarterly Information'!$M434,Exchange_Value)+AB434*$P434*SUMIF(Lists!$E$2:$E$133,'Quarterly Information'!$O434,Exchange_Value)+AB434*$R434*SUMIF(Lists!$E$2:$E$133,'Quarterly Information'!$Q434,Exchange_Value)+AB434*$T434*SUMIF(Lists!$E$2:$E$133,'Quarterly Information'!$S434,Exchange_Value))/1000,AB434*SUMIF(Lists!$E$2:$E$133,$I434,Exchange_Value)/1000),1)</f>
        <v>0</v>
      </c>
      <c r="CF434" s="218">
        <f>ROUND(IF($I434="Other HFC Blend",(AC434*$L434*SUMIF(Lists!$E$2:$E$133,'Quarterly Information'!$K434,Exchange_Value)+AC434*$N434*SUMIF(Lists!$E$2:$E$133,'Quarterly Information'!$M434,Exchange_Value)+AC434*$P434*SUMIF(Lists!$E$2:$E$133,'Quarterly Information'!$O434,Exchange_Value)+AC434*$R434*SUMIF(Lists!$E$2:$E$133,'Quarterly Information'!$Q434,Exchange_Value)+AC434*$T434*SUMIF(Lists!$E$2:$E$133,'Quarterly Information'!$S434,Exchange_Value))/1000,AC434*SUMIF(Lists!$E$2:$E$133,$I434,Exchange_Value)/1000),1)</f>
        <v>0</v>
      </c>
      <c r="CG434" s="218">
        <f>ROUND(IF($I434="Other HFC Blend",(AD434*$L434*SUMIF(Lists!$E$2:$E$133,'Quarterly Information'!$K434,Exchange_Value)+AD434*$N434*SUMIF(Lists!$E$2:$E$133,'Quarterly Information'!$M434,Exchange_Value)+AD434*$P434*SUMIF(Lists!$E$2:$E$133,'Quarterly Information'!$O434,Exchange_Value)+AD434*$R434*SUMIF(Lists!$E$2:$E$133,'Quarterly Information'!$Q434,Exchange_Value)+AD434*$T434*SUMIF(Lists!$E$2:$E$133,'Quarterly Information'!$S434,Exchange_Value))/1000,AD434*SUMIF(Lists!$E$2:$E$133,$I434,Exchange_Value)/1000),1)</f>
        <v>0</v>
      </c>
      <c r="CH434" s="218">
        <f>ROUND(IF($I434="Other HFC Blend",(AE434*$L434*SUMIF(Lists!$E$2:$E$133,'Quarterly Information'!$K434,Exchange_Value)+AE434*$N434*SUMIF(Lists!$E$2:$E$133,'Quarterly Information'!$M434,Exchange_Value)+AE434*$P434*SUMIF(Lists!$E$2:$E$133,'Quarterly Information'!$O434,Exchange_Value)+AE434*$R434*SUMIF(Lists!$E$2:$E$133,'Quarterly Information'!$Q434,Exchange_Value)+AE434*$T434*SUMIF(Lists!$E$2:$E$133,'Quarterly Information'!$S434,Exchange_Value))/1000,AE434*SUMIF(Lists!$E$2:$E$133,$I434,Exchange_Value)/1000),1)</f>
        <v>0</v>
      </c>
      <c r="CI434" s="218">
        <f>ROUND(IF($I434="Other HFC Blend",(AF434*$L434*SUMIF(Lists!$E$2:$E$133,'Quarterly Information'!$K434,Exchange_Value)+AF434*$N434*SUMIF(Lists!$E$2:$E$133,'Quarterly Information'!$M434,Exchange_Value)+AF434*$P434*SUMIF(Lists!$E$2:$E$133,'Quarterly Information'!$O434,Exchange_Value)+AF434*$R434*SUMIF(Lists!$E$2:$E$133,'Quarterly Information'!$Q434,Exchange_Value)+AF434*$T434*SUMIF(Lists!$E$2:$E$133,'Quarterly Information'!$S434,Exchange_Value))/1000,AF434*SUMIF(Lists!$E$2:$E$133,$I434,Exchange_Value)/1000),1)</f>
        <v>0</v>
      </c>
    </row>
    <row r="435" spans="1:87" ht="14" x14ac:dyDescent="0.25">
      <c r="A435" s="39">
        <v>393</v>
      </c>
      <c r="B435" s="90" t="str">
        <f t="shared" si="299"/>
        <v/>
      </c>
      <c r="C435" s="159"/>
      <c r="D435" s="91"/>
      <c r="E435" s="174"/>
      <c r="F435" s="92"/>
      <c r="G435" s="93"/>
      <c r="H435" s="94"/>
      <c r="I435" s="185"/>
      <c r="J435" s="200"/>
      <c r="K435" s="210"/>
      <c r="L435" s="95"/>
      <c r="M435" s="92"/>
      <c r="N435" s="95"/>
      <c r="O435" s="92"/>
      <c r="P435" s="95"/>
      <c r="Q435" s="128"/>
      <c r="R435" s="95"/>
      <c r="S435" s="128"/>
      <c r="T435" s="211"/>
      <c r="U435" s="203"/>
      <c r="V435" s="92"/>
      <c r="W435" s="96"/>
      <c r="X435" s="92"/>
      <c r="Y435" s="220"/>
      <c r="Z435" s="226"/>
      <c r="AA435" s="165"/>
      <c r="AB435" s="165"/>
      <c r="AC435" s="165"/>
      <c r="AD435" s="165"/>
      <c r="AE435" s="165"/>
      <c r="AF435" s="168"/>
      <c r="AG435"/>
      <c r="AH435" s="107">
        <f t="shared" si="258"/>
        <v>0</v>
      </c>
      <c r="AI435" s="107">
        <f t="shared" si="259"/>
        <v>0</v>
      </c>
      <c r="AJ435" s="107">
        <f t="shared" si="260"/>
        <v>0</v>
      </c>
      <c r="AK435" s="107">
        <f t="shared" si="261"/>
        <v>0</v>
      </c>
      <c r="AL435" s="107">
        <f t="shared" si="262"/>
        <v>0</v>
      </c>
      <c r="AM435" s="107">
        <f t="shared" si="300"/>
        <v>0</v>
      </c>
      <c r="AO435" s="161" t="e">
        <f t="shared" si="263"/>
        <v>#DIV/0!</v>
      </c>
      <c r="AP435" s="161" t="e">
        <f t="shared" si="264"/>
        <v>#DIV/0!</v>
      </c>
      <c r="AQ435" s="161" t="e">
        <f t="shared" si="265"/>
        <v>#DIV/0!</v>
      </c>
      <c r="AR435" s="161" t="e">
        <f t="shared" si="266"/>
        <v>#DIV/0!</v>
      </c>
      <c r="AS435" s="161" t="e">
        <f t="shared" si="267"/>
        <v>#DIV/0!</v>
      </c>
      <c r="AT435" s="107">
        <f t="shared" si="268"/>
        <v>0</v>
      </c>
      <c r="AU435" s="161" t="e">
        <f t="shared" si="269"/>
        <v>#DIV/0!</v>
      </c>
      <c r="AV435" s="161" t="e">
        <f t="shared" si="270"/>
        <v>#DIV/0!</v>
      </c>
      <c r="AW435" s="161" t="e">
        <f t="shared" si="271"/>
        <v>#DIV/0!</v>
      </c>
      <c r="AX435" s="161" t="e">
        <f t="shared" si="272"/>
        <v>#DIV/0!</v>
      </c>
      <c r="AY435" s="161" t="e">
        <f t="shared" si="273"/>
        <v>#DIV/0!</v>
      </c>
      <c r="AZ435" s="107">
        <f t="shared" si="274"/>
        <v>0</v>
      </c>
      <c r="BA435" s="161" t="e">
        <f t="shared" si="275"/>
        <v>#DIV/0!</v>
      </c>
      <c r="BB435" s="161" t="e">
        <f t="shared" si="276"/>
        <v>#DIV/0!</v>
      </c>
      <c r="BC435" s="161" t="e">
        <f t="shared" si="277"/>
        <v>#DIV/0!</v>
      </c>
      <c r="BD435" s="161" t="e">
        <f t="shared" si="278"/>
        <v>#DIV/0!</v>
      </c>
      <c r="BE435" s="161" t="e">
        <f t="shared" si="279"/>
        <v>#DIV/0!</v>
      </c>
      <c r="BF435" s="107">
        <f t="shared" si="280"/>
        <v>0</v>
      </c>
      <c r="BG435" s="161" t="e">
        <f t="shared" si="281"/>
        <v>#DIV/0!</v>
      </c>
      <c r="BH435" s="161" t="e">
        <f t="shared" si="282"/>
        <v>#DIV/0!</v>
      </c>
      <c r="BI435" s="161" t="e">
        <f t="shared" si="283"/>
        <v>#DIV/0!</v>
      </c>
      <c r="BJ435" s="161" t="e">
        <f t="shared" si="284"/>
        <v>#DIV/0!</v>
      </c>
      <c r="BK435" s="161" t="e">
        <f t="shared" si="285"/>
        <v>#DIV/0!</v>
      </c>
      <c r="BL435" s="107">
        <f t="shared" si="286"/>
        <v>0</v>
      </c>
      <c r="BM435" s="161" t="e">
        <f t="shared" si="287"/>
        <v>#DIV/0!</v>
      </c>
      <c r="BN435" s="161" t="e">
        <f t="shared" si="288"/>
        <v>#DIV/0!</v>
      </c>
      <c r="BO435" s="161" t="e">
        <f t="shared" si="289"/>
        <v>#DIV/0!</v>
      </c>
      <c r="BP435" s="161" t="e">
        <f t="shared" si="290"/>
        <v>#DIV/0!</v>
      </c>
      <c r="BQ435" s="161" t="e">
        <f t="shared" si="291"/>
        <v>#DIV/0!</v>
      </c>
      <c r="BR435" s="107">
        <f t="shared" si="292"/>
        <v>0</v>
      </c>
      <c r="BS435" s="161" t="e">
        <f t="shared" si="293"/>
        <v>#DIV/0!</v>
      </c>
      <c r="BT435" s="161" t="e">
        <f t="shared" si="294"/>
        <v>#DIV/0!</v>
      </c>
      <c r="BU435" s="161" t="e">
        <f t="shared" si="295"/>
        <v>#DIV/0!</v>
      </c>
      <c r="BV435" s="161" t="e">
        <f t="shared" si="296"/>
        <v>#DIV/0!</v>
      </c>
      <c r="BW435" s="161" t="e">
        <f t="shared" si="297"/>
        <v>#DIV/0!</v>
      </c>
      <c r="BX435" s="107">
        <f t="shared" si="298"/>
        <v>0</v>
      </c>
      <c r="BZ435" s="40" t="e">
        <f>VLOOKUP(I435,Lists!$D$2:$D$19,1,FALSE)</f>
        <v>#N/A</v>
      </c>
      <c r="CA435" s="40" t="e">
        <f>VLOOKUP($I435,Blends!$B$2:$B$115,1,FALSE)</f>
        <v>#N/A</v>
      </c>
      <c r="CC435" s="218">
        <f>ROUND(IF($I435="Other HFC Blend",(Z435*$L435*SUMIF(Lists!$E$2:$E$133,'Quarterly Information'!$K435,Exchange_Value)+Z435*$N435*SUMIF(Lists!$E$2:$E$133,'Quarterly Information'!$M435,Exchange_Value)+Z435*$P435*SUMIF(Lists!$E$2:$E$133,'Quarterly Information'!$O435,Exchange_Value)+Z435*$R435*SUMIF(Lists!$E$2:$E$133,'Quarterly Information'!$Q435,Exchange_Value)+Z435*$T435*SUMIF(Lists!$E$2:$E$133,'Quarterly Information'!$S435,Exchange_Value))/1000,Z435*SUMIF(Lists!$E$2:$E$133,$I435,Exchange_Value)/1000),1)</f>
        <v>0</v>
      </c>
      <c r="CD435" s="218">
        <f>ROUND(IF($I435="Other HFC Blend",(AA435*$L435*SUMIF(Lists!$E$2:$E$133,'Quarterly Information'!$K435,Exchange_Value)+AA435*$N435*SUMIF(Lists!$E$2:$E$133,'Quarterly Information'!$M435,Exchange_Value)+AA435*$P435*SUMIF(Lists!$E$2:$E$133,'Quarterly Information'!$O435,Exchange_Value)+AA435*$R435*SUMIF(Lists!$E$2:$E$133,'Quarterly Information'!$Q435,Exchange_Value)+AA435*$T435*SUMIF(Lists!$E$2:$E$133,'Quarterly Information'!$S435,Exchange_Value))/1000,AA435*SUMIF(Lists!$E$2:$E$133,$I435,Exchange_Value)/1000),1)</f>
        <v>0</v>
      </c>
      <c r="CE435" s="218">
        <f>ROUND(IF($I435="Other HFC Blend",(AB435*$L435*SUMIF(Lists!$E$2:$E$133,'Quarterly Information'!$K435,Exchange_Value)+AB435*$N435*SUMIF(Lists!$E$2:$E$133,'Quarterly Information'!$M435,Exchange_Value)+AB435*$P435*SUMIF(Lists!$E$2:$E$133,'Quarterly Information'!$O435,Exchange_Value)+AB435*$R435*SUMIF(Lists!$E$2:$E$133,'Quarterly Information'!$Q435,Exchange_Value)+AB435*$T435*SUMIF(Lists!$E$2:$E$133,'Quarterly Information'!$S435,Exchange_Value))/1000,AB435*SUMIF(Lists!$E$2:$E$133,$I435,Exchange_Value)/1000),1)</f>
        <v>0</v>
      </c>
      <c r="CF435" s="218">
        <f>ROUND(IF($I435="Other HFC Blend",(AC435*$L435*SUMIF(Lists!$E$2:$E$133,'Quarterly Information'!$K435,Exchange_Value)+AC435*$N435*SUMIF(Lists!$E$2:$E$133,'Quarterly Information'!$M435,Exchange_Value)+AC435*$P435*SUMIF(Lists!$E$2:$E$133,'Quarterly Information'!$O435,Exchange_Value)+AC435*$R435*SUMIF(Lists!$E$2:$E$133,'Quarterly Information'!$Q435,Exchange_Value)+AC435*$T435*SUMIF(Lists!$E$2:$E$133,'Quarterly Information'!$S435,Exchange_Value))/1000,AC435*SUMIF(Lists!$E$2:$E$133,$I435,Exchange_Value)/1000),1)</f>
        <v>0</v>
      </c>
      <c r="CG435" s="218">
        <f>ROUND(IF($I435="Other HFC Blend",(AD435*$L435*SUMIF(Lists!$E$2:$E$133,'Quarterly Information'!$K435,Exchange_Value)+AD435*$N435*SUMIF(Lists!$E$2:$E$133,'Quarterly Information'!$M435,Exchange_Value)+AD435*$P435*SUMIF(Lists!$E$2:$E$133,'Quarterly Information'!$O435,Exchange_Value)+AD435*$R435*SUMIF(Lists!$E$2:$E$133,'Quarterly Information'!$Q435,Exchange_Value)+AD435*$T435*SUMIF(Lists!$E$2:$E$133,'Quarterly Information'!$S435,Exchange_Value))/1000,AD435*SUMIF(Lists!$E$2:$E$133,$I435,Exchange_Value)/1000),1)</f>
        <v>0</v>
      </c>
      <c r="CH435" s="218">
        <f>ROUND(IF($I435="Other HFC Blend",(AE435*$L435*SUMIF(Lists!$E$2:$E$133,'Quarterly Information'!$K435,Exchange_Value)+AE435*$N435*SUMIF(Lists!$E$2:$E$133,'Quarterly Information'!$M435,Exchange_Value)+AE435*$P435*SUMIF(Lists!$E$2:$E$133,'Quarterly Information'!$O435,Exchange_Value)+AE435*$R435*SUMIF(Lists!$E$2:$E$133,'Quarterly Information'!$Q435,Exchange_Value)+AE435*$T435*SUMIF(Lists!$E$2:$E$133,'Quarterly Information'!$S435,Exchange_Value))/1000,AE435*SUMIF(Lists!$E$2:$E$133,$I435,Exchange_Value)/1000),1)</f>
        <v>0</v>
      </c>
      <c r="CI435" s="218">
        <f>ROUND(IF($I435="Other HFC Blend",(AF435*$L435*SUMIF(Lists!$E$2:$E$133,'Quarterly Information'!$K435,Exchange_Value)+AF435*$N435*SUMIF(Lists!$E$2:$E$133,'Quarterly Information'!$M435,Exchange_Value)+AF435*$P435*SUMIF(Lists!$E$2:$E$133,'Quarterly Information'!$O435,Exchange_Value)+AF435*$R435*SUMIF(Lists!$E$2:$E$133,'Quarterly Information'!$Q435,Exchange_Value)+AF435*$T435*SUMIF(Lists!$E$2:$E$133,'Quarterly Information'!$S435,Exchange_Value))/1000,AF435*SUMIF(Lists!$E$2:$E$133,$I435,Exchange_Value)/1000),1)</f>
        <v>0</v>
      </c>
    </row>
    <row r="436" spans="1:87" ht="14" x14ac:dyDescent="0.25">
      <c r="A436" s="39">
        <v>394</v>
      </c>
      <c r="B436" s="90" t="str">
        <f t="shared" si="299"/>
        <v/>
      </c>
      <c r="C436" s="159"/>
      <c r="D436" s="91"/>
      <c r="E436" s="174"/>
      <c r="F436" s="92"/>
      <c r="G436" s="93"/>
      <c r="H436" s="94"/>
      <c r="I436" s="185"/>
      <c r="J436" s="200"/>
      <c r="K436" s="210"/>
      <c r="L436" s="95"/>
      <c r="M436" s="92"/>
      <c r="N436" s="95"/>
      <c r="O436" s="92"/>
      <c r="P436" s="95"/>
      <c r="Q436" s="128"/>
      <c r="R436" s="95"/>
      <c r="S436" s="128"/>
      <c r="T436" s="211"/>
      <c r="U436" s="203"/>
      <c r="V436" s="92"/>
      <c r="W436" s="96"/>
      <c r="X436" s="92"/>
      <c r="Y436" s="220"/>
      <c r="Z436" s="226"/>
      <c r="AA436" s="165"/>
      <c r="AB436" s="165"/>
      <c r="AC436" s="165"/>
      <c r="AD436" s="165"/>
      <c r="AE436" s="165"/>
      <c r="AF436" s="168"/>
      <c r="AG436"/>
      <c r="AH436" s="107">
        <f t="shared" si="258"/>
        <v>0</v>
      </c>
      <c r="AI436" s="107">
        <f t="shared" si="259"/>
        <v>0</v>
      </c>
      <c r="AJ436" s="107">
        <f t="shared" si="260"/>
        <v>0</v>
      </c>
      <c r="AK436" s="107">
        <f t="shared" si="261"/>
        <v>0</v>
      </c>
      <c r="AL436" s="107">
        <f t="shared" si="262"/>
        <v>0</v>
      </c>
      <c r="AM436" s="107">
        <f t="shared" si="300"/>
        <v>0</v>
      </c>
      <c r="AO436" s="161" t="e">
        <f t="shared" si="263"/>
        <v>#DIV/0!</v>
      </c>
      <c r="AP436" s="161" t="e">
        <f t="shared" si="264"/>
        <v>#DIV/0!</v>
      </c>
      <c r="AQ436" s="161" t="e">
        <f t="shared" si="265"/>
        <v>#DIV/0!</v>
      </c>
      <c r="AR436" s="161" t="e">
        <f t="shared" si="266"/>
        <v>#DIV/0!</v>
      </c>
      <c r="AS436" s="161" t="e">
        <f t="shared" si="267"/>
        <v>#DIV/0!</v>
      </c>
      <c r="AT436" s="107">
        <f t="shared" si="268"/>
        <v>0</v>
      </c>
      <c r="AU436" s="161" t="e">
        <f t="shared" si="269"/>
        <v>#DIV/0!</v>
      </c>
      <c r="AV436" s="161" t="e">
        <f t="shared" si="270"/>
        <v>#DIV/0!</v>
      </c>
      <c r="AW436" s="161" t="e">
        <f t="shared" si="271"/>
        <v>#DIV/0!</v>
      </c>
      <c r="AX436" s="161" t="e">
        <f t="shared" si="272"/>
        <v>#DIV/0!</v>
      </c>
      <c r="AY436" s="161" t="e">
        <f t="shared" si="273"/>
        <v>#DIV/0!</v>
      </c>
      <c r="AZ436" s="107">
        <f t="shared" si="274"/>
        <v>0</v>
      </c>
      <c r="BA436" s="161" t="e">
        <f t="shared" si="275"/>
        <v>#DIV/0!</v>
      </c>
      <c r="BB436" s="161" t="e">
        <f t="shared" si="276"/>
        <v>#DIV/0!</v>
      </c>
      <c r="BC436" s="161" t="e">
        <f t="shared" si="277"/>
        <v>#DIV/0!</v>
      </c>
      <c r="BD436" s="161" t="e">
        <f t="shared" si="278"/>
        <v>#DIV/0!</v>
      </c>
      <c r="BE436" s="161" t="e">
        <f t="shared" si="279"/>
        <v>#DIV/0!</v>
      </c>
      <c r="BF436" s="107">
        <f t="shared" si="280"/>
        <v>0</v>
      </c>
      <c r="BG436" s="161" t="e">
        <f t="shared" si="281"/>
        <v>#DIV/0!</v>
      </c>
      <c r="BH436" s="161" t="e">
        <f t="shared" si="282"/>
        <v>#DIV/0!</v>
      </c>
      <c r="BI436" s="161" t="e">
        <f t="shared" si="283"/>
        <v>#DIV/0!</v>
      </c>
      <c r="BJ436" s="161" t="e">
        <f t="shared" si="284"/>
        <v>#DIV/0!</v>
      </c>
      <c r="BK436" s="161" t="e">
        <f t="shared" si="285"/>
        <v>#DIV/0!</v>
      </c>
      <c r="BL436" s="107">
        <f t="shared" si="286"/>
        <v>0</v>
      </c>
      <c r="BM436" s="161" t="e">
        <f t="shared" si="287"/>
        <v>#DIV/0!</v>
      </c>
      <c r="BN436" s="161" t="e">
        <f t="shared" si="288"/>
        <v>#DIV/0!</v>
      </c>
      <c r="BO436" s="161" t="e">
        <f t="shared" si="289"/>
        <v>#DIV/0!</v>
      </c>
      <c r="BP436" s="161" t="e">
        <f t="shared" si="290"/>
        <v>#DIV/0!</v>
      </c>
      <c r="BQ436" s="161" t="e">
        <f t="shared" si="291"/>
        <v>#DIV/0!</v>
      </c>
      <c r="BR436" s="107">
        <f t="shared" si="292"/>
        <v>0</v>
      </c>
      <c r="BS436" s="161" t="e">
        <f t="shared" si="293"/>
        <v>#DIV/0!</v>
      </c>
      <c r="BT436" s="161" t="e">
        <f t="shared" si="294"/>
        <v>#DIV/0!</v>
      </c>
      <c r="BU436" s="161" t="e">
        <f t="shared" si="295"/>
        <v>#DIV/0!</v>
      </c>
      <c r="BV436" s="161" t="e">
        <f t="shared" si="296"/>
        <v>#DIV/0!</v>
      </c>
      <c r="BW436" s="161" t="e">
        <f t="shared" si="297"/>
        <v>#DIV/0!</v>
      </c>
      <c r="BX436" s="107">
        <f t="shared" si="298"/>
        <v>0</v>
      </c>
      <c r="BZ436" s="40" t="e">
        <f>VLOOKUP(I436,Lists!$D$2:$D$19,1,FALSE)</f>
        <v>#N/A</v>
      </c>
      <c r="CA436" s="40" t="e">
        <f>VLOOKUP($I436,Blends!$B$2:$B$115,1,FALSE)</f>
        <v>#N/A</v>
      </c>
      <c r="CC436" s="218">
        <f>ROUND(IF($I436="Other HFC Blend",(Z436*$L436*SUMIF(Lists!$E$2:$E$133,'Quarterly Information'!$K436,Exchange_Value)+Z436*$N436*SUMIF(Lists!$E$2:$E$133,'Quarterly Information'!$M436,Exchange_Value)+Z436*$P436*SUMIF(Lists!$E$2:$E$133,'Quarterly Information'!$O436,Exchange_Value)+Z436*$R436*SUMIF(Lists!$E$2:$E$133,'Quarterly Information'!$Q436,Exchange_Value)+Z436*$T436*SUMIF(Lists!$E$2:$E$133,'Quarterly Information'!$S436,Exchange_Value))/1000,Z436*SUMIF(Lists!$E$2:$E$133,$I436,Exchange_Value)/1000),1)</f>
        <v>0</v>
      </c>
      <c r="CD436" s="218">
        <f>ROUND(IF($I436="Other HFC Blend",(AA436*$L436*SUMIF(Lists!$E$2:$E$133,'Quarterly Information'!$K436,Exchange_Value)+AA436*$N436*SUMIF(Lists!$E$2:$E$133,'Quarterly Information'!$M436,Exchange_Value)+AA436*$P436*SUMIF(Lists!$E$2:$E$133,'Quarterly Information'!$O436,Exchange_Value)+AA436*$R436*SUMIF(Lists!$E$2:$E$133,'Quarterly Information'!$Q436,Exchange_Value)+AA436*$T436*SUMIF(Lists!$E$2:$E$133,'Quarterly Information'!$S436,Exchange_Value))/1000,AA436*SUMIF(Lists!$E$2:$E$133,$I436,Exchange_Value)/1000),1)</f>
        <v>0</v>
      </c>
      <c r="CE436" s="218">
        <f>ROUND(IF($I436="Other HFC Blend",(AB436*$L436*SUMIF(Lists!$E$2:$E$133,'Quarterly Information'!$K436,Exchange_Value)+AB436*$N436*SUMIF(Lists!$E$2:$E$133,'Quarterly Information'!$M436,Exchange_Value)+AB436*$P436*SUMIF(Lists!$E$2:$E$133,'Quarterly Information'!$O436,Exchange_Value)+AB436*$R436*SUMIF(Lists!$E$2:$E$133,'Quarterly Information'!$Q436,Exchange_Value)+AB436*$T436*SUMIF(Lists!$E$2:$E$133,'Quarterly Information'!$S436,Exchange_Value))/1000,AB436*SUMIF(Lists!$E$2:$E$133,$I436,Exchange_Value)/1000),1)</f>
        <v>0</v>
      </c>
      <c r="CF436" s="218">
        <f>ROUND(IF($I436="Other HFC Blend",(AC436*$L436*SUMIF(Lists!$E$2:$E$133,'Quarterly Information'!$K436,Exchange_Value)+AC436*$N436*SUMIF(Lists!$E$2:$E$133,'Quarterly Information'!$M436,Exchange_Value)+AC436*$P436*SUMIF(Lists!$E$2:$E$133,'Quarterly Information'!$O436,Exchange_Value)+AC436*$R436*SUMIF(Lists!$E$2:$E$133,'Quarterly Information'!$Q436,Exchange_Value)+AC436*$T436*SUMIF(Lists!$E$2:$E$133,'Quarterly Information'!$S436,Exchange_Value))/1000,AC436*SUMIF(Lists!$E$2:$E$133,$I436,Exchange_Value)/1000),1)</f>
        <v>0</v>
      </c>
      <c r="CG436" s="218">
        <f>ROUND(IF($I436="Other HFC Blend",(AD436*$L436*SUMIF(Lists!$E$2:$E$133,'Quarterly Information'!$K436,Exchange_Value)+AD436*$N436*SUMIF(Lists!$E$2:$E$133,'Quarterly Information'!$M436,Exchange_Value)+AD436*$P436*SUMIF(Lists!$E$2:$E$133,'Quarterly Information'!$O436,Exchange_Value)+AD436*$R436*SUMIF(Lists!$E$2:$E$133,'Quarterly Information'!$Q436,Exchange_Value)+AD436*$T436*SUMIF(Lists!$E$2:$E$133,'Quarterly Information'!$S436,Exchange_Value))/1000,AD436*SUMIF(Lists!$E$2:$E$133,$I436,Exchange_Value)/1000),1)</f>
        <v>0</v>
      </c>
      <c r="CH436" s="218">
        <f>ROUND(IF($I436="Other HFC Blend",(AE436*$L436*SUMIF(Lists!$E$2:$E$133,'Quarterly Information'!$K436,Exchange_Value)+AE436*$N436*SUMIF(Lists!$E$2:$E$133,'Quarterly Information'!$M436,Exchange_Value)+AE436*$P436*SUMIF(Lists!$E$2:$E$133,'Quarterly Information'!$O436,Exchange_Value)+AE436*$R436*SUMIF(Lists!$E$2:$E$133,'Quarterly Information'!$Q436,Exchange_Value)+AE436*$T436*SUMIF(Lists!$E$2:$E$133,'Quarterly Information'!$S436,Exchange_Value))/1000,AE436*SUMIF(Lists!$E$2:$E$133,$I436,Exchange_Value)/1000),1)</f>
        <v>0</v>
      </c>
      <c r="CI436" s="218">
        <f>ROUND(IF($I436="Other HFC Blend",(AF436*$L436*SUMIF(Lists!$E$2:$E$133,'Quarterly Information'!$K436,Exchange_Value)+AF436*$N436*SUMIF(Lists!$E$2:$E$133,'Quarterly Information'!$M436,Exchange_Value)+AF436*$P436*SUMIF(Lists!$E$2:$E$133,'Quarterly Information'!$O436,Exchange_Value)+AF436*$R436*SUMIF(Lists!$E$2:$E$133,'Quarterly Information'!$Q436,Exchange_Value)+AF436*$T436*SUMIF(Lists!$E$2:$E$133,'Quarterly Information'!$S436,Exchange_Value))/1000,AF436*SUMIF(Lists!$E$2:$E$133,$I436,Exchange_Value)/1000),1)</f>
        <v>0</v>
      </c>
    </row>
    <row r="437" spans="1:87" ht="14" x14ac:dyDescent="0.25">
      <c r="A437" s="39">
        <v>395</v>
      </c>
      <c r="B437" s="90" t="str">
        <f t="shared" si="299"/>
        <v/>
      </c>
      <c r="C437" s="159"/>
      <c r="D437" s="91"/>
      <c r="E437" s="174"/>
      <c r="F437" s="92"/>
      <c r="G437" s="93"/>
      <c r="H437" s="94"/>
      <c r="I437" s="185"/>
      <c r="J437" s="200"/>
      <c r="K437" s="210"/>
      <c r="L437" s="95"/>
      <c r="M437" s="92"/>
      <c r="N437" s="95"/>
      <c r="O437" s="92"/>
      <c r="P437" s="95"/>
      <c r="Q437" s="128"/>
      <c r="R437" s="95"/>
      <c r="S437" s="128"/>
      <c r="T437" s="211"/>
      <c r="U437" s="203"/>
      <c r="V437" s="92"/>
      <c r="W437" s="96"/>
      <c r="X437" s="92"/>
      <c r="Y437" s="220"/>
      <c r="Z437" s="226"/>
      <c r="AA437" s="165"/>
      <c r="AB437" s="165"/>
      <c r="AC437" s="165"/>
      <c r="AD437" s="165"/>
      <c r="AE437" s="165"/>
      <c r="AF437" s="168"/>
      <c r="AG437"/>
      <c r="AH437" s="107">
        <f t="shared" si="258"/>
        <v>0</v>
      </c>
      <c r="AI437" s="107">
        <f t="shared" si="259"/>
        <v>0</v>
      </c>
      <c r="AJ437" s="107">
        <f t="shared" si="260"/>
        <v>0</v>
      </c>
      <c r="AK437" s="107">
        <f t="shared" si="261"/>
        <v>0</v>
      </c>
      <c r="AL437" s="107">
        <f t="shared" si="262"/>
        <v>0</v>
      </c>
      <c r="AM437" s="107">
        <f t="shared" si="300"/>
        <v>0</v>
      </c>
      <c r="AO437" s="161" t="e">
        <f t="shared" si="263"/>
        <v>#DIV/0!</v>
      </c>
      <c r="AP437" s="161" t="e">
        <f t="shared" si="264"/>
        <v>#DIV/0!</v>
      </c>
      <c r="AQ437" s="161" t="e">
        <f t="shared" si="265"/>
        <v>#DIV/0!</v>
      </c>
      <c r="AR437" s="161" t="e">
        <f t="shared" si="266"/>
        <v>#DIV/0!</v>
      </c>
      <c r="AS437" s="161" t="e">
        <f t="shared" si="267"/>
        <v>#DIV/0!</v>
      </c>
      <c r="AT437" s="107">
        <f t="shared" si="268"/>
        <v>0</v>
      </c>
      <c r="AU437" s="161" t="e">
        <f t="shared" si="269"/>
        <v>#DIV/0!</v>
      </c>
      <c r="AV437" s="161" t="e">
        <f t="shared" si="270"/>
        <v>#DIV/0!</v>
      </c>
      <c r="AW437" s="161" t="e">
        <f t="shared" si="271"/>
        <v>#DIV/0!</v>
      </c>
      <c r="AX437" s="161" t="e">
        <f t="shared" si="272"/>
        <v>#DIV/0!</v>
      </c>
      <c r="AY437" s="161" t="e">
        <f t="shared" si="273"/>
        <v>#DIV/0!</v>
      </c>
      <c r="AZ437" s="107">
        <f t="shared" si="274"/>
        <v>0</v>
      </c>
      <c r="BA437" s="161" t="e">
        <f t="shared" si="275"/>
        <v>#DIV/0!</v>
      </c>
      <c r="BB437" s="161" t="e">
        <f t="shared" si="276"/>
        <v>#DIV/0!</v>
      </c>
      <c r="BC437" s="161" t="e">
        <f t="shared" si="277"/>
        <v>#DIV/0!</v>
      </c>
      <c r="BD437" s="161" t="e">
        <f t="shared" si="278"/>
        <v>#DIV/0!</v>
      </c>
      <c r="BE437" s="161" t="e">
        <f t="shared" si="279"/>
        <v>#DIV/0!</v>
      </c>
      <c r="BF437" s="107">
        <f t="shared" si="280"/>
        <v>0</v>
      </c>
      <c r="BG437" s="161" t="e">
        <f t="shared" si="281"/>
        <v>#DIV/0!</v>
      </c>
      <c r="BH437" s="161" t="e">
        <f t="shared" si="282"/>
        <v>#DIV/0!</v>
      </c>
      <c r="BI437" s="161" t="e">
        <f t="shared" si="283"/>
        <v>#DIV/0!</v>
      </c>
      <c r="BJ437" s="161" t="e">
        <f t="shared" si="284"/>
        <v>#DIV/0!</v>
      </c>
      <c r="BK437" s="161" t="e">
        <f t="shared" si="285"/>
        <v>#DIV/0!</v>
      </c>
      <c r="BL437" s="107">
        <f t="shared" si="286"/>
        <v>0</v>
      </c>
      <c r="BM437" s="161" t="e">
        <f t="shared" si="287"/>
        <v>#DIV/0!</v>
      </c>
      <c r="BN437" s="161" t="e">
        <f t="shared" si="288"/>
        <v>#DIV/0!</v>
      </c>
      <c r="BO437" s="161" t="e">
        <f t="shared" si="289"/>
        <v>#DIV/0!</v>
      </c>
      <c r="BP437" s="161" t="e">
        <f t="shared" si="290"/>
        <v>#DIV/0!</v>
      </c>
      <c r="BQ437" s="161" t="e">
        <f t="shared" si="291"/>
        <v>#DIV/0!</v>
      </c>
      <c r="BR437" s="107">
        <f t="shared" si="292"/>
        <v>0</v>
      </c>
      <c r="BS437" s="161" t="e">
        <f t="shared" si="293"/>
        <v>#DIV/0!</v>
      </c>
      <c r="BT437" s="161" t="e">
        <f t="shared" si="294"/>
        <v>#DIV/0!</v>
      </c>
      <c r="BU437" s="161" t="e">
        <f t="shared" si="295"/>
        <v>#DIV/0!</v>
      </c>
      <c r="BV437" s="161" t="e">
        <f t="shared" si="296"/>
        <v>#DIV/0!</v>
      </c>
      <c r="BW437" s="161" t="e">
        <f t="shared" si="297"/>
        <v>#DIV/0!</v>
      </c>
      <c r="BX437" s="107">
        <f t="shared" si="298"/>
        <v>0</v>
      </c>
      <c r="BZ437" s="40" t="e">
        <f>VLOOKUP(I437,Lists!$D$2:$D$19,1,FALSE)</f>
        <v>#N/A</v>
      </c>
      <c r="CA437" s="40" t="e">
        <f>VLOOKUP($I437,Blends!$B$2:$B$115,1,FALSE)</f>
        <v>#N/A</v>
      </c>
      <c r="CC437" s="218">
        <f>ROUND(IF($I437="Other HFC Blend",(Z437*$L437*SUMIF(Lists!$E$2:$E$133,'Quarterly Information'!$K437,Exchange_Value)+Z437*$N437*SUMIF(Lists!$E$2:$E$133,'Quarterly Information'!$M437,Exchange_Value)+Z437*$P437*SUMIF(Lists!$E$2:$E$133,'Quarterly Information'!$O437,Exchange_Value)+Z437*$R437*SUMIF(Lists!$E$2:$E$133,'Quarterly Information'!$Q437,Exchange_Value)+Z437*$T437*SUMIF(Lists!$E$2:$E$133,'Quarterly Information'!$S437,Exchange_Value))/1000,Z437*SUMIF(Lists!$E$2:$E$133,$I437,Exchange_Value)/1000),1)</f>
        <v>0</v>
      </c>
      <c r="CD437" s="218">
        <f>ROUND(IF($I437="Other HFC Blend",(AA437*$L437*SUMIF(Lists!$E$2:$E$133,'Quarterly Information'!$K437,Exchange_Value)+AA437*$N437*SUMIF(Lists!$E$2:$E$133,'Quarterly Information'!$M437,Exchange_Value)+AA437*$P437*SUMIF(Lists!$E$2:$E$133,'Quarterly Information'!$O437,Exchange_Value)+AA437*$R437*SUMIF(Lists!$E$2:$E$133,'Quarterly Information'!$Q437,Exchange_Value)+AA437*$T437*SUMIF(Lists!$E$2:$E$133,'Quarterly Information'!$S437,Exchange_Value))/1000,AA437*SUMIF(Lists!$E$2:$E$133,$I437,Exchange_Value)/1000),1)</f>
        <v>0</v>
      </c>
      <c r="CE437" s="218">
        <f>ROUND(IF($I437="Other HFC Blend",(AB437*$L437*SUMIF(Lists!$E$2:$E$133,'Quarterly Information'!$K437,Exchange_Value)+AB437*$N437*SUMIF(Lists!$E$2:$E$133,'Quarterly Information'!$M437,Exchange_Value)+AB437*$P437*SUMIF(Lists!$E$2:$E$133,'Quarterly Information'!$O437,Exchange_Value)+AB437*$R437*SUMIF(Lists!$E$2:$E$133,'Quarterly Information'!$Q437,Exchange_Value)+AB437*$T437*SUMIF(Lists!$E$2:$E$133,'Quarterly Information'!$S437,Exchange_Value))/1000,AB437*SUMIF(Lists!$E$2:$E$133,$I437,Exchange_Value)/1000),1)</f>
        <v>0</v>
      </c>
      <c r="CF437" s="218">
        <f>ROUND(IF($I437="Other HFC Blend",(AC437*$L437*SUMIF(Lists!$E$2:$E$133,'Quarterly Information'!$K437,Exchange_Value)+AC437*$N437*SUMIF(Lists!$E$2:$E$133,'Quarterly Information'!$M437,Exchange_Value)+AC437*$P437*SUMIF(Lists!$E$2:$E$133,'Quarterly Information'!$O437,Exchange_Value)+AC437*$R437*SUMIF(Lists!$E$2:$E$133,'Quarterly Information'!$Q437,Exchange_Value)+AC437*$T437*SUMIF(Lists!$E$2:$E$133,'Quarterly Information'!$S437,Exchange_Value))/1000,AC437*SUMIF(Lists!$E$2:$E$133,$I437,Exchange_Value)/1000),1)</f>
        <v>0</v>
      </c>
      <c r="CG437" s="218">
        <f>ROUND(IF($I437="Other HFC Blend",(AD437*$L437*SUMIF(Lists!$E$2:$E$133,'Quarterly Information'!$K437,Exchange_Value)+AD437*$N437*SUMIF(Lists!$E$2:$E$133,'Quarterly Information'!$M437,Exchange_Value)+AD437*$P437*SUMIF(Lists!$E$2:$E$133,'Quarterly Information'!$O437,Exchange_Value)+AD437*$R437*SUMIF(Lists!$E$2:$E$133,'Quarterly Information'!$Q437,Exchange_Value)+AD437*$T437*SUMIF(Lists!$E$2:$E$133,'Quarterly Information'!$S437,Exchange_Value))/1000,AD437*SUMIF(Lists!$E$2:$E$133,$I437,Exchange_Value)/1000),1)</f>
        <v>0</v>
      </c>
      <c r="CH437" s="218">
        <f>ROUND(IF($I437="Other HFC Blend",(AE437*$L437*SUMIF(Lists!$E$2:$E$133,'Quarterly Information'!$K437,Exchange_Value)+AE437*$N437*SUMIF(Lists!$E$2:$E$133,'Quarterly Information'!$M437,Exchange_Value)+AE437*$P437*SUMIF(Lists!$E$2:$E$133,'Quarterly Information'!$O437,Exchange_Value)+AE437*$R437*SUMIF(Lists!$E$2:$E$133,'Quarterly Information'!$Q437,Exchange_Value)+AE437*$T437*SUMIF(Lists!$E$2:$E$133,'Quarterly Information'!$S437,Exchange_Value))/1000,AE437*SUMIF(Lists!$E$2:$E$133,$I437,Exchange_Value)/1000),1)</f>
        <v>0</v>
      </c>
      <c r="CI437" s="218">
        <f>ROUND(IF($I437="Other HFC Blend",(AF437*$L437*SUMIF(Lists!$E$2:$E$133,'Quarterly Information'!$K437,Exchange_Value)+AF437*$N437*SUMIF(Lists!$E$2:$E$133,'Quarterly Information'!$M437,Exchange_Value)+AF437*$P437*SUMIF(Lists!$E$2:$E$133,'Quarterly Information'!$O437,Exchange_Value)+AF437*$R437*SUMIF(Lists!$E$2:$E$133,'Quarterly Information'!$Q437,Exchange_Value)+AF437*$T437*SUMIF(Lists!$E$2:$E$133,'Quarterly Information'!$S437,Exchange_Value))/1000,AF437*SUMIF(Lists!$E$2:$E$133,$I437,Exchange_Value)/1000),1)</f>
        <v>0</v>
      </c>
    </row>
    <row r="438" spans="1:87" ht="14" x14ac:dyDescent="0.25">
      <c r="A438" s="39">
        <v>396</v>
      </c>
      <c r="B438" s="90" t="str">
        <f t="shared" si="299"/>
        <v/>
      </c>
      <c r="C438" s="159"/>
      <c r="D438" s="91"/>
      <c r="E438" s="174"/>
      <c r="F438" s="92"/>
      <c r="G438" s="93"/>
      <c r="H438" s="94"/>
      <c r="I438" s="185"/>
      <c r="J438" s="200"/>
      <c r="K438" s="210"/>
      <c r="L438" s="95"/>
      <c r="M438" s="92"/>
      <c r="N438" s="95"/>
      <c r="O438" s="92"/>
      <c r="P438" s="95"/>
      <c r="Q438" s="128"/>
      <c r="R438" s="95"/>
      <c r="S438" s="128"/>
      <c r="T438" s="211"/>
      <c r="U438" s="203"/>
      <c r="V438" s="92"/>
      <c r="W438" s="96"/>
      <c r="X438" s="92"/>
      <c r="Y438" s="220"/>
      <c r="Z438" s="226"/>
      <c r="AA438" s="165"/>
      <c r="AB438" s="165"/>
      <c r="AC438" s="165"/>
      <c r="AD438" s="165"/>
      <c r="AE438" s="165"/>
      <c r="AF438" s="168"/>
      <c r="AG438"/>
      <c r="AH438" s="107">
        <f t="shared" si="258"/>
        <v>0</v>
      </c>
      <c r="AI438" s="107">
        <f t="shared" si="259"/>
        <v>0</v>
      </c>
      <c r="AJ438" s="107">
        <f t="shared" si="260"/>
        <v>0</v>
      </c>
      <c r="AK438" s="107">
        <f t="shared" si="261"/>
        <v>0</v>
      </c>
      <c r="AL438" s="107">
        <f t="shared" si="262"/>
        <v>0</v>
      </c>
      <c r="AM438" s="107">
        <f t="shared" si="300"/>
        <v>0</v>
      </c>
      <c r="AO438" s="161" t="e">
        <f t="shared" si="263"/>
        <v>#DIV/0!</v>
      </c>
      <c r="AP438" s="161" t="e">
        <f t="shared" si="264"/>
        <v>#DIV/0!</v>
      </c>
      <c r="AQ438" s="161" t="e">
        <f t="shared" si="265"/>
        <v>#DIV/0!</v>
      </c>
      <c r="AR438" s="161" t="e">
        <f t="shared" si="266"/>
        <v>#DIV/0!</v>
      </c>
      <c r="AS438" s="161" t="e">
        <f t="shared" si="267"/>
        <v>#DIV/0!</v>
      </c>
      <c r="AT438" s="107">
        <f t="shared" si="268"/>
        <v>0</v>
      </c>
      <c r="AU438" s="161" t="e">
        <f t="shared" si="269"/>
        <v>#DIV/0!</v>
      </c>
      <c r="AV438" s="161" t="e">
        <f t="shared" si="270"/>
        <v>#DIV/0!</v>
      </c>
      <c r="AW438" s="161" t="e">
        <f t="shared" si="271"/>
        <v>#DIV/0!</v>
      </c>
      <c r="AX438" s="161" t="e">
        <f t="shared" si="272"/>
        <v>#DIV/0!</v>
      </c>
      <c r="AY438" s="161" t="e">
        <f t="shared" si="273"/>
        <v>#DIV/0!</v>
      </c>
      <c r="AZ438" s="107">
        <f t="shared" si="274"/>
        <v>0</v>
      </c>
      <c r="BA438" s="161" t="e">
        <f t="shared" si="275"/>
        <v>#DIV/0!</v>
      </c>
      <c r="BB438" s="161" t="e">
        <f t="shared" si="276"/>
        <v>#DIV/0!</v>
      </c>
      <c r="BC438" s="161" t="e">
        <f t="shared" si="277"/>
        <v>#DIV/0!</v>
      </c>
      <c r="BD438" s="161" t="e">
        <f t="shared" si="278"/>
        <v>#DIV/0!</v>
      </c>
      <c r="BE438" s="161" t="e">
        <f t="shared" si="279"/>
        <v>#DIV/0!</v>
      </c>
      <c r="BF438" s="107">
        <f t="shared" si="280"/>
        <v>0</v>
      </c>
      <c r="BG438" s="161" t="e">
        <f t="shared" si="281"/>
        <v>#DIV/0!</v>
      </c>
      <c r="BH438" s="161" t="e">
        <f t="shared" si="282"/>
        <v>#DIV/0!</v>
      </c>
      <c r="BI438" s="161" t="e">
        <f t="shared" si="283"/>
        <v>#DIV/0!</v>
      </c>
      <c r="BJ438" s="161" t="e">
        <f t="shared" si="284"/>
        <v>#DIV/0!</v>
      </c>
      <c r="BK438" s="161" t="e">
        <f t="shared" si="285"/>
        <v>#DIV/0!</v>
      </c>
      <c r="BL438" s="107">
        <f t="shared" si="286"/>
        <v>0</v>
      </c>
      <c r="BM438" s="161" t="e">
        <f t="shared" si="287"/>
        <v>#DIV/0!</v>
      </c>
      <c r="BN438" s="161" t="e">
        <f t="shared" si="288"/>
        <v>#DIV/0!</v>
      </c>
      <c r="BO438" s="161" t="e">
        <f t="shared" si="289"/>
        <v>#DIV/0!</v>
      </c>
      <c r="BP438" s="161" t="e">
        <f t="shared" si="290"/>
        <v>#DIV/0!</v>
      </c>
      <c r="BQ438" s="161" t="e">
        <f t="shared" si="291"/>
        <v>#DIV/0!</v>
      </c>
      <c r="BR438" s="107">
        <f t="shared" si="292"/>
        <v>0</v>
      </c>
      <c r="BS438" s="161" t="e">
        <f t="shared" si="293"/>
        <v>#DIV/0!</v>
      </c>
      <c r="BT438" s="161" t="e">
        <f t="shared" si="294"/>
        <v>#DIV/0!</v>
      </c>
      <c r="BU438" s="161" t="e">
        <f t="shared" si="295"/>
        <v>#DIV/0!</v>
      </c>
      <c r="BV438" s="161" t="e">
        <f t="shared" si="296"/>
        <v>#DIV/0!</v>
      </c>
      <c r="BW438" s="161" t="e">
        <f t="shared" si="297"/>
        <v>#DIV/0!</v>
      </c>
      <c r="BX438" s="107">
        <f t="shared" si="298"/>
        <v>0</v>
      </c>
      <c r="BZ438" s="40" t="e">
        <f>VLOOKUP(I438,Lists!$D$2:$D$19,1,FALSE)</f>
        <v>#N/A</v>
      </c>
      <c r="CA438" s="40" t="e">
        <f>VLOOKUP($I438,Blends!$B$2:$B$115,1,FALSE)</f>
        <v>#N/A</v>
      </c>
      <c r="CC438" s="218">
        <f>ROUND(IF($I438="Other HFC Blend",(Z438*$L438*SUMIF(Lists!$E$2:$E$133,'Quarterly Information'!$K438,Exchange_Value)+Z438*$N438*SUMIF(Lists!$E$2:$E$133,'Quarterly Information'!$M438,Exchange_Value)+Z438*$P438*SUMIF(Lists!$E$2:$E$133,'Quarterly Information'!$O438,Exchange_Value)+Z438*$R438*SUMIF(Lists!$E$2:$E$133,'Quarterly Information'!$Q438,Exchange_Value)+Z438*$T438*SUMIF(Lists!$E$2:$E$133,'Quarterly Information'!$S438,Exchange_Value))/1000,Z438*SUMIF(Lists!$E$2:$E$133,$I438,Exchange_Value)/1000),1)</f>
        <v>0</v>
      </c>
      <c r="CD438" s="218">
        <f>ROUND(IF($I438="Other HFC Blend",(AA438*$L438*SUMIF(Lists!$E$2:$E$133,'Quarterly Information'!$K438,Exchange_Value)+AA438*$N438*SUMIF(Lists!$E$2:$E$133,'Quarterly Information'!$M438,Exchange_Value)+AA438*$P438*SUMIF(Lists!$E$2:$E$133,'Quarterly Information'!$O438,Exchange_Value)+AA438*$R438*SUMIF(Lists!$E$2:$E$133,'Quarterly Information'!$Q438,Exchange_Value)+AA438*$T438*SUMIF(Lists!$E$2:$E$133,'Quarterly Information'!$S438,Exchange_Value))/1000,AA438*SUMIF(Lists!$E$2:$E$133,$I438,Exchange_Value)/1000),1)</f>
        <v>0</v>
      </c>
      <c r="CE438" s="218">
        <f>ROUND(IF($I438="Other HFC Blend",(AB438*$L438*SUMIF(Lists!$E$2:$E$133,'Quarterly Information'!$K438,Exchange_Value)+AB438*$N438*SUMIF(Lists!$E$2:$E$133,'Quarterly Information'!$M438,Exchange_Value)+AB438*$P438*SUMIF(Lists!$E$2:$E$133,'Quarterly Information'!$O438,Exchange_Value)+AB438*$R438*SUMIF(Lists!$E$2:$E$133,'Quarterly Information'!$Q438,Exchange_Value)+AB438*$T438*SUMIF(Lists!$E$2:$E$133,'Quarterly Information'!$S438,Exchange_Value))/1000,AB438*SUMIF(Lists!$E$2:$E$133,$I438,Exchange_Value)/1000),1)</f>
        <v>0</v>
      </c>
      <c r="CF438" s="218">
        <f>ROUND(IF($I438="Other HFC Blend",(AC438*$L438*SUMIF(Lists!$E$2:$E$133,'Quarterly Information'!$K438,Exchange_Value)+AC438*$N438*SUMIF(Lists!$E$2:$E$133,'Quarterly Information'!$M438,Exchange_Value)+AC438*$P438*SUMIF(Lists!$E$2:$E$133,'Quarterly Information'!$O438,Exchange_Value)+AC438*$R438*SUMIF(Lists!$E$2:$E$133,'Quarterly Information'!$Q438,Exchange_Value)+AC438*$T438*SUMIF(Lists!$E$2:$E$133,'Quarterly Information'!$S438,Exchange_Value))/1000,AC438*SUMIF(Lists!$E$2:$E$133,$I438,Exchange_Value)/1000),1)</f>
        <v>0</v>
      </c>
      <c r="CG438" s="218">
        <f>ROUND(IF($I438="Other HFC Blend",(AD438*$L438*SUMIF(Lists!$E$2:$E$133,'Quarterly Information'!$K438,Exchange_Value)+AD438*$N438*SUMIF(Lists!$E$2:$E$133,'Quarterly Information'!$M438,Exchange_Value)+AD438*$P438*SUMIF(Lists!$E$2:$E$133,'Quarterly Information'!$O438,Exchange_Value)+AD438*$R438*SUMIF(Lists!$E$2:$E$133,'Quarterly Information'!$Q438,Exchange_Value)+AD438*$T438*SUMIF(Lists!$E$2:$E$133,'Quarterly Information'!$S438,Exchange_Value))/1000,AD438*SUMIF(Lists!$E$2:$E$133,$I438,Exchange_Value)/1000),1)</f>
        <v>0</v>
      </c>
      <c r="CH438" s="218">
        <f>ROUND(IF($I438="Other HFC Blend",(AE438*$L438*SUMIF(Lists!$E$2:$E$133,'Quarterly Information'!$K438,Exchange_Value)+AE438*$N438*SUMIF(Lists!$E$2:$E$133,'Quarterly Information'!$M438,Exchange_Value)+AE438*$P438*SUMIF(Lists!$E$2:$E$133,'Quarterly Information'!$O438,Exchange_Value)+AE438*$R438*SUMIF(Lists!$E$2:$E$133,'Quarterly Information'!$Q438,Exchange_Value)+AE438*$T438*SUMIF(Lists!$E$2:$E$133,'Quarterly Information'!$S438,Exchange_Value))/1000,AE438*SUMIF(Lists!$E$2:$E$133,$I438,Exchange_Value)/1000),1)</f>
        <v>0</v>
      </c>
      <c r="CI438" s="218">
        <f>ROUND(IF($I438="Other HFC Blend",(AF438*$L438*SUMIF(Lists!$E$2:$E$133,'Quarterly Information'!$K438,Exchange_Value)+AF438*$N438*SUMIF(Lists!$E$2:$E$133,'Quarterly Information'!$M438,Exchange_Value)+AF438*$P438*SUMIF(Lists!$E$2:$E$133,'Quarterly Information'!$O438,Exchange_Value)+AF438*$R438*SUMIF(Lists!$E$2:$E$133,'Quarterly Information'!$Q438,Exchange_Value)+AF438*$T438*SUMIF(Lists!$E$2:$E$133,'Quarterly Information'!$S438,Exchange_Value))/1000,AF438*SUMIF(Lists!$E$2:$E$133,$I438,Exchange_Value)/1000),1)</f>
        <v>0</v>
      </c>
    </row>
    <row r="439" spans="1:87" ht="14" x14ac:dyDescent="0.25">
      <c r="A439" s="39">
        <v>397</v>
      </c>
      <c r="B439" s="90" t="str">
        <f t="shared" si="299"/>
        <v/>
      </c>
      <c r="C439" s="159"/>
      <c r="D439" s="91"/>
      <c r="E439" s="174"/>
      <c r="F439" s="92"/>
      <c r="G439" s="93"/>
      <c r="H439" s="94"/>
      <c r="I439" s="185"/>
      <c r="J439" s="200"/>
      <c r="K439" s="210"/>
      <c r="L439" s="95"/>
      <c r="M439" s="92"/>
      <c r="N439" s="95"/>
      <c r="O439" s="92"/>
      <c r="P439" s="95"/>
      <c r="Q439" s="128"/>
      <c r="R439" s="95"/>
      <c r="S439" s="128"/>
      <c r="T439" s="211"/>
      <c r="U439" s="203"/>
      <c r="V439" s="92"/>
      <c r="W439" s="96"/>
      <c r="X439" s="92"/>
      <c r="Y439" s="220"/>
      <c r="Z439" s="226"/>
      <c r="AA439" s="165"/>
      <c r="AB439" s="165"/>
      <c r="AC439" s="165"/>
      <c r="AD439" s="165"/>
      <c r="AE439" s="165"/>
      <c r="AF439" s="168"/>
      <c r="AG439"/>
      <c r="AH439" s="107">
        <f t="shared" si="258"/>
        <v>0</v>
      </c>
      <c r="AI439" s="107">
        <f t="shared" si="259"/>
        <v>0</v>
      </c>
      <c r="AJ439" s="107">
        <f t="shared" si="260"/>
        <v>0</v>
      </c>
      <c r="AK439" s="107">
        <f t="shared" si="261"/>
        <v>0</v>
      </c>
      <c r="AL439" s="107">
        <f t="shared" si="262"/>
        <v>0</v>
      </c>
      <c r="AM439" s="107">
        <f t="shared" si="300"/>
        <v>0</v>
      </c>
      <c r="AO439" s="161" t="e">
        <f t="shared" si="263"/>
        <v>#DIV/0!</v>
      </c>
      <c r="AP439" s="161" t="e">
        <f t="shared" si="264"/>
        <v>#DIV/0!</v>
      </c>
      <c r="AQ439" s="161" t="e">
        <f t="shared" si="265"/>
        <v>#DIV/0!</v>
      </c>
      <c r="AR439" s="161" t="e">
        <f t="shared" si="266"/>
        <v>#DIV/0!</v>
      </c>
      <c r="AS439" s="161" t="e">
        <f t="shared" si="267"/>
        <v>#DIV/0!</v>
      </c>
      <c r="AT439" s="107">
        <f t="shared" si="268"/>
        <v>0</v>
      </c>
      <c r="AU439" s="161" t="e">
        <f t="shared" si="269"/>
        <v>#DIV/0!</v>
      </c>
      <c r="AV439" s="161" t="e">
        <f t="shared" si="270"/>
        <v>#DIV/0!</v>
      </c>
      <c r="AW439" s="161" t="e">
        <f t="shared" si="271"/>
        <v>#DIV/0!</v>
      </c>
      <c r="AX439" s="161" t="e">
        <f t="shared" si="272"/>
        <v>#DIV/0!</v>
      </c>
      <c r="AY439" s="161" t="e">
        <f t="shared" si="273"/>
        <v>#DIV/0!</v>
      </c>
      <c r="AZ439" s="107">
        <f t="shared" si="274"/>
        <v>0</v>
      </c>
      <c r="BA439" s="161" t="e">
        <f t="shared" si="275"/>
        <v>#DIV/0!</v>
      </c>
      <c r="BB439" s="161" t="e">
        <f t="shared" si="276"/>
        <v>#DIV/0!</v>
      </c>
      <c r="BC439" s="161" t="e">
        <f t="shared" si="277"/>
        <v>#DIV/0!</v>
      </c>
      <c r="BD439" s="161" t="e">
        <f t="shared" si="278"/>
        <v>#DIV/0!</v>
      </c>
      <c r="BE439" s="161" t="e">
        <f t="shared" si="279"/>
        <v>#DIV/0!</v>
      </c>
      <c r="BF439" s="107">
        <f t="shared" si="280"/>
        <v>0</v>
      </c>
      <c r="BG439" s="161" t="e">
        <f t="shared" si="281"/>
        <v>#DIV/0!</v>
      </c>
      <c r="BH439" s="161" t="e">
        <f t="shared" si="282"/>
        <v>#DIV/0!</v>
      </c>
      <c r="BI439" s="161" t="e">
        <f t="shared" si="283"/>
        <v>#DIV/0!</v>
      </c>
      <c r="BJ439" s="161" t="e">
        <f t="shared" si="284"/>
        <v>#DIV/0!</v>
      </c>
      <c r="BK439" s="161" t="e">
        <f t="shared" si="285"/>
        <v>#DIV/0!</v>
      </c>
      <c r="BL439" s="107">
        <f t="shared" si="286"/>
        <v>0</v>
      </c>
      <c r="BM439" s="161" t="e">
        <f t="shared" si="287"/>
        <v>#DIV/0!</v>
      </c>
      <c r="BN439" s="161" t="e">
        <f t="shared" si="288"/>
        <v>#DIV/0!</v>
      </c>
      <c r="BO439" s="161" t="e">
        <f t="shared" si="289"/>
        <v>#DIV/0!</v>
      </c>
      <c r="BP439" s="161" t="e">
        <f t="shared" si="290"/>
        <v>#DIV/0!</v>
      </c>
      <c r="BQ439" s="161" t="e">
        <f t="shared" si="291"/>
        <v>#DIV/0!</v>
      </c>
      <c r="BR439" s="107">
        <f t="shared" si="292"/>
        <v>0</v>
      </c>
      <c r="BS439" s="161" t="e">
        <f t="shared" si="293"/>
        <v>#DIV/0!</v>
      </c>
      <c r="BT439" s="161" t="e">
        <f t="shared" si="294"/>
        <v>#DIV/0!</v>
      </c>
      <c r="BU439" s="161" t="e">
        <f t="shared" si="295"/>
        <v>#DIV/0!</v>
      </c>
      <c r="BV439" s="161" t="e">
        <f t="shared" si="296"/>
        <v>#DIV/0!</v>
      </c>
      <c r="BW439" s="161" t="e">
        <f t="shared" si="297"/>
        <v>#DIV/0!</v>
      </c>
      <c r="BX439" s="107">
        <f t="shared" si="298"/>
        <v>0</v>
      </c>
      <c r="BZ439" s="40" t="e">
        <f>VLOOKUP(I439,Lists!$D$2:$D$19,1,FALSE)</f>
        <v>#N/A</v>
      </c>
      <c r="CA439" s="40" t="e">
        <f>VLOOKUP($I439,Blends!$B$2:$B$115,1,FALSE)</f>
        <v>#N/A</v>
      </c>
      <c r="CC439" s="218">
        <f>ROUND(IF($I439="Other HFC Blend",(Z439*$L439*SUMIF(Lists!$E$2:$E$133,'Quarterly Information'!$K439,Exchange_Value)+Z439*$N439*SUMIF(Lists!$E$2:$E$133,'Quarterly Information'!$M439,Exchange_Value)+Z439*$P439*SUMIF(Lists!$E$2:$E$133,'Quarterly Information'!$O439,Exchange_Value)+Z439*$R439*SUMIF(Lists!$E$2:$E$133,'Quarterly Information'!$Q439,Exchange_Value)+Z439*$T439*SUMIF(Lists!$E$2:$E$133,'Quarterly Information'!$S439,Exchange_Value))/1000,Z439*SUMIF(Lists!$E$2:$E$133,$I439,Exchange_Value)/1000),1)</f>
        <v>0</v>
      </c>
      <c r="CD439" s="218">
        <f>ROUND(IF($I439="Other HFC Blend",(AA439*$L439*SUMIF(Lists!$E$2:$E$133,'Quarterly Information'!$K439,Exchange_Value)+AA439*$N439*SUMIF(Lists!$E$2:$E$133,'Quarterly Information'!$M439,Exchange_Value)+AA439*$P439*SUMIF(Lists!$E$2:$E$133,'Quarterly Information'!$O439,Exchange_Value)+AA439*$R439*SUMIF(Lists!$E$2:$E$133,'Quarterly Information'!$Q439,Exchange_Value)+AA439*$T439*SUMIF(Lists!$E$2:$E$133,'Quarterly Information'!$S439,Exchange_Value))/1000,AA439*SUMIF(Lists!$E$2:$E$133,$I439,Exchange_Value)/1000),1)</f>
        <v>0</v>
      </c>
      <c r="CE439" s="218">
        <f>ROUND(IF($I439="Other HFC Blend",(AB439*$L439*SUMIF(Lists!$E$2:$E$133,'Quarterly Information'!$K439,Exchange_Value)+AB439*$N439*SUMIF(Lists!$E$2:$E$133,'Quarterly Information'!$M439,Exchange_Value)+AB439*$P439*SUMIF(Lists!$E$2:$E$133,'Quarterly Information'!$O439,Exchange_Value)+AB439*$R439*SUMIF(Lists!$E$2:$E$133,'Quarterly Information'!$Q439,Exchange_Value)+AB439*$T439*SUMIF(Lists!$E$2:$E$133,'Quarterly Information'!$S439,Exchange_Value))/1000,AB439*SUMIF(Lists!$E$2:$E$133,$I439,Exchange_Value)/1000),1)</f>
        <v>0</v>
      </c>
      <c r="CF439" s="218">
        <f>ROUND(IF($I439="Other HFC Blend",(AC439*$L439*SUMIF(Lists!$E$2:$E$133,'Quarterly Information'!$K439,Exchange_Value)+AC439*$N439*SUMIF(Lists!$E$2:$E$133,'Quarterly Information'!$M439,Exchange_Value)+AC439*$P439*SUMIF(Lists!$E$2:$E$133,'Quarterly Information'!$O439,Exchange_Value)+AC439*$R439*SUMIF(Lists!$E$2:$E$133,'Quarterly Information'!$Q439,Exchange_Value)+AC439*$T439*SUMIF(Lists!$E$2:$E$133,'Quarterly Information'!$S439,Exchange_Value))/1000,AC439*SUMIF(Lists!$E$2:$E$133,$I439,Exchange_Value)/1000),1)</f>
        <v>0</v>
      </c>
      <c r="CG439" s="218">
        <f>ROUND(IF($I439="Other HFC Blend",(AD439*$L439*SUMIF(Lists!$E$2:$E$133,'Quarterly Information'!$K439,Exchange_Value)+AD439*$N439*SUMIF(Lists!$E$2:$E$133,'Quarterly Information'!$M439,Exchange_Value)+AD439*$P439*SUMIF(Lists!$E$2:$E$133,'Quarterly Information'!$O439,Exchange_Value)+AD439*$R439*SUMIF(Lists!$E$2:$E$133,'Quarterly Information'!$Q439,Exchange_Value)+AD439*$T439*SUMIF(Lists!$E$2:$E$133,'Quarterly Information'!$S439,Exchange_Value))/1000,AD439*SUMIF(Lists!$E$2:$E$133,$I439,Exchange_Value)/1000),1)</f>
        <v>0</v>
      </c>
      <c r="CH439" s="218">
        <f>ROUND(IF($I439="Other HFC Blend",(AE439*$L439*SUMIF(Lists!$E$2:$E$133,'Quarterly Information'!$K439,Exchange_Value)+AE439*$N439*SUMIF(Lists!$E$2:$E$133,'Quarterly Information'!$M439,Exchange_Value)+AE439*$P439*SUMIF(Lists!$E$2:$E$133,'Quarterly Information'!$O439,Exchange_Value)+AE439*$R439*SUMIF(Lists!$E$2:$E$133,'Quarterly Information'!$Q439,Exchange_Value)+AE439*$T439*SUMIF(Lists!$E$2:$E$133,'Quarterly Information'!$S439,Exchange_Value))/1000,AE439*SUMIF(Lists!$E$2:$E$133,$I439,Exchange_Value)/1000),1)</f>
        <v>0</v>
      </c>
      <c r="CI439" s="218">
        <f>ROUND(IF($I439="Other HFC Blend",(AF439*$L439*SUMIF(Lists!$E$2:$E$133,'Quarterly Information'!$K439,Exchange_Value)+AF439*$N439*SUMIF(Lists!$E$2:$E$133,'Quarterly Information'!$M439,Exchange_Value)+AF439*$P439*SUMIF(Lists!$E$2:$E$133,'Quarterly Information'!$O439,Exchange_Value)+AF439*$R439*SUMIF(Lists!$E$2:$E$133,'Quarterly Information'!$Q439,Exchange_Value)+AF439*$T439*SUMIF(Lists!$E$2:$E$133,'Quarterly Information'!$S439,Exchange_Value))/1000,AF439*SUMIF(Lists!$E$2:$E$133,$I439,Exchange_Value)/1000),1)</f>
        <v>0</v>
      </c>
    </row>
    <row r="440" spans="1:87" ht="14" x14ac:dyDescent="0.25">
      <c r="A440" s="39">
        <v>398</v>
      </c>
      <c r="B440" s="90" t="str">
        <f t="shared" si="299"/>
        <v/>
      </c>
      <c r="C440" s="159"/>
      <c r="D440" s="91"/>
      <c r="E440" s="174"/>
      <c r="F440" s="92"/>
      <c r="G440" s="93"/>
      <c r="H440" s="94"/>
      <c r="I440" s="185"/>
      <c r="J440" s="200"/>
      <c r="K440" s="210"/>
      <c r="L440" s="95"/>
      <c r="M440" s="92"/>
      <c r="N440" s="95"/>
      <c r="O440" s="92"/>
      <c r="P440" s="95"/>
      <c r="Q440" s="128"/>
      <c r="R440" s="95"/>
      <c r="S440" s="128"/>
      <c r="T440" s="211"/>
      <c r="U440" s="203"/>
      <c r="V440" s="92"/>
      <c r="W440" s="96"/>
      <c r="X440" s="92"/>
      <c r="Y440" s="220"/>
      <c r="Z440" s="226"/>
      <c r="AA440" s="165"/>
      <c r="AB440" s="165"/>
      <c r="AC440" s="165"/>
      <c r="AD440" s="165"/>
      <c r="AE440" s="165"/>
      <c r="AF440" s="168"/>
      <c r="AG440"/>
      <c r="AH440" s="107">
        <f t="shared" si="258"/>
        <v>0</v>
      </c>
      <c r="AI440" s="107">
        <f t="shared" si="259"/>
        <v>0</v>
      </c>
      <c r="AJ440" s="107">
        <f t="shared" si="260"/>
        <v>0</v>
      </c>
      <c r="AK440" s="107">
        <f t="shared" si="261"/>
        <v>0</v>
      </c>
      <c r="AL440" s="107">
        <f t="shared" si="262"/>
        <v>0</v>
      </c>
      <c r="AM440" s="107">
        <f t="shared" si="300"/>
        <v>0</v>
      </c>
      <c r="AO440" s="161" t="e">
        <f t="shared" si="263"/>
        <v>#DIV/0!</v>
      </c>
      <c r="AP440" s="161" t="e">
        <f t="shared" si="264"/>
        <v>#DIV/0!</v>
      </c>
      <c r="AQ440" s="161" t="e">
        <f t="shared" si="265"/>
        <v>#DIV/0!</v>
      </c>
      <c r="AR440" s="161" t="e">
        <f t="shared" si="266"/>
        <v>#DIV/0!</v>
      </c>
      <c r="AS440" s="161" t="e">
        <f t="shared" si="267"/>
        <v>#DIV/0!</v>
      </c>
      <c r="AT440" s="107">
        <f t="shared" si="268"/>
        <v>0</v>
      </c>
      <c r="AU440" s="161" t="e">
        <f t="shared" si="269"/>
        <v>#DIV/0!</v>
      </c>
      <c r="AV440" s="161" t="e">
        <f t="shared" si="270"/>
        <v>#DIV/0!</v>
      </c>
      <c r="AW440" s="161" t="e">
        <f t="shared" si="271"/>
        <v>#DIV/0!</v>
      </c>
      <c r="AX440" s="161" t="e">
        <f t="shared" si="272"/>
        <v>#DIV/0!</v>
      </c>
      <c r="AY440" s="161" t="e">
        <f t="shared" si="273"/>
        <v>#DIV/0!</v>
      </c>
      <c r="AZ440" s="107">
        <f t="shared" si="274"/>
        <v>0</v>
      </c>
      <c r="BA440" s="161" t="e">
        <f t="shared" si="275"/>
        <v>#DIV/0!</v>
      </c>
      <c r="BB440" s="161" t="e">
        <f t="shared" si="276"/>
        <v>#DIV/0!</v>
      </c>
      <c r="BC440" s="161" t="e">
        <f t="shared" si="277"/>
        <v>#DIV/0!</v>
      </c>
      <c r="BD440" s="161" t="e">
        <f t="shared" si="278"/>
        <v>#DIV/0!</v>
      </c>
      <c r="BE440" s="161" t="e">
        <f t="shared" si="279"/>
        <v>#DIV/0!</v>
      </c>
      <c r="BF440" s="107">
        <f t="shared" si="280"/>
        <v>0</v>
      </c>
      <c r="BG440" s="161" t="e">
        <f t="shared" si="281"/>
        <v>#DIV/0!</v>
      </c>
      <c r="BH440" s="161" t="e">
        <f t="shared" si="282"/>
        <v>#DIV/0!</v>
      </c>
      <c r="BI440" s="161" t="e">
        <f t="shared" si="283"/>
        <v>#DIV/0!</v>
      </c>
      <c r="BJ440" s="161" t="e">
        <f t="shared" si="284"/>
        <v>#DIV/0!</v>
      </c>
      <c r="BK440" s="161" t="e">
        <f t="shared" si="285"/>
        <v>#DIV/0!</v>
      </c>
      <c r="BL440" s="107">
        <f t="shared" si="286"/>
        <v>0</v>
      </c>
      <c r="BM440" s="161" t="e">
        <f t="shared" si="287"/>
        <v>#DIV/0!</v>
      </c>
      <c r="BN440" s="161" t="e">
        <f t="shared" si="288"/>
        <v>#DIV/0!</v>
      </c>
      <c r="BO440" s="161" t="e">
        <f t="shared" si="289"/>
        <v>#DIV/0!</v>
      </c>
      <c r="BP440" s="161" t="e">
        <f t="shared" si="290"/>
        <v>#DIV/0!</v>
      </c>
      <c r="BQ440" s="161" t="e">
        <f t="shared" si="291"/>
        <v>#DIV/0!</v>
      </c>
      <c r="BR440" s="107">
        <f t="shared" si="292"/>
        <v>0</v>
      </c>
      <c r="BS440" s="161" t="e">
        <f t="shared" si="293"/>
        <v>#DIV/0!</v>
      </c>
      <c r="BT440" s="161" t="e">
        <f t="shared" si="294"/>
        <v>#DIV/0!</v>
      </c>
      <c r="BU440" s="161" t="e">
        <f t="shared" si="295"/>
        <v>#DIV/0!</v>
      </c>
      <c r="BV440" s="161" t="e">
        <f t="shared" si="296"/>
        <v>#DIV/0!</v>
      </c>
      <c r="BW440" s="161" t="e">
        <f t="shared" si="297"/>
        <v>#DIV/0!</v>
      </c>
      <c r="BX440" s="107">
        <f t="shared" si="298"/>
        <v>0</v>
      </c>
      <c r="BZ440" s="40" t="e">
        <f>VLOOKUP(I440,Lists!$D$2:$D$19,1,FALSE)</f>
        <v>#N/A</v>
      </c>
      <c r="CA440" s="40" t="e">
        <f>VLOOKUP($I440,Blends!$B$2:$B$115,1,FALSE)</f>
        <v>#N/A</v>
      </c>
      <c r="CC440" s="218">
        <f>ROUND(IF($I440="Other HFC Blend",(Z440*$L440*SUMIF(Lists!$E$2:$E$133,'Quarterly Information'!$K440,Exchange_Value)+Z440*$N440*SUMIF(Lists!$E$2:$E$133,'Quarterly Information'!$M440,Exchange_Value)+Z440*$P440*SUMIF(Lists!$E$2:$E$133,'Quarterly Information'!$O440,Exchange_Value)+Z440*$R440*SUMIF(Lists!$E$2:$E$133,'Quarterly Information'!$Q440,Exchange_Value)+Z440*$T440*SUMIF(Lists!$E$2:$E$133,'Quarterly Information'!$S440,Exchange_Value))/1000,Z440*SUMIF(Lists!$E$2:$E$133,$I440,Exchange_Value)/1000),1)</f>
        <v>0</v>
      </c>
      <c r="CD440" s="218">
        <f>ROUND(IF($I440="Other HFC Blend",(AA440*$L440*SUMIF(Lists!$E$2:$E$133,'Quarterly Information'!$K440,Exchange_Value)+AA440*$N440*SUMIF(Lists!$E$2:$E$133,'Quarterly Information'!$M440,Exchange_Value)+AA440*$P440*SUMIF(Lists!$E$2:$E$133,'Quarterly Information'!$O440,Exchange_Value)+AA440*$R440*SUMIF(Lists!$E$2:$E$133,'Quarterly Information'!$Q440,Exchange_Value)+AA440*$T440*SUMIF(Lists!$E$2:$E$133,'Quarterly Information'!$S440,Exchange_Value))/1000,AA440*SUMIF(Lists!$E$2:$E$133,$I440,Exchange_Value)/1000),1)</f>
        <v>0</v>
      </c>
      <c r="CE440" s="218">
        <f>ROUND(IF($I440="Other HFC Blend",(AB440*$L440*SUMIF(Lists!$E$2:$E$133,'Quarterly Information'!$K440,Exchange_Value)+AB440*$N440*SUMIF(Lists!$E$2:$E$133,'Quarterly Information'!$M440,Exchange_Value)+AB440*$P440*SUMIF(Lists!$E$2:$E$133,'Quarterly Information'!$O440,Exchange_Value)+AB440*$R440*SUMIF(Lists!$E$2:$E$133,'Quarterly Information'!$Q440,Exchange_Value)+AB440*$T440*SUMIF(Lists!$E$2:$E$133,'Quarterly Information'!$S440,Exchange_Value))/1000,AB440*SUMIF(Lists!$E$2:$E$133,$I440,Exchange_Value)/1000),1)</f>
        <v>0</v>
      </c>
      <c r="CF440" s="218">
        <f>ROUND(IF($I440="Other HFC Blend",(AC440*$L440*SUMIF(Lists!$E$2:$E$133,'Quarterly Information'!$K440,Exchange_Value)+AC440*$N440*SUMIF(Lists!$E$2:$E$133,'Quarterly Information'!$M440,Exchange_Value)+AC440*$P440*SUMIF(Lists!$E$2:$E$133,'Quarterly Information'!$O440,Exchange_Value)+AC440*$R440*SUMIF(Lists!$E$2:$E$133,'Quarterly Information'!$Q440,Exchange_Value)+AC440*$T440*SUMIF(Lists!$E$2:$E$133,'Quarterly Information'!$S440,Exchange_Value))/1000,AC440*SUMIF(Lists!$E$2:$E$133,$I440,Exchange_Value)/1000),1)</f>
        <v>0</v>
      </c>
      <c r="CG440" s="218">
        <f>ROUND(IF($I440="Other HFC Blend",(AD440*$L440*SUMIF(Lists!$E$2:$E$133,'Quarterly Information'!$K440,Exchange_Value)+AD440*$N440*SUMIF(Lists!$E$2:$E$133,'Quarterly Information'!$M440,Exchange_Value)+AD440*$P440*SUMIF(Lists!$E$2:$E$133,'Quarterly Information'!$O440,Exchange_Value)+AD440*$R440*SUMIF(Lists!$E$2:$E$133,'Quarterly Information'!$Q440,Exchange_Value)+AD440*$T440*SUMIF(Lists!$E$2:$E$133,'Quarterly Information'!$S440,Exchange_Value))/1000,AD440*SUMIF(Lists!$E$2:$E$133,$I440,Exchange_Value)/1000),1)</f>
        <v>0</v>
      </c>
      <c r="CH440" s="218">
        <f>ROUND(IF($I440="Other HFC Blend",(AE440*$L440*SUMIF(Lists!$E$2:$E$133,'Quarterly Information'!$K440,Exchange_Value)+AE440*$N440*SUMIF(Lists!$E$2:$E$133,'Quarterly Information'!$M440,Exchange_Value)+AE440*$P440*SUMIF(Lists!$E$2:$E$133,'Quarterly Information'!$O440,Exchange_Value)+AE440*$R440*SUMIF(Lists!$E$2:$E$133,'Quarterly Information'!$Q440,Exchange_Value)+AE440*$T440*SUMIF(Lists!$E$2:$E$133,'Quarterly Information'!$S440,Exchange_Value))/1000,AE440*SUMIF(Lists!$E$2:$E$133,$I440,Exchange_Value)/1000),1)</f>
        <v>0</v>
      </c>
      <c r="CI440" s="218">
        <f>ROUND(IF($I440="Other HFC Blend",(AF440*$L440*SUMIF(Lists!$E$2:$E$133,'Quarterly Information'!$K440,Exchange_Value)+AF440*$N440*SUMIF(Lists!$E$2:$E$133,'Quarterly Information'!$M440,Exchange_Value)+AF440*$P440*SUMIF(Lists!$E$2:$E$133,'Quarterly Information'!$O440,Exchange_Value)+AF440*$R440*SUMIF(Lists!$E$2:$E$133,'Quarterly Information'!$Q440,Exchange_Value)+AF440*$T440*SUMIF(Lists!$E$2:$E$133,'Quarterly Information'!$S440,Exchange_Value))/1000,AF440*SUMIF(Lists!$E$2:$E$133,$I440,Exchange_Value)/1000),1)</f>
        <v>0</v>
      </c>
    </row>
    <row r="441" spans="1:87" ht="14" x14ac:dyDescent="0.25">
      <c r="A441" s="39">
        <v>399</v>
      </c>
      <c r="B441" s="90" t="str">
        <f t="shared" si="299"/>
        <v/>
      </c>
      <c r="C441" s="159"/>
      <c r="D441" s="91"/>
      <c r="E441" s="174"/>
      <c r="F441" s="92"/>
      <c r="G441" s="93"/>
      <c r="H441" s="94"/>
      <c r="I441" s="185"/>
      <c r="J441" s="200"/>
      <c r="K441" s="210"/>
      <c r="L441" s="95"/>
      <c r="M441" s="92"/>
      <c r="N441" s="95"/>
      <c r="O441" s="92"/>
      <c r="P441" s="95"/>
      <c r="Q441" s="128"/>
      <c r="R441" s="95"/>
      <c r="S441" s="128"/>
      <c r="T441" s="211"/>
      <c r="U441" s="203"/>
      <c r="V441" s="92"/>
      <c r="W441" s="96"/>
      <c r="X441" s="92"/>
      <c r="Y441" s="220"/>
      <c r="Z441" s="226"/>
      <c r="AA441" s="165"/>
      <c r="AB441" s="165"/>
      <c r="AC441" s="165"/>
      <c r="AD441" s="165"/>
      <c r="AE441" s="165"/>
      <c r="AF441" s="168"/>
      <c r="AG441"/>
      <c r="AH441" s="107">
        <f t="shared" si="258"/>
        <v>0</v>
      </c>
      <c r="AI441" s="107">
        <f t="shared" si="259"/>
        <v>0</v>
      </c>
      <c r="AJ441" s="107">
        <f t="shared" si="260"/>
        <v>0</v>
      </c>
      <c r="AK441" s="107">
        <f t="shared" si="261"/>
        <v>0</v>
      </c>
      <c r="AL441" s="107">
        <f t="shared" si="262"/>
        <v>0</v>
      </c>
      <c r="AM441" s="107">
        <f t="shared" si="300"/>
        <v>0</v>
      </c>
      <c r="AO441" s="161" t="e">
        <f t="shared" si="263"/>
        <v>#DIV/0!</v>
      </c>
      <c r="AP441" s="161" t="e">
        <f t="shared" si="264"/>
        <v>#DIV/0!</v>
      </c>
      <c r="AQ441" s="161" t="e">
        <f t="shared" si="265"/>
        <v>#DIV/0!</v>
      </c>
      <c r="AR441" s="161" t="e">
        <f t="shared" si="266"/>
        <v>#DIV/0!</v>
      </c>
      <c r="AS441" s="161" t="e">
        <f t="shared" si="267"/>
        <v>#DIV/0!</v>
      </c>
      <c r="AT441" s="107">
        <f t="shared" si="268"/>
        <v>0</v>
      </c>
      <c r="AU441" s="161" t="e">
        <f t="shared" si="269"/>
        <v>#DIV/0!</v>
      </c>
      <c r="AV441" s="161" t="e">
        <f t="shared" si="270"/>
        <v>#DIV/0!</v>
      </c>
      <c r="AW441" s="161" t="e">
        <f t="shared" si="271"/>
        <v>#DIV/0!</v>
      </c>
      <c r="AX441" s="161" t="e">
        <f t="shared" si="272"/>
        <v>#DIV/0!</v>
      </c>
      <c r="AY441" s="161" t="e">
        <f t="shared" si="273"/>
        <v>#DIV/0!</v>
      </c>
      <c r="AZ441" s="107">
        <f t="shared" si="274"/>
        <v>0</v>
      </c>
      <c r="BA441" s="161" t="e">
        <f t="shared" si="275"/>
        <v>#DIV/0!</v>
      </c>
      <c r="BB441" s="161" t="e">
        <f t="shared" si="276"/>
        <v>#DIV/0!</v>
      </c>
      <c r="BC441" s="161" t="e">
        <f t="shared" si="277"/>
        <v>#DIV/0!</v>
      </c>
      <c r="BD441" s="161" t="e">
        <f t="shared" si="278"/>
        <v>#DIV/0!</v>
      </c>
      <c r="BE441" s="161" t="e">
        <f t="shared" si="279"/>
        <v>#DIV/0!</v>
      </c>
      <c r="BF441" s="107">
        <f t="shared" si="280"/>
        <v>0</v>
      </c>
      <c r="BG441" s="161" t="e">
        <f t="shared" si="281"/>
        <v>#DIV/0!</v>
      </c>
      <c r="BH441" s="161" t="e">
        <f t="shared" si="282"/>
        <v>#DIV/0!</v>
      </c>
      <c r="BI441" s="161" t="e">
        <f t="shared" si="283"/>
        <v>#DIV/0!</v>
      </c>
      <c r="BJ441" s="161" t="e">
        <f t="shared" si="284"/>
        <v>#DIV/0!</v>
      </c>
      <c r="BK441" s="161" t="e">
        <f t="shared" si="285"/>
        <v>#DIV/0!</v>
      </c>
      <c r="BL441" s="107">
        <f t="shared" si="286"/>
        <v>0</v>
      </c>
      <c r="BM441" s="161" t="e">
        <f t="shared" si="287"/>
        <v>#DIV/0!</v>
      </c>
      <c r="BN441" s="161" t="e">
        <f t="shared" si="288"/>
        <v>#DIV/0!</v>
      </c>
      <c r="BO441" s="161" t="e">
        <f t="shared" si="289"/>
        <v>#DIV/0!</v>
      </c>
      <c r="BP441" s="161" t="e">
        <f t="shared" si="290"/>
        <v>#DIV/0!</v>
      </c>
      <c r="BQ441" s="161" t="e">
        <f t="shared" si="291"/>
        <v>#DIV/0!</v>
      </c>
      <c r="BR441" s="107">
        <f t="shared" si="292"/>
        <v>0</v>
      </c>
      <c r="BS441" s="161" t="e">
        <f t="shared" si="293"/>
        <v>#DIV/0!</v>
      </c>
      <c r="BT441" s="161" t="e">
        <f t="shared" si="294"/>
        <v>#DIV/0!</v>
      </c>
      <c r="BU441" s="161" t="e">
        <f t="shared" si="295"/>
        <v>#DIV/0!</v>
      </c>
      <c r="BV441" s="161" t="e">
        <f t="shared" si="296"/>
        <v>#DIV/0!</v>
      </c>
      <c r="BW441" s="161" t="e">
        <f t="shared" si="297"/>
        <v>#DIV/0!</v>
      </c>
      <c r="BX441" s="107">
        <f t="shared" si="298"/>
        <v>0</v>
      </c>
      <c r="BZ441" s="40" t="e">
        <f>VLOOKUP(I441,Lists!$D$2:$D$19,1,FALSE)</f>
        <v>#N/A</v>
      </c>
      <c r="CA441" s="40" t="e">
        <f>VLOOKUP($I441,Blends!$B$2:$B$115,1,FALSE)</f>
        <v>#N/A</v>
      </c>
      <c r="CC441" s="218">
        <f>ROUND(IF($I441="Other HFC Blend",(Z441*$L441*SUMIF(Lists!$E$2:$E$133,'Quarterly Information'!$K441,Exchange_Value)+Z441*$N441*SUMIF(Lists!$E$2:$E$133,'Quarterly Information'!$M441,Exchange_Value)+Z441*$P441*SUMIF(Lists!$E$2:$E$133,'Quarterly Information'!$O441,Exchange_Value)+Z441*$R441*SUMIF(Lists!$E$2:$E$133,'Quarterly Information'!$Q441,Exchange_Value)+Z441*$T441*SUMIF(Lists!$E$2:$E$133,'Quarterly Information'!$S441,Exchange_Value))/1000,Z441*SUMIF(Lists!$E$2:$E$133,$I441,Exchange_Value)/1000),1)</f>
        <v>0</v>
      </c>
      <c r="CD441" s="218">
        <f>ROUND(IF($I441="Other HFC Blend",(AA441*$L441*SUMIF(Lists!$E$2:$E$133,'Quarterly Information'!$K441,Exchange_Value)+AA441*$N441*SUMIF(Lists!$E$2:$E$133,'Quarterly Information'!$M441,Exchange_Value)+AA441*$P441*SUMIF(Lists!$E$2:$E$133,'Quarterly Information'!$O441,Exchange_Value)+AA441*$R441*SUMIF(Lists!$E$2:$E$133,'Quarterly Information'!$Q441,Exchange_Value)+AA441*$T441*SUMIF(Lists!$E$2:$E$133,'Quarterly Information'!$S441,Exchange_Value))/1000,AA441*SUMIF(Lists!$E$2:$E$133,$I441,Exchange_Value)/1000),1)</f>
        <v>0</v>
      </c>
      <c r="CE441" s="218">
        <f>ROUND(IF($I441="Other HFC Blend",(AB441*$L441*SUMIF(Lists!$E$2:$E$133,'Quarterly Information'!$K441,Exchange_Value)+AB441*$N441*SUMIF(Lists!$E$2:$E$133,'Quarterly Information'!$M441,Exchange_Value)+AB441*$P441*SUMIF(Lists!$E$2:$E$133,'Quarterly Information'!$O441,Exchange_Value)+AB441*$R441*SUMIF(Lists!$E$2:$E$133,'Quarterly Information'!$Q441,Exchange_Value)+AB441*$T441*SUMIF(Lists!$E$2:$E$133,'Quarterly Information'!$S441,Exchange_Value))/1000,AB441*SUMIF(Lists!$E$2:$E$133,$I441,Exchange_Value)/1000),1)</f>
        <v>0</v>
      </c>
      <c r="CF441" s="218">
        <f>ROUND(IF($I441="Other HFC Blend",(AC441*$L441*SUMIF(Lists!$E$2:$E$133,'Quarterly Information'!$K441,Exchange_Value)+AC441*$N441*SUMIF(Lists!$E$2:$E$133,'Quarterly Information'!$M441,Exchange_Value)+AC441*$P441*SUMIF(Lists!$E$2:$E$133,'Quarterly Information'!$O441,Exchange_Value)+AC441*$R441*SUMIF(Lists!$E$2:$E$133,'Quarterly Information'!$Q441,Exchange_Value)+AC441*$T441*SUMIF(Lists!$E$2:$E$133,'Quarterly Information'!$S441,Exchange_Value))/1000,AC441*SUMIF(Lists!$E$2:$E$133,$I441,Exchange_Value)/1000),1)</f>
        <v>0</v>
      </c>
      <c r="CG441" s="218">
        <f>ROUND(IF($I441="Other HFC Blend",(AD441*$L441*SUMIF(Lists!$E$2:$E$133,'Quarterly Information'!$K441,Exchange_Value)+AD441*$N441*SUMIF(Lists!$E$2:$E$133,'Quarterly Information'!$M441,Exchange_Value)+AD441*$P441*SUMIF(Lists!$E$2:$E$133,'Quarterly Information'!$O441,Exchange_Value)+AD441*$R441*SUMIF(Lists!$E$2:$E$133,'Quarterly Information'!$Q441,Exchange_Value)+AD441*$T441*SUMIF(Lists!$E$2:$E$133,'Quarterly Information'!$S441,Exchange_Value))/1000,AD441*SUMIF(Lists!$E$2:$E$133,$I441,Exchange_Value)/1000),1)</f>
        <v>0</v>
      </c>
      <c r="CH441" s="218">
        <f>ROUND(IF($I441="Other HFC Blend",(AE441*$L441*SUMIF(Lists!$E$2:$E$133,'Quarterly Information'!$K441,Exchange_Value)+AE441*$N441*SUMIF(Lists!$E$2:$E$133,'Quarterly Information'!$M441,Exchange_Value)+AE441*$P441*SUMIF(Lists!$E$2:$E$133,'Quarterly Information'!$O441,Exchange_Value)+AE441*$R441*SUMIF(Lists!$E$2:$E$133,'Quarterly Information'!$Q441,Exchange_Value)+AE441*$T441*SUMIF(Lists!$E$2:$E$133,'Quarterly Information'!$S441,Exchange_Value))/1000,AE441*SUMIF(Lists!$E$2:$E$133,$I441,Exchange_Value)/1000),1)</f>
        <v>0</v>
      </c>
      <c r="CI441" s="218">
        <f>ROUND(IF($I441="Other HFC Blend",(AF441*$L441*SUMIF(Lists!$E$2:$E$133,'Quarterly Information'!$K441,Exchange_Value)+AF441*$N441*SUMIF(Lists!$E$2:$E$133,'Quarterly Information'!$M441,Exchange_Value)+AF441*$P441*SUMIF(Lists!$E$2:$E$133,'Quarterly Information'!$O441,Exchange_Value)+AF441*$R441*SUMIF(Lists!$E$2:$E$133,'Quarterly Information'!$Q441,Exchange_Value)+AF441*$T441*SUMIF(Lists!$E$2:$E$133,'Quarterly Information'!$S441,Exchange_Value))/1000,AF441*SUMIF(Lists!$E$2:$E$133,$I441,Exchange_Value)/1000),1)</f>
        <v>0</v>
      </c>
    </row>
    <row r="442" spans="1:87" ht="14" x14ac:dyDescent="0.25">
      <c r="A442" s="39">
        <v>400</v>
      </c>
      <c r="B442" s="90" t="str">
        <f t="shared" si="299"/>
        <v/>
      </c>
      <c r="C442" s="159"/>
      <c r="D442" s="91"/>
      <c r="E442" s="174"/>
      <c r="F442" s="92"/>
      <c r="G442" s="93"/>
      <c r="H442" s="94"/>
      <c r="I442" s="185"/>
      <c r="J442" s="200"/>
      <c r="K442" s="210"/>
      <c r="L442" s="95"/>
      <c r="M442" s="92"/>
      <c r="N442" s="95"/>
      <c r="O442" s="92"/>
      <c r="P442" s="95"/>
      <c r="Q442" s="128"/>
      <c r="R442" s="95"/>
      <c r="S442" s="128"/>
      <c r="T442" s="211"/>
      <c r="U442" s="203"/>
      <c r="V442" s="92"/>
      <c r="W442" s="96"/>
      <c r="X442" s="92"/>
      <c r="Y442" s="220"/>
      <c r="Z442" s="226"/>
      <c r="AA442" s="165"/>
      <c r="AB442" s="165"/>
      <c r="AC442" s="165"/>
      <c r="AD442" s="165"/>
      <c r="AE442" s="165"/>
      <c r="AF442" s="168"/>
      <c r="AG442"/>
      <c r="AH442" s="107">
        <f t="shared" si="258"/>
        <v>0</v>
      </c>
      <c r="AI442" s="107">
        <f t="shared" si="259"/>
        <v>0</v>
      </c>
      <c r="AJ442" s="107">
        <f t="shared" si="260"/>
        <v>0</v>
      </c>
      <c r="AK442" s="107">
        <f t="shared" si="261"/>
        <v>0</v>
      </c>
      <c r="AL442" s="107">
        <f t="shared" si="262"/>
        <v>0</v>
      </c>
      <c r="AM442" s="107">
        <f t="shared" si="300"/>
        <v>0</v>
      </c>
      <c r="AO442" s="161" t="e">
        <f t="shared" si="263"/>
        <v>#DIV/0!</v>
      </c>
      <c r="AP442" s="161" t="e">
        <f t="shared" si="264"/>
        <v>#DIV/0!</v>
      </c>
      <c r="AQ442" s="161" t="e">
        <f t="shared" si="265"/>
        <v>#DIV/0!</v>
      </c>
      <c r="AR442" s="161" t="e">
        <f t="shared" si="266"/>
        <v>#DIV/0!</v>
      </c>
      <c r="AS442" s="161" t="e">
        <f t="shared" si="267"/>
        <v>#DIV/0!</v>
      </c>
      <c r="AT442" s="107">
        <f t="shared" si="268"/>
        <v>0</v>
      </c>
      <c r="AU442" s="161" t="e">
        <f t="shared" si="269"/>
        <v>#DIV/0!</v>
      </c>
      <c r="AV442" s="161" t="e">
        <f t="shared" si="270"/>
        <v>#DIV/0!</v>
      </c>
      <c r="AW442" s="161" t="e">
        <f t="shared" si="271"/>
        <v>#DIV/0!</v>
      </c>
      <c r="AX442" s="161" t="e">
        <f t="shared" si="272"/>
        <v>#DIV/0!</v>
      </c>
      <c r="AY442" s="161" t="e">
        <f t="shared" si="273"/>
        <v>#DIV/0!</v>
      </c>
      <c r="AZ442" s="107">
        <f t="shared" si="274"/>
        <v>0</v>
      </c>
      <c r="BA442" s="161" t="e">
        <f t="shared" si="275"/>
        <v>#DIV/0!</v>
      </c>
      <c r="BB442" s="161" t="e">
        <f t="shared" si="276"/>
        <v>#DIV/0!</v>
      </c>
      <c r="BC442" s="161" t="e">
        <f t="shared" si="277"/>
        <v>#DIV/0!</v>
      </c>
      <c r="BD442" s="161" t="e">
        <f t="shared" si="278"/>
        <v>#DIV/0!</v>
      </c>
      <c r="BE442" s="161" t="e">
        <f t="shared" si="279"/>
        <v>#DIV/0!</v>
      </c>
      <c r="BF442" s="107">
        <f t="shared" si="280"/>
        <v>0</v>
      </c>
      <c r="BG442" s="161" t="e">
        <f t="shared" si="281"/>
        <v>#DIV/0!</v>
      </c>
      <c r="BH442" s="161" t="e">
        <f t="shared" si="282"/>
        <v>#DIV/0!</v>
      </c>
      <c r="BI442" s="161" t="e">
        <f t="shared" si="283"/>
        <v>#DIV/0!</v>
      </c>
      <c r="BJ442" s="161" t="e">
        <f t="shared" si="284"/>
        <v>#DIV/0!</v>
      </c>
      <c r="BK442" s="161" t="e">
        <f t="shared" si="285"/>
        <v>#DIV/0!</v>
      </c>
      <c r="BL442" s="107">
        <f t="shared" si="286"/>
        <v>0</v>
      </c>
      <c r="BM442" s="161" t="e">
        <f t="shared" si="287"/>
        <v>#DIV/0!</v>
      </c>
      <c r="BN442" s="161" t="e">
        <f t="shared" si="288"/>
        <v>#DIV/0!</v>
      </c>
      <c r="BO442" s="161" t="e">
        <f t="shared" si="289"/>
        <v>#DIV/0!</v>
      </c>
      <c r="BP442" s="161" t="e">
        <f t="shared" si="290"/>
        <v>#DIV/0!</v>
      </c>
      <c r="BQ442" s="161" t="e">
        <f t="shared" si="291"/>
        <v>#DIV/0!</v>
      </c>
      <c r="BR442" s="107">
        <f t="shared" si="292"/>
        <v>0</v>
      </c>
      <c r="BS442" s="161" t="e">
        <f t="shared" si="293"/>
        <v>#DIV/0!</v>
      </c>
      <c r="BT442" s="161" t="e">
        <f t="shared" si="294"/>
        <v>#DIV/0!</v>
      </c>
      <c r="BU442" s="161" t="e">
        <f t="shared" si="295"/>
        <v>#DIV/0!</v>
      </c>
      <c r="BV442" s="161" t="e">
        <f t="shared" si="296"/>
        <v>#DIV/0!</v>
      </c>
      <c r="BW442" s="161" t="e">
        <f t="shared" si="297"/>
        <v>#DIV/0!</v>
      </c>
      <c r="BX442" s="107">
        <f t="shared" si="298"/>
        <v>0</v>
      </c>
      <c r="BZ442" s="40" t="e">
        <f>VLOOKUP(I442,Lists!$D$2:$D$19,1,FALSE)</f>
        <v>#N/A</v>
      </c>
      <c r="CA442" s="40" t="e">
        <f>VLOOKUP($I442,Blends!$B$2:$B$115,1,FALSE)</f>
        <v>#N/A</v>
      </c>
      <c r="CC442" s="218">
        <f>ROUND(IF($I442="Other HFC Blend",(Z442*$L442*SUMIF(Lists!$E$2:$E$133,'Quarterly Information'!$K442,Exchange_Value)+Z442*$N442*SUMIF(Lists!$E$2:$E$133,'Quarterly Information'!$M442,Exchange_Value)+Z442*$P442*SUMIF(Lists!$E$2:$E$133,'Quarterly Information'!$O442,Exchange_Value)+Z442*$R442*SUMIF(Lists!$E$2:$E$133,'Quarterly Information'!$Q442,Exchange_Value)+Z442*$T442*SUMIF(Lists!$E$2:$E$133,'Quarterly Information'!$S442,Exchange_Value))/1000,Z442*SUMIF(Lists!$E$2:$E$133,$I442,Exchange_Value)/1000),1)</f>
        <v>0</v>
      </c>
      <c r="CD442" s="218">
        <f>ROUND(IF($I442="Other HFC Blend",(AA442*$L442*SUMIF(Lists!$E$2:$E$133,'Quarterly Information'!$K442,Exchange_Value)+AA442*$N442*SUMIF(Lists!$E$2:$E$133,'Quarterly Information'!$M442,Exchange_Value)+AA442*$P442*SUMIF(Lists!$E$2:$E$133,'Quarterly Information'!$O442,Exchange_Value)+AA442*$R442*SUMIF(Lists!$E$2:$E$133,'Quarterly Information'!$Q442,Exchange_Value)+AA442*$T442*SUMIF(Lists!$E$2:$E$133,'Quarterly Information'!$S442,Exchange_Value))/1000,AA442*SUMIF(Lists!$E$2:$E$133,$I442,Exchange_Value)/1000),1)</f>
        <v>0</v>
      </c>
      <c r="CE442" s="218">
        <f>ROUND(IF($I442="Other HFC Blend",(AB442*$L442*SUMIF(Lists!$E$2:$E$133,'Quarterly Information'!$K442,Exchange_Value)+AB442*$N442*SUMIF(Lists!$E$2:$E$133,'Quarterly Information'!$M442,Exchange_Value)+AB442*$P442*SUMIF(Lists!$E$2:$E$133,'Quarterly Information'!$O442,Exchange_Value)+AB442*$R442*SUMIF(Lists!$E$2:$E$133,'Quarterly Information'!$Q442,Exchange_Value)+AB442*$T442*SUMIF(Lists!$E$2:$E$133,'Quarterly Information'!$S442,Exchange_Value))/1000,AB442*SUMIF(Lists!$E$2:$E$133,$I442,Exchange_Value)/1000),1)</f>
        <v>0</v>
      </c>
      <c r="CF442" s="218">
        <f>ROUND(IF($I442="Other HFC Blend",(AC442*$L442*SUMIF(Lists!$E$2:$E$133,'Quarterly Information'!$K442,Exchange_Value)+AC442*$N442*SUMIF(Lists!$E$2:$E$133,'Quarterly Information'!$M442,Exchange_Value)+AC442*$P442*SUMIF(Lists!$E$2:$E$133,'Quarterly Information'!$O442,Exchange_Value)+AC442*$R442*SUMIF(Lists!$E$2:$E$133,'Quarterly Information'!$Q442,Exchange_Value)+AC442*$T442*SUMIF(Lists!$E$2:$E$133,'Quarterly Information'!$S442,Exchange_Value))/1000,AC442*SUMIF(Lists!$E$2:$E$133,$I442,Exchange_Value)/1000),1)</f>
        <v>0</v>
      </c>
      <c r="CG442" s="218">
        <f>ROUND(IF($I442="Other HFC Blend",(AD442*$L442*SUMIF(Lists!$E$2:$E$133,'Quarterly Information'!$K442,Exchange_Value)+AD442*$N442*SUMIF(Lists!$E$2:$E$133,'Quarterly Information'!$M442,Exchange_Value)+AD442*$P442*SUMIF(Lists!$E$2:$E$133,'Quarterly Information'!$O442,Exchange_Value)+AD442*$R442*SUMIF(Lists!$E$2:$E$133,'Quarterly Information'!$Q442,Exchange_Value)+AD442*$T442*SUMIF(Lists!$E$2:$E$133,'Quarterly Information'!$S442,Exchange_Value))/1000,AD442*SUMIF(Lists!$E$2:$E$133,$I442,Exchange_Value)/1000),1)</f>
        <v>0</v>
      </c>
      <c r="CH442" s="218">
        <f>ROUND(IF($I442="Other HFC Blend",(AE442*$L442*SUMIF(Lists!$E$2:$E$133,'Quarterly Information'!$K442,Exchange_Value)+AE442*$N442*SUMIF(Lists!$E$2:$E$133,'Quarterly Information'!$M442,Exchange_Value)+AE442*$P442*SUMIF(Lists!$E$2:$E$133,'Quarterly Information'!$O442,Exchange_Value)+AE442*$R442*SUMIF(Lists!$E$2:$E$133,'Quarterly Information'!$Q442,Exchange_Value)+AE442*$T442*SUMIF(Lists!$E$2:$E$133,'Quarterly Information'!$S442,Exchange_Value))/1000,AE442*SUMIF(Lists!$E$2:$E$133,$I442,Exchange_Value)/1000),1)</f>
        <v>0</v>
      </c>
      <c r="CI442" s="218">
        <f>ROUND(IF($I442="Other HFC Blend",(AF442*$L442*SUMIF(Lists!$E$2:$E$133,'Quarterly Information'!$K442,Exchange_Value)+AF442*$N442*SUMIF(Lists!$E$2:$E$133,'Quarterly Information'!$M442,Exchange_Value)+AF442*$P442*SUMIF(Lists!$E$2:$E$133,'Quarterly Information'!$O442,Exchange_Value)+AF442*$R442*SUMIF(Lists!$E$2:$E$133,'Quarterly Information'!$Q442,Exchange_Value)+AF442*$T442*SUMIF(Lists!$E$2:$E$133,'Quarterly Information'!$S442,Exchange_Value))/1000,AF442*SUMIF(Lists!$E$2:$E$133,$I442,Exchange_Value)/1000),1)</f>
        <v>0</v>
      </c>
    </row>
    <row r="443" spans="1:87" ht="14" x14ac:dyDescent="0.25">
      <c r="A443" s="39">
        <v>401</v>
      </c>
      <c r="B443" s="90" t="str">
        <f t="shared" si="299"/>
        <v/>
      </c>
      <c r="C443" s="159"/>
      <c r="D443" s="91"/>
      <c r="E443" s="174"/>
      <c r="F443" s="92"/>
      <c r="G443" s="93"/>
      <c r="H443" s="94"/>
      <c r="I443" s="185"/>
      <c r="J443" s="200"/>
      <c r="K443" s="210"/>
      <c r="L443" s="95"/>
      <c r="M443" s="92"/>
      <c r="N443" s="95"/>
      <c r="O443" s="92"/>
      <c r="P443" s="95"/>
      <c r="Q443" s="128"/>
      <c r="R443" s="95"/>
      <c r="S443" s="128"/>
      <c r="T443" s="211"/>
      <c r="U443" s="203"/>
      <c r="V443" s="92"/>
      <c r="W443" s="96"/>
      <c r="X443" s="92"/>
      <c r="Y443" s="220"/>
      <c r="Z443" s="226"/>
      <c r="AA443" s="165"/>
      <c r="AB443" s="165"/>
      <c r="AC443" s="165"/>
      <c r="AD443" s="165"/>
      <c r="AE443" s="165"/>
      <c r="AF443" s="168"/>
      <c r="AG443"/>
      <c r="AH443" s="107">
        <f t="shared" ref="AH443:AH506" si="301">L443*J443</f>
        <v>0</v>
      </c>
      <c r="AI443" s="107">
        <f t="shared" ref="AI443:AI506" si="302">N443*J443</f>
        <v>0</v>
      </c>
      <c r="AJ443" s="107">
        <f t="shared" ref="AJ443:AJ506" si="303">P443*J443</f>
        <v>0</v>
      </c>
      <c r="AK443" s="107">
        <f t="shared" ref="AK443:AK506" si="304">R443*J443</f>
        <v>0</v>
      </c>
      <c r="AL443" s="107">
        <f t="shared" ref="AL443:AL506" si="305">T443*J443</f>
        <v>0</v>
      </c>
      <c r="AM443" s="107">
        <f t="shared" si="300"/>
        <v>0</v>
      </c>
      <c r="AO443" s="161" t="e">
        <f t="shared" ref="AO443:AO506" si="306">(J443*L443)*(Z443/J443)</f>
        <v>#DIV/0!</v>
      </c>
      <c r="AP443" s="161" t="e">
        <f t="shared" ref="AP443:AP506" si="307">(J443*N443)*(Z443/J443)</f>
        <v>#DIV/0!</v>
      </c>
      <c r="AQ443" s="161" t="e">
        <f t="shared" ref="AQ443:AQ506" si="308">(J443*P443)*(Z443/J443)</f>
        <v>#DIV/0!</v>
      </c>
      <c r="AR443" s="161" t="e">
        <f t="shared" ref="AR443:AR506" si="309">(J443*R443)*(Z443/J443)</f>
        <v>#DIV/0!</v>
      </c>
      <c r="AS443" s="161" t="e">
        <f t="shared" ref="AS443:AS506" si="310">(J443*T443)*(Z443/J443)</f>
        <v>#DIV/0!</v>
      </c>
      <c r="AT443" s="107">
        <f t="shared" ref="AT443:AT506" si="311">IF(F443="No",Z443,0)</f>
        <v>0</v>
      </c>
      <c r="AU443" s="161" t="e">
        <f t="shared" ref="AU443:AU506" si="312">(J443*L443)*(AA443/J443)</f>
        <v>#DIV/0!</v>
      </c>
      <c r="AV443" s="161" t="e">
        <f t="shared" ref="AV443:AV506" si="313">(J443*N443)*(AA443/J443)</f>
        <v>#DIV/0!</v>
      </c>
      <c r="AW443" s="161" t="e">
        <f t="shared" ref="AW443:AW506" si="314">(J443*P443)*(AA443/J443)</f>
        <v>#DIV/0!</v>
      </c>
      <c r="AX443" s="161" t="e">
        <f t="shared" ref="AX443:AX506" si="315">(J443*R443)*(AA443/J443)</f>
        <v>#DIV/0!</v>
      </c>
      <c r="AY443" s="161" t="e">
        <f t="shared" ref="AY443:AY506" si="316">(J443*T443)*(AA443/J443)</f>
        <v>#DIV/0!</v>
      </c>
      <c r="AZ443" s="107">
        <f t="shared" ref="AZ443:AZ506" si="317">IF(F443="No",AA443,0)</f>
        <v>0</v>
      </c>
      <c r="BA443" s="161" t="e">
        <f t="shared" ref="BA443:BA506" si="318">(J443*L443)*(AB443/J443)</f>
        <v>#DIV/0!</v>
      </c>
      <c r="BB443" s="161" t="e">
        <f t="shared" ref="BB443:BB506" si="319">(J443*N443)*(AB443/J443)</f>
        <v>#DIV/0!</v>
      </c>
      <c r="BC443" s="161" t="e">
        <f t="shared" ref="BC443:BC506" si="320">(J443*P443)*(AB443/J443)</f>
        <v>#DIV/0!</v>
      </c>
      <c r="BD443" s="161" t="e">
        <f t="shared" ref="BD443:BD506" si="321">(J443*R443)*(AB443/J443)</f>
        <v>#DIV/0!</v>
      </c>
      <c r="BE443" s="161" t="e">
        <f t="shared" ref="BE443:BE506" si="322">(J443*T443)*(AB443/J443)</f>
        <v>#DIV/0!</v>
      </c>
      <c r="BF443" s="107">
        <f t="shared" ref="BF443:BF506" si="323">IF(F443="No",AB443,0)</f>
        <v>0</v>
      </c>
      <c r="BG443" s="161" t="e">
        <f t="shared" ref="BG443:BG506" si="324">(J443*L443)*(AC443/J443)</f>
        <v>#DIV/0!</v>
      </c>
      <c r="BH443" s="161" t="e">
        <f t="shared" ref="BH443:BH506" si="325">(J443*N443)*(AC443/J443)</f>
        <v>#DIV/0!</v>
      </c>
      <c r="BI443" s="161" t="e">
        <f t="shared" ref="BI443:BI506" si="326">(J443*P443)*(AC443/J443)</f>
        <v>#DIV/0!</v>
      </c>
      <c r="BJ443" s="161" t="e">
        <f t="shared" ref="BJ443:BJ506" si="327">(J443*R443)*(AC443/J443)</f>
        <v>#DIV/0!</v>
      </c>
      <c r="BK443" s="161" t="e">
        <f t="shared" ref="BK443:BK506" si="328">(J443*T443)*(AC443/J443)</f>
        <v>#DIV/0!</v>
      </c>
      <c r="BL443" s="107">
        <f t="shared" ref="BL443:BL506" si="329">IF(F443="No",AC443,0)</f>
        <v>0</v>
      </c>
      <c r="BM443" s="161" t="e">
        <f t="shared" ref="BM443:BM506" si="330">(J443*L443)*(AD443/J443)</f>
        <v>#DIV/0!</v>
      </c>
      <c r="BN443" s="161" t="e">
        <f t="shared" ref="BN443:BN506" si="331">(J443*N443)*(AD443/J443)</f>
        <v>#DIV/0!</v>
      </c>
      <c r="BO443" s="161" t="e">
        <f t="shared" ref="BO443:BO506" si="332">(J443*P443)*(AD443/J443)</f>
        <v>#DIV/0!</v>
      </c>
      <c r="BP443" s="161" t="e">
        <f t="shared" ref="BP443:BP506" si="333">(J443*R443)*(AD443/J443)</f>
        <v>#DIV/0!</v>
      </c>
      <c r="BQ443" s="161" t="e">
        <f t="shared" ref="BQ443:BQ506" si="334">(J443*T443)*(AD443/J443)</f>
        <v>#DIV/0!</v>
      </c>
      <c r="BR443" s="107">
        <f t="shared" ref="BR443:BR506" si="335">IF(F443="No",AD443,0)</f>
        <v>0</v>
      </c>
      <c r="BS443" s="161" t="e">
        <f t="shared" ref="BS443:BS506" si="336">(J443*L443)*(AE443/J443)</f>
        <v>#DIV/0!</v>
      </c>
      <c r="BT443" s="161" t="e">
        <f t="shared" ref="BT443:BT506" si="337">(J443*N443)*(AE443/J443)</f>
        <v>#DIV/0!</v>
      </c>
      <c r="BU443" s="161" t="e">
        <f t="shared" ref="BU443:BU506" si="338">(J443*P443)*(AE443/J443)</f>
        <v>#DIV/0!</v>
      </c>
      <c r="BV443" s="161" t="e">
        <f t="shared" ref="BV443:BV506" si="339">(J443*R443)*(AE443/J443)</f>
        <v>#DIV/0!</v>
      </c>
      <c r="BW443" s="161" t="e">
        <f t="shared" ref="BW443:BW506" si="340">(J443*T443)*(AE443/J443)</f>
        <v>#DIV/0!</v>
      </c>
      <c r="BX443" s="107">
        <f t="shared" ref="BX443:BX506" si="341">IF(F443="No",AE443,0)</f>
        <v>0</v>
      </c>
      <c r="BZ443" s="40" t="e">
        <f>VLOOKUP(I443,Lists!$D$2:$D$19,1,FALSE)</f>
        <v>#N/A</v>
      </c>
      <c r="CA443" s="40" t="e">
        <f>VLOOKUP($I443,Blends!$B$2:$B$115,1,FALSE)</f>
        <v>#N/A</v>
      </c>
      <c r="CC443" s="218">
        <f>ROUND(IF($I443="Other HFC Blend",(Z443*$L443*SUMIF(Lists!$E$2:$E$133,'Quarterly Information'!$K443,Exchange_Value)+Z443*$N443*SUMIF(Lists!$E$2:$E$133,'Quarterly Information'!$M443,Exchange_Value)+Z443*$P443*SUMIF(Lists!$E$2:$E$133,'Quarterly Information'!$O443,Exchange_Value)+Z443*$R443*SUMIF(Lists!$E$2:$E$133,'Quarterly Information'!$Q443,Exchange_Value)+Z443*$T443*SUMIF(Lists!$E$2:$E$133,'Quarterly Information'!$S443,Exchange_Value))/1000,Z443*SUMIF(Lists!$E$2:$E$133,$I443,Exchange_Value)/1000),1)</f>
        <v>0</v>
      </c>
      <c r="CD443" s="218">
        <f>ROUND(IF($I443="Other HFC Blend",(AA443*$L443*SUMIF(Lists!$E$2:$E$133,'Quarterly Information'!$K443,Exchange_Value)+AA443*$N443*SUMIF(Lists!$E$2:$E$133,'Quarterly Information'!$M443,Exchange_Value)+AA443*$P443*SUMIF(Lists!$E$2:$E$133,'Quarterly Information'!$O443,Exchange_Value)+AA443*$R443*SUMIF(Lists!$E$2:$E$133,'Quarterly Information'!$Q443,Exchange_Value)+AA443*$T443*SUMIF(Lists!$E$2:$E$133,'Quarterly Information'!$S443,Exchange_Value))/1000,AA443*SUMIF(Lists!$E$2:$E$133,$I443,Exchange_Value)/1000),1)</f>
        <v>0</v>
      </c>
      <c r="CE443" s="218">
        <f>ROUND(IF($I443="Other HFC Blend",(AB443*$L443*SUMIF(Lists!$E$2:$E$133,'Quarterly Information'!$K443,Exchange_Value)+AB443*$N443*SUMIF(Lists!$E$2:$E$133,'Quarterly Information'!$M443,Exchange_Value)+AB443*$P443*SUMIF(Lists!$E$2:$E$133,'Quarterly Information'!$O443,Exchange_Value)+AB443*$R443*SUMIF(Lists!$E$2:$E$133,'Quarterly Information'!$Q443,Exchange_Value)+AB443*$T443*SUMIF(Lists!$E$2:$E$133,'Quarterly Information'!$S443,Exchange_Value))/1000,AB443*SUMIF(Lists!$E$2:$E$133,$I443,Exchange_Value)/1000),1)</f>
        <v>0</v>
      </c>
      <c r="CF443" s="218">
        <f>ROUND(IF($I443="Other HFC Blend",(AC443*$L443*SUMIF(Lists!$E$2:$E$133,'Quarterly Information'!$K443,Exchange_Value)+AC443*$N443*SUMIF(Lists!$E$2:$E$133,'Quarterly Information'!$M443,Exchange_Value)+AC443*$P443*SUMIF(Lists!$E$2:$E$133,'Quarterly Information'!$O443,Exchange_Value)+AC443*$R443*SUMIF(Lists!$E$2:$E$133,'Quarterly Information'!$Q443,Exchange_Value)+AC443*$T443*SUMIF(Lists!$E$2:$E$133,'Quarterly Information'!$S443,Exchange_Value))/1000,AC443*SUMIF(Lists!$E$2:$E$133,$I443,Exchange_Value)/1000),1)</f>
        <v>0</v>
      </c>
      <c r="CG443" s="218">
        <f>ROUND(IF($I443="Other HFC Blend",(AD443*$L443*SUMIF(Lists!$E$2:$E$133,'Quarterly Information'!$K443,Exchange_Value)+AD443*$N443*SUMIF(Lists!$E$2:$E$133,'Quarterly Information'!$M443,Exchange_Value)+AD443*$P443*SUMIF(Lists!$E$2:$E$133,'Quarterly Information'!$O443,Exchange_Value)+AD443*$R443*SUMIF(Lists!$E$2:$E$133,'Quarterly Information'!$Q443,Exchange_Value)+AD443*$T443*SUMIF(Lists!$E$2:$E$133,'Quarterly Information'!$S443,Exchange_Value))/1000,AD443*SUMIF(Lists!$E$2:$E$133,$I443,Exchange_Value)/1000),1)</f>
        <v>0</v>
      </c>
      <c r="CH443" s="218">
        <f>ROUND(IF($I443="Other HFC Blend",(AE443*$L443*SUMIF(Lists!$E$2:$E$133,'Quarterly Information'!$K443,Exchange_Value)+AE443*$N443*SUMIF(Lists!$E$2:$E$133,'Quarterly Information'!$M443,Exchange_Value)+AE443*$P443*SUMIF(Lists!$E$2:$E$133,'Quarterly Information'!$O443,Exchange_Value)+AE443*$R443*SUMIF(Lists!$E$2:$E$133,'Quarterly Information'!$Q443,Exchange_Value)+AE443*$T443*SUMIF(Lists!$E$2:$E$133,'Quarterly Information'!$S443,Exchange_Value))/1000,AE443*SUMIF(Lists!$E$2:$E$133,$I443,Exchange_Value)/1000),1)</f>
        <v>0</v>
      </c>
      <c r="CI443" s="218">
        <f>ROUND(IF($I443="Other HFC Blend",(AF443*$L443*SUMIF(Lists!$E$2:$E$133,'Quarterly Information'!$K443,Exchange_Value)+AF443*$N443*SUMIF(Lists!$E$2:$E$133,'Quarterly Information'!$M443,Exchange_Value)+AF443*$P443*SUMIF(Lists!$E$2:$E$133,'Quarterly Information'!$O443,Exchange_Value)+AF443*$R443*SUMIF(Lists!$E$2:$E$133,'Quarterly Information'!$Q443,Exchange_Value)+AF443*$T443*SUMIF(Lists!$E$2:$E$133,'Quarterly Information'!$S443,Exchange_Value))/1000,AF443*SUMIF(Lists!$E$2:$E$133,$I443,Exchange_Value)/1000),1)</f>
        <v>0</v>
      </c>
    </row>
    <row r="444" spans="1:87" ht="14" x14ac:dyDescent="0.25">
      <c r="A444" s="39">
        <v>402</v>
      </c>
      <c r="B444" s="90" t="str">
        <f t="shared" si="299"/>
        <v/>
      </c>
      <c r="C444" s="159"/>
      <c r="D444" s="91"/>
      <c r="E444" s="174"/>
      <c r="F444" s="92"/>
      <c r="G444" s="93"/>
      <c r="H444" s="94"/>
      <c r="I444" s="185"/>
      <c r="J444" s="200"/>
      <c r="K444" s="210"/>
      <c r="L444" s="95"/>
      <c r="M444" s="92"/>
      <c r="N444" s="95"/>
      <c r="O444" s="92"/>
      <c r="P444" s="95"/>
      <c r="Q444" s="128"/>
      <c r="R444" s="95"/>
      <c r="S444" s="128"/>
      <c r="T444" s="211"/>
      <c r="U444" s="203"/>
      <c r="V444" s="92"/>
      <c r="W444" s="96"/>
      <c r="X444" s="92"/>
      <c r="Y444" s="220"/>
      <c r="Z444" s="226"/>
      <c r="AA444" s="165"/>
      <c r="AB444" s="165"/>
      <c r="AC444" s="165"/>
      <c r="AD444" s="165"/>
      <c r="AE444" s="165"/>
      <c r="AF444" s="168"/>
      <c r="AG444"/>
      <c r="AH444" s="107">
        <f t="shared" si="301"/>
        <v>0</v>
      </c>
      <c r="AI444" s="107">
        <f t="shared" si="302"/>
        <v>0</v>
      </c>
      <c r="AJ444" s="107">
        <f t="shared" si="303"/>
        <v>0</v>
      </c>
      <c r="AK444" s="107">
        <f t="shared" si="304"/>
        <v>0</v>
      </c>
      <c r="AL444" s="107">
        <f t="shared" si="305"/>
        <v>0</v>
      </c>
      <c r="AM444" s="107">
        <f t="shared" si="300"/>
        <v>0</v>
      </c>
      <c r="AO444" s="161" t="e">
        <f t="shared" si="306"/>
        <v>#DIV/0!</v>
      </c>
      <c r="AP444" s="161" t="e">
        <f t="shared" si="307"/>
        <v>#DIV/0!</v>
      </c>
      <c r="AQ444" s="161" t="e">
        <f t="shared" si="308"/>
        <v>#DIV/0!</v>
      </c>
      <c r="AR444" s="161" t="e">
        <f t="shared" si="309"/>
        <v>#DIV/0!</v>
      </c>
      <c r="AS444" s="161" t="e">
        <f t="shared" si="310"/>
        <v>#DIV/0!</v>
      </c>
      <c r="AT444" s="107">
        <f t="shared" si="311"/>
        <v>0</v>
      </c>
      <c r="AU444" s="161" t="e">
        <f t="shared" si="312"/>
        <v>#DIV/0!</v>
      </c>
      <c r="AV444" s="161" t="e">
        <f t="shared" si="313"/>
        <v>#DIV/0!</v>
      </c>
      <c r="AW444" s="161" t="e">
        <f t="shared" si="314"/>
        <v>#DIV/0!</v>
      </c>
      <c r="AX444" s="161" t="e">
        <f t="shared" si="315"/>
        <v>#DIV/0!</v>
      </c>
      <c r="AY444" s="161" t="e">
        <f t="shared" si="316"/>
        <v>#DIV/0!</v>
      </c>
      <c r="AZ444" s="107">
        <f t="shared" si="317"/>
        <v>0</v>
      </c>
      <c r="BA444" s="161" t="e">
        <f t="shared" si="318"/>
        <v>#DIV/0!</v>
      </c>
      <c r="BB444" s="161" t="e">
        <f t="shared" si="319"/>
        <v>#DIV/0!</v>
      </c>
      <c r="BC444" s="161" t="e">
        <f t="shared" si="320"/>
        <v>#DIV/0!</v>
      </c>
      <c r="BD444" s="161" t="e">
        <f t="shared" si="321"/>
        <v>#DIV/0!</v>
      </c>
      <c r="BE444" s="161" t="e">
        <f t="shared" si="322"/>
        <v>#DIV/0!</v>
      </c>
      <c r="BF444" s="107">
        <f t="shared" si="323"/>
        <v>0</v>
      </c>
      <c r="BG444" s="161" t="e">
        <f t="shared" si="324"/>
        <v>#DIV/0!</v>
      </c>
      <c r="BH444" s="161" t="e">
        <f t="shared" si="325"/>
        <v>#DIV/0!</v>
      </c>
      <c r="BI444" s="161" t="e">
        <f t="shared" si="326"/>
        <v>#DIV/0!</v>
      </c>
      <c r="BJ444" s="161" t="e">
        <f t="shared" si="327"/>
        <v>#DIV/0!</v>
      </c>
      <c r="BK444" s="161" t="e">
        <f t="shared" si="328"/>
        <v>#DIV/0!</v>
      </c>
      <c r="BL444" s="107">
        <f t="shared" si="329"/>
        <v>0</v>
      </c>
      <c r="BM444" s="161" t="e">
        <f t="shared" si="330"/>
        <v>#DIV/0!</v>
      </c>
      <c r="BN444" s="161" t="e">
        <f t="shared" si="331"/>
        <v>#DIV/0!</v>
      </c>
      <c r="BO444" s="161" t="e">
        <f t="shared" si="332"/>
        <v>#DIV/0!</v>
      </c>
      <c r="BP444" s="161" t="e">
        <f t="shared" si="333"/>
        <v>#DIV/0!</v>
      </c>
      <c r="BQ444" s="161" t="e">
        <f t="shared" si="334"/>
        <v>#DIV/0!</v>
      </c>
      <c r="BR444" s="107">
        <f t="shared" si="335"/>
        <v>0</v>
      </c>
      <c r="BS444" s="161" t="e">
        <f t="shared" si="336"/>
        <v>#DIV/0!</v>
      </c>
      <c r="BT444" s="161" t="e">
        <f t="shared" si="337"/>
        <v>#DIV/0!</v>
      </c>
      <c r="BU444" s="161" t="e">
        <f t="shared" si="338"/>
        <v>#DIV/0!</v>
      </c>
      <c r="BV444" s="161" t="e">
        <f t="shared" si="339"/>
        <v>#DIV/0!</v>
      </c>
      <c r="BW444" s="161" t="e">
        <f t="shared" si="340"/>
        <v>#DIV/0!</v>
      </c>
      <c r="BX444" s="107">
        <f t="shared" si="341"/>
        <v>0</v>
      </c>
      <c r="BZ444" s="40" t="e">
        <f>VLOOKUP(I444,Lists!$D$2:$D$19,1,FALSE)</f>
        <v>#N/A</v>
      </c>
      <c r="CA444" s="40" t="e">
        <f>VLOOKUP($I444,Blends!$B$2:$B$115,1,FALSE)</f>
        <v>#N/A</v>
      </c>
      <c r="CC444" s="218">
        <f>ROUND(IF($I444="Other HFC Blend",(Z444*$L444*SUMIF(Lists!$E$2:$E$133,'Quarterly Information'!$K444,Exchange_Value)+Z444*$N444*SUMIF(Lists!$E$2:$E$133,'Quarterly Information'!$M444,Exchange_Value)+Z444*$P444*SUMIF(Lists!$E$2:$E$133,'Quarterly Information'!$O444,Exchange_Value)+Z444*$R444*SUMIF(Lists!$E$2:$E$133,'Quarterly Information'!$Q444,Exchange_Value)+Z444*$T444*SUMIF(Lists!$E$2:$E$133,'Quarterly Information'!$S444,Exchange_Value))/1000,Z444*SUMIF(Lists!$E$2:$E$133,$I444,Exchange_Value)/1000),1)</f>
        <v>0</v>
      </c>
      <c r="CD444" s="218">
        <f>ROUND(IF($I444="Other HFC Blend",(AA444*$L444*SUMIF(Lists!$E$2:$E$133,'Quarterly Information'!$K444,Exchange_Value)+AA444*$N444*SUMIF(Lists!$E$2:$E$133,'Quarterly Information'!$M444,Exchange_Value)+AA444*$P444*SUMIF(Lists!$E$2:$E$133,'Quarterly Information'!$O444,Exchange_Value)+AA444*$R444*SUMIF(Lists!$E$2:$E$133,'Quarterly Information'!$Q444,Exchange_Value)+AA444*$T444*SUMIF(Lists!$E$2:$E$133,'Quarterly Information'!$S444,Exchange_Value))/1000,AA444*SUMIF(Lists!$E$2:$E$133,$I444,Exchange_Value)/1000),1)</f>
        <v>0</v>
      </c>
      <c r="CE444" s="218">
        <f>ROUND(IF($I444="Other HFC Blend",(AB444*$L444*SUMIF(Lists!$E$2:$E$133,'Quarterly Information'!$K444,Exchange_Value)+AB444*$N444*SUMIF(Lists!$E$2:$E$133,'Quarterly Information'!$M444,Exchange_Value)+AB444*$P444*SUMIF(Lists!$E$2:$E$133,'Quarterly Information'!$O444,Exchange_Value)+AB444*$R444*SUMIF(Lists!$E$2:$E$133,'Quarterly Information'!$Q444,Exchange_Value)+AB444*$T444*SUMIF(Lists!$E$2:$E$133,'Quarterly Information'!$S444,Exchange_Value))/1000,AB444*SUMIF(Lists!$E$2:$E$133,$I444,Exchange_Value)/1000),1)</f>
        <v>0</v>
      </c>
      <c r="CF444" s="218">
        <f>ROUND(IF($I444="Other HFC Blend",(AC444*$L444*SUMIF(Lists!$E$2:$E$133,'Quarterly Information'!$K444,Exchange_Value)+AC444*$N444*SUMIF(Lists!$E$2:$E$133,'Quarterly Information'!$M444,Exchange_Value)+AC444*$P444*SUMIF(Lists!$E$2:$E$133,'Quarterly Information'!$O444,Exchange_Value)+AC444*$R444*SUMIF(Lists!$E$2:$E$133,'Quarterly Information'!$Q444,Exchange_Value)+AC444*$T444*SUMIF(Lists!$E$2:$E$133,'Quarterly Information'!$S444,Exchange_Value))/1000,AC444*SUMIF(Lists!$E$2:$E$133,$I444,Exchange_Value)/1000),1)</f>
        <v>0</v>
      </c>
      <c r="CG444" s="218">
        <f>ROUND(IF($I444="Other HFC Blend",(AD444*$L444*SUMIF(Lists!$E$2:$E$133,'Quarterly Information'!$K444,Exchange_Value)+AD444*$N444*SUMIF(Lists!$E$2:$E$133,'Quarterly Information'!$M444,Exchange_Value)+AD444*$P444*SUMIF(Lists!$E$2:$E$133,'Quarterly Information'!$O444,Exchange_Value)+AD444*$R444*SUMIF(Lists!$E$2:$E$133,'Quarterly Information'!$Q444,Exchange_Value)+AD444*$T444*SUMIF(Lists!$E$2:$E$133,'Quarterly Information'!$S444,Exchange_Value))/1000,AD444*SUMIF(Lists!$E$2:$E$133,$I444,Exchange_Value)/1000),1)</f>
        <v>0</v>
      </c>
      <c r="CH444" s="218">
        <f>ROUND(IF($I444="Other HFC Blend",(AE444*$L444*SUMIF(Lists!$E$2:$E$133,'Quarterly Information'!$K444,Exchange_Value)+AE444*$N444*SUMIF(Lists!$E$2:$E$133,'Quarterly Information'!$M444,Exchange_Value)+AE444*$P444*SUMIF(Lists!$E$2:$E$133,'Quarterly Information'!$O444,Exchange_Value)+AE444*$R444*SUMIF(Lists!$E$2:$E$133,'Quarterly Information'!$Q444,Exchange_Value)+AE444*$T444*SUMIF(Lists!$E$2:$E$133,'Quarterly Information'!$S444,Exchange_Value))/1000,AE444*SUMIF(Lists!$E$2:$E$133,$I444,Exchange_Value)/1000),1)</f>
        <v>0</v>
      </c>
      <c r="CI444" s="218">
        <f>ROUND(IF($I444="Other HFC Blend",(AF444*$L444*SUMIF(Lists!$E$2:$E$133,'Quarterly Information'!$K444,Exchange_Value)+AF444*$N444*SUMIF(Lists!$E$2:$E$133,'Quarterly Information'!$M444,Exchange_Value)+AF444*$P444*SUMIF(Lists!$E$2:$E$133,'Quarterly Information'!$O444,Exchange_Value)+AF444*$R444*SUMIF(Lists!$E$2:$E$133,'Quarterly Information'!$Q444,Exchange_Value)+AF444*$T444*SUMIF(Lists!$E$2:$E$133,'Quarterly Information'!$S444,Exchange_Value))/1000,AF444*SUMIF(Lists!$E$2:$E$133,$I444,Exchange_Value)/1000),1)</f>
        <v>0</v>
      </c>
    </row>
    <row r="445" spans="1:87" ht="14" x14ac:dyDescent="0.25">
      <c r="A445" s="39">
        <v>403</v>
      </c>
      <c r="B445" s="90" t="str">
        <f t="shared" si="299"/>
        <v/>
      </c>
      <c r="C445" s="159"/>
      <c r="D445" s="91"/>
      <c r="E445" s="174"/>
      <c r="F445" s="92"/>
      <c r="G445" s="93"/>
      <c r="H445" s="94"/>
      <c r="I445" s="185"/>
      <c r="J445" s="200"/>
      <c r="K445" s="210"/>
      <c r="L445" s="95"/>
      <c r="M445" s="92"/>
      <c r="N445" s="95"/>
      <c r="O445" s="92"/>
      <c r="P445" s="95"/>
      <c r="Q445" s="128"/>
      <c r="R445" s="95"/>
      <c r="S445" s="128"/>
      <c r="T445" s="211"/>
      <c r="U445" s="203"/>
      <c r="V445" s="92"/>
      <c r="W445" s="96"/>
      <c r="X445" s="92"/>
      <c r="Y445" s="220"/>
      <c r="Z445" s="226"/>
      <c r="AA445" s="165"/>
      <c r="AB445" s="165"/>
      <c r="AC445" s="165"/>
      <c r="AD445" s="165"/>
      <c r="AE445" s="165"/>
      <c r="AF445" s="168"/>
      <c r="AG445"/>
      <c r="AH445" s="107">
        <f t="shared" si="301"/>
        <v>0</v>
      </c>
      <c r="AI445" s="107">
        <f t="shared" si="302"/>
        <v>0</v>
      </c>
      <c r="AJ445" s="107">
        <f t="shared" si="303"/>
        <v>0</v>
      </c>
      <c r="AK445" s="107">
        <f t="shared" si="304"/>
        <v>0</v>
      </c>
      <c r="AL445" s="107">
        <f t="shared" si="305"/>
        <v>0</v>
      </c>
      <c r="AM445" s="107">
        <f t="shared" si="300"/>
        <v>0</v>
      </c>
      <c r="AO445" s="161" t="e">
        <f t="shared" si="306"/>
        <v>#DIV/0!</v>
      </c>
      <c r="AP445" s="161" t="e">
        <f t="shared" si="307"/>
        <v>#DIV/0!</v>
      </c>
      <c r="AQ445" s="161" t="e">
        <f t="shared" si="308"/>
        <v>#DIV/0!</v>
      </c>
      <c r="AR445" s="161" t="e">
        <f t="shared" si="309"/>
        <v>#DIV/0!</v>
      </c>
      <c r="AS445" s="161" t="e">
        <f t="shared" si="310"/>
        <v>#DIV/0!</v>
      </c>
      <c r="AT445" s="107">
        <f t="shared" si="311"/>
        <v>0</v>
      </c>
      <c r="AU445" s="161" t="e">
        <f t="shared" si="312"/>
        <v>#DIV/0!</v>
      </c>
      <c r="AV445" s="161" t="e">
        <f t="shared" si="313"/>
        <v>#DIV/0!</v>
      </c>
      <c r="AW445" s="161" t="e">
        <f t="shared" si="314"/>
        <v>#DIV/0!</v>
      </c>
      <c r="AX445" s="161" t="e">
        <f t="shared" si="315"/>
        <v>#DIV/0!</v>
      </c>
      <c r="AY445" s="161" t="e">
        <f t="shared" si="316"/>
        <v>#DIV/0!</v>
      </c>
      <c r="AZ445" s="107">
        <f t="shared" si="317"/>
        <v>0</v>
      </c>
      <c r="BA445" s="161" t="e">
        <f t="shared" si="318"/>
        <v>#DIV/0!</v>
      </c>
      <c r="BB445" s="161" t="e">
        <f t="shared" si="319"/>
        <v>#DIV/0!</v>
      </c>
      <c r="BC445" s="161" t="e">
        <f t="shared" si="320"/>
        <v>#DIV/0!</v>
      </c>
      <c r="BD445" s="161" t="e">
        <f t="shared" si="321"/>
        <v>#DIV/0!</v>
      </c>
      <c r="BE445" s="161" t="e">
        <f t="shared" si="322"/>
        <v>#DIV/0!</v>
      </c>
      <c r="BF445" s="107">
        <f t="shared" si="323"/>
        <v>0</v>
      </c>
      <c r="BG445" s="161" t="e">
        <f t="shared" si="324"/>
        <v>#DIV/0!</v>
      </c>
      <c r="BH445" s="161" t="e">
        <f t="shared" si="325"/>
        <v>#DIV/0!</v>
      </c>
      <c r="BI445" s="161" t="e">
        <f t="shared" si="326"/>
        <v>#DIV/0!</v>
      </c>
      <c r="BJ445" s="161" t="e">
        <f t="shared" si="327"/>
        <v>#DIV/0!</v>
      </c>
      <c r="BK445" s="161" t="e">
        <f t="shared" si="328"/>
        <v>#DIV/0!</v>
      </c>
      <c r="BL445" s="107">
        <f t="shared" si="329"/>
        <v>0</v>
      </c>
      <c r="BM445" s="161" t="e">
        <f t="shared" si="330"/>
        <v>#DIV/0!</v>
      </c>
      <c r="BN445" s="161" t="e">
        <f t="shared" si="331"/>
        <v>#DIV/0!</v>
      </c>
      <c r="BO445" s="161" t="e">
        <f t="shared" si="332"/>
        <v>#DIV/0!</v>
      </c>
      <c r="BP445" s="161" t="e">
        <f t="shared" si="333"/>
        <v>#DIV/0!</v>
      </c>
      <c r="BQ445" s="161" t="e">
        <f t="shared" si="334"/>
        <v>#DIV/0!</v>
      </c>
      <c r="BR445" s="107">
        <f t="shared" si="335"/>
        <v>0</v>
      </c>
      <c r="BS445" s="161" t="e">
        <f t="shared" si="336"/>
        <v>#DIV/0!</v>
      </c>
      <c r="BT445" s="161" t="e">
        <f t="shared" si="337"/>
        <v>#DIV/0!</v>
      </c>
      <c r="BU445" s="161" t="e">
        <f t="shared" si="338"/>
        <v>#DIV/0!</v>
      </c>
      <c r="BV445" s="161" t="e">
        <f t="shared" si="339"/>
        <v>#DIV/0!</v>
      </c>
      <c r="BW445" s="161" t="e">
        <f t="shared" si="340"/>
        <v>#DIV/0!</v>
      </c>
      <c r="BX445" s="107">
        <f t="shared" si="341"/>
        <v>0</v>
      </c>
      <c r="BZ445" s="40" t="e">
        <f>VLOOKUP(I445,Lists!$D$2:$D$19,1,FALSE)</f>
        <v>#N/A</v>
      </c>
      <c r="CA445" s="40" t="e">
        <f>VLOOKUP($I445,Blends!$B$2:$B$115,1,FALSE)</f>
        <v>#N/A</v>
      </c>
      <c r="CC445" s="218">
        <f>ROUND(IF($I445="Other HFC Blend",(Z445*$L445*SUMIF(Lists!$E$2:$E$133,'Quarterly Information'!$K445,Exchange_Value)+Z445*$N445*SUMIF(Lists!$E$2:$E$133,'Quarterly Information'!$M445,Exchange_Value)+Z445*$P445*SUMIF(Lists!$E$2:$E$133,'Quarterly Information'!$O445,Exchange_Value)+Z445*$R445*SUMIF(Lists!$E$2:$E$133,'Quarterly Information'!$Q445,Exchange_Value)+Z445*$T445*SUMIF(Lists!$E$2:$E$133,'Quarterly Information'!$S445,Exchange_Value))/1000,Z445*SUMIF(Lists!$E$2:$E$133,$I445,Exchange_Value)/1000),1)</f>
        <v>0</v>
      </c>
      <c r="CD445" s="218">
        <f>ROUND(IF($I445="Other HFC Blend",(AA445*$L445*SUMIF(Lists!$E$2:$E$133,'Quarterly Information'!$K445,Exchange_Value)+AA445*$N445*SUMIF(Lists!$E$2:$E$133,'Quarterly Information'!$M445,Exchange_Value)+AA445*$P445*SUMIF(Lists!$E$2:$E$133,'Quarterly Information'!$O445,Exchange_Value)+AA445*$R445*SUMIF(Lists!$E$2:$E$133,'Quarterly Information'!$Q445,Exchange_Value)+AA445*$T445*SUMIF(Lists!$E$2:$E$133,'Quarterly Information'!$S445,Exchange_Value))/1000,AA445*SUMIF(Lists!$E$2:$E$133,$I445,Exchange_Value)/1000),1)</f>
        <v>0</v>
      </c>
      <c r="CE445" s="218">
        <f>ROUND(IF($I445="Other HFC Blend",(AB445*$L445*SUMIF(Lists!$E$2:$E$133,'Quarterly Information'!$K445,Exchange_Value)+AB445*$N445*SUMIF(Lists!$E$2:$E$133,'Quarterly Information'!$M445,Exchange_Value)+AB445*$P445*SUMIF(Lists!$E$2:$E$133,'Quarterly Information'!$O445,Exchange_Value)+AB445*$R445*SUMIF(Lists!$E$2:$E$133,'Quarterly Information'!$Q445,Exchange_Value)+AB445*$T445*SUMIF(Lists!$E$2:$E$133,'Quarterly Information'!$S445,Exchange_Value))/1000,AB445*SUMIF(Lists!$E$2:$E$133,$I445,Exchange_Value)/1000),1)</f>
        <v>0</v>
      </c>
      <c r="CF445" s="218">
        <f>ROUND(IF($I445="Other HFC Blend",(AC445*$L445*SUMIF(Lists!$E$2:$E$133,'Quarterly Information'!$K445,Exchange_Value)+AC445*$N445*SUMIF(Lists!$E$2:$E$133,'Quarterly Information'!$M445,Exchange_Value)+AC445*$P445*SUMIF(Lists!$E$2:$E$133,'Quarterly Information'!$O445,Exchange_Value)+AC445*$R445*SUMIF(Lists!$E$2:$E$133,'Quarterly Information'!$Q445,Exchange_Value)+AC445*$T445*SUMIF(Lists!$E$2:$E$133,'Quarterly Information'!$S445,Exchange_Value))/1000,AC445*SUMIF(Lists!$E$2:$E$133,$I445,Exchange_Value)/1000),1)</f>
        <v>0</v>
      </c>
      <c r="CG445" s="218">
        <f>ROUND(IF($I445="Other HFC Blend",(AD445*$L445*SUMIF(Lists!$E$2:$E$133,'Quarterly Information'!$K445,Exchange_Value)+AD445*$N445*SUMIF(Lists!$E$2:$E$133,'Quarterly Information'!$M445,Exchange_Value)+AD445*$P445*SUMIF(Lists!$E$2:$E$133,'Quarterly Information'!$O445,Exchange_Value)+AD445*$R445*SUMIF(Lists!$E$2:$E$133,'Quarterly Information'!$Q445,Exchange_Value)+AD445*$T445*SUMIF(Lists!$E$2:$E$133,'Quarterly Information'!$S445,Exchange_Value))/1000,AD445*SUMIF(Lists!$E$2:$E$133,$I445,Exchange_Value)/1000),1)</f>
        <v>0</v>
      </c>
      <c r="CH445" s="218">
        <f>ROUND(IF($I445="Other HFC Blend",(AE445*$L445*SUMIF(Lists!$E$2:$E$133,'Quarterly Information'!$K445,Exchange_Value)+AE445*$N445*SUMIF(Lists!$E$2:$E$133,'Quarterly Information'!$M445,Exchange_Value)+AE445*$P445*SUMIF(Lists!$E$2:$E$133,'Quarterly Information'!$O445,Exchange_Value)+AE445*$R445*SUMIF(Lists!$E$2:$E$133,'Quarterly Information'!$Q445,Exchange_Value)+AE445*$T445*SUMIF(Lists!$E$2:$E$133,'Quarterly Information'!$S445,Exchange_Value))/1000,AE445*SUMIF(Lists!$E$2:$E$133,$I445,Exchange_Value)/1000),1)</f>
        <v>0</v>
      </c>
      <c r="CI445" s="218">
        <f>ROUND(IF($I445="Other HFC Blend",(AF445*$L445*SUMIF(Lists!$E$2:$E$133,'Quarterly Information'!$K445,Exchange_Value)+AF445*$N445*SUMIF(Lists!$E$2:$E$133,'Quarterly Information'!$M445,Exchange_Value)+AF445*$P445*SUMIF(Lists!$E$2:$E$133,'Quarterly Information'!$O445,Exchange_Value)+AF445*$R445*SUMIF(Lists!$E$2:$E$133,'Quarterly Information'!$Q445,Exchange_Value)+AF445*$T445*SUMIF(Lists!$E$2:$E$133,'Quarterly Information'!$S445,Exchange_Value))/1000,AF445*SUMIF(Lists!$E$2:$E$133,$I445,Exchange_Value)/1000),1)</f>
        <v>0</v>
      </c>
    </row>
    <row r="446" spans="1:87" ht="14" x14ac:dyDescent="0.25">
      <c r="A446" s="39">
        <v>404</v>
      </c>
      <c r="B446" s="90" t="str">
        <f t="shared" si="299"/>
        <v/>
      </c>
      <c r="C446" s="159"/>
      <c r="D446" s="91"/>
      <c r="E446" s="174"/>
      <c r="F446" s="92"/>
      <c r="G446" s="93"/>
      <c r="H446" s="94"/>
      <c r="I446" s="185"/>
      <c r="J446" s="200"/>
      <c r="K446" s="210"/>
      <c r="L446" s="95"/>
      <c r="M446" s="92"/>
      <c r="N446" s="95"/>
      <c r="O446" s="92"/>
      <c r="P446" s="95"/>
      <c r="Q446" s="128"/>
      <c r="R446" s="95"/>
      <c r="S446" s="128"/>
      <c r="T446" s="211"/>
      <c r="U446" s="203"/>
      <c r="V446" s="92"/>
      <c r="W446" s="96"/>
      <c r="X446" s="92"/>
      <c r="Y446" s="220"/>
      <c r="Z446" s="226"/>
      <c r="AA446" s="165"/>
      <c r="AB446" s="165"/>
      <c r="AC446" s="165"/>
      <c r="AD446" s="165"/>
      <c r="AE446" s="165"/>
      <c r="AF446" s="168"/>
      <c r="AG446"/>
      <c r="AH446" s="107">
        <f t="shared" si="301"/>
        <v>0</v>
      </c>
      <c r="AI446" s="107">
        <f t="shared" si="302"/>
        <v>0</v>
      </c>
      <c r="AJ446" s="107">
        <f t="shared" si="303"/>
        <v>0</v>
      </c>
      <c r="AK446" s="107">
        <f t="shared" si="304"/>
        <v>0</v>
      </c>
      <c r="AL446" s="107">
        <f t="shared" si="305"/>
        <v>0</v>
      </c>
      <c r="AM446" s="107">
        <f t="shared" si="300"/>
        <v>0</v>
      </c>
      <c r="AO446" s="161" t="e">
        <f t="shared" si="306"/>
        <v>#DIV/0!</v>
      </c>
      <c r="AP446" s="161" t="e">
        <f t="shared" si="307"/>
        <v>#DIV/0!</v>
      </c>
      <c r="AQ446" s="161" t="e">
        <f t="shared" si="308"/>
        <v>#DIV/0!</v>
      </c>
      <c r="AR446" s="161" t="e">
        <f t="shared" si="309"/>
        <v>#DIV/0!</v>
      </c>
      <c r="AS446" s="161" t="e">
        <f t="shared" si="310"/>
        <v>#DIV/0!</v>
      </c>
      <c r="AT446" s="107">
        <f t="shared" si="311"/>
        <v>0</v>
      </c>
      <c r="AU446" s="161" t="e">
        <f t="shared" si="312"/>
        <v>#DIV/0!</v>
      </c>
      <c r="AV446" s="161" t="e">
        <f t="shared" si="313"/>
        <v>#DIV/0!</v>
      </c>
      <c r="AW446" s="161" t="e">
        <f t="shared" si="314"/>
        <v>#DIV/0!</v>
      </c>
      <c r="AX446" s="161" t="e">
        <f t="shared" si="315"/>
        <v>#DIV/0!</v>
      </c>
      <c r="AY446" s="161" t="e">
        <f t="shared" si="316"/>
        <v>#DIV/0!</v>
      </c>
      <c r="AZ446" s="107">
        <f t="shared" si="317"/>
        <v>0</v>
      </c>
      <c r="BA446" s="161" t="e">
        <f t="shared" si="318"/>
        <v>#DIV/0!</v>
      </c>
      <c r="BB446" s="161" t="e">
        <f t="shared" si="319"/>
        <v>#DIV/0!</v>
      </c>
      <c r="BC446" s="161" t="e">
        <f t="shared" si="320"/>
        <v>#DIV/0!</v>
      </c>
      <c r="BD446" s="161" t="e">
        <f t="shared" si="321"/>
        <v>#DIV/0!</v>
      </c>
      <c r="BE446" s="161" t="e">
        <f t="shared" si="322"/>
        <v>#DIV/0!</v>
      </c>
      <c r="BF446" s="107">
        <f t="shared" si="323"/>
        <v>0</v>
      </c>
      <c r="BG446" s="161" t="e">
        <f t="shared" si="324"/>
        <v>#DIV/0!</v>
      </c>
      <c r="BH446" s="161" t="e">
        <f t="shared" si="325"/>
        <v>#DIV/0!</v>
      </c>
      <c r="BI446" s="161" t="e">
        <f t="shared" si="326"/>
        <v>#DIV/0!</v>
      </c>
      <c r="BJ446" s="161" t="e">
        <f t="shared" si="327"/>
        <v>#DIV/0!</v>
      </c>
      <c r="BK446" s="161" t="e">
        <f t="shared" si="328"/>
        <v>#DIV/0!</v>
      </c>
      <c r="BL446" s="107">
        <f t="shared" si="329"/>
        <v>0</v>
      </c>
      <c r="BM446" s="161" t="e">
        <f t="shared" si="330"/>
        <v>#DIV/0!</v>
      </c>
      <c r="BN446" s="161" t="e">
        <f t="shared" si="331"/>
        <v>#DIV/0!</v>
      </c>
      <c r="BO446" s="161" t="e">
        <f t="shared" si="332"/>
        <v>#DIV/0!</v>
      </c>
      <c r="BP446" s="161" t="e">
        <f t="shared" si="333"/>
        <v>#DIV/0!</v>
      </c>
      <c r="BQ446" s="161" t="e">
        <f t="shared" si="334"/>
        <v>#DIV/0!</v>
      </c>
      <c r="BR446" s="107">
        <f t="shared" si="335"/>
        <v>0</v>
      </c>
      <c r="BS446" s="161" t="e">
        <f t="shared" si="336"/>
        <v>#DIV/0!</v>
      </c>
      <c r="BT446" s="161" t="e">
        <f t="shared" si="337"/>
        <v>#DIV/0!</v>
      </c>
      <c r="BU446" s="161" t="e">
        <f t="shared" si="338"/>
        <v>#DIV/0!</v>
      </c>
      <c r="BV446" s="161" t="e">
        <f t="shared" si="339"/>
        <v>#DIV/0!</v>
      </c>
      <c r="BW446" s="161" t="e">
        <f t="shared" si="340"/>
        <v>#DIV/0!</v>
      </c>
      <c r="BX446" s="107">
        <f t="shared" si="341"/>
        <v>0</v>
      </c>
      <c r="BZ446" s="40" t="e">
        <f>VLOOKUP(I446,Lists!$D$2:$D$19,1,FALSE)</f>
        <v>#N/A</v>
      </c>
      <c r="CA446" s="40" t="e">
        <f>VLOOKUP($I446,Blends!$B$2:$B$115,1,FALSE)</f>
        <v>#N/A</v>
      </c>
      <c r="CC446" s="218">
        <f>ROUND(IF($I446="Other HFC Blend",(Z446*$L446*SUMIF(Lists!$E$2:$E$133,'Quarterly Information'!$K446,Exchange_Value)+Z446*$N446*SUMIF(Lists!$E$2:$E$133,'Quarterly Information'!$M446,Exchange_Value)+Z446*$P446*SUMIF(Lists!$E$2:$E$133,'Quarterly Information'!$O446,Exchange_Value)+Z446*$R446*SUMIF(Lists!$E$2:$E$133,'Quarterly Information'!$Q446,Exchange_Value)+Z446*$T446*SUMIF(Lists!$E$2:$E$133,'Quarterly Information'!$S446,Exchange_Value))/1000,Z446*SUMIF(Lists!$E$2:$E$133,$I446,Exchange_Value)/1000),1)</f>
        <v>0</v>
      </c>
      <c r="CD446" s="218">
        <f>ROUND(IF($I446="Other HFC Blend",(AA446*$L446*SUMIF(Lists!$E$2:$E$133,'Quarterly Information'!$K446,Exchange_Value)+AA446*$N446*SUMIF(Lists!$E$2:$E$133,'Quarterly Information'!$M446,Exchange_Value)+AA446*$P446*SUMIF(Lists!$E$2:$E$133,'Quarterly Information'!$O446,Exchange_Value)+AA446*$R446*SUMIF(Lists!$E$2:$E$133,'Quarterly Information'!$Q446,Exchange_Value)+AA446*$T446*SUMIF(Lists!$E$2:$E$133,'Quarterly Information'!$S446,Exchange_Value))/1000,AA446*SUMIF(Lists!$E$2:$E$133,$I446,Exchange_Value)/1000),1)</f>
        <v>0</v>
      </c>
      <c r="CE446" s="218">
        <f>ROUND(IF($I446="Other HFC Blend",(AB446*$L446*SUMIF(Lists!$E$2:$E$133,'Quarterly Information'!$K446,Exchange_Value)+AB446*$N446*SUMIF(Lists!$E$2:$E$133,'Quarterly Information'!$M446,Exchange_Value)+AB446*$P446*SUMIF(Lists!$E$2:$E$133,'Quarterly Information'!$O446,Exchange_Value)+AB446*$R446*SUMIF(Lists!$E$2:$E$133,'Quarterly Information'!$Q446,Exchange_Value)+AB446*$T446*SUMIF(Lists!$E$2:$E$133,'Quarterly Information'!$S446,Exchange_Value))/1000,AB446*SUMIF(Lists!$E$2:$E$133,$I446,Exchange_Value)/1000),1)</f>
        <v>0</v>
      </c>
      <c r="CF446" s="218">
        <f>ROUND(IF($I446="Other HFC Blend",(AC446*$L446*SUMIF(Lists!$E$2:$E$133,'Quarterly Information'!$K446,Exchange_Value)+AC446*$N446*SUMIF(Lists!$E$2:$E$133,'Quarterly Information'!$M446,Exchange_Value)+AC446*$P446*SUMIF(Lists!$E$2:$E$133,'Quarterly Information'!$O446,Exchange_Value)+AC446*$R446*SUMIF(Lists!$E$2:$E$133,'Quarterly Information'!$Q446,Exchange_Value)+AC446*$T446*SUMIF(Lists!$E$2:$E$133,'Quarterly Information'!$S446,Exchange_Value))/1000,AC446*SUMIF(Lists!$E$2:$E$133,$I446,Exchange_Value)/1000),1)</f>
        <v>0</v>
      </c>
      <c r="CG446" s="218">
        <f>ROUND(IF($I446="Other HFC Blend",(AD446*$L446*SUMIF(Lists!$E$2:$E$133,'Quarterly Information'!$K446,Exchange_Value)+AD446*$N446*SUMIF(Lists!$E$2:$E$133,'Quarterly Information'!$M446,Exchange_Value)+AD446*$P446*SUMIF(Lists!$E$2:$E$133,'Quarterly Information'!$O446,Exchange_Value)+AD446*$R446*SUMIF(Lists!$E$2:$E$133,'Quarterly Information'!$Q446,Exchange_Value)+AD446*$T446*SUMIF(Lists!$E$2:$E$133,'Quarterly Information'!$S446,Exchange_Value))/1000,AD446*SUMIF(Lists!$E$2:$E$133,$I446,Exchange_Value)/1000),1)</f>
        <v>0</v>
      </c>
      <c r="CH446" s="218">
        <f>ROUND(IF($I446="Other HFC Blend",(AE446*$L446*SUMIF(Lists!$E$2:$E$133,'Quarterly Information'!$K446,Exchange_Value)+AE446*$N446*SUMIF(Lists!$E$2:$E$133,'Quarterly Information'!$M446,Exchange_Value)+AE446*$P446*SUMIF(Lists!$E$2:$E$133,'Quarterly Information'!$O446,Exchange_Value)+AE446*$R446*SUMIF(Lists!$E$2:$E$133,'Quarterly Information'!$Q446,Exchange_Value)+AE446*$T446*SUMIF(Lists!$E$2:$E$133,'Quarterly Information'!$S446,Exchange_Value))/1000,AE446*SUMIF(Lists!$E$2:$E$133,$I446,Exchange_Value)/1000),1)</f>
        <v>0</v>
      </c>
      <c r="CI446" s="218">
        <f>ROUND(IF($I446="Other HFC Blend",(AF446*$L446*SUMIF(Lists!$E$2:$E$133,'Quarterly Information'!$K446,Exchange_Value)+AF446*$N446*SUMIF(Lists!$E$2:$E$133,'Quarterly Information'!$M446,Exchange_Value)+AF446*$P446*SUMIF(Lists!$E$2:$E$133,'Quarterly Information'!$O446,Exchange_Value)+AF446*$R446*SUMIF(Lists!$E$2:$E$133,'Quarterly Information'!$Q446,Exchange_Value)+AF446*$T446*SUMIF(Lists!$E$2:$E$133,'Quarterly Information'!$S446,Exchange_Value))/1000,AF446*SUMIF(Lists!$E$2:$E$133,$I446,Exchange_Value)/1000),1)</f>
        <v>0</v>
      </c>
    </row>
    <row r="447" spans="1:87" ht="14" x14ac:dyDescent="0.25">
      <c r="A447" s="39">
        <v>405</v>
      </c>
      <c r="B447" s="90" t="str">
        <f t="shared" si="299"/>
        <v/>
      </c>
      <c r="C447" s="159"/>
      <c r="D447" s="91"/>
      <c r="E447" s="174"/>
      <c r="F447" s="92"/>
      <c r="G447" s="93"/>
      <c r="H447" s="94"/>
      <c r="I447" s="185"/>
      <c r="J447" s="200"/>
      <c r="K447" s="210"/>
      <c r="L447" s="95"/>
      <c r="M447" s="92"/>
      <c r="N447" s="95"/>
      <c r="O447" s="92"/>
      <c r="P447" s="95"/>
      <c r="Q447" s="128"/>
      <c r="R447" s="95"/>
      <c r="S447" s="128"/>
      <c r="T447" s="211"/>
      <c r="U447" s="203"/>
      <c r="V447" s="92"/>
      <c r="W447" s="96"/>
      <c r="X447" s="92"/>
      <c r="Y447" s="220"/>
      <c r="Z447" s="226"/>
      <c r="AA447" s="165"/>
      <c r="AB447" s="165"/>
      <c r="AC447" s="165"/>
      <c r="AD447" s="165"/>
      <c r="AE447" s="165"/>
      <c r="AF447" s="168"/>
      <c r="AG447"/>
      <c r="AH447" s="107">
        <f t="shared" si="301"/>
        <v>0</v>
      </c>
      <c r="AI447" s="107">
        <f t="shared" si="302"/>
        <v>0</v>
      </c>
      <c r="AJ447" s="107">
        <f t="shared" si="303"/>
        <v>0</v>
      </c>
      <c r="AK447" s="107">
        <f t="shared" si="304"/>
        <v>0</v>
      </c>
      <c r="AL447" s="107">
        <f t="shared" si="305"/>
        <v>0</v>
      </c>
      <c r="AM447" s="107">
        <f t="shared" si="300"/>
        <v>0</v>
      </c>
      <c r="AO447" s="161" t="e">
        <f t="shared" si="306"/>
        <v>#DIV/0!</v>
      </c>
      <c r="AP447" s="161" t="e">
        <f t="shared" si="307"/>
        <v>#DIV/0!</v>
      </c>
      <c r="AQ447" s="161" t="e">
        <f t="shared" si="308"/>
        <v>#DIV/0!</v>
      </c>
      <c r="AR447" s="161" t="e">
        <f t="shared" si="309"/>
        <v>#DIV/0!</v>
      </c>
      <c r="AS447" s="161" t="e">
        <f t="shared" si="310"/>
        <v>#DIV/0!</v>
      </c>
      <c r="AT447" s="107">
        <f t="shared" si="311"/>
        <v>0</v>
      </c>
      <c r="AU447" s="161" t="e">
        <f t="shared" si="312"/>
        <v>#DIV/0!</v>
      </c>
      <c r="AV447" s="161" t="e">
        <f t="shared" si="313"/>
        <v>#DIV/0!</v>
      </c>
      <c r="AW447" s="161" t="e">
        <f t="shared" si="314"/>
        <v>#DIV/0!</v>
      </c>
      <c r="AX447" s="161" t="e">
        <f t="shared" si="315"/>
        <v>#DIV/0!</v>
      </c>
      <c r="AY447" s="161" t="e">
        <f t="shared" si="316"/>
        <v>#DIV/0!</v>
      </c>
      <c r="AZ447" s="107">
        <f t="shared" si="317"/>
        <v>0</v>
      </c>
      <c r="BA447" s="161" t="e">
        <f t="shared" si="318"/>
        <v>#DIV/0!</v>
      </c>
      <c r="BB447" s="161" t="e">
        <f t="shared" si="319"/>
        <v>#DIV/0!</v>
      </c>
      <c r="BC447" s="161" t="e">
        <f t="shared" si="320"/>
        <v>#DIV/0!</v>
      </c>
      <c r="BD447" s="161" t="e">
        <f t="shared" si="321"/>
        <v>#DIV/0!</v>
      </c>
      <c r="BE447" s="161" t="e">
        <f t="shared" si="322"/>
        <v>#DIV/0!</v>
      </c>
      <c r="BF447" s="107">
        <f t="shared" si="323"/>
        <v>0</v>
      </c>
      <c r="BG447" s="161" t="e">
        <f t="shared" si="324"/>
        <v>#DIV/0!</v>
      </c>
      <c r="BH447" s="161" t="e">
        <f t="shared" si="325"/>
        <v>#DIV/0!</v>
      </c>
      <c r="BI447" s="161" t="e">
        <f t="shared" si="326"/>
        <v>#DIV/0!</v>
      </c>
      <c r="BJ447" s="161" t="e">
        <f t="shared" si="327"/>
        <v>#DIV/0!</v>
      </c>
      <c r="BK447" s="161" t="e">
        <f t="shared" si="328"/>
        <v>#DIV/0!</v>
      </c>
      <c r="BL447" s="107">
        <f t="shared" si="329"/>
        <v>0</v>
      </c>
      <c r="BM447" s="161" t="e">
        <f t="shared" si="330"/>
        <v>#DIV/0!</v>
      </c>
      <c r="BN447" s="161" t="e">
        <f t="shared" si="331"/>
        <v>#DIV/0!</v>
      </c>
      <c r="BO447" s="161" t="e">
        <f t="shared" si="332"/>
        <v>#DIV/0!</v>
      </c>
      <c r="BP447" s="161" t="e">
        <f t="shared" si="333"/>
        <v>#DIV/0!</v>
      </c>
      <c r="BQ447" s="161" t="e">
        <f t="shared" si="334"/>
        <v>#DIV/0!</v>
      </c>
      <c r="BR447" s="107">
        <f t="shared" si="335"/>
        <v>0</v>
      </c>
      <c r="BS447" s="161" t="e">
        <f t="shared" si="336"/>
        <v>#DIV/0!</v>
      </c>
      <c r="BT447" s="161" t="e">
        <f t="shared" si="337"/>
        <v>#DIV/0!</v>
      </c>
      <c r="BU447" s="161" t="e">
        <f t="shared" si="338"/>
        <v>#DIV/0!</v>
      </c>
      <c r="BV447" s="161" t="e">
        <f t="shared" si="339"/>
        <v>#DIV/0!</v>
      </c>
      <c r="BW447" s="161" t="e">
        <f t="shared" si="340"/>
        <v>#DIV/0!</v>
      </c>
      <c r="BX447" s="107">
        <f t="shared" si="341"/>
        <v>0</v>
      </c>
      <c r="BZ447" s="40" t="e">
        <f>VLOOKUP(I447,Lists!$D$2:$D$19,1,FALSE)</f>
        <v>#N/A</v>
      </c>
      <c r="CA447" s="40" t="e">
        <f>VLOOKUP($I447,Blends!$B$2:$B$115,1,FALSE)</f>
        <v>#N/A</v>
      </c>
      <c r="CC447" s="218">
        <f>ROUND(IF($I447="Other HFC Blend",(Z447*$L447*SUMIF(Lists!$E$2:$E$133,'Quarterly Information'!$K447,Exchange_Value)+Z447*$N447*SUMIF(Lists!$E$2:$E$133,'Quarterly Information'!$M447,Exchange_Value)+Z447*$P447*SUMIF(Lists!$E$2:$E$133,'Quarterly Information'!$O447,Exchange_Value)+Z447*$R447*SUMIF(Lists!$E$2:$E$133,'Quarterly Information'!$Q447,Exchange_Value)+Z447*$T447*SUMIF(Lists!$E$2:$E$133,'Quarterly Information'!$S447,Exchange_Value))/1000,Z447*SUMIF(Lists!$E$2:$E$133,$I447,Exchange_Value)/1000),1)</f>
        <v>0</v>
      </c>
      <c r="CD447" s="218">
        <f>ROUND(IF($I447="Other HFC Blend",(AA447*$L447*SUMIF(Lists!$E$2:$E$133,'Quarterly Information'!$K447,Exchange_Value)+AA447*$N447*SUMIF(Lists!$E$2:$E$133,'Quarterly Information'!$M447,Exchange_Value)+AA447*$P447*SUMIF(Lists!$E$2:$E$133,'Quarterly Information'!$O447,Exchange_Value)+AA447*$R447*SUMIF(Lists!$E$2:$E$133,'Quarterly Information'!$Q447,Exchange_Value)+AA447*$T447*SUMIF(Lists!$E$2:$E$133,'Quarterly Information'!$S447,Exchange_Value))/1000,AA447*SUMIF(Lists!$E$2:$E$133,$I447,Exchange_Value)/1000),1)</f>
        <v>0</v>
      </c>
      <c r="CE447" s="218">
        <f>ROUND(IF($I447="Other HFC Blend",(AB447*$L447*SUMIF(Lists!$E$2:$E$133,'Quarterly Information'!$K447,Exchange_Value)+AB447*$N447*SUMIF(Lists!$E$2:$E$133,'Quarterly Information'!$M447,Exchange_Value)+AB447*$P447*SUMIF(Lists!$E$2:$E$133,'Quarterly Information'!$O447,Exchange_Value)+AB447*$R447*SUMIF(Lists!$E$2:$E$133,'Quarterly Information'!$Q447,Exchange_Value)+AB447*$T447*SUMIF(Lists!$E$2:$E$133,'Quarterly Information'!$S447,Exchange_Value))/1000,AB447*SUMIF(Lists!$E$2:$E$133,$I447,Exchange_Value)/1000),1)</f>
        <v>0</v>
      </c>
      <c r="CF447" s="218">
        <f>ROUND(IF($I447="Other HFC Blend",(AC447*$L447*SUMIF(Lists!$E$2:$E$133,'Quarterly Information'!$K447,Exchange_Value)+AC447*$N447*SUMIF(Lists!$E$2:$E$133,'Quarterly Information'!$M447,Exchange_Value)+AC447*$P447*SUMIF(Lists!$E$2:$E$133,'Quarterly Information'!$O447,Exchange_Value)+AC447*$R447*SUMIF(Lists!$E$2:$E$133,'Quarterly Information'!$Q447,Exchange_Value)+AC447*$T447*SUMIF(Lists!$E$2:$E$133,'Quarterly Information'!$S447,Exchange_Value))/1000,AC447*SUMIF(Lists!$E$2:$E$133,$I447,Exchange_Value)/1000),1)</f>
        <v>0</v>
      </c>
      <c r="CG447" s="218">
        <f>ROUND(IF($I447="Other HFC Blend",(AD447*$L447*SUMIF(Lists!$E$2:$E$133,'Quarterly Information'!$K447,Exchange_Value)+AD447*$N447*SUMIF(Lists!$E$2:$E$133,'Quarterly Information'!$M447,Exchange_Value)+AD447*$P447*SUMIF(Lists!$E$2:$E$133,'Quarterly Information'!$O447,Exchange_Value)+AD447*$R447*SUMIF(Lists!$E$2:$E$133,'Quarterly Information'!$Q447,Exchange_Value)+AD447*$T447*SUMIF(Lists!$E$2:$E$133,'Quarterly Information'!$S447,Exchange_Value))/1000,AD447*SUMIF(Lists!$E$2:$E$133,$I447,Exchange_Value)/1000),1)</f>
        <v>0</v>
      </c>
      <c r="CH447" s="218">
        <f>ROUND(IF($I447="Other HFC Blend",(AE447*$L447*SUMIF(Lists!$E$2:$E$133,'Quarterly Information'!$K447,Exchange_Value)+AE447*$N447*SUMIF(Lists!$E$2:$E$133,'Quarterly Information'!$M447,Exchange_Value)+AE447*$P447*SUMIF(Lists!$E$2:$E$133,'Quarterly Information'!$O447,Exchange_Value)+AE447*$R447*SUMIF(Lists!$E$2:$E$133,'Quarterly Information'!$Q447,Exchange_Value)+AE447*$T447*SUMIF(Lists!$E$2:$E$133,'Quarterly Information'!$S447,Exchange_Value))/1000,AE447*SUMIF(Lists!$E$2:$E$133,$I447,Exchange_Value)/1000),1)</f>
        <v>0</v>
      </c>
      <c r="CI447" s="218">
        <f>ROUND(IF($I447="Other HFC Blend",(AF447*$L447*SUMIF(Lists!$E$2:$E$133,'Quarterly Information'!$K447,Exchange_Value)+AF447*$N447*SUMIF(Lists!$E$2:$E$133,'Quarterly Information'!$M447,Exchange_Value)+AF447*$P447*SUMIF(Lists!$E$2:$E$133,'Quarterly Information'!$O447,Exchange_Value)+AF447*$R447*SUMIF(Lists!$E$2:$E$133,'Quarterly Information'!$Q447,Exchange_Value)+AF447*$T447*SUMIF(Lists!$E$2:$E$133,'Quarterly Information'!$S447,Exchange_Value))/1000,AF447*SUMIF(Lists!$E$2:$E$133,$I447,Exchange_Value)/1000),1)</f>
        <v>0</v>
      </c>
    </row>
    <row r="448" spans="1:87" ht="14" x14ac:dyDescent="0.25">
      <c r="A448" s="39">
        <v>406</v>
      </c>
      <c r="B448" s="90" t="str">
        <f t="shared" si="299"/>
        <v/>
      </c>
      <c r="C448" s="159"/>
      <c r="D448" s="91"/>
      <c r="E448" s="174"/>
      <c r="F448" s="92"/>
      <c r="G448" s="93"/>
      <c r="H448" s="94"/>
      <c r="I448" s="185"/>
      <c r="J448" s="200"/>
      <c r="K448" s="210"/>
      <c r="L448" s="95"/>
      <c r="M448" s="92"/>
      <c r="N448" s="95"/>
      <c r="O448" s="92"/>
      <c r="P448" s="95"/>
      <c r="Q448" s="128"/>
      <c r="R448" s="95"/>
      <c r="S448" s="128"/>
      <c r="T448" s="211"/>
      <c r="U448" s="203"/>
      <c r="V448" s="92"/>
      <c r="W448" s="96"/>
      <c r="X448" s="92"/>
      <c r="Y448" s="220"/>
      <c r="Z448" s="226"/>
      <c r="AA448" s="165"/>
      <c r="AB448" s="165"/>
      <c r="AC448" s="165"/>
      <c r="AD448" s="165"/>
      <c r="AE448" s="165"/>
      <c r="AF448" s="168"/>
      <c r="AG448"/>
      <c r="AH448" s="107">
        <f t="shared" si="301"/>
        <v>0</v>
      </c>
      <c r="AI448" s="107">
        <f t="shared" si="302"/>
        <v>0</v>
      </c>
      <c r="AJ448" s="107">
        <f t="shared" si="303"/>
        <v>0</v>
      </c>
      <c r="AK448" s="107">
        <f t="shared" si="304"/>
        <v>0</v>
      </c>
      <c r="AL448" s="107">
        <f t="shared" si="305"/>
        <v>0</v>
      </c>
      <c r="AM448" s="107">
        <f t="shared" si="300"/>
        <v>0</v>
      </c>
      <c r="AO448" s="161" t="e">
        <f t="shared" si="306"/>
        <v>#DIV/0!</v>
      </c>
      <c r="AP448" s="161" t="e">
        <f t="shared" si="307"/>
        <v>#DIV/0!</v>
      </c>
      <c r="AQ448" s="161" t="e">
        <f t="shared" si="308"/>
        <v>#DIV/0!</v>
      </c>
      <c r="AR448" s="161" t="e">
        <f t="shared" si="309"/>
        <v>#DIV/0!</v>
      </c>
      <c r="AS448" s="161" t="e">
        <f t="shared" si="310"/>
        <v>#DIV/0!</v>
      </c>
      <c r="AT448" s="107">
        <f t="shared" si="311"/>
        <v>0</v>
      </c>
      <c r="AU448" s="161" t="e">
        <f t="shared" si="312"/>
        <v>#DIV/0!</v>
      </c>
      <c r="AV448" s="161" t="e">
        <f t="shared" si="313"/>
        <v>#DIV/0!</v>
      </c>
      <c r="AW448" s="161" t="e">
        <f t="shared" si="314"/>
        <v>#DIV/0!</v>
      </c>
      <c r="AX448" s="161" t="e">
        <f t="shared" si="315"/>
        <v>#DIV/0!</v>
      </c>
      <c r="AY448" s="161" t="e">
        <f t="shared" si="316"/>
        <v>#DIV/0!</v>
      </c>
      <c r="AZ448" s="107">
        <f t="shared" si="317"/>
        <v>0</v>
      </c>
      <c r="BA448" s="161" t="e">
        <f t="shared" si="318"/>
        <v>#DIV/0!</v>
      </c>
      <c r="BB448" s="161" t="e">
        <f t="shared" si="319"/>
        <v>#DIV/0!</v>
      </c>
      <c r="BC448" s="161" t="e">
        <f t="shared" si="320"/>
        <v>#DIV/0!</v>
      </c>
      <c r="BD448" s="161" t="e">
        <f t="shared" si="321"/>
        <v>#DIV/0!</v>
      </c>
      <c r="BE448" s="161" t="e">
        <f t="shared" si="322"/>
        <v>#DIV/0!</v>
      </c>
      <c r="BF448" s="107">
        <f t="shared" si="323"/>
        <v>0</v>
      </c>
      <c r="BG448" s="161" t="e">
        <f t="shared" si="324"/>
        <v>#DIV/0!</v>
      </c>
      <c r="BH448" s="161" t="e">
        <f t="shared" si="325"/>
        <v>#DIV/0!</v>
      </c>
      <c r="BI448" s="161" t="e">
        <f t="shared" si="326"/>
        <v>#DIV/0!</v>
      </c>
      <c r="BJ448" s="161" t="e">
        <f t="shared" si="327"/>
        <v>#DIV/0!</v>
      </c>
      <c r="BK448" s="161" t="e">
        <f t="shared" si="328"/>
        <v>#DIV/0!</v>
      </c>
      <c r="BL448" s="107">
        <f t="shared" si="329"/>
        <v>0</v>
      </c>
      <c r="BM448" s="161" t="e">
        <f t="shared" si="330"/>
        <v>#DIV/0!</v>
      </c>
      <c r="BN448" s="161" t="e">
        <f t="shared" si="331"/>
        <v>#DIV/0!</v>
      </c>
      <c r="BO448" s="161" t="e">
        <f t="shared" si="332"/>
        <v>#DIV/0!</v>
      </c>
      <c r="BP448" s="161" t="e">
        <f t="shared" si="333"/>
        <v>#DIV/0!</v>
      </c>
      <c r="BQ448" s="161" t="e">
        <f t="shared" si="334"/>
        <v>#DIV/0!</v>
      </c>
      <c r="BR448" s="107">
        <f t="shared" si="335"/>
        <v>0</v>
      </c>
      <c r="BS448" s="161" t="e">
        <f t="shared" si="336"/>
        <v>#DIV/0!</v>
      </c>
      <c r="BT448" s="161" t="e">
        <f t="shared" si="337"/>
        <v>#DIV/0!</v>
      </c>
      <c r="BU448" s="161" t="e">
        <f t="shared" si="338"/>
        <v>#DIV/0!</v>
      </c>
      <c r="BV448" s="161" t="e">
        <f t="shared" si="339"/>
        <v>#DIV/0!</v>
      </c>
      <c r="BW448" s="161" t="e">
        <f t="shared" si="340"/>
        <v>#DIV/0!</v>
      </c>
      <c r="BX448" s="107">
        <f t="shared" si="341"/>
        <v>0</v>
      </c>
      <c r="BZ448" s="40" t="e">
        <f>VLOOKUP(I448,Lists!$D$2:$D$19,1,FALSE)</f>
        <v>#N/A</v>
      </c>
      <c r="CA448" s="40" t="e">
        <f>VLOOKUP($I448,Blends!$B$2:$B$115,1,FALSE)</f>
        <v>#N/A</v>
      </c>
      <c r="CC448" s="218">
        <f>ROUND(IF($I448="Other HFC Blend",(Z448*$L448*SUMIF(Lists!$E$2:$E$133,'Quarterly Information'!$K448,Exchange_Value)+Z448*$N448*SUMIF(Lists!$E$2:$E$133,'Quarterly Information'!$M448,Exchange_Value)+Z448*$P448*SUMIF(Lists!$E$2:$E$133,'Quarterly Information'!$O448,Exchange_Value)+Z448*$R448*SUMIF(Lists!$E$2:$E$133,'Quarterly Information'!$Q448,Exchange_Value)+Z448*$T448*SUMIF(Lists!$E$2:$E$133,'Quarterly Information'!$S448,Exchange_Value))/1000,Z448*SUMIF(Lists!$E$2:$E$133,$I448,Exchange_Value)/1000),1)</f>
        <v>0</v>
      </c>
      <c r="CD448" s="218">
        <f>ROUND(IF($I448="Other HFC Blend",(AA448*$L448*SUMIF(Lists!$E$2:$E$133,'Quarterly Information'!$K448,Exchange_Value)+AA448*$N448*SUMIF(Lists!$E$2:$E$133,'Quarterly Information'!$M448,Exchange_Value)+AA448*$P448*SUMIF(Lists!$E$2:$E$133,'Quarterly Information'!$O448,Exchange_Value)+AA448*$R448*SUMIF(Lists!$E$2:$E$133,'Quarterly Information'!$Q448,Exchange_Value)+AA448*$T448*SUMIF(Lists!$E$2:$E$133,'Quarterly Information'!$S448,Exchange_Value))/1000,AA448*SUMIF(Lists!$E$2:$E$133,$I448,Exchange_Value)/1000),1)</f>
        <v>0</v>
      </c>
      <c r="CE448" s="218">
        <f>ROUND(IF($I448="Other HFC Blend",(AB448*$L448*SUMIF(Lists!$E$2:$E$133,'Quarterly Information'!$K448,Exchange_Value)+AB448*$N448*SUMIF(Lists!$E$2:$E$133,'Quarterly Information'!$M448,Exchange_Value)+AB448*$P448*SUMIF(Lists!$E$2:$E$133,'Quarterly Information'!$O448,Exchange_Value)+AB448*$R448*SUMIF(Lists!$E$2:$E$133,'Quarterly Information'!$Q448,Exchange_Value)+AB448*$T448*SUMIF(Lists!$E$2:$E$133,'Quarterly Information'!$S448,Exchange_Value))/1000,AB448*SUMIF(Lists!$E$2:$E$133,$I448,Exchange_Value)/1000),1)</f>
        <v>0</v>
      </c>
      <c r="CF448" s="218">
        <f>ROUND(IF($I448="Other HFC Blend",(AC448*$L448*SUMIF(Lists!$E$2:$E$133,'Quarterly Information'!$K448,Exchange_Value)+AC448*$N448*SUMIF(Lists!$E$2:$E$133,'Quarterly Information'!$M448,Exchange_Value)+AC448*$P448*SUMIF(Lists!$E$2:$E$133,'Quarterly Information'!$O448,Exchange_Value)+AC448*$R448*SUMIF(Lists!$E$2:$E$133,'Quarterly Information'!$Q448,Exchange_Value)+AC448*$T448*SUMIF(Lists!$E$2:$E$133,'Quarterly Information'!$S448,Exchange_Value))/1000,AC448*SUMIF(Lists!$E$2:$E$133,$I448,Exchange_Value)/1000),1)</f>
        <v>0</v>
      </c>
      <c r="CG448" s="218">
        <f>ROUND(IF($I448="Other HFC Blend",(AD448*$L448*SUMIF(Lists!$E$2:$E$133,'Quarterly Information'!$K448,Exchange_Value)+AD448*$N448*SUMIF(Lists!$E$2:$E$133,'Quarterly Information'!$M448,Exchange_Value)+AD448*$P448*SUMIF(Lists!$E$2:$E$133,'Quarterly Information'!$O448,Exchange_Value)+AD448*$R448*SUMIF(Lists!$E$2:$E$133,'Quarterly Information'!$Q448,Exchange_Value)+AD448*$T448*SUMIF(Lists!$E$2:$E$133,'Quarterly Information'!$S448,Exchange_Value))/1000,AD448*SUMIF(Lists!$E$2:$E$133,$I448,Exchange_Value)/1000),1)</f>
        <v>0</v>
      </c>
      <c r="CH448" s="218">
        <f>ROUND(IF($I448="Other HFC Blend",(AE448*$L448*SUMIF(Lists!$E$2:$E$133,'Quarterly Information'!$K448,Exchange_Value)+AE448*$N448*SUMIF(Lists!$E$2:$E$133,'Quarterly Information'!$M448,Exchange_Value)+AE448*$P448*SUMIF(Lists!$E$2:$E$133,'Quarterly Information'!$O448,Exchange_Value)+AE448*$R448*SUMIF(Lists!$E$2:$E$133,'Quarterly Information'!$Q448,Exchange_Value)+AE448*$T448*SUMIF(Lists!$E$2:$E$133,'Quarterly Information'!$S448,Exchange_Value))/1000,AE448*SUMIF(Lists!$E$2:$E$133,$I448,Exchange_Value)/1000),1)</f>
        <v>0</v>
      </c>
      <c r="CI448" s="218">
        <f>ROUND(IF($I448="Other HFC Blend",(AF448*$L448*SUMIF(Lists!$E$2:$E$133,'Quarterly Information'!$K448,Exchange_Value)+AF448*$N448*SUMIF(Lists!$E$2:$E$133,'Quarterly Information'!$M448,Exchange_Value)+AF448*$P448*SUMIF(Lists!$E$2:$E$133,'Quarterly Information'!$O448,Exchange_Value)+AF448*$R448*SUMIF(Lists!$E$2:$E$133,'Quarterly Information'!$Q448,Exchange_Value)+AF448*$T448*SUMIF(Lists!$E$2:$E$133,'Quarterly Information'!$S448,Exchange_Value))/1000,AF448*SUMIF(Lists!$E$2:$E$133,$I448,Exchange_Value)/1000),1)</f>
        <v>0</v>
      </c>
    </row>
    <row r="449" spans="1:87" ht="14" x14ac:dyDescent="0.25">
      <c r="A449" s="39">
        <v>407</v>
      </c>
      <c r="B449" s="90" t="str">
        <f t="shared" si="299"/>
        <v/>
      </c>
      <c r="C449" s="159"/>
      <c r="D449" s="91"/>
      <c r="E449" s="174"/>
      <c r="F449" s="92"/>
      <c r="G449" s="93"/>
      <c r="H449" s="94"/>
      <c r="I449" s="185"/>
      <c r="J449" s="200"/>
      <c r="K449" s="210"/>
      <c r="L449" s="95"/>
      <c r="M449" s="92"/>
      <c r="N449" s="95"/>
      <c r="O449" s="92"/>
      <c r="P449" s="95"/>
      <c r="Q449" s="128"/>
      <c r="R449" s="95"/>
      <c r="S449" s="128"/>
      <c r="T449" s="211"/>
      <c r="U449" s="203"/>
      <c r="V449" s="92"/>
      <c r="W449" s="96"/>
      <c r="X449" s="92"/>
      <c r="Y449" s="220"/>
      <c r="Z449" s="226"/>
      <c r="AA449" s="165"/>
      <c r="AB449" s="165"/>
      <c r="AC449" s="165"/>
      <c r="AD449" s="165"/>
      <c r="AE449" s="165"/>
      <c r="AF449" s="168"/>
      <c r="AG449"/>
      <c r="AH449" s="107">
        <f t="shared" si="301"/>
        <v>0</v>
      </c>
      <c r="AI449" s="107">
        <f t="shared" si="302"/>
        <v>0</v>
      </c>
      <c r="AJ449" s="107">
        <f t="shared" si="303"/>
        <v>0</v>
      </c>
      <c r="AK449" s="107">
        <f t="shared" si="304"/>
        <v>0</v>
      </c>
      <c r="AL449" s="107">
        <f t="shared" si="305"/>
        <v>0</v>
      </c>
      <c r="AM449" s="107">
        <f t="shared" si="300"/>
        <v>0</v>
      </c>
      <c r="AO449" s="161" t="e">
        <f t="shared" si="306"/>
        <v>#DIV/0!</v>
      </c>
      <c r="AP449" s="161" t="e">
        <f t="shared" si="307"/>
        <v>#DIV/0!</v>
      </c>
      <c r="AQ449" s="161" t="e">
        <f t="shared" si="308"/>
        <v>#DIV/0!</v>
      </c>
      <c r="AR449" s="161" t="e">
        <f t="shared" si="309"/>
        <v>#DIV/0!</v>
      </c>
      <c r="AS449" s="161" t="e">
        <f t="shared" si="310"/>
        <v>#DIV/0!</v>
      </c>
      <c r="AT449" s="107">
        <f t="shared" si="311"/>
        <v>0</v>
      </c>
      <c r="AU449" s="161" t="e">
        <f t="shared" si="312"/>
        <v>#DIV/0!</v>
      </c>
      <c r="AV449" s="161" t="e">
        <f t="shared" si="313"/>
        <v>#DIV/0!</v>
      </c>
      <c r="AW449" s="161" t="e">
        <f t="shared" si="314"/>
        <v>#DIV/0!</v>
      </c>
      <c r="AX449" s="161" t="e">
        <f t="shared" si="315"/>
        <v>#DIV/0!</v>
      </c>
      <c r="AY449" s="161" t="e">
        <f t="shared" si="316"/>
        <v>#DIV/0!</v>
      </c>
      <c r="AZ449" s="107">
        <f t="shared" si="317"/>
        <v>0</v>
      </c>
      <c r="BA449" s="161" t="e">
        <f t="shared" si="318"/>
        <v>#DIV/0!</v>
      </c>
      <c r="BB449" s="161" t="e">
        <f t="shared" si="319"/>
        <v>#DIV/0!</v>
      </c>
      <c r="BC449" s="161" t="e">
        <f t="shared" si="320"/>
        <v>#DIV/0!</v>
      </c>
      <c r="BD449" s="161" t="e">
        <f t="shared" si="321"/>
        <v>#DIV/0!</v>
      </c>
      <c r="BE449" s="161" t="e">
        <f t="shared" si="322"/>
        <v>#DIV/0!</v>
      </c>
      <c r="BF449" s="107">
        <f t="shared" si="323"/>
        <v>0</v>
      </c>
      <c r="BG449" s="161" t="e">
        <f t="shared" si="324"/>
        <v>#DIV/0!</v>
      </c>
      <c r="BH449" s="161" t="e">
        <f t="shared" si="325"/>
        <v>#DIV/0!</v>
      </c>
      <c r="BI449" s="161" t="e">
        <f t="shared" si="326"/>
        <v>#DIV/0!</v>
      </c>
      <c r="BJ449" s="161" t="e">
        <f t="shared" si="327"/>
        <v>#DIV/0!</v>
      </c>
      <c r="BK449" s="161" t="e">
        <f t="shared" si="328"/>
        <v>#DIV/0!</v>
      </c>
      <c r="BL449" s="107">
        <f t="shared" si="329"/>
        <v>0</v>
      </c>
      <c r="BM449" s="161" t="e">
        <f t="shared" si="330"/>
        <v>#DIV/0!</v>
      </c>
      <c r="BN449" s="161" t="e">
        <f t="shared" si="331"/>
        <v>#DIV/0!</v>
      </c>
      <c r="BO449" s="161" t="e">
        <f t="shared" si="332"/>
        <v>#DIV/0!</v>
      </c>
      <c r="BP449" s="161" t="e">
        <f t="shared" si="333"/>
        <v>#DIV/0!</v>
      </c>
      <c r="BQ449" s="161" t="e">
        <f t="shared" si="334"/>
        <v>#DIV/0!</v>
      </c>
      <c r="BR449" s="107">
        <f t="shared" si="335"/>
        <v>0</v>
      </c>
      <c r="BS449" s="161" t="e">
        <f t="shared" si="336"/>
        <v>#DIV/0!</v>
      </c>
      <c r="BT449" s="161" t="e">
        <f t="shared" si="337"/>
        <v>#DIV/0!</v>
      </c>
      <c r="BU449" s="161" t="e">
        <f t="shared" si="338"/>
        <v>#DIV/0!</v>
      </c>
      <c r="BV449" s="161" t="e">
        <f t="shared" si="339"/>
        <v>#DIV/0!</v>
      </c>
      <c r="BW449" s="161" t="e">
        <f t="shared" si="340"/>
        <v>#DIV/0!</v>
      </c>
      <c r="BX449" s="107">
        <f t="shared" si="341"/>
        <v>0</v>
      </c>
      <c r="BZ449" s="40" t="e">
        <f>VLOOKUP(I449,Lists!$D$2:$D$19,1,FALSE)</f>
        <v>#N/A</v>
      </c>
      <c r="CA449" s="40" t="e">
        <f>VLOOKUP($I449,Blends!$B$2:$B$115,1,FALSE)</f>
        <v>#N/A</v>
      </c>
      <c r="CC449" s="218">
        <f>ROUND(IF($I449="Other HFC Blend",(Z449*$L449*SUMIF(Lists!$E$2:$E$133,'Quarterly Information'!$K449,Exchange_Value)+Z449*$N449*SUMIF(Lists!$E$2:$E$133,'Quarterly Information'!$M449,Exchange_Value)+Z449*$P449*SUMIF(Lists!$E$2:$E$133,'Quarterly Information'!$O449,Exchange_Value)+Z449*$R449*SUMIF(Lists!$E$2:$E$133,'Quarterly Information'!$Q449,Exchange_Value)+Z449*$T449*SUMIF(Lists!$E$2:$E$133,'Quarterly Information'!$S449,Exchange_Value))/1000,Z449*SUMIF(Lists!$E$2:$E$133,$I449,Exchange_Value)/1000),1)</f>
        <v>0</v>
      </c>
      <c r="CD449" s="218">
        <f>ROUND(IF($I449="Other HFC Blend",(AA449*$L449*SUMIF(Lists!$E$2:$E$133,'Quarterly Information'!$K449,Exchange_Value)+AA449*$N449*SUMIF(Lists!$E$2:$E$133,'Quarterly Information'!$M449,Exchange_Value)+AA449*$P449*SUMIF(Lists!$E$2:$E$133,'Quarterly Information'!$O449,Exchange_Value)+AA449*$R449*SUMIF(Lists!$E$2:$E$133,'Quarterly Information'!$Q449,Exchange_Value)+AA449*$T449*SUMIF(Lists!$E$2:$E$133,'Quarterly Information'!$S449,Exchange_Value))/1000,AA449*SUMIF(Lists!$E$2:$E$133,$I449,Exchange_Value)/1000),1)</f>
        <v>0</v>
      </c>
      <c r="CE449" s="218">
        <f>ROUND(IF($I449="Other HFC Blend",(AB449*$L449*SUMIF(Lists!$E$2:$E$133,'Quarterly Information'!$K449,Exchange_Value)+AB449*$N449*SUMIF(Lists!$E$2:$E$133,'Quarterly Information'!$M449,Exchange_Value)+AB449*$P449*SUMIF(Lists!$E$2:$E$133,'Quarterly Information'!$O449,Exchange_Value)+AB449*$R449*SUMIF(Lists!$E$2:$E$133,'Quarterly Information'!$Q449,Exchange_Value)+AB449*$T449*SUMIF(Lists!$E$2:$E$133,'Quarterly Information'!$S449,Exchange_Value))/1000,AB449*SUMIF(Lists!$E$2:$E$133,$I449,Exchange_Value)/1000),1)</f>
        <v>0</v>
      </c>
      <c r="CF449" s="218">
        <f>ROUND(IF($I449="Other HFC Blend",(AC449*$L449*SUMIF(Lists!$E$2:$E$133,'Quarterly Information'!$K449,Exchange_Value)+AC449*$N449*SUMIF(Lists!$E$2:$E$133,'Quarterly Information'!$M449,Exchange_Value)+AC449*$P449*SUMIF(Lists!$E$2:$E$133,'Quarterly Information'!$O449,Exchange_Value)+AC449*$R449*SUMIF(Lists!$E$2:$E$133,'Quarterly Information'!$Q449,Exchange_Value)+AC449*$T449*SUMIF(Lists!$E$2:$E$133,'Quarterly Information'!$S449,Exchange_Value))/1000,AC449*SUMIF(Lists!$E$2:$E$133,$I449,Exchange_Value)/1000),1)</f>
        <v>0</v>
      </c>
      <c r="CG449" s="218">
        <f>ROUND(IF($I449="Other HFC Blend",(AD449*$L449*SUMIF(Lists!$E$2:$E$133,'Quarterly Information'!$K449,Exchange_Value)+AD449*$N449*SUMIF(Lists!$E$2:$E$133,'Quarterly Information'!$M449,Exchange_Value)+AD449*$P449*SUMIF(Lists!$E$2:$E$133,'Quarterly Information'!$O449,Exchange_Value)+AD449*$R449*SUMIF(Lists!$E$2:$E$133,'Quarterly Information'!$Q449,Exchange_Value)+AD449*$T449*SUMIF(Lists!$E$2:$E$133,'Quarterly Information'!$S449,Exchange_Value))/1000,AD449*SUMIF(Lists!$E$2:$E$133,$I449,Exchange_Value)/1000),1)</f>
        <v>0</v>
      </c>
      <c r="CH449" s="218">
        <f>ROUND(IF($I449="Other HFC Blend",(AE449*$L449*SUMIF(Lists!$E$2:$E$133,'Quarterly Information'!$K449,Exchange_Value)+AE449*$N449*SUMIF(Lists!$E$2:$E$133,'Quarterly Information'!$M449,Exchange_Value)+AE449*$P449*SUMIF(Lists!$E$2:$E$133,'Quarterly Information'!$O449,Exchange_Value)+AE449*$R449*SUMIF(Lists!$E$2:$E$133,'Quarterly Information'!$Q449,Exchange_Value)+AE449*$T449*SUMIF(Lists!$E$2:$E$133,'Quarterly Information'!$S449,Exchange_Value))/1000,AE449*SUMIF(Lists!$E$2:$E$133,$I449,Exchange_Value)/1000),1)</f>
        <v>0</v>
      </c>
      <c r="CI449" s="218">
        <f>ROUND(IF($I449="Other HFC Blend",(AF449*$L449*SUMIF(Lists!$E$2:$E$133,'Quarterly Information'!$K449,Exchange_Value)+AF449*$N449*SUMIF(Lists!$E$2:$E$133,'Quarterly Information'!$M449,Exchange_Value)+AF449*$P449*SUMIF(Lists!$E$2:$E$133,'Quarterly Information'!$O449,Exchange_Value)+AF449*$R449*SUMIF(Lists!$E$2:$E$133,'Quarterly Information'!$Q449,Exchange_Value)+AF449*$T449*SUMIF(Lists!$E$2:$E$133,'Quarterly Information'!$S449,Exchange_Value))/1000,AF449*SUMIF(Lists!$E$2:$E$133,$I449,Exchange_Value)/1000),1)</f>
        <v>0</v>
      </c>
    </row>
    <row r="450" spans="1:87" ht="14" x14ac:dyDescent="0.25">
      <c r="A450" s="39">
        <v>408</v>
      </c>
      <c r="B450" s="90" t="str">
        <f t="shared" si="299"/>
        <v/>
      </c>
      <c r="C450" s="159"/>
      <c r="D450" s="91"/>
      <c r="E450" s="174"/>
      <c r="F450" s="92"/>
      <c r="G450" s="93"/>
      <c r="H450" s="94"/>
      <c r="I450" s="185"/>
      <c r="J450" s="200"/>
      <c r="K450" s="210"/>
      <c r="L450" s="95"/>
      <c r="M450" s="92"/>
      <c r="N450" s="95"/>
      <c r="O450" s="92"/>
      <c r="P450" s="95"/>
      <c r="Q450" s="128"/>
      <c r="R450" s="95"/>
      <c r="S450" s="128"/>
      <c r="T450" s="211"/>
      <c r="U450" s="203"/>
      <c r="V450" s="92"/>
      <c r="W450" s="96"/>
      <c r="X450" s="92"/>
      <c r="Y450" s="220"/>
      <c r="Z450" s="226"/>
      <c r="AA450" s="165"/>
      <c r="AB450" s="165"/>
      <c r="AC450" s="165"/>
      <c r="AD450" s="165"/>
      <c r="AE450" s="165"/>
      <c r="AF450" s="168"/>
      <c r="AG450"/>
      <c r="AH450" s="107">
        <f t="shared" si="301"/>
        <v>0</v>
      </c>
      <c r="AI450" s="107">
        <f t="shared" si="302"/>
        <v>0</v>
      </c>
      <c r="AJ450" s="107">
        <f t="shared" si="303"/>
        <v>0</v>
      </c>
      <c r="AK450" s="107">
        <f t="shared" si="304"/>
        <v>0</v>
      </c>
      <c r="AL450" s="107">
        <f t="shared" si="305"/>
        <v>0</v>
      </c>
      <c r="AM450" s="107">
        <f t="shared" si="300"/>
        <v>0</v>
      </c>
      <c r="AO450" s="161" t="e">
        <f t="shared" si="306"/>
        <v>#DIV/0!</v>
      </c>
      <c r="AP450" s="161" t="e">
        <f t="shared" si="307"/>
        <v>#DIV/0!</v>
      </c>
      <c r="AQ450" s="161" t="e">
        <f t="shared" si="308"/>
        <v>#DIV/0!</v>
      </c>
      <c r="AR450" s="161" t="e">
        <f t="shared" si="309"/>
        <v>#DIV/0!</v>
      </c>
      <c r="AS450" s="161" t="e">
        <f t="shared" si="310"/>
        <v>#DIV/0!</v>
      </c>
      <c r="AT450" s="107">
        <f t="shared" si="311"/>
        <v>0</v>
      </c>
      <c r="AU450" s="161" t="e">
        <f t="shared" si="312"/>
        <v>#DIV/0!</v>
      </c>
      <c r="AV450" s="161" t="e">
        <f t="shared" si="313"/>
        <v>#DIV/0!</v>
      </c>
      <c r="AW450" s="161" t="e">
        <f t="shared" si="314"/>
        <v>#DIV/0!</v>
      </c>
      <c r="AX450" s="161" t="e">
        <f t="shared" si="315"/>
        <v>#DIV/0!</v>
      </c>
      <c r="AY450" s="161" t="e">
        <f t="shared" si="316"/>
        <v>#DIV/0!</v>
      </c>
      <c r="AZ450" s="107">
        <f t="shared" si="317"/>
        <v>0</v>
      </c>
      <c r="BA450" s="161" t="e">
        <f t="shared" si="318"/>
        <v>#DIV/0!</v>
      </c>
      <c r="BB450" s="161" t="e">
        <f t="shared" si="319"/>
        <v>#DIV/0!</v>
      </c>
      <c r="BC450" s="161" t="e">
        <f t="shared" si="320"/>
        <v>#DIV/0!</v>
      </c>
      <c r="BD450" s="161" t="e">
        <f t="shared" si="321"/>
        <v>#DIV/0!</v>
      </c>
      <c r="BE450" s="161" t="e">
        <f t="shared" si="322"/>
        <v>#DIV/0!</v>
      </c>
      <c r="BF450" s="107">
        <f t="shared" si="323"/>
        <v>0</v>
      </c>
      <c r="BG450" s="161" t="e">
        <f t="shared" si="324"/>
        <v>#DIV/0!</v>
      </c>
      <c r="BH450" s="161" t="e">
        <f t="shared" si="325"/>
        <v>#DIV/0!</v>
      </c>
      <c r="BI450" s="161" t="e">
        <f t="shared" si="326"/>
        <v>#DIV/0!</v>
      </c>
      <c r="BJ450" s="161" t="e">
        <f t="shared" si="327"/>
        <v>#DIV/0!</v>
      </c>
      <c r="BK450" s="161" t="e">
        <f t="shared" si="328"/>
        <v>#DIV/0!</v>
      </c>
      <c r="BL450" s="107">
        <f t="shared" si="329"/>
        <v>0</v>
      </c>
      <c r="BM450" s="161" t="e">
        <f t="shared" si="330"/>
        <v>#DIV/0!</v>
      </c>
      <c r="BN450" s="161" t="e">
        <f t="shared" si="331"/>
        <v>#DIV/0!</v>
      </c>
      <c r="BO450" s="161" t="e">
        <f t="shared" si="332"/>
        <v>#DIV/0!</v>
      </c>
      <c r="BP450" s="161" t="e">
        <f t="shared" si="333"/>
        <v>#DIV/0!</v>
      </c>
      <c r="BQ450" s="161" t="e">
        <f t="shared" si="334"/>
        <v>#DIV/0!</v>
      </c>
      <c r="BR450" s="107">
        <f t="shared" si="335"/>
        <v>0</v>
      </c>
      <c r="BS450" s="161" t="e">
        <f t="shared" si="336"/>
        <v>#DIV/0!</v>
      </c>
      <c r="BT450" s="161" t="e">
        <f t="shared" si="337"/>
        <v>#DIV/0!</v>
      </c>
      <c r="BU450" s="161" t="e">
        <f t="shared" si="338"/>
        <v>#DIV/0!</v>
      </c>
      <c r="BV450" s="161" t="e">
        <f t="shared" si="339"/>
        <v>#DIV/0!</v>
      </c>
      <c r="BW450" s="161" t="e">
        <f t="shared" si="340"/>
        <v>#DIV/0!</v>
      </c>
      <c r="BX450" s="107">
        <f t="shared" si="341"/>
        <v>0</v>
      </c>
      <c r="BZ450" s="40" t="e">
        <f>VLOOKUP(I450,Lists!$D$2:$D$19,1,FALSE)</f>
        <v>#N/A</v>
      </c>
      <c r="CA450" s="40" t="e">
        <f>VLOOKUP($I450,Blends!$B$2:$B$115,1,FALSE)</f>
        <v>#N/A</v>
      </c>
      <c r="CC450" s="218">
        <f>ROUND(IF($I450="Other HFC Blend",(Z450*$L450*SUMIF(Lists!$E$2:$E$133,'Quarterly Information'!$K450,Exchange_Value)+Z450*$N450*SUMIF(Lists!$E$2:$E$133,'Quarterly Information'!$M450,Exchange_Value)+Z450*$P450*SUMIF(Lists!$E$2:$E$133,'Quarterly Information'!$O450,Exchange_Value)+Z450*$R450*SUMIF(Lists!$E$2:$E$133,'Quarterly Information'!$Q450,Exchange_Value)+Z450*$T450*SUMIF(Lists!$E$2:$E$133,'Quarterly Information'!$S450,Exchange_Value))/1000,Z450*SUMIF(Lists!$E$2:$E$133,$I450,Exchange_Value)/1000),1)</f>
        <v>0</v>
      </c>
      <c r="CD450" s="218">
        <f>ROUND(IF($I450="Other HFC Blend",(AA450*$L450*SUMIF(Lists!$E$2:$E$133,'Quarterly Information'!$K450,Exchange_Value)+AA450*$N450*SUMIF(Lists!$E$2:$E$133,'Quarterly Information'!$M450,Exchange_Value)+AA450*$P450*SUMIF(Lists!$E$2:$E$133,'Quarterly Information'!$O450,Exchange_Value)+AA450*$R450*SUMIF(Lists!$E$2:$E$133,'Quarterly Information'!$Q450,Exchange_Value)+AA450*$T450*SUMIF(Lists!$E$2:$E$133,'Quarterly Information'!$S450,Exchange_Value))/1000,AA450*SUMIF(Lists!$E$2:$E$133,$I450,Exchange_Value)/1000),1)</f>
        <v>0</v>
      </c>
      <c r="CE450" s="218">
        <f>ROUND(IF($I450="Other HFC Blend",(AB450*$L450*SUMIF(Lists!$E$2:$E$133,'Quarterly Information'!$K450,Exchange_Value)+AB450*$N450*SUMIF(Lists!$E$2:$E$133,'Quarterly Information'!$M450,Exchange_Value)+AB450*$P450*SUMIF(Lists!$E$2:$E$133,'Quarterly Information'!$O450,Exchange_Value)+AB450*$R450*SUMIF(Lists!$E$2:$E$133,'Quarterly Information'!$Q450,Exchange_Value)+AB450*$T450*SUMIF(Lists!$E$2:$E$133,'Quarterly Information'!$S450,Exchange_Value))/1000,AB450*SUMIF(Lists!$E$2:$E$133,$I450,Exchange_Value)/1000),1)</f>
        <v>0</v>
      </c>
      <c r="CF450" s="218">
        <f>ROUND(IF($I450="Other HFC Blend",(AC450*$L450*SUMIF(Lists!$E$2:$E$133,'Quarterly Information'!$K450,Exchange_Value)+AC450*$N450*SUMIF(Lists!$E$2:$E$133,'Quarterly Information'!$M450,Exchange_Value)+AC450*$P450*SUMIF(Lists!$E$2:$E$133,'Quarterly Information'!$O450,Exchange_Value)+AC450*$R450*SUMIF(Lists!$E$2:$E$133,'Quarterly Information'!$Q450,Exchange_Value)+AC450*$T450*SUMIF(Lists!$E$2:$E$133,'Quarterly Information'!$S450,Exchange_Value))/1000,AC450*SUMIF(Lists!$E$2:$E$133,$I450,Exchange_Value)/1000),1)</f>
        <v>0</v>
      </c>
      <c r="CG450" s="218">
        <f>ROUND(IF($I450="Other HFC Blend",(AD450*$L450*SUMIF(Lists!$E$2:$E$133,'Quarterly Information'!$K450,Exchange_Value)+AD450*$N450*SUMIF(Lists!$E$2:$E$133,'Quarterly Information'!$M450,Exchange_Value)+AD450*$P450*SUMIF(Lists!$E$2:$E$133,'Quarterly Information'!$O450,Exchange_Value)+AD450*$R450*SUMIF(Lists!$E$2:$E$133,'Quarterly Information'!$Q450,Exchange_Value)+AD450*$T450*SUMIF(Lists!$E$2:$E$133,'Quarterly Information'!$S450,Exchange_Value))/1000,AD450*SUMIF(Lists!$E$2:$E$133,$I450,Exchange_Value)/1000),1)</f>
        <v>0</v>
      </c>
      <c r="CH450" s="218">
        <f>ROUND(IF($I450="Other HFC Blend",(AE450*$L450*SUMIF(Lists!$E$2:$E$133,'Quarterly Information'!$K450,Exchange_Value)+AE450*$N450*SUMIF(Lists!$E$2:$E$133,'Quarterly Information'!$M450,Exchange_Value)+AE450*$P450*SUMIF(Lists!$E$2:$E$133,'Quarterly Information'!$O450,Exchange_Value)+AE450*$R450*SUMIF(Lists!$E$2:$E$133,'Quarterly Information'!$Q450,Exchange_Value)+AE450*$T450*SUMIF(Lists!$E$2:$E$133,'Quarterly Information'!$S450,Exchange_Value))/1000,AE450*SUMIF(Lists!$E$2:$E$133,$I450,Exchange_Value)/1000),1)</f>
        <v>0</v>
      </c>
      <c r="CI450" s="218">
        <f>ROUND(IF($I450="Other HFC Blend",(AF450*$L450*SUMIF(Lists!$E$2:$E$133,'Quarterly Information'!$K450,Exchange_Value)+AF450*$N450*SUMIF(Lists!$E$2:$E$133,'Quarterly Information'!$M450,Exchange_Value)+AF450*$P450*SUMIF(Lists!$E$2:$E$133,'Quarterly Information'!$O450,Exchange_Value)+AF450*$R450*SUMIF(Lists!$E$2:$E$133,'Quarterly Information'!$Q450,Exchange_Value)+AF450*$T450*SUMIF(Lists!$E$2:$E$133,'Quarterly Information'!$S450,Exchange_Value))/1000,AF450*SUMIF(Lists!$E$2:$E$133,$I450,Exchange_Value)/1000),1)</f>
        <v>0</v>
      </c>
    </row>
    <row r="451" spans="1:87" ht="14" x14ac:dyDescent="0.25">
      <c r="A451" s="39">
        <v>409</v>
      </c>
      <c r="B451" s="90" t="str">
        <f t="shared" si="299"/>
        <v/>
      </c>
      <c r="C451" s="159"/>
      <c r="D451" s="91"/>
      <c r="E451" s="174"/>
      <c r="F451" s="92"/>
      <c r="G451" s="93"/>
      <c r="H451" s="94"/>
      <c r="I451" s="185"/>
      <c r="J451" s="200"/>
      <c r="K451" s="210"/>
      <c r="L451" s="95"/>
      <c r="M451" s="92"/>
      <c r="N451" s="95"/>
      <c r="O451" s="92"/>
      <c r="P451" s="95"/>
      <c r="Q451" s="128"/>
      <c r="R451" s="95"/>
      <c r="S451" s="128"/>
      <c r="T451" s="211"/>
      <c r="U451" s="203"/>
      <c r="V451" s="92"/>
      <c r="W451" s="96"/>
      <c r="X451" s="92"/>
      <c r="Y451" s="220"/>
      <c r="Z451" s="226"/>
      <c r="AA451" s="165"/>
      <c r="AB451" s="165"/>
      <c r="AC451" s="165"/>
      <c r="AD451" s="165"/>
      <c r="AE451" s="165"/>
      <c r="AF451" s="168"/>
      <c r="AG451"/>
      <c r="AH451" s="107">
        <f t="shared" si="301"/>
        <v>0</v>
      </c>
      <c r="AI451" s="107">
        <f t="shared" si="302"/>
        <v>0</v>
      </c>
      <c r="AJ451" s="107">
        <f t="shared" si="303"/>
        <v>0</v>
      </c>
      <c r="AK451" s="107">
        <f t="shared" si="304"/>
        <v>0</v>
      </c>
      <c r="AL451" s="107">
        <f t="shared" si="305"/>
        <v>0</v>
      </c>
      <c r="AM451" s="107">
        <f t="shared" si="300"/>
        <v>0</v>
      </c>
      <c r="AO451" s="161" t="e">
        <f t="shared" si="306"/>
        <v>#DIV/0!</v>
      </c>
      <c r="AP451" s="161" t="e">
        <f t="shared" si="307"/>
        <v>#DIV/0!</v>
      </c>
      <c r="AQ451" s="161" t="e">
        <f t="shared" si="308"/>
        <v>#DIV/0!</v>
      </c>
      <c r="AR451" s="161" t="e">
        <f t="shared" si="309"/>
        <v>#DIV/0!</v>
      </c>
      <c r="AS451" s="161" t="e">
        <f t="shared" si="310"/>
        <v>#DIV/0!</v>
      </c>
      <c r="AT451" s="107">
        <f t="shared" si="311"/>
        <v>0</v>
      </c>
      <c r="AU451" s="161" t="e">
        <f t="shared" si="312"/>
        <v>#DIV/0!</v>
      </c>
      <c r="AV451" s="161" t="e">
        <f t="shared" si="313"/>
        <v>#DIV/0!</v>
      </c>
      <c r="AW451" s="161" t="e">
        <f t="shared" si="314"/>
        <v>#DIV/0!</v>
      </c>
      <c r="AX451" s="161" t="e">
        <f t="shared" si="315"/>
        <v>#DIV/0!</v>
      </c>
      <c r="AY451" s="161" t="e">
        <f t="shared" si="316"/>
        <v>#DIV/0!</v>
      </c>
      <c r="AZ451" s="107">
        <f t="shared" si="317"/>
        <v>0</v>
      </c>
      <c r="BA451" s="161" t="e">
        <f t="shared" si="318"/>
        <v>#DIV/0!</v>
      </c>
      <c r="BB451" s="161" t="e">
        <f t="shared" si="319"/>
        <v>#DIV/0!</v>
      </c>
      <c r="BC451" s="161" t="e">
        <f t="shared" si="320"/>
        <v>#DIV/0!</v>
      </c>
      <c r="BD451" s="161" t="e">
        <f t="shared" si="321"/>
        <v>#DIV/0!</v>
      </c>
      <c r="BE451" s="161" t="e">
        <f t="shared" si="322"/>
        <v>#DIV/0!</v>
      </c>
      <c r="BF451" s="107">
        <f t="shared" si="323"/>
        <v>0</v>
      </c>
      <c r="BG451" s="161" t="e">
        <f t="shared" si="324"/>
        <v>#DIV/0!</v>
      </c>
      <c r="BH451" s="161" t="e">
        <f t="shared" si="325"/>
        <v>#DIV/0!</v>
      </c>
      <c r="BI451" s="161" t="e">
        <f t="shared" si="326"/>
        <v>#DIV/0!</v>
      </c>
      <c r="BJ451" s="161" t="e">
        <f t="shared" si="327"/>
        <v>#DIV/0!</v>
      </c>
      <c r="BK451" s="161" t="e">
        <f t="shared" si="328"/>
        <v>#DIV/0!</v>
      </c>
      <c r="BL451" s="107">
        <f t="shared" si="329"/>
        <v>0</v>
      </c>
      <c r="BM451" s="161" t="e">
        <f t="shared" si="330"/>
        <v>#DIV/0!</v>
      </c>
      <c r="BN451" s="161" t="e">
        <f t="shared" si="331"/>
        <v>#DIV/0!</v>
      </c>
      <c r="BO451" s="161" t="e">
        <f t="shared" si="332"/>
        <v>#DIV/0!</v>
      </c>
      <c r="BP451" s="161" t="e">
        <f t="shared" si="333"/>
        <v>#DIV/0!</v>
      </c>
      <c r="BQ451" s="161" t="e">
        <f t="shared" si="334"/>
        <v>#DIV/0!</v>
      </c>
      <c r="BR451" s="107">
        <f t="shared" si="335"/>
        <v>0</v>
      </c>
      <c r="BS451" s="161" t="e">
        <f t="shared" si="336"/>
        <v>#DIV/0!</v>
      </c>
      <c r="BT451" s="161" t="e">
        <f t="shared" si="337"/>
        <v>#DIV/0!</v>
      </c>
      <c r="BU451" s="161" t="e">
        <f t="shared" si="338"/>
        <v>#DIV/0!</v>
      </c>
      <c r="BV451" s="161" t="e">
        <f t="shared" si="339"/>
        <v>#DIV/0!</v>
      </c>
      <c r="BW451" s="161" t="e">
        <f t="shared" si="340"/>
        <v>#DIV/0!</v>
      </c>
      <c r="BX451" s="107">
        <f t="shared" si="341"/>
        <v>0</v>
      </c>
      <c r="BZ451" s="40" t="e">
        <f>VLOOKUP(I451,Lists!$D$2:$D$19,1,FALSE)</f>
        <v>#N/A</v>
      </c>
      <c r="CA451" s="40" t="e">
        <f>VLOOKUP($I451,Blends!$B$2:$B$115,1,FALSE)</f>
        <v>#N/A</v>
      </c>
      <c r="CC451" s="218">
        <f>ROUND(IF($I451="Other HFC Blend",(Z451*$L451*SUMIF(Lists!$E$2:$E$133,'Quarterly Information'!$K451,Exchange_Value)+Z451*$N451*SUMIF(Lists!$E$2:$E$133,'Quarterly Information'!$M451,Exchange_Value)+Z451*$P451*SUMIF(Lists!$E$2:$E$133,'Quarterly Information'!$O451,Exchange_Value)+Z451*$R451*SUMIF(Lists!$E$2:$E$133,'Quarterly Information'!$Q451,Exchange_Value)+Z451*$T451*SUMIF(Lists!$E$2:$E$133,'Quarterly Information'!$S451,Exchange_Value))/1000,Z451*SUMIF(Lists!$E$2:$E$133,$I451,Exchange_Value)/1000),1)</f>
        <v>0</v>
      </c>
      <c r="CD451" s="218">
        <f>ROUND(IF($I451="Other HFC Blend",(AA451*$L451*SUMIF(Lists!$E$2:$E$133,'Quarterly Information'!$K451,Exchange_Value)+AA451*$N451*SUMIF(Lists!$E$2:$E$133,'Quarterly Information'!$M451,Exchange_Value)+AA451*$P451*SUMIF(Lists!$E$2:$E$133,'Quarterly Information'!$O451,Exchange_Value)+AA451*$R451*SUMIF(Lists!$E$2:$E$133,'Quarterly Information'!$Q451,Exchange_Value)+AA451*$T451*SUMIF(Lists!$E$2:$E$133,'Quarterly Information'!$S451,Exchange_Value))/1000,AA451*SUMIF(Lists!$E$2:$E$133,$I451,Exchange_Value)/1000),1)</f>
        <v>0</v>
      </c>
      <c r="CE451" s="218">
        <f>ROUND(IF($I451="Other HFC Blend",(AB451*$L451*SUMIF(Lists!$E$2:$E$133,'Quarterly Information'!$K451,Exchange_Value)+AB451*$N451*SUMIF(Lists!$E$2:$E$133,'Quarterly Information'!$M451,Exchange_Value)+AB451*$P451*SUMIF(Lists!$E$2:$E$133,'Quarterly Information'!$O451,Exchange_Value)+AB451*$R451*SUMIF(Lists!$E$2:$E$133,'Quarterly Information'!$Q451,Exchange_Value)+AB451*$T451*SUMIF(Lists!$E$2:$E$133,'Quarterly Information'!$S451,Exchange_Value))/1000,AB451*SUMIF(Lists!$E$2:$E$133,$I451,Exchange_Value)/1000),1)</f>
        <v>0</v>
      </c>
      <c r="CF451" s="218">
        <f>ROUND(IF($I451="Other HFC Blend",(AC451*$L451*SUMIF(Lists!$E$2:$E$133,'Quarterly Information'!$K451,Exchange_Value)+AC451*$N451*SUMIF(Lists!$E$2:$E$133,'Quarterly Information'!$M451,Exchange_Value)+AC451*$P451*SUMIF(Lists!$E$2:$E$133,'Quarterly Information'!$O451,Exchange_Value)+AC451*$R451*SUMIF(Lists!$E$2:$E$133,'Quarterly Information'!$Q451,Exchange_Value)+AC451*$T451*SUMIF(Lists!$E$2:$E$133,'Quarterly Information'!$S451,Exchange_Value))/1000,AC451*SUMIF(Lists!$E$2:$E$133,$I451,Exchange_Value)/1000),1)</f>
        <v>0</v>
      </c>
      <c r="CG451" s="218">
        <f>ROUND(IF($I451="Other HFC Blend",(AD451*$L451*SUMIF(Lists!$E$2:$E$133,'Quarterly Information'!$K451,Exchange_Value)+AD451*$N451*SUMIF(Lists!$E$2:$E$133,'Quarterly Information'!$M451,Exchange_Value)+AD451*$P451*SUMIF(Lists!$E$2:$E$133,'Quarterly Information'!$O451,Exchange_Value)+AD451*$R451*SUMIF(Lists!$E$2:$E$133,'Quarterly Information'!$Q451,Exchange_Value)+AD451*$T451*SUMIF(Lists!$E$2:$E$133,'Quarterly Information'!$S451,Exchange_Value))/1000,AD451*SUMIF(Lists!$E$2:$E$133,$I451,Exchange_Value)/1000),1)</f>
        <v>0</v>
      </c>
      <c r="CH451" s="218">
        <f>ROUND(IF($I451="Other HFC Blend",(AE451*$L451*SUMIF(Lists!$E$2:$E$133,'Quarterly Information'!$K451,Exchange_Value)+AE451*$N451*SUMIF(Lists!$E$2:$E$133,'Quarterly Information'!$M451,Exchange_Value)+AE451*$P451*SUMIF(Lists!$E$2:$E$133,'Quarterly Information'!$O451,Exchange_Value)+AE451*$R451*SUMIF(Lists!$E$2:$E$133,'Quarterly Information'!$Q451,Exchange_Value)+AE451*$T451*SUMIF(Lists!$E$2:$E$133,'Quarterly Information'!$S451,Exchange_Value))/1000,AE451*SUMIF(Lists!$E$2:$E$133,$I451,Exchange_Value)/1000),1)</f>
        <v>0</v>
      </c>
      <c r="CI451" s="218">
        <f>ROUND(IF($I451="Other HFC Blend",(AF451*$L451*SUMIF(Lists!$E$2:$E$133,'Quarterly Information'!$K451,Exchange_Value)+AF451*$N451*SUMIF(Lists!$E$2:$E$133,'Quarterly Information'!$M451,Exchange_Value)+AF451*$P451*SUMIF(Lists!$E$2:$E$133,'Quarterly Information'!$O451,Exchange_Value)+AF451*$R451*SUMIF(Lists!$E$2:$E$133,'Quarterly Information'!$Q451,Exchange_Value)+AF451*$T451*SUMIF(Lists!$E$2:$E$133,'Quarterly Information'!$S451,Exchange_Value))/1000,AF451*SUMIF(Lists!$E$2:$E$133,$I451,Exchange_Value)/1000),1)</f>
        <v>0</v>
      </c>
    </row>
    <row r="452" spans="1:87" ht="14" x14ac:dyDescent="0.25">
      <c r="A452" s="39">
        <v>410</v>
      </c>
      <c r="B452" s="90" t="str">
        <f t="shared" si="299"/>
        <v/>
      </c>
      <c r="C452" s="159"/>
      <c r="D452" s="91"/>
      <c r="E452" s="174"/>
      <c r="F452" s="92"/>
      <c r="G452" s="93"/>
      <c r="H452" s="94"/>
      <c r="I452" s="185"/>
      <c r="J452" s="200"/>
      <c r="K452" s="210"/>
      <c r="L452" s="95"/>
      <c r="M452" s="92"/>
      <c r="N452" s="95"/>
      <c r="O452" s="92"/>
      <c r="P452" s="95"/>
      <c r="Q452" s="128"/>
      <c r="R452" s="95"/>
      <c r="S452" s="128"/>
      <c r="T452" s="211"/>
      <c r="U452" s="203"/>
      <c r="V452" s="92"/>
      <c r="W452" s="96"/>
      <c r="X452" s="92"/>
      <c r="Y452" s="220"/>
      <c r="Z452" s="226"/>
      <c r="AA452" s="165"/>
      <c r="AB452" s="165"/>
      <c r="AC452" s="165"/>
      <c r="AD452" s="165"/>
      <c r="AE452" s="165"/>
      <c r="AF452" s="168"/>
      <c r="AG452"/>
      <c r="AH452" s="107">
        <f t="shared" si="301"/>
        <v>0</v>
      </c>
      <c r="AI452" s="107">
        <f t="shared" si="302"/>
        <v>0</v>
      </c>
      <c r="AJ452" s="107">
        <f t="shared" si="303"/>
        <v>0</v>
      </c>
      <c r="AK452" s="107">
        <f t="shared" si="304"/>
        <v>0</v>
      </c>
      <c r="AL452" s="107">
        <f t="shared" si="305"/>
        <v>0</v>
      </c>
      <c r="AM452" s="107">
        <f t="shared" si="300"/>
        <v>0</v>
      </c>
      <c r="AO452" s="161" t="e">
        <f t="shared" si="306"/>
        <v>#DIV/0!</v>
      </c>
      <c r="AP452" s="161" t="e">
        <f t="shared" si="307"/>
        <v>#DIV/0!</v>
      </c>
      <c r="AQ452" s="161" t="e">
        <f t="shared" si="308"/>
        <v>#DIV/0!</v>
      </c>
      <c r="AR452" s="161" t="e">
        <f t="shared" si="309"/>
        <v>#DIV/0!</v>
      </c>
      <c r="AS452" s="161" t="e">
        <f t="shared" si="310"/>
        <v>#DIV/0!</v>
      </c>
      <c r="AT452" s="107">
        <f t="shared" si="311"/>
        <v>0</v>
      </c>
      <c r="AU452" s="161" t="e">
        <f t="shared" si="312"/>
        <v>#DIV/0!</v>
      </c>
      <c r="AV452" s="161" t="e">
        <f t="shared" si="313"/>
        <v>#DIV/0!</v>
      </c>
      <c r="AW452" s="161" t="e">
        <f t="shared" si="314"/>
        <v>#DIV/0!</v>
      </c>
      <c r="AX452" s="161" t="e">
        <f t="shared" si="315"/>
        <v>#DIV/0!</v>
      </c>
      <c r="AY452" s="161" t="e">
        <f t="shared" si="316"/>
        <v>#DIV/0!</v>
      </c>
      <c r="AZ452" s="107">
        <f t="shared" si="317"/>
        <v>0</v>
      </c>
      <c r="BA452" s="161" t="e">
        <f t="shared" si="318"/>
        <v>#DIV/0!</v>
      </c>
      <c r="BB452" s="161" t="e">
        <f t="shared" si="319"/>
        <v>#DIV/0!</v>
      </c>
      <c r="BC452" s="161" t="e">
        <f t="shared" si="320"/>
        <v>#DIV/0!</v>
      </c>
      <c r="BD452" s="161" t="e">
        <f t="shared" si="321"/>
        <v>#DIV/0!</v>
      </c>
      <c r="BE452" s="161" t="e">
        <f t="shared" si="322"/>
        <v>#DIV/0!</v>
      </c>
      <c r="BF452" s="107">
        <f t="shared" si="323"/>
        <v>0</v>
      </c>
      <c r="BG452" s="161" t="e">
        <f t="shared" si="324"/>
        <v>#DIV/0!</v>
      </c>
      <c r="BH452" s="161" t="e">
        <f t="shared" si="325"/>
        <v>#DIV/0!</v>
      </c>
      <c r="BI452" s="161" t="e">
        <f t="shared" si="326"/>
        <v>#DIV/0!</v>
      </c>
      <c r="BJ452" s="161" t="e">
        <f t="shared" si="327"/>
        <v>#DIV/0!</v>
      </c>
      <c r="BK452" s="161" t="e">
        <f t="shared" si="328"/>
        <v>#DIV/0!</v>
      </c>
      <c r="BL452" s="107">
        <f t="shared" si="329"/>
        <v>0</v>
      </c>
      <c r="BM452" s="161" t="e">
        <f t="shared" si="330"/>
        <v>#DIV/0!</v>
      </c>
      <c r="BN452" s="161" t="e">
        <f t="shared" si="331"/>
        <v>#DIV/0!</v>
      </c>
      <c r="BO452" s="161" t="e">
        <f t="shared" si="332"/>
        <v>#DIV/0!</v>
      </c>
      <c r="BP452" s="161" t="e">
        <f t="shared" si="333"/>
        <v>#DIV/0!</v>
      </c>
      <c r="BQ452" s="161" t="e">
        <f t="shared" si="334"/>
        <v>#DIV/0!</v>
      </c>
      <c r="BR452" s="107">
        <f t="shared" si="335"/>
        <v>0</v>
      </c>
      <c r="BS452" s="161" t="e">
        <f t="shared" si="336"/>
        <v>#DIV/0!</v>
      </c>
      <c r="BT452" s="161" t="e">
        <f t="shared" si="337"/>
        <v>#DIV/0!</v>
      </c>
      <c r="BU452" s="161" t="e">
        <f t="shared" si="338"/>
        <v>#DIV/0!</v>
      </c>
      <c r="BV452" s="161" t="e">
        <f t="shared" si="339"/>
        <v>#DIV/0!</v>
      </c>
      <c r="BW452" s="161" t="e">
        <f t="shared" si="340"/>
        <v>#DIV/0!</v>
      </c>
      <c r="BX452" s="107">
        <f t="shared" si="341"/>
        <v>0</v>
      </c>
      <c r="BZ452" s="40" t="e">
        <f>VLOOKUP(I452,Lists!$D$2:$D$19,1,FALSE)</f>
        <v>#N/A</v>
      </c>
      <c r="CA452" s="40" t="e">
        <f>VLOOKUP($I452,Blends!$B$2:$B$115,1,FALSE)</f>
        <v>#N/A</v>
      </c>
      <c r="CC452" s="218">
        <f>ROUND(IF($I452="Other HFC Blend",(Z452*$L452*SUMIF(Lists!$E$2:$E$133,'Quarterly Information'!$K452,Exchange_Value)+Z452*$N452*SUMIF(Lists!$E$2:$E$133,'Quarterly Information'!$M452,Exchange_Value)+Z452*$P452*SUMIF(Lists!$E$2:$E$133,'Quarterly Information'!$O452,Exchange_Value)+Z452*$R452*SUMIF(Lists!$E$2:$E$133,'Quarterly Information'!$Q452,Exchange_Value)+Z452*$T452*SUMIF(Lists!$E$2:$E$133,'Quarterly Information'!$S452,Exchange_Value))/1000,Z452*SUMIF(Lists!$E$2:$E$133,$I452,Exchange_Value)/1000),1)</f>
        <v>0</v>
      </c>
      <c r="CD452" s="218">
        <f>ROUND(IF($I452="Other HFC Blend",(AA452*$L452*SUMIF(Lists!$E$2:$E$133,'Quarterly Information'!$K452,Exchange_Value)+AA452*$N452*SUMIF(Lists!$E$2:$E$133,'Quarterly Information'!$M452,Exchange_Value)+AA452*$P452*SUMIF(Lists!$E$2:$E$133,'Quarterly Information'!$O452,Exchange_Value)+AA452*$R452*SUMIF(Lists!$E$2:$E$133,'Quarterly Information'!$Q452,Exchange_Value)+AA452*$T452*SUMIF(Lists!$E$2:$E$133,'Quarterly Information'!$S452,Exchange_Value))/1000,AA452*SUMIF(Lists!$E$2:$E$133,$I452,Exchange_Value)/1000),1)</f>
        <v>0</v>
      </c>
      <c r="CE452" s="218">
        <f>ROUND(IF($I452="Other HFC Blend",(AB452*$L452*SUMIF(Lists!$E$2:$E$133,'Quarterly Information'!$K452,Exchange_Value)+AB452*$N452*SUMIF(Lists!$E$2:$E$133,'Quarterly Information'!$M452,Exchange_Value)+AB452*$P452*SUMIF(Lists!$E$2:$E$133,'Quarterly Information'!$O452,Exchange_Value)+AB452*$R452*SUMIF(Lists!$E$2:$E$133,'Quarterly Information'!$Q452,Exchange_Value)+AB452*$T452*SUMIF(Lists!$E$2:$E$133,'Quarterly Information'!$S452,Exchange_Value))/1000,AB452*SUMIF(Lists!$E$2:$E$133,$I452,Exchange_Value)/1000),1)</f>
        <v>0</v>
      </c>
      <c r="CF452" s="218">
        <f>ROUND(IF($I452="Other HFC Blend",(AC452*$L452*SUMIF(Lists!$E$2:$E$133,'Quarterly Information'!$K452,Exchange_Value)+AC452*$N452*SUMIF(Lists!$E$2:$E$133,'Quarterly Information'!$M452,Exchange_Value)+AC452*$P452*SUMIF(Lists!$E$2:$E$133,'Quarterly Information'!$O452,Exchange_Value)+AC452*$R452*SUMIF(Lists!$E$2:$E$133,'Quarterly Information'!$Q452,Exchange_Value)+AC452*$T452*SUMIF(Lists!$E$2:$E$133,'Quarterly Information'!$S452,Exchange_Value))/1000,AC452*SUMIF(Lists!$E$2:$E$133,$I452,Exchange_Value)/1000),1)</f>
        <v>0</v>
      </c>
      <c r="CG452" s="218">
        <f>ROUND(IF($I452="Other HFC Blend",(AD452*$L452*SUMIF(Lists!$E$2:$E$133,'Quarterly Information'!$K452,Exchange_Value)+AD452*$N452*SUMIF(Lists!$E$2:$E$133,'Quarterly Information'!$M452,Exchange_Value)+AD452*$P452*SUMIF(Lists!$E$2:$E$133,'Quarterly Information'!$O452,Exchange_Value)+AD452*$R452*SUMIF(Lists!$E$2:$E$133,'Quarterly Information'!$Q452,Exchange_Value)+AD452*$T452*SUMIF(Lists!$E$2:$E$133,'Quarterly Information'!$S452,Exchange_Value))/1000,AD452*SUMIF(Lists!$E$2:$E$133,$I452,Exchange_Value)/1000),1)</f>
        <v>0</v>
      </c>
      <c r="CH452" s="218">
        <f>ROUND(IF($I452="Other HFC Blend",(AE452*$L452*SUMIF(Lists!$E$2:$E$133,'Quarterly Information'!$K452,Exchange_Value)+AE452*$N452*SUMIF(Lists!$E$2:$E$133,'Quarterly Information'!$M452,Exchange_Value)+AE452*$P452*SUMIF(Lists!$E$2:$E$133,'Quarterly Information'!$O452,Exchange_Value)+AE452*$R452*SUMIF(Lists!$E$2:$E$133,'Quarterly Information'!$Q452,Exchange_Value)+AE452*$T452*SUMIF(Lists!$E$2:$E$133,'Quarterly Information'!$S452,Exchange_Value))/1000,AE452*SUMIF(Lists!$E$2:$E$133,$I452,Exchange_Value)/1000),1)</f>
        <v>0</v>
      </c>
      <c r="CI452" s="218">
        <f>ROUND(IF($I452="Other HFC Blend",(AF452*$L452*SUMIF(Lists!$E$2:$E$133,'Quarterly Information'!$K452,Exchange_Value)+AF452*$N452*SUMIF(Lists!$E$2:$E$133,'Quarterly Information'!$M452,Exchange_Value)+AF452*$P452*SUMIF(Lists!$E$2:$E$133,'Quarterly Information'!$O452,Exchange_Value)+AF452*$R452*SUMIF(Lists!$E$2:$E$133,'Quarterly Information'!$Q452,Exchange_Value)+AF452*$T452*SUMIF(Lists!$E$2:$E$133,'Quarterly Information'!$S452,Exchange_Value))/1000,AF452*SUMIF(Lists!$E$2:$E$133,$I452,Exchange_Value)/1000),1)</f>
        <v>0</v>
      </c>
    </row>
    <row r="453" spans="1:87" ht="14" x14ac:dyDescent="0.25">
      <c r="A453" s="39">
        <v>411</v>
      </c>
      <c r="B453" s="90" t="str">
        <f t="shared" si="299"/>
        <v/>
      </c>
      <c r="C453" s="159"/>
      <c r="D453" s="91"/>
      <c r="E453" s="174"/>
      <c r="F453" s="92"/>
      <c r="G453" s="93"/>
      <c r="H453" s="94"/>
      <c r="I453" s="185"/>
      <c r="J453" s="200"/>
      <c r="K453" s="210"/>
      <c r="L453" s="95"/>
      <c r="M453" s="92"/>
      <c r="N453" s="95"/>
      <c r="O453" s="92"/>
      <c r="P453" s="95"/>
      <c r="Q453" s="128"/>
      <c r="R453" s="95"/>
      <c r="S453" s="128"/>
      <c r="T453" s="211"/>
      <c r="U453" s="203"/>
      <c r="V453" s="92"/>
      <c r="W453" s="96"/>
      <c r="X453" s="92"/>
      <c r="Y453" s="220"/>
      <c r="Z453" s="226"/>
      <c r="AA453" s="165"/>
      <c r="AB453" s="165"/>
      <c r="AC453" s="165"/>
      <c r="AD453" s="165"/>
      <c r="AE453" s="165"/>
      <c r="AF453" s="168"/>
      <c r="AG453"/>
      <c r="AH453" s="107">
        <f t="shared" si="301"/>
        <v>0</v>
      </c>
      <c r="AI453" s="107">
        <f t="shared" si="302"/>
        <v>0</v>
      </c>
      <c r="AJ453" s="107">
        <f t="shared" si="303"/>
        <v>0</v>
      </c>
      <c r="AK453" s="107">
        <f t="shared" si="304"/>
        <v>0</v>
      </c>
      <c r="AL453" s="107">
        <f t="shared" si="305"/>
        <v>0</v>
      </c>
      <c r="AM453" s="107">
        <f t="shared" si="300"/>
        <v>0</v>
      </c>
      <c r="AO453" s="161" t="e">
        <f t="shared" si="306"/>
        <v>#DIV/0!</v>
      </c>
      <c r="AP453" s="161" t="e">
        <f t="shared" si="307"/>
        <v>#DIV/0!</v>
      </c>
      <c r="AQ453" s="161" t="e">
        <f t="shared" si="308"/>
        <v>#DIV/0!</v>
      </c>
      <c r="AR453" s="161" t="e">
        <f t="shared" si="309"/>
        <v>#DIV/0!</v>
      </c>
      <c r="AS453" s="161" t="e">
        <f t="shared" si="310"/>
        <v>#DIV/0!</v>
      </c>
      <c r="AT453" s="107">
        <f t="shared" si="311"/>
        <v>0</v>
      </c>
      <c r="AU453" s="161" t="e">
        <f t="shared" si="312"/>
        <v>#DIV/0!</v>
      </c>
      <c r="AV453" s="161" t="e">
        <f t="shared" si="313"/>
        <v>#DIV/0!</v>
      </c>
      <c r="AW453" s="161" t="e">
        <f t="shared" si="314"/>
        <v>#DIV/0!</v>
      </c>
      <c r="AX453" s="161" t="e">
        <f t="shared" si="315"/>
        <v>#DIV/0!</v>
      </c>
      <c r="AY453" s="161" t="e">
        <f t="shared" si="316"/>
        <v>#DIV/0!</v>
      </c>
      <c r="AZ453" s="107">
        <f t="shared" si="317"/>
        <v>0</v>
      </c>
      <c r="BA453" s="161" t="e">
        <f t="shared" si="318"/>
        <v>#DIV/0!</v>
      </c>
      <c r="BB453" s="161" t="e">
        <f t="shared" si="319"/>
        <v>#DIV/0!</v>
      </c>
      <c r="BC453" s="161" t="e">
        <f t="shared" si="320"/>
        <v>#DIV/0!</v>
      </c>
      <c r="BD453" s="161" t="e">
        <f t="shared" si="321"/>
        <v>#DIV/0!</v>
      </c>
      <c r="BE453" s="161" t="e">
        <f t="shared" si="322"/>
        <v>#DIV/0!</v>
      </c>
      <c r="BF453" s="107">
        <f t="shared" si="323"/>
        <v>0</v>
      </c>
      <c r="BG453" s="161" t="e">
        <f t="shared" si="324"/>
        <v>#DIV/0!</v>
      </c>
      <c r="BH453" s="161" t="e">
        <f t="shared" si="325"/>
        <v>#DIV/0!</v>
      </c>
      <c r="BI453" s="161" t="e">
        <f t="shared" si="326"/>
        <v>#DIV/0!</v>
      </c>
      <c r="BJ453" s="161" t="e">
        <f t="shared" si="327"/>
        <v>#DIV/0!</v>
      </c>
      <c r="BK453" s="161" t="e">
        <f t="shared" si="328"/>
        <v>#DIV/0!</v>
      </c>
      <c r="BL453" s="107">
        <f t="shared" si="329"/>
        <v>0</v>
      </c>
      <c r="BM453" s="161" t="e">
        <f t="shared" si="330"/>
        <v>#DIV/0!</v>
      </c>
      <c r="BN453" s="161" t="e">
        <f t="shared" si="331"/>
        <v>#DIV/0!</v>
      </c>
      <c r="BO453" s="161" t="e">
        <f t="shared" si="332"/>
        <v>#DIV/0!</v>
      </c>
      <c r="BP453" s="161" t="e">
        <f t="shared" si="333"/>
        <v>#DIV/0!</v>
      </c>
      <c r="BQ453" s="161" t="e">
        <f t="shared" si="334"/>
        <v>#DIV/0!</v>
      </c>
      <c r="BR453" s="107">
        <f t="shared" si="335"/>
        <v>0</v>
      </c>
      <c r="BS453" s="161" t="e">
        <f t="shared" si="336"/>
        <v>#DIV/0!</v>
      </c>
      <c r="BT453" s="161" t="e">
        <f t="shared" si="337"/>
        <v>#DIV/0!</v>
      </c>
      <c r="BU453" s="161" t="e">
        <f t="shared" si="338"/>
        <v>#DIV/0!</v>
      </c>
      <c r="BV453" s="161" t="e">
        <f t="shared" si="339"/>
        <v>#DIV/0!</v>
      </c>
      <c r="BW453" s="161" t="e">
        <f t="shared" si="340"/>
        <v>#DIV/0!</v>
      </c>
      <c r="BX453" s="107">
        <f t="shared" si="341"/>
        <v>0</v>
      </c>
      <c r="BZ453" s="40" t="e">
        <f>VLOOKUP(I453,Lists!$D$2:$D$19,1,FALSE)</f>
        <v>#N/A</v>
      </c>
      <c r="CA453" s="40" t="e">
        <f>VLOOKUP($I453,Blends!$B$2:$B$115,1,FALSE)</f>
        <v>#N/A</v>
      </c>
      <c r="CC453" s="218">
        <f>ROUND(IF($I453="Other HFC Blend",(Z453*$L453*SUMIF(Lists!$E$2:$E$133,'Quarterly Information'!$K453,Exchange_Value)+Z453*$N453*SUMIF(Lists!$E$2:$E$133,'Quarterly Information'!$M453,Exchange_Value)+Z453*$P453*SUMIF(Lists!$E$2:$E$133,'Quarterly Information'!$O453,Exchange_Value)+Z453*$R453*SUMIF(Lists!$E$2:$E$133,'Quarterly Information'!$Q453,Exchange_Value)+Z453*$T453*SUMIF(Lists!$E$2:$E$133,'Quarterly Information'!$S453,Exchange_Value))/1000,Z453*SUMIF(Lists!$E$2:$E$133,$I453,Exchange_Value)/1000),1)</f>
        <v>0</v>
      </c>
      <c r="CD453" s="218">
        <f>ROUND(IF($I453="Other HFC Blend",(AA453*$L453*SUMIF(Lists!$E$2:$E$133,'Quarterly Information'!$K453,Exchange_Value)+AA453*$N453*SUMIF(Lists!$E$2:$E$133,'Quarterly Information'!$M453,Exchange_Value)+AA453*$P453*SUMIF(Lists!$E$2:$E$133,'Quarterly Information'!$O453,Exchange_Value)+AA453*$R453*SUMIF(Lists!$E$2:$E$133,'Quarterly Information'!$Q453,Exchange_Value)+AA453*$T453*SUMIF(Lists!$E$2:$E$133,'Quarterly Information'!$S453,Exchange_Value))/1000,AA453*SUMIF(Lists!$E$2:$E$133,$I453,Exchange_Value)/1000),1)</f>
        <v>0</v>
      </c>
      <c r="CE453" s="218">
        <f>ROUND(IF($I453="Other HFC Blend",(AB453*$L453*SUMIF(Lists!$E$2:$E$133,'Quarterly Information'!$K453,Exchange_Value)+AB453*$N453*SUMIF(Lists!$E$2:$E$133,'Quarterly Information'!$M453,Exchange_Value)+AB453*$P453*SUMIF(Lists!$E$2:$E$133,'Quarterly Information'!$O453,Exchange_Value)+AB453*$R453*SUMIF(Lists!$E$2:$E$133,'Quarterly Information'!$Q453,Exchange_Value)+AB453*$T453*SUMIF(Lists!$E$2:$E$133,'Quarterly Information'!$S453,Exchange_Value))/1000,AB453*SUMIF(Lists!$E$2:$E$133,$I453,Exchange_Value)/1000),1)</f>
        <v>0</v>
      </c>
      <c r="CF453" s="218">
        <f>ROUND(IF($I453="Other HFC Blend",(AC453*$L453*SUMIF(Lists!$E$2:$E$133,'Quarterly Information'!$K453,Exchange_Value)+AC453*$N453*SUMIF(Lists!$E$2:$E$133,'Quarterly Information'!$M453,Exchange_Value)+AC453*$P453*SUMIF(Lists!$E$2:$E$133,'Quarterly Information'!$O453,Exchange_Value)+AC453*$R453*SUMIF(Lists!$E$2:$E$133,'Quarterly Information'!$Q453,Exchange_Value)+AC453*$T453*SUMIF(Lists!$E$2:$E$133,'Quarterly Information'!$S453,Exchange_Value))/1000,AC453*SUMIF(Lists!$E$2:$E$133,$I453,Exchange_Value)/1000),1)</f>
        <v>0</v>
      </c>
      <c r="CG453" s="218">
        <f>ROUND(IF($I453="Other HFC Blend",(AD453*$L453*SUMIF(Lists!$E$2:$E$133,'Quarterly Information'!$K453,Exchange_Value)+AD453*$N453*SUMIF(Lists!$E$2:$E$133,'Quarterly Information'!$M453,Exchange_Value)+AD453*$P453*SUMIF(Lists!$E$2:$E$133,'Quarterly Information'!$O453,Exchange_Value)+AD453*$R453*SUMIF(Lists!$E$2:$E$133,'Quarterly Information'!$Q453,Exchange_Value)+AD453*$T453*SUMIF(Lists!$E$2:$E$133,'Quarterly Information'!$S453,Exchange_Value))/1000,AD453*SUMIF(Lists!$E$2:$E$133,$I453,Exchange_Value)/1000),1)</f>
        <v>0</v>
      </c>
      <c r="CH453" s="218">
        <f>ROUND(IF($I453="Other HFC Blend",(AE453*$L453*SUMIF(Lists!$E$2:$E$133,'Quarterly Information'!$K453,Exchange_Value)+AE453*$N453*SUMIF(Lists!$E$2:$E$133,'Quarterly Information'!$M453,Exchange_Value)+AE453*$P453*SUMIF(Lists!$E$2:$E$133,'Quarterly Information'!$O453,Exchange_Value)+AE453*$R453*SUMIF(Lists!$E$2:$E$133,'Quarterly Information'!$Q453,Exchange_Value)+AE453*$T453*SUMIF(Lists!$E$2:$E$133,'Quarterly Information'!$S453,Exchange_Value))/1000,AE453*SUMIF(Lists!$E$2:$E$133,$I453,Exchange_Value)/1000),1)</f>
        <v>0</v>
      </c>
      <c r="CI453" s="218">
        <f>ROUND(IF($I453="Other HFC Blend",(AF453*$L453*SUMIF(Lists!$E$2:$E$133,'Quarterly Information'!$K453,Exchange_Value)+AF453*$N453*SUMIF(Lists!$E$2:$E$133,'Quarterly Information'!$M453,Exchange_Value)+AF453*$P453*SUMIF(Lists!$E$2:$E$133,'Quarterly Information'!$O453,Exchange_Value)+AF453*$R453*SUMIF(Lists!$E$2:$E$133,'Quarterly Information'!$Q453,Exchange_Value)+AF453*$T453*SUMIF(Lists!$E$2:$E$133,'Quarterly Information'!$S453,Exchange_Value))/1000,AF453*SUMIF(Lists!$E$2:$E$133,$I453,Exchange_Value)/1000),1)</f>
        <v>0</v>
      </c>
    </row>
    <row r="454" spans="1:87" ht="14" x14ac:dyDescent="0.25">
      <c r="A454" s="39">
        <v>412</v>
      </c>
      <c r="B454" s="90" t="str">
        <f t="shared" si="299"/>
        <v/>
      </c>
      <c r="C454" s="159"/>
      <c r="D454" s="91"/>
      <c r="E454" s="174"/>
      <c r="F454" s="92"/>
      <c r="G454" s="93"/>
      <c r="H454" s="94"/>
      <c r="I454" s="185"/>
      <c r="J454" s="200"/>
      <c r="K454" s="210"/>
      <c r="L454" s="95"/>
      <c r="M454" s="92"/>
      <c r="N454" s="95"/>
      <c r="O454" s="92"/>
      <c r="P454" s="95"/>
      <c r="Q454" s="128"/>
      <c r="R454" s="95"/>
      <c r="S454" s="128"/>
      <c r="T454" s="211"/>
      <c r="U454" s="203"/>
      <c r="V454" s="92"/>
      <c r="W454" s="96"/>
      <c r="X454" s="92"/>
      <c r="Y454" s="220"/>
      <c r="Z454" s="226"/>
      <c r="AA454" s="165"/>
      <c r="AB454" s="165"/>
      <c r="AC454" s="165"/>
      <c r="AD454" s="165"/>
      <c r="AE454" s="165"/>
      <c r="AF454" s="168"/>
      <c r="AG454"/>
      <c r="AH454" s="107">
        <f t="shared" si="301"/>
        <v>0</v>
      </c>
      <c r="AI454" s="107">
        <f t="shared" si="302"/>
        <v>0</v>
      </c>
      <c r="AJ454" s="107">
        <f t="shared" si="303"/>
        <v>0</v>
      </c>
      <c r="AK454" s="107">
        <f t="shared" si="304"/>
        <v>0</v>
      </c>
      <c r="AL454" s="107">
        <f t="shared" si="305"/>
        <v>0</v>
      </c>
      <c r="AM454" s="107">
        <f t="shared" si="300"/>
        <v>0</v>
      </c>
      <c r="AO454" s="161" t="e">
        <f t="shared" si="306"/>
        <v>#DIV/0!</v>
      </c>
      <c r="AP454" s="161" t="e">
        <f t="shared" si="307"/>
        <v>#DIV/0!</v>
      </c>
      <c r="AQ454" s="161" t="e">
        <f t="shared" si="308"/>
        <v>#DIV/0!</v>
      </c>
      <c r="AR454" s="161" t="e">
        <f t="shared" si="309"/>
        <v>#DIV/0!</v>
      </c>
      <c r="AS454" s="161" t="e">
        <f t="shared" si="310"/>
        <v>#DIV/0!</v>
      </c>
      <c r="AT454" s="107">
        <f t="shared" si="311"/>
        <v>0</v>
      </c>
      <c r="AU454" s="161" t="e">
        <f t="shared" si="312"/>
        <v>#DIV/0!</v>
      </c>
      <c r="AV454" s="161" t="e">
        <f t="shared" si="313"/>
        <v>#DIV/0!</v>
      </c>
      <c r="AW454" s="161" t="e">
        <f t="shared" si="314"/>
        <v>#DIV/0!</v>
      </c>
      <c r="AX454" s="161" t="e">
        <f t="shared" si="315"/>
        <v>#DIV/0!</v>
      </c>
      <c r="AY454" s="161" t="e">
        <f t="shared" si="316"/>
        <v>#DIV/0!</v>
      </c>
      <c r="AZ454" s="107">
        <f t="shared" si="317"/>
        <v>0</v>
      </c>
      <c r="BA454" s="161" t="e">
        <f t="shared" si="318"/>
        <v>#DIV/0!</v>
      </c>
      <c r="BB454" s="161" t="e">
        <f t="shared" si="319"/>
        <v>#DIV/0!</v>
      </c>
      <c r="BC454" s="161" t="e">
        <f t="shared" si="320"/>
        <v>#DIV/0!</v>
      </c>
      <c r="BD454" s="161" t="e">
        <f t="shared" si="321"/>
        <v>#DIV/0!</v>
      </c>
      <c r="BE454" s="161" t="e">
        <f t="shared" si="322"/>
        <v>#DIV/0!</v>
      </c>
      <c r="BF454" s="107">
        <f t="shared" si="323"/>
        <v>0</v>
      </c>
      <c r="BG454" s="161" t="e">
        <f t="shared" si="324"/>
        <v>#DIV/0!</v>
      </c>
      <c r="BH454" s="161" t="e">
        <f t="shared" si="325"/>
        <v>#DIV/0!</v>
      </c>
      <c r="BI454" s="161" t="e">
        <f t="shared" si="326"/>
        <v>#DIV/0!</v>
      </c>
      <c r="BJ454" s="161" t="e">
        <f t="shared" si="327"/>
        <v>#DIV/0!</v>
      </c>
      <c r="BK454" s="161" t="e">
        <f t="shared" si="328"/>
        <v>#DIV/0!</v>
      </c>
      <c r="BL454" s="107">
        <f t="shared" si="329"/>
        <v>0</v>
      </c>
      <c r="BM454" s="161" t="e">
        <f t="shared" si="330"/>
        <v>#DIV/0!</v>
      </c>
      <c r="BN454" s="161" t="e">
        <f t="shared" si="331"/>
        <v>#DIV/0!</v>
      </c>
      <c r="BO454" s="161" t="e">
        <f t="shared" si="332"/>
        <v>#DIV/0!</v>
      </c>
      <c r="BP454" s="161" t="e">
        <f t="shared" si="333"/>
        <v>#DIV/0!</v>
      </c>
      <c r="BQ454" s="161" t="e">
        <f t="shared" si="334"/>
        <v>#DIV/0!</v>
      </c>
      <c r="BR454" s="107">
        <f t="shared" si="335"/>
        <v>0</v>
      </c>
      <c r="BS454" s="161" t="e">
        <f t="shared" si="336"/>
        <v>#DIV/0!</v>
      </c>
      <c r="BT454" s="161" t="e">
        <f t="shared" si="337"/>
        <v>#DIV/0!</v>
      </c>
      <c r="BU454" s="161" t="e">
        <f t="shared" si="338"/>
        <v>#DIV/0!</v>
      </c>
      <c r="BV454" s="161" t="e">
        <f t="shared" si="339"/>
        <v>#DIV/0!</v>
      </c>
      <c r="BW454" s="161" t="e">
        <f t="shared" si="340"/>
        <v>#DIV/0!</v>
      </c>
      <c r="BX454" s="107">
        <f t="shared" si="341"/>
        <v>0</v>
      </c>
      <c r="BZ454" s="40" t="e">
        <f>VLOOKUP(I454,Lists!$D$2:$D$19,1,FALSE)</f>
        <v>#N/A</v>
      </c>
      <c r="CA454" s="40" t="e">
        <f>VLOOKUP($I454,Blends!$B$2:$B$115,1,FALSE)</f>
        <v>#N/A</v>
      </c>
      <c r="CC454" s="218">
        <f>ROUND(IF($I454="Other HFC Blend",(Z454*$L454*SUMIF(Lists!$E$2:$E$133,'Quarterly Information'!$K454,Exchange_Value)+Z454*$N454*SUMIF(Lists!$E$2:$E$133,'Quarterly Information'!$M454,Exchange_Value)+Z454*$P454*SUMIF(Lists!$E$2:$E$133,'Quarterly Information'!$O454,Exchange_Value)+Z454*$R454*SUMIF(Lists!$E$2:$E$133,'Quarterly Information'!$Q454,Exchange_Value)+Z454*$T454*SUMIF(Lists!$E$2:$E$133,'Quarterly Information'!$S454,Exchange_Value))/1000,Z454*SUMIF(Lists!$E$2:$E$133,$I454,Exchange_Value)/1000),1)</f>
        <v>0</v>
      </c>
      <c r="CD454" s="218">
        <f>ROUND(IF($I454="Other HFC Blend",(AA454*$L454*SUMIF(Lists!$E$2:$E$133,'Quarterly Information'!$K454,Exchange_Value)+AA454*$N454*SUMIF(Lists!$E$2:$E$133,'Quarterly Information'!$M454,Exchange_Value)+AA454*$P454*SUMIF(Lists!$E$2:$E$133,'Quarterly Information'!$O454,Exchange_Value)+AA454*$R454*SUMIF(Lists!$E$2:$E$133,'Quarterly Information'!$Q454,Exchange_Value)+AA454*$T454*SUMIF(Lists!$E$2:$E$133,'Quarterly Information'!$S454,Exchange_Value))/1000,AA454*SUMIF(Lists!$E$2:$E$133,$I454,Exchange_Value)/1000),1)</f>
        <v>0</v>
      </c>
      <c r="CE454" s="218">
        <f>ROUND(IF($I454="Other HFC Blend",(AB454*$L454*SUMIF(Lists!$E$2:$E$133,'Quarterly Information'!$K454,Exchange_Value)+AB454*$N454*SUMIF(Lists!$E$2:$E$133,'Quarterly Information'!$M454,Exchange_Value)+AB454*$P454*SUMIF(Lists!$E$2:$E$133,'Quarterly Information'!$O454,Exchange_Value)+AB454*$R454*SUMIF(Lists!$E$2:$E$133,'Quarterly Information'!$Q454,Exchange_Value)+AB454*$T454*SUMIF(Lists!$E$2:$E$133,'Quarterly Information'!$S454,Exchange_Value))/1000,AB454*SUMIF(Lists!$E$2:$E$133,$I454,Exchange_Value)/1000),1)</f>
        <v>0</v>
      </c>
      <c r="CF454" s="218">
        <f>ROUND(IF($I454="Other HFC Blend",(AC454*$L454*SUMIF(Lists!$E$2:$E$133,'Quarterly Information'!$K454,Exchange_Value)+AC454*$N454*SUMIF(Lists!$E$2:$E$133,'Quarterly Information'!$M454,Exchange_Value)+AC454*$P454*SUMIF(Lists!$E$2:$E$133,'Quarterly Information'!$O454,Exchange_Value)+AC454*$R454*SUMIF(Lists!$E$2:$E$133,'Quarterly Information'!$Q454,Exchange_Value)+AC454*$T454*SUMIF(Lists!$E$2:$E$133,'Quarterly Information'!$S454,Exchange_Value))/1000,AC454*SUMIF(Lists!$E$2:$E$133,$I454,Exchange_Value)/1000),1)</f>
        <v>0</v>
      </c>
      <c r="CG454" s="218">
        <f>ROUND(IF($I454="Other HFC Blend",(AD454*$L454*SUMIF(Lists!$E$2:$E$133,'Quarterly Information'!$K454,Exchange_Value)+AD454*$N454*SUMIF(Lists!$E$2:$E$133,'Quarterly Information'!$M454,Exchange_Value)+AD454*$P454*SUMIF(Lists!$E$2:$E$133,'Quarterly Information'!$O454,Exchange_Value)+AD454*$R454*SUMIF(Lists!$E$2:$E$133,'Quarterly Information'!$Q454,Exchange_Value)+AD454*$T454*SUMIF(Lists!$E$2:$E$133,'Quarterly Information'!$S454,Exchange_Value))/1000,AD454*SUMIF(Lists!$E$2:$E$133,$I454,Exchange_Value)/1000),1)</f>
        <v>0</v>
      </c>
      <c r="CH454" s="218">
        <f>ROUND(IF($I454="Other HFC Blend",(AE454*$L454*SUMIF(Lists!$E$2:$E$133,'Quarterly Information'!$K454,Exchange_Value)+AE454*$N454*SUMIF(Lists!$E$2:$E$133,'Quarterly Information'!$M454,Exchange_Value)+AE454*$P454*SUMIF(Lists!$E$2:$E$133,'Quarterly Information'!$O454,Exchange_Value)+AE454*$R454*SUMIF(Lists!$E$2:$E$133,'Quarterly Information'!$Q454,Exchange_Value)+AE454*$T454*SUMIF(Lists!$E$2:$E$133,'Quarterly Information'!$S454,Exchange_Value))/1000,AE454*SUMIF(Lists!$E$2:$E$133,$I454,Exchange_Value)/1000),1)</f>
        <v>0</v>
      </c>
      <c r="CI454" s="218">
        <f>ROUND(IF($I454="Other HFC Blend",(AF454*$L454*SUMIF(Lists!$E$2:$E$133,'Quarterly Information'!$K454,Exchange_Value)+AF454*$N454*SUMIF(Lists!$E$2:$E$133,'Quarterly Information'!$M454,Exchange_Value)+AF454*$P454*SUMIF(Lists!$E$2:$E$133,'Quarterly Information'!$O454,Exchange_Value)+AF454*$R454*SUMIF(Lists!$E$2:$E$133,'Quarterly Information'!$Q454,Exchange_Value)+AF454*$T454*SUMIF(Lists!$E$2:$E$133,'Quarterly Information'!$S454,Exchange_Value))/1000,AF454*SUMIF(Lists!$E$2:$E$133,$I454,Exchange_Value)/1000),1)</f>
        <v>0</v>
      </c>
    </row>
    <row r="455" spans="1:87" ht="14" x14ac:dyDescent="0.25">
      <c r="A455" s="39">
        <v>413</v>
      </c>
      <c r="B455" s="90" t="str">
        <f t="shared" si="299"/>
        <v/>
      </c>
      <c r="C455" s="159"/>
      <c r="D455" s="91"/>
      <c r="E455" s="174"/>
      <c r="F455" s="92"/>
      <c r="G455" s="93"/>
      <c r="H455" s="94"/>
      <c r="I455" s="185"/>
      <c r="J455" s="200"/>
      <c r="K455" s="210"/>
      <c r="L455" s="95"/>
      <c r="M455" s="92"/>
      <c r="N455" s="95"/>
      <c r="O455" s="92"/>
      <c r="P455" s="95"/>
      <c r="Q455" s="128"/>
      <c r="R455" s="95"/>
      <c r="S455" s="128"/>
      <c r="T455" s="211"/>
      <c r="U455" s="203"/>
      <c r="V455" s="92"/>
      <c r="W455" s="96"/>
      <c r="X455" s="92"/>
      <c r="Y455" s="220"/>
      <c r="Z455" s="226"/>
      <c r="AA455" s="165"/>
      <c r="AB455" s="165"/>
      <c r="AC455" s="165"/>
      <c r="AD455" s="165"/>
      <c r="AE455" s="165"/>
      <c r="AF455" s="168"/>
      <c r="AG455"/>
      <c r="AH455" s="107">
        <f t="shared" si="301"/>
        <v>0</v>
      </c>
      <c r="AI455" s="107">
        <f t="shared" si="302"/>
        <v>0</v>
      </c>
      <c r="AJ455" s="107">
        <f t="shared" si="303"/>
        <v>0</v>
      </c>
      <c r="AK455" s="107">
        <f t="shared" si="304"/>
        <v>0</v>
      </c>
      <c r="AL455" s="107">
        <f t="shared" si="305"/>
        <v>0</v>
      </c>
      <c r="AM455" s="107">
        <f t="shared" si="300"/>
        <v>0</v>
      </c>
      <c r="AO455" s="161" t="e">
        <f t="shared" si="306"/>
        <v>#DIV/0!</v>
      </c>
      <c r="AP455" s="161" t="e">
        <f t="shared" si="307"/>
        <v>#DIV/0!</v>
      </c>
      <c r="AQ455" s="161" t="e">
        <f t="shared" si="308"/>
        <v>#DIV/0!</v>
      </c>
      <c r="AR455" s="161" t="e">
        <f t="shared" si="309"/>
        <v>#DIV/0!</v>
      </c>
      <c r="AS455" s="161" t="e">
        <f t="shared" si="310"/>
        <v>#DIV/0!</v>
      </c>
      <c r="AT455" s="107">
        <f t="shared" si="311"/>
        <v>0</v>
      </c>
      <c r="AU455" s="161" t="e">
        <f t="shared" si="312"/>
        <v>#DIV/0!</v>
      </c>
      <c r="AV455" s="161" t="e">
        <f t="shared" si="313"/>
        <v>#DIV/0!</v>
      </c>
      <c r="AW455" s="161" t="e">
        <f t="shared" si="314"/>
        <v>#DIV/0!</v>
      </c>
      <c r="AX455" s="161" t="e">
        <f t="shared" si="315"/>
        <v>#DIV/0!</v>
      </c>
      <c r="AY455" s="161" t="e">
        <f t="shared" si="316"/>
        <v>#DIV/0!</v>
      </c>
      <c r="AZ455" s="107">
        <f t="shared" si="317"/>
        <v>0</v>
      </c>
      <c r="BA455" s="161" t="e">
        <f t="shared" si="318"/>
        <v>#DIV/0!</v>
      </c>
      <c r="BB455" s="161" t="e">
        <f t="shared" si="319"/>
        <v>#DIV/0!</v>
      </c>
      <c r="BC455" s="161" t="e">
        <f t="shared" si="320"/>
        <v>#DIV/0!</v>
      </c>
      <c r="BD455" s="161" t="e">
        <f t="shared" si="321"/>
        <v>#DIV/0!</v>
      </c>
      <c r="BE455" s="161" t="e">
        <f t="shared" si="322"/>
        <v>#DIV/0!</v>
      </c>
      <c r="BF455" s="107">
        <f t="shared" si="323"/>
        <v>0</v>
      </c>
      <c r="BG455" s="161" t="e">
        <f t="shared" si="324"/>
        <v>#DIV/0!</v>
      </c>
      <c r="BH455" s="161" t="e">
        <f t="shared" si="325"/>
        <v>#DIV/0!</v>
      </c>
      <c r="BI455" s="161" t="e">
        <f t="shared" si="326"/>
        <v>#DIV/0!</v>
      </c>
      <c r="BJ455" s="161" t="e">
        <f t="shared" si="327"/>
        <v>#DIV/0!</v>
      </c>
      <c r="BK455" s="161" t="e">
        <f t="shared" si="328"/>
        <v>#DIV/0!</v>
      </c>
      <c r="BL455" s="107">
        <f t="shared" si="329"/>
        <v>0</v>
      </c>
      <c r="BM455" s="161" t="e">
        <f t="shared" si="330"/>
        <v>#DIV/0!</v>
      </c>
      <c r="BN455" s="161" t="e">
        <f t="shared" si="331"/>
        <v>#DIV/0!</v>
      </c>
      <c r="BO455" s="161" t="e">
        <f t="shared" si="332"/>
        <v>#DIV/0!</v>
      </c>
      <c r="BP455" s="161" t="e">
        <f t="shared" si="333"/>
        <v>#DIV/0!</v>
      </c>
      <c r="BQ455" s="161" t="e">
        <f t="shared" si="334"/>
        <v>#DIV/0!</v>
      </c>
      <c r="BR455" s="107">
        <f t="shared" si="335"/>
        <v>0</v>
      </c>
      <c r="BS455" s="161" t="e">
        <f t="shared" si="336"/>
        <v>#DIV/0!</v>
      </c>
      <c r="BT455" s="161" t="e">
        <f t="shared" si="337"/>
        <v>#DIV/0!</v>
      </c>
      <c r="BU455" s="161" t="e">
        <f t="shared" si="338"/>
        <v>#DIV/0!</v>
      </c>
      <c r="BV455" s="161" t="e">
        <f t="shared" si="339"/>
        <v>#DIV/0!</v>
      </c>
      <c r="BW455" s="161" t="e">
        <f t="shared" si="340"/>
        <v>#DIV/0!</v>
      </c>
      <c r="BX455" s="107">
        <f t="shared" si="341"/>
        <v>0</v>
      </c>
      <c r="BZ455" s="40" t="e">
        <f>VLOOKUP(I455,Lists!$D$2:$D$19,1,FALSE)</f>
        <v>#N/A</v>
      </c>
      <c r="CA455" s="40" t="e">
        <f>VLOOKUP($I455,Blends!$B$2:$B$115,1,FALSE)</f>
        <v>#N/A</v>
      </c>
      <c r="CC455" s="218">
        <f>ROUND(IF($I455="Other HFC Blend",(Z455*$L455*SUMIF(Lists!$E$2:$E$133,'Quarterly Information'!$K455,Exchange_Value)+Z455*$N455*SUMIF(Lists!$E$2:$E$133,'Quarterly Information'!$M455,Exchange_Value)+Z455*$P455*SUMIF(Lists!$E$2:$E$133,'Quarterly Information'!$O455,Exchange_Value)+Z455*$R455*SUMIF(Lists!$E$2:$E$133,'Quarterly Information'!$Q455,Exchange_Value)+Z455*$T455*SUMIF(Lists!$E$2:$E$133,'Quarterly Information'!$S455,Exchange_Value))/1000,Z455*SUMIF(Lists!$E$2:$E$133,$I455,Exchange_Value)/1000),1)</f>
        <v>0</v>
      </c>
      <c r="CD455" s="218">
        <f>ROUND(IF($I455="Other HFC Blend",(AA455*$L455*SUMIF(Lists!$E$2:$E$133,'Quarterly Information'!$K455,Exchange_Value)+AA455*$N455*SUMIF(Lists!$E$2:$E$133,'Quarterly Information'!$M455,Exchange_Value)+AA455*$P455*SUMIF(Lists!$E$2:$E$133,'Quarterly Information'!$O455,Exchange_Value)+AA455*$R455*SUMIF(Lists!$E$2:$E$133,'Quarterly Information'!$Q455,Exchange_Value)+AA455*$T455*SUMIF(Lists!$E$2:$E$133,'Quarterly Information'!$S455,Exchange_Value))/1000,AA455*SUMIF(Lists!$E$2:$E$133,$I455,Exchange_Value)/1000),1)</f>
        <v>0</v>
      </c>
      <c r="CE455" s="218">
        <f>ROUND(IF($I455="Other HFC Blend",(AB455*$L455*SUMIF(Lists!$E$2:$E$133,'Quarterly Information'!$K455,Exchange_Value)+AB455*$N455*SUMIF(Lists!$E$2:$E$133,'Quarterly Information'!$M455,Exchange_Value)+AB455*$P455*SUMIF(Lists!$E$2:$E$133,'Quarterly Information'!$O455,Exchange_Value)+AB455*$R455*SUMIF(Lists!$E$2:$E$133,'Quarterly Information'!$Q455,Exchange_Value)+AB455*$T455*SUMIF(Lists!$E$2:$E$133,'Quarterly Information'!$S455,Exchange_Value))/1000,AB455*SUMIF(Lists!$E$2:$E$133,$I455,Exchange_Value)/1000),1)</f>
        <v>0</v>
      </c>
      <c r="CF455" s="218">
        <f>ROUND(IF($I455="Other HFC Blend",(AC455*$L455*SUMIF(Lists!$E$2:$E$133,'Quarterly Information'!$K455,Exchange_Value)+AC455*$N455*SUMIF(Lists!$E$2:$E$133,'Quarterly Information'!$M455,Exchange_Value)+AC455*$P455*SUMIF(Lists!$E$2:$E$133,'Quarterly Information'!$O455,Exchange_Value)+AC455*$R455*SUMIF(Lists!$E$2:$E$133,'Quarterly Information'!$Q455,Exchange_Value)+AC455*$T455*SUMIF(Lists!$E$2:$E$133,'Quarterly Information'!$S455,Exchange_Value))/1000,AC455*SUMIF(Lists!$E$2:$E$133,$I455,Exchange_Value)/1000),1)</f>
        <v>0</v>
      </c>
      <c r="CG455" s="218">
        <f>ROUND(IF($I455="Other HFC Blend",(AD455*$L455*SUMIF(Lists!$E$2:$E$133,'Quarterly Information'!$K455,Exchange_Value)+AD455*$N455*SUMIF(Lists!$E$2:$E$133,'Quarterly Information'!$M455,Exchange_Value)+AD455*$P455*SUMIF(Lists!$E$2:$E$133,'Quarterly Information'!$O455,Exchange_Value)+AD455*$R455*SUMIF(Lists!$E$2:$E$133,'Quarterly Information'!$Q455,Exchange_Value)+AD455*$T455*SUMIF(Lists!$E$2:$E$133,'Quarterly Information'!$S455,Exchange_Value))/1000,AD455*SUMIF(Lists!$E$2:$E$133,$I455,Exchange_Value)/1000),1)</f>
        <v>0</v>
      </c>
      <c r="CH455" s="218">
        <f>ROUND(IF($I455="Other HFC Blend",(AE455*$L455*SUMIF(Lists!$E$2:$E$133,'Quarterly Information'!$K455,Exchange_Value)+AE455*$N455*SUMIF(Lists!$E$2:$E$133,'Quarterly Information'!$M455,Exchange_Value)+AE455*$P455*SUMIF(Lists!$E$2:$E$133,'Quarterly Information'!$O455,Exchange_Value)+AE455*$R455*SUMIF(Lists!$E$2:$E$133,'Quarterly Information'!$Q455,Exchange_Value)+AE455*$T455*SUMIF(Lists!$E$2:$E$133,'Quarterly Information'!$S455,Exchange_Value))/1000,AE455*SUMIF(Lists!$E$2:$E$133,$I455,Exchange_Value)/1000),1)</f>
        <v>0</v>
      </c>
      <c r="CI455" s="218">
        <f>ROUND(IF($I455="Other HFC Blend",(AF455*$L455*SUMIF(Lists!$E$2:$E$133,'Quarterly Information'!$K455,Exchange_Value)+AF455*$N455*SUMIF(Lists!$E$2:$E$133,'Quarterly Information'!$M455,Exchange_Value)+AF455*$P455*SUMIF(Lists!$E$2:$E$133,'Quarterly Information'!$O455,Exchange_Value)+AF455*$R455*SUMIF(Lists!$E$2:$E$133,'Quarterly Information'!$Q455,Exchange_Value)+AF455*$T455*SUMIF(Lists!$E$2:$E$133,'Quarterly Information'!$S455,Exchange_Value))/1000,AF455*SUMIF(Lists!$E$2:$E$133,$I455,Exchange_Value)/1000),1)</f>
        <v>0</v>
      </c>
    </row>
    <row r="456" spans="1:87" ht="14" x14ac:dyDescent="0.25">
      <c r="A456" s="39">
        <v>414</v>
      </c>
      <c r="B456" s="90" t="str">
        <f t="shared" si="299"/>
        <v/>
      </c>
      <c r="C456" s="159"/>
      <c r="D456" s="91"/>
      <c r="E456" s="174"/>
      <c r="F456" s="92"/>
      <c r="G456" s="93"/>
      <c r="H456" s="94"/>
      <c r="I456" s="185"/>
      <c r="J456" s="200"/>
      <c r="K456" s="210"/>
      <c r="L456" s="95"/>
      <c r="M456" s="92"/>
      <c r="N456" s="95"/>
      <c r="O456" s="92"/>
      <c r="P456" s="95"/>
      <c r="Q456" s="128"/>
      <c r="R456" s="95"/>
      <c r="S456" s="128"/>
      <c r="T456" s="211"/>
      <c r="U456" s="203"/>
      <c r="V456" s="92"/>
      <c r="W456" s="96"/>
      <c r="X456" s="92"/>
      <c r="Y456" s="220"/>
      <c r="Z456" s="226"/>
      <c r="AA456" s="165"/>
      <c r="AB456" s="165"/>
      <c r="AC456" s="165"/>
      <c r="AD456" s="165"/>
      <c r="AE456" s="165"/>
      <c r="AF456" s="168"/>
      <c r="AG456"/>
      <c r="AH456" s="107">
        <f t="shared" si="301"/>
        <v>0</v>
      </c>
      <c r="AI456" s="107">
        <f t="shared" si="302"/>
        <v>0</v>
      </c>
      <c r="AJ456" s="107">
        <f t="shared" si="303"/>
        <v>0</v>
      </c>
      <c r="AK456" s="107">
        <f t="shared" si="304"/>
        <v>0</v>
      </c>
      <c r="AL456" s="107">
        <f t="shared" si="305"/>
        <v>0</v>
      </c>
      <c r="AM456" s="107">
        <f t="shared" si="300"/>
        <v>0</v>
      </c>
      <c r="AO456" s="161" t="e">
        <f t="shared" si="306"/>
        <v>#DIV/0!</v>
      </c>
      <c r="AP456" s="161" t="e">
        <f t="shared" si="307"/>
        <v>#DIV/0!</v>
      </c>
      <c r="AQ456" s="161" t="e">
        <f t="shared" si="308"/>
        <v>#DIV/0!</v>
      </c>
      <c r="AR456" s="161" t="e">
        <f t="shared" si="309"/>
        <v>#DIV/0!</v>
      </c>
      <c r="AS456" s="161" t="e">
        <f t="shared" si="310"/>
        <v>#DIV/0!</v>
      </c>
      <c r="AT456" s="107">
        <f t="shared" si="311"/>
        <v>0</v>
      </c>
      <c r="AU456" s="161" t="e">
        <f t="shared" si="312"/>
        <v>#DIV/0!</v>
      </c>
      <c r="AV456" s="161" t="e">
        <f t="shared" si="313"/>
        <v>#DIV/0!</v>
      </c>
      <c r="AW456" s="161" t="e">
        <f t="shared" si="314"/>
        <v>#DIV/0!</v>
      </c>
      <c r="AX456" s="161" t="e">
        <f t="shared" si="315"/>
        <v>#DIV/0!</v>
      </c>
      <c r="AY456" s="161" t="e">
        <f t="shared" si="316"/>
        <v>#DIV/0!</v>
      </c>
      <c r="AZ456" s="107">
        <f t="shared" si="317"/>
        <v>0</v>
      </c>
      <c r="BA456" s="161" t="e">
        <f t="shared" si="318"/>
        <v>#DIV/0!</v>
      </c>
      <c r="BB456" s="161" t="e">
        <f t="shared" si="319"/>
        <v>#DIV/0!</v>
      </c>
      <c r="BC456" s="161" t="e">
        <f t="shared" si="320"/>
        <v>#DIV/0!</v>
      </c>
      <c r="BD456" s="161" t="e">
        <f t="shared" si="321"/>
        <v>#DIV/0!</v>
      </c>
      <c r="BE456" s="161" t="e">
        <f t="shared" si="322"/>
        <v>#DIV/0!</v>
      </c>
      <c r="BF456" s="107">
        <f t="shared" si="323"/>
        <v>0</v>
      </c>
      <c r="BG456" s="161" t="e">
        <f t="shared" si="324"/>
        <v>#DIV/0!</v>
      </c>
      <c r="BH456" s="161" t="e">
        <f t="shared" si="325"/>
        <v>#DIV/0!</v>
      </c>
      <c r="BI456" s="161" t="e">
        <f t="shared" si="326"/>
        <v>#DIV/0!</v>
      </c>
      <c r="BJ456" s="161" t="e">
        <f t="shared" si="327"/>
        <v>#DIV/0!</v>
      </c>
      <c r="BK456" s="161" t="e">
        <f t="shared" si="328"/>
        <v>#DIV/0!</v>
      </c>
      <c r="BL456" s="107">
        <f t="shared" si="329"/>
        <v>0</v>
      </c>
      <c r="BM456" s="161" t="e">
        <f t="shared" si="330"/>
        <v>#DIV/0!</v>
      </c>
      <c r="BN456" s="161" t="e">
        <f t="shared" si="331"/>
        <v>#DIV/0!</v>
      </c>
      <c r="BO456" s="161" t="e">
        <f t="shared" si="332"/>
        <v>#DIV/0!</v>
      </c>
      <c r="BP456" s="161" t="e">
        <f t="shared" si="333"/>
        <v>#DIV/0!</v>
      </c>
      <c r="BQ456" s="161" t="e">
        <f t="shared" si="334"/>
        <v>#DIV/0!</v>
      </c>
      <c r="BR456" s="107">
        <f t="shared" si="335"/>
        <v>0</v>
      </c>
      <c r="BS456" s="161" t="e">
        <f t="shared" si="336"/>
        <v>#DIV/0!</v>
      </c>
      <c r="BT456" s="161" t="e">
        <f t="shared" si="337"/>
        <v>#DIV/0!</v>
      </c>
      <c r="BU456" s="161" t="e">
        <f t="shared" si="338"/>
        <v>#DIV/0!</v>
      </c>
      <c r="BV456" s="161" t="e">
        <f t="shared" si="339"/>
        <v>#DIV/0!</v>
      </c>
      <c r="BW456" s="161" t="e">
        <f t="shared" si="340"/>
        <v>#DIV/0!</v>
      </c>
      <c r="BX456" s="107">
        <f t="shared" si="341"/>
        <v>0</v>
      </c>
      <c r="BZ456" s="40" t="e">
        <f>VLOOKUP(I456,Lists!$D$2:$D$19,1,FALSE)</f>
        <v>#N/A</v>
      </c>
      <c r="CA456" s="40" t="e">
        <f>VLOOKUP($I456,Blends!$B$2:$B$115,1,FALSE)</f>
        <v>#N/A</v>
      </c>
      <c r="CC456" s="218">
        <f>ROUND(IF($I456="Other HFC Blend",(Z456*$L456*SUMIF(Lists!$E$2:$E$133,'Quarterly Information'!$K456,Exchange_Value)+Z456*$N456*SUMIF(Lists!$E$2:$E$133,'Quarterly Information'!$M456,Exchange_Value)+Z456*$P456*SUMIF(Lists!$E$2:$E$133,'Quarterly Information'!$O456,Exchange_Value)+Z456*$R456*SUMIF(Lists!$E$2:$E$133,'Quarterly Information'!$Q456,Exchange_Value)+Z456*$T456*SUMIF(Lists!$E$2:$E$133,'Quarterly Information'!$S456,Exchange_Value))/1000,Z456*SUMIF(Lists!$E$2:$E$133,$I456,Exchange_Value)/1000),1)</f>
        <v>0</v>
      </c>
      <c r="CD456" s="218">
        <f>ROUND(IF($I456="Other HFC Blend",(AA456*$L456*SUMIF(Lists!$E$2:$E$133,'Quarterly Information'!$K456,Exchange_Value)+AA456*$N456*SUMIF(Lists!$E$2:$E$133,'Quarterly Information'!$M456,Exchange_Value)+AA456*$P456*SUMIF(Lists!$E$2:$E$133,'Quarterly Information'!$O456,Exchange_Value)+AA456*$R456*SUMIF(Lists!$E$2:$E$133,'Quarterly Information'!$Q456,Exchange_Value)+AA456*$T456*SUMIF(Lists!$E$2:$E$133,'Quarterly Information'!$S456,Exchange_Value))/1000,AA456*SUMIF(Lists!$E$2:$E$133,$I456,Exchange_Value)/1000),1)</f>
        <v>0</v>
      </c>
      <c r="CE456" s="218">
        <f>ROUND(IF($I456="Other HFC Blend",(AB456*$L456*SUMIF(Lists!$E$2:$E$133,'Quarterly Information'!$K456,Exchange_Value)+AB456*$N456*SUMIF(Lists!$E$2:$E$133,'Quarterly Information'!$M456,Exchange_Value)+AB456*$P456*SUMIF(Lists!$E$2:$E$133,'Quarterly Information'!$O456,Exchange_Value)+AB456*$R456*SUMIF(Lists!$E$2:$E$133,'Quarterly Information'!$Q456,Exchange_Value)+AB456*$T456*SUMIF(Lists!$E$2:$E$133,'Quarterly Information'!$S456,Exchange_Value))/1000,AB456*SUMIF(Lists!$E$2:$E$133,$I456,Exchange_Value)/1000),1)</f>
        <v>0</v>
      </c>
      <c r="CF456" s="218">
        <f>ROUND(IF($I456="Other HFC Blend",(AC456*$L456*SUMIF(Lists!$E$2:$E$133,'Quarterly Information'!$K456,Exchange_Value)+AC456*$N456*SUMIF(Lists!$E$2:$E$133,'Quarterly Information'!$M456,Exchange_Value)+AC456*$P456*SUMIF(Lists!$E$2:$E$133,'Quarterly Information'!$O456,Exchange_Value)+AC456*$R456*SUMIF(Lists!$E$2:$E$133,'Quarterly Information'!$Q456,Exchange_Value)+AC456*$T456*SUMIF(Lists!$E$2:$E$133,'Quarterly Information'!$S456,Exchange_Value))/1000,AC456*SUMIF(Lists!$E$2:$E$133,$I456,Exchange_Value)/1000),1)</f>
        <v>0</v>
      </c>
      <c r="CG456" s="218">
        <f>ROUND(IF($I456="Other HFC Blend",(AD456*$L456*SUMIF(Lists!$E$2:$E$133,'Quarterly Information'!$K456,Exchange_Value)+AD456*$N456*SUMIF(Lists!$E$2:$E$133,'Quarterly Information'!$M456,Exchange_Value)+AD456*$P456*SUMIF(Lists!$E$2:$E$133,'Quarterly Information'!$O456,Exchange_Value)+AD456*$R456*SUMIF(Lists!$E$2:$E$133,'Quarterly Information'!$Q456,Exchange_Value)+AD456*$T456*SUMIF(Lists!$E$2:$E$133,'Quarterly Information'!$S456,Exchange_Value))/1000,AD456*SUMIF(Lists!$E$2:$E$133,$I456,Exchange_Value)/1000),1)</f>
        <v>0</v>
      </c>
      <c r="CH456" s="218">
        <f>ROUND(IF($I456="Other HFC Blend",(AE456*$L456*SUMIF(Lists!$E$2:$E$133,'Quarterly Information'!$K456,Exchange_Value)+AE456*$N456*SUMIF(Lists!$E$2:$E$133,'Quarterly Information'!$M456,Exchange_Value)+AE456*$P456*SUMIF(Lists!$E$2:$E$133,'Quarterly Information'!$O456,Exchange_Value)+AE456*$R456*SUMIF(Lists!$E$2:$E$133,'Quarterly Information'!$Q456,Exchange_Value)+AE456*$T456*SUMIF(Lists!$E$2:$E$133,'Quarterly Information'!$S456,Exchange_Value))/1000,AE456*SUMIF(Lists!$E$2:$E$133,$I456,Exchange_Value)/1000),1)</f>
        <v>0</v>
      </c>
      <c r="CI456" s="218">
        <f>ROUND(IF($I456="Other HFC Blend",(AF456*$L456*SUMIF(Lists!$E$2:$E$133,'Quarterly Information'!$K456,Exchange_Value)+AF456*$N456*SUMIF(Lists!$E$2:$E$133,'Quarterly Information'!$M456,Exchange_Value)+AF456*$P456*SUMIF(Lists!$E$2:$E$133,'Quarterly Information'!$O456,Exchange_Value)+AF456*$R456*SUMIF(Lists!$E$2:$E$133,'Quarterly Information'!$Q456,Exchange_Value)+AF456*$T456*SUMIF(Lists!$E$2:$E$133,'Quarterly Information'!$S456,Exchange_Value))/1000,AF456*SUMIF(Lists!$E$2:$E$133,$I456,Exchange_Value)/1000),1)</f>
        <v>0</v>
      </c>
    </row>
    <row r="457" spans="1:87" ht="14" x14ac:dyDescent="0.25">
      <c r="A457" s="39">
        <v>415</v>
      </c>
      <c r="B457" s="90" t="str">
        <f t="shared" si="299"/>
        <v/>
      </c>
      <c r="C457" s="159"/>
      <c r="D457" s="91"/>
      <c r="E457" s="174"/>
      <c r="F457" s="92"/>
      <c r="G457" s="93"/>
      <c r="H457" s="94"/>
      <c r="I457" s="185"/>
      <c r="J457" s="200"/>
      <c r="K457" s="210"/>
      <c r="L457" s="95"/>
      <c r="M457" s="92"/>
      <c r="N457" s="95"/>
      <c r="O457" s="92"/>
      <c r="P457" s="95"/>
      <c r="Q457" s="128"/>
      <c r="R457" s="95"/>
      <c r="S457" s="128"/>
      <c r="T457" s="211"/>
      <c r="U457" s="203"/>
      <c r="V457" s="92"/>
      <c r="W457" s="96"/>
      <c r="X457" s="92"/>
      <c r="Y457" s="220"/>
      <c r="Z457" s="226"/>
      <c r="AA457" s="165"/>
      <c r="AB457" s="165"/>
      <c r="AC457" s="165"/>
      <c r="AD457" s="165"/>
      <c r="AE457" s="165"/>
      <c r="AF457" s="168"/>
      <c r="AG457"/>
      <c r="AH457" s="107">
        <f t="shared" si="301"/>
        <v>0</v>
      </c>
      <c r="AI457" s="107">
        <f t="shared" si="302"/>
        <v>0</v>
      </c>
      <c r="AJ457" s="107">
        <f t="shared" si="303"/>
        <v>0</v>
      </c>
      <c r="AK457" s="107">
        <f t="shared" si="304"/>
        <v>0</v>
      </c>
      <c r="AL457" s="107">
        <f t="shared" si="305"/>
        <v>0</v>
      </c>
      <c r="AM457" s="107">
        <f t="shared" si="300"/>
        <v>0</v>
      </c>
      <c r="AO457" s="161" t="e">
        <f t="shared" si="306"/>
        <v>#DIV/0!</v>
      </c>
      <c r="AP457" s="161" t="e">
        <f t="shared" si="307"/>
        <v>#DIV/0!</v>
      </c>
      <c r="AQ457" s="161" t="e">
        <f t="shared" si="308"/>
        <v>#DIV/0!</v>
      </c>
      <c r="AR457" s="161" t="e">
        <f t="shared" si="309"/>
        <v>#DIV/0!</v>
      </c>
      <c r="AS457" s="161" t="e">
        <f t="shared" si="310"/>
        <v>#DIV/0!</v>
      </c>
      <c r="AT457" s="107">
        <f t="shared" si="311"/>
        <v>0</v>
      </c>
      <c r="AU457" s="161" t="e">
        <f t="shared" si="312"/>
        <v>#DIV/0!</v>
      </c>
      <c r="AV457" s="161" t="e">
        <f t="shared" si="313"/>
        <v>#DIV/0!</v>
      </c>
      <c r="AW457" s="161" t="e">
        <f t="shared" si="314"/>
        <v>#DIV/0!</v>
      </c>
      <c r="AX457" s="161" t="e">
        <f t="shared" si="315"/>
        <v>#DIV/0!</v>
      </c>
      <c r="AY457" s="161" t="e">
        <f t="shared" si="316"/>
        <v>#DIV/0!</v>
      </c>
      <c r="AZ457" s="107">
        <f t="shared" si="317"/>
        <v>0</v>
      </c>
      <c r="BA457" s="161" t="e">
        <f t="shared" si="318"/>
        <v>#DIV/0!</v>
      </c>
      <c r="BB457" s="161" t="e">
        <f t="shared" si="319"/>
        <v>#DIV/0!</v>
      </c>
      <c r="BC457" s="161" t="e">
        <f t="shared" si="320"/>
        <v>#DIV/0!</v>
      </c>
      <c r="BD457" s="161" t="e">
        <f t="shared" si="321"/>
        <v>#DIV/0!</v>
      </c>
      <c r="BE457" s="161" t="e">
        <f t="shared" si="322"/>
        <v>#DIV/0!</v>
      </c>
      <c r="BF457" s="107">
        <f t="shared" si="323"/>
        <v>0</v>
      </c>
      <c r="BG457" s="161" t="e">
        <f t="shared" si="324"/>
        <v>#DIV/0!</v>
      </c>
      <c r="BH457" s="161" t="e">
        <f t="shared" si="325"/>
        <v>#DIV/0!</v>
      </c>
      <c r="BI457" s="161" t="e">
        <f t="shared" si="326"/>
        <v>#DIV/0!</v>
      </c>
      <c r="BJ457" s="161" t="e">
        <f t="shared" si="327"/>
        <v>#DIV/0!</v>
      </c>
      <c r="BK457" s="161" t="e">
        <f t="shared" si="328"/>
        <v>#DIV/0!</v>
      </c>
      <c r="BL457" s="107">
        <f t="shared" si="329"/>
        <v>0</v>
      </c>
      <c r="BM457" s="161" t="e">
        <f t="shared" si="330"/>
        <v>#DIV/0!</v>
      </c>
      <c r="BN457" s="161" t="e">
        <f t="shared" si="331"/>
        <v>#DIV/0!</v>
      </c>
      <c r="BO457" s="161" t="e">
        <f t="shared" si="332"/>
        <v>#DIV/0!</v>
      </c>
      <c r="BP457" s="161" t="e">
        <f t="shared" si="333"/>
        <v>#DIV/0!</v>
      </c>
      <c r="BQ457" s="161" t="e">
        <f t="shared" si="334"/>
        <v>#DIV/0!</v>
      </c>
      <c r="BR457" s="107">
        <f t="shared" si="335"/>
        <v>0</v>
      </c>
      <c r="BS457" s="161" t="e">
        <f t="shared" si="336"/>
        <v>#DIV/0!</v>
      </c>
      <c r="BT457" s="161" t="e">
        <f t="shared" si="337"/>
        <v>#DIV/0!</v>
      </c>
      <c r="BU457" s="161" t="e">
        <f t="shared" si="338"/>
        <v>#DIV/0!</v>
      </c>
      <c r="BV457" s="161" t="e">
        <f t="shared" si="339"/>
        <v>#DIV/0!</v>
      </c>
      <c r="BW457" s="161" t="e">
        <f t="shared" si="340"/>
        <v>#DIV/0!</v>
      </c>
      <c r="BX457" s="107">
        <f t="shared" si="341"/>
        <v>0</v>
      </c>
      <c r="BZ457" s="40" t="e">
        <f>VLOOKUP(I457,Lists!$D$2:$D$19,1,FALSE)</f>
        <v>#N/A</v>
      </c>
      <c r="CA457" s="40" t="e">
        <f>VLOOKUP($I457,Blends!$B$2:$B$115,1,FALSE)</f>
        <v>#N/A</v>
      </c>
      <c r="CC457" s="218">
        <f>ROUND(IF($I457="Other HFC Blend",(Z457*$L457*SUMIF(Lists!$E$2:$E$133,'Quarterly Information'!$K457,Exchange_Value)+Z457*$N457*SUMIF(Lists!$E$2:$E$133,'Quarterly Information'!$M457,Exchange_Value)+Z457*$P457*SUMIF(Lists!$E$2:$E$133,'Quarterly Information'!$O457,Exchange_Value)+Z457*$R457*SUMIF(Lists!$E$2:$E$133,'Quarterly Information'!$Q457,Exchange_Value)+Z457*$T457*SUMIF(Lists!$E$2:$E$133,'Quarterly Information'!$S457,Exchange_Value))/1000,Z457*SUMIF(Lists!$E$2:$E$133,$I457,Exchange_Value)/1000),1)</f>
        <v>0</v>
      </c>
      <c r="CD457" s="218">
        <f>ROUND(IF($I457="Other HFC Blend",(AA457*$L457*SUMIF(Lists!$E$2:$E$133,'Quarterly Information'!$K457,Exchange_Value)+AA457*$N457*SUMIF(Lists!$E$2:$E$133,'Quarterly Information'!$M457,Exchange_Value)+AA457*$P457*SUMIF(Lists!$E$2:$E$133,'Quarterly Information'!$O457,Exchange_Value)+AA457*$R457*SUMIF(Lists!$E$2:$E$133,'Quarterly Information'!$Q457,Exchange_Value)+AA457*$T457*SUMIF(Lists!$E$2:$E$133,'Quarterly Information'!$S457,Exchange_Value))/1000,AA457*SUMIF(Lists!$E$2:$E$133,$I457,Exchange_Value)/1000),1)</f>
        <v>0</v>
      </c>
      <c r="CE457" s="218">
        <f>ROUND(IF($I457="Other HFC Blend",(AB457*$L457*SUMIF(Lists!$E$2:$E$133,'Quarterly Information'!$K457,Exchange_Value)+AB457*$N457*SUMIF(Lists!$E$2:$E$133,'Quarterly Information'!$M457,Exchange_Value)+AB457*$P457*SUMIF(Lists!$E$2:$E$133,'Quarterly Information'!$O457,Exchange_Value)+AB457*$R457*SUMIF(Lists!$E$2:$E$133,'Quarterly Information'!$Q457,Exchange_Value)+AB457*$T457*SUMIF(Lists!$E$2:$E$133,'Quarterly Information'!$S457,Exchange_Value))/1000,AB457*SUMIF(Lists!$E$2:$E$133,$I457,Exchange_Value)/1000),1)</f>
        <v>0</v>
      </c>
      <c r="CF457" s="218">
        <f>ROUND(IF($I457="Other HFC Blend",(AC457*$L457*SUMIF(Lists!$E$2:$E$133,'Quarterly Information'!$K457,Exchange_Value)+AC457*$N457*SUMIF(Lists!$E$2:$E$133,'Quarterly Information'!$M457,Exchange_Value)+AC457*$P457*SUMIF(Lists!$E$2:$E$133,'Quarterly Information'!$O457,Exchange_Value)+AC457*$R457*SUMIF(Lists!$E$2:$E$133,'Quarterly Information'!$Q457,Exchange_Value)+AC457*$T457*SUMIF(Lists!$E$2:$E$133,'Quarterly Information'!$S457,Exchange_Value))/1000,AC457*SUMIF(Lists!$E$2:$E$133,$I457,Exchange_Value)/1000),1)</f>
        <v>0</v>
      </c>
      <c r="CG457" s="218">
        <f>ROUND(IF($I457="Other HFC Blend",(AD457*$L457*SUMIF(Lists!$E$2:$E$133,'Quarterly Information'!$K457,Exchange_Value)+AD457*$N457*SUMIF(Lists!$E$2:$E$133,'Quarterly Information'!$M457,Exchange_Value)+AD457*$P457*SUMIF(Lists!$E$2:$E$133,'Quarterly Information'!$O457,Exchange_Value)+AD457*$R457*SUMIF(Lists!$E$2:$E$133,'Quarterly Information'!$Q457,Exchange_Value)+AD457*$T457*SUMIF(Lists!$E$2:$E$133,'Quarterly Information'!$S457,Exchange_Value))/1000,AD457*SUMIF(Lists!$E$2:$E$133,$I457,Exchange_Value)/1000),1)</f>
        <v>0</v>
      </c>
      <c r="CH457" s="218">
        <f>ROUND(IF($I457="Other HFC Blend",(AE457*$L457*SUMIF(Lists!$E$2:$E$133,'Quarterly Information'!$K457,Exchange_Value)+AE457*$N457*SUMIF(Lists!$E$2:$E$133,'Quarterly Information'!$M457,Exchange_Value)+AE457*$P457*SUMIF(Lists!$E$2:$E$133,'Quarterly Information'!$O457,Exchange_Value)+AE457*$R457*SUMIF(Lists!$E$2:$E$133,'Quarterly Information'!$Q457,Exchange_Value)+AE457*$T457*SUMIF(Lists!$E$2:$E$133,'Quarterly Information'!$S457,Exchange_Value))/1000,AE457*SUMIF(Lists!$E$2:$E$133,$I457,Exchange_Value)/1000),1)</f>
        <v>0</v>
      </c>
      <c r="CI457" s="218">
        <f>ROUND(IF($I457="Other HFC Blend",(AF457*$L457*SUMIF(Lists!$E$2:$E$133,'Quarterly Information'!$K457,Exchange_Value)+AF457*$N457*SUMIF(Lists!$E$2:$E$133,'Quarterly Information'!$M457,Exchange_Value)+AF457*$P457*SUMIF(Lists!$E$2:$E$133,'Quarterly Information'!$O457,Exchange_Value)+AF457*$R457*SUMIF(Lists!$E$2:$E$133,'Quarterly Information'!$Q457,Exchange_Value)+AF457*$T457*SUMIF(Lists!$E$2:$E$133,'Quarterly Information'!$S457,Exchange_Value))/1000,AF457*SUMIF(Lists!$E$2:$E$133,$I457,Exchange_Value)/1000),1)</f>
        <v>0</v>
      </c>
    </row>
    <row r="458" spans="1:87" ht="14" x14ac:dyDescent="0.25">
      <c r="A458" s="39">
        <v>416</v>
      </c>
      <c r="B458" s="90" t="str">
        <f t="shared" si="299"/>
        <v/>
      </c>
      <c r="C458" s="159"/>
      <c r="D458" s="91"/>
      <c r="E458" s="174"/>
      <c r="F458" s="92"/>
      <c r="G458" s="93"/>
      <c r="H458" s="94"/>
      <c r="I458" s="185"/>
      <c r="J458" s="200"/>
      <c r="K458" s="210"/>
      <c r="L458" s="95"/>
      <c r="M458" s="92"/>
      <c r="N458" s="95"/>
      <c r="O458" s="92"/>
      <c r="P458" s="95"/>
      <c r="Q458" s="128"/>
      <c r="R458" s="95"/>
      <c r="S458" s="128"/>
      <c r="T458" s="211"/>
      <c r="U458" s="203"/>
      <c r="V458" s="92"/>
      <c r="W458" s="96"/>
      <c r="X458" s="92"/>
      <c r="Y458" s="220"/>
      <c r="Z458" s="226"/>
      <c r="AA458" s="165"/>
      <c r="AB458" s="165"/>
      <c r="AC458" s="165"/>
      <c r="AD458" s="165"/>
      <c r="AE458" s="165"/>
      <c r="AF458" s="168"/>
      <c r="AG458"/>
      <c r="AH458" s="107">
        <f t="shared" si="301"/>
        <v>0</v>
      </c>
      <c r="AI458" s="107">
        <f t="shared" si="302"/>
        <v>0</v>
      </c>
      <c r="AJ458" s="107">
        <f t="shared" si="303"/>
        <v>0</v>
      </c>
      <c r="AK458" s="107">
        <f t="shared" si="304"/>
        <v>0</v>
      </c>
      <c r="AL458" s="107">
        <f t="shared" si="305"/>
        <v>0</v>
      </c>
      <c r="AM458" s="107">
        <f t="shared" si="300"/>
        <v>0</v>
      </c>
      <c r="AO458" s="161" t="e">
        <f t="shared" si="306"/>
        <v>#DIV/0!</v>
      </c>
      <c r="AP458" s="161" t="e">
        <f t="shared" si="307"/>
        <v>#DIV/0!</v>
      </c>
      <c r="AQ458" s="161" t="e">
        <f t="shared" si="308"/>
        <v>#DIV/0!</v>
      </c>
      <c r="AR458" s="161" t="e">
        <f t="shared" si="309"/>
        <v>#DIV/0!</v>
      </c>
      <c r="AS458" s="161" t="e">
        <f t="shared" si="310"/>
        <v>#DIV/0!</v>
      </c>
      <c r="AT458" s="107">
        <f t="shared" si="311"/>
        <v>0</v>
      </c>
      <c r="AU458" s="161" t="e">
        <f t="shared" si="312"/>
        <v>#DIV/0!</v>
      </c>
      <c r="AV458" s="161" t="e">
        <f t="shared" si="313"/>
        <v>#DIV/0!</v>
      </c>
      <c r="AW458" s="161" t="e">
        <f t="shared" si="314"/>
        <v>#DIV/0!</v>
      </c>
      <c r="AX458" s="161" t="e">
        <f t="shared" si="315"/>
        <v>#DIV/0!</v>
      </c>
      <c r="AY458" s="161" t="e">
        <f t="shared" si="316"/>
        <v>#DIV/0!</v>
      </c>
      <c r="AZ458" s="107">
        <f t="shared" si="317"/>
        <v>0</v>
      </c>
      <c r="BA458" s="161" t="e">
        <f t="shared" si="318"/>
        <v>#DIV/0!</v>
      </c>
      <c r="BB458" s="161" t="e">
        <f t="shared" si="319"/>
        <v>#DIV/0!</v>
      </c>
      <c r="BC458" s="161" t="e">
        <f t="shared" si="320"/>
        <v>#DIV/0!</v>
      </c>
      <c r="BD458" s="161" t="e">
        <f t="shared" si="321"/>
        <v>#DIV/0!</v>
      </c>
      <c r="BE458" s="161" t="e">
        <f t="shared" si="322"/>
        <v>#DIV/0!</v>
      </c>
      <c r="BF458" s="107">
        <f t="shared" si="323"/>
        <v>0</v>
      </c>
      <c r="BG458" s="161" t="e">
        <f t="shared" si="324"/>
        <v>#DIV/0!</v>
      </c>
      <c r="BH458" s="161" t="e">
        <f t="shared" si="325"/>
        <v>#DIV/0!</v>
      </c>
      <c r="BI458" s="161" t="e">
        <f t="shared" si="326"/>
        <v>#DIV/0!</v>
      </c>
      <c r="BJ458" s="161" t="e">
        <f t="shared" si="327"/>
        <v>#DIV/0!</v>
      </c>
      <c r="BK458" s="161" t="e">
        <f t="shared" si="328"/>
        <v>#DIV/0!</v>
      </c>
      <c r="BL458" s="107">
        <f t="shared" si="329"/>
        <v>0</v>
      </c>
      <c r="BM458" s="161" t="e">
        <f t="shared" si="330"/>
        <v>#DIV/0!</v>
      </c>
      <c r="BN458" s="161" t="e">
        <f t="shared" si="331"/>
        <v>#DIV/0!</v>
      </c>
      <c r="BO458" s="161" t="e">
        <f t="shared" si="332"/>
        <v>#DIV/0!</v>
      </c>
      <c r="BP458" s="161" t="e">
        <f t="shared" si="333"/>
        <v>#DIV/0!</v>
      </c>
      <c r="BQ458" s="161" t="e">
        <f t="shared" si="334"/>
        <v>#DIV/0!</v>
      </c>
      <c r="BR458" s="107">
        <f t="shared" si="335"/>
        <v>0</v>
      </c>
      <c r="BS458" s="161" t="e">
        <f t="shared" si="336"/>
        <v>#DIV/0!</v>
      </c>
      <c r="BT458" s="161" t="e">
        <f t="shared" si="337"/>
        <v>#DIV/0!</v>
      </c>
      <c r="BU458" s="161" t="e">
        <f t="shared" si="338"/>
        <v>#DIV/0!</v>
      </c>
      <c r="BV458" s="161" t="e">
        <f t="shared" si="339"/>
        <v>#DIV/0!</v>
      </c>
      <c r="BW458" s="161" t="e">
        <f t="shared" si="340"/>
        <v>#DIV/0!</v>
      </c>
      <c r="BX458" s="107">
        <f t="shared" si="341"/>
        <v>0</v>
      </c>
      <c r="BZ458" s="40" t="e">
        <f>VLOOKUP(I458,Lists!$D$2:$D$19,1,FALSE)</f>
        <v>#N/A</v>
      </c>
      <c r="CA458" s="40" t="e">
        <f>VLOOKUP($I458,Blends!$B$2:$B$115,1,FALSE)</f>
        <v>#N/A</v>
      </c>
      <c r="CC458" s="218">
        <f>ROUND(IF($I458="Other HFC Blend",(Z458*$L458*SUMIF(Lists!$E$2:$E$133,'Quarterly Information'!$K458,Exchange_Value)+Z458*$N458*SUMIF(Lists!$E$2:$E$133,'Quarterly Information'!$M458,Exchange_Value)+Z458*$P458*SUMIF(Lists!$E$2:$E$133,'Quarterly Information'!$O458,Exchange_Value)+Z458*$R458*SUMIF(Lists!$E$2:$E$133,'Quarterly Information'!$Q458,Exchange_Value)+Z458*$T458*SUMIF(Lists!$E$2:$E$133,'Quarterly Information'!$S458,Exchange_Value))/1000,Z458*SUMIF(Lists!$E$2:$E$133,$I458,Exchange_Value)/1000),1)</f>
        <v>0</v>
      </c>
      <c r="CD458" s="218">
        <f>ROUND(IF($I458="Other HFC Blend",(AA458*$L458*SUMIF(Lists!$E$2:$E$133,'Quarterly Information'!$K458,Exchange_Value)+AA458*$N458*SUMIF(Lists!$E$2:$E$133,'Quarterly Information'!$M458,Exchange_Value)+AA458*$P458*SUMIF(Lists!$E$2:$E$133,'Quarterly Information'!$O458,Exchange_Value)+AA458*$R458*SUMIF(Lists!$E$2:$E$133,'Quarterly Information'!$Q458,Exchange_Value)+AA458*$T458*SUMIF(Lists!$E$2:$E$133,'Quarterly Information'!$S458,Exchange_Value))/1000,AA458*SUMIF(Lists!$E$2:$E$133,$I458,Exchange_Value)/1000),1)</f>
        <v>0</v>
      </c>
      <c r="CE458" s="218">
        <f>ROUND(IF($I458="Other HFC Blend",(AB458*$L458*SUMIF(Lists!$E$2:$E$133,'Quarterly Information'!$K458,Exchange_Value)+AB458*$N458*SUMIF(Lists!$E$2:$E$133,'Quarterly Information'!$M458,Exchange_Value)+AB458*$P458*SUMIF(Lists!$E$2:$E$133,'Quarterly Information'!$O458,Exchange_Value)+AB458*$R458*SUMIF(Lists!$E$2:$E$133,'Quarterly Information'!$Q458,Exchange_Value)+AB458*$T458*SUMIF(Lists!$E$2:$E$133,'Quarterly Information'!$S458,Exchange_Value))/1000,AB458*SUMIF(Lists!$E$2:$E$133,$I458,Exchange_Value)/1000),1)</f>
        <v>0</v>
      </c>
      <c r="CF458" s="218">
        <f>ROUND(IF($I458="Other HFC Blend",(AC458*$L458*SUMIF(Lists!$E$2:$E$133,'Quarterly Information'!$K458,Exchange_Value)+AC458*$N458*SUMIF(Lists!$E$2:$E$133,'Quarterly Information'!$M458,Exchange_Value)+AC458*$P458*SUMIF(Lists!$E$2:$E$133,'Quarterly Information'!$O458,Exchange_Value)+AC458*$R458*SUMIF(Lists!$E$2:$E$133,'Quarterly Information'!$Q458,Exchange_Value)+AC458*$T458*SUMIF(Lists!$E$2:$E$133,'Quarterly Information'!$S458,Exchange_Value))/1000,AC458*SUMIF(Lists!$E$2:$E$133,$I458,Exchange_Value)/1000),1)</f>
        <v>0</v>
      </c>
      <c r="CG458" s="218">
        <f>ROUND(IF($I458="Other HFC Blend",(AD458*$L458*SUMIF(Lists!$E$2:$E$133,'Quarterly Information'!$K458,Exchange_Value)+AD458*$N458*SUMIF(Lists!$E$2:$E$133,'Quarterly Information'!$M458,Exchange_Value)+AD458*$P458*SUMIF(Lists!$E$2:$E$133,'Quarterly Information'!$O458,Exchange_Value)+AD458*$R458*SUMIF(Lists!$E$2:$E$133,'Quarterly Information'!$Q458,Exchange_Value)+AD458*$T458*SUMIF(Lists!$E$2:$E$133,'Quarterly Information'!$S458,Exchange_Value))/1000,AD458*SUMIF(Lists!$E$2:$E$133,$I458,Exchange_Value)/1000),1)</f>
        <v>0</v>
      </c>
      <c r="CH458" s="218">
        <f>ROUND(IF($I458="Other HFC Blend",(AE458*$L458*SUMIF(Lists!$E$2:$E$133,'Quarterly Information'!$K458,Exchange_Value)+AE458*$N458*SUMIF(Lists!$E$2:$E$133,'Quarterly Information'!$M458,Exchange_Value)+AE458*$P458*SUMIF(Lists!$E$2:$E$133,'Quarterly Information'!$O458,Exchange_Value)+AE458*$R458*SUMIF(Lists!$E$2:$E$133,'Quarterly Information'!$Q458,Exchange_Value)+AE458*$T458*SUMIF(Lists!$E$2:$E$133,'Quarterly Information'!$S458,Exchange_Value))/1000,AE458*SUMIF(Lists!$E$2:$E$133,$I458,Exchange_Value)/1000),1)</f>
        <v>0</v>
      </c>
      <c r="CI458" s="218">
        <f>ROUND(IF($I458="Other HFC Blend",(AF458*$L458*SUMIF(Lists!$E$2:$E$133,'Quarterly Information'!$K458,Exchange_Value)+AF458*$N458*SUMIF(Lists!$E$2:$E$133,'Quarterly Information'!$M458,Exchange_Value)+AF458*$P458*SUMIF(Lists!$E$2:$E$133,'Quarterly Information'!$O458,Exchange_Value)+AF458*$R458*SUMIF(Lists!$E$2:$E$133,'Quarterly Information'!$Q458,Exchange_Value)+AF458*$T458*SUMIF(Lists!$E$2:$E$133,'Quarterly Information'!$S458,Exchange_Value))/1000,AF458*SUMIF(Lists!$E$2:$E$133,$I458,Exchange_Value)/1000),1)</f>
        <v>0</v>
      </c>
    </row>
    <row r="459" spans="1:87" ht="14" x14ac:dyDescent="0.25">
      <c r="A459" s="39">
        <v>417</v>
      </c>
      <c r="B459" s="90" t="str">
        <f t="shared" si="299"/>
        <v/>
      </c>
      <c r="C459" s="159"/>
      <c r="D459" s="91"/>
      <c r="E459" s="174"/>
      <c r="F459" s="92"/>
      <c r="G459" s="93"/>
      <c r="H459" s="94"/>
      <c r="I459" s="185"/>
      <c r="J459" s="200"/>
      <c r="K459" s="210"/>
      <c r="L459" s="95"/>
      <c r="M459" s="92"/>
      <c r="N459" s="95"/>
      <c r="O459" s="92"/>
      <c r="P459" s="95"/>
      <c r="Q459" s="128"/>
      <c r="R459" s="95"/>
      <c r="S459" s="128"/>
      <c r="T459" s="211"/>
      <c r="U459" s="203"/>
      <c r="V459" s="92"/>
      <c r="W459" s="96"/>
      <c r="X459" s="92"/>
      <c r="Y459" s="220"/>
      <c r="Z459" s="226"/>
      <c r="AA459" s="165"/>
      <c r="AB459" s="165"/>
      <c r="AC459" s="165"/>
      <c r="AD459" s="165"/>
      <c r="AE459" s="165"/>
      <c r="AF459" s="168"/>
      <c r="AG459"/>
      <c r="AH459" s="107">
        <f t="shared" si="301"/>
        <v>0</v>
      </c>
      <c r="AI459" s="107">
        <f t="shared" si="302"/>
        <v>0</v>
      </c>
      <c r="AJ459" s="107">
        <f t="shared" si="303"/>
        <v>0</v>
      </c>
      <c r="AK459" s="107">
        <f t="shared" si="304"/>
        <v>0</v>
      </c>
      <c r="AL459" s="107">
        <f t="shared" si="305"/>
        <v>0</v>
      </c>
      <c r="AM459" s="107">
        <f t="shared" si="300"/>
        <v>0</v>
      </c>
      <c r="AO459" s="161" t="e">
        <f t="shared" si="306"/>
        <v>#DIV/0!</v>
      </c>
      <c r="AP459" s="161" t="e">
        <f t="shared" si="307"/>
        <v>#DIV/0!</v>
      </c>
      <c r="AQ459" s="161" t="e">
        <f t="shared" si="308"/>
        <v>#DIV/0!</v>
      </c>
      <c r="AR459" s="161" t="e">
        <f t="shared" si="309"/>
        <v>#DIV/0!</v>
      </c>
      <c r="AS459" s="161" t="e">
        <f t="shared" si="310"/>
        <v>#DIV/0!</v>
      </c>
      <c r="AT459" s="107">
        <f t="shared" si="311"/>
        <v>0</v>
      </c>
      <c r="AU459" s="161" t="e">
        <f t="shared" si="312"/>
        <v>#DIV/0!</v>
      </c>
      <c r="AV459" s="161" t="e">
        <f t="shared" si="313"/>
        <v>#DIV/0!</v>
      </c>
      <c r="AW459" s="161" t="e">
        <f t="shared" si="314"/>
        <v>#DIV/0!</v>
      </c>
      <c r="AX459" s="161" t="e">
        <f t="shared" si="315"/>
        <v>#DIV/0!</v>
      </c>
      <c r="AY459" s="161" t="e">
        <f t="shared" si="316"/>
        <v>#DIV/0!</v>
      </c>
      <c r="AZ459" s="107">
        <f t="shared" si="317"/>
        <v>0</v>
      </c>
      <c r="BA459" s="161" t="e">
        <f t="shared" si="318"/>
        <v>#DIV/0!</v>
      </c>
      <c r="BB459" s="161" t="e">
        <f t="shared" si="319"/>
        <v>#DIV/0!</v>
      </c>
      <c r="BC459" s="161" t="e">
        <f t="shared" si="320"/>
        <v>#DIV/0!</v>
      </c>
      <c r="BD459" s="161" t="e">
        <f t="shared" si="321"/>
        <v>#DIV/0!</v>
      </c>
      <c r="BE459" s="161" t="e">
        <f t="shared" si="322"/>
        <v>#DIV/0!</v>
      </c>
      <c r="BF459" s="107">
        <f t="shared" si="323"/>
        <v>0</v>
      </c>
      <c r="BG459" s="161" t="e">
        <f t="shared" si="324"/>
        <v>#DIV/0!</v>
      </c>
      <c r="BH459" s="161" t="e">
        <f t="shared" si="325"/>
        <v>#DIV/0!</v>
      </c>
      <c r="BI459" s="161" t="e">
        <f t="shared" si="326"/>
        <v>#DIV/0!</v>
      </c>
      <c r="BJ459" s="161" t="e">
        <f t="shared" si="327"/>
        <v>#DIV/0!</v>
      </c>
      <c r="BK459" s="161" t="e">
        <f t="shared" si="328"/>
        <v>#DIV/0!</v>
      </c>
      <c r="BL459" s="107">
        <f t="shared" si="329"/>
        <v>0</v>
      </c>
      <c r="BM459" s="161" t="e">
        <f t="shared" si="330"/>
        <v>#DIV/0!</v>
      </c>
      <c r="BN459" s="161" t="e">
        <f t="shared" si="331"/>
        <v>#DIV/0!</v>
      </c>
      <c r="BO459" s="161" t="e">
        <f t="shared" si="332"/>
        <v>#DIV/0!</v>
      </c>
      <c r="BP459" s="161" t="e">
        <f t="shared" si="333"/>
        <v>#DIV/0!</v>
      </c>
      <c r="BQ459" s="161" t="e">
        <f t="shared" si="334"/>
        <v>#DIV/0!</v>
      </c>
      <c r="BR459" s="107">
        <f t="shared" si="335"/>
        <v>0</v>
      </c>
      <c r="BS459" s="161" t="e">
        <f t="shared" si="336"/>
        <v>#DIV/0!</v>
      </c>
      <c r="BT459" s="161" t="e">
        <f t="shared" si="337"/>
        <v>#DIV/0!</v>
      </c>
      <c r="BU459" s="161" t="e">
        <f t="shared" si="338"/>
        <v>#DIV/0!</v>
      </c>
      <c r="BV459" s="161" t="e">
        <f t="shared" si="339"/>
        <v>#DIV/0!</v>
      </c>
      <c r="BW459" s="161" t="e">
        <f t="shared" si="340"/>
        <v>#DIV/0!</v>
      </c>
      <c r="BX459" s="107">
        <f t="shared" si="341"/>
        <v>0</v>
      </c>
      <c r="BZ459" s="40" t="e">
        <f>VLOOKUP(I459,Lists!$D$2:$D$19,1,FALSE)</f>
        <v>#N/A</v>
      </c>
      <c r="CA459" s="40" t="e">
        <f>VLOOKUP($I459,Blends!$B$2:$B$115,1,FALSE)</f>
        <v>#N/A</v>
      </c>
      <c r="CC459" s="218">
        <f>ROUND(IF($I459="Other HFC Blend",(Z459*$L459*SUMIF(Lists!$E$2:$E$133,'Quarterly Information'!$K459,Exchange_Value)+Z459*$N459*SUMIF(Lists!$E$2:$E$133,'Quarterly Information'!$M459,Exchange_Value)+Z459*$P459*SUMIF(Lists!$E$2:$E$133,'Quarterly Information'!$O459,Exchange_Value)+Z459*$R459*SUMIF(Lists!$E$2:$E$133,'Quarterly Information'!$Q459,Exchange_Value)+Z459*$T459*SUMIF(Lists!$E$2:$E$133,'Quarterly Information'!$S459,Exchange_Value))/1000,Z459*SUMIF(Lists!$E$2:$E$133,$I459,Exchange_Value)/1000),1)</f>
        <v>0</v>
      </c>
      <c r="CD459" s="218">
        <f>ROUND(IF($I459="Other HFC Blend",(AA459*$L459*SUMIF(Lists!$E$2:$E$133,'Quarterly Information'!$K459,Exchange_Value)+AA459*$N459*SUMIF(Lists!$E$2:$E$133,'Quarterly Information'!$M459,Exchange_Value)+AA459*$P459*SUMIF(Lists!$E$2:$E$133,'Quarterly Information'!$O459,Exchange_Value)+AA459*$R459*SUMIF(Lists!$E$2:$E$133,'Quarterly Information'!$Q459,Exchange_Value)+AA459*$T459*SUMIF(Lists!$E$2:$E$133,'Quarterly Information'!$S459,Exchange_Value))/1000,AA459*SUMIF(Lists!$E$2:$E$133,$I459,Exchange_Value)/1000),1)</f>
        <v>0</v>
      </c>
      <c r="CE459" s="218">
        <f>ROUND(IF($I459="Other HFC Blend",(AB459*$L459*SUMIF(Lists!$E$2:$E$133,'Quarterly Information'!$K459,Exchange_Value)+AB459*$N459*SUMIF(Lists!$E$2:$E$133,'Quarterly Information'!$M459,Exchange_Value)+AB459*$P459*SUMIF(Lists!$E$2:$E$133,'Quarterly Information'!$O459,Exchange_Value)+AB459*$R459*SUMIF(Lists!$E$2:$E$133,'Quarterly Information'!$Q459,Exchange_Value)+AB459*$T459*SUMIF(Lists!$E$2:$E$133,'Quarterly Information'!$S459,Exchange_Value))/1000,AB459*SUMIF(Lists!$E$2:$E$133,$I459,Exchange_Value)/1000),1)</f>
        <v>0</v>
      </c>
      <c r="CF459" s="218">
        <f>ROUND(IF($I459="Other HFC Blend",(AC459*$L459*SUMIF(Lists!$E$2:$E$133,'Quarterly Information'!$K459,Exchange_Value)+AC459*$N459*SUMIF(Lists!$E$2:$E$133,'Quarterly Information'!$M459,Exchange_Value)+AC459*$P459*SUMIF(Lists!$E$2:$E$133,'Quarterly Information'!$O459,Exchange_Value)+AC459*$R459*SUMIF(Lists!$E$2:$E$133,'Quarterly Information'!$Q459,Exchange_Value)+AC459*$T459*SUMIF(Lists!$E$2:$E$133,'Quarterly Information'!$S459,Exchange_Value))/1000,AC459*SUMIF(Lists!$E$2:$E$133,$I459,Exchange_Value)/1000),1)</f>
        <v>0</v>
      </c>
      <c r="CG459" s="218">
        <f>ROUND(IF($I459="Other HFC Blend",(AD459*$L459*SUMIF(Lists!$E$2:$E$133,'Quarterly Information'!$K459,Exchange_Value)+AD459*$N459*SUMIF(Lists!$E$2:$E$133,'Quarterly Information'!$M459,Exchange_Value)+AD459*$P459*SUMIF(Lists!$E$2:$E$133,'Quarterly Information'!$O459,Exchange_Value)+AD459*$R459*SUMIF(Lists!$E$2:$E$133,'Quarterly Information'!$Q459,Exchange_Value)+AD459*$T459*SUMIF(Lists!$E$2:$E$133,'Quarterly Information'!$S459,Exchange_Value))/1000,AD459*SUMIF(Lists!$E$2:$E$133,$I459,Exchange_Value)/1000),1)</f>
        <v>0</v>
      </c>
      <c r="CH459" s="218">
        <f>ROUND(IF($I459="Other HFC Blend",(AE459*$L459*SUMIF(Lists!$E$2:$E$133,'Quarterly Information'!$K459,Exchange_Value)+AE459*$N459*SUMIF(Lists!$E$2:$E$133,'Quarterly Information'!$M459,Exchange_Value)+AE459*$P459*SUMIF(Lists!$E$2:$E$133,'Quarterly Information'!$O459,Exchange_Value)+AE459*$R459*SUMIF(Lists!$E$2:$E$133,'Quarterly Information'!$Q459,Exchange_Value)+AE459*$T459*SUMIF(Lists!$E$2:$E$133,'Quarterly Information'!$S459,Exchange_Value))/1000,AE459*SUMIF(Lists!$E$2:$E$133,$I459,Exchange_Value)/1000),1)</f>
        <v>0</v>
      </c>
      <c r="CI459" s="218">
        <f>ROUND(IF($I459="Other HFC Blend",(AF459*$L459*SUMIF(Lists!$E$2:$E$133,'Quarterly Information'!$K459,Exchange_Value)+AF459*$N459*SUMIF(Lists!$E$2:$E$133,'Quarterly Information'!$M459,Exchange_Value)+AF459*$P459*SUMIF(Lists!$E$2:$E$133,'Quarterly Information'!$O459,Exchange_Value)+AF459*$R459*SUMIF(Lists!$E$2:$E$133,'Quarterly Information'!$Q459,Exchange_Value)+AF459*$T459*SUMIF(Lists!$E$2:$E$133,'Quarterly Information'!$S459,Exchange_Value))/1000,AF459*SUMIF(Lists!$E$2:$E$133,$I459,Exchange_Value)/1000),1)</f>
        <v>0</v>
      </c>
    </row>
    <row r="460" spans="1:87" ht="14" x14ac:dyDescent="0.25">
      <c r="A460" s="39">
        <v>418</v>
      </c>
      <c r="B460" s="90" t="str">
        <f t="shared" si="299"/>
        <v/>
      </c>
      <c r="C460" s="159"/>
      <c r="D460" s="91"/>
      <c r="E460" s="174"/>
      <c r="F460" s="92"/>
      <c r="G460" s="93"/>
      <c r="H460" s="94"/>
      <c r="I460" s="185"/>
      <c r="J460" s="200"/>
      <c r="K460" s="210"/>
      <c r="L460" s="95"/>
      <c r="M460" s="92"/>
      <c r="N460" s="95"/>
      <c r="O460" s="92"/>
      <c r="P460" s="95"/>
      <c r="Q460" s="128"/>
      <c r="R460" s="95"/>
      <c r="S460" s="128"/>
      <c r="T460" s="211"/>
      <c r="U460" s="203"/>
      <c r="V460" s="92"/>
      <c r="W460" s="96"/>
      <c r="X460" s="92"/>
      <c r="Y460" s="220"/>
      <c r="Z460" s="226"/>
      <c r="AA460" s="165"/>
      <c r="AB460" s="165"/>
      <c r="AC460" s="165"/>
      <c r="AD460" s="165"/>
      <c r="AE460" s="165"/>
      <c r="AF460" s="168"/>
      <c r="AG460"/>
      <c r="AH460" s="107">
        <f t="shared" si="301"/>
        <v>0</v>
      </c>
      <c r="AI460" s="107">
        <f t="shared" si="302"/>
        <v>0</v>
      </c>
      <c r="AJ460" s="107">
        <f t="shared" si="303"/>
        <v>0</v>
      </c>
      <c r="AK460" s="107">
        <f t="shared" si="304"/>
        <v>0</v>
      </c>
      <c r="AL460" s="107">
        <f t="shared" si="305"/>
        <v>0</v>
      </c>
      <c r="AM460" s="107">
        <f t="shared" si="300"/>
        <v>0</v>
      </c>
      <c r="AO460" s="161" t="e">
        <f t="shared" si="306"/>
        <v>#DIV/0!</v>
      </c>
      <c r="AP460" s="161" t="e">
        <f t="shared" si="307"/>
        <v>#DIV/0!</v>
      </c>
      <c r="AQ460" s="161" t="e">
        <f t="shared" si="308"/>
        <v>#DIV/0!</v>
      </c>
      <c r="AR460" s="161" t="e">
        <f t="shared" si="309"/>
        <v>#DIV/0!</v>
      </c>
      <c r="AS460" s="161" t="e">
        <f t="shared" si="310"/>
        <v>#DIV/0!</v>
      </c>
      <c r="AT460" s="107">
        <f t="shared" si="311"/>
        <v>0</v>
      </c>
      <c r="AU460" s="161" t="e">
        <f t="shared" si="312"/>
        <v>#DIV/0!</v>
      </c>
      <c r="AV460" s="161" t="e">
        <f t="shared" si="313"/>
        <v>#DIV/0!</v>
      </c>
      <c r="AW460" s="161" t="e">
        <f t="shared" si="314"/>
        <v>#DIV/0!</v>
      </c>
      <c r="AX460" s="161" t="e">
        <f t="shared" si="315"/>
        <v>#DIV/0!</v>
      </c>
      <c r="AY460" s="161" t="e">
        <f t="shared" si="316"/>
        <v>#DIV/0!</v>
      </c>
      <c r="AZ460" s="107">
        <f t="shared" si="317"/>
        <v>0</v>
      </c>
      <c r="BA460" s="161" t="e">
        <f t="shared" si="318"/>
        <v>#DIV/0!</v>
      </c>
      <c r="BB460" s="161" t="e">
        <f t="shared" si="319"/>
        <v>#DIV/0!</v>
      </c>
      <c r="BC460" s="161" t="e">
        <f t="shared" si="320"/>
        <v>#DIV/0!</v>
      </c>
      <c r="BD460" s="161" t="e">
        <f t="shared" si="321"/>
        <v>#DIV/0!</v>
      </c>
      <c r="BE460" s="161" t="e">
        <f t="shared" si="322"/>
        <v>#DIV/0!</v>
      </c>
      <c r="BF460" s="107">
        <f t="shared" si="323"/>
        <v>0</v>
      </c>
      <c r="BG460" s="161" t="e">
        <f t="shared" si="324"/>
        <v>#DIV/0!</v>
      </c>
      <c r="BH460" s="161" t="e">
        <f t="shared" si="325"/>
        <v>#DIV/0!</v>
      </c>
      <c r="BI460" s="161" t="e">
        <f t="shared" si="326"/>
        <v>#DIV/0!</v>
      </c>
      <c r="BJ460" s="161" t="e">
        <f t="shared" si="327"/>
        <v>#DIV/0!</v>
      </c>
      <c r="BK460" s="161" t="e">
        <f t="shared" si="328"/>
        <v>#DIV/0!</v>
      </c>
      <c r="BL460" s="107">
        <f t="shared" si="329"/>
        <v>0</v>
      </c>
      <c r="BM460" s="161" t="e">
        <f t="shared" si="330"/>
        <v>#DIV/0!</v>
      </c>
      <c r="BN460" s="161" t="e">
        <f t="shared" si="331"/>
        <v>#DIV/0!</v>
      </c>
      <c r="BO460" s="161" t="e">
        <f t="shared" si="332"/>
        <v>#DIV/0!</v>
      </c>
      <c r="BP460" s="161" t="e">
        <f t="shared" si="333"/>
        <v>#DIV/0!</v>
      </c>
      <c r="BQ460" s="161" t="e">
        <f t="shared" si="334"/>
        <v>#DIV/0!</v>
      </c>
      <c r="BR460" s="107">
        <f t="shared" si="335"/>
        <v>0</v>
      </c>
      <c r="BS460" s="161" t="e">
        <f t="shared" si="336"/>
        <v>#DIV/0!</v>
      </c>
      <c r="BT460" s="161" t="e">
        <f t="shared" si="337"/>
        <v>#DIV/0!</v>
      </c>
      <c r="BU460" s="161" t="e">
        <f t="shared" si="338"/>
        <v>#DIV/0!</v>
      </c>
      <c r="BV460" s="161" t="e">
        <f t="shared" si="339"/>
        <v>#DIV/0!</v>
      </c>
      <c r="BW460" s="161" t="e">
        <f t="shared" si="340"/>
        <v>#DIV/0!</v>
      </c>
      <c r="BX460" s="107">
        <f t="shared" si="341"/>
        <v>0</v>
      </c>
      <c r="BZ460" s="40" t="e">
        <f>VLOOKUP(I460,Lists!$D$2:$D$19,1,FALSE)</f>
        <v>#N/A</v>
      </c>
      <c r="CA460" s="40" t="e">
        <f>VLOOKUP($I460,Blends!$B$2:$B$115,1,FALSE)</f>
        <v>#N/A</v>
      </c>
      <c r="CC460" s="218">
        <f>ROUND(IF($I460="Other HFC Blend",(Z460*$L460*SUMIF(Lists!$E$2:$E$133,'Quarterly Information'!$K460,Exchange_Value)+Z460*$N460*SUMIF(Lists!$E$2:$E$133,'Quarterly Information'!$M460,Exchange_Value)+Z460*$P460*SUMIF(Lists!$E$2:$E$133,'Quarterly Information'!$O460,Exchange_Value)+Z460*$R460*SUMIF(Lists!$E$2:$E$133,'Quarterly Information'!$Q460,Exchange_Value)+Z460*$T460*SUMIF(Lists!$E$2:$E$133,'Quarterly Information'!$S460,Exchange_Value))/1000,Z460*SUMIF(Lists!$E$2:$E$133,$I460,Exchange_Value)/1000),1)</f>
        <v>0</v>
      </c>
      <c r="CD460" s="218">
        <f>ROUND(IF($I460="Other HFC Blend",(AA460*$L460*SUMIF(Lists!$E$2:$E$133,'Quarterly Information'!$K460,Exchange_Value)+AA460*$N460*SUMIF(Lists!$E$2:$E$133,'Quarterly Information'!$M460,Exchange_Value)+AA460*$P460*SUMIF(Lists!$E$2:$E$133,'Quarterly Information'!$O460,Exchange_Value)+AA460*$R460*SUMIF(Lists!$E$2:$E$133,'Quarterly Information'!$Q460,Exchange_Value)+AA460*$T460*SUMIF(Lists!$E$2:$E$133,'Quarterly Information'!$S460,Exchange_Value))/1000,AA460*SUMIF(Lists!$E$2:$E$133,$I460,Exchange_Value)/1000),1)</f>
        <v>0</v>
      </c>
      <c r="CE460" s="218">
        <f>ROUND(IF($I460="Other HFC Blend",(AB460*$L460*SUMIF(Lists!$E$2:$E$133,'Quarterly Information'!$K460,Exchange_Value)+AB460*$N460*SUMIF(Lists!$E$2:$E$133,'Quarterly Information'!$M460,Exchange_Value)+AB460*$P460*SUMIF(Lists!$E$2:$E$133,'Quarterly Information'!$O460,Exchange_Value)+AB460*$R460*SUMIF(Lists!$E$2:$E$133,'Quarterly Information'!$Q460,Exchange_Value)+AB460*$T460*SUMIF(Lists!$E$2:$E$133,'Quarterly Information'!$S460,Exchange_Value))/1000,AB460*SUMIF(Lists!$E$2:$E$133,$I460,Exchange_Value)/1000),1)</f>
        <v>0</v>
      </c>
      <c r="CF460" s="218">
        <f>ROUND(IF($I460="Other HFC Blend",(AC460*$L460*SUMIF(Lists!$E$2:$E$133,'Quarterly Information'!$K460,Exchange_Value)+AC460*$N460*SUMIF(Lists!$E$2:$E$133,'Quarterly Information'!$M460,Exchange_Value)+AC460*$P460*SUMIF(Lists!$E$2:$E$133,'Quarterly Information'!$O460,Exchange_Value)+AC460*$R460*SUMIF(Lists!$E$2:$E$133,'Quarterly Information'!$Q460,Exchange_Value)+AC460*$T460*SUMIF(Lists!$E$2:$E$133,'Quarterly Information'!$S460,Exchange_Value))/1000,AC460*SUMIF(Lists!$E$2:$E$133,$I460,Exchange_Value)/1000),1)</f>
        <v>0</v>
      </c>
      <c r="CG460" s="218">
        <f>ROUND(IF($I460="Other HFC Blend",(AD460*$L460*SUMIF(Lists!$E$2:$E$133,'Quarterly Information'!$K460,Exchange_Value)+AD460*$N460*SUMIF(Lists!$E$2:$E$133,'Quarterly Information'!$M460,Exchange_Value)+AD460*$P460*SUMIF(Lists!$E$2:$E$133,'Quarterly Information'!$O460,Exchange_Value)+AD460*$R460*SUMIF(Lists!$E$2:$E$133,'Quarterly Information'!$Q460,Exchange_Value)+AD460*$T460*SUMIF(Lists!$E$2:$E$133,'Quarterly Information'!$S460,Exchange_Value))/1000,AD460*SUMIF(Lists!$E$2:$E$133,$I460,Exchange_Value)/1000),1)</f>
        <v>0</v>
      </c>
      <c r="CH460" s="218">
        <f>ROUND(IF($I460="Other HFC Blend",(AE460*$L460*SUMIF(Lists!$E$2:$E$133,'Quarterly Information'!$K460,Exchange_Value)+AE460*$N460*SUMIF(Lists!$E$2:$E$133,'Quarterly Information'!$M460,Exchange_Value)+AE460*$P460*SUMIF(Lists!$E$2:$E$133,'Quarterly Information'!$O460,Exchange_Value)+AE460*$R460*SUMIF(Lists!$E$2:$E$133,'Quarterly Information'!$Q460,Exchange_Value)+AE460*$T460*SUMIF(Lists!$E$2:$E$133,'Quarterly Information'!$S460,Exchange_Value))/1000,AE460*SUMIF(Lists!$E$2:$E$133,$I460,Exchange_Value)/1000),1)</f>
        <v>0</v>
      </c>
      <c r="CI460" s="218">
        <f>ROUND(IF($I460="Other HFC Blend",(AF460*$L460*SUMIF(Lists!$E$2:$E$133,'Quarterly Information'!$K460,Exchange_Value)+AF460*$N460*SUMIF(Lists!$E$2:$E$133,'Quarterly Information'!$M460,Exchange_Value)+AF460*$P460*SUMIF(Lists!$E$2:$E$133,'Quarterly Information'!$O460,Exchange_Value)+AF460*$R460*SUMIF(Lists!$E$2:$E$133,'Quarterly Information'!$Q460,Exchange_Value)+AF460*$T460*SUMIF(Lists!$E$2:$E$133,'Quarterly Information'!$S460,Exchange_Value))/1000,AF460*SUMIF(Lists!$E$2:$E$133,$I460,Exchange_Value)/1000),1)</f>
        <v>0</v>
      </c>
    </row>
    <row r="461" spans="1:87" ht="14" x14ac:dyDescent="0.25">
      <c r="A461" s="39">
        <v>419</v>
      </c>
      <c r="B461" s="90" t="str">
        <f t="shared" si="299"/>
        <v/>
      </c>
      <c r="C461" s="159"/>
      <c r="D461" s="91"/>
      <c r="E461" s="174"/>
      <c r="F461" s="92"/>
      <c r="G461" s="93"/>
      <c r="H461" s="94"/>
      <c r="I461" s="185"/>
      <c r="J461" s="200"/>
      <c r="K461" s="210"/>
      <c r="L461" s="95"/>
      <c r="M461" s="92"/>
      <c r="N461" s="95"/>
      <c r="O461" s="92"/>
      <c r="P461" s="95"/>
      <c r="Q461" s="128"/>
      <c r="R461" s="95"/>
      <c r="S461" s="128"/>
      <c r="T461" s="211"/>
      <c r="U461" s="203"/>
      <c r="V461" s="92"/>
      <c r="W461" s="96"/>
      <c r="X461" s="92"/>
      <c r="Y461" s="220"/>
      <c r="Z461" s="226"/>
      <c r="AA461" s="165"/>
      <c r="AB461" s="165"/>
      <c r="AC461" s="165"/>
      <c r="AD461" s="165"/>
      <c r="AE461" s="165"/>
      <c r="AF461" s="168"/>
      <c r="AG461"/>
      <c r="AH461" s="107">
        <f t="shared" si="301"/>
        <v>0</v>
      </c>
      <c r="AI461" s="107">
        <f t="shared" si="302"/>
        <v>0</v>
      </c>
      <c r="AJ461" s="107">
        <f t="shared" si="303"/>
        <v>0</v>
      </c>
      <c r="AK461" s="107">
        <f t="shared" si="304"/>
        <v>0</v>
      </c>
      <c r="AL461" s="107">
        <f t="shared" si="305"/>
        <v>0</v>
      </c>
      <c r="AM461" s="107">
        <f t="shared" si="300"/>
        <v>0</v>
      </c>
      <c r="AO461" s="161" t="e">
        <f t="shared" si="306"/>
        <v>#DIV/0!</v>
      </c>
      <c r="AP461" s="161" t="e">
        <f t="shared" si="307"/>
        <v>#DIV/0!</v>
      </c>
      <c r="AQ461" s="161" t="e">
        <f t="shared" si="308"/>
        <v>#DIV/0!</v>
      </c>
      <c r="AR461" s="161" t="e">
        <f t="shared" si="309"/>
        <v>#DIV/0!</v>
      </c>
      <c r="AS461" s="161" t="e">
        <f t="shared" si="310"/>
        <v>#DIV/0!</v>
      </c>
      <c r="AT461" s="107">
        <f t="shared" si="311"/>
        <v>0</v>
      </c>
      <c r="AU461" s="161" t="e">
        <f t="shared" si="312"/>
        <v>#DIV/0!</v>
      </c>
      <c r="AV461" s="161" t="e">
        <f t="shared" si="313"/>
        <v>#DIV/0!</v>
      </c>
      <c r="AW461" s="161" t="e">
        <f t="shared" si="314"/>
        <v>#DIV/0!</v>
      </c>
      <c r="AX461" s="161" t="e">
        <f t="shared" si="315"/>
        <v>#DIV/0!</v>
      </c>
      <c r="AY461" s="161" t="e">
        <f t="shared" si="316"/>
        <v>#DIV/0!</v>
      </c>
      <c r="AZ461" s="107">
        <f t="shared" si="317"/>
        <v>0</v>
      </c>
      <c r="BA461" s="161" t="e">
        <f t="shared" si="318"/>
        <v>#DIV/0!</v>
      </c>
      <c r="BB461" s="161" t="e">
        <f t="shared" si="319"/>
        <v>#DIV/0!</v>
      </c>
      <c r="BC461" s="161" t="e">
        <f t="shared" si="320"/>
        <v>#DIV/0!</v>
      </c>
      <c r="BD461" s="161" t="e">
        <f t="shared" si="321"/>
        <v>#DIV/0!</v>
      </c>
      <c r="BE461" s="161" t="e">
        <f t="shared" si="322"/>
        <v>#DIV/0!</v>
      </c>
      <c r="BF461" s="107">
        <f t="shared" si="323"/>
        <v>0</v>
      </c>
      <c r="BG461" s="161" t="e">
        <f t="shared" si="324"/>
        <v>#DIV/0!</v>
      </c>
      <c r="BH461" s="161" t="e">
        <f t="shared" si="325"/>
        <v>#DIV/0!</v>
      </c>
      <c r="BI461" s="161" t="e">
        <f t="shared" si="326"/>
        <v>#DIV/0!</v>
      </c>
      <c r="BJ461" s="161" t="e">
        <f t="shared" si="327"/>
        <v>#DIV/0!</v>
      </c>
      <c r="BK461" s="161" t="e">
        <f t="shared" si="328"/>
        <v>#DIV/0!</v>
      </c>
      <c r="BL461" s="107">
        <f t="shared" si="329"/>
        <v>0</v>
      </c>
      <c r="BM461" s="161" t="e">
        <f t="shared" si="330"/>
        <v>#DIV/0!</v>
      </c>
      <c r="BN461" s="161" t="e">
        <f t="shared" si="331"/>
        <v>#DIV/0!</v>
      </c>
      <c r="BO461" s="161" t="e">
        <f t="shared" si="332"/>
        <v>#DIV/0!</v>
      </c>
      <c r="BP461" s="161" t="e">
        <f t="shared" si="333"/>
        <v>#DIV/0!</v>
      </c>
      <c r="BQ461" s="161" t="e">
        <f t="shared" si="334"/>
        <v>#DIV/0!</v>
      </c>
      <c r="BR461" s="107">
        <f t="shared" si="335"/>
        <v>0</v>
      </c>
      <c r="BS461" s="161" t="e">
        <f t="shared" si="336"/>
        <v>#DIV/0!</v>
      </c>
      <c r="BT461" s="161" t="e">
        <f t="shared" si="337"/>
        <v>#DIV/0!</v>
      </c>
      <c r="BU461" s="161" t="e">
        <f t="shared" si="338"/>
        <v>#DIV/0!</v>
      </c>
      <c r="BV461" s="161" t="e">
        <f t="shared" si="339"/>
        <v>#DIV/0!</v>
      </c>
      <c r="BW461" s="161" t="e">
        <f t="shared" si="340"/>
        <v>#DIV/0!</v>
      </c>
      <c r="BX461" s="107">
        <f t="shared" si="341"/>
        <v>0</v>
      </c>
      <c r="BZ461" s="40" t="e">
        <f>VLOOKUP(I461,Lists!$D$2:$D$19,1,FALSE)</f>
        <v>#N/A</v>
      </c>
      <c r="CA461" s="40" t="e">
        <f>VLOOKUP($I461,Blends!$B$2:$B$115,1,FALSE)</f>
        <v>#N/A</v>
      </c>
      <c r="CC461" s="218">
        <f>ROUND(IF($I461="Other HFC Blend",(Z461*$L461*SUMIF(Lists!$E$2:$E$133,'Quarterly Information'!$K461,Exchange_Value)+Z461*$N461*SUMIF(Lists!$E$2:$E$133,'Quarterly Information'!$M461,Exchange_Value)+Z461*$P461*SUMIF(Lists!$E$2:$E$133,'Quarterly Information'!$O461,Exchange_Value)+Z461*$R461*SUMIF(Lists!$E$2:$E$133,'Quarterly Information'!$Q461,Exchange_Value)+Z461*$T461*SUMIF(Lists!$E$2:$E$133,'Quarterly Information'!$S461,Exchange_Value))/1000,Z461*SUMIF(Lists!$E$2:$E$133,$I461,Exchange_Value)/1000),1)</f>
        <v>0</v>
      </c>
      <c r="CD461" s="218">
        <f>ROUND(IF($I461="Other HFC Blend",(AA461*$L461*SUMIF(Lists!$E$2:$E$133,'Quarterly Information'!$K461,Exchange_Value)+AA461*$N461*SUMIF(Lists!$E$2:$E$133,'Quarterly Information'!$M461,Exchange_Value)+AA461*$P461*SUMIF(Lists!$E$2:$E$133,'Quarterly Information'!$O461,Exchange_Value)+AA461*$R461*SUMIF(Lists!$E$2:$E$133,'Quarterly Information'!$Q461,Exchange_Value)+AA461*$T461*SUMIF(Lists!$E$2:$E$133,'Quarterly Information'!$S461,Exchange_Value))/1000,AA461*SUMIF(Lists!$E$2:$E$133,$I461,Exchange_Value)/1000),1)</f>
        <v>0</v>
      </c>
      <c r="CE461" s="218">
        <f>ROUND(IF($I461="Other HFC Blend",(AB461*$L461*SUMIF(Lists!$E$2:$E$133,'Quarterly Information'!$K461,Exchange_Value)+AB461*$N461*SUMIF(Lists!$E$2:$E$133,'Quarterly Information'!$M461,Exchange_Value)+AB461*$P461*SUMIF(Lists!$E$2:$E$133,'Quarterly Information'!$O461,Exchange_Value)+AB461*$R461*SUMIF(Lists!$E$2:$E$133,'Quarterly Information'!$Q461,Exchange_Value)+AB461*$T461*SUMIF(Lists!$E$2:$E$133,'Quarterly Information'!$S461,Exchange_Value))/1000,AB461*SUMIF(Lists!$E$2:$E$133,$I461,Exchange_Value)/1000),1)</f>
        <v>0</v>
      </c>
      <c r="CF461" s="218">
        <f>ROUND(IF($I461="Other HFC Blend",(AC461*$L461*SUMIF(Lists!$E$2:$E$133,'Quarterly Information'!$K461,Exchange_Value)+AC461*$N461*SUMIF(Lists!$E$2:$E$133,'Quarterly Information'!$M461,Exchange_Value)+AC461*$P461*SUMIF(Lists!$E$2:$E$133,'Quarterly Information'!$O461,Exchange_Value)+AC461*$R461*SUMIF(Lists!$E$2:$E$133,'Quarterly Information'!$Q461,Exchange_Value)+AC461*$T461*SUMIF(Lists!$E$2:$E$133,'Quarterly Information'!$S461,Exchange_Value))/1000,AC461*SUMIF(Lists!$E$2:$E$133,$I461,Exchange_Value)/1000),1)</f>
        <v>0</v>
      </c>
      <c r="CG461" s="218">
        <f>ROUND(IF($I461="Other HFC Blend",(AD461*$L461*SUMIF(Lists!$E$2:$E$133,'Quarterly Information'!$K461,Exchange_Value)+AD461*$N461*SUMIF(Lists!$E$2:$E$133,'Quarterly Information'!$M461,Exchange_Value)+AD461*$P461*SUMIF(Lists!$E$2:$E$133,'Quarterly Information'!$O461,Exchange_Value)+AD461*$R461*SUMIF(Lists!$E$2:$E$133,'Quarterly Information'!$Q461,Exchange_Value)+AD461*$T461*SUMIF(Lists!$E$2:$E$133,'Quarterly Information'!$S461,Exchange_Value))/1000,AD461*SUMIF(Lists!$E$2:$E$133,$I461,Exchange_Value)/1000),1)</f>
        <v>0</v>
      </c>
      <c r="CH461" s="218">
        <f>ROUND(IF($I461="Other HFC Blend",(AE461*$L461*SUMIF(Lists!$E$2:$E$133,'Quarterly Information'!$K461,Exchange_Value)+AE461*$N461*SUMIF(Lists!$E$2:$E$133,'Quarterly Information'!$M461,Exchange_Value)+AE461*$P461*SUMIF(Lists!$E$2:$E$133,'Quarterly Information'!$O461,Exchange_Value)+AE461*$R461*SUMIF(Lists!$E$2:$E$133,'Quarterly Information'!$Q461,Exchange_Value)+AE461*$T461*SUMIF(Lists!$E$2:$E$133,'Quarterly Information'!$S461,Exchange_Value))/1000,AE461*SUMIF(Lists!$E$2:$E$133,$I461,Exchange_Value)/1000),1)</f>
        <v>0</v>
      </c>
      <c r="CI461" s="218">
        <f>ROUND(IF($I461="Other HFC Blend",(AF461*$L461*SUMIF(Lists!$E$2:$E$133,'Quarterly Information'!$K461,Exchange_Value)+AF461*$N461*SUMIF(Lists!$E$2:$E$133,'Quarterly Information'!$M461,Exchange_Value)+AF461*$P461*SUMIF(Lists!$E$2:$E$133,'Quarterly Information'!$O461,Exchange_Value)+AF461*$R461*SUMIF(Lists!$E$2:$E$133,'Quarterly Information'!$Q461,Exchange_Value)+AF461*$T461*SUMIF(Lists!$E$2:$E$133,'Quarterly Information'!$S461,Exchange_Value))/1000,AF461*SUMIF(Lists!$E$2:$E$133,$I461,Exchange_Value)/1000),1)</f>
        <v>0</v>
      </c>
    </row>
    <row r="462" spans="1:87" ht="14" x14ac:dyDescent="0.25">
      <c r="A462" s="39">
        <v>420</v>
      </c>
      <c r="B462" s="90" t="str">
        <f t="shared" si="299"/>
        <v/>
      </c>
      <c r="C462" s="159"/>
      <c r="D462" s="91"/>
      <c r="E462" s="174"/>
      <c r="F462" s="92"/>
      <c r="G462" s="93"/>
      <c r="H462" s="94"/>
      <c r="I462" s="185"/>
      <c r="J462" s="200"/>
      <c r="K462" s="210"/>
      <c r="L462" s="95"/>
      <c r="M462" s="92"/>
      <c r="N462" s="95"/>
      <c r="O462" s="92"/>
      <c r="P462" s="95"/>
      <c r="Q462" s="128"/>
      <c r="R462" s="95"/>
      <c r="S462" s="128"/>
      <c r="T462" s="211"/>
      <c r="U462" s="203"/>
      <c r="V462" s="92"/>
      <c r="W462" s="96"/>
      <c r="X462" s="92"/>
      <c r="Y462" s="220"/>
      <c r="Z462" s="226"/>
      <c r="AA462" s="165"/>
      <c r="AB462" s="165"/>
      <c r="AC462" s="165"/>
      <c r="AD462" s="165"/>
      <c r="AE462" s="165"/>
      <c r="AF462" s="168"/>
      <c r="AG462"/>
      <c r="AH462" s="107">
        <f t="shared" si="301"/>
        <v>0</v>
      </c>
      <c r="AI462" s="107">
        <f t="shared" si="302"/>
        <v>0</v>
      </c>
      <c r="AJ462" s="107">
        <f t="shared" si="303"/>
        <v>0</v>
      </c>
      <c r="AK462" s="107">
        <f t="shared" si="304"/>
        <v>0</v>
      </c>
      <c r="AL462" s="107">
        <f t="shared" si="305"/>
        <v>0</v>
      </c>
      <c r="AM462" s="107">
        <f t="shared" si="300"/>
        <v>0</v>
      </c>
      <c r="AO462" s="161" t="e">
        <f t="shared" si="306"/>
        <v>#DIV/0!</v>
      </c>
      <c r="AP462" s="161" t="e">
        <f t="shared" si="307"/>
        <v>#DIV/0!</v>
      </c>
      <c r="AQ462" s="161" t="e">
        <f t="shared" si="308"/>
        <v>#DIV/0!</v>
      </c>
      <c r="AR462" s="161" t="e">
        <f t="shared" si="309"/>
        <v>#DIV/0!</v>
      </c>
      <c r="AS462" s="161" t="e">
        <f t="shared" si="310"/>
        <v>#DIV/0!</v>
      </c>
      <c r="AT462" s="107">
        <f t="shared" si="311"/>
        <v>0</v>
      </c>
      <c r="AU462" s="161" t="e">
        <f t="shared" si="312"/>
        <v>#DIV/0!</v>
      </c>
      <c r="AV462" s="161" t="e">
        <f t="shared" si="313"/>
        <v>#DIV/0!</v>
      </c>
      <c r="AW462" s="161" t="e">
        <f t="shared" si="314"/>
        <v>#DIV/0!</v>
      </c>
      <c r="AX462" s="161" t="e">
        <f t="shared" si="315"/>
        <v>#DIV/0!</v>
      </c>
      <c r="AY462" s="161" t="e">
        <f t="shared" si="316"/>
        <v>#DIV/0!</v>
      </c>
      <c r="AZ462" s="107">
        <f t="shared" si="317"/>
        <v>0</v>
      </c>
      <c r="BA462" s="161" t="e">
        <f t="shared" si="318"/>
        <v>#DIV/0!</v>
      </c>
      <c r="BB462" s="161" t="e">
        <f t="shared" si="319"/>
        <v>#DIV/0!</v>
      </c>
      <c r="BC462" s="161" t="e">
        <f t="shared" si="320"/>
        <v>#DIV/0!</v>
      </c>
      <c r="BD462" s="161" t="e">
        <f t="shared" si="321"/>
        <v>#DIV/0!</v>
      </c>
      <c r="BE462" s="161" t="e">
        <f t="shared" si="322"/>
        <v>#DIV/0!</v>
      </c>
      <c r="BF462" s="107">
        <f t="shared" si="323"/>
        <v>0</v>
      </c>
      <c r="BG462" s="161" t="e">
        <f t="shared" si="324"/>
        <v>#DIV/0!</v>
      </c>
      <c r="BH462" s="161" t="e">
        <f t="shared" si="325"/>
        <v>#DIV/0!</v>
      </c>
      <c r="BI462" s="161" t="e">
        <f t="shared" si="326"/>
        <v>#DIV/0!</v>
      </c>
      <c r="BJ462" s="161" t="e">
        <f t="shared" si="327"/>
        <v>#DIV/0!</v>
      </c>
      <c r="BK462" s="161" t="e">
        <f t="shared" si="328"/>
        <v>#DIV/0!</v>
      </c>
      <c r="BL462" s="107">
        <f t="shared" si="329"/>
        <v>0</v>
      </c>
      <c r="BM462" s="161" t="e">
        <f t="shared" si="330"/>
        <v>#DIV/0!</v>
      </c>
      <c r="BN462" s="161" t="e">
        <f t="shared" si="331"/>
        <v>#DIV/0!</v>
      </c>
      <c r="BO462" s="161" t="e">
        <f t="shared" si="332"/>
        <v>#DIV/0!</v>
      </c>
      <c r="BP462" s="161" t="e">
        <f t="shared" si="333"/>
        <v>#DIV/0!</v>
      </c>
      <c r="BQ462" s="161" t="e">
        <f t="shared" si="334"/>
        <v>#DIV/0!</v>
      </c>
      <c r="BR462" s="107">
        <f t="shared" si="335"/>
        <v>0</v>
      </c>
      <c r="BS462" s="161" t="e">
        <f t="shared" si="336"/>
        <v>#DIV/0!</v>
      </c>
      <c r="BT462" s="161" t="e">
        <f t="shared" si="337"/>
        <v>#DIV/0!</v>
      </c>
      <c r="BU462" s="161" t="e">
        <f t="shared" si="338"/>
        <v>#DIV/0!</v>
      </c>
      <c r="BV462" s="161" t="e">
        <f t="shared" si="339"/>
        <v>#DIV/0!</v>
      </c>
      <c r="BW462" s="161" t="e">
        <f t="shared" si="340"/>
        <v>#DIV/0!</v>
      </c>
      <c r="BX462" s="107">
        <f t="shared" si="341"/>
        <v>0</v>
      </c>
      <c r="BZ462" s="40" t="e">
        <f>VLOOKUP(I462,Lists!$D$2:$D$19,1,FALSE)</f>
        <v>#N/A</v>
      </c>
      <c r="CA462" s="40" t="e">
        <f>VLOOKUP($I462,Blends!$B$2:$B$115,1,FALSE)</f>
        <v>#N/A</v>
      </c>
      <c r="CC462" s="218">
        <f>ROUND(IF($I462="Other HFC Blend",(Z462*$L462*SUMIF(Lists!$E$2:$E$133,'Quarterly Information'!$K462,Exchange_Value)+Z462*$N462*SUMIF(Lists!$E$2:$E$133,'Quarterly Information'!$M462,Exchange_Value)+Z462*$P462*SUMIF(Lists!$E$2:$E$133,'Quarterly Information'!$O462,Exchange_Value)+Z462*$R462*SUMIF(Lists!$E$2:$E$133,'Quarterly Information'!$Q462,Exchange_Value)+Z462*$T462*SUMIF(Lists!$E$2:$E$133,'Quarterly Information'!$S462,Exchange_Value))/1000,Z462*SUMIF(Lists!$E$2:$E$133,$I462,Exchange_Value)/1000),1)</f>
        <v>0</v>
      </c>
      <c r="CD462" s="218">
        <f>ROUND(IF($I462="Other HFC Blend",(AA462*$L462*SUMIF(Lists!$E$2:$E$133,'Quarterly Information'!$K462,Exchange_Value)+AA462*$N462*SUMIF(Lists!$E$2:$E$133,'Quarterly Information'!$M462,Exchange_Value)+AA462*$P462*SUMIF(Lists!$E$2:$E$133,'Quarterly Information'!$O462,Exchange_Value)+AA462*$R462*SUMIF(Lists!$E$2:$E$133,'Quarterly Information'!$Q462,Exchange_Value)+AA462*$T462*SUMIF(Lists!$E$2:$E$133,'Quarterly Information'!$S462,Exchange_Value))/1000,AA462*SUMIF(Lists!$E$2:$E$133,$I462,Exchange_Value)/1000),1)</f>
        <v>0</v>
      </c>
      <c r="CE462" s="218">
        <f>ROUND(IF($I462="Other HFC Blend",(AB462*$L462*SUMIF(Lists!$E$2:$E$133,'Quarterly Information'!$K462,Exchange_Value)+AB462*$N462*SUMIF(Lists!$E$2:$E$133,'Quarterly Information'!$M462,Exchange_Value)+AB462*$P462*SUMIF(Lists!$E$2:$E$133,'Quarterly Information'!$O462,Exchange_Value)+AB462*$R462*SUMIF(Lists!$E$2:$E$133,'Quarterly Information'!$Q462,Exchange_Value)+AB462*$T462*SUMIF(Lists!$E$2:$E$133,'Quarterly Information'!$S462,Exchange_Value))/1000,AB462*SUMIF(Lists!$E$2:$E$133,$I462,Exchange_Value)/1000),1)</f>
        <v>0</v>
      </c>
      <c r="CF462" s="218">
        <f>ROUND(IF($I462="Other HFC Blend",(AC462*$L462*SUMIF(Lists!$E$2:$E$133,'Quarterly Information'!$K462,Exchange_Value)+AC462*$N462*SUMIF(Lists!$E$2:$E$133,'Quarterly Information'!$M462,Exchange_Value)+AC462*$P462*SUMIF(Lists!$E$2:$E$133,'Quarterly Information'!$O462,Exchange_Value)+AC462*$R462*SUMIF(Lists!$E$2:$E$133,'Quarterly Information'!$Q462,Exchange_Value)+AC462*$T462*SUMIF(Lists!$E$2:$E$133,'Quarterly Information'!$S462,Exchange_Value))/1000,AC462*SUMIF(Lists!$E$2:$E$133,$I462,Exchange_Value)/1000),1)</f>
        <v>0</v>
      </c>
      <c r="CG462" s="218">
        <f>ROUND(IF($I462="Other HFC Blend",(AD462*$L462*SUMIF(Lists!$E$2:$E$133,'Quarterly Information'!$K462,Exchange_Value)+AD462*$N462*SUMIF(Lists!$E$2:$E$133,'Quarterly Information'!$M462,Exchange_Value)+AD462*$P462*SUMIF(Lists!$E$2:$E$133,'Quarterly Information'!$O462,Exchange_Value)+AD462*$R462*SUMIF(Lists!$E$2:$E$133,'Quarterly Information'!$Q462,Exchange_Value)+AD462*$T462*SUMIF(Lists!$E$2:$E$133,'Quarterly Information'!$S462,Exchange_Value))/1000,AD462*SUMIF(Lists!$E$2:$E$133,$I462,Exchange_Value)/1000),1)</f>
        <v>0</v>
      </c>
      <c r="CH462" s="218">
        <f>ROUND(IF($I462="Other HFC Blend",(AE462*$L462*SUMIF(Lists!$E$2:$E$133,'Quarterly Information'!$K462,Exchange_Value)+AE462*$N462*SUMIF(Lists!$E$2:$E$133,'Quarterly Information'!$M462,Exchange_Value)+AE462*$P462*SUMIF(Lists!$E$2:$E$133,'Quarterly Information'!$O462,Exchange_Value)+AE462*$R462*SUMIF(Lists!$E$2:$E$133,'Quarterly Information'!$Q462,Exchange_Value)+AE462*$T462*SUMIF(Lists!$E$2:$E$133,'Quarterly Information'!$S462,Exchange_Value))/1000,AE462*SUMIF(Lists!$E$2:$E$133,$I462,Exchange_Value)/1000),1)</f>
        <v>0</v>
      </c>
      <c r="CI462" s="218">
        <f>ROUND(IF($I462="Other HFC Blend",(AF462*$L462*SUMIF(Lists!$E$2:$E$133,'Quarterly Information'!$K462,Exchange_Value)+AF462*$N462*SUMIF(Lists!$E$2:$E$133,'Quarterly Information'!$M462,Exchange_Value)+AF462*$P462*SUMIF(Lists!$E$2:$E$133,'Quarterly Information'!$O462,Exchange_Value)+AF462*$R462*SUMIF(Lists!$E$2:$E$133,'Quarterly Information'!$Q462,Exchange_Value)+AF462*$T462*SUMIF(Lists!$E$2:$E$133,'Quarterly Information'!$S462,Exchange_Value))/1000,AF462*SUMIF(Lists!$E$2:$E$133,$I462,Exchange_Value)/1000),1)</f>
        <v>0</v>
      </c>
    </row>
    <row r="463" spans="1:87" ht="14" x14ac:dyDescent="0.25">
      <c r="A463" s="39">
        <v>421</v>
      </c>
      <c r="B463" s="90" t="str">
        <f t="shared" si="299"/>
        <v/>
      </c>
      <c r="C463" s="159"/>
      <c r="D463" s="91"/>
      <c r="E463" s="174"/>
      <c r="F463" s="92"/>
      <c r="G463" s="93"/>
      <c r="H463" s="94"/>
      <c r="I463" s="185"/>
      <c r="J463" s="200"/>
      <c r="K463" s="210"/>
      <c r="L463" s="95"/>
      <c r="M463" s="92"/>
      <c r="N463" s="95"/>
      <c r="O463" s="92"/>
      <c r="P463" s="95"/>
      <c r="Q463" s="128"/>
      <c r="R463" s="95"/>
      <c r="S463" s="128"/>
      <c r="T463" s="211"/>
      <c r="U463" s="203"/>
      <c r="V463" s="92"/>
      <c r="W463" s="96"/>
      <c r="X463" s="92"/>
      <c r="Y463" s="220"/>
      <c r="Z463" s="226"/>
      <c r="AA463" s="165"/>
      <c r="AB463" s="165"/>
      <c r="AC463" s="165"/>
      <c r="AD463" s="165"/>
      <c r="AE463" s="165"/>
      <c r="AF463" s="168"/>
      <c r="AG463"/>
      <c r="AH463" s="107">
        <f t="shared" si="301"/>
        <v>0</v>
      </c>
      <c r="AI463" s="107">
        <f t="shared" si="302"/>
        <v>0</v>
      </c>
      <c r="AJ463" s="107">
        <f t="shared" si="303"/>
        <v>0</v>
      </c>
      <c r="AK463" s="107">
        <f t="shared" si="304"/>
        <v>0</v>
      </c>
      <c r="AL463" s="107">
        <f t="shared" si="305"/>
        <v>0</v>
      </c>
      <c r="AM463" s="107">
        <f t="shared" si="300"/>
        <v>0</v>
      </c>
      <c r="AO463" s="161" t="e">
        <f t="shared" si="306"/>
        <v>#DIV/0!</v>
      </c>
      <c r="AP463" s="161" t="e">
        <f t="shared" si="307"/>
        <v>#DIV/0!</v>
      </c>
      <c r="AQ463" s="161" t="e">
        <f t="shared" si="308"/>
        <v>#DIV/0!</v>
      </c>
      <c r="AR463" s="161" t="e">
        <f t="shared" si="309"/>
        <v>#DIV/0!</v>
      </c>
      <c r="AS463" s="161" t="e">
        <f t="shared" si="310"/>
        <v>#DIV/0!</v>
      </c>
      <c r="AT463" s="107">
        <f t="shared" si="311"/>
        <v>0</v>
      </c>
      <c r="AU463" s="161" t="e">
        <f t="shared" si="312"/>
        <v>#DIV/0!</v>
      </c>
      <c r="AV463" s="161" t="e">
        <f t="shared" si="313"/>
        <v>#DIV/0!</v>
      </c>
      <c r="AW463" s="161" t="e">
        <f t="shared" si="314"/>
        <v>#DIV/0!</v>
      </c>
      <c r="AX463" s="161" t="e">
        <f t="shared" si="315"/>
        <v>#DIV/0!</v>
      </c>
      <c r="AY463" s="161" t="e">
        <f t="shared" si="316"/>
        <v>#DIV/0!</v>
      </c>
      <c r="AZ463" s="107">
        <f t="shared" si="317"/>
        <v>0</v>
      </c>
      <c r="BA463" s="161" t="e">
        <f t="shared" si="318"/>
        <v>#DIV/0!</v>
      </c>
      <c r="BB463" s="161" t="e">
        <f t="shared" si="319"/>
        <v>#DIV/0!</v>
      </c>
      <c r="BC463" s="161" t="e">
        <f t="shared" si="320"/>
        <v>#DIV/0!</v>
      </c>
      <c r="BD463" s="161" t="e">
        <f t="shared" si="321"/>
        <v>#DIV/0!</v>
      </c>
      <c r="BE463" s="161" t="e">
        <f t="shared" si="322"/>
        <v>#DIV/0!</v>
      </c>
      <c r="BF463" s="107">
        <f t="shared" si="323"/>
        <v>0</v>
      </c>
      <c r="BG463" s="161" t="e">
        <f t="shared" si="324"/>
        <v>#DIV/0!</v>
      </c>
      <c r="BH463" s="161" t="e">
        <f t="shared" si="325"/>
        <v>#DIV/0!</v>
      </c>
      <c r="BI463" s="161" t="e">
        <f t="shared" si="326"/>
        <v>#DIV/0!</v>
      </c>
      <c r="BJ463" s="161" t="e">
        <f t="shared" si="327"/>
        <v>#DIV/0!</v>
      </c>
      <c r="BK463" s="161" t="e">
        <f t="shared" si="328"/>
        <v>#DIV/0!</v>
      </c>
      <c r="BL463" s="107">
        <f t="shared" si="329"/>
        <v>0</v>
      </c>
      <c r="BM463" s="161" t="e">
        <f t="shared" si="330"/>
        <v>#DIV/0!</v>
      </c>
      <c r="BN463" s="161" t="e">
        <f t="shared" si="331"/>
        <v>#DIV/0!</v>
      </c>
      <c r="BO463" s="161" t="e">
        <f t="shared" si="332"/>
        <v>#DIV/0!</v>
      </c>
      <c r="BP463" s="161" t="e">
        <f t="shared" si="333"/>
        <v>#DIV/0!</v>
      </c>
      <c r="BQ463" s="161" t="e">
        <f t="shared" si="334"/>
        <v>#DIV/0!</v>
      </c>
      <c r="BR463" s="107">
        <f t="shared" si="335"/>
        <v>0</v>
      </c>
      <c r="BS463" s="161" t="e">
        <f t="shared" si="336"/>
        <v>#DIV/0!</v>
      </c>
      <c r="BT463" s="161" t="e">
        <f t="shared" si="337"/>
        <v>#DIV/0!</v>
      </c>
      <c r="BU463" s="161" t="e">
        <f t="shared" si="338"/>
        <v>#DIV/0!</v>
      </c>
      <c r="BV463" s="161" t="e">
        <f t="shared" si="339"/>
        <v>#DIV/0!</v>
      </c>
      <c r="BW463" s="161" t="e">
        <f t="shared" si="340"/>
        <v>#DIV/0!</v>
      </c>
      <c r="BX463" s="107">
        <f t="shared" si="341"/>
        <v>0</v>
      </c>
      <c r="BZ463" s="40" t="e">
        <f>VLOOKUP(I463,Lists!$D$2:$D$19,1,FALSE)</f>
        <v>#N/A</v>
      </c>
      <c r="CA463" s="40" t="e">
        <f>VLOOKUP($I463,Blends!$B$2:$B$115,1,FALSE)</f>
        <v>#N/A</v>
      </c>
      <c r="CC463" s="218">
        <f>ROUND(IF($I463="Other HFC Blend",(Z463*$L463*SUMIF(Lists!$E$2:$E$133,'Quarterly Information'!$K463,Exchange_Value)+Z463*$N463*SUMIF(Lists!$E$2:$E$133,'Quarterly Information'!$M463,Exchange_Value)+Z463*$P463*SUMIF(Lists!$E$2:$E$133,'Quarterly Information'!$O463,Exchange_Value)+Z463*$R463*SUMIF(Lists!$E$2:$E$133,'Quarterly Information'!$Q463,Exchange_Value)+Z463*$T463*SUMIF(Lists!$E$2:$E$133,'Quarterly Information'!$S463,Exchange_Value))/1000,Z463*SUMIF(Lists!$E$2:$E$133,$I463,Exchange_Value)/1000),1)</f>
        <v>0</v>
      </c>
      <c r="CD463" s="218">
        <f>ROUND(IF($I463="Other HFC Blend",(AA463*$L463*SUMIF(Lists!$E$2:$E$133,'Quarterly Information'!$K463,Exchange_Value)+AA463*$N463*SUMIF(Lists!$E$2:$E$133,'Quarterly Information'!$M463,Exchange_Value)+AA463*$P463*SUMIF(Lists!$E$2:$E$133,'Quarterly Information'!$O463,Exchange_Value)+AA463*$R463*SUMIF(Lists!$E$2:$E$133,'Quarterly Information'!$Q463,Exchange_Value)+AA463*$T463*SUMIF(Lists!$E$2:$E$133,'Quarterly Information'!$S463,Exchange_Value))/1000,AA463*SUMIF(Lists!$E$2:$E$133,$I463,Exchange_Value)/1000),1)</f>
        <v>0</v>
      </c>
      <c r="CE463" s="218">
        <f>ROUND(IF($I463="Other HFC Blend",(AB463*$L463*SUMIF(Lists!$E$2:$E$133,'Quarterly Information'!$K463,Exchange_Value)+AB463*$N463*SUMIF(Lists!$E$2:$E$133,'Quarterly Information'!$M463,Exchange_Value)+AB463*$P463*SUMIF(Lists!$E$2:$E$133,'Quarterly Information'!$O463,Exchange_Value)+AB463*$R463*SUMIF(Lists!$E$2:$E$133,'Quarterly Information'!$Q463,Exchange_Value)+AB463*$T463*SUMIF(Lists!$E$2:$E$133,'Quarterly Information'!$S463,Exchange_Value))/1000,AB463*SUMIF(Lists!$E$2:$E$133,$I463,Exchange_Value)/1000),1)</f>
        <v>0</v>
      </c>
      <c r="CF463" s="218">
        <f>ROUND(IF($I463="Other HFC Blend",(AC463*$L463*SUMIF(Lists!$E$2:$E$133,'Quarterly Information'!$K463,Exchange_Value)+AC463*$N463*SUMIF(Lists!$E$2:$E$133,'Quarterly Information'!$M463,Exchange_Value)+AC463*$P463*SUMIF(Lists!$E$2:$E$133,'Quarterly Information'!$O463,Exchange_Value)+AC463*$R463*SUMIF(Lists!$E$2:$E$133,'Quarterly Information'!$Q463,Exchange_Value)+AC463*$T463*SUMIF(Lists!$E$2:$E$133,'Quarterly Information'!$S463,Exchange_Value))/1000,AC463*SUMIF(Lists!$E$2:$E$133,$I463,Exchange_Value)/1000),1)</f>
        <v>0</v>
      </c>
      <c r="CG463" s="218">
        <f>ROUND(IF($I463="Other HFC Blend",(AD463*$L463*SUMIF(Lists!$E$2:$E$133,'Quarterly Information'!$K463,Exchange_Value)+AD463*$N463*SUMIF(Lists!$E$2:$E$133,'Quarterly Information'!$M463,Exchange_Value)+AD463*$P463*SUMIF(Lists!$E$2:$E$133,'Quarterly Information'!$O463,Exchange_Value)+AD463*$R463*SUMIF(Lists!$E$2:$E$133,'Quarterly Information'!$Q463,Exchange_Value)+AD463*$T463*SUMIF(Lists!$E$2:$E$133,'Quarterly Information'!$S463,Exchange_Value))/1000,AD463*SUMIF(Lists!$E$2:$E$133,$I463,Exchange_Value)/1000),1)</f>
        <v>0</v>
      </c>
      <c r="CH463" s="218">
        <f>ROUND(IF($I463="Other HFC Blend",(AE463*$L463*SUMIF(Lists!$E$2:$E$133,'Quarterly Information'!$K463,Exchange_Value)+AE463*$N463*SUMIF(Lists!$E$2:$E$133,'Quarterly Information'!$M463,Exchange_Value)+AE463*$P463*SUMIF(Lists!$E$2:$E$133,'Quarterly Information'!$O463,Exchange_Value)+AE463*$R463*SUMIF(Lists!$E$2:$E$133,'Quarterly Information'!$Q463,Exchange_Value)+AE463*$T463*SUMIF(Lists!$E$2:$E$133,'Quarterly Information'!$S463,Exchange_Value))/1000,AE463*SUMIF(Lists!$E$2:$E$133,$I463,Exchange_Value)/1000),1)</f>
        <v>0</v>
      </c>
      <c r="CI463" s="218">
        <f>ROUND(IF($I463="Other HFC Blend",(AF463*$L463*SUMIF(Lists!$E$2:$E$133,'Quarterly Information'!$K463,Exchange_Value)+AF463*$N463*SUMIF(Lists!$E$2:$E$133,'Quarterly Information'!$M463,Exchange_Value)+AF463*$P463*SUMIF(Lists!$E$2:$E$133,'Quarterly Information'!$O463,Exchange_Value)+AF463*$R463*SUMIF(Lists!$E$2:$E$133,'Quarterly Information'!$Q463,Exchange_Value)+AF463*$T463*SUMIF(Lists!$E$2:$E$133,'Quarterly Information'!$S463,Exchange_Value))/1000,AF463*SUMIF(Lists!$E$2:$E$133,$I463,Exchange_Value)/1000),1)</f>
        <v>0</v>
      </c>
    </row>
    <row r="464" spans="1:87" ht="14" x14ac:dyDescent="0.25">
      <c r="A464" s="39">
        <v>422</v>
      </c>
      <c r="B464" s="90" t="str">
        <f t="shared" si="299"/>
        <v/>
      </c>
      <c r="C464" s="159"/>
      <c r="D464" s="91"/>
      <c r="E464" s="174"/>
      <c r="F464" s="92"/>
      <c r="G464" s="93"/>
      <c r="H464" s="94"/>
      <c r="I464" s="185"/>
      <c r="J464" s="200"/>
      <c r="K464" s="210"/>
      <c r="L464" s="95"/>
      <c r="M464" s="92"/>
      <c r="N464" s="95"/>
      <c r="O464" s="92"/>
      <c r="P464" s="95"/>
      <c r="Q464" s="128"/>
      <c r="R464" s="95"/>
      <c r="S464" s="128"/>
      <c r="T464" s="211"/>
      <c r="U464" s="203"/>
      <c r="V464" s="92"/>
      <c r="W464" s="96"/>
      <c r="X464" s="92"/>
      <c r="Y464" s="220"/>
      <c r="Z464" s="226"/>
      <c r="AA464" s="165"/>
      <c r="AB464" s="165"/>
      <c r="AC464" s="165"/>
      <c r="AD464" s="165"/>
      <c r="AE464" s="165"/>
      <c r="AF464" s="168"/>
      <c r="AG464"/>
      <c r="AH464" s="107">
        <f t="shared" si="301"/>
        <v>0</v>
      </c>
      <c r="AI464" s="107">
        <f t="shared" si="302"/>
        <v>0</v>
      </c>
      <c r="AJ464" s="107">
        <f t="shared" si="303"/>
        <v>0</v>
      </c>
      <c r="AK464" s="107">
        <f t="shared" si="304"/>
        <v>0</v>
      </c>
      <c r="AL464" s="107">
        <f t="shared" si="305"/>
        <v>0</v>
      </c>
      <c r="AM464" s="107">
        <f t="shared" si="300"/>
        <v>0</v>
      </c>
      <c r="AO464" s="161" t="e">
        <f t="shared" si="306"/>
        <v>#DIV/0!</v>
      </c>
      <c r="AP464" s="161" t="e">
        <f t="shared" si="307"/>
        <v>#DIV/0!</v>
      </c>
      <c r="AQ464" s="161" t="e">
        <f t="shared" si="308"/>
        <v>#DIV/0!</v>
      </c>
      <c r="AR464" s="161" t="e">
        <f t="shared" si="309"/>
        <v>#DIV/0!</v>
      </c>
      <c r="AS464" s="161" t="e">
        <f t="shared" si="310"/>
        <v>#DIV/0!</v>
      </c>
      <c r="AT464" s="107">
        <f t="shared" si="311"/>
        <v>0</v>
      </c>
      <c r="AU464" s="161" t="e">
        <f t="shared" si="312"/>
        <v>#DIV/0!</v>
      </c>
      <c r="AV464" s="161" t="e">
        <f t="shared" si="313"/>
        <v>#DIV/0!</v>
      </c>
      <c r="AW464" s="161" t="e">
        <f t="shared" si="314"/>
        <v>#DIV/0!</v>
      </c>
      <c r="AX464" s="161" t="e">
        <f t="shared" si="315"/>
        <v>#DIV/0!</v>
      </c>
      <c r="AY464" s="161" t="e">
        <f t="shared" si="316"/>
        <v>#DIV/0!</v>
      </c>
      <c r="AZ464" s="107">
        <f t="shared" si="317"/>
        <v>0</v>
      </c>
      <c r="BA464" s="161" t="e">
        <f t="shared" si="318"/>
        <v>#DIV/0!</v>
      </c>
      <c r="BB464" s="161" t="e">
        <f t="shared" si="319"/>
        <v>#DIV/0!</v>
      </c>
      <c r="BC464" s="161" t="e">
        <f t="shared" si="320"/>
        <v>#DIV/0!</v>
      </c>
      <c r="BD464" s="161" t="e">
        <f t="shared" si="321"/>
        <v>#DIV/0!</v>
      </c>
      <c r="BE464" s="161" t="e">
        <f t="shared" si="322"/>
        <v>#DIV/0!</v>
      </c>
      <c r="BF464" s="107">
        <f t="shared" si="323"/>
        <v>0</v>
      </c>
      <c r="BG464" s="161" t="e">
        <f t="shared" si="324"/>
        <v>#DIV/0!</v>
      </c>
      <c r="BH464" s="161" t="e">
        <f t="shared" si="325"/>
        <v>#DIV/0!</v>
      </c>
      <c r="BI464" s="161" t="e">
        <f t="shared" si="326"/>
        <v>#DIV/0!</v>
      </c>
      <c r="BJ464" s="161" t="e">
        <f t="shared" si="327"/>
        <v>#DIV/0!</v>
      </c>
      <c r="BK464" s="161" t="e">
        <f t="shared" si="328"/>
        <v>#DIV/0!</v>
      </c>
      <c r="BL464" s="107">
        <f t="shared" si="329"/>
        <v>0</v>
      </c>
      <c r="BM464" s="161" t="e">
        <f t="shared" si="330"/>
        <v>#DIV/0!</v>
      </c>
      <c r="BN464" s="161" t="e">
        <f t="shared" si="331"/>
        <v>#DIV/0!</v>
      </c>
      <c r="BO464" s="161" t="e">
        <f t="shared" si="332"/>
        <v>#DIV/0!</v>
      </c>
      <c r="BP464" s="161" t="e">
        <f t="shared" si="333"/>
        <v>#DIV/0!</v>
      </c>
      <c r="BQ464" s="161" t="e">
        <f t="shared" si="334"/>
        <v>#DIV/0!</v>
      </c>
      <c r="BR464" s="107">
        <f t="shared" si="335"/>
        <v>0</v>
      </c>
      <c r="BS464" s="161" t="e">
        <f t="shared" si="336"/>
        <v>#DIV/0!</v>
      </c>
      <c r="BT464" s="161" t="e">
        <f t="shared" si="337"/>
        <v>#DIV/0!</v>
      </c>
      <c r="BU464" s="161" t="e">
        <f t="shared" si="338"/>
        <v>#DIV/0!</v>
      </c>
      <c r="BV464" s="161" t="e">
        <f t="shared" si="339"/>
        <v>#DIV/0!</v>
      </c>
      <c r="BW464" s="161" t="e">
        <f t="shared" si="340"/>
        <v>#DIV/0!</v>
      </c>
      <c r="BX464" s="107">
        <f t="shared" si="341"/>
        <v>0</v>
      </c>
      <c r="BZ464" s="40" t="e">
        <f>VLOOKUP(I464,Lists!$D$2:$D$19,1,FALSE)</f>
        <v>#N/A</v>
      </c>
      <c r="CA464" s="40" t="e">
        <f>VLOOKUP($I464,Blends!$B$2:$B$115,1,FALSE)</f>
        <v>#N/A</v>
      </c>
      <c r="CC464" s="218">
        <f>ROUND(IF($I464="Other HFC Blend",(Z464*$L464*SUMIF(Lists!$E$2:$E$133,'Quarterly Information'!$K464,Exchange_Value)+Z464*$N464*SUMIF(Lists!$E$2:$E$133,'Quarterly Information'!$M464,Exchange_Value)+Z464*$P464*SUMIF(Lists!$E$2:$E$133,'Quarterly Information'!$O464,Exchange_Value)+Z464*$R464*SUMIF(Lists!$E$2:$E$133,'Quarterly Information'!$Q464,Exchange_Value)+Z464*$T464*SUMIF(Lists!$E$2:$E$133,'Quarterly Information'!$S464,Exchange_Value))/1000,Z464*SUMIF(Lists!$E$2:$E$133,$I464,Exchange_Value)/1000),1)</f>
        <v>0</v>
      </c>
      <c r="CD464" s="218">
        <f>ROUND(IF($I464="Other HFC Blend",(AA464*$L464*SUMIF(Lists!$E$2:$E$133,'Quarterly Information'!$K464,Exchange_Value)+AA464*$N464*SUMIF(Lists!$E$2:$E$133,'Quarterly Information'!$M464,Exchange_Value)+AA464*$P464*SUMIF(Lists!$E$2:$E$133,'Quarterly Information'!$O464,Exchange_Value)+AA464*$R464*SUMIF(Lists!$E$2:$E$133,'Quarterly Information'!$Q464,Exchange_Value)+AA464*$T464*SUMIF(Lists!$E$2:$E$133,'Quarterly Information'!$S464,Exchange_Value))/1000,AA464*SUMIF(Lists!$E$2:$E$133,$I464,Exchange_Value)/1000),1)</f>
        <v>0</v>
      </c>
      <c r="CE464" s="218">
        <f>ROUND(IF($I464="Other HFC Blend",(AB464*$L464*SUMIF(Lists!$E$2:$E$133,'Quarterly Information'!$K464,Exchange_Value)+AB464*$N464*SUMIF(Lists!$E$2:$E$133,'Quarterly Information'!$M464,Exchange_Value)+AB464*$P464*SUMIF(Lists!$E$2:$E$133,'Quarterly Information'!$O464,Exchange_Value)+AB464*$R464*SUMIF(Lists!$E$2:$E$133,'Quarterly Information'!$Q464,Exchange_Value)+AB464*$T464*SUMIF(Lists!$E$2:$E$133,'Quarterly Information'!$S464,Exchange_Value))/1000,AB464*SUMIF(Lists!$E$2:$E$133,$I464,Exchange_Value)/1000),1)</f>
        <v>0</v>
      </c>
      <c r="CF464" s="218">
        <f>ROUND(IF($I464="Other HFC Blend",(AC464*$L464*SUMIF(Lists!$E$2:$E$133,'Quarterly Information'!$K464,Exchange_Value)+AC464*$N464*SUMIF(Lists!$E$2:$E$133,'Quarterly Information'!$M464,Exchange_Value)+AC464*$P464*SUMIF(Lists!$E$2:$E$133,'Quarterly Information'!$O464,Exchange_Value)+AC464*$R464*SUMIF(Lists!$E$2:$E$133,'Quarterly Information'!$Q464,Exchange_Value)+AC464*$T464*SUMIF(Lists!$E$2:$E$133,'Quarterly Information'!$S464,Exchange_Value))/1000,AC464*SUMIF(Lists!$E$2:$E$133,$I464,Exchange_Value)/1000),1)</f>
        <v>0</v>
      </c>
      <c r="CG464" s="218">
        <f>ROUND(IF($I464="Other HFC Blend",(AD464*$L464*SUMIF(Lists!$E$2:$E$133,'Quarterly Information'!$K464,Exchange_Value)+AD464*$N464*SUMIF(Lists!$E$2:$E$133,'Quarterly Information'!$M464,Exchange_Value)+AD464*$P464*SUMIF(Lists!$E$2:$E$133,'Quarterly Information'!$O464,Exchange_Value)+AD464*$R464*SUMIF(Lists!$E$2:$E$133,'Quarterly Information'!$Q464,Exchange_Value)+AD464*$T464*SUMIF(Lists!$E$2:$E$133,'Quarterly Information'!$S464,Exchange_Value))/1000,AD464*SUMIF(Lists!$E$2:$E$133,$I464,Exchange_Value)/1000),1)</f>
        <v>0</v>
      </c>
      <c r="CH464" s="218">
        <f>ROUND(IF($I464="Other HFC Blend",(AE464*$L464*SUMIF(Lists!$E$2:$E$133,'Quarterly Information'!$K464,Exchange_Value)+AE464*$N464*SUMIF(Lists!$E$2:$E$133,'Quarterly Information'!$M464,Exchange_Value)+AE464*$P464*SUMIF(Lists!$E$2:$E$133,'Quarterly Information'!$O464,Exchange_Value)+AE464*$R464*SUMIF(Lists!$E$2:$E$133,'Quarterly Information'!$Q464,Exchange_Value)+AE464*$T464*SUMIF(Lists!$E$2:$E$133,'Quarterly Information'!$S464,Exchange_Value))/1000,AE464*SUMIF(Lists!$E$2:$E$133,$I464,Exchange_Value)/1000),1)</f>
        <v>0</v>
      </c>
      <c r="CI464" s="218">
        <f>ROUND(IF($I464="Other HFC Blend",(AF464*$L464*SUMIF(Lists!$E$2:$E$133,'Quarterly Information'!$K464,Exchange_Value)+AF464*$N464*SUMIF(Lists!$E$2:$E$133,'Quarterly Information'!$M464,Exchange_Value)+AF464*$P464*SUMIF(Lists!$E$2:$E$133,'Quarterly Information'!$O464,Exchange_Value)+AF464*$R464*SUMIF(Lists!$E$2:$E$133,'Quarterly Information'!$Q464,Exchange_Value)+AF464*$T464*SUMIF(Lists!$E$2:$E$133,'Quarterly Information'!$S464,Exchange_Value))/1000,AF464*SUMIF(Lists!$E$2:$E$133,$I464,Exchange_Value)/1000),1)</f>
        <v>0</v>
      </c>
    </row>
    <row r="465" spans="1:87" ht="14" x14ac:dyDescent="0.25">
      <c r="A465" s="39">
        <v>423</v>
      </c>
      <c r="B465" s="90" t="str">
        <f t="shared" si="299"/>
        <v/>
      </c>
      <c r="C465" s="159"/>
      <c r="D465" s="91"/>
      <c r="E465" s="174"/>
      <c r="F465" s="92"/>
      <c r="G465" s="93"/>
      <c r="H465" s="94"/>
      <c r="I465" s="185"/>
      <c r="J465" s="200"/>
      <c r="K465" s="210"/>
      <c r="L465" s="95"/>
      <c r="M465" s="92"/>
      <c r="N465" s="95"/>
      <c r="O465" s="92"/>
      <c r="P465" s="95"/>
      <c r="Q465" s="128"/>
      <c r="R465" s="95"/>
      <c r="S465" s="128"/>
      <c r="T465" s="211"/>
      <c r="U465" s="203"/>
      <c r="V465" s="92"/>
      <c r="W465" s="96"/>
      <c r="X465" s="92"/>
      <c r="Y465" s="220"/>
      <c r="Z465" s="226"/>
      <c r="AA465" s="165"/>
      <c r="AB465" s="165"/>
      <c r="AC465" s="165"/>
      <c r="AD465" s="165"/>
      <c r="AE465" s="165"/>
      <c r="AF465" s="168"/>
      <c r="AG465"/>
      <c r="AH465" s="107">
        <f t="shared" si="301"/>
        <v>0</v>
      </c>
      <c r="AI465" s="107">
        <f t="shared" si="302"/>
        <v>0</v>
      </c>
      <c r="AJ465" s="107">
        <f t="shared" si="303"/>
        <v>0</v>
      </c>
      <c r="AK465" s="107">
        <f t="shared" si="304"/>
        <v>0</v>
      </c>
      <c r="AL465" s="107">
        <f t="shared" si="305"/>
        <v>0</v>
      </c>
      <c r="AM465" s="107">
        <f t="shared" si="300"/>
        <v>0</v>
      </c>
      <c r="AO465" s="161" t="e">
        <f t="shared" si="306"/>
        <v>#DIV/0!</v>
      </c>
      <c r="AP465" s="161" t="e">
        <f t="shared" si="307"/>
        <v>#DIV/0!</v>
      </c>
      <c r="AQ465" s="161" t="e">
        <f t="shared" si="308"/>
        <v>#DIV/0!</v>
      </c>
      <c r="AR465" s="161" t="e">
        <f t="shared" si="309"/>
        <v>#DIV/0!</v>
      </c>
      <c r="AS465" s="161" t="e">
        <f t="shared" si="310"/>
        <v>#DIV/0!</v>
      </c>
      <c r="AT465" s="107">
        <f t="shared" si="311"/>
        <v>0</v>
      </c>
      <c r="AU465" s="161" t="e">
        <f t="shared" si="312"/>
        <v>#DIV/0!</v>
      </c>
      <c r="AV465" s="161" t="e">
        <f t="shared" si="313"/>
        <v>#DIV/0!</v>
      </c>
      <c r="AW465" s="161" t="e">
        <f t="shared" si="314"/>
        <v>#DIV/0!</v>
      </c>
      <c r="AX465" s="161" t="e">
        <f t="shared" si="315"/>
        <v>#DIV/0!</v>
      </c>
      <c r="AY465" s="161" t="e">
        <f t="shared" si="316"/>
        <v>#DIV/0!</v>
      </c>
      <c r="AZ465" s="107">
        <f t="shared" si="317"/>
        <v>0</v>
      </c>
      <c r="BA465" s="161" t="e">
        <f t="shared" si="318"/>
        <v>#DIV/0!</v>
      </c>
      <c r="BB465" s="161" t="e">
        <f t="shared" si="319"/>
        <v>#DIV/0!</v>
      </c>
      <c r="BC465" s="161" t="e">
        <f t="shared" si="320"/>
        <v>#DIV/0!</v>
      </c>
      <c r="BD465" s="161" t="e">
        <f t="shared" si="321"/>
        <v>#DIV/0!</v>
      </c>
      <c r="BE465" s="161" t="e">
        <f t="shared" si="322"/>
        <v>#DIV/0!</v>
      </c>
      <c r="BF465" s="107">
        <f t="shared" si="323"/>
        <v>0</v>
      </c>
      <c r="BG465" s="161" t="e">
        <f t="shared" si="324"/>
        <v>#DIV/0!</v>
      </c>
      <c r="BH465" s="161" t="e">
        <f t="shared" si="325"/>
        <v>#DIV/0!</v>
      </c>
      <c r="BI465" s="161" t="e">
        <f t="shared" si="326"/>
        <v>#DIV/0!</v>
      </c>
      <c r="BJ465" s="161" t="e">
        <f t="shared" si="327"/>
        <v>#DIV/0!</v>
      </c>
      <c r="BK465" s="161" t="e">
        <f t="shared" si="328"/>
        <v>#DIV/0!</v>
      </c>
      <c r="BL465" s="107">
        <f t="shared" si="329"/>
        <v>0</v>
      </c>
      <c r="BM465" s="161" t="e">
        <f t="shared" si="330"/>
        <v>#DIV/0!</v>
      </c>
      <c r="BN465" s="161" t="e">
        <f t="shared" si="331"/>
        <v>#DIV/0!</v>
      </c>
      <c r="BO465" s="161" t="e">
        <f t="shared" si="332"/>
        <v>#DIV/0!</v>
      </c>
      <c r="BP465" s="161" t="e">
        <f t="shared" si="333"/>
        <v>#DIV/0!</v>
      </c>
      <c r="BQ465" s="161" t="e">
        <f t="shared" si="334"/>
        <v>#DIV/0!</v>
      </c>
      <c r="BR465" s="107">
        <f t="shared" si="335"/>
        <v>0</v>
      </c>
      <c r="BS465" s="161" t="e">
        <f t="shared" si="336"/>
        <v>#DIV/0!</v>
      </c>
      <c r="BT465" s="161" t="e">
        <f t="shared" si="337"/>
        <v>#DIV/0!</v>
      </c>
      <c r="BU465" s="161" t="e">
        <f t="shared" si="338"/>
        <v>#DIV/0!</v>
      </c>
      <c r="BV465" s="161" t="e">
        <f t="shared" si="339"/>
        <v>#DIV/0!</v>
      </c>
      <c r="BW465" s="161" t="e">
        <f t="shared" si="340"/>
        <v>#DIV/0!</v>
      </c>
      <c r="BX465" s="107">
        <f t="shared" si="341"/>
        <v>0</v>
      </c>
      <c r="BZ465" s="40" t="e">
        <f>VLOOKUP(I465,Lists!$D$2:$D$19,1,FALSE)</f>
        <v>#N/A</v>
      </c>
      <c r="CA465" s="40" t="e">
        <f>VLOOKUP($I465,Blends!$B$2:$B$115,1,FALSE)</f>
        <v>#N/A</v>
      </c>
      <c r="CC465" s="218">
        <f>ROUND(IF($I465="Other HFC Blend",(Z465*$L465*SUMIF(Lists!$E$2:$E$133,'Quarterly Information'!$K465,Exchange_Value)+Z465*$N465*SUMIF(Lists!$E$2:$E$133,'Quarterly Information'!$M465,Exchange_Value)+Z465*$P465*SUMIF(Lists!$E$2:$E$133,'Quarterly Information'!$O465,Exchange_Value)+Z465*$R465*SUMIF(Lists!$E$2:$E$133,'Quarterly Information'!$Q465,Exchange_Value)+Z465*$T465*SUMIF(Lists!$E$2:$E$133,'Quarterly Information'!$S465,Exchange_Value))/1000,Z465*SUMIF(Lists!$E$2:$E$133,$I465,Exchange_Value)/1000),1)</f>
        <v>0</v>
      </c>
      <c r="CD465" s="218">
        <f>ROUND(IF($I465="Other HFC Blend",(AA465*$L465*SUMIF(Lists!$E$2:$E$133,'Quarterly Information'!$K465,Exchange_Value)+AA465*$N465*SUMIF(Lists!$E$2:$E$133,'Quarterly Information'!$M465,Exchange_Value)+AA465*$P465*SUMIF(Lists!$E$2:$E$133,'Quarterly Information'!$O465,Exchange_Value)+AA465*$R465*SUMIF(Lists!$E$2:$E$133,'Quarterly Information'!$Q465,Exchange_Value)+AA465*$T465*SUMIF(Lists!$E$2:$E$133,'Quarterly Information'!$S465,Exchange_Value))/1000,AA465*SUMIF(Lists!$E$2:$E$133,$I465,Exchange_Value)/1000),1)</f>
        <v>0</v>
      </c>
      <c r="CE465" s="218">
        <f>ROUND(IF($I465="Other HFC Blend",(AB465*$L465*SUMIF(Lists!$E$2:$E$133,'Quarterly Information'!$K465,Exchange_Value)+AB465*$N465*SUMIF(Lists!$E$2:$E$133,'Quarterly Information'!$M465,Exchange_Value)+AB465*$P465*SUMIF(Lists!$E$2:$E$133,'Quarterly Information'!$O465,Exchange_Value)+AB465*$R465*SUMIF(Lists!$E$2:$E$133,'Quarterly Information'!$Q465,Exchange_Value)+AB465*$T465*SUMIF(Lists!$E$2:$E$133,'Quarterly Information'!$S465,Exchange_Value))/1000,AB465*SUMIF(Lists!$E$2:$E$133,$I465,Exchange_Value)/1000),1)</f>
        <v>0</v>
      </c>
      <c r="CF465" s="218">
        <f>ROUND(IF($I465="Other HFC Blend",(AC465*$L465*SUMIF(Lists!$E$2:$E$133,'Quarterly Information'!$K465,Exchange_Value)+AC465*$N465*SUMIF(Lists!$E$2:$E$133,'Quarterly Information'!$M465,Exchange_Value)+AC465*$P465*SUMIF(Lists!$E$2:$E$133,'Quarterly Information'!$O465,Exchange_Value)+AC465*$R465*SUMIF(Lists!$E$2:$E$133,'Quarterly Information'!$Q465,Exchange_Value)+AC465*$T465*SUMIF(Lists!$E$2:$E$133,'Quarterly Information'!$S465,Exchange_Value))/1000,AC465*SUMIF(Lists!$E$2:$E$133,$I465,Exchange_Value)/1000),1)</f>
        <v>0</v>
      </c>
      <c r="CG465" s="218">
        <f>ROUND(IF($I465="Other HFC Blend",(AD465*$L465*SUMIF(Lists!$E$2:$E$133,'Quarterly Information'!$K465,Exchange_Value)+AD465*$N465*SUMIF(Lists!$E$2:$E$133,'Quarterly Information'!$M465,Exchange_Value)+AD465*$P465*SUMIF(Lists!$E$2:$E$133,'Quarterly Information'!$O465,Exchange_Value)+AD465*$R465*SUMIF(Lists!$E$2:$E$133,'Quarterly Information'!$Q465,Exchange_Value)+AD465*$T465*SUMIF(Lists!$E$2:$E$133,'Quarterly Information'!$S465,Exchange_Value))/1000,AD465*SUMIF(Lists!$E$2:$E$133,$I465,Exchange_Value)/1000),1)</f>
        <v>0</v>
      </c>
      <c r="CH465" s="218">
        <f>ROUND(IF($I465="Other HFC Blend",(AE465*$L465*SUMIF(Lists!$E$2:$E$133,'Quarterly Information'!$K465,Exchange_Value)+AE465*$N465*SUMIF(Lists!$E$2:$E$133,'Quarterly Information'!$M465,Exchange_Value)+AE465*$P465*SUMIF(Lists!$E$2:$E$133,'Quarterly Information'!$O465,Exchange_Value)+AE465*$R465*SUMIF(Lists!$E$2:$E$133,'Quarterly Information'!$Q465,Exchange_Value)+AE465*$T465*SUMIF(Lists!$E$2:$E$133,'Quarterly Information'!$S465,Exchange_Value))/1000,AE465*SUMIF(Lists!$E$2:$E$133,$I465,Exchange_Value)/1000),1)</f>
        <v>0</v>
      </c>
      <c r="CI465" s="218">
        <f>ROUND(IF($I465="Other HFC Blend",(AF465*$L465*SUMIF(Lists!$E$2:$E$133,'Quarterly Information'!$K465,Exchange_Value)+AF465*$N465*SUMIF(Lists!$E$2:$E$133,'Quarterly Information'!$M465,Exchange_Value)+AF465*$P465*SUMIF(Lists!$E$2:$E$133,'Quarterly Information'!$O465,Exchange_Value)+AF465*$R465*SUMIF(Lists!$E$2:$E$133,'Quarterly Information'!$Q465,Exchange_Value)+AF465*$T465*SUMIF(Lists!$E$2:$E$133,'Quarterly Information'!$S465,Exchange_Value))/1000,AF465*SUMIF(Lists!$E$2:$E$133,$I465,Exchange_Value)/1000),1)</f>
        <v>0</v>
      </c>
    </row>
    <row r="466" spans="1:87" ht="14" x14ac:dyDescent="0.25">
      <c r="A466" s="39">
        <v>424</v>
      </c>
      <c r="B466" s="90" t="str">
        <f t="shared" si="299"/>
        <v/>
      </c>
      <c r="C466" s="159"/>
      <c r="D466" s="91"/>
      <c r="E466" s="174"/>
      <c r="F466" s="92"/>
      <c r="G466" s="93"/>
      <c r="H466" s="94"/>
      <c r="I466" s="185"/>
      <c r="J466" s="200"/>
      <c r="K466" s="210"/>
      <c r="L466" s="95"/>
      <c r="M466" s="92"/>
      <c r="N466" s="95"/>
      <c r="O466" s="92"/>
      <c r="P466" s="95"/>
      <c r="Q466" s="128"/>
      <c r="R466" s="95"/>
      <c r="S466" s="128"/>
      <c r="T466" s="211"/>
      <c r="U466" s="203"/>
      <c r="V466" s="92"/>
      <c r="W466" s="96"/>
      <c r="X466" s="92"/>
      <c r="Y466" s="220"/>
      <c r="Z466" s="226"/>
      <c r="AA466" s="165"/>
      <c r="AB466" s="165"/>
      <c r="AC466" s="165"/>
      <c r="AD466" s="165"/>
      <c r="AE466" s="165"/>
      <c r="AF466" s="168"/>
      <c r="AG466"/>
      <c r="AH466" s="107">
        <f t="shared" si="301"/>
        <v>0</v>
      </c>
      <c r="AI466" s="107">
        <f t="shared" si="302"/>
        <v>0</v>
      </c>
      <c r="AJ466" s="107">
        <f t="shared" si="303"/>
        <v>0</v>
      </c>
      <c r="AK466" s="107">
        <f t="shared" si="304"/>
        <v>0</v>
      </c>
      <c r="AL466" s="107">
        <f t="shared" si="305"/>
        <v>0</v>
      </c>
      <c r="AM466" s="107">
        <f t="shared" si="300"/>
        <v>0</v>
      </c>
      <c r="AO466" s="161" t="e">
        <f t="shared" si="306"/>
        <v>#DIV/0!</v>
      </c>
      <c r="AP466" s="161" t="e">
        <f t="shared" si="307"/>
        <v>#DIV/0!</v>
      </c>
      <c r="AQ466" s="161" t="e">
        <f t="shared" si="308"/>
        <v>#DIV/0!</v>
      </c>
      <c r="AR466" s="161" t="e">
        <f t="shared" si="309"/>
        <v>#DIV/0!</v>
      </c>
      <c r="AS466" s="161" t="e">
        <f t="shared" si="310"/>
        <v>#DIV/0!</v>
      </c>
      <c r="AT466" s="107">
        <f t="shared" si="311"/>
        <v>0</v>
      </c>
      <c r="AU466" s="161" t="e">
        <f t="shared" si="312"/>
        <v>#DIV/0!</v>
      </c>
      <c r="AV466" s="161" t="e">
        <f t="shared" si="313"/>
        <v>#DIV/0!</v>
      </c>
      <c r="AW466" s="161" t="e">
        <f t="shared" si="314"/>
        <v>#DIV/0!</v>
      </c>
      <c r="AX466" s="161" t="e">
        <f t="shared" si="315"/>
        <v>#DIV/0!</v>
      </c>
      <c r="AY466" s="161" t="e">
        <f t="shared" si="316"/>
        <v>#DIV/0!</v>
      </c>
      <c r="AZ466" s="107">
        <f t="shared" si="317"/>
        <v>0</v>
      </c>
      <c r="BA466" s="161" t="e">
        <f t="shared" si="318"/>
        <v>#DIV/0!</v>
      </c>
      <c r="BB466" s="161" t="e">
        <f t="shared" si="319"/>
        <v>#DIV/0!</v>
      </c>
      <c r="BC466" s="161" t="e">
        <f t="shared" si="320"/>
        <v>#DIV/0!</v>
      </c>
      <c r="BD466" s="161" t="e">
        <f t="shared" si="321"/>
        <v>#DIV/0!</v>
      </c>
      <c r="BE466" s="161" t="e">
        <f t="shared" si="322"/>
        <v>#DIV/0!</v>
      </c>
      <c r="BF466" s="107">
        <f t="shared" si="323"/>
        <v>0</v>
      </c>
      <c r="BG466" s="161" t="e">
        <f t="shared" si="324"/>
        <v>#DIV/0!</v>
      </c>
      <c r="BH466" s="161" t="e">
        <f t="shared" si="325"/>
        <v>#DIV/0!</v>
      </c>
      <c r="BI466" s="161" t="e">
        <f t="shared" si="326"/>
        <v>#DIV/0!</v>
      </c>
      <c r="BJ466" s="161" t="e">
        <f t="shared" si="327"/>
        <v>#DIV/0!</v>
      </c>
      <c r="BK466" s="161" t="e">
        <f t="shared" si="328"/>
        <v>#DIV/0!</v>
      </c>
      <c r="BL466" s="107">
        <f t="shared" si="329"/>
        <v>0</v>
      </c>
      <c r="BM466" s="161" t="e">
        <f t="shared" si="330"/>
        <v>#DIV/0!</v>
      </c>
      <c r="BN466" s="161" t="e">
        <f t="shared" si="331"/>
        <v>#DIV/0!</v>
      </c>
      <c r="BO466" s="161" t="e">
        <f t="shared" si="332"/>
        <v>#DIV/0!</v>
      </c>
      <c r="BP466" s="161" t="e">
        <f t="shared" si="333"/>
        <v>#DIV/0!</v>
      </c>
      <c r="BQ466" s="161" t="e">
        <f t="shared" si="334"/>
        <v>#DIV/0!</v>
      </c>
      <c r="BR466" s="107">
        <f t="shared" si="335"/>
        <v>0</v>
      </c>
      <c r="BS466" s="161" t="e">
        <f t="shared" si="336"/>
        <v>#DIV/0!</v>
      </c>
      <c r="BT466" s="161" t="e">
        <f t="shared" si="337"/>
        <v>#DIV/0!</v>
      </c>
      <c r="BU466" s="161" t="e">
        <f t="shared" si="338"/>
        <v>#DIV/0!</v>
      </c>
      <c r="BV466" s="161" t="e">
        <f t="shared" si="339"/>
        <v>#DIV/0!</v>
      </c>
      <c r="BW466" s="161" t="e">
        <f t="shared" si="340"/>
        <v>#DIV/0!</v>
      </c>
      <c r="BX466" s="107">
        <f t="shared" si="341"/>
        <v>0</v>
      </c>
      <c r="BZ466" s="40" t="e">
        <f>VLOOKUP(I466,Lists!$D$2:$D$19,1,FALSE)</f>
        <v>#N/A</v>
      </c>
      <c r="CA466" s="40" t="e">
        <f>VLOOKUP($I466,Blends!$B$2:$B$115,1,FALSE)</f>
        <v>#N/A</v>
      </c>
      <c r="CC466" s="218">
        <f>ROUND(IF($I466="Other HFC Blend",(Z466*$L466*SUMIF(Lists!$E$2:$E$133,'Quarterly Information'!$K466,Exchange_Value)+Z466*$N466*SUMIF(Lists!$E$2:$E$133,'Quarterly Information'!$M466,Exchange_Value)+Z466*$P466*SUMIF(Lists!$E$2:$E$133,'Quarterly Information'!$O466,Exchange_Value)+Z466*$R466*SUMIF(Lists!$E$2:$E$133,'Quarterly Information'!$Q466,Exchange_Value)+Z466*$T466*SUMIF(Lists!$E$2:$E$133,'Quarterly Information'!$S466,Exchange_Value))/1000,Z466*SUMIF(Lists!$E$2:$E$133,$I466,Exchange_Value)/1000),1)</f>
        <v>0</v>
      </c>
      <c r="CD466" s="218">
        <f>ROUND(IF($I466="Other HFC Blend",(AA466*$L466*SUMIF(Lists!$E$2:$E$133,'Quarterly Information'!$K466,Exchange_Value)+AA466*$N466*SUMIF(Lists!$E$2:$E$133,'Quarterly Information'!$M466,Exchange_Value)+AA466*$P466*SUMIF(Lists!$E$2:$E$133,'Quarterly Information'!$O466,Exchange_Value)+AA466*$R466*SUMIF(Lists!$E$2:$E$133,'Quarterly Information'!$Q466,Exchange_Value)+AA466*$T466*SUMIF(Lists!$E$2:$E$133,'Quarterly Information'!$S466,Exchange_Value))/1000,AA466*SUMIF(Lists!$E$2:$E$133,$I466,Exchange_Value)/1000),1)</f>
        <v>0</v>
      </c>
      <c r="CE466" s="218">
        <f>ROUND(IF($I466="Other HFC Blend",(AB466*$L466*SUMIF(Lists!$E$2:$E$133,'Quarterly Information'!$K466,Exchange_Value)+AB466*$N466*SUMIF(Lists!$E$2:$E$133,'Quarterly Information'!$M466,Exchange_Value)+AB466*$P466*SUMIF(Lists!$E$2:$E$133,'Quarterly Information'!$O466,Exchange_Value)+AB466*$R466*SUMIF(Lists!$E$2:$E$133,'Quarterly Information'!$Q466,Exchange_Value)+AB466*$T466*SUMIF(Lists!$E$2:$E$133,'Quarterly Information'!$S466,Exchange_Value))/1000,AB466*SUMIF(Lists!$E$2:$E$133,$I466,Exchange_Value)/1000),1)</f>
        <v>0</v>
      </c>
      <c r="CF466" s="218">
        <f>ROUND(IF($I466="Other HFC Blend",(AC466*$L466*SUMIF(Lists!$E$2:$E$133,'Quarterly Information'!$K466,Exchange_Value)+AC466*$N466*SUMIF(Lists!$E$2:$E$133,'Quarterly Information'!$M466,Exchange_Value)+AC466*$P466*SUMIF(Lists!$E$2:$E$133,'Quarterly Information'!$O466,Exchange_Value)+AC466*$R466*SUMIF(Lists!$E$2:$E$133,'Quarterly Information'!$Q466,Exchange_Value)+AC466*$T466*SUMIF(Lists!$E$2:$E$133,'Quarterly Information'!$S466,Exchange_Value))/1000,AC466*SUMIF(Lists!$E$2:$E$133,$I466,Exchange_Value)/1000),1)</f>
        <v>0</v>
      </c>
      <c r="CG466" s="218">
        <f>ROUND(IF($I466="Other HFC Blend",(AD466*$L466*SUMIF(Lists!$E$2:$E$133,'Quarterly Information'!$K466,Exchange_Value)+AD466*$N466*SUMIF(Lists!$E$2:$E$133,'Quarterly Information'!$M466,Exchange_Value)+AD466*$P466*SUMIF(Lists!$E$2:$E$133,'Quarterly Information'!$O466,Exchange_Value)+AD466*$R466*SUMIF(Lists!$E$2:$E$133,'Quarterly Information'!$Q466,Exchange_Value)+AD466*$T466*SUMIF(Lists!$E$2:$E$133,'Quarterly Information'!$S466,Exchange_Value))/1000,AD466*SUMIF(Lists!$E$2:$E$133,$I466,Exchange_Value)/1000),1)</f>
        <v>0</v>
      </c>
      <c r="CH466" s="218">
        <f>ROUND(IF($I466="Other HFC Blend",(AE466*$L466*SUMIF(Lists!$E$2:$E$133,'Quarterly Information'!$K466,Exchange_Value)+AE466*$N466*SUMIF(Lists!$E$2:$E$133,'Quarterly Information'!$M466,Exchange_Value)+AE466*$P466*SUMIF(Lists!$E$2:$E$133,'Quarterly Information'!$O466,Exchange_Value)+AE466*$R466*SUMIF(Lists!$E$2:$E$133,'Quarterly Information'!$Q466,Exchange_Value)+AE466*$T466*SUMIF(Lists!$E$2:$E$133,'Quarterly Information'!$S466,Exchange_Value))/1000,AE466*SUMIF(Lists!$E$2:$E$133,$I466,Exchange_Value)/1000),1)</f>
        <v>0</v>
      </c>
      <c r="CI466" s="218">
        <f>ROUND(IF($I466="Other HFC Blend",(AF466*$L466*SUMIF(Lists!$E$2:$E$133,'Quarterly Information'!$K466,Exchange_Value)+AF466*$N466*SUMIF(Lists!$E$2:$E$133,'Quarterly Information'!$M466,Exchange_Value)+AF466*$P466*SUMIF(Lists!$E$2:$E$133,'Quarterly Information'!$O466,Exchange_Value)+AF466*$R466*SUMIF(Lists!$E$2:$E$133,'Quarterly Information'!$Q466,Exchange_Value)+AF466*$T466*SUMIF(Lists!$E$2:$E$133,'Quarterly Information'!$S466,Exchange_Value))/1000,AF466*SUMIF(Lists!$E$2:$E$133,$I466,Exchange_Value)/1000),1)</f>
        <v>0</v>
      </c>
    </row>
    <row r="467" spans="1:87" ht="14" x14ac:dyDescent="0.25">
      <c r="A467" s="39">
        <v>425</v>
      </c>
      <c r="B467" s="90" t="str">
        <f t="shared" si="299"/>
        <v/>
      </c>
      <c r="C467" s="159"/>
      <c r="D467" s="91"/>
      <c r="E467" s="174"/>
      <c r="F467" s="92"/>
      <c r="G467" s="93"/>
      <c r="H467" s="94"/>
      <c r="I467" s="185"/>
      <c r="J467" s="200"/>
      <c r="K467" s="210"/>
      <c r="L467" s="95"/>
      <c r="M467" s="92"/>
      <c r="N467" s="95"/>
      <c r="O467" s="92"/>
      <c r="P467" s="95"/>
      <c r="Q467" s="128"/>
      <c r="R467" s="95"/>
      <c r="S467" s="128"/>
      <c r="T467" s="211"/>
      <c r="U467" s="203"/>
      <c r="V467" s="92"/>
      <c r="W467" s="96"/>
      <c r="X467" s="92"/>
      <c r="Y467" s="220"/>
      <c r="Z467" s="226"/>
      <c r="AA467" s="165"/>
      <c r="AB467" s="165"/>
      <c r="AC467" s="165"/>
      <c r="AD467" s="165"/>
      <c r="AE467" s="165"/>
      <c r="AF467" s="168"/>
      <c r="AG467"/>
      <c r="AH467" s="107">
        <f t="shared" si="301"/>
        <v>0</v>
      </c>
      <c r="AI467" s="107">
        <f t="shared" si="302"/>
        <v>0</v>
      </c>
      <c r="AJ467" s="107">
        <f t="shared" si="303"/>
        <v>0</v>
      </c>
      <c r="AK467" s="107">
        <f t="shared" si="304"/>
        <v>0</v>
      </c>
      <c r="AL467" s="107">
        <f t="shared" si="305"/>
        <v>0</v>
      </c>
      <c r="AM467" s="107">
        <f t="shared" si="300"/>
        <v>0</v>
      </c>
      <c r="AO467" s="161" t="e">
        <f t="shared" si="306"/>
        <v>#DIV/0!</v>
      </c>
      <c r="AP467" s="161" t="e">
        <f t="shared" si="307"/>
        <v>#DIV/0!</v>
      </c>
      <c r="AQ467" s="161" t="e">
        <f t="shared" si="308"/>
        <v>#DIV/0!</v>
      </c>
      <c r="AR467" s="161" t="e">
        <f t="shared" si="309"/>
        <v>#DIV/0!</v>
      </c>
      <c r="AS467" s="161" t="e">
        <f t="shared" si="310"/>
        <v>#DIV/0!</v>
      </c>
      <c r="AT467" s="107">
        <f t="shared" si="311"/>
        <v>0</v>
      </c>
      <c r="AU467" s="161" t="e">
        <f t="shared" si="312"/>
        <v>#DIV/0!</v>
      </c>
      <c r="AV467" s="161" t="e">
        <f t="shared" si="313"/>
        <v>#DIV/0!</v>
      </c>
      <c r="AW467" s="161" t="e">
        <f t="shared" si="314"/>
        <v>#DIV/0!</v>
      </c>
      <c r="AX467" s="161" t="e">
        <f t="shared" si="315"/>
        <v>#DIV/0!</v>
      </c>
      <c r="AY467" s="161" t="e">
        <f t="shared" si="316"/>
        <v>#DIV/0!</v>
      </c>
      <c r="AZ467" s="107">
        <f t="shared" si="317"/>
        <v>0</v>
      </c>
      <c r="BA467" s="161" t="e">
        <f t="shared" si="318"/>
        <v>#DIV/0!</v>
      </c>
      <c r="BB467" s="161" t="e">
        <f t="shared" si="319"/>
        <v>#DIV/0!</v>
      </c>
      <c r="BC467" s="161" t="e">
        <f t="shared" si="320"/>
        <v>#DIV/0!</v>
      </c>
      <c r="BD467" s="161" t="e">
        <f t="shared" si="321"/>
        <v>#DIV/0!</v>
      </c>
      <c r="BE467" s="161" t="e">
        <f t="shared" si="322"/>
        <v>#DIV/0!</v>
      </c>
      <c r="BF467" s="107">
        <f t="shared" si="323"/>
        <v>0</v>
      </c>
      <c r="BG467" s="161" t="e">
        <f t="shared" si="324"/>
        <v>#DIV/0!</v>
      </c>
      <c r="BH467" s="161" t="e">
        <f t="shared" si="325"/>
        <v>#DIV/0!</v>
      </c>
      <c r="BI467" s="161" t="e">
        <f t="shared" si="326"/>
        <v>#DIV/0!</v>
      </c>
      <c r="BJ467" s="161" t="e">
        <f t="shared" si="327"/>
        <v>#DIV/0!</v>
      </c>
      <c r="BK467" s="161" t="e">
        <f t="shared" si="328"/>
        <v>#DIV/0!</v>
      </c>
      <c r="BL467" s="107">
        <f t="shared" si="329"/>
        <v>0</v>
      </c>
      <c r="BM467" s="161" t="e">
        <f t="shared" si="330"/>
        <v>#DIV/0!</v>
      </c>
      <c r="BN467" s="161" t="e">
        <f t="shared" si="331"/>
        <v>#DIV/0!</v>
      </c>
      <c r="BO467" s="161" t="e">
        <f t="shared" si="332"/>
        <v>#DIV/0!</v>
      </c>
      <c r="BP467" s="161" t="e">
        <f t="shared" si="333"/>
        <v>#DIV/0!</v>
      </c>
      <c r="BQ467" s="161" t="e">
        <f t="shared" si="334"/>
        <v>#DIV/0!</v>
      </c>
      <c r="BR467" s="107">
        <f t="shared" si="335"/>
        <v>0</v>
      </c>
      <c r="BS467" s="161" t="e">
        <f t="shared" si="336"/>
        <v>#DIV/0!</v>
      </c>
      <c r="BT467" s="161" t="e">
        <f t="shared" si="337"/>
        <v>#DIV/0!</v>
      </c>
      <c r="BU467" s="161" t="e">
        <f t="shared" si="338"/>
        <v>#DIV/0!</v>
      </c>
      <c r="BV467" s="161" t="e">
        <f t="shared" si="339"/>
        <v>#DIV/0!</v>
      </c>
      <c r="BW467" s="161" t="e">
        <f t="shared" si="340"/>
        <v>#DIV/0!</v>
      </c>
      <c r="BX467" s="107">
        <f t="shared" si="341"/>
        <v>0</v>
      </c>
      <c r="BZ467" s="40" t="e">
        <f>VLOOKUP(I467,Lists!$D$2:$D$19,1,FALSE)</f>
        <v>#N/A</v>
      </c>
      <c r="CA467" s="40" t="e">
        <f>VLOOKUP($I467,Blends!$B$2:$B$115,1,FALSE)</f>
        <v>#N/A</v>
      </c>
      <c r="CC467" s="218">
        <f>ROUND(IF($I467="Other HFC Blend",(Z467*$L467*SUMIF(Lists!$E$2:$E$133,'Quarterly Information'!$K467,Exchange_Value)+Z467*$N467*SUMIF(Lists!$E$2:$E$133,'Quarterly Information'!$M467,Exchange_Value)+Z467*$P467*SUMIF(Lists!$E$2:$E$133,'Quarterly Information'!$O467,Exchange_Value)+Z467*$R467*SUMIF(Lists!$E$2:$E$133,'Quarterly Information'!$Q467,Exchange_Value)+Z467*$T467*SUMIF(Lists!$E$2:$E$133,'Quarterly Information'!$S467,Exchange_Value))/1000,Z467*SUMIF(Lists!$E$2:$E$133,$I467,Exchange_Value)/1000),1)</f>
        <v>0</v>
      </c>
      <c r="CD467" s="218">
        <f>ROUND(IF($I467="Other HFC Blend",(AA467*$L467*SUMIF(Lists!$E$2:$E$133,'Quarterly Information'!$K467,Exchange_Value)+AA467*$N467*SUMIF(Lists!$E$2:$E$133,'Quarterly Information'!$M467,Exchange_Value)+AA467*$P467*SUMIF(Lists!$E$2:$E$133,'Quarterly Information'!$O467,Exchange_Value)+AA467*$R467*SUMIF(Lists!$E$2:$E$133,'Quarterly Information'!$Q467,Exchange_Value)+AA467*$T467*SUMIF(Lists!$E$2:$E$133,'Quarterly Information'!$S467,Exchange_Value))/1000,AA467*SUMIF(Lists!$E$2:$E$133,$I467,Exchange_Value)/1000),1)</f>
        <v>0</v>
      </c>
      <c r="CE467" s="218">
        <f>ROUND(IF($I467="Other HFC Blend",(AB467*$L467*SUMIF(Lists!$E$2:$E$133,'Quarterly Information'!$K467,Exchange_Value)+AB467*$N467*SUMIF(Lists!$E$2:$E$133,'Quarterly Information'!$M467,Exchange_Value)+AB467*$P467*SUMIF(Lists!$E$2:$E$133,'Quarterly Information'!$O467,Exchange_Value)+AB467*$R467*SUMIF(Lists!$E$2:$E$133,'Quarterly Information'!$Q467,Exchange_Value)+AB467*$T467*SUMIF(Lists!$E$2:$E$133,'Quarterly Information'!$S467,Exchange_Value))/1000,AB467*SUMIF(Lists!$E$2:$E$133,$I467,Exchange_Value)/1000),1)</f>
        <v>0</v>
      </c>
      <c r="CF467" s="218">
        <f>ROUND(IF($I467="Other HFC Blend",(AC467*$L467*SUMIF(Lists!$E$2:$E$133,'Quarterly Information'!$K467,Exchange_Value)+AC467*$N467*SUMIF(Lists!$E$2:$E$133,'Quarterly Information'!$M467,Exchange_Value)+AC467*$P467*SUMIF(Lists!$E$2:$E$133,'Quarterly Information'!$O467,Exchange_Value)+AC467*$R467*SUMIF(Lists!$E$2:$E$133,'Quarterly Information'!$Q467,Exchange_Value)+AC467*$T467*SUMIF(Lists!$E$2:$E$133,'Quarterly Information'!$S467,Exchange_Value))/1000,AC467*SUMIF(Lists!$E$2:$E$133,$I467,Exchange_Value)/1000),1)</f>
        <v>0</v>
      </c>
      <c r="CG467" s="218">
        <f>ROUND(IF($I467="Other HFC Blend",(AD467*$L467*SUMIF(Lists!$E$2:$E$133,'Quarterly Information'!$K467,Exchange_Value)+AD467*$N467*SUMIF(Lists!$E$2:$E$133,'Quarterly Information'!$M467,Exchange_Value)+AD467*$P467*SUMIF(Lists!$E$2:$E$133,'Quarterly Information'!$O467,Exchange_Value)+AD467*$R467*SUMIF(Lists!$E$2:$E$133,'Quarterly Information'!$Q467,Exchange_Value)+AD467*$T467*SUMIF(Lists!$E$2:$E$133,'Quarterly Information'!$S467,Exchange_Value))/1000,AD467*SUMIF(Lists!$E$2:$E$133,$I467,Exchange_Value)/1000),1)</f>
        <v>0</v>
      </c>
      <c r="CH467" s="218">
        <f>ROUND(IF($I467="Other HFC Blend",(AE467*$L467*SUMIF(Lists!$E$2:$E$133,'Quarterly Information'!$K467,Exchange_Value)+AE467*$N467*SUMIF(Lists!$E$2:$E$133,'Quarterly Information'!$M467,Exchange_Value)+AE467*$P467*SUMIF(Lists!$E$2:$E$133,'Quarterly Information'!$O467,Exchange_Value)+AE467*$R467*SUMIF(Lists!$E$2:$E$133,'Quarterly Information'!$Q467,Exchange_Value)+AE467*$T467*SUMIF(Lists!$E$2:$E$133,'Quarterly Information'!$S467,Exchange_Value))/1000,AE467*SUMIF(Lists!$E$2:$E$133,$I467,Exchange_Value)/1000),1)</f>
        <v>0</v>
      </c>
      <c r="CI467" s="218">
        <f>ROUND(IF($I467="Other HFC Blend",(AF467*$L467*SUMIF(Lists!$E$2:$E$133,'Quarterly Information'!$K467,Exchange_Value)+AF467*$N467*SUMIF(Lists!$E$2:$E$133,'Quarterly Information'!$M467,Exchange_Value)+AF467*$P467*SUMIF(Lists!$E$2:$E$133,'Quarterly Information'!$O467,Exchange_Value)+AF467*$R467*SUMIF(Lists!$E$2:$E$133,'Quarterly Information'!$Q467,Exchange_Value)+AF467*$T467*SUMIF(Lists!$E$2:$E$133,'Quarterly Information'!$S467,Exchange_Value))/1000,AF467*SUMIF(Lists!$E$2:$E$133,$I467,Exchange_Value)/1000),1)</f>
        <v>0</v>
      </c>
    </row>
    <row r="468" spans="1:87" ht="14" x14ac:dyDescent="0.25">
      <c r="A468" s="39">
        <v>426</v>
      </c>
      <c r="B468" s="90" t="str">
        <f t="shared" si="299"/>
        <v/>
      </c>
      <c r="C468" s="159"/>
      <c r="D468" s="91"/>
      <c r="E468" s="174"/>
      <c r="F468" s="92"/>
      <c r="G468" s="93"/>
      <c r="H468" s="94"/>
      <c r="I468" s="185"/>
      <c r="J468" s="200"/>
      <c r="K468" s="210"/>
      <c r="L468" s="95"/>
      <c r="M468" s="92"/>
      <c r="N468" s="95"/>
      <c r="O468" s="92"/>
      <c r="P468" s="95"/>
      <c r="Q468" s="128"/>
      <c r="R468" s="95"/>
      <c r="S468" s="128"/>
      <c r="T468" s="211"/>
      <c r="U468" s="203"/>
      <c r="V468" s="92"/>
      <c r="W468" s="96"/>
      <c r="X468" s="92"/>
      <c r="Y468" s="220"/>
      <c r="Z468" s="226"/>
      <c r="AA468" s="165"/>
      <c r="AB468" s="165"/>
      <c r="AC468" s="165"/>
      <c r="AD468" s="165"/>
      <c r="AE468" s="165"/>
      <c r="AF468" s="168"/>
      <c r="AG468"/>
      <c r="AH468" s="107">
        <f t="shared" si="301"/>
        <v>0</v>
      </c>
      <c r="AI468" s="107">
        <f t="shared" si="302"/>
        <v>0</v>
      </c>
      <c r="AJ468" s="107">
        <f t="shared" si="303"/>
        <v>0</v>
      </c>
      <c r="AK468" s="107">
        <f t="shared" si="304"/>
        <v>0</v>
      </c>
      <c r="AL468" s="107">
        <f t="shared" si="305"/>
        <v>0</v>
      </c>
      <c r="AM468" s="107">
        <f t="shared" si="300"/>
        <v>0</v>
      </c>
      <c r="AO468" s="161" t="e">
        <f t="shared" si="306"/>
        <v>#DIV/0!</v>
      </c>
      <c r="AP468" s="161" t="e">
        <f t="shared" si="307"/>
        <v>#DIV/0!</v>
      </c>
      <c r="AQ468" s="161" t="e">
        <f t="shared" si="308"/>
        <v>#DIV/0!</v>
      </c>
      <c r="AR468" s="161" t="e">
        <f t="shared" si="309"/>
        <v>#DIV/0!</v>
      </c>
      <c r="AS468" s="161" t="e">
        <f t="shared" si="310"/>
        <v>#DIV/0!</v>
      </c>
      <c r="AT468" s="107">
        <f t="shared" si="311"/>
        <v>0</v>
      </c>
      <c r="AU468" s="161" t="e">
        <f t="shared" si="312"/>
        <v>#DIV/0!</v>
      </c>
      <c r="AV468" s="161" t="e">
        <f t="shared" si="313"/>
        <v>#DIV/0!</v>
      </c>
      <c r="AW468" s="161" t="e">
        <f t="shared" si="314"/>
        <v>#DIV/0!</v>
      </c>
      <c r="AX468" s="161" t="e">
        <f t="shared" si="315"/>
        <v>#DIV/0!</v>
      </c>
      <c r="AY468" s="161" t="e">
        <f t="shared" si="316"/>
        <v>#DIV/0!</v>
      </c>
      <c r="AZ468" s="107">
        <f t="shared" si="317"/>
        <v>0</v>
      </c>
      <c r="BA468" s="161" t="e">
        <f t="shared" si="318"/>
        <v>#DIV/0!</v>
      </c>
      <c r="BB468" s="161" t="e">
        <f t="shared" si="319"/>
        <v>#DIV/0!</v>
      </c>
      <c r="BC468" s="161" t="e">
        <f t="shared" si="320"/>
        <v>#DIV/0!</v>
      </c>
      <c r="BD468" s="161" t="e">
        <f t="shared" si="321"/>
        <v>#DIV/0!</v>
      </c>
      <c r="BE468" s="161" t="e">
        <f t="shared" si="322"/>
        <v>#DIV/0!</v>
      </c>
      <c r="BF468" s="107">
        <f t="shared" si="323"/>
        <v>0</v>
      </c>
      <c r="BG468" s="161" t="e">
        <f t="shared" si="324"/>
        <v>#DIV/0!</v>
      </c>
      <c r="BH468" s="161" t="e">
        <f t="shared" si="325"/>
        <v>#DIV/0!</v>
      </c>
      <c r="BI468" s="161" t="e">
        <f t="shared" si="326"/>
        <v>#DIV/0!</v>
      </c>
      <c r="BJ468" s="161" t="e">
        <f t="shared" si="327"/>
        <v>#DIV/0!</v>
      </c>
      <c r="BK468" s="161" t="e">
        <f t="shared" si="328"/>
        <v>#DIV/0!</v>
      </c>
      <c r="BL468" s="107">
        <f t="shared" si="329"/>
        <v>0</v>
      </c>
      <c r="BM468" s="161" t="e">
        <f t="shared" si="330"/>
        <v>#DIV/0!</v>
      </c>
      <c r="BN468" s="161" t="e">
        <f t="shared" si="331"/>
        <v>#DIV/0!</v>
      </c>
      <c r="BO468" s="161" t="e">
        <f t="shared" si="332"/>
        <v>#DIV/0!</v>
      </c>
      <c r="BP468" s="161" t="e">
        <f t="shared" si="333"/>
        <v>#DIV/0!</v>
      </c>
      <c r="BQ468" s="161" t="e">
        <f t="shared" si="334"/>
        <v>#DIV/0!</v>
      </c>
      <c r="BR468" s="107">
        <f t="shared" si="335"/>
        <v>0</v>
      </c>
      <c r="BS468" s="161" t="e">
        <f t="shared" si="336"/>
        <v>#DIV/0!</v>
      </c>
      <c r="BT468" s="161" t="e">
        <f t="shared" si="337"/>
        <v>#DIV/0!</v>
      </c>
      <c r="BU468" s="161" t="e">
        <f t="shared" si="338"/>
        <v>#DIV/0!</v>
      </c>
      <c r="BV468" s="161" t="e">
        <f t="shared" si="339"/>
        <v>#DIV/0!</v>
      </c>
      <c r="BW468" s="161" t="e">
        <f t="shared" si="340"/>
        <v>#DIV/0!</v>
      </c>
      <c r="BX468" s="107">
        <f t="shared" si="341"/>
        <v>0</v>
      </c>
      <c r="BZ468" s="40" t="e">
        <f>VLOOKUP(I468,Lists!$D$2:$D$19,1,FALSE)</f>
        <v>#N/A</v>
      </c>
      <c r="CA468" s="40" t="e">
        <f>VLOOKUP($I468,Blends!$B$2:$B$115,1,FALSE)</f>
        <v>#N/A</v>
      </c>
      <c r="CC468" s="218">
        <f>ROUND(IF($I468="Other HFC Blend",(Z468*$L468*SUMIF(Lists!$E$2:$E$133,'Quarterly Information'!$K468,Exchange_Value)+Z468*$N468*SUMIF(Lists!$E$2:$E$133,'Quarterly Information'!$M468,Exchange_Value)+Z468*$P468*SUMIF(Lists!$E$2:$E$133,'Quarterly Information'!$O468,Exchange_Value)+Z468*$R468*SUMIF(Lists!$E$2:$E$133,'Quarterly Information'!$Q468,Exchange_Value)+Z468*$T468*SUMIF(Lists!$E$2:$E$133,'Quarterly Information'!$S468,Exchange_Value))/1000,Z468*SUMIF(Lists!$E$2:$E$133,$I468,Exchange_Value)/1000),1)</f>
        <v>0</v>
      </c>
      <c r="CD468" s="218">
        <f>ROUND(IF($I468="Other HFC Blend",(AA468*$L468*SUMIF(Lists!$E$2:$E$133,'Quarterly Information'!$K468,Exchange_Value)+AA468*$N468*SUMIF(Lists!$E$2:$E$133,'Quarterly Information'!$M468,Exchange_Value)+AA468*$P468*SUMIF(Lists!$E$2:$E$133,'Quarterly Information'!$O468,Exchange_Value)+AA468*$R468*SUMIF(Lists!$E$2:$E$133,'Quarterly Information'!$Q468,Exchange_Value)+AA468*$T468*SUMIF(Lists!$E$2:$E$133,'Quarterly Information'!$S468,Exchange_Value))/1000,AA468*SUMIF(Lists!$E$2:$E$133,$I468,Exchange_Value)/1000),1)</f>
        <v>0</v>
      </c>
      <c r="CE468" s="218">
        <f>ROUND(IF($I468="Other HFC Blend",(AB468*$L468*SUMIF(Lists!$E$2:$E$133,'Quarterly Information'!$K468,Exchange_Value)+AB468*$N468*SUMIF(Lists!$E$2:$E$133,'Quarterly Information'!$M468,Exchange_Value)+AB468*$P468*SUMIF(Lists!$E$2:$E$133,'Quarterly Information'!$O468,Exchange_Value)+AB468*$R468*SUMIF(Lists!$E$2:$E$133,'Quarterly Information'!$Q468,Exchange_Value)+AB468*$T468*SUMIF(Lists!$E$2:$E$133,'Quarterly Information'!$S468,Exchange_Value))/1000,AB468*SUMIF(Lists!$E$2:$E$133,$I468,Exchange_Value)/1000),1)</f>
        <v>0</v>
      </c>
      <c r="CF468" s="218">
        <f>ROUND(IF($I468="Other HFC Blend",(AC468*$L468*SUMIF(Lists!$E$2:$E$133,'Quarterly Information'!$K468,Exchange_Value)+AC468*$N468*SUMIF(Lists!$E$2:$E$133,'Quarterly Information'!$M468,Exchange_Value)+AC468*$P468*SUMIF(Lists!$E$2:$E$133,'Quarterly Information'!$O468,Exchange_Value)+AC468*$R468*SUMIF(Lists!$E$2:$E$133,'Quarterly Information'!$Q468,Exchange_Value)+AC468*$T468*SUMIF(Lists!$E$2:$E$133,'Quarterly Information'!$S468,Exchange_Value))/1000,AC468*SUMIF(Lists!$E$2:$E$133,$I468,Exchange_Value)/1000),1)</f>
        <v>0</v>
      </c>
      <c r="CG468" s="218">
        <f>ROUND(IF($I468="Other HFC Blend",(AD468*$L468*SUMIF(Lists!$E$2:$E$133,'Quarterly Information'!$K468,Exchange_Value)+AD468*$N468*SUMIF(Lists!$E$2:$E$133,'Quarterly Information'!$M468,Exchange_Value)+AD468*$P468*SUMIF(Lists!$E$2:$E$133,'Quarterly Information'!$O468,Exchange_Value)+AD468*$R468*SUMIF(Lists!$E$2:$E$133,'Quarterly Information'!$Q468,Exchange_Value)+AD468*$T468*SUMIF(Lists!$E$2:$E$133,'Quarterly Information'!$S468,Exchange_Value))/1000,AD468*SUMIF(Lists!$E$2:$E$133,$I468,Exchange_Value)/1000),1)</f>
        <v>0</v>
      </c>
      <c r="CH468" s="218">
        <f>ROUND(IF($I468="Other HFC Blend",(AE468*$L468*SUMIF(Lists!$E$2:$E$133,'Quarterly Information'!$K468,Exchange_Value)+AE468*$N468*SUMIF(Lists!$E$2:$E$133,'Quarterly Information'!$M468,Exchange_Value)+AE468*$P468*SUMIF(Lists!$E$2:$E$133,'Quarterly Information'!$O468,Exchange_Value)+AE468*$R468*SUMIF(Lists!$E$2:$E$133,'Quarterly Information'!$Q468,Exchange_Value)+AE468*$T468*SUMIF(Lists!$E$2:$E$133,'Quarterly Information'!$S468,Exchange_Value))/1000,AE468*SUMIF(Lists!$E$2:$E$133,$I468,Exchange_Value)/1000),1)</f>
        <v>0</v>
      </c>
      <c r="CI468" s="218">
        <f>ROUND(IF($I468="Other HFC Blend",(AF468*$L468*SUMIF(Lists!$E$2:$E$133,'Quarterly Information'!$K468,Exchange_Value)+AF468*$N468*SUMIF(Lists!$E$2:$E$133,'Quarterly Information'!$M468,Exchange_Value)+AF468*$P468*SUMIF(Lists!$E$2:$E$133,'Quarterly Information'!$O468,Exchange_Value)+AF468*$R468*SUMIF(Lists!$E$2:$E$133,'Quarterly Information'!$Q468,Exchange_Value)+AF468*$T468*SUMIF(Lists!$E$2:$E$133,'Quarterly Information'!$S468,Exchange_Value))/1000,AF468*SUMIF(Lists!$E$2:$E$133,$I468,Exchange_Value)/1000),1)</f>
        <v>0</v>
      </c>
    </row>
    <row r="469" spans="1:87" ht="14" x14ac:dyDescent="0.25">
      <c r="A469" s="39">
        <v>427</v>
      </c>
      <c r="B469" s="90" t="str">
        <f t="shared" si="299"/>
        <v/>
      </c>
      <c r="C469" s="159"/>
      <c r="D469" s="91"/>
      <c r="E469" s="174"/>
      <c r="F469" s="92"/>
      <c r="G469" s="93"/>
      <c r="H469" s="94"/>
      <c r="I469" s="185"/>
      <c r="J469" s="200"/>
      <c r="K469" s="210"/>
      <c r="L469" s="95"/>
      <c r="M469" s="92"/>
      <c r="N469" s="95"/>
      <c r="O469" s="92"/>
      <c r="P469" s="95"/>
      <c r="Q469" s="128"/>
      <c r="R469" s="95"/>
      <c r="S469" s="128"/>
      <c r="T469" s="211"/>
      <c r="U469" s="203"/>
      <c r="V469" s="92"/>
      <c r="W469" s="96"/>
      <c r="X469" s="92"/>
      <c r="Y469" s="220"/>
      <c r="Z469" s="226"/>
      <c r="AA469" s="165"/>
      <c r="AB469" s="165"/>
      <c r="AC469" s="165"/>
      <c r="AD469" s="165"/>
      <c r="AE469" s="165"/>
      <c r="AF469" s="168"/>
      <c r="AG469"/>
      <c r="AH469" s="107">
        <f t="shared" si="301"/>
        <v>0</v>
      </c>
      <c r="AI469" s="107">
        <f t="shared" si="302"/>
        <v>0</v>
      </c>
      <c r="AJ469" s="107">
        <f t="shared" si="303"/>
        <v>0</v>
      </c>
      <c r="AK469" s="107">
        <f t="shared" si="304"/>
        <v>0</v>
      </c>
      <c r="AL469" s="107">
        <f t="shared" si="305"/>
        <v>0</v>
      </c>
      <c r="AM469" s="107">
        <f t="shared" si="300"/>
        <v>0</v>
      </c>
      <c r="AO469" s="161" t="e">
        <f t="shared" si="306"/>
        <v>#DIV/0!</v>
      </c>
      <c r="AP469" s="161" t="e">
        <f t="shared" si="307"/>
        <v>#DIV/0!</v>
      </c>
      <c r="AQ469" s="161" t="e">
        <f t="shared" si="308"/>
        <v>#DIV/0!</v>
      </c>
      <c r="AR469" s="161" t="e">
        <f t="shared" si="309"/>
        <v>#DIV/0!</v>
      </c>
      <c r="AS469" s="161" t="e">
        <f t="shared" si="310"/>
        <v>#DIV/0!</v>
      </c>
      <c r="AT469" s="107">
        <f t="shared" si="311"/>
        <v>0</v>
      </c>
      <c r="AU469" s="161" t="e">
        <f t="shared" si="312"/>
        <v>#DIV/0!</v>
      </c>
      <c r="AV469" s="161" t="e">
        <f t="shared" si="313"/>
        <v>#DIV/0!</v>
      </c>
      <c r="AW469" s="161" t="e">
        <f t="shared" si="314"/>
        <v>#DIV/0!</v>
      </c>
      <c r="AX469" s="161" t="e">
        <f t="shared" si="315"/>
        <v>#DIV/0!</v>
      </c>
      <c r="AY469" s="161" t="e">
        <f t="shared" si="316"/>
        <v>#DIV/0!</v>
      </c>
      <c r="AZ469" s="107">
        <f t="shared" si="317"/>
        <v>0</v>
      </c>
      <c r="BA469" s="161" t="e">
        <f t="shared" si="318"/>
        <v>#DIV/0!</v>
      </c>
      <c r="BB469" s="161" t="e">
        <f t="shared" si="319"/>
        <v>#DIV/0!</v>
      </c>
      <c r="BC469" s="161" t="e">
        <f t="shared" si="320"/>
        <v>#DIV/0!</v>
      </c>
      <c r="BD469" s="161" t="e">
        <f t="shared" si="321"/>
        <v>#DIV/0!</v>
      </c>
      <c r="BE469" s="161" t="e">
        <f t="shared" si="322"/>
        <v>#DIV/0!</v>
      </c>
      <c r="BF469" s="107">
        <f t="shared" si="323"/>
        <v>0</v>
      </c>
      <c r="BG469" s="161" t="e">
        <f t="shared" si="324"/>
        <v>#DIV/0!</v>
      </c>
      <c r="BH469" s="161" t="e">
        <f t="shared" si="325"/>
        <v>#DIV/0!</v>
      </c>
      <c r="BI469" s="161" t="e">
        <f t="shared" si="326"/>
        <v>#DIV/0!</v>
      </c>
      <c r="BJ469" s="161" t="e">
        <f t="shared" si="327"/>
        <v>#DIV/0!</v>
      </c>
      <c r="BK469" s="161" t="e">
        <f t="shared" si="328"/>
        <v>#DIV/0!</v>
      </c>
      <c r="BL469" s="107">
        <f t="shared" si="329"/>
        <v>0</v>
      </c>
      <c r="BM469" s="161" t="e">
        <f t="shared" si="330"/>
        <v>#DIV/0!</v>
      </c>
      <c r="BN469" s="161" t="e">
        <f t="shared" si="331"/>
        <v>#DIV/0!</v>
      </c>
      <c r="BO469" s="161" t="e">
        <f t="shared" si="332"/>
        <v>#DIV/0!</v>
      </c>
      <c r="BP469" s="161" t="e">
        <f t="shared" si="333"/>
        <v>#DIV/0!</v>
      </c>
      <c r="BQ469" s="161" t="e">
        <f t="shared" si="334"/>
        <v>#DIV/0!</v>
      </c>
      <c r="BR469" s="107">
        <f t="shared" si="335"/>
        <v>0</v>
      </c>
      <c r="BS469" s="161" t="e">
        <f t="shared" si="336"/>
        <v>#DIV/0!</v>
      </c>
      <c r="BT469" s="161" t="e">
        <f t="shared" si="337"/>
        <v>#DIV/0!</v>
      </c>
      <c r="BU469" s="161" t="e">
        <f t="shared" si="338"/>
        <v>#DIV/0!</v>
      </c>
      <c r="BV469" s="161" t="e">
        <f t="shared" si="339"/>
        <v>#DIV/0!</v>
      </c>
      <c r="BW469" s="161" t="e">
        <f t="shared" si="340"/>
        <v>#DIV/0!</v>
      </c>
      <c r="BX469" s="107">
        <f t="shared" si="341"/>
        <v>0</v>
      </c>
      <c r="BZ469" s="40" t="e">
        <f>VLOOKUP(I469,Lists!$D$2:$D$19,1,FALSE)</f>
        <v>#N/A</v>
      </c>
      <c r="CA469" s="40" t="e">
        <f>VLOOKUP($I469,Blends!$B$2:$B$115,1,FALSE)</f>
        <v>#N/A</v>
      </c>
      <c r="CC469" s="218">
        <f>ROUND(IF($I469="Other HFC Blend",(Z469*$L469*SUMIF(Lists!$E$2:$E$133,'Quarterly Information'!$K469,Exchange_Value)+Z469*$N469*SUMIF(Lists!$E$2:$E$133,'Quarterly Information'!$M469,Exchange_Value)+Z469*$P469*SUMIF(Lists!$E$2:$E$133,'Quarterly Information'!$O469,Exchange_Value)+Z469*$R469*SUMIF(Lists!$E$2:$E$133,'Quarterly Information'!$Q469,Exchange_Value)+Z469*$T469*SUMIF(Lists!$E$2:$E$133,'Quarterly Information'!$S469,Exchange_Value))/1000,Z469*SUMIF(Lists!$E$2:$E$133,$I469,Exchange_Value)/1000),1)</f>
        <v>0</v>
      </c>
      <c r="CD469" s="218">
        <f>ROUND(IF($I469="Other HFC Blend",(AA469*$L469*SUMIF(Lists!$E$2:$E$133,'Quarterly Information'!$K469,Exchange_Value)+AA469*$N469*SUMIF(Lists!$E$2:$E$133,'Quarterly Information'!$M469,Exchange_Value)+AA469*$P469*SUMIF(Lists!$E$2:$E$133,'Quarterly Information'!$O469,Exchange_Value)+AA469*$R469*SUMIF(Lists!$E$2:$E$133,'Quarterly Information'!$Q469,Exchange_Value)+AA469*$T469*SUMIF(Lists!$E$2:$E$133,'Quarterly Information'!$S469,Exchange_Value))/1000,AA469*SUMIF(Lists!$E$2:$E$133,$I469,Exchange_Value)/1000),1)</f>
        <v>0</v>
      </c>
      <c r="CE469" s="218">
        <f>ROUND(IF($I469="Other HFC Blend",(AB469*$L469*SUMIF(Lists!$E$2:$E$133,'Quarterly Information'!$K469,Exchange_Value)+AB469*$N469*SUMIF(Lists!$E$2:$E$133,'Quarterly Information'!$M469,Exchange_Value)+AB469*$P469*SUMIF(Lists!$E$2:$E$133,'Quarterly Information'!$O469,Exchange_Value)+AB469*$R469*SUMIF(Lists!$E$2:$E$133,'Quarterly Information'!$Q469,Exchange_Value)+AB469*$T469*SUMIF(Lists!$E$2:$E$133,'Quarterly Information'!$S469,Exchange_Value))/1000,AB469*SUMIF(Lists!$E$2:$E$133,$I469,Exchange_Value)/1000),1)</f>
        <v>0</v>
      </c>
      <c r="CF469" s="218">
        <f>ROUND(IF($I469="Other HFC Blend",(AC469*$L469*SUMIF(Lists!$E$2:$E$133,'Quarterly Information'!$K469,Exchange_Value)+AC469*$N469*SUMIF(Lists!$E$2:$E$133,'Quarterly Information'!$M469,Exchange_Value)+AC469*$P469*SUMIF(Lists!$E$2:$E$133,'Quarterly Information'!$O469,Exchange_Value)+AC469*$R469*SUMIF(Lists!$E$2:$E$133,'Quarterly Information'!$Q469,Exchange_Value)+AC469*$T469*SUMIF(Lists!$E$2:$E$133,'Quarterly Information'!$S469,Exchange_Value))/1000,AC469*SUMIF(Lists!$E$2:$E$133,$I469,Exchange_Value)/1000),1)</f>
        <v>0</v>
      </c>
      <c r="CG469" s="218">
        <f>ROUND(IF($I469="Other HFC Blend",(AD469*$L469*SUMIF(Lists!$E$2:$E$133,'Quarterly Information'!$K469,Exchange_Value)+AD469*$N469*SUMIF(Lists!$E$2:$E$133,'Quarterly Information'!$M469,Exchange_Value)+AD469*$P469*SUMIF(Lists!$E$2:$E$133,'Quarterly Information'!$O469,Exchange_Value)+AD469*$R469*SUMIF(Lists!$E$2:$E$133,'Quarterly Information'!$Q469,Exchange_Value)+AD469*$T469*SUMIF(Lists!$E$2:$E$133,'Quarterly Information'!$S469,Exchange_Value))/1000,AD469*SUMIF(Lists!$E$2:$E$133,$I469,Exchange_Value)/1000),1)</f>
        <v>0</v>
      </c>
      <c r="CH469" s="218">
        <f>ROUND(IF($I469="Other HFC Blend",(AE469*$L469*SUMIF(Lists!$E$2:$E$133,'Quarterly Information'!$K469,Exchange_Value)+AE469*$N469*SUMIF(Lists!$E$2:$E$133,'Quarterly Information'!$M469,Exchange_Value)+AE469*$P469*SUMIF(Lists!$E$2:$E$133,'Quarterly Information'!$O469,Exchange_Value)+AE469*$R469*SUMIF(Lists!$E$2:$E$133,'Quarterly Information'!$Q469,Exchange_Value)+AE469*$T469*SUMIF(Lists!$E$2:$E$133,'Quarterly Information'!$S469,Exchange_Value))/1000,AE469*SUMIF(Lists!$E$2:$E$133,$I469,Exchange_Value)/1000),1)</f>
        <v>0</v>
      </c>
      <c r="CI469" s="218">
        <f>ROUND(IF($I469="Other HFC Blend",(AF469*$L469*SUMIF(Lists!$E$2:$E$133,'Quarterly Information'!$K469,Exchange_Value)+AF469*$N469*SUMIF(Lists!$E$2:$E$133,'Quarterly Information'!$M469,Exchange_Value)+AF469*$P469*SUMIF(Lists!$E$2:$E$133,'Quarterly Information'!$O469,Exchange_Value)+AF469*$R469*SUMIF(Lists!$E$2:$E$133,'Quarterly Information'!$Q469,Exchange_Value)+AF469*$T469*SUMIF(Lists!$E$2:$E$133,'Quarterly Information'!$S469,Exchange_Value))/1000,AF469*SUMIF(Lists!$E$2:$E$133,$I469,Exchange_Value)/1000),1)</f>
        <v>0</v>
      </c>
    </row>
    <row r="470" spans="1:87" ht="14" x14ac:dyDescent="0.25">
      <c r="A470" s="39">
        <v>428</v>
      </c>
      <c r="B470" s="90" t="str">
        <f t="shared" si="299"/>
        <v/>
      </c>
      <c r="C470" s="159"/>
      <c r="D470" s="91"/>
      <c r="E470" s="174"/>
      <c r="F470" s="92"/>
      <c r="G470" s="93"/>
      <c r="H470" s="94"/>
      <c r="I470" s="185"/>
      <c r="J470" s="200"/>
      <c r="K470" s="210"/>
      <c r="L470" s="95"/>
      <c r="M470" s="92"/>
      <c r="N470" s="95"/>
      <c r="O470" s="92"/>
      <c r="P470" s="95"/>
      <c r="Q470" s="128"/>
      <c r="R470" s="95"/>
      <c r="S470" s="128"/>
      <c r="T470" s="211"/>
      <c r="U470" s="203"/>
      <c r="V470" s="92"/>
      <c r="W470" s="96"/>
      <c r="X470" s="92"/>
      <c r="Y470" s="220"/>
      <c r="Z470" s="226"/>
      <c r="AA470" s="165"/>
      <c r="AB470" s="165"/>
      <c r="AC470" s="165"/>
      <c r="AD470" s="165"/>
      <c r="AE470" s="165"/>
      <c r="AF470" s="168"/>
      <c r="AG470"/>
      <c r="AH470" s="107">
        <f t="shared" si="301"/>
        <v>0</v>
      </c>
      <c r="AI470" s="107">
        <f t="shared" si="302"/>
        <v>0</v>
      </c>
      <c r="AJ470" s="107">
        <f t="shared" si="303"/>
        <v>0</v>
      </c>
      <c r="AK470" s="107">
        <f t="shared" si="304"/>
        <v>0</v>
      </c>
      <c r="AL470" s="107">
        <f t="shared" si="305"/>
        <v>0</v>
      </c>
      <c r="AM470" s="107">
        <f t="shared" si="300"/>
        <v>0</v>
      </c>
      <c r="AO470" s="161" t="e">
        <f t="shared" si="306"/>
        <v>#DIV/0!</v>
      </c>
      <c r="AP470" s="161" t="e">
        <f t="shared" si="307"/>
        <v>#DIV/0!</v>
      </c>
      <c r="AQ470" s="161" t="e">
        <f t="shared" si="308"/>
        <v>#DIV/0!</v>
      </c>
      <c r="AR470" s="161" t="e">
        <f t="shared" si="309"/>
        <v>#DIV/0!</v>
      </c>
      <c r="AS470" s="161" t="e">
        <f t="shared" si="310"/>
        <v>#DIV/0!</v>
      </c>
      <c r="AT470" s="107">
        <f t="shared" si="311"/>
        <v>0</v>
      </c>
      <c r="AU470" s="161" t="e">
        <f t="shared" si="312"/>
        <v>#DIV/0!</v>
      </c>
      <c r="AV470" s="161" t="e">
        <f t="shared" si="313"/>
        <v>#DIV/0!</v>
      </c>
      <c r="AW470" s="161" t="e">
        <f t="shared" si="314"/>
        <v>#DIV/0!</v>
      </c>
      <c r="AX470" s="161" t="e">
        <f t="shared" si="315"/>
        <v>#DIV/0!</v>
      </c>
      <c r="AY470" s="161" t="e">
        <f t="shared" si="316"/>
        <v>#DIV/0!</v>
      </c>
      <c r="AZ470" s="107">
        <f t="shared" si="317"/>
        <v>0</v>
      </c>
      <c r="BA470" s="161" t="e">
        <f t="shared" si="318"/>
        <v>#DIV/0!</v>
      </c>
      <c r="BB470" s="161" t="e">
        <f t="shared" si="319"/>
        <v>#DIV/0!</v>
      </c>
      <c r="BC470" s="161" t="e">
        <f t="shared" si="320"/>
        <v>#DIV/0!</v>
      </c>
      <c r="BD470" s="161" t="e">
        <f t="shared" si="321"/>
        <v>#DIV/0!</v>
      </c>
      <c r="BE470" s="161" t="e">
        <f t="shared" si="322"/>
        <v>#DIV/0!</v>
      </c>
      <c r="BF470" s="107">
        <f t="shared" si="323"/>
        <v>0</v>
      </c>
      <c r="BG470" s="161" t="e">
        <f t="shared" si="324"/>
        <v>#DIV/0!</v>
      </c>
      <c r="BH470" s="161" t="e">
        <f t="shared" si="325"/>
        <v>#DIV/0!</v>
      </c>
      <c r="BI470" s="161" t="e">
        <f t="shared" si="326"/>
        <v>#DIV/0!</v>
      </c>
      <c r="BJ470" s="161" t="e">
        <f t="shared" si="327"/>
        <v>#DIV/0!</v>
      </c>
      <c r="BK470" s="161" t="e">
        <f t="shared" si="328"/>
        <v>#DIV/0!</v>
      </c>
      <c r="BL470" s="107">
        <f t="shared" si="329"/>
        <v>0</v>
      </c>
      <c r="BM470" s="161" t="e">
        <f t="shared" si="330"/>
        <v>#DIV/0!</v>
      </c>
      <c r="BN470" s="161" t="e">
        <f t="shared" si="331"/>
        <v>#DIV/0!</v>
      </c>
      <c r="BO470" s="161" t="e">
        <f t="shared" si="332"/>
        <v>#DIV/0!</v>
      </c>
      <c r="BP470" s="161" t="e">
        <f t="shared" si="333"/>
        <v>#DIV/0!</v>
      </c>
      <c r="BQ470" s="161" t="e">
        <f t="shared" si="334"/>
        <v>#DIV/0!</v>
      </c>
      <c r="BR470" s="107">
        <f t="shared" si="335"/>
        <v>0</v>
      </c>
      <c r="BS470" s="161" t="e">
        <f t="shared" si="336"/>
        <v>#DIV/0!</v>
      </c>
      <c r="BT470" s="161" t="e">
        <f t="shared" si="337"/>
        <v>#DIV/0!</v>
      </c>
      <c r="BU470" s="161" t="e">
        <f t="shared" si="338"/>
        <v>#DIV/0!</v>
      </c>
      <c r="BV470" s="161" t="e">
        <f t="shared" si="339"/>
        <v>#DIV/0!</v>
      </c>
      <c r="BW470" s="161" t="e">
        <f t="shared" si="340"/>
        <v>#DIV/0!</v>
      </c>
      <c r="BX470" s="107">
        <f t="shared" si="341"/>
        <v>0</v>
      </c>
      <c r="BZ470" s="40" t="e">
        <f>VLOOKUP(I470,Lists!$D$2:$D$19,1,FALSE)</f>
        <v>#N/A</v>
      </c>
      <c r="CA470" s="40" t="e">
        <f>VLOOKUP($I470,Blends!$B$2:$B$115,1,FALSE)</f>
        <v>#N/A</v>
      </c>
      <c r="CC470" s="218">
        <f>ROUND(IF($I470="Other HFC Blend",(Z470*$L470*SUMIF(Lists!$E$2:$E$133,'Quarterly Information'!$K470,Exchange_Value)+Z470*$N470*SUMIF(Lists!$E$2:$E$133,'Quarterly Information'!$M470,Exchange_Value)+Z470*$P470*SUMIF(Lists!$E$2:$E$133,'Quarterly Information'!$O470,Exchange_Value)+Z470*$R470*SUMIF(Lists!$E$2:$E$133,'Quarterly Information'!$Q470,Exchange_Value)+Z470*$T470*SUMIF(Lists!$E$2:$E$133,'Quarterly Information'!$S470,Exchange_Value))/1000,Z470*SUMIF(Lists!$E$2:$E$133,$I470,Exchange_Value)/1000),1)</f>
        <v>0</v>
      </c>
      <c r="CD470" s="218">
        <f>ROUND(IF($I470="Other HFC Blend",(AA470*$L470*SUMIF(Lists!$E$2:$E$133,'Quarterly Information'!$K470,Exchange_Value)+AA470*$N470*SUMIF(Lists!$E$2:$E$133,'Quarterly Information'!$M470,Exchange_Value)+AA470*$P470*SUMIF(Lists!$E$2:$E$133,'Quarterly Information'!$O470,Exchange_Value)+AA470*$R470*SUMIF(Lists!$E$2:$E$133,'Quarterly Information'!$Q470,Exchange_Value)+AA470*$T470*SUMIF(Lists!$E$2:$E$133,'Quarterly Information'!$S470,Exchange_Value))/1000,AA470*SUMIF(Lists!$E$2:$E$133,$I470,Exchange_Value)/1000),1)</f>
        <v>0</v>
      </c>
      <c r="CE470" s="218">
        <f>ROUND(IF($I470="Other HFC Blend",(AB470*$L470*SUMIF(Lists!$E$2:$E$133,'Quarterly Information'!$K470,Exchange_Value)+AB470*$N470*SUMIF(Lists!$E$2:$E$133,'Quarterly Information'!$M470,Exchange_Value)+AB470*$P470*SUMIF(Lists!$E$2:$E$133,'Quarterly Information'!$O470,Exchange_Value)+AB470*$R470*SUMIF(Lists!$E$2:$E$133,'Quarterly Information'!$Q470,Exchange_Value)+AB470*$T470*SUMIF(Lists!$E$2:$E$133,'Quarterly Information'!$S470,Exchange_Value))/1000,AB470*SUMIF(Lists!$E$2:$E$133,$I470,Exchange_Value)/1000),1)</f>
        <v>0</v>
      </c>
      <c r="CF470" s="218">
        <f>ROUND(IF($I470="Other HFC Blend",(AC470*$L470*SUMIF(Lists!$E$2:$E$133,'Quarterly Information'!$K470,Exchange_Value)+AC470*$N470*SUMIF(Lists!$E$2:$E$133,'Quarterly Information'!$M470,Exchange_Value)+AC470*$P470*SUMIF(Lists!$E$2:$E$133,'Quarterly Information'!$O470,Exchange_Value)+AC470*$R470*SUMIF(Lists!$E$2:$E$133,'Quarterly Information'!$Q470,Exchange_Value)+AC470*$T470*SUMIF(Lists!$E$2:$E$133,'Quarterly Information'!$S470,Exchange_Value))/1000,AC470*SUMIF(Lists!$E$2:$E$133,$I470,Exchange_Value)/1000),1)</f>
        <v>0</v>
      </c>
      <c r="CG470" s="218">
        <f>ROUND(IF($I470="Other HFC Blend",(AD470*$L470*SUMIF(Lists!$E$2:$E$133,'Quarterly Information'!$K470,Exchange_Value)+AD470*$N470*SUMIF(Lists!$E$2:$E$133,'Quarterly Information'!$M470,Exchange_Value)+AD470*$P470*SUMIF(Lists!$E$2:$E$133,'Quarterly Information'!$O470,Exchange_Value)+AD470*$R470*SUMIF(Lists!$E$2:$E$133,'Quarterly Information'!$Q470,Exchange_Value)+AD470*$T470*SUMIF(Lists!$E$2:$E$133,'Quarterly Information'!$S470,Exchange_Value))/1000,AD470*SUMIF(Lists!$E$2:$E$133,$I470,Exchange_Value)/1000),1)</f>
        <v>0</v>
      </c>
      <c r="CH470" s="218">
        <f>ROUND(IF($I470="Other HFC Blend",(AE470*$L470*SUMIF(Lists!$E$2:$E$133,'Quarterly Information'!$K470,Exchange_Value)+AE470*$N470*SUMIF(Lists!$E$2:$E$133,'Quarterly Information'!$M470,Exchange_Value)+AE470*$P470*SUMIF(Lists!$E$2:$E$133,'Quarterly Information'!$O470,Exchange_Value)+AE470*$R470*SUMIF(Lists!$E$2:$E$133,'Quarterly Information'!$Q470,Exchange_Value)+AE470*$T470*SUMIF(Lists!$E$2:$E$133,'Quarterly Information'!$S470,Exchange_Value))/1000,AE470*SUMIF(Lists!$E$2:$E$133,$I470,Exchange_Value)/1000),1)</f>
        <v>0</v>
      </c>
      <c r="CI470" s="218">
        <f>ROUND(IF($I470="Other HFC Blend",(AF470*$L470*SUMIF(Lists!$E$2:$E$133,'Quarterly Information'!$K470,Exchange_Value)+AF470*$N470*SUMIF(Lists!$E$2:$E$133,'Quarterly Information'!$M470,Exchange_Value)+AF470*$P470*SUMIF(Lists!$E$2:$E$133,'Quarterly Information'!$O470,Exchange_Value)+AF470*$R470*SUMIF(Lists!$E$2:$E$133,'Quarterly Information'!$Q470,Exchange_Value)+AF470*$T470*SUMIF(Lists!$E$2:$E$133,'Quarterly Information'!$S470,Exchange_Value))/1000,AF470*SUMIF(Lists!$E$2:$E$133,$I470,Exchange_Value)/1000),1)</f>
        <v>0</v>
      </c>
    </row>
    <row r="471" spans="1:87" ht="14" x14ac:dyDescent="0.25">
      <c r="A471" s="39">
        <v>429</v>
      </c>
      <c r="B471" s="90" t="str">
        <f t="shared" si="299"/>
        <v/>
      </c>
      <c r="C471" s="159"/>
      <c r="D471" s="91"/>
      <c r="E471" s="174"/>
      <c r="F471" s="92"/>
      <c r="G471" s="93"/>
      <c r="H471" s="94"/>
      <c r="I471" s="185"/>
      <c r="J471" s="200"/>
      <c r="K471" s="210"/>
      <c r="L471" s="95"/>
      <c r="M471" s="92"/>
      <c r="N471" s="95"/>
      <c r="O471" s="92"/>
      <c r="P471" s="95"/>
      <c r="Q471" s="128"/>
      <c r="R471" s="95"/>
      <c r="S471" s="128"/>
      <c r="T471" s="211"/>
      <c r="U471" s="203"/>
      <c r="V471" s="92"/>
      <c r="W471" s="96"/>
      <c r="X471" s="92"/>
      <c r="Y471" s="220"/>
      <c r="Z471" s="226"/>
      <c r="AA471" s="165"/>
      <c r="AB471" s="165"/>
      <c r="AC471" s="165"/>
      <c r="AD471" s="165"/>
      <c r="AE471" s="165"/>
      <c r="AF471" s="168"/>
      <c r="AG471"/>
      <c r="AH471" s="107">
        <f t="shared" si="301"/>
        <v>0</v>
      </c>
      <c r="AI471" s="107">
        <f t="shared" si="302"/>
        <v>0</v>
      </c>
      <c r="AJ471" s="107">
        <f t="shared" si="303"/>
        <v>0</v>
      </c>
      <c r="AK471" s="107">
        <f t="shared" si="304"/>
        <v>0</v>
      </c>
      <c r="AL471" s="107">
        <f t="shared" si="305"/>
        <v>0</v>
      </c>
      <c r="AM471" s="107">
        <f t="shared" si="300"/>
        <v>0</v>
      </c>
      <c r="AO471" s="161" t="e">
        <f t="shared" si="306"/>
        <v>#DIV/0!</v>
      </c>
      <c r="AP471" s="161" t="e">
        <f t="shared" si="307"/>
        <v>#DIV/0!</v>
      </c>
      <c r="AQ471" s="161" t="e">
        <f t="shared" si="308"/>
        <v>#DIV/0!</v>
      </c>
      <c r="AR471" s="161" t="e">
        <f t="shared" si="309"/>
        <v>#DIV/0!</v>
      </c>
      <c r="AS471" s="161" t="e">
        <f t="shared" si="310"/>
        <v>#DIV/0!</v>
      </c>
      <c r="AT471" s="107">
        <f t="shared" si="311"/>
        <v>0</v>
      </c>
      <c r="AU471" s="161" t="e">
        <f t="shared" si="312"/>
        <v>#DIV/0!</v>
      </c>
      <c r="AV471" s="161" t="e">
        <f t="shared" si="313"/>
        <v>#DIV/0!</v>
      </c>
      <c r="AW471" s="161" t="e">
        <f t="shared" si="314"/>
        <v>#DIV/0!</v>
      </c>
      <c r="AX471" s="161" t="e">
        <f t="shared" si="315"/>
        <v>#DIV/0!</v>
      </c>
      <c r="AY471" s="161" t="e">
        <f t="shared" si="316"/>
        <v>#DIV/0!</v>
      </c>
      <c r="AZ471" s="107">
        <f t="shared" si="317"/>
        <v>0</v>
      </c>
      <c r="BA471" s="161" t="e">
        <f t="shared" si="318"/>
        <v>#DIV/0!</v>
      </c>
      <c r="BB471" s="161" t="e">
        <f t="shared" si="319"/>
        <v>#DIV/0!</v>
      </c>
      <c r="BC471" s="161" t="e">
        <f t="shared" si="320"/>
        <v>#DIV/0!</v>
      </c>
      <c r="BD471" s="161" t="e">
        <f t="shared" si="321"/>
        <v>#DIV/0!</v>
      </c>
      <c r="BE471" s="161" t="e">
        <f t="shared" si="322"/>
        <v>#DIV/0!</v>
      </c>
      <c r="BF471" s="107">
        <f t="shared" si="323"/>
        <v>0</v>
      </c>
      <c r="BG471" s="161" t="e">
        <f t="shared" si="324"/>
        <v>#DIV/0!</v>
      </c>
      <c r="BH471" s="161" t="e">
        <f t="shared" si="325"/>
        <v>#DIV/0!</v>
      </c>
      <c r="BI471" s="161" t="e">
        <f t="shared" si="326"/>
        <v>#DIV/0!</v>
      </c>
      <c r="BJ471" s="161" t="e">
        <f t="shared" si="327"/>
        <v>#DIV/0!</v>
      </c>
      <c r="BK471" s="161" t="e">
        <f t="shared" si="328"/>
        <v>#DIV/0!</v>
      </c>
      <c r="BL471" s="107">
        <f t="shared" si="329"/>
        <v>0</v>
      </c>
      <c r="BM471" s="161" t="e">
        <f t="shared" si="330"/>
        <v>#DIV/0!</v>
      </c>
      <c r="BN471" s="161" t="e">
        <f t="shared" si="331"/>
        <v>#DIV/0!</v>
      </c>
      <c r="BO471" s="161" t="e">
        <f t="shared" si="332"/>
        <v>#DIV/0!</v>
      </c>
      <c r="BP471" s="161" t="e">
        <f t="shared" si="333"/>
        <v>#DIV/0!</v>
      </c>
      <c r="BQ471" s="161" t="e">
        <f t="shared" si="334"/>
        <v>#DIV/0!</v>
      </c>
      <c r="BR471" s="107">
        <f t="shared" si="335"/>
        <v>0</v>
      </c>
      <c r="BS471" s="161" t="e">
        <f t="shared" si="336"/>
        <v>#DIV/0!</v>
      </c>
      <c r="BT471" s="161" t="e">
        <f t="shared" si="337"/>
        <v>#DIV/0!</v>
      </c>
      <c r="BU471" s="161" t="e">
        <f t="shared" si="338"/>
        <v>#DIV/0!</v>
      </c>
      <c r="BV471" s="161" t="e">
        <f t="shared" si="339"/>
        <v>#DIV/0!</v>
      </c>
      <c r="BW471" s="161" t="e">
        <f t="shared" si="340"/>
        <v>#DIV/0!</v>
      </c>
      <c r="BX471" s="107">
        <f t="shared" si="341"/>
        <v>0</v>
      </c>
      <c r="BZ471" s="40" t="e">
        <f>VLOOKUP(I471,Lists!$D$2:$D$19,1,FALSE)</f>
        <v>#N/A</v>
      </c>
      <c r="CA471" s="40" t="e">
        <f>VLOOKUP($I471,Blends!$B$2:$B$115,1,FALSE)</f>
        <v>#N/A</v>
      </c>
      <c r="CC471" s="218">
        <f>ROUND(IF($I471="Other HFC Blend",(Z471*$L471*SUMIF(Lists!$E$2:$E$133,'Quarterly Information'!$K471,Exchange_Value)+Z471*$N471*SUMIF(Lists!$E$2:$E$133,'Quarterly Information'!$M471,Exchange_Value)+Z471*$P471*SUMIF(Lists!$E$2:$E$133,'Quarterly Information'!$O471,Exchange_Value)+Z471*$R471*SUMIF(Lists!$E$2:$E$133,'Quarterly Information'!$Q471,Exchange_Value)+Z471*$T471*SUMIF(Lists!$E$2:$E$133,'Quarterly Information'!$S471,Exchange_Value))/1000,Z471*SUMIF(Lists!$E$2:$E$133,$I471,Exchange_Value)/1000),1)</f>
        <v>0</v>
      </c>
      <c r="CD471" s="218">
        <f>ROUND(IF($I471="Other HFC Blend",(AA471*$L471*SUMIF(Lists!$E$2:$E$133,'Quarterly Information'!$K471,Exchange_Value)+AA471*$N471*SUMIF(Lists!$E$2:$E$133,'Quarterly Information'!$M471,Exchange_Value)+AA471*$P471*SUMIF(Lists!$E$2:$E$133,'Quarterly Information'!$O471,Exchange_Value)+AA471*$R471*SUMIF(Lists!$E$2:$E$133,'Quarterly Information'!$Q471,Exchange_Value)+AA471*$T471*SUMIF(Lists!$E$2:$E$133,'Quarterly Information'!$S471,Exchange_Value))/1000,AA471*SUMIF(Lists!$E$2:$E$133,$I471,Exchange_Value)/1000),1)</f>
        <v>0</v>
      </c>
      <c r="CE471" s="218">
        <f>ROUND(IF($I471="Other HFC Blend",(AB471*$L471*SUMIF(Lists!$E$2:$E$133,'Quarterly Information'!$K471,Exchange_Value)+AB471*$N471*SUMIF(Lists!$E$2:$E$133,'Quarterly Information'!$M471,Exchange_Value)+AB471*$P471*SUMIF(Lists!$E$2:$E$133,'Quarterly Information'!$O471,Exchange_Value)+AB471*$R471*SUMIF(Lists!$E$2:$E$133,'Quarterly Information'!$Q471,Exchange_Value)+AB471*$T471*SUMIF(Lists!$E$2:$E$133,'Quarterly Information'!$S471,Exchange_Value))/1000,AB471*SUMIF(Lists!$E$2:$E$133,$I471,Exchange_Value)/1000),1)</f>
        <v>0</v>
      </c>
      <c r="CF471" s="218">
        <f>ROUND(IF($I471="Other HFC Blend",(AC471*$L471*SUMIF(Lists!$E$2:$E$133,'Quarterly Information'!$K471,Exchange_Value)+AC471*$N471*SUMIF(Lists!$E$2:$E$133,'Quarterly Information'!$M471,Exchange_Value)+AC471*$P471*SUMIF(Lists!$E$2:$E$133,'Quarterly Information'!$O471,Exchange_Value)+AC471*$R471*SUMIF(Lists!$E$2:$E$133,'Quarterly Information'!$Q471,Exchange_Value)+AC471*$T471*SUMIF(Lists!$E$2:$E$133,'Quarterly Information'!$S471,Exchange_Value))/1000,AC471*SUMIF(Lists!$E$2:$E$133,$I471,Exchange_Value)/1000),1)</f>
        <v>0</v>
      </c>
      <c r="CG471" s="218">
        <f>ROUND(IF($I471="Other HFC Blend",(AD471*$L471*SUMIF(Lists!$E$2:$E$133,'Quarterly Information'!$K471,Exchange_Value)+AD471*$N471*SUMIF(Lists!$E$2:$E$133,'Quarterly Information'!$M471,Exchange_Value)+AD471*$P471*SUMIF(Lists!$E$2:$E$133,'Quarterly Information'!$O471,Exchange_Value)+AD471*$R471*SUMIF(Lists!$E$2:$E$133,'Quarterly Information'!$Q471,Exchange_Value)+AD471*$T471*SUMIF(Lists!$E$2:$E$133,'Quarterly Information'!$S471,Exchange_Value))/1000,AD471*SUMIF(Lists!$E$2:$E$133,$I471,Exchange_Value)/1000),1)</f>
        <v>0</v>
      </c>
      <c r="CH471" s="218">
        <f>ROUND(IF($I471="Other HFC Blend",(AE471*$L471*SUMIF(Lists!$E$2:$E$133,'Quarterly Information'!$K471,Exchange_Value)+AE471*$N471*SUMIF(Lists!$E$2:$E$133,'Quarterly Information'!$M471,Exchange_Value)+AE471*$P471*SUMIF(Lists!$E$2:$E$133,'Quarterly Information'!$O471,Exchange_Value)+AE471*$R471*SUMIF(Lists!$E$2:$E$133,'Quarterly Information'!$Q471,Exchange_Value)+AE471*$T471*SUMIF(Lists!$E$2:$E$133,'Quarterly Information'!$S471,Exchange_Value))/1000,AE471*SUMIF(Lists!$E$2:$E$133,$I471,Exchange_Value)/1000),1)</f>
        <v>0</v>
      </c>
      <c r="CI471" s="218">
        <f>ROUND(IF($I471="Other HFC Blend",(AF471*$L471*SUMIF(Lists!$E$2:$E$133,'Quarterly Information'!$K471,Exchange_Value)+AF471*$N471*SUMIF(Lists!$E$2:$E$133,'Quarterly Information'!$M471,Exchange_Value)+AF471*$P471*SUMIF(Lists!$E$2:$E$133,'Quarterly Information'!$O471,Exchange_Value)+AF471*$R471*SUMIF(Lists!$E$2:$E$133,'Quarterly Information'!$Q471,Exchange_Value)+AF471*$T471*SUMIF(Lists!$E$2:$E$133,'Quarterly Information'!$S471,Exchange_Value))/1000,AF471*SUMIF(Lists!$E$2:$E$133,$I471,Exchange_Value)/1000),1)</f>
        <v>0</v>
      </c>
    </row>
    <row r="472" spans="1:87" ht="14" x14ac:dyDescent="0.25">
      <c r="A472" s="39">
        <v>430</v>
      </c>
      <c r="B472" s="90" t="str">
        <f t="shared" si="299"/>
        <v/>
      </c>
      <c r="C472" s="159"/>
      <c r="D472" s="91"/>
      <c r="E472" s="174"/>
      <c r="F472" s="92"/>
      <c r="G472" s="93"/>
      <c r="H472" s="94"/>
      <c r="I472" s="185"/>
      <c r="J472" s="200"/>
      <c r="K472" s="210"/>
      <c r="L472" s="95"/>
      <c r="M472" s="92"/>
      <c r="N472" s="95"/>
      <c r="O472" s="92"/>
      <c r="P472" s="95"/>
      <c r="Q472" s="128"/>
      <c r="R472" s="95"/>
      <c r="S472" s="128"/>
      <c r="T472" s="211"/>
      <c r="U472" s="203"/>
      <c r="V472" s="92"/>
      <c r="W472" s="96"/>
      <c r="X472" s="92"/>
      <c r="Y472" s="220"/>
      <c r="Z472" s="226"/>
      <c r="AA472" s="165"/>
      <c r="AB472" s="165"/>
      <c r="AC472" s="165"/>
      <c r="AD472" s="165"/>
      <c r="AE472" s="165"/>
      <c r="AF472" s="168"/>
      <c r="AG472"/>
      <c r="AH472" s="107">
        <f t="shared" si="301"/>
        <v>0</v>
      </c>
      <c r="AI472" s="107">
        <f t="shared" si="302"/>
        <v>0</v>
      </c>
      <c r="AJ472" s="107">
        <f t="shared" si="303"/>
        <v>0</v>
      </c>
      <c r="AK472" s="107">
        <f t="shared" si="304"/>
        <v>0</v>
      </c>
      <c r="AL472" s="107">
        <f t="shared" si="305"/>
        <v>0</v>
      </c>
      <c r="AM472" s="107">
        <f t="shared" si="300"/>
        <v>0</v>
      </c>
      <c r="AO472" s="161" t="e">
        <f t="shared" si="306"/>
        <v>#DIV/0!</v>
      </c>
      <c r="AP472" s="161" t="e">
        <f t="shared" si="307"/>
        <v>#DIV/0!</v>
      </c>
      <c r="AQ472" s="161" t="e">
        <f t="shared" si="308"/>
        <v>#DIV/0!</v>
      </c>
      <c r="AR472" s="161" t="e">
        <f t="shared" si="309"/>
        <v>#DIV/0!</v>
      </c>
      <c r="AS472" s="161" t="e">
        <f t="shared" si="310"/>
        <v>#DIV/0!</v>
      </c>
      <c r="AT472" s="107">
        <f t="shared" si="311"/>
        <v>0</v>
      </c>
      <c r="AU472" s="161" t="e">
        <f t="shared" si="312"/>
        <v>#DIV/0!</v>
      </c>
      <c r="AV472" s="161" t="e">
        <f t="shared" si="313"/>
        <v>#DIV/0!</v>
      </c>
      <c r="AW472" s="161" t="e">
        <f t="shared" si="314"/>
        <v>#DIV/0!</v>
      </c>
      <c r="AX472" s="161" t="e">
        <f t="shared" si="315"/>
        <v>#DIV/0!</v>
      </c>
      <c r="AY472" s="161" t="e">
        <f t="shared" si="316"/>
        <v>#DIV/0!</v>
      </c>
      <c r="AZ472" s="107">
        <f t="shared" si="317"/>
        <v>0</v>
      </c>
      <c r="BA472" s="161" t="e">
        <f t="shared" si="318"/>
        <v>#DIV/0!</v>
      </c>
      <c r="BB472" s="161" t="e">
        <f t="shared" si="319"/>
        <v>#DIV/0!</v>
      </c>
      <c r="BC472" s="161" t="e">
        <f t="shared" si="320"/>
        <v>#DIV/0!</v>
      </c>
      <c r="BD472" s="161" t="e">
        <f t="shared" si="321"/>
        <v>#DIV/0!</v>
      </c>
      <c r="BE472" s="161" t="e">
        <f t="shared" si="322"/>
        <v>#DIV/0!</v>
      </c>
      <c r="BF472" s="107">
        <f t="shared" si="323"/>
        <v>0</v>
      </c>
      <c r="BG472" s="161" t="e">
        <f t="shared" si="324"/>
        <v>#DIV/0!</v>
      </c>
      <c r="BH472" s="161" t="e">
        <f t="shared" si="325"/>
        <v>#DIV/0!</v>
      </c>
      <c r="BI472" s="161" t="e">
        <f t="shared" si="326"/>
        <v>#DIV/0!</v>
      </c>
      <c r="BJ472" s="161" t="e">
        <f t="shared" si="327"/>
        <v>#DIV/0!</v>
      </c>
      <c r="BK472" s="161" t="e">
        <f t="shared" si="328"/>
        <v>#DIV/0!</v>
      </c>
      <c r="BL472" s="107">
        <f t="shared" si="329"/>
        <v>0</v>
      </c>
      <c r="BM472" s="161" t="e">
        <f t="shared" si="330"/>
        <v>#DIV/0!</v>
      </c>
      <c r="BN472" s="161" t="e">
        <f t="shared" si="331"/>
        <v>#DIV/0!</v>
      </c>
      <c r="BO472" s="161" t="e">
        <f t="shared" si="332"/>
        <v>#DIV/0!</v>
      </c>
      <c r="BP472" s="161" t="e">
        <f t="shared" si="333"/>
        <v>#DIV/0!</v>
      </c>
      <c r="BQ472" s="161" t="e">
        <f t="shared" si="334"/>
        <v>#DIV/0!</v>
      </c>
      <c r="BR472" s="107">
        <f t="shared" si="335"/>
        <v>0</v>
      </c>
      <c r="BS472" s="161" t="e">
        <f t="shared" si="336"/>
        <v>#DIV/0!</v>
      </c>
      <c r="BT472" s="161" t="e">
        <f t="shared" si="337"/>
        <v>#DIV/0!</v>
      </c>
      <c r="BU472" s="161" t="e">
        <f t="shared" si="338"/>
        <v>#DIV/0!</v>
      </c>
      <c r="BV472" s="161" t="e">
        <f t="shared" si="339"/>
        <v>#DIV/0!</v>
      </c>
      <c r="BW472" s="161" t="e">
        <f t="shared" si="340"/>
        <v>#DIV/0!</v>
      </c>
      <c r="BX472" s="107">
        <f t="shared" si="341"/>
        <v>0</v>
      </c>
      <c r="BZ472" s="40" t="e">
        <f>VLOOKUP(I472,Lists!$D$2:$D$19,1,FALSE)</f>
        <v>#N/A</v>
      </c>
      <c r="CA472" s="40" t="e">
        <f>VLOOKUP($I472,Blends!$B$2:$B$115,1,FALSE)</f>
        <v>#N/A</v>
      </c>
      <c r="CC472" s="218">
        <f>ROUND(IF($I472="Other HFC Blend",(Z472*$L472*SUMIF(Lists!$E$2:$E$133,'Quarterly Information'!$K472,Exchange_Value)+Z472*$N472*SUMIF(Lists!$E$2:$E$133,'Quarterly Information'!$M472,Exchange_Value)+Z472*$P472*SUMIF(Lists!$E$2:$E$133,'Quarterly Information'!$O472,Exchange_Value)+Z472*$R472*SUMIF(Lists!$E$2:$E$133,'Quarterly Information'!$Q472,Exchange_Value)+Z472*$T472*SUMIF(Lists!$E$2:$E$133,'Quarterly Information'!$S472,Exchange_Value))/1000,Z472*SUMIF(Lists!$E$2:$E$133,$I472,Exchange_Value)/1000),1)</f>
        <v>0</v>
      </c>
      <c r="CD472" s="218">
        <f>ROUND(IF($I472="Other HFC Blend",(AA472*$L472*SUMIF(Lists!$E$2:$E$133,'Quarterly Information'!$K472,Exchange_Value)+AA472*$N472*SUMIF(Lists!$E$2:$E$133,'Quarterly Information'!$M472,Exchange_Value)+AA472*$P472*SUMIF(Lists!$E$2:$E$133,'Quarterly Information'!$O472,Exchange_Value)+AA472*$R472*SUMIF(Lists!$E$2:$E$133,'Quarterly Information'!$Q472,Exchange_Value)+AA472*$T472*SUMIF(Lists!$E$2:$E$133,'Quarterly Information'!$S472,Exchange_Value))/1000,AA472*SUMIF(Lists!$E$2:$E$133,$I472,Exchange_Value)/1000),1)</f>
        <v>0</v>
      </c>
      <c r="CE472" s="218">
        <f>ROUND(IF($I472="Other HFC Blend",(AB472*$L472*SUMIF(Lists!$E$2:$E$133,'Quarterly Information'!$K472,Exchange_Value)+AB472*$N472*SUMIF(Lists!$E$2:$E$133,'Quarterly Information'!$M472,Exchange_Value)+AB472*$P472*SUMIF(Lists!$E$2:$E$133,'Quarterly Information'!$O472,Exchange_Value)+AB472*$R472*SUMIF(Lists!$E$2:$E$133,'Quarterly Information'!$Q472,Exchange_Value)+AB472*$T472*SUMIF(Lists!$E$2:$E$133,'Quarterly Information'!$S472,Exchange_Value))/1000,AB472*SUMIF(Lists!$E$2:$E$133,$I472,Exchange_Value)/1000),1)</f>
        <v>0</v>
      </c>
      <c r="CF472" s="218">
        <f>ROUND(IF($I472="Other HFC Blend",(AC472*$L472*SUMIF(Lists!$E$2:$E$133,'Quarterly Information'!$K472,Exchange_Value)+AC472*$N472*SUMIF(Lists!$E$2:$E$133,'Quarterly Information'!$M472,Exchange_Value)+AC472*$P472*SUMIF(Lists!$E$2:$E$133,'Quarterly Information'!$O472,Exchange_Value)+AC472*$R472*SUMIF(Lists!$E$2:$E$133,'Quarterly Information'!$Q472,Exchange_Value)+AC472*$T472*SUMIF(Lists!$E$2:$E$133,'Quarterly Information'!$S472,Exchange_Value))/1000,AC472*SUMIF(Lists!$E$2:$E$133,$I472,Exchange_Value)/1000),1)</f>
        <v>0</v>
      </c>
      <c r="CG472" s="218">
        <f>ROUND(IF($I472="Other HFC Blend",(AD472*$L472*SUMIF(Lists!$E$2:$E$133,'Quarterly Information'!$K472,Exchange_Value)+AD472*$N472*SUMIF(Lists!$E$2:$E$133,'Quarterly Information'!$M472,Exchange_Value)+AD472*$P472*SUMIF(Lists!$E$2:$E$133,'Quarterly Information'!$O472,Exchange_Value)+AD472*$R472*SUMIF(Lists!$E$2:$E$133,'Quarterly Information'!$Q472,Exchange_Value)+AD472*$T472*SUMIF(Lists!$E$2:$E$133,'Quarterly Information'!$S472,Exchange_Value))/1000,AD472*SUMIF(Lists!$E$2:$E$133,$I472,Exchange_Value)/1000),1)</f>
        <v>0</v>
      </c>
      <c r="CH472" s="218">
        <f>ROUND(IF($I472="Other HFC Blend",(AE472*$L472*SUMIF(Lists!$E$2:$E$133,'Quarterly Information'!$K472,Exchange_Value)+AE472*$N472*SUMIF(Lists!$E$2:$E$133,'Quarterly Information'!$M472,Exchange_Value)+AE472*$P472*SUMIF(Lists!$E$2:$E$133,'Quarterly Information'!$O472,Exchange_Value)+AE472*$R472*SUMIF(Lists!$E$2:$E$133,'Quarterly Information'!$Q472,Exchange_Value)+AE472*$T472*SUMIF(Lists!$E$2:$E$133,'Quarterly Information'!$S472,Exchange_Value))/1000,AE472*SUMIF(Lists!$E$2:$E$133,$I472,Exchange_Value)/1000),1)</f>
        <v>0</v>
      </c>
      <c r="CI472" s="218">
        <f>ROUND(IF($I472="Other HFC Blend",(AF472*$L472*SUMIF(Lists!$E$2:$E$133,'Quarterly Information'!$K472,Exchange_Value)+AF472*$N472*SUMIF(Lists!$E$2:$E$133,'Quarterly Information'!$M472,Exchange_Value)+AF472*$P472*SUMIF(Lists!$E$2:$E$133,'Quarterly Information'!$O472,Exchange_Value)+AF472*$R472*SUMIF(Lists!$E$2:$E$133,'Quarterly Information'!$Q472,Exchange_Value)+AF472*$T472*SUMIF(Lists!$E$2:$E$133,'Quarterly Information'!$S472,Exchange_Value))/1000,AF472*SUMIF(Lists!$E$2:$E$133,$I472,Exchange_Value)/1000),1)</f>
        <v>0</v>
      </c>
    </row>
    <row r="473" spans="1:87" ht="14" x14ac:dyDescent="0.25">
      <c r="A473" s="39">
        <v>431</v>
      </c>
      <c r="B473" s="90" t="str">
        <f t="shared" si="299"/>
        <v/>
      </c>
      <c r="C473" s="159"/>
      <c r="D473" s="91"/>
      <c r="E473" s="174"/>
      <c r="F473" s="92"/>
      <c r="G473" s="93"/>
      <c r="H473" s="94"/>
      <c r="I473" s="185"/>
      <c r="J473" s="200"/>
      <c r="K473" s="210"/>
      <c r="L473" s="95"/>
      <c r="M473" s="92"/>
      <c r="N473" s="95"/>
      <c r="O473" s="92"/>
      <c r="P473" s="95"/>
      <c r="Q473" s="128"/>
      <c r="R473" s="95"/>
      <c r="S473" s="128"/>
      <c r="T473" s="211"/>
      <c r="U473" s="203"/>
      <c r="V473" s="92"/>
      <c r="W473" s="96"/>
      <c r="X473" s="92"/>
      <c r="Y473" s="220"/>
      <c r="Z473" s="226"/>
      <c r="AA473" s="165"/>
      <c r="AB473" s="165"/>
      <c r="AC473" s="165"/>
      <c r="AD473" s="165"/>
      <c r="AE473" s="165"/>
      <c r="AF473" s="168"/>
      <c r="AG473"/>
      <c r="AH473" s="107">
        <f t="shared" si="301"/>
        <v>0</v>
      </c>
      <c r="AI473" s="107">
        <f t="shared" si="302"/>
        <v>0</v>
      </c>
      <c r="AJ473" s="107">
        <f t="shared" si="303"/>
        <v>0</v>
      </c>
      <c r="AK473" s="107">
        <f t="shared" si="304"/>
        <v>0</v>
      </c>
      <c r="AL473" s="107">
        <f t="shared" si="305"/>
        <v>0</v>
      </c>
      <c r="AM473" s="107">
        <f t="shared" si="300"/>
        <v>0</v>
      </c>
      <c r="AO473" s="161" t="e">
        <f t="shared" si="306"/>
        <v>#DIV/0!</v>
      </c>
      <c r="AP473" s="161" t="e">
        <f t="shared" si="307"/>
        <v>#DIV/0!</v>
      </c>
      <c r="AQ473" s="161" t="e">
        <f t="shared" si="308"/>
        <v>#DIV/0!</v>
      </c>
      <c r="AR473" s="161" t="e">
        <f t="shared" si="309"/>
        <v>#DIV/0!</v>
      </c>
      <c r="AS473" s="161" t="e">
        <f t="shared" si="310"/>
        <v>#DIV/0!</v>
      </c>
      <c r="AT473" s="107">
        <f t="shared" si="311"/>
        <v>0</v>
      </c>
      <c r="AU473" s="161" t="e">
        <f t="shared" si="312"/>
        <v>#DIV/0!</v>
      </c>
      <c r="AV473" s="161" t="e">
        <f t="shared" si="313"/>
        <v>#DIV/0!</v>
      </c>
      <c r="AW473" s="161" t="e">
        <f t="shared" si="314"/>
        <v>#DIV/0!</v>
      </c>
      <c r="AX473" s="161" t="e">
        <f t="shared" si="315"/>
        <v>#DIV/0!</v>
      </c>
      <c r="AY473" s="161" t="e">
        <f t="shared" si="316"/>
        <v>#DIV/0!</v>
      </c>
      <c r="AZ473" s="107">
        <f t="shared" si="317"/>
        <v>0</v>
      </c>
      <c r="BA473" s="161" t="e">
        <f t="shared" si="318"/>
        <v>#DIV/0!</v>
      </c>
      <c r="BB473" s="161" t="e">
        <f t="shared" si="319"/>
        <v>#DIV/0!</v>
      </c>
      <c r="BC473" s="161" t="e">
        <f t="shared" si="320"/>
        <v>#DIV/0!</v>
      </c>
      <c r="BD473" s="161" t="e">
        <f t="shared" si="321"/>
        <v>#DIV/0!</v>
      </c>
      <c r="BE473" s="161" t="e">
        <f t="shared" si="322"/>
        <v>#DIV/0!</v>
      </c>
      <c r="BF473" s="107">
        <f t="shared" si="323"/>
        <v>0</v>
      </c>
      <c r="BG473" s="161" t="e">
        <f t="shared" si="324"/>
        <v>#DIV/0!</v>
      </c>
      <c r="BH473" s="161" t="e">
        <f t="shared" si="325"/>
        <v>#DIV/0!</v>
      </c>
      <c r="BI473" s="161" t="e">
        <f t="shared" si="326"/>
        <v>#DIV/0!</v>
      </c>
      <c r="BJ473" s="161" t="e">
        <f t="shared" si="327"/>
        <v>#DIV/0!</v>
      </c>
      <c r="BK473" s="161" t="e">
        <f t="shared" si="328"/>
        <v>#DIV/0!</v>
      </c>
      <c r="BL473" s="107">
        <f t="shared" si="329"/>
        <v>0</v>
      </c>
      <c r="BM473" s="161" t="e">
        <f t="shared" si="330"/>
        <v>#DIV/0!</v>
      </c>
      <c r="BN473" s="161" t="e">
        <f t="shared" si="331"/>
        <v>#DIV/0!</v>
      </c>
      <c r="BO473" s="161" t="e">
        <f t="shared" si="332"/>
        <v>#DIV/0!</v>
      </c>
      <c r="BP473" s="161" t="e">
        <f t="shared" si="333"/>
        <v>#DIV/0!</v>
      </c>
      <c r="BQ473" s="161" t="e">
        <f t="shared" si="334"/>
        <v>#DIV/0!</v>
      </c>
      <c r="BR473" s="107">
        <f t="shared" si="335"/>
        <v>0</v>
      </c>
      <c r="BS473" s="161" t="e">
        <f t="shared" si="336"/>
        <v>#DIV/0!</v>
      </c>
      <c r="BT473" s="161" t="e">
        <f t="shared" si="337"/>
        <v>#DIV/0!</v>
      </c>
      <c r="BU473" s="161" t="e">
        <f t="shared" si="338"/>
        <v>#DIV/0!</v>
      </c>
      <c r="BV473" s="161" t="e">
        <f t="shared" si="339"/>
        <v>#DIV/0!</v>
      </c>
      <c r="BW473" s="161" t="e">
        <f t="shared" si="340"/>
        <v>#DIV/0!</v>
      </c>
      <c r="BX473" s="107">
        <f t="shared" si="341"/>
        <v>0</v>
      </c>
      <c r="BZ473" s="40" t="e">
        <f>VLOOKUP(I473,Lists!$D$2:$D$19,1,FALSE)</f>
        <v>#N/A</v>
      </c>
      <c r="CA473" s="40" t="e">
        <f>VLOOKUP($I473,Blends!$B$2:$B$115,1,FALSE)</f>
        <v>#N/A</v>
      </c>
      <c r="CC473" s="218">
        <f>ROUND(IF($I473="Other HFC Blend",(Z473*$L473*SUMIF(Lists!$E$2:$E$133,'Quarterly Information'!$K473,Exchange_Value)+Z473*$N473*SUMIF(Lists!$E$2:$E$133,'Quarterly Information'!$M473,Exchange_Value)+Z473*$P473*SUMIF(Lists!$E$2:$E$133,'Quarterly Information'!$O473,Exchange_Value)+Z473*$R473*SUMIF(Lists!$E$2:$E$133,'Quarterly Information'!$Q473,Exchange_Value)+Z473*$T473*SUMIF(Lists!$E$2:$E$133,'Quarterly Information'!$S473,Exchange_Value))/1000,Z473*SUMIF(Lists!$E$2:$E$133,$I473,Exchange_Value)/1000),1)</f>
        <v>0</v>
      </c>
      <c r="CD473" s="218">
        <f>ROUND(IF($I473="Other HFC Blend",(AA473*$L473*SUMIF(Lists!$E$2:$E$133,'Quarterly Information'!$K473,Exchange_Value)+AA473*$N473*SUMIF(Lists!$E$2:$E$133,'Quarterly Information'!$M473,Exchange_Value)+AA473*$P473*SUMIF(Lists!$E$2:$E$133,'Quarterly Information'!$O473,Exchange_Value)+AA473*$R473*SUMIF(Lists!$E$2:$E$133,'Quarterly Information'!$Q473,Exchange_Value)+AA473*$T473*SUMIF(Lists!$E$2:$E$133,'Quarterly Information'!$S473,Exchange_Value))/1000,AA473*SUMIF(Lists!$E$2:$E$133,$I473,Exchange_Value)/1000),1)</f>
        <v>0</v>
      </c>
      <c r="CE473" s="218">
        <f>ROUND(IF($I473="Other HFC Blend",(AB473*$L473*SUMIF(Lists!$E$2:$E$133,'Quarterly Information'!$K473,Exchange_Value)+AB473*$N473*SUMIF(Lists!$E$2:$E$133,'Quarterly Information'!$M473,Exchange_Value)+AB473*$P473*SUMIF(Lists!$E$2:$E$133,'Quarterly Information'!$O473,Exchange_Value)+AB473*$R473*SUMIF(Lists!$E$2:$E$133,'Quarterly Information'!$Q473,Exchange_Value)+AB473*$T473*SUMIF(Lists!$E$2:$E$133,'Quarterly Information'!$S473,Exchange_Value))/1000,AB473*SUMIF(Lists!$E$2:$E$133,$I473,Exchange_Value)/1000),1)</f>
        <v>0</v>
      </c>
      <c r="CF473" s="218">
        <f>ROUND(IF($I473="Other HFC Blend",(AC473*$L473*SUMIF(Lists!$E$2:$E$133,'Quarterly Information'!$K473,Exchange_Value)+AC473*$N473*SUMIF(Lists!$E$2:$E$133,'Quarterly Information'!$M473,Exchange_Value)+AC473*$P473*SUMIF(Lists!$E$2:$E$133,'Quarterly Information'!$O473,Exchange_Value)+AC473*$R473*SUMIF(Lists!$E$2:$E$133,'Quarterly Information'!$Q473,Exchange_Value)+AC473*$T473*SUMIF(Lists!$E$2:$E$133,'Quarterly Information'!$S473,Exchange_Value))/1000,AC473*SUMIF(Lists!$E$2:$E$133,$I473,Exchange_Value)/1000),1)</f>
        <v>0</v>
      </c>
      <c r="CG473" s="218">
        <f>ROUND(IF($I473="Other HFC Blend",(AD473*$L473*SUMIF(Lists!$E$2:$E$133,'Quarterly Information'!$K473,Exchange_Value)+AD473*$N473*SUMIF(Lists!$E$2:$E$133,'Quarterly Information'!$M473,Exchange_Value)+AD473*$P473*SUMIF(Lists!$E$2:$E$133,'Quarterly Information'!$O473,Exchange_Value)+AD473*$R473*SUMIF(Lists!$E$2:$E$133,'Quarterly Information'!$Q473,Exchange_Value)+AD473*$T473*SUMIF(Lists!$E$2:$E$133,'Quarterly Information'!$S473,Exchange_Value))/1000,AD473*SUMIF(Lists!$E$2:$E$133,$I473,Exchange_Value)/1000),1)</f>
        <v>0</v>
      </c>
      <c r="CH473" s="218">
        <f>ROUND(IF($I473="Other HFC Blend",(AE473*$L473*SUMIF(Lists!$E$2:$E$133,'Quarterly Information'!$K473,Exchange_Value)+AE473*$N473*SUMIF(Lists!$E$2:$E$133,'Quarterly Information'!$M473,Exchange_Value)+AE473*$P473*SUMIF(Lists!$E$2:$E$133,'Quarterly Information'!$O473,Exchange_Value)+AE473*$R473*SUMIF(Lists!$E$2:$E$133,'Quarterly Information'!$Q473,Exchange_Value)+AE473*$T473*SUMIF(Lists!$E$2:$E$133,'Quarterly Information'!$S473,Exchange_Value))/1000,AE473*SUMIF(Lists!$E$2:$E$133,$I473,Exchange_Value)/1000),1)</f>
        <v>0</v>
      </c>
      <c r="CI473" s="218">
        <f>ROUND(IF($I473="Other HFC Blend",(AF473*$L473*SUMIF(Lists!$E$2:$E$133,'Quarterly Information'!$K473,Exchange_Value)+AF473*$N473*SUMIF(Lists!$E$2:$E$133,'Quarterly Information'!$M473,Exchange_Value)+AF473*$P473*SUMIF(Lists!$E$2:$E$133,'Quarterly Information'!$O473,Exchange_Value)+AF473*$R473*SUMIF(Lists!$E$2:$E$133,'Quarterly Information'!$Q473,Exchange_Value)+AF473*$T473*SUMIF(Lists!$E$2:$E$133,'Quarterly Information'!$S473,Exchange_Value))/1000,AF473*SUMIF(Lists!$E$2:$E$133,$I473,Exchange_Value)/1000),1)</f>
        <v>0</v>
      </c>
    </row>
    <row r="474" spans="1:87" ht="14" x14ac:dyDescent="0.25">
      <c r="A474" s="39">
        <v>432</v>
      </c>
      <c r="B474" s="90" t="str">
        <f t="shared" si="299"/>
        <v/>
      </c>
      <c r="C474" s="159"/>
      <c r="D474" s="91"/>
      <c r="E474" s="174"/>
      <c r="F474" s="92"/>
      <c r="G474" s="93"/>
      <c r="H474" s="94"/>
      <c r="I474" s="185"/>
      <c r="J474" s="200"/>
      <c r="K474" s="210"/>
      <c r="L474" s="95"/>
      <c r="M474" s="92"/>
      <c r="N474" s="95"/>
      <c r="O474" s="92"/>
      <c r="P474" s="95"/>
      <c r="Q474" s="128"/>
      <c r="R474" s="95"/>
      <c r="S474" s="128"/>
      <c r="T474" s="211"/>
      <c r="U474" s="203"/>
      <c r="V474" s="92"/>
      <c r="W474" s="96"/>
      <c r="X474" s="92"/>
      <c r="Y474" s="220"/>
      <c r="Z474" s="226"/>
      <c r="AA474" s="165"/>
      <c r="AB474" s="165"/>
      <c r="AC474" s="165"/>
      <c r="AD474" s="165"/>
      <c r="AE474" s="165"/>
      <c r="AF474" s="168"/>
      <c r="AG474"/>
      <c r="AH474" s="107">
        <f t="shared" si="301"/>
        <v>0</v>
      </c>
      <c r="AI474" s="107">
        <f t="shared" si="302"/>
        <v>0</v>
      </c>
      <c r="AJ474" s="107">
        <f t="shared" si="303"/>
        <v>0</v>
      </c>
      <c r="AK474" s="107">
        <f t="shared" si="304"/>
        <v>0</v>
      </c>
      <c r="AL474" s="107">
        <f t="shared" si="305"/>
        <v>0</v>
      </c>
      <c r="AM474" s="107">
        <f t="shared" si="300"/>
        <v>0</v>
      </c>
      <c r="AO474" s="161" t="e">
        <f t="shared" si="306"/>
        <v>#DIV/0!</v>
      </c>
      <c r="AP474" s="161" t="e">
        <f t="shared" si="307"/>
        <v>#DIV/0!</v>
      </c>
      <c r="AQ474" s="161" t="e">
        <f t="shared" si="308"/>
        <v>#DIV/0!</v>
      </c>
      <c r="AR474" s="161" t="e">
        <f t="shared" si="309"/>
        <v>#DIV/0!</v>
      </c>
      <c r="AS474" s="161" t="e">
        <f t="shared" si="310"/>
        <v>#DIV/0!</v>
      </c>
      <c r="AT474" s="107">
        <f t="shared" si="311"/>
        <v>0</v>
      </c>
      <c r="AU474" s="161" t="e">
        <f t="shared" si="312"/>
        <v>#DIV/0!</v>
      </c>
      <c r="AV474" s="161" t="e">
        <f t="shared" si="313"/>
        <v>#DIV/0!</v>
      </c>
      <c r="AW474" s="161" t="e">
        <f t="shared" si="314"/>
        <v>#DIV/0!</v>
      </c>
      <c r="AX474" s="161" t="e">
        <f t="shared" si="315"/>
        <v>#DIV/0!</v>
      </c>
      <c r="AY474" s="161" t="e">
        <f t="shared" si="316"/>
        <v>#DIV/0!</v>
      </c>
      <c r="AZ474" s="107">
        <f t="shared" si="317"/>
        <v>0</v>
      </c>
      <c r="BA474" s="161" t="e">
        <f t="shared" si="318"/>
        <v>#DIV/0!</v>
      </c>
      <c r="BB474" s="161" t="e">
        <f t="shared" si="319"/>
        <v>#DIV/0!</v>
      </c>
      <c r="BC474" s="161" t="e">
        <f t="shared" si="320"/>
        <v>#DIV/0!</v>
      </c>
      <c r="BD474" s="161" t="e">
        <f t="shared" si="321"/>
        <v>#DIV/0!</v>
      </c>
      <c r="BE474" s="161" t="e">
        <f t="shared" si="322"/>
        <v>#DIV/0!</v>
      </c>
      <c r="BF474" s="107">
        <f t="shared" si="323"/>
        <v>0</v>
      </c>
      <c r="BG474" s="161" t="e">
        <f t="shared" si="324"/>
        <v>#DIV/0!</v>
      </c>
      <c r="BH474" s="161" t="e">
        <f t="shared" si="325"/>
        <v>#DIV/0!</v>
      </c>
      <c r="BI474" s="161" t="e">
        <f t="shared" si="326"/>
        <v>#DIV/0!</v>
      </c>
      <c r="BJ474" s="161" t="e">
        <f t="shared" si="327"/>
        <v>#DIV/0!</v>
      </c>
      <c r="BK474" s="161" t="e">
        <f t="shared" si="328"/>
        <v>#DIV/0!</v>
      </c>
      <c r="BL474" s="107">
        <f t="shared" si="329"/>
        <v>0</v>
      </c>
      <c r="BM474" s="161" t="e">
        <f t="shared" si="330"/>
        <v>#DIV/0!</v>
      </c>
      <c r="BN474" s="161" t="e">
        <f t="shared" si="331"/>
        <v>#DIV/0!</v>
      </c>
      <c r="BO474" s="161" t="e">
        <f t="shared" si="332"/>
        <v>#DIV/0!</v>
      </c>
      <c r="BP474" s="161" t="e">
        <f t="shared" si="333"/>
        <v>#DIV/0!</v>
      </c>
      <c r="BQ474" s="161" t="e">
        <f t="shared" si="334"/>
        <v>#DIV/0!</v>
      </c>
      <c r="BR474" s="107">
        <f t="shared" si="335"/>
        <v>0</v>
      </c>
      <c r="BS474" s="161" t="e">
        <f t="shared" si="336"/>
        <v>#DIV/0!</v>
      </c>
      <c r="BT474" s="161" t="e">
        <f t="shared" si="337"/>
        <v>#DIV/0!</v>
      </c>
      <c r="BU474" s="161" t="e">
        <f t="shared" si="338"/>
        <v>#DIV/0!</v>
      </c>
      <c r="BV474" s="161" t="e">
        <f t="shared" si="339"/>
        <v>#DIV/0!</v>
      </c>
      <c r="BW474" s="161" t="e">
        <f t="shared" si="340"/>
        <v>#DIV/0!</v>
      </c>
      <c r="BX474" s="107">
        <f t="shared" si="341"/>
        <v>0</v>
      </c>
      <c r="BZ474" s="40" t="e">
        <f>VLOOKUP(I474,Lists!$D$2:$D$19,1,FALSE)</f>
        <v>#N/A</v>
      </c>
      <c r="CA474" s="40" t="e">
        <f>VLOOKUP($I474,Blends!$B$2:$B$115,1,FALSE)</f>
        <v>#N/A</v>
      </c>
      <c r="CC474" s="218">
        <f>ROUND(IF($I474="Other HFC Blend",(Z474*$L474*SUMIF(Lists!$E$2:$E$133,'Quarterly Information'!$K474,Exchange_Value)+Z474*$N474*SUMIF(Lists!$E$2:$E$133,'Quarterly Information'!$M474,Exchange_Value)+Z474*$P474*SUMIF(Lists!$E$2:$E$133,'Quarterly Information'!$O474,Exchange_Value)+Z474*$R474*SUMIF(Lists!$E$2:$E$133,'Quarterly Information'!$Q474,Exchange_Value)+Z474*$T474*SUMIF(Lists!$E$2:$E$133,'Quarterly Information'!$S474,Exchange_Value))/1000,Z474*SUMIF(Lists!$E$2:$E$133,$I474,Exchange_Value)/1000),1)</f>
        <v>0</v>
      </c>
      <c r="CD474" s="218">
        <f>ROUND(IF($I474="Other HFC Blend",(AA474*$L474*SUMIF(Lists!$E$2:$E$133,'Quarterly Information'!$K474,Exchange_Value)+AA474*$N474*SUMIF(Lists!$E$2:$E$133,'Quarterly Information'!$M474,Exchange_Value)+AA474*$P474*SUMIF(Lists!$E$2:$E$133,'Quarterly Information'!$O474,Exchange_Value)+AA474*$R474*SUMIF(Lists!$E$2:$E$133,'Quarterly Information'!$Q474,Exchange_Value)+AA474*$T474*SUMIF(Lists!$E$2:$E$133,'Quarterly Information'!$S474,Exchange_Value))/1000,AA474*SUMIF(Lists!$E$2:$E$133,$I474,Exchange_Value)/1000),1)</f>
        <v>0</v>
      </c>
      <c r="CE474" s="218">
        <f>ROUND(IF($I474="Other HFC Blend",(AB474*$L474*SUMIF(Lists!$E$2:$E$133,'Quarterly Information'!$K474,Exchange_Value)+AB474*$N474*SUMIF(Lists!$E$2:$E$133,'Quarterly Information'!$M474,Exchange_Value)+AB474*$P474*SUMIF(Lists!$E$2:$E$133,'Quarterly Information'!$O474,Exchange_Value)+AB474*$R474*SUMIF(Lists!$E$2:$E$133,'Quarterly Information'!$Q474,Exchange_Value)+AB474*$T474*SUMIF(Lists!$E$2:$E$133,'Quarterly Information'!$S474,Exchange_Value))/1000,AB474*SUMIF(Lists!$E$2:$E$133,$I474,Exchange_Value)/1000),1)</f>
        <v>0</v>
      </c>
      <c r="CF474" s="218">
        <f>ROUND(IF($I474="Other HFC Blend",(AC474*$L474*SUMIF(Lists!$E$2:$E$133,'Quarterly Information'!$K474,Exchange_Value)+AC474*$N474*SUMIF(Lists!$E$2:$E$133,'Quarterly Information'!$M474,Exchange_Value)+AC474*$P474*SUMIF(Lists!$E$2:$E$133,'Quarterly Information'!$O474,Exchange_Value)+AC474*$R474*SUMIF(Lists!$E$2:$E$133,'Quarterly Information'!$Q474,Exchange_Value)+AC474*$T474*SUMIF(Lists!$E$2:$E$133,'Quarterly Information'!$S474,Exchange_Value))/1000,AC474*SUMIF(Lists!$E$2:$E$133,$I474,Exchange_Value)/1000),1)</f>
        <v>0</v>
      </c>
      <c r="CG474" s="218">
        <f>ROUND(IF($I474="Other HFC Blend",(AD474*$L474*SUMIF(Lists!$E$2:$E$133,'Quarterly Information'!$K474,Exchange_Value)+AD474*$N474*SUMIF(Lists!$E$2:$E$133,'Quarterly Information'!$M474,Exchange_Value)+AD474*$P474*SUMIF(Lists!$E$2:$E$133,'Quarterly Information'!$O474,Exchange_Value)+AD474*$R474*SUMIF(Lists!$E$2:$E$133,'Quarterly Information'!$Q474,Exchange_Value)+AD474*$T474*SUMIF(Lists!$E$2:$E$133,'Quarterly Information'!$S474,Exchange_Value))/1000,AD474*SUMIF(Lists!$E$2:$E$133,$I474,Exchange_Value)/1000),1)</f>
        <v>0</v>
      </c>
      <c r="CH474" s="218">
        <f>ROUND(IF($I474="Other HFC Blend",(AE474*$L474*SUMIF(Lists!$E$2:$E$133,'Quarterly Information'!$K474,Exchange_Value)+AE474*$N474*SUMIF(Lists!$E$2:$E$133,'Quarterly Information'!$M474,Exchange_Value)+AE474*$P474*SUMIF(Lists!$E$2:$E$133,'Quarterly Information'!$O474,Exchange_Value)+AE474*$R474*SUMIF(Lists!$E$2:$E$133,'Quarterly Information'!$Q474,Exchange_Value)+AE474*$T474*SUMIF(Lists!$E$2:$E$133,'Quarterly Information'!$S474,Exchange_Value))/1000,AE474*SUMIF(Lists!$E$2:$E$133,$I474,Exchange_Value)/1000),1)</f>
        <v>0</v>
      </c>
      <c r="CI474" s="218">
        <f>ROUND(IF($I474="Other HFC Blend",(AF474*$L474*SUMIF(Lists!$E$2:$E$133,'Quarterly Information'!$K474,Exchange_Value)+AF474*$N474*SUMIF(Lists!$E$2:$E$133,'Quarterly Information'!$M474,Exchange_Value)+AF474*$P474*SUMIF(Lists!$E$2:$E$133,'Quarterly Information'!$O474,Exchange_Value)+AF474*$R474*SUMIF(Lists!$E$2:$E$133,'Quarterly Information'!$Q474,Exchange_Value)+AF474*$T474*SUMIF(Lists!$E$2:$E$133,'Quarterly Information'!$S474,Exchange_Value))/1000,AF474*SUMIF(Lists!$E$2:$E$133,$I474,Exchange_Value)/1000),1)</f>
        <v>0</v>
      </c>
    </row>
    <row r="475" spans="1:87" ht="14" x14ac:dyDescent="0.25">
      <c r="A475" s="39">
        <v>433</v>
      </c>
      <c r="B475" s="90" t="str">
        <f t="shared" si="299"/>
        <v/>
      </c>
      <c r="C475" s="159"/>
      <c r="D475" s="91"/>
      <c r="E475" s="174"/>
      <c r="F475" s="92"/>
      <c r="G475" s="93"/>
      <c r="H475" s="94"/>
      <c r="I475" s="185"/>
      <c r="J475" s="200"/>
      <c r="K475" s="210"/>
      <c r="L475" s="95"/>
      <c r="M475" s="92"/>
      <c r="N475" s="95"/>
      <c r="O475" s="92"/>
      <c r="P475" s="95"/>
      <c r="Q475" s="128"/>
      <c r="R475" s="95"/>
      <c r="S475" s="128"/>
      <c r="T475" s="211"/>
      <c r="U475" s="203"/>
      <c r="V475" s="92"/>
      <c r="W475" s="96"/>
      <c r="X475" s="92"/>
      <c r="Y475" s="220"/>
      <c r="Z475" s="226"/>
      <c r="AA475" s="165"/>
      <c r="AB475" s="165"/>
      <c r="AC475" s="165"/>
      <c r="AD475" s="165"/>
      <c r="AE475" s="165"/>
      <c r="AF475" s="168"/>
      <c r="AG475"/>
      <c r="AH475" s="107">
        <f t="shared" si="301"/>
        <v>0</v>
      </c>
      <c r="AI475" s="107">
        <f t="shared" si="302"/>
        <v>0</v>
      </c>
      <c r="AJ475" s="107">
        <f t="shared" si="303"/>
        <v>0</v>
      </c>
      <c r="AK475" s="107">
        <f t="shared" si="304"/>
        <v>0</v>
      </c>
      <c r="AL475" s="107">
        <f t="shared" si="305"/>
        <v>0</v>
      </c>
      <c r="AM475" s="107">
        <f t="shared" si="300"/>
        <v>0</v>
      </c>
      <c r="AO475" s="161" t="e">
        <f t="shared" si="306"/>
        <v>#DIV/0!</v>
      </c>
      <c r="AP475" s="161" t="e">
        <f t="shared" si="307"/>
        <v>#DIV/0!</v>
      </c>
      <c r="AQ475" s="161" t="e">
        <f t="shared" si="308"/>
        <v>#DIV/0!</v>
      </c>
      <c r="AR475" s="161" t="e">
        <f t="shared" si="309"/>
        <v>#DIV/0!</v>
      </c>
      <c r="AS475" s="161" t="e">
        <f t="shared" si="310"/>
        <v>#DIV/0!</v>
      </c>
      <c r="AT475" s="107">
        <f t="shared" si="311"/>
        <v>0</v>
      </c>
      <c r="AU475" s="161" t="e">
        <f t="shared" si="312"/>
        <v>#DIV/0!</v>
      </c>
      <c r="AV475" s="161" t="e">
        <f t="shared" si="313"/>
        <v>#DIV/0!</v>
      </c>
      <c r="AW475" s="161" t="e">
        <f t="shared" si="314"/>
        <v>#DIV/0!</v>
      </c>
      <c r="AX475" s="161" t="e">
        <f t="shared" si="315"/>
        <v>#DIV/0!</v>
      </c>
      <c r="AY475" s="161" t="e">
        <f t="shared" si="316"/>
        <v>#DIV/0!</v>
      </c>
      <c r="AZ475" s="107">
        <f t="shared" si="317"/>
        <v>0</v>
      </c>
      <c r="BA475" s="161" t="e">
        <f t="shared" si="318"/>
        <v>#DIV/0!</v>
      </c>
      <c r="BB475" s="161" t="e">
        <f t="shared" si="319"/>
        <v>#DIV/0!</v>
      </c>
      <c r="BC475" s="161" t="e">
        <f t="shared" si="320"/>
        <v>#DIV/0!</v>
      </c>
      <c r="BD475" s="161" t="e">
        <f t="shared" si="321"/>
        <v>#DIV/0!</v>
      </c>
      <c r="BE475" s="161" t="e">
        <f t="shared" si="322"/>
        <v>#DIV/0!</v>
      </c>
      <c r="BF475" s="107">
        <f t="shared" si="323"/>
        <v>0</v>
      </c>
      <c r="BG475" s="161" t="e">
        <f t="shared" si="324"/>
        <v>#DIV/0!</v>
      </c>
      <c r="BH475" s="161" t="e">
        <f t="shared" si="325"/>
        <v>#DIV/0!</v>
      </c>
      <c r="BI475" s="161" t="e">
        <f t="shared" si="326"/>
        <v>#DIV/0!</v>
      </c>
      <c r="BJ475" s="161" t="e">
        <f t="shared" si="327"/>
        <v>#DIV/0!</v>
      </c>
      <c r="BK475" s="161" t="e">
        <f t="shared" si="328"/>
        <v>#DIV/0!</v>
      </c>
      <c r="BL475" s="107">
        <f t="shared" si="329"/>
        <v>0</v>
      </c>
      <c r="BM475" s="161" t="e">
        <f t="shared" si="330"/>
        <v>#DIV/0!</v>
      </c>
      <c r="BN475" s="161" t="e">
        <f t="shared" si="331"/>
        <v>#DIV/0!</v>
      </c>
      <c r="BO475" s="161" t="e">
        <f t="shared" si="332"/>
        <v>#DIV/0!</v>
      </c>
      <c r="BP475" s="161" t="e">
        <f t="shared" si="333"/>
        <v>#DIV/0!</v>
      </c>
      <c r="BQ475" s="161" t="e">
        <f t="shared" si="334"/>
        <v>#DIV/0!</v>
      </c>
      <c r="BR475" s="107">
        <f t="shared" si="335"/>
        <v>0</v>
      </c>
      <c r="BS475" s="161" t="e">
        <f t="shared" si="336"/>
        <v>#DIV/0!</v>
      </c>
      <c r="BT475" s="161" t="e">
        <f t="shared" si="337"/>
        <v>#DIV/0!</v>
      </c>
      <c r="BU475" s="161" t="e">
        <f t="shared" si="338"/>
        <v>#DIV/0!</v>
      </c>
      <c r="BV475" s="161" t="e">
        <f t="shared" si="339"/>
        <v>#DIV/0!</v>
      </c>
      <c r="BW475" s="161" t="e">
        <f t="shared" si="340"/>
        <v>#DIV/0!</v>
      </c>
      <c r="BX475" s="107">
        <f t="shared" si="341"/>
        <v>0</v>
      </c>
      <c r="BZ475" s="40" t="e">
        <f>VLOOKUP(I475,Lists!$D$2:$D$19,1,FALSE)</f>
        <v>#N/A</v>
      </c>
      <c r="CA475" s="40" t="e">
        <f>VLOOKUP($I475,Blends!$B$2:$B$115,1,FALSE)</f>
        <v>#N/A</v>
      </c>
      <c r="CC475" s="218">
        <f>ROUND(IF($I475="Other HFC Blend",(Z475*$L475*SUMIF(Lists!$E$2:$E$133,'Quarterly Information'!$K475,Exchange_Value)+Z475*$N475*SUMIF(Lists!$E$2:$E$133,'Quarterly Information'!$M475,Exchange_Value)+Z475*$P475*SUMIF(Lists!$E$2:$E$133,'Quarterly Information'!$O475,Exchange_Value)+Z475*$R475*SUMIF(Lists!$E$2:$E$133,'Quarterly Information'!$Q475,Exchange_Value)+Z475*$T475*SUMIF(Lists!$E$2:$E$133,'Quarterly Information'!$S475,Exchange_Value))/1000,Z475*SUMIF(Lists!$E$2:$E$133,$I475,Exchange_Value)/1000),1)</f>
        <v>0</v>
      </c>
      <c r="CD475" s="218">
        <f>ROUND(IF($I475="Other HFC Blend",(AA475*$L475*SUMIF(Lists!$E$2:$E$133,'Quarterly Information'!$K475,Exchange_Value)+AA475*$N475*SUMIF(Lists!$E$2:$E$133,'Quarterly Information'!$M475,Exchange_Value)+AA475*$P475*SUMIF(Lists!$E$2:$E$133,'Quarterly Information'!$O475,Exchange_Value)+AA475*$R475*SUMIF(Lists!$E$2:$E$133,'Quarterly Information'!$Q475,Exchange_Value)+AA475*$T475*SUMIF(Lists!$E$2:$E$133,'Quarterly Information'!$S475,Exchange_Value))/1000,AA475*SUMIF(Lists!$E$2:$E$133,$I475,Exchange_Value)/1000),1)</f>
        <v>0</v>
      </c>
      <c r="CE475" s="218">
        <f>ROUND(IF($I475="Other HFC Blend",(AB475*$L475*SUMIF(Lists!$E$2:$E$133,'Quarterly Information'!$K475,Exchange_Value)+AB475*$N475*SUMIF(Lists!$E$2:$E$133,'Quarterly Information'!$M475,Exchange_Value)+AB475*$P475*SUMIF(Lists!$E$2:$E$133,'Quarterly Information'!$O475,Exchange_Value)+AB475*$R475*SUMIF(Lists!$E$2:$E$133,'Quarterly Information'!$Q475,Exchange_Value)+AB475*$T475*SUMIF(Lists!$E$2:$E$133,'Quarterly Information'!$S475,Exchange_Value))/1000,AB475*SUMIF(Lists!$E$2:$E$133,$I475,Exchange_Value)/1000),1)</f>
        <v>0</v>
      </c>
      <c r="CF475" s="218">
        <f>ROUND(IF($I475="Other HFC Blend",(AC475*$L475*SUMIF(Lists!$E$2:$E$133,'Quarterly Information'!$K475,Exchange_Value)+AC475*$N475*SUMIF(Lists!$E$2:$E$133,'Quarterly Information'!$M475,Exchange_Value)+AC475*$P475*SUMIF(Lists!$E$2:$E$133,'Quarterly Information'!$O475,Exchange_Value)+AC475*$R475*SUMIF(Lists!$E$2:$E$133,'Quarterly Information'!$Q475,Exchange_Value)+AC475*$T475*SUMIF(Lists!$E$2:$E$133,'Quarterly Information'!$S475,Exchange_Value))/1000,AC475*SUMIF(Lists!$E$2:$E$133,$I475,Exchange_Value)/1000),1)</f>
        <v>0</v>
      </c>
      <c r="CG475" s="218">
        <f>ROUND(IF($I475="Other HFC Blend",(AD475*$L475*SUMIF(Lists!$E$2:$E$133,'Quarterly Information'!$K475,Exchange_Value)+AD475*$N475*SUMIF(Lists!$E$2:$E$133,'Quarterly Information'!$M475,Exchange_Value)+AD475*$P475*SUMIF(Lists!$E$2:$E$133,'Quarterly Information'!$O475,Exchange_Value)+AD475*$R475*SUMIF(Lists!$E$2:$E$133,'Quarterly Information'!$Q475,Exchange_Value)+AD475*$T475*SUMIF(Lists!$E$2:$E$133,'Quarterly Information'!$S475,Exchange_Value))/1000,AD475*SUMIF(Lists!$E$2:$E$133,$I475,Exchange_Value)/1000),1)</f>
        <v>0</v>
      </c>
      <c r="CH475" s="218">
        <f>ROUND(IF($I475="Other HFC Blend",(AE475*$L475*SUMIF(Lists!$E$2:$E$133,'Quarterly Information'!$K475,Exchange_Value)+AE475*$N475*SUMIF(Lists!$E$2:$E$133,'Quarterly Information'!$M475,Exchange_Value)+AE475*$P475*SUMIF(Lists!$E$2:$E$133,'Quarterly Information'!$O475,Exchange_Value)+AE475*$R475*SUMIF(Lists!$E$2:$E$133,'Quarterly Information'!$Q475,Exchange_Value)+AE475*$T475*SUMIF(Lists!$E$2:$E$133,'Quarterly Information'!$S475,Exchange_Value))/1000,AE475*SUMIF(Lists!$E$2:$E$133,$I475,Exchange_Value)/1000),1)</f>
        <v>0</v>
      </c>
      <c r="CI475" s="218">
        <f>ROUND(IF($I475="Other HFC Blend",(AF475*$L475*SUMIF(Lists!$E$2:$E$133,'Quarterly Information'!$K475,Exchange_Value)+AF475*$N475*SUMIF(Lists!$E$2:$E$133,'Quarterly Information'!$M475,Exchange_Value)+AF475*$P475*SUMIF(Lists!$E$2:$E$133,'Quarterly Information'!$O475,Exchange_Value)+AF475*$R475*SUMIF(Lists!$E$2:$E$133,'Quarterly Information'!$Q475,Exchange_Value)+AF475*$T475*SUMIF(Lists!$E$2:$E$133,'Quarterly Information'!$S475,Exchange_Value))/1000,AF475*SUMIF(Lists!$E$2:$E$133,$I475,Exchange_Value)/1000),1)</f>
        <v>0</v>
      </c>
    </row>
    <row r="476" spans="1:87" ht="14" x14ac:dyDescent="0.25">
      <c r="A476" s="39">
        <v>434</v>
      </c>
      <c r="B476" s="90" t="str">
        <f t="shared" si="299"/>
        <v/>
      </c>
      <c r="C476" s="159"/>
      <c r="D476" s="91"/>
      <c r="E476" s="174"/>
      <c r="F476" s="92"/>
      <c r="G476" s="93"/>
      <c r="H476" s="94"/>
      <c r="I476" s="185"/>
      <c r="J476" s="200"/>
      <c r="K476" s="210"/>
      <c r="L476" s="95"/>
      <c r="M476" s="92"/>
      <c r="N476" s="95"/>
      <c r="O476" s="92"/>
      <c r="P476" s="95"/>
      <c r="Q476" s="128"/>
      <c r="R476" s="95"/>
      <c r="S476" s="128"/>
      <c r="T476" s="211"/>
      <c r="U476" s="203"/>
      <c r="V476" s="92"/>
      <c r="W476" s="96"/>
      <c r="X476" s="92"/>
      <c r="Y476" s="220"/>
      <c r="Z476" s="226"/>
      <c r="AA476" s="165"/>
      <c r="AB476" s="165"/>
      <c r="AC476" s="165"/>
      <c r="AD476" s="165"/>
      <c r="AE476" s="165"/>
      <c r="AF476" s="168"/>
      <c r="AG476"/>
      <c r="AH476" s="107">
        <f t="shared" si="301"/>
        <v>0</v>
      </c>
      <c r="AI476" s="107">
        <f t="shared" si="302"/>
        <v>0</v>
      </c>
      <c r="AJ476" s="107">
        <f t="shared" si="303"/>
        <v>0</v>
      </c>
      <c r="AK476" s="107">
        <f t="shared" si="304"/>
        <v>0</v>
      </c>
      <c r="AL476" s="107">
        <f t="shared" si="305"/>
        <v>0</v>
      </c>
      <c r="AM476" s="107">
        <f t="shared" si="300"/>
        <v>0</v>
      </c>
      <c r="AO476" s="161" t="e">
        <f t="shared" si="306"/>
        <v>#DIV/0!</v>
      </c>
      <c r="AP476" s="161" t="e">
        <f t="shared" si="307"/>
        <v>#DIV/0!</v>
      </c>
      <c r="AQ476" s="161" t="e">
        <f t="shared" si="308"/>
        <v>#DIV/0!</v>
      </c>
      <c r="AR476" s="161" t="e">
        <f t="shared" si="309"/>
        <v>#DIV/0!</v>
      </c>
      <c r="AS476" s="161" t="e">
        <f t="shared" si="310"/>
        <v>#DIV/0!</v>
      </c>
      <c r="AT476" s="107">
        <f t="shared" si="311"/>
        <v>0</v>
      </c>
      <c r="AU476" s="161" t="e">
        <f t="shared" si="312"/>
        <v>#DIV/0!</v>
      </c>
      <c r="AV476" s="161" t="e">
        <f t="shared" si="313"/>
        <v>#DIV/0!</v>
      </c>
      <c r="AW476" s="161" t="e">
        <f t="shared" si="314"/>
        <v>#DIV/0!</v>
      </c>
      <c r="AX476" s="161" t="e">
        <f t="shared" si="315"/>
        <v>#DIV/0!</v>
      </c>
      <c r="AY476" s="161" t="e">
        <f t="shared" si="316"/>
        <v>#DIV/0!</v>
      </c>
      <c r="AZ476" s="107">
        <f t="shared" si="317"/>
        <v>0</v>
      </c>
      <c r="BA476" s="161" t="e">
        <f t="shared" si="318"/>
        <v>#DIV/0!</v>
      </c>
      <c r="BB476" s="161" t="e">
        <f t="shared" si="319"/>
        <v>#DIV/0!</v>
      </c>
      <c r="BC476" s="161" t="e">
        <f t="shared" si="320"/>
        <v>#DIV/0!</v>
      </c>
      <c r="BD476" s="161" t="e">
        <f t="shared" si="321"/>
        <v>#DIV/0!</v>
      </c>
      <c r="BE476" s="161" t="e">
        <f t="shared" si="322"/>
        <v>#DIV/0!</v>
      </c>
      <c r="BF476" s="107">
        <f t="shared" si="323"/>
        <v>0</v>
      </c>
      <c r="BG476" s="161" t="e">
        <f t="shared" si="324"/>
        <v>#DIV/0!</v>
      </c>
      <c r="BH476" s="161" t="e">
        <f t="shared" si="325"/>
        <v>#DIV/0!</v>
      </c>
      <c r="BI476" s="161" t="e">
        <f t="shared" si="326"/>
        <v>#DIV/0!</v>
      </c>
      <c r="BJ476" s="161" t="e">
        <f t="shared" si="327"/>
        <v>#DIV/0!</v>
      </c>
      <c r="BK476" s="161" t="e">
        <f t="shared" si="328"/>
        <v>#DIV/0!</v>
      </c>
      <c r="BL476" s="107">
        <f t="shared" si="329"/>
        <v>0</v>
      </c>
      <c r="BM476" s="161" t="e">
        <f t="shared" si="330"/>
        <v>#DIV/0!</v>
      </c>
      <c r="BN476" s="161" t="e">
        <f t="shared" si="331"/>
        <v>#DIV/0!</v>
      </c>
      <c r="BO476" s="161" t="e">
        <f t="shared" si="332"/>
        <v>#DIV/0!</v>
      </c>
      <c r="BP476" s="161" t="e">
        <f t="shared" si="333"/>
        <v>#DIV/0!</v>
      </c>
      <c r="BQ476" s="161" t="e">
        <f t="shared" si="334"/>
        <v>#DIV/0!</v>
      </c>
      <c r="BR476" s="107">
        <f t="shared" si="335"/>
        <v>0</v>
      </c>
      <c r="BS476" s="161" t="e">
        <f t="shared" si="336"/>
        <v>#DIV/0!</v>
      </c>
      <c r="BT476" s="161" t="e">
        <f t="shared" si="337"/>
        <v>#DIV/0!</v>
      </c>
      <c r="BU476" s="161" t="e">
        <f t="shared" si="338"/>
        <v>#DIV/0!</v>
      </c>
      <c r="BV476" s="161" t="e">
        <f t="shared" si="339"/>
        <v>#DIV/0!</v>
      </c>
      <c r="BW476" s="161" t="e">
        <f t="shared" si="340"/>
        <v>#DIV/0!</v>
      </c>
      <c r="BX476" s="107">
        <f t="shared" si="341"/>
        <v>0</v>
      </c>
      <c r="BZ476" s="40" t="e">
        <f>VLOOKUP(I476,Lists!$D$2:$D$19,1,FALSE)</f>
        <v>#N/A</v>
      </c>
      <c r="CA476" s="40" t="e">
        <f>VLOOKUP($I476,Blends!$B$2:$B$115,1,FALSE)</f>
        <v>#N/A</v>
      </c>
      <c r="CC476" s="218">
        <f>ROUND(IF($I476="Other HFC Blend",(Z476*$L476*SUMIF(Lists!$E$2:$E$133,'Quarterly Information'!$K476,Exchange_Value)+Z476*$N476*SUMIF(Lists!$E$2:$E$133,'Quarterly Information'!$M476,Exchange_Value)+Z476*$P476*SUMIF(Lists!$E$2:$E$133,'Quarterly Information'!$O476,Exchange_Value)+Z476*$R476*SUMIF(Lists!$E$2:$E$133,'Quarterly Information'!$Q476,Exchange_Value)+Z476*$T476*SUMIF(Lists!$E$2:$E$133,'Quarterly Information'!$S476,Exchange_Value))/1000,Z476*SUMIF(Lists!$E$2:$E$133,$I476,Exchange_Value)/1000),1)</f>
        <v>0</v>
      </c>
      <c r="CD476" s="218">
        <f>ROUND(IF($I476="Other HFC Blend",(AA476*$L476*SUMIF(Lists!$E$2:$E$133,'Quarterly Information'!$K476,Exchange_Value)+AA476*$N476*SUMIF(Lists!$E$2:$E$133,'Quarterly Information'!$M476,Exchange_Value)+AA476*$P476*SUMIF(Lists!$E$2:$E$133,'Quarterly Information'!$O476,Exchange_Value)+AA476*$R476*SUMIF(Lists!$E$2:$E$133,'Quarterly Information'!$Q476,Exchange_Value)+AA476*$T476*SUMIF(Lists!$E$2:$E$133,'Quarterly Information'!$S476,Exchange_Value))/1000,AA476*SUMIF(Lists!$E$2:$E$133,$I476,Exchange_Value)/1000),1)</f>
        <v>0</v>
      </c>
      <c r="CE476" s="218">
        <f>ROUND(IF($I476="Other HFC Blend",(AB476*$L476*SUMIF(Lists!$E$2:$E$133,'Quarterly Information'!$K476,Exchange_Value)+AB476*$N476*SUMIF(Lists!$E$2:$E$133,'Quarterly Information'!$M476,Exchange_Value)+AB476*$P476*SUMIF(Lists!$E$2:$E$133,'Quarterly Information'!$O476,Exchange_Value)+AB476*$R476*SUMIF(Lists!$E$2:$E$133,'Quarterly Information'!$Q476,Exchange_Value)+AB476*$T476*SUMIF(Lists!$E$2:$E$133,'Quarterly Information'!$S476,Exchange_Value))/1000,AB476*SUMIF(Lists!$E$2:$E$133,$I476,Exchange_Value)/1000),1)</f>
        <v>0</v>
      </c>
      <c r="CF476" s="218">
        <f>ROUND(IF($I476="Other HFC Blend",(AC476*$L476*SUMIF(Lists!$E$2:$E$133,'Quarterly Information'!$K476,Exchange_Value)+AC476*$N476*SUMIF(Lists!$E$2:$E$133,'Quarterly Information'!$M476,Exchange_Value)+AC476*$P476*SUMIF(Lists!$E$2:$E$133,'Quarterly Information'!$O476,Exchange_Value)+AC476*$R476*SUMIF(Lists!$E$2:$E$133,'Quarterly Information'!$Q476,Exchange_Value)+AC476*$T476*SUMIF(Lists!$E$2:$E$133,'Quarterly Information'!$S476,Exchange_Value))/1000,AC476*SUMIF(Lists!$E$2:$E$133,$I476,Exchange_Value)/1000),1)</f>
        <v>0</v>
      </c>
      <c r="CG476" s="218">
        <f>ROUND(IF($I476="Other HFC Blend",(AD476*$L476*SUMIF(Lists!$E$2:$E$133,'Quarterly Information'!$K476,Exchange_Value)+AD476*$N476*SUMIF(Lists!$E$2:$E$133,'Quarterly Information'!$M476,Exchange_Value)+AD476*$P476*SUMIF(Lists!$E$2:$E$133,'Quarterly Information'!$O476,Exchange_Value)+AD476*$R476*SUMIF(Lists!$E$2:$E$133,'Quarterly Information'!$Q476,Exchange_Value)+AD476*$T476*SUMIF(Lists!$E$2:$E$133,'Quarterly Information'!$S476,Exchange_Value))/1000,AD476*SUMIF(Lists!$E$2:$E$133,$I476,Exchange_Value)/1000),1)</f>
        <v>0</v>
      </c>
      <c r="CH476" s="218">
        <f>ROUND(IF($I476="Other HFC Blend",(AE476*$L476*SUMIF(Lists!$E$2:$E$133,'Quarterly Information'!$K476,Exchange_Value)+AE476*$N476*SUMIF(Lists!$E$2:$E$133,'Quarterly Information'!$M476,Exchange_Value)+AE476*$P476*SUMIF(Lists!$E$2:$E$133,'Quarterly Information'!$O476,Exchange_Value)+AE476*$R476*SUMIF(Lists!$E$2:$E$133,'Quarterly Information'!$Q476,Exchange_Value)+AE476*$T476*SUMIF(Lists!$E$2:$E$133,'Quarterly Information'!$S476,Exchange_Value))/1000,AE476*SUMIF(Lists!$E$2:$E$133,$I476,Exchange_Value)/1000),1)</f>
        <v>0</v>
      </c>
      <c r="CI476" s="218">
        <f>ROUND(IF($I476="Other HFC Blend",(AF476*$L476*SUMIF(Lists!$E$2:$E$133,'Quarterly Information'!$K476,Exchange_Value)+AF476*$N476*SUMIF(Lists!$E$2:$E$133,'Quarterly Information'!$M476,Exchange_Value)+AF476*$P476*SUMIF(Lists!$E$2:$E$133,'Quarterly Information'!$O476,Exchange_Value)+AF476*$R476*SUMIF(Lists!$E$2:$E$133,'Quarterly Information'!$Q476,Exchange_Value)+AF476*$T476*SUMIF(Lists!$E$2:$E$133,'Quarterly Information'!$S476,Exchange_Value))/1000,AF476*SUMIF(Lists!$E$2:$E$133,$I476,Exchange_Value)/1000),1)</f>
        <v>0</v>
      </c>
    </row>
    <row r="477" spans="1:87" ht="14" x14ac:dyDescent="0.25">
      <c r="A477" s="39">
        <v>435</v>
      </c>
      <c r="B477" s="90" t="str">
        <f t="shared" si="299"/>
        <v/>
      </c>
      <c r="C477" s="159"/>
      <c r="D477" s="91"/>
      <c r="E477" s="174"/>
      <c r="F477" s="92"/>
      <c r="G477" s="93"/>
      <c r="H477" s="94"/>
      <c r="I477" s="185"/>
      <c r="J477" s="200"/>
      <c r="K477" s="210"/>
      <c r="L477" s="95"/>
      <c r="M477" s="92"/>
      <c r="N477" s="95"/>
      <c r="O477" s="92"/>
      <c r="P477" s="95"/>
      <c r="Q477" s="128"/>
      <c r="R477" s="95"/>
      <c r="S477" s="128"/>
      <c r="T477" s="211"/>
      <c r="U477" s="203"/>
      <c r="V477" s="92"/>
      <c r="W477" s="96"/>
      <c r="X477" s="92"/>
      <c r="Y477" s="220"/>
      <c r="Z477" s="226"/>
      <c r="AA477" s="165"/>
      <c r="AB477" s="165"/>
      <c r="AC477" s="165"/>
      <c r="AD477" s="165"/>
      <c r="AE477" s="165"/>
      <c r="AF477" s="168"/>
      <c r="AG477"/>
      <c r="AH477" s="107">
        <f t="shared" si="301"/>
        <v>0</v>
      </c>
      <c r="AI477" s="107">
        <f t="shared" si="302"/>
        <v>0</v>
      </c>
      <c r="AJ477" s="107">
        <f t="shared" si="303"/>
        <v>0</v>
      </c>
      <c r="AK477" s="107">
        <f t="shared" si="304"/>
        <v>0</v>
      </c>
      <c r="AL477" s="107">
        <f t="shared" si="305"/>
        <v>0</v>
      </c>
      <c r="AM477" s="107">
        <f t="shared" si="300"/>
        <v>0</v>
      </c>
      <c r="AO477" s="161" t="e">
        <f t="shared" si="306"/>
        <v>#DIV/0!</v>
      </c>
      <c r="AP477" s="161" t="e">
        <f t="shared" si="307"/>
        <v>#DIV/0!</v>
      </c>
      <c r="AQ477" s="161" t="e">
        <f t="shared" si="308"/>
        <v>#DIV/0!</v>
      </c>
      <c r="AR477" s="161" t="e">
        <f t="shared" si="309"/>
        <v>#DIV/0!</v>
      </c>
      <c r="AS477" s="161" t="e">
        <f t="shared" si="310"/>
        <v>#DIV/0!</v>
      </c>
      <c r="AT477" s="107">
        <f t="shared" si="311"/>
        <v>0</v>
      </c>
      <c r="AU477" s="161" t="e">
        <f t="shared" si="312"/>
        <v>#DIV/0!</v>
      </c>
      <c r="AV477" s="161" t="e">
        <f t="shared" si="313"/>
        <v>#DIV/0!</v>
      </c>
      <c r="AW477" s="161" t="e">
        <f t="shared" si="314"/>
        <v>#DIV/0!</v>
      </c>
      <c r="AX477" s="161" t="e">
        <f t="shared" si="315"/>
        <v>#DIV/0!</v>
      </c>
      <c r="AY477" s="161" t="e">
        <f t="shared" si="316"/>
        <v>#DIV/0!</v>
      </c>
      <c r="AZ477" s="107">
        <f t="shared" si="317"/>
        <v>0</v>
      </c>
      <c r="BA477" s="161" t="e">
        <f t="shared" si="318"/>
        <v>#DIV/0!</v>
      </c>
      <c r="BB477" s="161" t="e">
        <f t="shared" si="319"/>
        <v>#DIV/0!</v>
      </c>
      <c r="BC477" s="161" t="e">
        <f t="shared" si="320"/>
        <v>#DIV/0!</v>
      </c>
      <c r="BD477" s="161" t="e">
        <f t="shared" si="321"/>
        <v>#DIV/0!</v>
      </c>
      <c r="BE477" s="161" t="e">
        <f t="shared" si="322"/>
        <v>#DIV/0!</v>
      </c>
      <c r="BF477" s="107">
        <f t="shared" si="323"/>
        <v>0</v>
      </c>
      <c r="BG477" s="161" t="e">
        <f t="shared" si="324"/>
        <v>#DIV/0!</v>
      </c>
      <c r="BH477" s="161" t="e">
        <f t="shared" si="325"/>
        <v>#DIV/0!</v>
      </c>
      <c r="BI477" s="161" t="e">
        <f t="shared" si="326"/>
        <v>#DIV/0!</v>
      </c>
      <c r="BJ477" s="161" t="e">
        <f t="shared" si="327"/>
        <v>#DIV/0!</v>
      </c>
      <c r="BK477" s="161" t="e">
        <f t="shared" si="328"/>
        <v>#DIV/0!</v>
      </c>
      <c r="BL477" s="107">
        <f t="shared" si="329"/>
        <v>0</v>
      </c>
      <c r="BM477" s="161" t="e">
        <f t="shared" si="330"/>
        <v>#DIV/0!</v>
      </c>
      <c r="BN477" s="161" t="e">
        <f t="shared" si="331"/>
        <v>#DIV/0!</v>
      </c>
      <c r="BO477" s="161" t="e">
        <f t="shared" si="332"/>
        <v>#DIV/0!</v>
      </c>
      <c r="BP477" s="161" t="e">
        <f t="shared" si="333"/>
        <v>#DIV/0!</v>
      </c>
      <c r="BQ477" s="161" t="e">
        <f t="shared" si="334"/>
        <v>#DIV/0!</v>
      </c>
      <c r="BR477" s="107">
        <f t="shared" si="335"/>
        <v>0</v>
      </c>
      <c r="BS477" s="161" t="e">
        <f t="shared" si="336"/>
        <v>#DIV/0!</v>
      </c>
      <c r="BT477" s="161" t="e">
        <f t="shared" si="337"/>
        <v>#DIV/0!</v>
      </c>
      <c r="BU477" s="161" t="e">
        <f t="shared" si="338"/>
        <v>#DIV/0!</v>
      </c>
      <c r="BV477" s="161" t="e">
        <f t="shared" si="339"/>
        <v>#DIV/0!</v>
      </c>
      <c r="BW477" s="161" t="e">
        <f t="shared" si="340"/>
        <v>#DIV/0!</v>
      </c>
      <c r="BX477" s="107">
        <f t="shared" si="341"/>
        <v>0</v>
      </c>
      <c r="BZ477" s="40" t="e">
        <f>VLOOKUP(I477,Lists!$D$2:$D$19,1,FALSE)</f>
        <v>#N/A</v>
      </c>
      <c r="CA477" s="40" t="e">
        <f>VLOOKUP($I477,Blends!$B$2:$B$115,1,FALSE)</f>
        <v>#N/A</v>
      </c>
      <c r="CC477" s="218">
        <f>ROUND(IF($I477="Other HFC Blend",(Z477*$L477*SUMIF(Lists!$E$2:$E$133,'Quarterly Information'!$K477,Exchange_Value)+Z477*$N477*SUMIF(Lists!$E$2:$E$133,'Quarterly Information'!$M477,Exchange_Value)+Z477*$P477*SUMIF(Lists!$E$2:$E$133,'Quarterly Information'!$O477,Exchange_Value)+Z477*$R477*SUMIF(Lists!$E$2:$E$133,'Quarterly Information'!$Q477,Exchange_Value)+Z477*$T477*SUMIF(Lists!$E$2:$E$133,'Quarterly Information'!$S477,Exchange_Value))/1000,Z477*SUMIF(Lists!$E$2:$E$133,$I477,Exchange_Value)/1000),1)</f>
        <v>0</v>
      </c>
      <c r="CD477" s="218">
        <f>ROUND(IF($I477="Other HFC Blend",(AA477*$L477*SUMIF(Lists!$E$2:$E$133,'Quarterly Information'!$K477,Exchange_Value)+AA477*$N477*SUMIF(Lists!$E$2:$E$133,'Quarterly Information'!$M477,Exchange_Value)+AA477*$P477*SUMIF(Lists!$E$2:$E$133,'Quarterly Information'!$O477,Exchange_Value)+AA477*$R477*SUMIF(Lists!$E$2:$E$133,'Quarterly Information'!$Q477,Exchange_Value)+AA477*$T477*SUMIF(Lists!$E$2:$E$133,'Quarterly Information'!$S477,Exchange_Value))/1000,AA477*SUMIF(Lists!$E$2:$E$133,$I477,Exchange_Value)/1000),1)</f>
        <v>0</v>
      </c>
      <c r="CE477" s="218">
        <f>ROUND(IF($I477="Other HFC Blend",(AB477*$L477*SUMIF(Lists!$E$2:$E$133,'Quarterly Information'!$K477,Exchange_Value)+AB477*$N477*SUMIF(Lists!$E$2:$E$133,'Quarterly Information'!$M477,Exchange_Value)+AB477*$P477*SUMIF(Lists!$E$2:$E$133,'Quarterly Information'!$O477,Exchange_Value)+AB477*$R477*SUMIF(Lists!$E$2:$E$133,'Quarterly Information'!$Q477,Exchange_Value)+AB477*$T477*SUMIF(Lists!$E$2:$E$133,'Quarterly Information'!$S477,Exchange_Value))/1000,AB477*SUMIF(Lists!$E$2:$E$133,$I477,Exchange_Value)/1000),1)</f>
        <v>0</v>
      </c>
      <c r="CF477" s="218">
        <f>ROUND(IF($I477="Other HFC Blend",(AC477*$L477*SUMIF(Lists!$E$2:$E$133,'Quarterly Information'!$K477,Exchange_Value)+AC477*$N477*SUMIF(Lists!$E$2:$E$133,'Quarterly Information'!$M477,Exchange_Value)+AC477*$P477*SUMIF(Lists!$E$2:$E$133,'Quarterly Information'!$O477,Exchange_Value)+AC477*$R477*SUMIF(Lists!$E$2:$E$133,'Quarterly Information'!$Q477,Exchange_Value)+AC477*$T477*SUMIF(Lists!$E$2:$E$133,'Quarterly Information'!$S477,Exchange_Value))/1000,AC477*SUMIF(Lists!$E$2:$E$133,$I477,Exchange_Value)/1000),1)</f>
        <v>0</v>
      </c>
      <c r="CG477" s="218">
        <f>ROUND(IF($I477="Other HFC Blend",(AD477*$L477*SUMIF(Lists!$E$2:$E$133,'Quarterly Information'!$K477,Exchange_Value)+AD477*$N477*SUMIF(Lists!$E$2:$E$133,'Quarterly Information'!$M477,Exchange_Value)+AD477*$P477*SUMIF(Lists!$E$2:$E$133,'Quarterly Information'!$O477,Exchange_Value)+AD477*$R477*SUMIF(Lists!$E$2:$E$133,'Quarterly Information'!$Q477,Exchange_Value)+AD477*$T477*SUMIF(Lists!$E$2:$E$133,'Quarterly Information'!$S477,Exchange_Value))/1000,AD477*SUMIF(Lists!$E$2:$E$133,$I477,Exchange_Value)/1000),1)</f>
        <v>0</v>
      </c>
      <c r="CH477" s="218">
        <f>ROUND(IF($I477="Other HFC Blend",(AE477*$L477*SUMIF(Lists!$E$2:$E$133,'Quarterly Information'!$K477,Exchange_Value)+AE477*$N477*SUMIF(Lists!$E$2:$E$133,'Quarterly Information'!$M477,Exchange_Value)+AE477*$P477*SUMIF(Lists!$E$2:$E$133,'Quarterly Information'!$O477,Exchange_Value)+AE477*$R477*SUMIF(Lists!$E$2:$E$133,'Quarterly Information'!$Q477,Exchange_Value)+AE477*$T477*SUMIF(Lists!$E$2:$E$133,'Quarterly Information'!$S477,Exchange_Value))/1000,AE477*SUMIF(Lists!$E$2:$E$133,$I477,Exchange_Value)/1000),1)</f>
        <v>0</v>
      </c>
      <c r="CI477" s="218">
        <f>ROUND(IF($I477="Other HFC Blend",(AF477*$L477*SUMIF(Lists!$E$2:$E$133,'Quarterly Information'!$K477,Exchange_Value)+AF477*$N477*SUMIF(Lists!$E$2:$E$133,'Quarterly Information'!$M477,Exchange_Value)+AF477*$P477*SUMIF(Lists!$E$2:$E$133,'Quarterly Information'!$O477,Exchange_Value)+AF477*$R477*SUMIF(Lists!$E$2:$E$133,'Quarterly Information'!$Q477,Exchange_Value)+AF477*$T477*SUMIF(Lists!$E$2:$E$133,'Quarterly Information'!$S477,Exchange_Value))/1000,AF477*SUMIF(Lists!$E$2:$E$133,$I477,Exchange_Value)/1000),1)</f>
        <v>0</v>
      </c>
    </row>
    <row r="478" spans="1:87" ht="14" x14ac:dyDescent="0.25">
      <c r="A478" s="39">
        <v>436</v>
      </c>
      <c r="B478" s="90" t="str">
        <f t="shared" si="299"/>
        <v/>
      </c>
      <c r="C478" s="159"/>
      <c r="D478" s="91"/>
      <c r="E478" s="174"/>
      <c r="F478" s="92"/>
      <c r="G478" s="93"/>
      <c r="H478" s="94"/>
      <c r="I478" s="185"/>
      <c r="J478" s="200"/>
      <c r="K478" s="210"/>
      <c r="L478" s="95"/>
      <c r="M478" s="92"/>
      <c r="N478" s="95"/>
      <c r="O478" s="92"/>
      <c r="P478" s="95"/>
      <c r="Q478" s="128"/>
      <c r="R478" s="95"/>
      <c r="S478" s="128"/>
      <c r="T478" s="211"/>
      <c r="U478" s="203"/>
      <c r="V478" s="92"/>
      <c r="W478" s="96"/>
      <c r="X478" s="92"/>
      <c r="Y478" s="220"/>
      <c r="Z478" s="226"/>
      <c r="AA478" s="165"/>
      <c r="AB478" s="165"/>
      <c r="AC478" s="165"/>
      <c r="AD478" s="165"/>
      <c r="AE478" s="165"/>
      <c r="AF478" s="168"/>
      <c r="AG478"/>
      <c r="AH478" s="107">
        <f t="shared" si="301"/>
        <v>0</v>
      </c>
      <c r="AI478" s="107">
        <f t="shared" si="302"/>
        <v>0</v>
      </c>
      <c r="AJ478" s="107">
        <f t="shared" si="303"/>
        <v>0</v>
      </c>
      <c r="AK478" s="107">
        <f t="shared" si="304"/>
        <v>0</v>
      </c>
      <c r="AL478" s="107">
        <f t="shared" si="305"/>
        <v>0</v>
      </c>
      <c r="AM478" s="107">
        <f t="shared" si="300"/>
        <v>0</v>
      </c>
      <c r="AO478" s="161" t="e">
        <f t="shared" si="306"/>
        <v>#DIV/0!</v>
      </c>
      <c r="AP478" s="161" t="e">
        <f t="shared" si="307"/>
        <v>#DIV/0!</v>
      </c>
      <c r="AQ478" s="161" t="e">
        <f t="shared" si="308"/>
        <v>#DIV/0!</v>
      </c>
      <c r="AR478" s="161" t="e">
        <f t="shared" si="309"/>
        <v>#DIV/0!</v>
      </c>
      <c r="AS478" s="161" t="e">
        <f t="shared" si="310"/>
        <v>#DIV/0!</v>
      </c>
      <c r="AT478" s="107">
        <f t="shared" si="311"/>
        <v>0</v>
      </c>
      <c r="AU478" s="161" t="e">
        <f t="shared" si="312"/>
        <v>#DIV/0!</v>
      </c>
      <c r="AV478" s="161" t="e">
        <f t="shared" si="313"/>
        <v>#DIV/0!</v>
      </c>
      <c r="AW478" s="161" t="e">
        <f t="shared" si="314"/>
        <v>#DIV/0!</v>
      </c>
      <c r="AX478" s="161" t="e">
        <f t="shared" si="315"/>
        <v>#DIV/0!</v>
      </c>
      <c r="AY478" s="161" t="e">
        <f t="shared" si="316"/>
        <v>#DIV/0!</v>
      </c>
      <c r="AZ478" s="107">
        <f t="shared" si="317"/>
        <v>0</v>
      </c>
      <c r="BA478" s="161" t="e">
        <f t="shared" si="318"/>
        <v>#DIV/0!</v>
      </c>
      <c r="BB478" s="161" t="e">
        <f t="shared" si="319"/>
        <v>#DIV/0!</v>
      </c>
      <c r="BC478" s="161" t="e">
        <f t="shared" si="320"/>
        <v>#DIV/0!</v>
      </c>
      <c r="BD478" s="161" t="e">
        <f t="shared" si="321"/>
        <v>#DIV/0!</v>
      </c>
      <c r="BE478" s="161" t="e">
        <f t="shared" si="322"/>
        <v>#DIV/0!</v>
      </c>
      <c r="BF478" s="107">
        <f t="shared" si="323"/>
        <v>0</v>
      </c>
      <c r="BG478" s="161" t="e">
        <f t="shared" si="324"/>
        <v>#DIV/0!</v>
      </c>
      <c r="BH478" s="161" t="e">
        <f t="shared" si="325"/>
        <v>#DIV/0!</v>
      </c>
      <c r="BI478" s="161" t="e">
        <f t="shared" si="326"/>
        <v>#DIV/0!</v>
      </c>
      <c r="BJ478" s="161" t="e">
        <f t="shared" si="327"/>
        <v>#DIV/0!</v>
      </c>
      <c r="BK478" s="161" t="e">
        <f t="shared" si="328"/>
        <v>#DIV/0!</v>
      </c>
      <c r="BL478" s="107">
        <f t="shared" si="329"/>
        <v>0</v>
      </c>
      <c r="BM478" s="161" t="e">
        <f t="shared" si="330"/>
        <v>#DIV/0!</v>
      </c>
      <c r="BN478" s="161" t="e">
        <f t="shared" si="331"/>
        <v>#DIV/0!</v>
      </c>
      <c r="BO478" s="161" t="e">
        <f t="shared" si="332"/>
        <v>#DIV/0!</v>
      </c>
      <c r="BP478" s="161" t="e">
        <f t="shared" si="333"/>
        <v>#DIV/0!</v>
      </c>
      <c r="BQ478" s="161" t="e">
        <f t="shared" si="334"/>
        <v>#DIV/0!</v>
      </c>
      <c r="BR478" s="107">
        <f t="shared" si="335"/>
        <v>0</v>
      </c>
      <c r="BS478" s="161" t="e">
        <f t="shared" si="336"/>
        <v>#DIV/0!</v>
      </c>
      <c r="BT478" s="161" t="e">
        <f t="shared" si="337"/>
        <v>#DIV/0!</v>
      </c>
      <c r="BU478" s="161" t="e">
        <f t="shared" si="338"/>
        <v>#DIV/0!</v>
      </c>
      <c r="BV478" s="161" t="e">
        <f t="shared" si="339"/>
        <v>#DIV/0!</v>
      </c>
      <c r="BW478" s="161" t="e">
        <f t="shared" si="340"/>
        <v>#DIV/0!</v>
      </c>
      <c r="BX478" s="107">
        <f t="shared" si="341"/>
        <v>0</v>
      </c>
      <c r="BZ478" s="40" t="e">
        <f>VLOOKUP(I478,Lists!$D$2:$D$19,1,FALSE)</f>
        <v>#N/A</v>
      </c>
      <c r="CA478" s="40" t="e">
        <f>VLOOKUP($I478,Blends!$B$2:$B$115,1,FALSE)</f>
        <v>#N/A</v>
      </c>
      <c r="CC478" s="218">
        <f>ROUND(IF($I478="Other HFC Blend",(Z478*$L478*SUMIF(Lists!$E$2:$E$133,'Quarterly Information'!$K478,Exchange_Value)+Z478*$N478*SUMIF(Lists!$E$2:$E$133,'Quarterly Information'!$M478,Exchange_Value)+Z478*$P478*SUMIF(Lists!$E$2:$E$133,'Quarterly Information'!$O478,Exchange_Value)+Z478*$R478*SUMIF(Lists!$E$2:$E$133,'Quarterly Information'!$Q478,Exchange_Value)+Z478*$T478*SUMIF(Lists!$E$2:$E$133,'Quarterly Information'!$S478,Exchange_Value))/1000,Z478*SUMIF(Lists!$E$2:$E$133,$I478,Exchange_Value)/1000),1)</f>
        <v>0</v>
      </c>
      <c r="CD478" s="218">
        <f>ROUND(IF($I478="Other HFC Blend",(AA478*$L478*SUMIF(Lists!$E$2:$E$133,'Quarterly Information'!$K478,Exchange_Value)+AA478*$N478*SUMIF(Lists!$E$2:$E$133,'Quarterly Information'!$M478,Exchange_Value)+AA478*$P478*SUMIF(Lists!$E$2:$E$133,'Quarterly Information'!$O478,Exchange_Value)+AA478*$R478*SUMIF(Lists!$E$2:$E$133,'Quarterly Information'!$Q478,Exchange_Value)+AA478*$T478*SUMIF(Lists!$E$2:$E$133,'Quarterly Information'!$S478,Exchange_Value))/1000,AA478*SUMIF(Lists!$E$2:$E$133,$I478,Exchange_Value)/1000),1)</f>
        <v>0</v>
      </c>
      <c r="CE478" s="218">
        <f>ROUND(IF($I478="Other HFC Blend",(AB478*$L478*SUMIF(Lists!$E$2:$E$133,'Quarterly Information'!$K478,Exchange_Value)+AB478*$N478*SUMIF(Lists!$E$2:$E$133,'Quarterly Information'!$M478,Exchange_Value)+AB478*$P478*SUMIF(Lists!$E$2:$E$133,'Quarterly Information'!$O478,Exchange_Value)+AB478*$R478*SUMIF(Lists!$E$2:$E$133,'Quarterly Information'!$Q478,Exchange_Value)+AB478*$T478*SUMIF(Lists!$E$2:$E$133,'Quarterly Information'!$S478,Exchange_Value))/1000,AB478*SUMIF(Lists!$E$2:$E$133,$I478,Exchange_Value)/1000),1)</f>
        <v>0</v>
      </c>
      <c r="CF478" s="218">
        <f>ROUND(IF($I478="Other HFC Blend",(AC478*$L478*SUMIF(Lists!$E$2:$E$133,'Quarterly Information'!$K478,Exchange_Value)+AC478*$N478*SUMIF(Lists!$E$2:$E$133,'Quarterly Information'!$M478,Exchange_Value)+AC478*$P478*SUMIF(Lists!$E$2:$E$133,'Quarterly Information'!$O478,Exchange_Value)+AC478*$R478*SUMIF(Lists!$E$2:$E$133,'Quarterly Information'!$Q478,Exchange_Value)+AC478*$T478*SUMIF(Lists!$E$2:$E$133,'Quarterly Information'!$S478,Exchange_Value))/1000,AC478*SUMIF(Lists!$E$2:$E$133,$I478,Exchange_Value)/1000),1)</f>
        <v>0</v>
      </c>
      <c r="CG478" s="218">
        <f>ROUND(IF($I478="Other HFC Blend",(AD478*$L478*SUMIF(Lists!$E$2:$E$133,'Quarterly Information'!$K478,Exchange_Value)+AD478*$N478*SUMIF(Lists!$E$2:$E$133,'Quarterly Information'!$M478,Exchange_Value)+AD478*$P478*SUMIF(Lists!$E$2:$E$133,'Quarterly Information'!$O478,Exchange_Value)+AD478*$R478*SUMIF(Lists!$E$2:$E$133,'Quarterly Information'!$Q478,Exchange_Value)+AD478*$T478*SUMIF(Lists!$E$2:$E$133,'Quarterly Information'!$S478,Exchange_Value))/1000,AD478*SUMIF(Lists!$E$2:$E$133,$I478,Exchange_Value)/1000),1)</f>
        <v>0</v>
      </c>
      <c r="CH478" s="218">
        <f>ROUND(IF($I478="Other HFC Blend",(AE478*$L478*SUMIF(Lists!$E$2:$E$133,'Quarterly Information'!$K478,Exchange_Value)+AE478*$N478*SUMIF(Lists!$E$2:$E$133,'Quarterly Information'!$M478,Exchange_Value)+AE478*$P478*SUMIF(Lists!$E$2:$E$133,'Quarterly Information'!$O478,Exchange_Value)+AE478*$R478*SUMIF(Lists!$E$2:$E$133,'Quarterly Information'!$Q478,Exchange_Value)+AE478*$T478*SUMIF(Lists!$E$2:$E$133,'Quarterly Information'!$S478,Exchange_Value))/1000,AE478*SUMIF(Lists!$E$2:$E$133,$I478,Exchange_Value)/1000),1)</f>
        <v>0</v>
      </c>
      <c r="CI478" s="218">
        <f>ROUND(IF($I478="Other HFC Blend",(AF478*$L478*SUMIF(Lists!$E$2:$E$133,'Quarterly Information'!$K478,Exchange_Value)+AF478*$N478*SUMIF(Lists!$E$2:$E$133,'Quarterly Information'!$M478,Exchange_Value)+AF478*$P478*SUMIF(Lists!$E$2:$E$133,'Quarterly Information'!$O478,Exchange_Value)+AF478*$R478*SUMIF(Lists!$E$2:$E$133,'Quarterly Information'!$Q478,Exchange_Value)+AF478*$T478*SUMIF(Lists!$E$2:$E$133,'Quarterly Information'!$S478,Exchange_Value))/1000,AF478*SUMIF(Lists!$E$2:$E$133,$I478,Exchange_Value)/1000),1)</f>
        <v>0</v>
      </c>
    </row>
    <row r="479" spans="1:87" ht="14" x14ac:dyDescent="0.25">
      <c r="A479" s="39">
        <v>437</v>
      </c>
      <c r="B479" s="90" t="str">
        <f t="shared" si="299"/>
        <v/>
      </c>
      <c r="C479" s="159"/>
      <c r="D479" s="91"/>
      <c r="E479" s="174"/>
      <c r="F479" s="92"/>
      <c r="G479" s="93"/>
      <c r="H479" s="94"/>
      <c r="I479" s="185"/>
      <c r="J479" s="200"/>
      <c r="K479" s="210"/>
      <c r="L479" s="95"/>
      <c r="M479" s="92"/>
      <c r="N479" s="95"/>
      <c r="O479" s="92"/>
      <c r="P479" s="95"/>
      <c r="Q479" s="128"/>
      <c r="R479" s="95"/>
      <c r="S479" s="128"/>
      <c r="T479" s="211"/>
      <c r="U479" s="203"/>
      <c r="V479" s="92"/>
      <c r="W479" s="96"/>
      <c r="X479" s="92"/>
      <c r="Y479" s="220"/>
      <c r="Z479" s="226"/>
      <c r="AA479" s="165"/>
      <c r="AB479" s="165"/>
      <c r="AC479" s="165"/>
      <c r="AD479" s="165"/>
      <c r="AE479" s="165"/>
      <c r="AF479" s="168"/>
      <c r="AG479"/>
      <c r="AH479" s="107">
        <f t="shared" si="301"/>
        <v>0</v>
      </c>
      <c r="AI479" s="107">
        <f t="shared" si="302"/>
        <v>0</v>
      </c>
      <c r="AJ479" s="107">
        <f t="shared" si="303"/>
        <v>0</v>
      </c>
      <c r="AK479" s="107">
        <f t="shared" si="304"/>
        <v>0</v>
      </c>
      <c r="AL479" s="107">
        <f t="shared" si="305"/>
        <v>0</v>
      </c>
      <c r="AM479" s="107">
        <f t="shared" si="300"/>
        <v>0</v>
      </c>
      <c r="AO479" s="161" t="e">
        <f t="shared" si="306"/>
        <v>#DIV/0!</v>
      </c>
      <c r="AP479" s="161" t="e">
        <f t="shared" si="307"/>
        <v>#DIV/0!</v>
      </c>
      <c r="AQ479" s="161" t="e">
        <f t="shared" si="308"/>
        <v>#DIV/0!</v>
      </c>
      <c r="AR479" s="161" t="e">
        <f t="shared" si="309"/>
        <v>#DIV/0!</v>
      </c>
      <c r="AS479" s="161" t="e">
        <f t="shared" si="310"/>
        <v>#DIV/0!</v>
      </c>
      <c r="AT479" s="107">
        <f t="shared" si="311"/>
        <v>0</v>
      </c>
      <c r="AU479" s="161" t="e">
        <f t="shared" si="312"/>
        <v>#DIV/0!</v>
      </c>
      <c r="AV479" s="161" t="e">
        <f t="shared" si="313"/>
        <v>#DIV/0!</v>
      </c>
      <c r="AW479" s="161" t="e">
        <f t="shared" si="314"/>
        <v>#DIV/0!</v>
      </c>
      <c r="AX479" s="161" t="e">
        <f t="shared" si="315"/>
        <v>#DIV/0!</v>
      </c>
      <c r="AY479" s="161" t="e">
        <f t="shared" si="316"/>
        <v>#DIV/0!</v>
      </c>
      <c r="AZ479" s="107">
        <f t="shared" si="317"/>
        <v>0</v>
      </c>
      <c r="BA479" s="161" t="e">
        <f t="shared" si="318"/>
        <v>#DIV/0!</v>
      </c>
      <c r="BB479" s="161" t="e">
        <f t="shared" si="319"/>
        <v>#DIV/0!</v>
      </c>
      <c r="BC479" s="161" t="e">
        <f t="shared" si="320"/>
        <v>#DIV/0!</v>
      </c>
      <c r="BD479" s="161" t="e">
        <f t="shared" si="321"/>
        <v>#DIV/0!</v>
      </c>
      <c r="BE479" s="161" t="e">
        <f t="shared" si="322"/>
        <v>#DIV/0!</v>
      </c>
      <c r="BF479" s="107">
        <f t="shared" si="323"/>
        <v>0</v>
      </c>
      <c r="BG479" s="161" t="e">
        <f t="shared" si="324"/>
        <v>#DIV/0!</v>
      </c>
      <c r="BH479" s="161" t="e">
        <f t="shared" si="325"/>
        <v>#DIV/0!</v>
      </c>
      <c r="BI479" s="161" t="e">
        <f t="shared" si="326"/>
        <v>#DIV/0!</v>
      </c>
      <c r="BJ479" s="161" t="e">
        <f t="shared" si="327"/>
        <v>#DIV/0!</v>
      </c>
      <c r="BK479" s="161" t="e">
        <f t="shared" si="328"/>
        <v>#DIV/0!</v>
      </c>
      <c r="BL479" s="107">
        <f t="shared" si="329"/>
        <v>0</v>
      </c>
      <c r="BM479" s="161" t="e">
        <f t="shared" si="330"/>
        <v>#DIV/0!</v>
      </c>
      <c r="BN479" s="161" t="e">
        <f t="shared" si="331"/>
        <v>#DIV/0!</v>
      </c>
      <c r="BO479" s="161" t="e">
        <f t="shared" si="332"/>
        <v>#DIV/0!</v>
      </c>
      <c r="BP479" s="161" t="e">
        <f t="shared" si="333"/>
        <v>#DIV/0!</v>
      </c>
      <c r="BQ479" s="161" t="e">
        <f t="shared" si="334"/>
        <v>#DIV/0!</v>
      </c>
      <c r="BR479" s="107">
        <f t="shared" si="335"/>
        <v>0</v>
      </c>
      <c r="BS479" s="161" t="e">
        <f t="shared" si="336"/>
        <v>#DIV/0!</v>
      </c>
      <c r="BT479" s="161" t="e">
        <f t="shared" si="337"/>
        <v>#DIV/0!</v>
      </c>
      <c r="BU479" s="161" t="e">
        <f t="shared" si="338"/>
        <v>#DIV/0!</v>
      </c>
      <c r="BV479" s="161" t="e">
        <f t="shared" si="339"/>
        <v>#DIV/0!</v>
      </c>
      <c r="BW479" s="161" t="e">
        <f t="shared" si="340"/>
        <v>#DIV/0!</v>
      </c>
      <c r="BX479" s="107">
        <f t="shared" si="341"/>
        <v>0</v>
      </c>
      <c r="BZ479" s="40" t="e">
        <f>VLOOKUP(I479,Lists!$D$2:$D$19,1,FALSE)</f>
        <v>#N/A</v>
      </c>
      <c r="CA479" s="40" t="e">
        <f>VLOOKUP($I479,Blends!$B$2:$B$115,1,FALSE)</f>
        <v>#N/A</v>
      </c>
      <c r="CC479" s="218">
        <f>ROUND(IF($I479="Other HFC Blend",(Z479*$L479*SUMIF(Lists!$E$2:$E$133,'Quarterly Information'!$K479,Exchange_Value)+Z479*$N479*SUMIF(Lists!$E$2:$E$133,'Quarterly Information'!$M479,Exchange_Value)+Z479*$P479*SUMIF(Lists!$E$2:$E$133,'Quarterly Information'!$O479,Exchange_Value)+Z479*$R479*SUMIF(Lists!$E$2:$E$133,'Quarterly Information'!$Q479,Exchange_Value)+Z479*$T479*SUMIF(Lists!$E$2:$E$133,'Quarterly Information'!$S479,Exchange_Value))/1000,Z479*SUMIF(Lists!$E$2:$E$133,$I479,Exchange_Value)/1000),1)</f>
        <v>0</v>
      </c>
      <c r="CD479" s="218">
        <f>ROUND(IF($I479="Other HFC Blend",(AA479*$L479*SUMIF(Lists!$E$2:$E$133,'Quarterly Information'!$K479,Exchange_Value)+AA479*$N479*SUMIF(Lists!$E$2:$E$133,'Quarterly Information'!$M479,Exchange_Value)+AA479*$P479*SUMIF(Lists!$E$2:$E$133,'Quarterly Information'!$O479,Exchange_Value)+AA479*$R479*SUMIF(Lists!$E$2:$E$133,'Quarterly Information'!$Q479,Exchange_Value)+AA479*$T479*SUMIF(Lists!$E$2:$E$133,'Quarterly Information'!$S479,Exchange_Value))/1000,AA479*SUMIF(Lists!$E$2:$E$133,$I479,Exchange_Value)/1000),1)</f>
        <v>0</v>
      </c>
      <c r="CE479" s="218">
        <f>ROUND(IF($I479="Other HFC Blend",(AB479*$L479*SUMIF(Lists!$E$2:$E$133,'Quarterly Information'!$K479,Exchange_Value)+AB479*$N479*SUMIF(Lists!$E$2:$E$133,'Quarterly Information'!$M479,Exchange_Value)+AB479*$P479*SUMIF(Lists!$E$2:$E$133,'Quarterly Information'!$O479,Exchange_Value)+AB479*$R479*SUMIF(Lists!$E$2:$E$133,'Quarterly Information'!$Q479,Exchange_Value)+AB479*$T479*SUMIF(Lists!$E$2:$E$133,'Quarterly Information'!$S479,Exchange_Value))/1000,AB479*SUMIF(Lists!$E$2:$E$133,$I479,Exchange_Value)/1000),1)</f>
        <v>0</v>
      </c>
      <c r="CF479" s="218">
        <f>ROUND(IF($I479="Other HFC Blend",(AC479*$L479*SUMIF(Lists!$E$2:$E$133,'Quarterly Information'!$K479,Exchange_Value)+AC479*$N479*SUMIF(Lists!$E$2:$E$133,'Quarterly Information'!$M479,Exchange_Value)+AC479*$P479*SUMIF(Lists!$E$2:$E$133,'Quarterly Information'!$O479,Exchange_Value)+AC479*$R479*SUMIF(Lists!$E$2:$E$133,'Quarterly Information'!$Q479,Exchange_Value)+AC479*$T479*SUMIF(Lists!$E$2:$E$133,'Quarterly Information'!$S479,Exchange_Value))/1000,AC479*SUMIF(Lists!$E$2:$E$133,$I479,Exchange_Value)/1000),1)</f>
        <v>0</v>
      </c>
      <c r="CG479" s="218">
        <f>ROUND(IF($I479="Other HFC Blend",(AD479*$L479*SUMIF(Lists!$E$2:$E$133,'Quarterly Information'!$K479,Exchange_Value)+AD479*$N479*SUMIF(Lists!$E$2:$E$133,'Quarterly Information'!$M479,Exchange_Value)+AD479*$P479*SUMIF(Lists!$E$2:$E$133,'Quarterly Information'!$O479,Exchange_Value)+AD479*$R479*SUMIF(Lists!$E$2:$E$133,'Quarterly Information'!$Q479,Exchange_Value)+AD479*$T479*SUMIF(Lists!$E$2:$E$133,'Quarterly Information'!$S479,Exchange_Value))/1000,AD479*SUMIF(Lists!$E$2:$E$133,$I479,Exchange_Value)/1000),1)</f>
        <v>0</v>
      </c>
      <c r="CH479" s="218">
        <f>ROUND(IF($I479="Other HFC Blend",(AE479*$L479*SUMIF(Lists!$E$2:$E$133,'Quarterly Information'!$K479,Exchange_Value)+AE479*$N479*SUMIF(Lists!$E$2:$E$133,'Quarterly Information'!$M479,Exchange_Value)+AE479*$P479*SUMIF(Lists!$E$2:$E$133,'Quarterly Information'!$O479,Exchange_Value)+AE479*$R479*SUMIF(Lists!$E$2:$E$133,'Quarterly Information'!$Q479,Exchange_Value)+AE479*$T479*SUMIF(Lists!$E$2:$E$133,'Quarterly Information'!$S479,Exchange_Value))/1000,AE479*SUMIF(Lists!$E$2:$E$133,$I479,Exchange_Value)/1000),1)</f>
        <v>0</v>
      </c>
      <c r="CI479" s="218">
        <f>ROUND(IF($I479="Other HFC Blend",(AF479*$L479*SUMIF(Lists!$E$2:$E$133,'Quarterly Information'!$K479,Exchange_Value)+AF479*$N479*SUMIF(Lists!$E$2:$E$133,'Quarterly Information'!$M479,Exchange_Value)+AF479*$P479*SUMIF(Lists!$E$2:$E$133,'Quarterly Information'!$O479,Exchange_Value)+AF479*$R479*SUMIF(Lists!$E$2:$E$133,'Quarterly Information'!$Q479,Exchange_Value)+AF479*$T479*SUMIF(Lists!$E$2:$E$133,'Quarterly Information'!$S479,Exchange_Value))/1000,AF479*SUMIF(Lists!$E$2:$E$133,$I479,Exchange_Value)/1000),1)</f>
        <v>0</v>
      </c>
    </row>
    <row r="480" spans="1:87" ht="14" x14ac:dyDescent="0.25">
      <c r="A480" s="39">
        <v>438</v>
      </c>
      <c r="B480" s="90" t="str">
        <f t="shared" si="299"/>
        <v/>
      </c>
      <c r="C480" s="159"/>
      <c r="D480" s="91"/>
      <c r="E480" s="174"/>
      <c r="F480" s="92"/>
      <c r="G480" s="93"/>
      <c r="H480" s="94"/>
      <c r="I480" s="185"/>
      <c r="J480" s="200"/>
      <c r="K480" s="210"/>
      <c r="L480" s="95"/>
      <c r="M480" s="92"/>
      <c r="N480" s="95"/>
      <c r="O480" s="92"/>
      <c r="P480" s="95"/>
      <c r="Q480" s="128"/>
      <c r="R480" s="95"/>
      <c r="S480" s="128"/>
      <c r="T480" s="211"/>
      <c r="U480" s="203"/>
      <c r="V480" s="92"/>
      <c r="W480" s="96"/>
      <c r="X480" s="92"/>
      <c r="Y480" s="220"/>
      <c r="Z480" s="226"/>
      <c r="AA480" s="165"/>
      <c r="AB480" s="165"/>
      <c r="AC480" s="165"/>
      <c r="AD480" s="165"/>
      <c r="AE480" s="165"/>
      <c r="AF480" s="168"/>
      <c r="AG480"/>
      <c r="AH480" s="107">
        <f t="shared" si="301"/>
        <v>0</v>
      </c>
      <c r="AI480" s="107">
        <f t="shared" si="302"/>
        <v>0</v>
      </c>
      <c r="AJ480" s="107">
        <f t="shared" si="303"/>
        <v>0</v>
      </c>
      <c r="AK480" s="107">
        <f t="shared" si="304"/>
        <v>0</v>
      </c>
      <c r="AL480" s="107">
        <f t="shared" si="305"/>
        <v>0</v>
      </c>
      <c r="AM480" s="107">
        <f t="shared" si="300"/>
        <v>0</v>
      </c>
      <c r="AO480" s="161" t="e">
        <f t="shared" si="306"/>
        <v>#DIV/0!</v>
      </c>
      <c r="AP480" s="161" t="e">
        <f t="shared" si="307"/>
        <v>#DIV/0!</v>
      </c>
      <c r="AQ480" s="161" t="e">
        <f t="shared" si="308"/>
        <v>#DIV/0!</v>
      </c>
      <c r="AR480" s="161" t="e">
        <f t="shared" si="309"/>
        <v>#DIV/0!</v>
      </c>
      <c r="AS480" s="161" t="e">
        <f t="shared" si="310"/>
        <v>#DIV/0!</v>
      </c>
      <c r="AT480" s="107">
        <f t="shared" si="311"/>
        <v>0</v>
      </c>
      <c r="AU480" s="161" t="e">
        <f t="shared" si="312"/>
        <v>#DIV/0!</v>
      </c>
      <c r="AV480" s="161" t="e">
        <f t="shared" si="313"/>
        <v>#DIV/0!</v>
      </c>
      <c r="AW480" s="161" t="e">
        <f t="shared" si="314"/>
        <v>#DIV/0!</v>
      </c>
      <c r="AX480" s="161" t="e">
        <f t="shared" si="315"/>
        <v>#DIV/0!</v>
      </c>
      <c r="AY480" s="161" t="e">
        <f t="shared" si="316"/>
        <v>#DIV/0!</v>
      </c>
      <c r="AZ480" s="107">
        <f t="shared" si="317"/>
        <v>0</v>
      </c>
      <c r="BA480" s="161" t="e">
        <f t="shared" si="318"/>
        <v>#DIV/0!</v>
      </c>
      <c r="BB480" s="161" t="e">
        <f t="shared" si="319"/>
        <v>#DIV/0!</v>
      </c>
      <c r="BC480" s="161" t="e">
        <f t="shared" si="320"/>
        <v>#DIV/0!</v>
      </c>
      <c r="BD480" s="161" t="e">
        <f t="shared" si="321"/>
        <v>#DIV/0!</v>
      </c>
      <c r="BE480" s="161" t="e">
        <f t="shared" si="322"/>
        <v>#DIV/0!</v>
      </c>
      <c r="BF480" s="107">
        <f t="shared" si="323"/>
        <v>0</v>
      </c>
      <c r="BG480" s="161" t="e">
        <f t="shared" si="324"/>
        <v>#DIV/0!</v>
      </c>
      <c r="BH480" s="161" t="e">
        <f t="shared" si="325"/>
        <v>#DIV/0!</v>
      </c>
      <c r="BI480" s="161" t="e">
        <f t="shared" si="326"/>
        <v>#DIV/0!</v>
      </c>
      <c r="BJ480" s="161" t="e">
        <f t="shared" si="327"/>
        <v>#DIV/0!</v>
      </c>
      <c r="BK480" s="161" t="e">
        <f t="shared" si="328"/>
        <v>#DIV/0!</v>
      </c>
      <c r="BL480" s="107">
        <f t="shared" si="329"/>
        <v>0</v>
      </c>
      <c r="BM480" s="161" t="e">
        <f t="shared" si="330"/>
        <v>#DIV/0!</v>
      </c>
      <c r="BN480" s="161" t="e">
        <f t="shared" si="331"/>
        <v>#DIV/0!</v>
      </c>
      <c r="BO480" s="161" t="e">
        <f t="shared" si="332"/>
        <v>#DIV/0!</v>
      </c>
      <c r="BP480" s="161" t="e">
        <f t="shared" si="333"/>
        <v>#DIV/0!</v>
      </c>
      <c r="BQ480" s="161" t="e">
        <f t="shared" si="334"/>
        <v>#DIV/0!</v>
      </c>
      <c r="BR480" s="107">
        <f t="shared" si="335"/>
        <v>0</v>
      </c>
      <c r="BS480" s="161" t="e">
        <f t="shared" si="336"/>
        <v>#DIV/0!</v>
      </c>
      <c r="BT480" s="161" t="e">
        <f t="shared" si="337"/>
        <v>#DIV/0!</v>
      </c>
      <c r="BU480" s="161" t="e">
        <f t="shared" si="338"/>
        <v>#DIV/0!</v>
      </c>
      <c r="BV480" s="161" t="e">
        <f t="shared" si="339"/>
        <v>#DIV/0!</v>
      </c>
      <c r="BW480" s="161" t="e">
        <f t="shared" si="340"/>
        <v>#DIV/0!</v>
      </c>
      <c r="BX480" s="107">
        <f t="shared" si="341"/>
        <v>0</v>
      </c>
      <c r="BZ480" s="40" t="e">
        <f>VLOOKUP(I480,Lists!$D$2:$D$19,1,FALSE)</f>
        <v>#N/A</v>
      </c>
      <c r="CA480" s="40" t="e">
        <f>VLOOKUP($I480,Blends!$B$2:$B$115,1,FALSE)</f>
        <v>#N/A</v>
      </c>
      <c r="CC480" s="218">
        <f>ROUND(IF($I480="Other HFC Blend",(Z480*$L480*SUMIF(Lists!$E$2:$E$133,'Quarterly Information'!$K480,Exchange_Value)+Z480*$N480*SUMIF(Lists!$E$2:$E$133,'Quarterly Information'!$M480,Exchange_Value)+Z480*$P480*SUMIF(Lists!$E$2:$E$133,'Quarterly Information'!$O480,Exchange_Value)+Z480*$R480*SUMIF(Lists!$E$2:$E$133,'Quarterly Information'!$Q480,Exchange_Value)+Z480*$T480*SUMIF(Lists!$E$2:$E$133,'Quarterly Information'!$S480,Exchange_Value))/1000,Z480*SUMIF(Lists!$E$2:$E$133,$I480,Exchange_Value)/1000),1)</f>
        <v>0</v>
      </c>
      <c r="CD480" s="218">
        <f>ROUND(IF($I480="Other HFC Blend",(AA480*$L480*SUMIF(Lists!$E$2:$E$133,'Quarterly Information'!$K480,Exchange_Value)+AA480*$N480*SUMIF(Lists!$E$2:$E$133,'Quarterly Information'!$M480,Exchange_Value)+AA480*$P480*SUMIF(Lists!$E$2:$E$133,'Quarterly Information'!$O480,Exchange_Value)+AA480*$R480*SUMIF(Lists!$E$2:$E$133,'Quarterly Information'!$Q480,Exchange_Value)+AA480*$T480*SUMIF(Lists!$E$2:$E$133,'Quarterly Information'!$S480,Exchange_Value))/1000,AA480*SUMIF(Lists!$E$2:$E$133,$I480,Exchange_Value)/1000),1)</f>
        <v>0</v>
      </c>
      <c r="CE480" s="218">
        <f>ROUND(IF($I480="Other HFC Blend",(AB480*$L480*SUMIF(Lists!$E$2:$E$133,'Quarterly Information'!$K480,Exchange_Value)+AB480*$N480*SUMIF(Lists!$E$2:$E$133,'Quarterly Information'!$M480,Exchange_Value)+AB480*$P480*SUMIF(Lists!$E$2:$E$133,'Quarterly Information'!$O480,Exchange_Value)+AB480*$R480*SUMIF(Lists!$E$2:$E$133,'Quarterly Information'!$Q480,Exchange_Value)+AB480*$T480*SUMIF(Lists!$E$2:$E$133,'Quarterly Information'!$S480,Exchange_Value))/1000,AB480*SUMIF(Lists!$E$2:$E$133,$I480,Exchange_Value)/1000),1)</f>
        <v>0</v>
      </c>
      <c r="CF480" s="218">
        <f>ROUND(IF($I480="Other HFC Blend",(AC480*$L480*SUMIF(Lists!$E$2:$E$133,'Quarterly Information'!$K480,Exchange_Value)+AC480*$N480*SUMIF(Lists!$E$2:$E$133,'Quarterly Information'!$M480,Exchange_Value)+AC480*$P480*SUMIF(Lists!$E$2:$E$133,'Quarterly Information'!$O480,Exchange_Value)+AC480*$R480*SUMIF(Lists!$E$2:$E$133,'Quarterly Information'!$Q480,Exchange_Value)+AC480*$T480*SUMIF(Lists!$E$2:$E$133,'Quarterly Information'!$S480,Exchange_Value))/1000,AC480*SUMIF(Lists!$E$2:$E$133,$I480,Exchange_Value)/1000),1)</f>
        <v>0</v>
      </c>
      <c r="CG480" s="218">
        <f>ROUND(IF($I480="Other HFC Blend",(AD480*$L480*SUMIF(Lists!$E$2:$E$133,'Quarterly Information'!$K480,Exchange_Value)+AD480*$N480*SUMIF(Lists!$E$2:$E$133,'Quarterly Information'!$M480,Exchange_Value)+AD480*$P480*SUMIF(Lists!$E$2:$E$133,'Quarterly Information'!$O480,Exchange_Value)+AD480*$R480*SUMIF(Lists!$E$2:$E$133,'Quarterly Information'!$Q480,Exchange_Value)+AD480*$T480*SUMIF(Lists!$E$2:$E$133,'Quarterly Information'!$S480,Exchange_Value))/1000,AD480*SUMIF(Lists!$E$2:$E$133,$I480,Exchange_Value)/1000),1)</f>
        <v>0</v>
      </c>
      <c r="CH480" s="218">
        <f>ROUND(IF($I480="Other HFC Blend",(AE480*$L480*SUMIF(Lists!$E$2:$E$133,'Quarterly Information'!$K480,Exchange_Value)+AE480*$N480*SUMIF(Lists!$E$2:$E$133,'Quarterly Information'!$M480,Exchange_Value)+AE480*$P480*SUMIF(Lists!$E$2:$E$133,'Quarterly Information'!$O480,Exchange_Value)+AE480*$R480*SUMIF(Lists!$E$2:$E$133,'Quarterly Information'!$Q480,Exchange_Value)+AE480*$T480*SUMIF(Lists!$E$2:$E$133,'Quarterly Information'!$S480,Exchange_Value))/1000,AE480*SUMIF(Lists!$E$2:$E$133,$I480,Exchange_Value)/1000),1)</f>
        <v>0</v>
      </c>
      <c r="CI480" s="218">
        <f>ROUND(IF($I480="Other HFC Blend",(AF480*$L480*SUMIF(Lists!$E$2:$E$133,'Quarterly Information'!$K480,Exchange_Value)+AF480*$N480*SUMIF(Lists!$E$2:$E$133,'Quarterly Information'!$M480,Exchange_Value)+AF480*$P480*SUMIF(Lists!$E$2:$E$133,'Quarterly Information'!$O480,Exchange_Value)+AF480*$R480*SUMIF(Lists!$E$2:$E$133,'Quarterly Information'!$Q480,Exchange_Value)+AF480*$T480*SUMIF(Lists!$E$2:$E$133,'Quarterly Information'!$S480,Exchange_Value))/1000,AF480*SUMIF(Lists!$E$2:$E$133,$I480,Exchange_Value)/1000),1)</f>
        <v>0</v>
      </c>
    </row>
    <row r="481" spans="1:87" ht="14" x14ac:dyDescent="0.25">
      <c r="A481" s="39">
        <v>439</v>
      </c>
      <c r="B481" s="90" t="str">
        <f t="shared" si="299"/>
        <v/>
      </c>
      <c r="C481" s="159"/>
      <c r="D481" s="91"/>
      <c r="E481" s="174"/>
      <c r="F481" s="92"/>
      <c r="G481" s="93"/>
      <c r="H481" s="94"/>
      <c r="I481" s="185"/>
      <c r="J481" s="200"/>
      <c r="K481" s="210"/>
      <c r="L481" s="95"/>
      <c r="M481" s="92"/>
      <c r="N481" s="95"/>
      <c r="O481" s="92"/>
      <c r="P481" s="95"/>
      <c r="Q481" s="128"/>
      <c r="R481" s="95"/>
      <c r="S481" s="128"/>
      <c r="T481" s="211"/>
      <c r="U481" s="203"/>
      <c r="V481" s="92"/>
      <c r="W481" s="96"/>
      <c r="X481" s="92"/>
      <c r="Y481" s="220"/>
      <c r="Z481" s="226"/>
      <c r="AA481" s="165"/>
      <c r="AB481" s="165"/>
      <c r="AC481" s="165"/>
      <c r="AD481" s="165"/>
      <c r="AE481" s="165"/>
      <c r="AF481" s="168"/>
      <c r="AG481"/>
      <c r="AH481" s="107">
        <f t="shared" si="301"/>
        <v>0</v>
      </c>
      <c r="AI481" s="107">
        <f t="shared" si="302"/>
        <v>0</v>
      </c>
      <c r="AJ481" s="107">
        <f t="shared" si="303"/>
        <v>0</v>
      </c>
      <c r="AK481" s="107">
        <f t="shared" si="304"/>
        <v>0</v>
      </c>
      <c r="AL481" s="107">
        <f t="shared" si="305"/>
        <v>0</v>
      </c>
      <c r="AM481" s="107">
        <f t="shared" si="300"/>
        <v>0</v>
      </c>
      <c r="AO481" s="161" t="e">
        <f t="shared" si="306"/>
        <v>#DIV/0!</v>
      </c>
      <c r="AP481" s="161" t="e">
        <f t="shared" si="307"/>
        <v>#DIV/0!</v>
      </c>
      <c r="AQ481" s="161" t="e">
        <f t="shared" si="308"/>
        <v>#DIV/0!</v>
      </c>
      <c r="AR481" s="161" t="e">
        <f t="shared" si="309"/>
        <v>#DIV/0!</v>
      </c>
      <c r="AS481" s="161" t="e">
        <f t="shared" si="310"/>
        <v>#DIV/0!</v>
      </c>
      <c r="AT481" s="107">
        <f t="shared" si="311"/>
        <v>0</v>
      </c>
      <c r="AU481" s="161" t="e">
        <f t="shared" si="312"/>
        <v>#DIV/0!</v>
      </c>
      <c r="AV481" s="161" t="e">
        <f t="shared" si="313"/>
        <v>#DIV/0!</v>
      </c>
      <c r="AW481" s="161" t="e">
        <f t="shared" si="314"/>
        <v>#DIV/0!</v>
      </c>
      <c r="AX481" s="161" t="e">
        <f t="shared" si="315"/>
        <v>#DIV/0!</v>
      </c>
      <c r="AY481" s="161" t="e">
        <f t="shared" si="316"/>
        <v>#DIV/0!</v>
      </c>
      <c r="AZ481" s="107">
        <f t="shared" si="317"/>
        <v>0</v>
      </c>
      <c r="BA481" s="161" t="e">
        <f t="shared" si="318"/>
        <v>#DIV/0!</v>
      </c>
      <c r="BB481" s="161" t="e">
        <f t="shared" si="319"/>
        <v>#DIV/0!</v>
      </c>
      <c r="BC481" s="161" t="e">
        <f t="shared" si="320"/>
        <v>#DIV/0!</v>
      </c>
      <c r="BD481" s="161" t="e">
        <f t="shared" si="321"/>
        <v>#DIV/0!</v>
      </c>
      <c r="BE481" s="161" t="e">
        <f t="shared" si="322"/>
        <v>#DIV/0!</v>
      </c>
      <c r="BF481" s="107">
        <f t="shared" si="323"/>
        <v>0</v>
      </c>
      <c r="BG481" s="161" t="e">
        <f t="shared" si="324"/>
        <v>#DIV/0!</v>
      </c>
      <c r="BH481" s="161" t="e">
        <f t="shared" si="325"/>
        <v>#DIV/0!</v>
      </c>
      <c r="BI481" s="161" t="e">
        <f t="shared" si="326"/>
        <v>#DIV/0!</v>
      </c>
      <c r="BJ481" s="161" t="e">
        <f t="shared" si="327"/>
        <v>#DIV/0!</v>
      </c>
      <c r="BK481" s="161" t="e">
        <f t="shared" si="328"/>
        <v>#DIV/0!</v>
      </c>
      <c r="BL481" s="107">
        <f t="shared" si="329"/>
        <v>0</v>
      </c>
      <c r="BM481" s="161" t="e">
        <f t="shared" si="330"/>
        <v>#DIV/0!</v>
      </c>
      <c r="BN481" s="161" t="e">
        <f t="shared" si="331"/>
        <v>#DIV/0!</v>
      </c>
      <c r="BO481" s="161" t="e">
        <f t="shared" si="332"/>
        <v>#DIV/0!</v>
      </c>
      <c r="BP481" s="161" t="e">
        <f t="shared" si="333"/>
        <v>#DIV/0!</v>
      </c>
      <c r="BQ481" s="161" t="e">
        <f t="shared" si="334"/>
        <v>#DIV/0!</v>
      </c>
      <c r="BR481" s="107">
        <f t="shared" si="335"/>
        <v>0</v>
      </c>
      <c r="BS481" s="161" t="e">
        <f t="shared" si="336"/>
        <v>#DIV/0!</v>
      </c>
      <c r="BT481" s="161" t="e">
        <f t="shared" si="337"/>
        <v>#DIV/0!</v>
      </c>
      <c r="BU481" s="161" t="e">
        <f t="shared" si="338"/>
        <v>#DIV/0!</v>
      </c>
      <c r="BV481" s="161" t="e">
        <f t="shared" si="339"/>
        <v>#DIV/0!</v>
      </c>
      <c r="BW481" s="161" t="e">
        <f t="shared" si="340"/>
        <v>#DIV/0!</v>
      </c>
      <c r="BX481" s="107">
        <f t="shared" si="341"/>
        <v>0</v>
      </c>
      <c r="BZ481" s="40" t="e">
        <f>VLOOKUP(I481,Lists!$D$2:$D$19,1,FALSE)</f>
        <v>#N/A</v>
      </c>
      <c r="CA481" s="40" t="e">
        <f>VLOOKUP($I481,Blends!$B$2:$B$115,1,FALSE)</f>
        <v>#N/A</v>
      </c>
      <c r="CC481" s="218">
        <f>ROUND(IF($I481="Other HFC Blend",(Z481*$L481*SUMIF(Lists!$E$2:$E$133,'Quarterly Information'!$K481,Exchange_Value)+Z481*$N481*SUMIF(Lists!$E$2:$E$133,'Quarterly Information'!$M481,Exchange_Value)+Z481*$P481*SUMIF(Lists!$E$2:$E$133,'Quarterly Information'!$O481,Exchange_Value)+Z481*$R481*SUMIF(Lists!$E$2:$E$133,'Quarterly Information'!$Q481,Exchange_Value)+Z481*$T481*SUMIF(Lists!$E$2:$E$133,'Quarterly Information'!$S481,Exchange_Value))/1000,Z481*SUMIF(Lists!$E$2:$E$133,$I481,Exchange_Value)/1000),1)</f>
        <v>0</v>
      </c>
      <c r="CD481" s="218">
        <f>ROUND(IF($I481="Other HFC Blend",(AA481*$L481*SUMIF(Lists!$E$2:$E$133,'Quarterly Information'!$K481,Exchange_Value)+AA481*$N481*SUMIF(Lists!$E$2:$E$133,'Quarterly Information'!$M481,Exchange_Value)+AA481*$P481*SUMIF(Lists!$E$2:$E$133,'Quarterly Information'!$O481,Exchange_Value)+AA481*$R481*SUMIF(Lists!$E$2:$E$133,'Quarterly Information'!$Q481,Exchange_Value)+AA481*$T481*SUMIF(Lists!$E$2:$E$133,'Quarterly Information'!$S481,Exchange_Value))/1000,AA481*SUMIF(Lists!$E$2:$E$133,$I481,Exchange_Value)/1000),1)</f>
        <v>0</v>
      </c>
      <c r="CE481" s="218">
        <f>ROUND(IF($I481="Other HFC Blend",(AB481*$L481*SUMIF(Lists!$E$2:$E$133,'Quarterly Information'!$K481,Exchange_Value)+AB481*$N481*SUMIF(Lists!$E$2:$E$133,'Quarterly Information'!$M481,Exchange_Value)+AB481*$P481*SUMIF(Lists!$E$2:$E$133,'Quarterly Information'!$O481,Exchange_Value)+AB481*$R481*SUMIF(Lists!$E$2:$E$133,'Quarterly Information'!$Q481,Exchange_Value)+AB481*$T481*SUMIF(Lists!$E$2:$E$133,'Quarterly Information'!$S481,Exchange_Value))/1000,AB481*SUMIF(Lists!$E$2:$E$133,$I481,Exchange_Value)/1000),1)</f>
        <v>0</v>
      </c>
      <c r="CF481" s="218">
        <f>ROUND(IF($I481="Other HFC Blend",(AC481*$L481*SUMIF(Lists!$E$2:$E$133,'Quarterly Information'!$K481,Exchange_Value)+AC481*$N481*SUMIF(Lists!$E$2:$E$133,'Quarterly Information'!$M481,Exchange_Value)+AC481*$P481*SUMIF(Lists!$E$2:$E$133,'Quarterly Information'!$O481,Exchange_Value)+AC481*$R481*SUMIF(Lists!$E$2:$E$133,'Quarterly Information'!$Q481,Exchange_Value)+AC481*$T481*SUMIF(Lists!$E$2:$E$133,'Quarterly Information'!$S481,Exchange_Value))/1000,AC481*SUMIF(Lists!$E$2:$E$133,$I481,Exchange_Value)/1000),1)</f>
        <v>0</v>
      </c>
      <c r="CG481" s="218">
        <f>ROUND(IF($I481="Other HFC Blend",(AD481*$L481*SUMIF(Lists!$E$2:$E$133,'Quarterly Information'!$K481,Exchange_Value)+AD481*$N481*SUMIF(Lists!$E$2:$E$133,'Quarterly Information'!$M481,Exchange_Value)+AD481*$P481*SUMIF(Lists!$E$2:$E$133,'Quarterly Information'!$O481,Exchange_Value)+AD481*$R481*SUMIF(Lists!$E$2:$E$133,'Quarterly Information'!$Q481,Exchange_Value)+AD481*$T481*SUMIF(Lists!$E$2:$E$133,'Quarterly Information'!$S481,Exchange_Value))/1000,AD481*SUMIF(Lists!$E$2:$E$133,$I481,Exchange_Value)/1000),1)</f>
        <v>0</v>
      </c>
      <c r="CH481" s="218">
        <f>ROUND(IF($I481="Other HFC Blend",(AE481*$L481*SUMIF(Lists!$E$2:$E$133,'Quarterly Information'!$K481,Exchange_Value)+AE481*$N481*SUMIF(Lists!$E$2:$E$133,'Quarterly Information'!$M481,Exchange_Value)+AE481*$P481*SUMIF(Lists!$E$2:$E$133,'Quarterly Information'!$O481,Exchange_Value)+AE481*$R481*SUMIF(Lists!$E$2:$E$133,'Quarterly Information'!$Q481,Exchange_Value)+AE481*$T481*SUMIF(Lists!$E$2:$E$133,'Quarterly Information'!$S481,Exchange_Value))/1000,AE481*SUMIF(Lists!$E$2:$E$133,$I481,Exchange_Value)/1000),1)</f>
        <v>0</v>
      </c>
      <c r="CI481" s="218">
        <f>ROUND(IF($I481="Other HFC Blend",(AF481*$L481*SUMIF(Lists!$E$2:$E$133,'Quarterly Information'!$K481,Exchange_Value)+AF481*$N481*SUMIF(Lists!$E$2:$E$133,'Quarterly Information'!$M481,Exchange_Value)+AF481*$P481*SUMIF(Lists!$E$2:$E$133,'Quarterly Information'!$O481,Exchange_Value)+AF481*$R481*SUMIF(Lists!$E$2:$E$133,'Quarterly Information'!$Q481,Exchange_Value)+AF481*$T481*SUMIF(Lists!$E$2:$E$133,'Quarterly Information'!$S481,Exchange_Value))/1000,AF481*SUMIF(Lists!$E$2:$E$133,$I481,Exchange_Value)/1000),1)</f>
        <v>0</v>
      </c>
    </row>
    <row r="482" spans="1:87" ht="14" x14ac:dyDescent="0.25">
      <c r="A482" s="39">
        <v>440</v>
      </c>
      <c r="B482" s="90" t="str">
        <f t="shared" si="299"/>
        <v/>
      </c>
      <c r="C482" s="159"/>
      <c r="D482" s="91"/>
      <c r="E482" s="174"/>
      <c r="F482" s="92"/>
      <c r="G482" s="93"/>
      <c r="H482" s="94"/>
      <c r="I482" s="185"/>
      <c r="J482" s="200"/>
      <c r="K482" s="210"/>
      <c r="L482" s="95"/>
      <c r="M482" s="92"/>
      <c r="N482" s="95"/>
      <c r="O482" s="92"/>
      <c r="P482" s="95"/>
      <c r="Q482" s="128"/>
      <c r="R482" s="95"/>
      <c r="S482" s="128"/>
      <c r="T482" s="211"/>
      <c r="U482" s="203"/>
      <c r="V482" s="92"/>
      <c r="W482" s="96"/>
      <c r="X482" s="92"/>
      <c r="Y482" s="220"/>
      <c r="Z482" s="226"/>
      <c r="AA482" s="165"/>
      <c r="AB482" s="165"/>
      <c r="AC482" s="165"/>
      <c r="AD482" s="165"/>
      <c r="AE482" s="165"/>
      <c r="AF482" s="168"/>
      <c r="AG482"/>
      <c r="AH482" s="107">
        <f t="shared" si="301"/>
        <v>0</v>
      </c>
      <c r="AI482" s="107">
        <f t="shared" si="302"/>
        <v>0</v>
      </c>
      <c r="AJ482" s="107">
        <f t="shared" si="303"/>
        <v>0</v>
      </c>
      <c r="AK482" s="107">
        <f t="shared" si="304"/>
        <v>0</v>
      </c>
      <c r="AL482" s="107">
        <f t="shared" si="305"/>
        <v>0</v>
      </c>
      <c r="AM482" s="107">
        <f t="shared" si="300"/>
        <v>0</v>
      </c>
      <c r="AO482" s="161" t="e">
        <f t="shared" si="306"/>
        <v>#DIV/0!</v>
      </c>
      <c r="AP482" s="161" t="e">
        <f t="shared" si="307"/>
        <v>#DIV/0!</v>
      </c>
      <c r="AQ482" s="161" t="e">
        <f t="shared" si="308"/>
        <v>#DIV/0!</v>
      </c>
      <c r="AR482" s="161" t="e">
        <f t="shared" si="309"/>
        <v>#DIV/0!</v>
      </c>
      <c r="AS482" s="161" t="e">
        <f t="shared" si="310"/>
        <v>#DIV/0!</v>
      </c>
      <c r="AT482" s="107">
        <f t="shared" si="311"/>
        <v>0</v>
      </c>
      <c r="AU482" s="161" t="e">
        <f t="shared" si="312"/>
        <v>#DIV/0!</v>
      </c>
      <c r="AV482" s="161" t="e">
        <f t="shared" si="313"/>
        <v>#DIV/0!</v>
      </c>
      <c r="AW482" s="161" t="e">
        <f t="shared" si="314"/>
        <v>#DIV/0!</v>
      </c>
      <c r="AX482" s="161" t="e">
        <f t="shared" si="315"/>
        <v>#DIV/0!</v>
      </c>
      <c r="AY482" s="161" t="e">
        <f t="shared" si="316"/>
        <v>#DIV/0!</v>
      </c>
      <c r="AZ482" s="107">
        <f t="shared" si="317"/>
        <v>0</v>
      </c>
      <c r="BA482" s="161" t="e">
        <f t="shared" si="318"/>
        <v>#DIV/0!</v>
      </c>
      <c r="BB482" s="161" t="e">
        <f t="shared" si="319"/>
        <v>#DIV/0!</v>
      </c>
      <c r="BC482" s="161" t="e">
        <f t="shared" si="320"/>
        <v>#DIV/0!</v>
      </c>
      <c r="BD482" s="161" t="e">
        <f t="shared" si="321"/>
        <v>#DIV/0!</v>
      </c>
      <c r="BE482" s="161" t="e">
        <f t="shared" si="322"/>
        <v>#DIV/0!</v>
      </c>
      <c r="BF482" s="107">
        <f t="shared" si="323"/>
        <v>0</v>
      </c>
      <c r="BG482" s="161" t="e">
        <f t="shared" si="324"/>
        <v>#DIV/0!</v>
      </c>
      <c r="BH482" s="161" t="e">
        <f t="shared" si="325"/>
        <v>#DIV/0!</v>
      </c>
      <c r="BI482" s="161" t="e">
        <f t="shared" si="326"/>
        <v>#DIV/0!</v>
      </c>
      <c r="BJ482" s="161" t="e">
        <f t="shared" si="327"/>
        <v>#DIV/0!</v>
      </c>
      <c r="BK482" s="161" t="e">
        <f t="shared" si="328"/>
        <v>#DIV/0!</v>
      </c>
      <c r="BL482" s="107">
        <f t="shared" si="329"/>
        <v>0</v>
      </c>
      <c r="BM482" s="161" t="e">
        <f t="shared" si="330"/>
        <v>#DIV/0!</v>
      </c>
      <c r="BN482" s="161" t="e">
        <f t="shared" si="331"/>
        <v>#DIV/0!</v>
      </c>
      <c r="BO482" s="161" t="e">
        <f t="shared" si="332"/>
        <v>#DIV/0!</v>
      </c>
      <c r="BP482" s="161" t="e">
        <f t="shared" si="333"/>
        <v>#DIV/0!</v>
      </c>
      <c r="BQ482" s="161" t="e">
        <f t="shared" si="334"/>
        <v>#DIV/0!</v>
      </c>
      <c r="BR482" s="107">
        <f t="shared" si="335"/>
        <v>0</v>
      </c>
      <c r="BS482" s="161" t="e">
        <f t="shared" si="336"/>
        <v>#DIV/0!</v>
      </c>
      <c r="BT482" s="161" t="e">
        <f t="shared" si="337"/>
        <v>#DIV/0!</v>
      </c>
      <c r="BU482" s="161" t="e">
        <f t="shared" si="338"/>
        <v>#DIV/0!</v>
      </c>
      <c r="BV482" s="161" t="e">
        <f t="shared" si="339"/>
        <v>#DIV/0!</v>
      </c>
      <c r="BW482" s="161" t="e">
        <f t="shared" si="340"/>
        <v>#DIV/0!</v>
      </c>
      <c r="BX482" s="107">
        <f t="shared" si="341"/>
        <v>0</v>
      </c>
      <c r="BZ482" s="40" t="e">
        <f>VLOOKUP(I482,Lists!$D$2:$D$19,1,FALSE)</f>
        <v>#N/A</v>
      </c>
      <c r="CA482" s="40" t="e">
        <f>VLOOKUP($I482,Blends!$B$2:$B$115,1,FALSE)</f>
        <v>#N/A</v>
      </c>
      <c r="CC482" s="218">
        <f>ROUND(IF($I482="Other HFC Blend",(Z482*$L482*SUMIF(Lists!$E$2:$E$133,'Quarterly Information'!$K482,Exchange_Value)+Z482*$N482*SUMIF(Lists!$E$2:$E$133,'Quarterly Information'!$M482,Exchange_Value)+Z482*$P482*SUMIF(Lists!$E$2:$E$133,'Quarterly Information'!$O482,Exchange_Value)+Z482*$R482*SUMIF(Lists!$E$2:$E$133,'Quarterly Information'!$Q482,Exchange_Value)+Z482*$T482*SUMIF(Lists!$E$2:$E$133,'Quarterly Information'!$S482,Exchange_Value))/1000,Z482*SUMIF(Lists!$E$2:$E$133,$I482,Exchange_Value)/1000),1)</f>
        <v>0</v>
      </c>
      <c r="CD482" s="218">
        <f>ROUND(IF($I482="Other HFC Blend",(AA482*$L482*SUMIF(Lists!$E$2:$E$133,'Quarterly Information'!$K482,Exchange_Value)+AA482*$N482*SUMIF(Lists!$E$2:$E$133,'Quarterly Information'!$M482,Exchange_Value)+AA482*$P482*SUMIF(Lists!$E$2:$E$133,'Quarterly Information'!$O482,Exchange_Value)+AA482*$R482*SUMIF(Lists!$E$2:$E$133,'Quarterly Information'!$Q482,Exchange_Value)+AA482*$T482*SUMIF(Lists!$E$2:$E$133,'Quarterly Information'!$S482,Exchange_Value))/1000,AA482*SUMIF(Lists!$E$2:$E$133,$I482,Exchange_Value)/1000),1)</f>
        <v>0</v>
      </c>
      <c r="CE482" s="218">
        <f>ROUND(IF($I482="Other HFC Blend",(AB482*$L482*SUMIF(Lists!$E$2:$E$133,'Quarterly Information'!$K482,Exchange_Value)+AB482*$N482*SUMIF(Lists!$E$2:$E$133,'Quarterly Information'!$M482,Exchange_Value)+AB482*$P482*SUMIF(Lists!$E$2:$E$133,'Quarterly Information'!$O482,Exchange_Value)+AB482*$R482*SUMIF(Lists!$E$2:$E$133,'Quarterly Information'!$Q482,Exchange_Value)+AB482*$T482*SUMIF(Lists!$E$2:$E$133,'Quarterly Information'!$S482,Exchange_Value))/1000,AB482*SUMIF(Lists!$E$2:$E$133,$I482,Exchange_Value)/1000),1)</f>
        <v>0</v>
      </c>
      <c r="CF482" s="218">
        <f>ROUND(IF($I482="Other HFC Blend",(AC482*$L482*SUMIF(Lists!$E$2:$E$133,'Quarterly Information'!$K482,Exchange_Value)+AC482*$N482*SUMIF(Lists!$E$2:$E$133,'Quarterly Information'!$M482,Exchange_Value)+AC482*$P482*SUMIF(Lists!$E$2:$E$133,'Quarterly Information'!$O482,Exchange_Value)+AC482*$R482*SUMIF(Lists!$E$2:$E$133,'Quarterly Information'!$Q482,Exchange_Value)+AC482*$T482*SUMIF(Lists!$E$2:$E$133,'Quarterly Information'!$S482,Exchange_Value))/1000,AC482*SUMIF(Lists!$E$2:$E$133,$I482,Exchange_Value)/1000),1)</f>
        <v>0</v>
      </c>
      <c r="CG482" s="218">
        <f>ROUND(IF($I482="Other HFC Blend",(AD482*$L482*SUMIF(Lists!$E$2:$E$133,'Quarterly Information'!$K482,Exchange_Value)+AD482*$N482*SUMIF(Lists!$E$2:$E$133,'Quarterly Information'!$M482,Exchange_Value)+AD482*$P482*SUMIF(Lists!$E$2:$E$133,'Quarterly Information'!$O482,Exchange_Value)+AD482*$R482*SUMIF(Lists!$E$2:$E$133,'Quarterly Information'!$Q482,Exchange_Value)+AD482*$T482*SUMIF(Lists!$E$2:$E$133,'Quarterly Information'!$S482,Exchange_Value))/1000,AD482*SUMIF(Lists!$E$2:$E$133,$I482,Exchange_Value)/1000),1)</f>
        <v>0</v>
      </c>
      <c r="CH482" s="218">
        <f>ROUND(IF($I482="Other HFC Blend",(AE482*$L482*SUMIF(Lists!$E$2:$E$133,'Quarterly Information'!$K482,Exchange_Value)+AE482*$N482*SUMIF(Lists!$E$2:$E$133,'Quarterly Information'!$M482,Exchange_Value)+AE482*$P482*SUMIF(Lists!$E$2:$E$133,'Quarterly Information'!$O482,Exchange_Value)+AE482*$R482*SUMIF(Lists!$E$2:$E$133,'Quarterly Information'!$Q482,Exchange_Value)+AE482*$T482*SUMIF(Lists!$E$2:$E$133,'Quarterly Information'!$S482,Exchange_Value))/1000,AE482*SUMIF(Lists!$E$2:$E$133,$I482,Exchange_Value)/1000),1)</f>
        <v>0</v>
      </c>
      <c r="CI482" s="218">
        <f>ROUND(IF($I482="Other HFC Blend",(AF482*$L482*SUMIF(Lists!$E$2:$E$133,'Quarterly Information'!$K482,Exchange_Value)+AF482*$N482*SUMIF(Lists!$E$2:$E$133,'Quarterly Information'!$M482,Exchange_Value)+AF482*$P482*SUMIF(Lists!$E$2:$E$133,'Quarterly Information'!$O482,Exchange_Value)+AF482*$R482*SUMIF(Lists!$E$2:$E$133,'Quarterly Information'!$Q482,Exchange_Value)+AF482*$T482*SUMIF(Lists!$E$2:$E$133,'Quarterly Information'!$S482,Exchange_Value))/1000,AF482*SUMIF(Lists!$E$2:$E$133,$I482,Exchange_Value)/1000),1)</f>
        <v>0</v>
      </c>
    </row>
    <row r="483" spans="1:87" ht="14" x14ac:dyDescent="0.25">
      <c r="A483" s="39">
        <v>441</v>
      </c>
      <c r="B483" s="90" t="str">
        <f t="shared" si="299"/>
        <v/>
      </c>
      <c r="C483" s="159"/>
      <c r="D483" s="91"/>
      <c r="E483" s="174"/>
      <c r="F483" s="92"/>
      <c r="G483" s="93"/>
      <c r="H483" s="94"/>
      <c r="I483" s="185"/>
      <c r="J483" s="200"/>
      <c r="K483" s="210"/>
      <c r="L483" s="95"/>
      <c r="M483" s="92"/>
      <c r="N483" s="95"/>
      <c r="O483" s="92"/>
      <c r="P483" s="95"/>
      <c r="Q483" s="128"/>
      <c r="R483" s="95"/>
      <c r="S483" s="128"/>
      <c r="T483" s="211"/>
      <c r="U483" s="203"/>
      <c r="V483" s="92"/>
      <c r="W483" s="96"/>
      <c r="X483" s="92"/>
      <c r="Y483" s="220"/>
      <c r="Z483" s="226"/>
      <c r="AA483" s="165"/>
      <c r="AB483" s="165"/>
      <c r="AC483" s="165"/>
      <c r="AD483" s="165"/>
      <c r="AE483" s="165"/>
      <c r="AF483" s="168"/>
      <c r="AG483"/>
      <c r="AH483" s="107">
        <f t="shared" si="301"/>
        <v>0</v>
      </c>
      <c r="AI483" s="107">
        <f t="shared" si="302"/>
        <v>0</v>
      </c>
      <c r="AJ483" s="107">
        <f t="shared" si="303"/>
        <v>0</v>
      </c>
      <c r="AK483" s="107">
        <f t="shared" si="304"/>
        <v>0</v>
      </c>
      <c r="AL483" s="107">
        <f t="shared" si="305"/>
        <v>0</v>
      </c>
      <c r="AM483" s="107">
        <f t="shared" si="300"/>
        <v>0</v>
      </c>
      <c r="AO483" s="161" t="e">
        <f t="shared" si="306"/>
        <v>#DIV/0!</v>
      </c>
      <c r="AP483" s="161" t="e">
        <f t="shared" si="307"/>
        <v>#DIV/0!</v>
      </c>
      <c r="AQ483" s="161" t="e">
        <f t="shared" si="308"/>
        <v>#DIV/0!</v>
      </c>
      <c r="AR483" s="161" t="e">
        <f t="shared" si="309"/>
        <v>#DIV/0!</v>
      </c>
      <c r="AS483" s="161" t="e">
        <f t="shared" si="310"/>
        <v>#DIV/0!</v>
      </c>
      <c r="AT483" s="107">
        <f t="shared" si="311"/>
        <v>0</v>
      </c>
      <c r="AU483" s="161" t="e">
        <f t="shared" si="312"/>
        <v>#DIV/0!</v>
      </c>
      <c r="AV483" s="161" t="e">
        <f t="shared" si="313"/>
        <v>#DIV/0!</v>
      </c>
      <c r="AW483" s="161" t="e">
        <f t="shared" si="314"/>
        <v>#DIV/0!</v>
      </c>
      <c r="AX483" s="161" t="e">
        <f t="shared" si="315"/>
        <v>#DIV/0!</v>
      </c>
      <c r="AY483" s="161" t="e">
        <f t="shared" si="316"/>
        <v>#DIV/0!</v>
      </c>
      <c r="AZ483" s="107">
        <f t="shared" si="317"/>
        <v>0</v>
      </c>
      <c r="BA483" s="161" t="e">
        <f t="shared" si="318"/>
        <v>#DIV/0!</v>
      </c>
      <c r="BB483" s="161" t="e">
        <f t="shared" si="319"/>
        <v>#DIV/0!</v>
      </c>
      <c r="BC483" s="161" t="e">
        <f t="shared" si="320"/>
        <v>#DIV/0!</v>
      </c>
      <c r="BD483" s="161" t="e">
        <f t="shared" si="321"/>
        <v>#DIV/0!</v>
      </c>
      <c r="BE483" s="161" t="e">
        <f t="shared" si="322"/>
        <v>#DIV/0!</v>
      </c>
      <c r="BF483" s="107">
        <f t="shared" si="323"/>
        <v>0</v>
      </c>
      <c r="BG483" s="161" t="e">
        <f t="shared" si="324"/>
        <v>#DIV/0!</v>
      </c>
      <c r="BH483" s="161" t="e">
        <f t="shared" si="325"/>
        <v>#DIV/0!</v>
      </c>
      <c r="BI483" s="161" t="e">
        <f t="shared" si="326"/>
        <v>#DIV/0!</v>
      </c>
      <c r="BJ483" s="161" t="e">
        <f t="shared" si="327"/>
        <v>#DIV/0!</v>
      </c>
      <c r="BK483" s="161" t="e">
        <f t="shared" si="328"/>
        <v>#DIV/0!</v>
      </c>
      <c r="BL483" s="107">
        <f t="shared" si="329"/>
        <v>0</v>
      </c>
      <c r="BM483" s="161" t="e">
        <f t="shared" si="330"/>
        <v>#DIV/0!</v>
      </c>
      <c r="BN483" s="161" t="e">
        <f t="shared" si="331"/>
        <v>#DIV/0!</v>
      </c>
      <c r="BO483" s="161" t="e">
        <f t="shared" si="332"/>
        <v>#DIV/0!</v>
      </c>
      <c r="BP483" s="161" t="e">
        <f t="shared" si="333"/>
        <v>#DIV/0!</v>
      </c>
      <c r="BQ483" s="161" t="e">
        <f t="shared" si="334"/>
        <v>#DIV/0!</v>
      </c>
      <c r="BR483" s="107">
        <f t="shared" si="335"/>
        <v>0</v>
      </c>
      <c r="BS483" s="161" t="e">
        <f t="shared" si="336"/>
        <v>#DIV/0!</v>
      </c>
      <c r="BT483" s="161" t="e">
        <f t="shared" si="337"/>
        <v>#DIV/0!</v>
      </c>
      <c r="BU483" s="161" t="e">
        <f t="shared" si="338"/>
        <v>#DIV/0!</v>
      </c>
      <c r="BV483" s="161" t="e">
        <f t="shared" si="339"/>
        <v>#DIV/0!</v>
      </c>
      <c r="BW483" s="161" t="e">
        <f t="shared" si="340"/>
        <v>#DIV/0!</v>
      </c>
      <c r="BX483" s="107">
        <f t="shared" si="341"/>
        <v>0</v>
      </c>
      <c r="BZ483" s="40" t="e">
        <f>VLOOKUP(I483,Lists!$D$2:$D$19,1,FALSE)</f>
        <v>#N/A</v>
      </c>
      <c r="CA483" s="40" t="e">
        <f>VLOOKUP($I483,Blends!$B$2:$B$115,1,FALSE)</f>
        <v>#N/A</v>
      </c>
      <c r="CC483" s="218">
        <f>ROUND(IF($I483="Other HFC Blend",(Z483*$L483*SUMIF(Lists!$E$2:$E$133,'Quarterly Information'!$K483,Exchange_Value)+Z483*$N483*SUMIF(Lists!$E$2:$E$133,'Quarterly Information'!$M483,Exchange_Value)+Z483*$P483*SUMIF(Lists!$E$2:$E$133,'Quarterly Information'!$O483,Exchange_Value)+Z483*$R483*SUMIF(Lists!$E$2:$E$133,'Quarterly Information'!$Q483,Exchange_Value)+Z483*$T483*SUMIF(Lists!$E$2:$E$133,'Quarterly Information'!$S483,Exchange_Value))/1000,Z483*SUMIF(Lists!$E$2:$E$133,$I483,Exchange_Value)/1000),1)</f>
        <v>0</v>
      </c>
      <c r="CD483" s="218">
        <f>ROUND(IF($I483="Other HFC Blend",(AA483*$L483*SUMIF(Lists!$E$2:$E$133,'Quarterly Information'!$K483,Exchange_Value)+AA483*$N483*SUMIF(Lists!$E$2:$E$133,'Quarterly Information'!$M483,Exchange_Value)+AA483*$P483*SUMIF(Lists!$E$2:$E$133,'Quarterly Information'!$O483,Exchange_Value)+AA483*$R483*SUMIF(Lists!$E$2:$E$133,'Quarterly Information'!$Q483,Exchange_Value)+AA483*$T483*SUMIF(Lists!$E$2:$E$133,'Quarterly Information'!$S483,Exchange_Value))/1000,AA483*SUMIF(Lists!$E$2:$E$133,$I483,Exchange_Value)/1000),1)</f>
        <v>0</v>
      </c>
      <c r="CE483" s="218">
        <f>ROUND(IF($I483="Other HFC Blend",(AB483*$L483*SUMIF(Lists!$E$2:$E$133,'Quarterly Information'!$K483,Exchange_Value)+AB483*$N483*SUMIF(Lists!$E$2:$E$133,'Quarterly Information'!$M483,Exchange_Value)+AB483*$P483*SUMIF(Lists!$E$2:$E$133,'Quarterly Information'!$O483,Exchange_Value)+AB483*$R483*SUMIF(Lists!$E$2:$E$133,'Quarterly Information'!$Q483,Exchange_Value)+AB483*$T483*SUMIF(Lists!$E$2:$E$133,'Quarterly Information'!$S483,Exchange_Value))/1000,AB483*SUMIF(Lists!$E$2:$E$133,$I483,Exchange_Value)/1000),1)</f>
        <v>0</v>
      </c>
      <c r="CF483" s="218">
        <f>ROUND(IF($I483="Other HFC Blend",(AC483*$L483*SUMIF(Lists!$E$2:$E$133,'Quarterly Information'!$K483,Exchange_Value)+AC483*$N483*SUMIF(Lists!$E$2:$E$133,'Quarterly Information'!$M483,Exchange_Value)+AC483*$P483*SUMIF(Lists!$E$2:$E$133,'Quarterly Information'!$O483,Exchange_Value)+AC483*$R483*SUMIF(Lists!$E$2:$E$133,'Quarterly Information'!$Q483,Exchange_Value)+AC483*$T483*SUMIF(Lists!$E$2:$E$133,'Quarterly Information'!$S483,Exchange_Value))/1000,AC483*SUMIF(Lists!$E$2:$E$133,$I483,Exchange_Value)/1000),1)</f>
        <v>0</v>
      </c>
      <c r="CG483" s="218">
        <f>ROUND(IF($I483="Other HFC Blend",(AD483*$L483*SUMIF(Lists!$E$2:$E$133,'Quarterly Information'!$K483,Exchange_Value)+AD483*$N483*SUMIF(Lists!$E$2:$E$133,'Quarterly Information'!$M483,Exchange_Value)+AD483*$P483*SUMIF(Lists!$E$2:$E$133,'Quarterly Information'!$O483,Exchange_Value)+AD483*$R483*SUMIF(Lists!$E$2:$E$133,'Quarterly Information'!$Q483,Exchange_Value)+AD483*$T483*SUMIF(Lists!$E$2:$E$133,'Quarterly Information'!$S483,Exchange_Value))/1000,AD483*SUMIF(Lists!$E$2:$E$133,$I483,Exchange_Value)/1000),1)</f>
        <v>0</v>
      </c>
      <c r="CH483" s="218">
        <f>ROUND(IF($I483="Other HFC Blend",(AE483*$L483*SUMIF(Lists!$E$2:$E$133,'Quarterly Information'!$K483,Exchange_Value)+AE483*$N483*SUMIF(Lists!$E$2:$E$133,'Quarterly Information'!$M483,Exchange_Value)+AE483*$P483*SUMIF(Lists!$E$2:$E$133,'Quarterly Information'!$O483,Exchange_Value)+AE483*$R483*SUMIF(Lists!$E$2:$E$133,'Quarterly Information'!$Q483,Exchange_Value)+AE483*$T483*SUMIF(Lists!$E$2:$E$133,'Quarterly Information'!$S483,Exchange_Value))/1000,AE483*SUMIF(Lists!$E$2:$E$133,$I483,Exchange_Value)/1000),1)</f>
        <v>0</v>
      </c>
      <c r="CI483" s="218">
        <f>ROUND(IF($I483="Other HFC Blend",(AF483*$L483*SUMIF(Lists!$E$2:$E$133,'Quarterly Information'!$K483,Exchange_Value)+AF483*$N483*SUMIF(Lists!$E$2:$E$133,'Quarterly Information'!$M483,Exchange_Value)+AF483*$P483*SUMIF(Lists!$E$2:$E$133,'Quarterly Information'!$O483,Exchange_Value)+AF483*$R483*SUMIF(Lists!$E$2:$E$133,'Quarterly Information'!$Q483,Exchange_Value)+AF483*$T483*SUMIF(Lists!$E$2:$E$133,'Quarterly Information'!$S483,Exchange_Value))/1000,AF483*SUMIF(Lists!$E$2:$E$133,$I483,Exchange_Value)/1000),1)</f>
        <v>0</v>
      </c>
    </row>
    <row r="484" spans="1:87" ht="14" x14ac:dyDescent="0.25">
      <c r="A484" s="39">
        <v>442</v>
      </c>
      <c r="B484" s="90" t="str">
        <f t="shared" si="299"/>
        <v/>
      </c>
      <c r="C484" s="159"/>
      <c r="D484" s="91"/>
      <c r="E484" s="174"/>
      <c r="F484" s="92"/>
      <c r="G484" s="93"/>
      <c r="H484" s="94"/>
      <c r="I484" s="185"/>
      <c r="J484" s="200"/>
      <c r="K484" s="210"/>
      <c r="L484" s="95"/>
      <c r="M484" s="92"/>
      <c r="N484" s="95"/>
      <c r="O484" s="92"/>
      <c r="P484" s="95"/>
      <c r="Q484" s="128"/>
      <c r="R484" s="95"/>
      <c r="S484" s="128"/>
      <c r="T484" s="211"/>
      <c r="U484" s="203"/>
      <c r="V484" s="92"/>
      <c r="W484" s="96"/>
      <c r="X484" s="92"/>
      <c r="Y484" s="220"/>
      <c r="Z484" s="226"/>
      <c r="AA484" s="165"/>
      <c r="AB484" s="165"/>
      <c r="AC484" s="165"/>
      <c r="AD484" s="165"/>
      <c r="AE484" s="165"/>
      <c r="AF484" s="168"/>
      <c r="AG484"/>
      <c r="AH484" s="107">
        <f t="shared" si="301"/>
        <v>0</v>
      </c>
      <c r="AI484" s="107">
        <f t="shared" si="302"/>
        <v>0</v>
      </c>
      <c r="AJ484" s="107">
        <f t="shared" si="303"/>
        <v>0</v>
      </c>
      <c r="AK484" s="107">
        <f t="shared" si="304"/>
        <v>0</v>
      </c>
      <c r="AL484" s="107">
        <f t="shared" si="305"/>
        <v>0</v>
      </c>
      <c r="AM484" s="107">
        <f t="shared" si="300"/>
        <v>0</v>
      </c>
      <c r="AO484" s="161" t="e">
        <f t="shared" si="306"/>
        <v>#DIV/0!</v>
      </c>
      <c r="AP484" s="161" t="e">
        <f t="shared" si="307"/>
        <v>#DIV/0!</v>
      </c>
      <c r="AQ484" s="161" t="e">
        <f t="shared" si="308"/>
        <v>#DIV/0!</v>
      </c>
      <c r="AR484" s="161" t="e">
        <f t="shared" si="309"/>
        <v>#DIV/0!</v>
      </c>
      <c r="AS484" s="161" t="e">
        <f t="shared" si="310"/>
        <v>#DIV/0!</v>
      </c>
      <c r="AT484" s="107">
        <f t="shared" si="311"/>
        <v>0</v>
      </c>
      <c r="AU484" s="161" t="e">
        <f t="shared" si="312"/>
        <v>#DIV/0!</v>
      </c>
      <c r="AV484" s="161" t="e">
        <f t="shared" si="313"/>
        <v>#DIV/0!</v>
      </c>
      <c r="AW484" s="161" t="e">
        <f t="shared" si="314"/>
        <v>#DIV/0!</v>
      </c>
      <c r="AX484" s="161" t="e">
        <f t="shared" si="315"/>
        <v>#DIV/0!</v>
      </c>
      <c r="AY484" s="161" t="e">
        <f t="shared" si="316"/>
        <v>#DIV/0!</v>
      </c>
      <c r="AZ484" s="107">
        <f t="shared" si="317"/>
        <v>0</v>
      </c>
      <c r="BA484" s="161" t="e">
        <f t="shared" si="318"/>
        <v>#DIV/0!</v>
      </c>
      <c r="BB484" s="161" t="e">
        <f t="shared" si="319"/>
        <v>#DIV/0!</v>
      </c>
      <c r="BC484" s="161" t="e">
        <f t="shared" si="320"/>
        <v>#DIV/0!</v>
      </c>
      <c r="BD484" s="161" t="e">
        <f t="shared" si="321"/>
        <v>#DIV/0!</v>
      </c>
      <c r="BE484" s="161" t="e">
        <f t="shared" si="322"/>
        <v>#DIV/0!</v>
      </c>
      <c r="BF484" s="107">
        <f t="shared" si="323"/>
        <v>0</v>
      </c>
      <c r="BG484" s="161" t="e">
        <f t="shared" si="324"/>
        <v>#DIV/0!</v>
      </c>
      <c r="BH484" s="161" t="e">
        <f t="shared" si="325"/>
        <v>#DIV/0!</v>
      </c>
      <c r="BI484" s="161" t="e">
        <f t="shared" si="326"/>
        <v>#DIV/0!</v>
      </c>
      <c r="BJ484" s="161" t="e">
        <f t="shared" si="327"/>
        <v>#DIV/0!</v>
      </c>
      <c r="BK484" s="161" t="e">
        <f t="shared" si="328"/>
        <v>#DIV/0!</v>
      </c>
      <c r="BL484" s="107">
        <f t="shared" si="329"/>
        <v>0</v>
      </c>
      <c r="BM484" s="161" t="e">
        <f t="shared" si="330"/>
        <v>#DIV/0!</v>
      </c>
      <c r="BN484" s="161" t="e">
        <f t="shared" si="331"/>
        <v>#DIV/0!</v>
      </c>
      <c r="BO484" s="161" t="e">
        <f t="shared" si="332"/>
        <v>#DIV/0!</v>
      </c>
      <c r="BP484" s="161" t="e">
        <f t="shared" si="333"/>
        <v>#DIV/0!</v>
      </c>
      <c r="BQ484" s="161" t="e">
        <f t="shared" si="334"/>
        <v>#DIV/0!</v>
      </c>
      <c r="BR484" s="107">
        <f t="shared" si="335"/>
        <v>0</v>
      </c>
      <c r="BS484" s="161" t="e">
        <f t="shared" si="336"/>
        <v>#DIV/0!</v>
      </c>
      <c r="BT484" s="161" t="e">
        <f t="shared" si="337"/>
        <v>#DIV/0!</v>
      </c>
      <c r="BU484" s="161" t="e">
        <f t="shared" si="338"/>
        <v>#DIV/0!</v>
      </c>
      <c r="BV484" s="161" t="e">
        <f t="shared" si="339"/>
        <v>#DIV/0!</v>
      </c>
      <c r="BW484" s="161" t="e">
        <f t="shared" si="340"/>
        <v>#DIV/0!</v>
      </c>
      <c r="BX484" s="107">
        <f t="shared" si="341"/>
        <v>0</v>
      </c>
      <c r="BZ484" s="40" t="e">
        <f>VLOOKUP(I484,Lists!$D$2:$D$19,1,FALSE)</f>
        <v>#N/A</v>
      </c>
      <c r="CA484" s="40" t="e">
        <f>VLOOKUP($I484,Blends!$B$2:$B$115,1,FALSE)</f>
        <v>#N/A</v>
      </c>
      <c r="CC484" s="218">
        <f>ROUND(IF($I484="Other HFC Blend",(Z484*$L484*SUMIF(Lists!$E$2:$E$133,'Quarterly Information'!$K484,Exchange_Value)+Z484*$N484*SUMIF(Lists!$E$2:$E$133,'Quarterly Information'!$M484,Exchange_Value)+Z484*$P484*SUMIF(Lists!$E$2:$E$133,'Quarterly Information'!$O484,Exchange_Value)+Z484*$R484*SUMIF(Lists!$E$2:$E$133,'Quarterly Information'!$Q484,Exchange_Value)+Z484*$T484*SUMIF(Lists!$E$2:$E$133,'Quarterly Information'!$S484,Exchange_Value))/1000,Z484*SUMIF(Lists!$E$2:$E$133,$I484,Exchange_Value)/1000),1)</f>
        <v>0</v>
      </c>
      <c r="CD484" s="218">
        <f>ROUND(IF($I484="Other HFC Blend",(AA484*$L484*SUMIF(Lists!$E$2:$E$133,'Quarterly Information'!$K484,Exchange_Value)+AA484*$N484*SUMIF(Lists!$E$2:$E$133,'Quarterly Information'!$M484,Exchange_Value)+AA484*$P484*SUMIF(Lists!$E$2:$E$133,'Quarterly Information'!$O484,Exchange_Value)+AA484*$R484*SUMIF(Lists!$E$2:$E$133,'Quarterly Information'!$Q484,Exchange_Value)+AA484*$T484*SUMIF(Lists!$E$2:$E$133,'Quarterly Information'!$S484,Exchange_Value))/1000,AA484*SUMIF(Lists!$E$2:$E$133,$I484,Exchange_Value)/1000),1)</f>
        <v>0</v>
      </c>
      <c r="CE484" s="218">
        <f>ROUND(IF($I484="Other HFC Blend",(AB484*$L484*SUMIF(Lists!$E$2:$E$133,'Quarterly Information'!$K484,Exchange_Value)+AB484*$N484*SUMIF(Lists!$E$2:$E$133,'Quarterly Information'!$M484,Exchange_Value)+AB484*$P484*SUMIF(Lists!$E$2:$E$133,'Quarterly Information'!$O484,Exchange_Value)+AB484*$R484*SUMIF(Lists!$E$2:$E$133,'Quarterly Information'!$Q484,Exchange_Value)+AB484*$T484*SUMIF(Lists!$E$2:$E$133,'Quarterly Information'!$S484,Exchange_Value))/1000,AB484*SUMIF(Lists!$E$2:$E$133,$I484,Exchange_Value)/1000),1)</f>
        <v>0</v>
      </c>
      <c r="CF484" s="218">
        <f>ROUND(IF($I484="Other HFC Blend",(AC484*$L484*SUMIF(Lists!$E$2:$E$133,'Quarterly Information'!$K484,Exchange_Value)+AC484*$N484*SUMIF(Lists!$E$2:$E$133,'Quarterly Information'!$M484,Exchange_Value)+AC484*$P484*SUMIF(Lists!$E$2:$E$133,'Quarterly Information'!$O484,Exchange_Value)+AC484*$R484*SUMIF(Lists!$E$2:$E$133,'Quarterly Information'!$Q484,Exchange_Value)+AC484*$T484*SUMIF(Lists!$E$2:$E$133,'Quarterly Information'!$S484,Exchange_Value))/1000,AC484*SUMIF(Lists!$E$2:$E$133,$I484,Exchange_Value)/1000),1)</f>
        <v>0</v>
      </c>
      <c r="CG484" s="218">
        <f>ROUND(IF($I484="Other HFC Blend",(AD484*$L484*SUMIF(Lists!$E$2:$E$133,'Quarterly Information'!$K484,Exchange_Value)+AD484*$N484*SUMIF(Lists!$E$2:$E$133,'Quarterly Information'!$M484,Exchange_Value)+AD484*$P484*SUMIF(Lists!$E$2:$E$133,'Quarterly Information'!$O484,Exchange_Value)+AD484*$R484*SUMIF(Lists!$E$2:$E$133,'Quarterly Information'!$Q484,Exchange_Value)+AD484*$T484*SUMIF(Lists!$E$2:$E$133,'Quarterly Information'!$S484,Exchange_Value))/1000,AD484*SUMIF(Lists!$E$2:$E$133,$I484,Exchange_Value)/1000),1)</f>
        <v>0</v>
      </c>
      <c r="CH484" s="218">
        <f>ROUND(IF($I484="Other HFC Blend",(AE484*$L484*SUMIF(Lists!$E$2:$E$133,'Quarterly Information'!$K484,Exchange_Value)+AE484*$N484*SUMIF(Lists!$E$2:$E$133,'Quarterly Information'!$M484,Exchange_Value)+AE484*$P484*SUMIF(Lists!$E$2:$E$133,'Quarterly Information'!$O484,Exchange_Value)+AE484*$R484*SUMIF(Lists!$E$2:$E$133,'Quarterly Information'!$Q484,Exchange_Value)+AE484*$T484*SUMIF(Lists!$E$2:$E$133,'Quarterly Information'!$S484,Exchange_Value))/1000,AE484*SUMIF(Lists!$E$2:$E$133,$I484,Exchange_Value)/1000),1)</f>
        <v>0</v>
      </c>
      <c r="CI484" s="218">
        <f>ROUND(IF($I484="Other HFC Blend",(AF484*$L484*SUMIF(Lists!$E$2:$E$133,'Quarterly Information'!$K484,Exchange_Value)+AF484*$N484*SUMIF(Lists!$E$2:$E$133,'Quarterly Information'!$M484,Exchange_Value)+AF484*$P484*SUMIF(Lists!$E$2:$E$133,'Quarterly Information'!$O484,Exchange_Value)+AF484*$R484*SUMIF(Lists!$E$2:$E$133,'Quarterly Information'!$Q484,Exchange_Value)+AF484*$T484*SUMIF(Lists!$E$2:$E$133,'Quarterly Information'!$S484,Exchange_Value))/1000,AF484*SUMIF(Lists!$E$2:$E$133,$I484,Exchange_Value)/1000),1)</f>
        <v>0</v>
      </c>
    </row>
    <row r="485" spans="1:87" ht="14" x14ac:dyDescent="0.25">
      <c r="A485" s="39">
        <v>443</v>
      </c>
      <c r="B485" s="90" t="str">
        <f t="shared" si="299"/>
        <v/>
      </c>
      <c r="C485" s="159"/>
      <c r="D485" s="91"/>
      <c r="E485" s="174"/>
      <c r="F485" s="92"/>
      <c r="G485" s="93"/>
      <c r="H485" s="94"/>
      <c r="I485" s="185"/>
      <c r="J485" s="200"/>
      <c r="K485" s="210"/>
      <c r="L485" s="95"/>
      <c r="M485" s="92"/>
      <c r="N485" s="95"/>
      <c r="O485" s="92"/>
      <c r="P485" s="95"/>
      <c r="Q485" s="128"/>
      <c r="R485" s="95"/>
      <c r="S485" s="128"/>
      <c r="T485" s="211"/>
      <c r="U485" s="203"/>
      <c r="V485" s="92"/>
      <c r="W485" s="96"/>
      <c r="X485" s="92"/>
      <c r="Y485" s="220"/>
      <c r="Z485" s="226"/>
      <c r="AA485" s="165"/>
      <c r="AB485" s="165"/>
      <c r="AC485" s="165"/>
      <c r="AD485" s="165"/>
      <c r="AE485" s="165"/>
      <c r="AF485" s="168"/>
      <c r="AG485"/>
      <c r="AH485" s="107">
        <f t="shared" si="301"/>
        <v>0</v>
      </c>
      <c r="AI485" s="107">
        <f t="shared" si="302"/>
        <v>0</v>
      </c>
      <c r="AJ485" s="107">
        <f t="shared" si="303"/>
        <v>0</v>
      </c>
      <c r="AK485" s="107">
        <f t="shared" si="304"/>
        <v>0</v>
      </c>
      <c r="AL485" s="107">
        <f t="shared" si="305"/>
        <v>0</v>
      </c>
      <c r="AM485" s="107">
        <f t="shared" si="300"/>
        <v>0</v>
      </c>
      <c r="AO485" s="161" t="e">
        <f t="shared" si="306"/>
        <v>#DIV/0!</v>
      </c>
      <c r="AP485" s="161" t="e">
        <f t="shared" si="307"/>
        <v>#DIV/0!</v>
      </c>
      <c r="AQ485" s="161" t="e">
        <f t="shared" si="308"/>
        <v>#DIV/0!</v>
      </c>
      <c r="AR485" s="161" t="e">
        <f t="shared" si="309"/>
        <v>#DIV/0!</v>
      </c>
      <c r="AS485" s="161" t="e">
        <f t="shared" si="310"/>
        <v>#DIV/0!</v>
      </c>
      <c r="AT485" s="107">
        <f t="shared" si="311"/>
        <v>0</v>
      </c>
      <c r="AU485" s="161" t="e">
        <f t="shared" si="312"/>
        <v>#DIV/0!</v>
      </c>
      <c r="AV485" s="161" t="e">
        <f t="shared" si="313"/>
        <v>#DIV/0!</v>
      </c>
      <c r="AW485" s="161" t="e">
        <f t="shared" si="314"/>
        <v>#DIV/0!</v>
      </c>
      <c r="AX485" s="161" t="e">
        <f t="shared" si="315"/>
        <v>#DIV/0!</v>
      </c>
      <c r="AY485" s="161" t="e">
        <f t="shared" si="316"/>
        <v>#DIV/0!</v>
      </c>
      <c r="AZ485" s="107">
        <f t="shared" si="317"/>
        <v>0</v>
      </c>
      <c r="BA485" s="161" t="e">
        <f t="shared" si="318"/>
        <v>#DIV/0!</v>
      </c>
      <c r="BB485" s="161" t="e">
        <f t="shared" si="319"/>
        <v>#DIV/0!</v>
      </c>
      <c r="BC485" s="161" t="e">
        <f t="shared" si="320"/>
        <v>#DIV/0!</v>
      </c>
      <c r="BD485" s="161" t="e">
        <f t="shared" si="321"/>
        <v>#DIV/0!</v>
      </c>
      <c r="BE485" s="161" t="e">
        <f t="shared" si="322"/>
        <v>#DIV/0!</v>
      </c>
      <c r="BF485" s="107">
        <f t="shared" si="323"/>
        <v>0</v>
      </c>
      <c r="BG485" s="161" t="e">
        <f t="shared" si="324"/>
        <v>#DIV/0!</v>
      </c>
      <c r="BH485" s="161" t="e">
        <f t="shared" si="325"/>
        <v>#DIV/0!</v>
      </c>
      <c r="BI485" s="161" t="e">
        <f t="shared" si="326"/>
        <v>#DIV/0!</v>
      </c>
      <c r="BJ485" s="161" t="e">
        <f t="shared" si="327"/>
        <v>#DIV/0!</v>
      </c>
      <c r="BK485" s="161" t="e">
        <f t="shared" si="328"/>
        <v>#DIV/0!</v>
      </c>
      <c r="BL485" s="107">
        <f t="shared" si="329"/>
        <v>0</v>
      </c>
      <c r="BM485" s="161" t="e">
        <f t="shared" si="330"/>
        <v>#DIV/0!</v>
      </c>
      <c r="BN485" s="161" t="e">
        <f t="shared" si="331"/>
        <v>#DIV/0!</v>
      </c>
      <c r="BO485" s="161" t="e">
        <f t="shared" si="332"/>
        <v>#DIV/0!</v>
      </c>
      <c r="BP485" s="161" t="e">
        <f t="shared" si="333"/>
        <v>#DIV/0!</v>
      </c>
      <c r="BQ485" s="161" t="e">
        <f t="shared" si="334"/>
        <v>#DIV/0!</v>
      </c>
      <c r="BR485" s="107">
        <f t="shared" si="335"/>
        <v>0</v>
      </c>
      <c r="BS485" s="161" t="e">
        <f t="shared" si="336"/>
        <v>#DIV/0!</v>
      </c>
      <c r="BT485" s="161" t="e">
        <f t="shared" si="337"/>
        <v>#DIV/0!</v>
      </c>
      <c r="BU485" s="161" t="e">
        <f t="shared" si="338"/>
        <v>#DIV/0!</v>
      </c>
      <c r="BV485" s="161" t="e">
        <f t="shared" si="339"/>
        <v>#DIV/0!</v>
      </c>
      <c r="BW485" s="161" t="e">
        <f t="shared" si="340"/>
        <v>#DIV/0!</v>
      </c>
      <c r="BX485" s="107">
        <f t="shared" si="341"/>
        <v>0</v>
      </c>
      <c r="BZ485" s="40" t="e">
        <f>VLOOKUP(I485,Lists!$D$2:$D$19,1,FALSE)</f>
        <v>#N/A</v>
      </c>
      <c r="CA485" s="40" t="e">
        <f>VLOOKUP($I485,Blends!$B$2:$B$115,1,FALSE)</f>
        <v>#N/A</v>
      </c>
      <c r="CC485" s="218">
        <f>ROUND(IF($I485="Other HFC Blend",(Z485*$L485*SUMIF(Lists!$E$2:$E$133,'Quarterly Information'!$K485,Exchange_Value)+Z485*$N485*SUMIF(Lists!$E$2:$E$133,'Quarterly Information'!$M485,Exchange_Value)+Z485*$P485*SUMIF(Lists!$E$2:$E$133,'Quarterly Information'!$O485,Exchange_Value)+Z485*$R485*SUMIF(Lists!$E$2:$E$133,'Quarterly Information'!$Q485,Exchange_Value)+Z485*$T485*SUMIF(Lists!$E$2:$E$133,'Quarterly Information'!$S485,Exchange_Value))/1000,Z485*SUMIF(Lists!$E$2:$E$133,$I485,Exchange_Value)/1000),1)</f>
        <v>0</v>
      </c>
      <c r="CD485" s="218">
        <f>ROUND(IF($I485="Other HFC Blend",(AA485*$L485*SUMIF(Lists!$E$2:$E$133,'Quarterly Information'!$K485,Exchange_Value)+AA485*$N485*SUMIF(Lists!$E$2:$E$133,'Quarterly Information'!$M485,Exchange_Value)+AA485*$P485*SUMIF(Lists!$E$2:$E$133,'Quarterly Information'!$O485,Exchange_Value)+AA485*$R485*SUMIF(Lists!$E$2:$E$133,'Quarterly Information'!$Q485,Exchange_Value)+AA485*$T485*SUMIF(Lists!$E$2:$E$133,'Quarterly Information'!$S485,Exchange_Value))/1000,AA485*SUMIF(Lists!$E$2:$E$133,$I485,Exchange_Value)/1000),1)</f>
        <v>0</v>
      </c>
      <c r="CE485" s="218">
        <f>ROUND(IF($I485="Other HFC Blend",(AB485*$L485*SUMIF(Lists!$E$2:$E$133,'Quarterly Information'!$K485,Exchange_Value)+AB485*$N485*SUMIF(Lists!$E$2:$E$133,'Quarterly Information'!$M485,Exchange_Value)+AB485*$P485*SUMIF(Lists!$E$2:$E$133,'Quarterly Information'!$O485,Exchange_Value)+AB485*$R485*SUMIF(Lists!$E$2:$E$133,'Quarterly Information'!$Q485,Exchange_Value)+AB485*$T485*SUMIF(Lists!$E$2:$E$133,'Quarterly Information'!$S485,Exchange_Value))/1000,AB485*SUMIF(Lists!$E$2:$E$133,$I485,Exchange_Value)/1000),1)</f>
        <v>0</v>
      </c>
      <c r="CF485" s="218">
        <f>ROUND(IF($I485="Other HFC Blend",(AC485*$L485*SUMIF(Lists!$E$2:$E$133,'Quarterly Information'!$K485,Exchange_Value)+AC485*$N485*SUMIF(Lists!$E$2:$E$133,'Quarterly Information'!$M485,Exchange_Value)+AC485*$P485*SUMIF(Lists!$E$2:$E$133,'Quarterly Information'!$O485,Exchange_Value)+AC485*$R485*SUMIF(Lists!$E$2:$E$133,'Quarterly Information'!$Q485,Exchange_Value)+AC485*$T485*SUMIF(Lists!$E$2:$E$133,'Quarterly Information'!$S485,Exchange_Value))/1000,AC485*SUMIF(Lists!$E$2:$E$133,$I485,Exchange_Value)/1000),1)</f>
        <v>0</v>
      </c>
      <c r="CG485" s="218">
        <f>ROUND(IF($I485="Other HFC Blend",(AD485*$L485*SUMIF(Lists!$E$2:$E$133,'Quarterly Information'!$K485,Exchange_Value)+AD485*$N485*SUMIF(Lists!$E$2:$E$133,'Quarterly Information'!$M485,Exchange_Value)+AD485*$P485*SUMIF(Lists!$E$2:$E$133,'Quarterly Information'!$O485,Exchange_Value)+AD485*$R485*SUMIF(Lists!$E$2:$E$133,'Quarterly Information'!$Q485,Exchange_Value)+AD485*$T485*SUMIF(Lists!$E$2:$E$133,'Quarterly Information'!$S485,Exchange_Value))/1000,AD485*SUMIF(Lists!$E$2:$E$133,$I485,Exchange_Value)/1000),1)</f>
        <v>0</v>
      </c>
      <c r="CH485" s="218">
        <f>ROUND(IF($I485="Other HFC Blend",(AE485*$L485*SUMIF(Lists!$E$2:$E$133,'Quarterly Information'!$K485,Exchange_Value)+AE485*$N485*SUMIF(Lists!$E$2:$E$133,'Quarterly Information'!$M485,Exchange_Value)+AE485*$P485*SUMIF(Lists!$E$2:$E$133,'Quarterly Information'!$O485,Exchange_Value)+AE485*$R485*SUMIF(Lists!$E$2:$E$133,'Quarterly Information'!$Q485,Exchange_Value)+AE485*$T485*SUMIF(Lists!$E$2:$E$133,'Quarterly Information'!$S485,Exchange_Value))/1000,AE485*SUMIF(Lists!$E$2:$E$133,$I485,Exchange_Value)/1000),1)</f>
        <v>0</v>
      </c>
      <c r="CI485" s="218">
        <f>ROUND(IF($I485="Other HFC Blend",(AF485*$L485*SUMIF(Lists!$E$2:$E$133,'Quarterly Information'!$K485,Exchange_Value)+AF485*$N485*SUMIF(Lists!$E$2:$E$133,'Quarterly Information'!$M485,Exchange_Value)+AF485*$P485*SUMIF(Lists!$E$2:$E$133,'Quarterly Information'!$O485,Exchange_Value)+AF485*$R485*SUMIF(Lists!$E$2:$E$133,'Quarterly Information'!$Q485,Exchange_Value)+AF485*$T485*SUMIF(Lists!$E$2:$E$133,'Quarterly Information'!$S485,Exchange_Value))/1000,AF485*SUMIF(Lists!$E$2:$E$133,$I485,Exchange_Value)/1000),1)</f>
        <v>0</v>
      </c>
    </row>
    <row r="486" spans="1:87" ht="14" x14ac:dyDescent="0.25">
      <c r="A486" s="39">
        <v>444</v>
      </c>
      <c r="B486" s="90" t="str">
        <f t="shared" si="299"/>
        <v/>
      </c>
      <c r="C486" s="159"/>
      <c r="D486" s="91"/>
      <c r="E486" s="174"/>
      <c r="F486" s="92"/>
      <c r="G486" s="93"/>
      <c r="H486" s="94"/>
      <c r="I486" s="185"/>
      <c r="J486" s="200"/>
      <c r="K486" s="210"/>
      <c r="L486" s="95"/>
      <c r="M486" s="92"/>
      <c r="N486" s="95"/>
      <c r="O486" s="92"/>
      <c r="P486" s="95"/>
      <c r="Q486" s="128"/>
      <c r="R486" s="95"/>
      <c r="S486" s="128"/>
      <c r="T486" s="211"/>
      <c r="U486" s="203"/>
      <c r="V486" s="92"/>
      <c r="W486" s="96"/>
      <c r="X486" s="92"/>
      <c r="Y486" s="220"/>
      <c r="Z486" s="226"/>
      <c r="AA486" s="165"/>
      <c r="AB486" s="165"/>
      <c r="AC486" s="165"/>
      <c r="AD486" s="165"/>
      <c r="AE486" s="165"/>
      <c r="AF486" s="168"/>
      <c r="AG486"/>
      <c r="AH486" s="107">
        <f t="shared" si="301"/>
        <v>0</v>
      </c>
      <c r="AI486" s="107">
        <f t="shared" si="302"/>
        <v>0</v>
      </c>
      <c r="AJ486" s="107">
        <f t="shared" si="303"/>
        <v>0</v>
      </c>
      <c r="AK486" s="107">
        <f t="shared" si="304"/>
        <v>0</v>
      </c>
      <c r="AL486" s="107">
        <f t="shared" si="305"/>
        <v>0</v>
      </c>
      <c r="AM486" s="107">
        <f t="shared" si="300"/>
        <v>0</v>
      </c>
      <c r="AO486" s="161" t="e">
        <f t="shared" si="306"/>
        <v>#DIV/0!</v>
      </c>
      <c r="AP486" s="161" t="e">
        <f t="shared" si="307"/>
        <v>#DIV/0!</v>
      </c>
      <c r="AQ486" s="161" t="e">
        <f t="shared" si="308"/>
        <v>#DIV/0!</v>
      </c>
      <c r="AR486" s="161" t="e">
        <f t="shared" si="309"/>
        <v>#DIV/0!</v>
      </c>
      <c r="AS486" s="161" t="e">
        <f t="shared" si="310"/>
        <v>#DIV/0!</v>
      </c>
      <c r="AT486" s="107">
        <f t="shared" si="311"/>
        <v>0</v>
      </c>
      <c r="AU486" s="161" t="e">
        <f t="shared" si="312"/>
        <v>#DIV/0!</v>
      </c>
      <c r="AV486" s="161" t="e">
        <f t="shared" si="313"/>
        <v>#DIV/0!</v>
      </c>
      <c r="AW486" s="161" t="e">
        <f t="shared" si="314"/>
        <v>#DIV/0!</v>
      </c>
      <c r="AX486" s="161" t="e">
        <f t="shared" si="315"/>
        <v>#DIV/0!</v>
      </c>
      <c r="AY486" s="161" t="e">
        <f t="shared" si="316"/>
        <v>#DIV/0!</v>
      </c>
      <c r="AZ486" s="107">
        <f t="shared" si="317"/>
        <v>0</v>
      </c>
      <c r="BA486" s="161" t="e">
        <f t="shared" si="318"/>
        <v>#DIV/0!</v>
      </c>
      <c r="BB486" s="161" t="e">
        <f t="shared" si="319"/>
        <v>#DIV/0!</v>
      </c>
      <c r="BC486" s="161" t="e">
        <f t="shared" si="320"/>
        <v>#DIV/0!</v>
      </c>
      <c r="BD486" s="161" t="e">
        <f t="shared" si="321"/>
        <v>#DIV/0!</v>
      </c>
      <c r="BE486" s="161" t="e">
        <f t="shared" si="322"/>
        <v>#DIV/0!</v>
      </c>
      <c r="BF486" s="107">
        <f t="shared" si="323"/>
        <v>0</v>
      </c>
      <c r="BG486" s="161" t="e">
        <f t="shared" si="324"/>
        <v>#DIV/0!</v>
      </c>
      <c r="BH486" s="161" t="e">
        <f t="shared" si="325"/>
        <v>#DIV/0!</v>
      </c>
      <c r="BI486" s="161" t="e">
        <f t="shared" si="326"/>
        <v>#DIV/0!</v>
      </c>
      <c r="BJ486" s="161" t="e">
        <f t="shared" si="327"/>
        <v>#DIV/0!</v>
      </c>
      <c r="BK486" s="161" t="e">
        <f t="shared" si="328"/>
        <v>#DIV/0!</v>
      </c>
      <c r="BL486" s="107">
        <f t="shared" si="329"/>
        <v>0</v>
      </c>
      <c r="BM486" s="161" t="e">
        <f t="shared" si="330"/>
        <v>#DIV/0!</v>
      </c>
      <c r="BN486" s="161" t="e">
        <f t="shared" si="331"/>
        <v>#DIV/0!</v>
      </c>
      <c r="BO486" s="161" t="e">
        <f t="shared" si="332"/>
        <v>#DIV/0!</v>
      </c>
      <c r="BP486" s="161" t="e">
        <f t="shared" si="333"/>
        <v>#DIV/0!</v>
      </c>
      <c r="BQ486" s="161" t="e">
        <f t="shared" si="334"/>
        <v>#DIV/0!</v>
      </c>
      <c r="BR486" s="107">
        <f t="shared" si="335"/>
        <v>0</v>
      </c>
      <c r="BS486" s="161" t="e">
        <f t="shared" si="336"/>
        <v>#DIV/0!</v>
      </c>
      <c r="BT486" s="161" t="e">
        <f t="shared" si="337"/>
        <v>#DIV/0!</v>
      </c>
      <c r="BU486" s="161" t="e">
        <f t="shared" si="338"/>
        <v>#DIV/0!</v>
      </c>
      <c r="BV486" s="161" t="e">
        <f t="shared" si="339"/>
        <v>#DIV/0!</v>
      </c>
      <c r="BW486" s="161" t="e">
        <f t="shared" si="340"/>
        <v>#DIV/0!</v>
      </c>
      <c r="BX486" s="107">
        <f t="shared" si="341"/>
        <v>0</v>
      </c>
      <c r="BZ486" s="40" t="e">
        <f>VLOOKUP(I486,Lists!$D$2:$D$19,1,FALSE)</f>
        <v>#N/A</v>
      </c>
      <c r="CA486" s="40" t="e">
        <f>VLOOKUP($I486,Blends!$B$2:$B$115,1,FALSE)</f>
        <v>#N/A</v>
      </c>
      <c r="CC486" s="218">
        <f>ROUND(IF($I486="Other HFC Blend",(Z486*$L486*SUMIF(Lists!$E$2:$E$133,'Quarterly Information'!$K486,Exchange_Value)+Z486*$N486*SUMIF(Lists!$E$2:$E$133,'Quarterly Information'!$M486,Exchange_Value)+Z486*$P486*SUMIF(Lists!$E$2:$E$133,'Quarterly Information'!$O486,Exchange_Value)+Z486*$R486*SUMIF(Lists!$E$2:$E$133,'Quarterly Information'!$Q486,Exchange_Value)+Z486*$T486*SUMIF(Lists!$E$2:$E$133,'Quarterly Information'!$S486,Exchange_Value))/1000,Z486*SUMIF(Lists!$E$2:$E$133,$I486,Exchange_Value)/1000),1)</f>
        <v>0</v>
      </c>
      <c r="CD486" s="218">
        <f>ROUND(IF($I486="Other HFC Blend",(AA486*$L486*SUMIF(Lists!$E$2:$E$133,'Quarterly Information'!$K486,Exchange_Value)+AA486*$N486*SUMIF(Lists!$E$2:$E$133,'Quarterly Information'!$M486,Exchange_Value)+AA486*$P486*SUMIF(Lists!$E$2:$E$133,'Quarterly Information'!$O486,Exchange_Value)+AA486*$R486*SUMIF(Lists!$E$2:$E$133,'Quarterly Information'!$Q486,Exchange_Value)+AA486*$T486*SUMIF(Lists!$E$2:$E$133,'Quarterly Information'!$S486,Exchange_Value))/1000,AA486*SUMIF(Lists!$E$2:$E$133,$I486,Exchange_Value)/1000),1)</f>
        <v>0</v>
      </c>
      <c r="CE486" s="218">
        <f>ROUND(IF($I486="Other HFC Blend",(AB486*$L486*SUMIF(Lists!$E$2:$E$133,'Quarterly Information'!$K486,Exchange_Value)+AB486*$N486*SUMIF(Lists!$E$2:$E$133,'Quarterly Information'!$M486,Exchange_Value)+AB486*$P486*SUMIF(Lists!$E$2:$E$133,'Quarterly Information'!$O486,Exchange_Value)+AB486*$R486*SUMIF(Lists!$E$2:$E$133,'Quarterly Information'!$Q486,Exchange_Value)+AB486*$T486*SUMIF(Lists!$E$2:$E$133,'Quarterly Information'!$S486,Exchange_Value))/1000,AB486*SUMIF(Lists!$E$2:$E$133,$I486,Exchange_Value)/1000),1)</f>
        <v>0</v>
      </c>
      <c r="CF486" s="218">
        <f>ROUND(IF($I486="Other HFC Blend",(AC486*$L486*SUMIF(Lists!$E$2:$E$133,'Quarterly Information'!$K486,Exchange_Value)+AC486*$N486*SUMIF(Lists!$E$2:$E$133,'Quarterly Information'!$M486,Exchange_Value)+AC486*$P486*SUMIF(Lists!$E$2:$E$133,'Quarterly Information'!$O486,Exchange_Value)+AC486*$R486*SUMIF(Lists!$E$2:$E$133,'Quarterly Information'!$Q486,Exchange_Value)+AC486*$T486*SUMIF(Lists!$E$2:$E$133,'Quarterly Information'!$S486,Exchange_Value))/1000,AC486*SUMIF(Lists!$E$2:$E$133,$I486,Exchange_Value)/1000),1)</f>
        <v>0</v>
      </c>
      <c r="CG486" s="218">
        <f>ROUND(IF($I486="Other HFC Blend",(AD486*$L486*SUMIF(Lists!$E$2:$E$133,'Quarterly Information'!$K486,Exchange_Value)+AD486*$N486*SUMIF(Lists!$E$2:$E$133,'Quarterly Information'!$M486,Exchange_Value)+AD486*$P486*SUMIF(Lists!$E$2:$E$133,'Quarterly Information'!$O486,Exchange_Value)+AD486*$R486*SUMIF(Lists!$E$2:$E$133,'Quarterly Information'!$Q486,Exchange_Value)+AD486*$T486*SUMIF(Lists!$E$2:$E$133,'Quarterly Information'!$S486,Exchange_Value))/1000,AD486*SUMIF(Lists!$E$2:$E$133,$I486,Exchange_Value)/1000),1)</f>
        <v>0</v>
      </c>
      <c r="CH486" s="218">
        <f>ROUND(IF($I486="Other HFC Blend",(AE486*$L486*SUMIF(Lists!$E$2:$E$133,'Quarterly Information'!$K486,Exchange_Value)+AE486*$N486*SUMIF(Lists!$E$2:$E$133,'Quarterly Information'!$M486,Exchange_Value)+AE486*$P486*SUMIF(Lists!$E$2:$E$133,'Quarterly Information'!$O486,Exchange_Value)+AE486*$R486*SUMIF(Lists!$E$2:$E$133,'Quarterly Information'!$Q486,Exchange_Value)+AE486*$T486*SUMIF(Lists!$E$2:$E$133,'Quarterly Information'!$S486,Exchange_Value))/1000,AE486*SUMIF(Lists!$E$2:$E$133,$I486,Exchange_Value)/1000),1)</f>
        <v>0</v>
      </c>
      <c r="CI486" s="218">
        <f>ROUND(IF($I486="Other HFC Blend",(AF486*$L486*SUMIF(Lists!$E$2:$E$133,'Quarterly Information'!$K486,Exchange_Value)+AF486*$N486*SUMIF(Lists!$E$2:$E$133,'Quarterly Information'!$M486,Exchange_Value)+AF486*$P486*SUMIF(Lists!$E$2:$E$133,'Quarterly Information'!$O486,Exchange_Value)+AF486*$R486*SUMIF(Lists!$E$2:$E$133,'Quarterly Information'!$Q486,Exchange_Value)+AF486*$T486*SUMIF(Lists!$E$2:$E$133,'Quarterly Information'!$S486,Exchange_Value))/1000,AF486*SUMIF(Lists!$E$2:$E$133,$I486,Exchange_Value)/1000),1)</f>
        <v>0</v>
      </c>
    </row>
    <row r="487" spans="1:87" ht="14" x14ac:dyDescent="0.25">
      <c r="A487" s="39">
        <v>445</v>
      </c>
      <c r="B487" s="90" t="str">
        <f t="shared" si="299"/>
        <v/>
      </c>
      <c r="C487" s="159"/>
      <c r="D487" s="91"/>
      <c r="E487" s="174"/>
      <c r="F487" s="92"/>
      <c r="G487" s="93"/>
      <c r="H487" s="94"/>
      <c r="I487" s="185"/>
      <c r="J487" s="200"/>
      <c r="K487" s="210"/>
      <c r="L487" s="95"/>
      <c r="M487" s="92"/>
      <c r="N487" s="95"/>
      <c r="O487" s="92"/>
      <c r="P487" s="95"/>
      <c r="Q487" s="128"/>
      <c r="R487" s="95"/>
      <c r="S487" s="128"/>
      <c r="T487" s="211"/>
      <c r="U487" s="203"/>
      <c r="V487" s="92"/>
      <c r="W487" s="96"/>
      <c r="X487" s="92"/>
      <c r="Y487" s="220"/>
      <c r="Z487" s="226"/>
      <c r="AA487" s="165"/>
      <c r="AB487" s="165"/>
      <c r="AC487" s="165"/>
      <c r="AD487" s="165"/>
      <c r="AE487" s="165"/>
      <c r="AF487" s="168"/>
      <c r="AG487"/>
      <c r="AH487" s="107">
        <f t="shared" si="301"/>
        <v>0</v>
      </c>
      <c r="AI487" s="107">
        <f t="shared" si="302"/>
        <v>0</v>
      </c>
      <c r="AJ487" s="107">
        <f t="shared" si="303"/>
        <v>0</v>
      </c>
      <c r="AK487" s="107">
        <f t="shared" si="304"/>
        <v>0</v>
      </c>
      <c r="AL487" s="107">
        <f t="shared" si="305"/>
        <v>0</v>
      </c>
      <c r="AM487" s="107">
        <f t="shared" si="300"/>
        <v>0</v>
      </c>
      <c r="AO487" s="161" t="e">
        <f t="shared" si="306"/>
        <v>#DIV/0!</v>
      </c>
      <c r="AP487" s="161" t="e">
        <f t="shared" si="307"/>
        <v>#DIV/0!</v>
      </c>
      <c r="AQ487" s="161" t="e">
        <f t="shared" si="308"/>
        <v>#DIV/0!</v>
      </c>
      <c r="AR487" s="161" t="e">
        <f t="shared" si="309"/>
        <v>#DIV/0!</v>
      </c>
      <c r="AS487" s="161" t="e">
        <f t="shared" si="310"/>
        <v>#DIV/0!</v>
      </c>
      <c r="AT487" s="107">
        <f t="shared" si="311"/>
        <v>0</v>
      </c>
      <c r="AU487" s="161" t="e">
        <f t="shared" si="312"/>
        <v>#DIV/0!</v>
      </c>
      <c r="AV487" s="161" t="e">
        <f t="shared" si="313"/>
        <v>#DIV/0!</v>
      </c>
      <c r="AW487" s="161" t="e">
        <f t="shared" si="314"/>
        <v>#DIV/0!</v>
      </c>
      <c r="AX487" s="161" t="e">
        <f t="shared" si="315"/>
        <v>#DIV/0!</v>
      </c>
      <c r="AY487" s="161" t="e">
        <f t="shared" si="316"/>
        <v>#DIV/0!</v>
      </c>
      <c r="AZ487" s="107">
        <f t="shared" si="317"/>
        <v>0</v>
      </c>
      <c r="BA487" s="161" t="e">
        <f t="shared" si="318"/>
        <v>#DIV/0!</v>
      </c>
      <c r="BB487" s="161" t="e">
        <f t="shared" si="319"/>
        <v>#DIV/0!</v>
      </c>
      <c r="BC487" s="161" t="e">
        <f t="shared" si="320"/>
        <v>#DIV/0!</v>
      </c>
      <c r="BD487" s="161" t="e">
        <f t="shared" si="321"/>
        <v>#DIV/0!</v>
      </c>
      <c r="BE487" s="161" t="e">
        <f t="shared" si="322"/>
        <v>#DIV/0!</v>
      </c>
      <c r="BF487" s="107">
        <f t="shared" si="323"/>
        <v>0</v>
      </c>
      <c r="BG487" s="161" t="e">
        <f t="shared" si="324"/>
        <v>#DIV/0!</v>
      </c>
      <c r="BH487" s="161" t="e">
        <f t="shared" si="325"/>
        <v>#DIV/0!</v>
      </c>
      <c r="BI487" s="161" t="e">
        <f t="shared" si="326"/>
        <v>#DIV/0!</v>
      </c>
      <c r="BJ487" s="161" t="e">
        <f t="shared" si="327"/>
        <v>#DIV/0!</v>
      </c>
      <c r="BK487" s="161" t="e">
        <f t="shared" si="328"/>
        <v>#DIV/0!</v>
      </c>
      <c r="BL487" s="107">
        <f t="shared" si="329"/>
        <v>0</v>
      </c>
      <c r="BM487" s="161" t="e">
        <f t="shared" si="330"/>
        <v>#DIV/0!</v>
      </c>
      <c r="BN487" s="161" t="e">
        <f t="shared" si="331"/>
        <v>#DIV/0!</v>
      </c>
      <c r="BO487" s="161" t="e">
        <f t="shared" si="332"/>
        <v>#DIV/0!</v>
      </c>
      <c r="BP487" s="161" t="e">
        <f t="shared" si="333"/>
        <v>#DIV/0!</v>
      </c>
      <c r="BQ487" s="161" t="e">
        <f t="shared" si="334"/>
        <v>#DIV/0!</v>
      </c>
      <c r="BR487" s="107">
        <f t="shared" si="335"/>
        <v>0</v>
      </c>
      <c r="BS487" s="161" t="e">
        <f t="shared" si="336"/>
        <v>#DIV/0!</v>
      </c>
      <c r="BT487" s="161" t="e">
        <f t="shared" si="337"/>
        <v>#DIV/0!</v>
      </c>
      <c r="BU487" s="161" t="e">
        <f t="shared" si="338"/>
        <v>#DIV/0!</v>
      </c>
      <c r="BV487" s="161" t="e">
        <f t="shared" si="339"/>
        <v>#DIV/0!</v>
      </c>
      <c r="BW487" s="161" t="e">
        <f t="shared" si="340"/>
        <v>#DIV/0!</v>
      </c>
      <c r="BX487" s="107">
        <f t="shared" si="341"/>
        <v>0</v>
      </c>
      <c r="BZ487" s="40" t="e">
        <f>VLOOKUP(I487,Lists!$D$2:$D$19,1,FALSE)</f>
        <v>#N/A</v>
      </c>
      <c r="CA487" s="40" t="e">
        <f>VLOOKUP($I487,Blends!$B$2:$B$115,1,FALSE)</f>
        <v>#N/A</v>
      </c>
      <c r="CC487" s="218">
        <f>ROUND(IF($I487="Other HFC Blend",(Z487*$L487*SUMIF(Lists!$E$2:$E$133,'Quarterly Information'!$K487,Exchange_Value)+Z487*$N487*SUMIF(Lists!$E$2:$E$133,'Quarterly Information'!$M487,Exchange_Value)+Z487*$P487*SUMIF(Lists!$E$2:$E$133,'Quarterly Information'!$O487,Exchange_Value)+Z487*$R487*SUMIF(Lists!$E$2:$E$133,'Quarterly Information'!$Q487,Exchange_Value)+Z487*$T487*SUMIF(Lists!$E$2:$E$133,'Quarterly Information'!$S487,Exchange_Value))/1000,Z487*SUMIF(Lists!$E$2:$E$133,$I487,Exchange_Value)/1000),1)</f>
        <v>0</v>
      </c>
      <c r="CD487" s="218">
        <f>ROUND(IF($I487="Other HFC Blend",(AA487*$L487*SUMIF(Lists!$E$2:$E$133,'Quarterly Information'!$K487,Exchange_Value)+AA487*$N487*SUMIF(Lists!$E$2:$E$133,'Quarterly Information'!$M487,Exchange_Value)+AA487*$P487*SUMIF(Lists!$E$2:$E$133,'Quarterly Information'!$O487,Exchange_Value)+AA487*$R487*SUMIF(Lists!$E$2:$E$133,'Quarterly Information'!$Q487,Exchange_Value)+AA487*$T487*SUMIF(Lists!$E$2:$E$133,'Quarterly Information'!$S487,Exchange_Value))/1000,AA487*SUMIF(Lists!$E$2:$E$133,$I487,Exchange_Value)/1000),1)</f>
        <v>0</v>
      </c>
      <c r="CE487" s="218">
        <f>ROUND(IF($I487="Other HFC Blend",(AB487*$L487*SUMIF(Lists!$E$2:$E$133,'Quarterly Information'!$K487,Exchange_Value)+AB487*$N487*SUMIF(Lists!$E$2:$E$133,'Quarterly Information'!$M487,Exchange_Value)+AB487*$P487*SUMIF(Lists!$E$2:$E$133,'Quarterly Information'!$O487,Exchange_Value)+AB487*$R487*SUMIF(Lists!$E$2:$E$133,'Quarterly Information'!$Q487,Exchange_Value)+AB487*$T487*SUMIF(Lists!$E$2:$E$133,'Quarterly Information'!$S487,Exchange_Value))/1000,AB487*SUMIF(Lists!$E$2:$E$133,$I487,Exchange_Value)/1000),1)</f>
        <v>0</v>
      </c>
      <c r="CF487" s="218">
        <f>ROUND(IF($I487="Other HFC Blend",(AC487*$L487*SUMIF(Lists!$E$2:$E$133,'Quarterly Information'!$K487,Exchange_Value)+AC487*$N487*SUMIF(Lists!$E$2:$E$133,'Quarterly Information'!$M487,Exchange_Value)+AC487*$P487*SUMIF(Lists!$E$2:$E$133,'Quarterly Information'!$O487,Exchange_Value)+AC487*$R487*SUMIF(Lists!$E$2:$E$133,'Quarterly Information'!$Q487,Exchange_Value)+AC487*$T487*SUMIF(Lists!$E$2:$E$133,'Quarterly Information'!$S487,Exchange_Value))/1000,AC487*SUMIF(Lists!$E$2:$E$133,$I487,Exchange_Value)/1000),1)</f>
        <v>0</v>
      </c>
      <c r="CG487" s="218">
        <f>ROUND(IF($I487="Other HFC Blend",(AD487*$L487*SUMIF(Lists!$E$2:$E$133,'Quarterly Information'!$K487,Exchange_Value)+AD487*$N487*SUMIF(Lists!$E$2:$E$133,'Quarterly Information'!$M487,Exchange_Value)+AD487*$P487*SUMIF(Lists!$E$2:$E$133,'Quarterly Information'!$O487,Exchange_Value)+AD487*$R487*SUMIF(Lists!$E$2:$E$133,'Quarterly Information'!$Q487,Exchange_Value)+AD487*$T487*SUMIF(Lists!$E$2:$E$133,'Quarterly Information'!$S487,Exchange_Value))/1000,AD487*SUMIF(Lists!$E$2:$E$133,$I487,Exchange_Value)/1000),1)</f>
        <v>0</v>
      </c>
      <c r="CH487" s="218">
        <f>ROUND(IF($I487="Other HFC Blend",(AE487*$L487*SUMIF(Lists!$E$2:$E$133,'Quarterly Information'!$K487,Exchange_Value)+AE487*$N487*SUMIF(Lists!$E$2:$E$133,'Quarterly Information'!$M487,Exchange_Value)+AE487*$P487*SUMIF(Lists!$E$2:$E$133,'Quarterly Information'!$O487,Exchange_Value)+AE487*$R487*SUMIF(Lists!$E$2:$E$133,'Quarterly Information'!$Q487,Exchange_Value)+AE487*$T487*SUMIF(Lists!$E$2:$E$133,'Quarterly Information'!$S487,Exchange_Value))/1000,AE487*SUMIF(Lists!$E$2:$E$133,$I487,Exchange_Value)/1000),1)</f>
        <v>0</v>
      </c>
      <c r="CI487" s="218">
        <f>ROUND(IF($I487="Other HFC Blend",(AF487*$L487*SUMIF(Lists!$E$2:$E$133,'Quarterly Information'!$K487,Exchange_Value)+AF487*$N487*SUMIF(Lists!$E$2:$E$133,'Quarterly Information'!$M487,Exchange_Value)+AF487*$P487*SUMIF(Lists!$E$2:$E$133,'Quarterly Information'!$O487,Exchange_Value)+AF487*$R487*SUMIF(Lists!$E$2:$E$133,'Quarterly Information'!$Q487,Exchange_Value)+AF487*$T487*SUMIF(Lists!$E$2:$E$133,'Quarterly Information'!$S487,Exchange_Value))/1000,AF487*SUMIF(Lists!$E$2:$E$133,$I487,Exchange_Value)/1000),1)</f>
        <v>0</v>
      </c>
    </row>
    <row r="488" spans="1:87" ht="14" x14ac:dyDescent="0.25">
      <c r="A488" s="39">
        <v>446</v>
      </c>
      <c r="B488" s="90" t="str">
        <f t="shared" si="299"/>
        <v/>
      </c>
      <c r="C488" s="159"/>
      <c r="D488" s="91"/>
      <c r="E488" s="174"/>
      <c r="F488" s="92"/>
      <c r="G488" s="93"/>
      <c r="H488" s="94"/>
      <c r="I488" s="185"/>
      <c r="J488" s="200"/>
      <c r="K488" s="210"/>
      <c r="L488" s="95"/>
      <c r="M488" s="92"/>
      <c r="N488" s="95"/>
      <c r="O488" s="92"/>
      <c r="P488" s="95"/>
      <c r="Q488" s="128"/>
      <c r="R488" s="95"/>
      <c r="S488" s="128"/>
      <c r="T488" s="211"/>
      <c r="U488" s="203"/>
      <c r="V488" s="92"/>
      <c r="W488" s="96"/>
      <c r="X488" s="92"/>
      <c r="Y488" s="220"/>
      <c r="Z488" s="226"/>
      <c r="AA488" s="165"/>
      <c r="AB488" s="165"/>
      <c r="AC488" s="165"/>
      <c r="AD488" s="165"/>
      <c r="AE488" s="165"/>
      <c r="AF488" s="168"/>
      <c r="AG488"/>
      <c r="AH488" s="107">
        <f t="shared" si="301"/>
        <v>0</v>
      </c>
      <c r="AI488" s="107">
        <f t="shared" si="302"/>
        <v>0</v>
      </c>
      <c r="AJ488" s="107">
        <f t="shared" si="303"/>
        <v>0</v>
      </c>
      <c r="AK488" s="107">
        <f t="shared" si="304"/>
        <v>0</v>
      </c>
      <c r="AL488" s="107">
        <f t="shared" si="305"/>
        <v>0</v>
      </c>
      <c r="AM488" s="107">
        <f t="shared" si="300"/>
        <v>0</v>
      </c>
      <c r="AO488" s="161" t="e">
        <f t="shared" si="306"/>
        <v>#DIV/0!</v>
      </c>
      <c r="AP488" s="161" t="e">
        <f t="shared" si="307"/>
        <v>#DIV/0!</v>
      </c>
      <c r="AQ488" s="161" t="e">
        <f t="shared" si="308"/>
        <v>#DIV/0!</v>
      </c>
      <c r="AR488" s="161" t="e">
        <f t="shared" si="309"/>
        <v>#DIV/0!</v>
      </c>
      <c r="AS488" s="161" t="e">
        <f t="shared" si="310"/>
        <v>#DIV/0!</v>
      </c>
      <c r="AT488" s="107">
        <f t="shared" si="311"/>
        <v>0</v>
      </c>
      <c r="AU488" s="161" t="e">
        <f t="shared" si="312"/>
        <v>#DIV/0!</v>
      </c>
      <c r="AV488" s="161" t="e">
        <f t="shared" si="313"/>
        <v>#DIV/0!</v>
      </c>
      <c r="AW488" s="161" t="e">
        <f t="shared" si="314"/>
        <v>#DIV/0!</v>
      </c>
      <c r="AX488" s="161" t="e">
        <f t="shared" si="315"/>
        <v>#DIV/0!</v>
      </c>
      <c r="AY488" s="161" t="e">
        <f t="shared" si="316"/>
        <v>#DIV/0!</v>
      </c>
      <c r="AZ488" s="107">
        <f t="shared" si="317"/>
        <v>0</v>
      </c>
      <c r="BA488" s="161" t="e">
        <f t="shared" si="318"/>
        <v>#DIV/0!</v>
      </c>
      <c r="BB488" s="161" t="e">
        <f t="shared" si="319"/>
        <v>#DIV/0!</v>
      </c>
      <c r="BC488" s="161" t="e">
        <f t="shared" si="320"/>
        <v>#DIV/0!</v>
      </c>
      <c r="BD488" s="161" t="e">
        <f t="shared" si="321"/>
        <v>#DIV/0!</v>
      </c>
      <c r="BE488" s="161" t="e">
        <f t="shared" si="322"/>
        <v>#DIV/0!</v>
      </c>
      <c r="BF488" s="107">
        <f t="shared" si="323"/>
        <v>0</v>
      </c>
      <c r="BG488" s="161" t="e">
        <f t="shared" si="324"/>
        <v>#DIV/0!</v>
      </c>
      <c r="BH488" s="161" t="e">
        <f t="shared" si="325"/>
        <v>#DIV/0!</v>
      </c>
      <c r="BI488" s="161" t="e">
        <f t="shared" si="326"/>
        <v>#DIV/0!</v>
      </c>
      <c r="BJ488" s="161" t="e">
        <f t="shared" si="327"/>
        <v>#DIV/0!</v>
      </c>
      <c r="BK488" s="161" t="e">
        <f t="shared" si="328"/>
        <v>#DIV/0!</v>
      </c>
      <c r="BL488" s="107">
        <f t="shared" si="329"/>
        <v>0</v>
      </c>
      <c r="BM488" s="161" t="e">
        <f t="shared" si="330"/>
        <v>#DIV/0!</v>
      </c>
      <c r="BN488" s="161" t="e">
        <f t="shared" si="331"/>
        <v>#DIV/0!</v>
      </c>
      <c r="BO488" s="161" t="e">
        <f t="shared" si="332"/>
        <v>#DIV/0!</v>
      </c>
      <c r="BP488" s="161" t="e">
        <f t="shared" si="333"/>
        <v>#DIV/0!</v>
      </c>
      <c r="BQ488" s="161" t="e">
        <f t="shared" si="334"/>
        <v>#DIV/0!</v>
      </c>
      <c r="BR488" s="107">
        <f t="shared" si="335"/>
        <v>0</v>
      </c>
      <c r="BS488" s="161" t="e">
        <f t="shared" si="336"/>
        <v>#DIV/0!</v>
      </c>
      <c r="BT488" s="161" t="e">
        <f t="shared" si="337"/>
        <v>#DIV/0!</v>
      </c>
      <c r="BU488" s="161" t="e">
        <f t="shared" si="338"/>
        <v>#DIV/0!</v>
      </c>
      <c r="BV488" s="161" t="e">
        <f t="shared" si="339"/>
        <v>#DIV/0!</v>
      </c>
      <c r="BW488" s="161" t="e">
        <f t="shared" si="340"/>
        <v>#DIV/0!</v>
      </c>
      <c r="BX488" s="107">
        <f t="shared" si="341"/>
        <v>0</v>
      </c>
      <c r="BZ488" s="40" t="e">
        <f>VLOOKUP(I488,Lists!$D$2:$D$19,1,FALSE)</f>
        <v>#N/A</v>
      </c>
      <c r="CA488" s="40" t="e">
        <f>VLOOKUP($I488,Blends!$B$2:$B$115,1,FALSE)</f>
        <v>#N/A</v>
      </c>
      <c r="CC488" s="218">
        <f>ROUND(IF($I488="Other HFC Blend",(Z488*$L488*SUMIF(Lists!$E$2:$E$133,'Quarterly Information'!$K488,Exchange_Value)+Z488*$N488*SUMIF(Lists!$E$2:$E$133,'Quarterly Information'!$M488,Exchange_Value)+Z488*$P488*SUMIF(Lists!$E$2:$E$133,'Quarterly Information'!$O488,Exchange_Value)+Z488*$R488*SUMIF(Lists!$E$2:$E$133,'Quarterly Information'!$Q488,Exchange_Value)+Z488*$T488*SUMIF(Lists!$E$2:$E$133,'Quarterly Information'!$S488,Exchange_Value))/1000,Z488*SUMIF(Lists!$E$2:$E$133,$I488,Exchange_Value)/1000),1)</f>
        <v>0</v>
      </c>
      <c r="CD488" s="218">
        <f>ROUND(IF($I488="Other HFC Blend",(AA488*$L488*SUMIF(Lists!$E$2:$E$133,'Quarterly Information'!$K488,Exchange_Value)+AA488*$N488*SUMIF(Lists!$E$2:$E$133,'Quarterly Information'!$M488,Exchange_Value)+AA488*$P488*SUMIF(Lists!$E$2:$E$133,'Quarterly Information'!$O488,Exchange_Value)+AA488*$R488*SUMIF(Lists!$E$2:$E$133,'Quarterly Information'!$Q488,Exchange_Value)+AA488*$T488*SUMIF(Lists!$E$2:$E$133,'Quarterly Information'!$S488,Exchange_Value))/1000,AA488*SUMIF(Lists!$E$2:$E$133,$I488,Exchange_Value)/1000),1)</f>
        <v>0</v>
      </c>
      <c r="CE488" s="218">
        <f>ROUND(IF($I488="Other HFC Blend",(AB488*$L488*SUMIF(Lists!$E$2:$E$133,'Quarterly Information'!$K488,Exchange_Value)+AB488*$N488*SUMIF(Lists!$E$2:$E$133,'Quarterly Information'!$M488,Exchange_Value)+AB488*$P488*SUMIF(Lists!$E$2:$E$133,'Quarterly Information'!$O488,Exchange_Value)+AB488*$R488*SUMIF(Lists!$E$2:$E$133,'Quarterly Information'!$Q488,Exchange_Value)+AB488*$T488*SUMIF(Lists!$E$2:$E$133,'Quarterly Information'!$S488,Exchange_Value))/1000,AB488*SUMIF(Lists!$E$2:$E$133,$I488,Exchange_Value)/1000),1)</f>
        <v>0</v>
      </c>
      <c r="CF488" s="218">
        <f>ROUND(IF($I488="Other HFC Blend",(AC488*$L488*SUMIF(Lists!$E$2:$E$133,'Quarterly Information'!$K488,Exchange_Value)+AC488*$N488*SUMIF(Lists!$E$2:$E$133,'Quarterly Information'!$M488,Exchange_Value)+AC488*$P488*SUMIF(Lists!$E$2:$E$133,'Quarterly Information'!$O488,Exchange_Value)+AC488*$R488*SUMIF(Lists!$E$2:$E$133,'Quarterly Information'!$Q488,Exchange_Value)+AC488*$T488*SUMIF(Lists!$E$2:$E$133,'Quarterly Information'!$S488,Exchange_Value))/1000,AC488*SUMIF(Lists!$E$2:$E$133,$I488,Exchange_Value)/1000),1)</f>
        <v>0</v>
      </c>
      <c r="CG488" s="218">
        <f>ROUND(IF($I488="Other HFC Blend",(AD488*$L488*SUMIF(Lists!$E$2:$E$133,'Quarterly Information'!$K488,Exchange_Value)+AD488*$N488*SUMIF(Lists!$E$2:$E$133,'Quarterly Information'!$M488,Exchange_Value)+AD488*$P488*SUMIF(Lists!$E$2:$E$133,'Quarterly Information'!$O488,Exchange_Value)+AD488*$R488*SUMIF(Lists!$E$2:$E$133,'Quarterly Information'!$Q488,Exchange_Value)+AD488*$T488*SUMIF(Lists!$E$2:$E$133,'Quarterly Information'!$S488,Exchange_Value))/1000,AD488*SUMIF(Lists!$E$2:$E$133,$I488,Exchange_Value)/1000),1)</f>
        <v>0</v>
      </c>
      <c r="CH488" s="218">
        <f>ROUND(IF($I488="Other HFC Blend",(AE488*$L488*SUMIF(Lists!$E$2:$E$133,'Quarterly Information'!$K488,Exchange_Value)+AE488*$N488*SUMIF(Lists!$E$2:$E$133,'Quarterly Information'!$M488,Exchange_Value)+AE488*$P488*SUMIF(Lists!$E$2:$E$133,'Quarterly Information'!$O488,Exchange_Value)+AE488*$R488*SUMIF(Lists!$E$2:$E$133,'Quarterly Information'!$Q488,Exchange_Value)+AE488*$T488*SUMIF(Lists!$E$2:$E$133,'Quarterly Information'!$S488,Exchange_Value))/1000,AE488*SUMIF(Lists!$E$2:$E$133,$I488,Exchange_Value)/1000),1)</f>
        <v>0</v>
      </c>
      <c r="CI488" s="218">
        <f>ROUND(IF($I488="Other HFC Blend",(AF488*$L488*SUMIF(Lists!$E$2:$E$133,'Quarterly Information'!$K488,Exchange_Value)+AF488*$N488*SUMIF(Lists!$E$2:$E$133,'Quarterly Information'!$M488,Exchange_Value)+AF488*$P488*SUMIF(Lists!$E$2:$E$133,'Quarterly Information'!$O488,Exchange_Value)+AF488*$R488*SUMIF(Lists!$E$2:$E$133,'Quarterly Information'!$Q488,Exchange_Value)+AF488*$T488*SUMIF(Lists!$E$2:$E$133,'Quarterly Information'!$S488,Exchange_Value))/1000,AF488*SUMIF(Lists!$E$2:$E$133,$I488,Exchange_Value)/1000),1)</f>
        <v>0</v>
      </c>
    </row>
    <row r="489" spans="1:87" ht="14" x14ac:dyDescent="0.25">
      <c r="A489" s="39">
        <v>447</v>
      </c>
      <c r="B489" s="90" t="str">
        <f t="shared" si="299"/>
        <v/>
      </c>
      <c r="C489" s="159"/>
      <c r="D489" s="91"/>
      <c r="E489" s="174"/>
      <c r="F489" s="92"/>
      <c r="G489" s="93"/>
      <c r="H489" s="94"/>
      <c r="I489" s="185"/>
      <c r="J489" s="200"/>
      <c r="K489" s="210"/>
      <c r="L489" s="95"/>
      <c r="M489" s="92"/>
      <c r="N489" s="95"/>
      <c r="O489" s="92"/>
      <c r="P489" s="95"/>
      <c r="Q489" s="128"/>
      <c r="R489" s="95"/>
      <c r="S489" s="128"/>
      <c r="T489" s="211"/>
      <c r="U489" s="203"/>
      <c r="V489" s="92"/>
      <c r="W489" s="96"/>
      <c r="X489" s="92"/>
      <c r="Y489" s="220"/>
      <c r="Z489" s="226"/>
      <c r="AA489" s="165"/>
      <c r="AB489" s="165"/>
      <c r="AC489" s="165"/>
      <c r="AD489" s="165"/>
      <c r="AE489" s="165"/>
      <c r="AF489" s="168"/>
      <c r="AG489"/>
      <c r="AH489" s="107">
        <f t="shared" si="301"/>
        <v>0</v>
      </c>
      <c r="AI489" s="107">
        <f t="shared" si="302"/>
        <v>0</v>
      </c>
      <c r="AJ489" s="107">
        <f t="shared" si="303"/>
        <v>0</v>
      </c>
      <c r="AK489" s="107">
        <f t="shared" si="304"/>
        <v>0</v>
      </c>
      <c r="AL489" s="107">
        <f t="shared" si="305"/>
        <v>0</v>
      </c>
      <c r="AM489" s="107">
        <f t="shared" si="300"/>
        <v>0</v>
      </c>
      <c r="AO489" s="161" t="e">
        <f t="shared" si="306"/>
        <v>#DIV/0!</v>
      </c>
      <c r="AP489" s="161" t="e">
        <f t="shared" si="307"/>
        <v>#DIV/0!</v>
      </c>
      <c r="AQ489" s="161" t="e">
        <f t="shared" si="308"/>
        <v>#DIV/0!</v>
      </c>
      <c r="AR489" s="161" t="e">
        <f t="shared" si="309"/>
        <v>#DIV/0!</v>
      </c>
      <c r="AS489" s="161" t="e">
        <f t="shared" si="310"/>
        <v>#DIV/0!</v>
      </c>
      <c r="AT489" s="107">
        <f t="shared" si="311"/>
        <v>0</v>
      </c>
      <c r="AU489" s="161" t="e">
        <f t="shared" si="312"/>
        <v>#DIV/0!</v>
      </c>
      <c r="AV489" s="161" t="e">
        <f t="shared" si="313"/>
        <v>#DIV/0!</v>
      </c>
      <c r="AW489" s="161" t="e">
        <f t="shared" si="314"/>
        <v>#DIV/0!</v>
      </c>
      <c r="AX489" s="161" t="e">
        <f t="shared" si="315"/>
        <v>#DIV/0!</v>
      </c>
      <c r="AY489" s="161" t="e">
        <f t="shared" si="316"/>
        <v>#DIV/0!</v>
      </c>
      <c r="AZ489" s="107">
        <f t="shared" si="317"/>
        <v>0</v>
      </c>
      <c r="BA489" s="161" t="e">
        <f t="shared" si="318"/>
        <v>#DIV/0!</v>
      </c>
      <c r="BB489" s="161" t="e">
        <f t="shared" si="319"/>
        <v>#DIV/0!</v>
      </c>
      <c r="BC489" s="161" t="e">
        <f t="shared" si="320"/>
        <v>#DIV/0!</v>
      </c>
      <c r="BD489" s="161" t="e">
        <f t="shared" si="321"/>
        <v>#DIV/0!</v>
      </c>
      <c r="BE489" s="161" t="e">
        <f t="shared" si="322"/>
        <v>#DIV/0!</v>
      </c>
      <c r="BF489" s="107">
        <f t="shared" si="323"/>
        <v>0</v>
      </c>
      <c r="BG489" s="161" t="e">
        <f t="shared" si="324"/>
        <v>#DIV/0!</v>
      </c>
      <c r="BH489" s="161" t="e">
        <f t="shared" si="325"/>
        <v>#DIV/0!</v>
      </c>
      <c r="BI489" s="161" t="e">
        <f t="shared" si="326"/>
        <v>#DIV/0!</v>
      </c>
      <c r="BJ489" s="161" t="e">
        <f t="shared" si="327"/>
        <v>#DIV/0!</v>
      </c>
      <c r="BK489" s="161" t="e">
        <f t="shared" si="328"/>
        <v>#DIV/0!</v>
      </c>
      <c r="BL489" s="107">
        <f t="shared" si="329"/>
        <v>0</v>
      </c>
      <c r="BM489" s="161" t="e">
        <f t="shared" si="330"/>
        <v>#DIV/0!</v>
      </c>
      <c r="BN489" s="161" t="e">
        <f t="shared" si="331"/>
        <v>#DIV/0!</v>
      </c>
      <c r="BO489" s="161" t="e">
        <f t="shared" si="332"/>
        <v>#DIV/0!</v>
      </c>
      <c r="BP489" s="161" t="e">
        <f t="shared" si="333"/>
        <v>#DIV/0!</v>
      </c>
      <c r="BQ489" s="161" t="e">
        <f t="shared" si="334"/>
        <v>#DIV/0!</v>
      </c>
      <c r="BR489" s="107">
        <f t="shared" si="335"/>
        <v>0</v>
      </c>
      <c r="BS489" s="161" t="e">
        <f t="shared" si="336"/>
        <v>#DIV/0!</v>
      </c>
      <c r="BT489" s="161" t="e">
        <f t="shared" si="337"/>
        <v>#DIV/0!</v>
      </c>
      <c r="BU489" s="161" t="e">
        <f t="shared" si="338"/>
        <v>#DIV/0!</v>
      </c>
      <c r="BV489" s="161" t="e">
        <f t="shared" si="339"/>
        <v>#DIV/0!</v>
      </c>
      <c r="BW489" s="161" t="e">
        <f t="shared" si="340"/>
        <v>#DIV/0!</v>
      </c>
      <c r="BX489" s="107">
        <f t="shared" si="341"/>
        <v>0</v>
      </c>
      <c r="BZ489" s="40" t="e">
        <f>VLOOKUP(I489,Lists!$D$2:$D$19,1,FALSE)</f>
        <v>#N/A</v>
      </c>
      <c r="CA489" s="40" t="e">
        <f>VLOOKUP($I489,Blends!$B$2:$B$115,1,FALSE)</f>
        <v>#N/A</v>
      </c>
      <c r="CC489" s="218">
        <f>ROUND(IF($I489="Other HFC Blend",(Z489*$L489*SUMIF(Lists!$E$2:$E$133,'Quarterly Information'!$K489,Exchange_Value)+Z489*$N489*SUMIF(Lists!$E$2:$E$133,'Quarterly Information'!$M489,Exchange_Value)+Z489*$P489*SUMIF(Lists!$E$2:$E$133,'Quarterly Information'!$O489,Exchange_Value)+Z489*$R489*SUMIF(Lists!$E$2:$E$133,'Quarterly Information'!$Q489,Exchange_Value)+Z489*$T489*SUMIF(Lists!$E$2:$E$133,'Quarterly Information'!$S489,Exchange_Value))/1000,Z489*SUMIF(Lists!$E$2:$E$133,$I489,Exchange_Value)/1000),1)</f>
        <v>0</v>
      </c>
      <c r="CD489" s="218">
        <f>ROUND(IF($I489="Other HFC Blend",(AA489*$L489*SUMIF(Lists!$E$2:$E$133,'Quarterly Information'!$K489,Exchange_Value)+AA489*$N489*SUMIF(Lists!$E$2:$E$133,'Quarterly Information'!$M489,Exchange_Value)+AA489*$P489*SUMIF(Lists!$E$2:$E$133,'Quarterly Information'!$O489,Exchange_Value)+AA489*$R489*SUMIF(Lists!$E$2:$E$133,'Quarterly Information'!$Q489,Exchange_Value)+AA489*$T489*SUMIF(Lists!$E$2:$E$133,'Quarterly Information'!$S489,Exchange_Value))/1000,AA489*SUMIF(Lists!$E$2:$E$133,$I489,Exchange_Value)/1000),1)</f>
        <v>0</v>
      </c>
      <c r="CE489" s="218">
        <f>ROUND(IF($I489="Other HFC Blend",(AB489*$L489*SUMIF(Lists!$E$2:$E$133,'Quarterly Information'!$K489,Exchange_Value)+AB489*$N489*SUMIF(Lists!$E$2:$E$133,'Quarterly Information'!$M489,Exchange_Value)+AB489*$P489*SUMIF(Lists!$E$2:$E$133,'Quarterly Information'!$O489,Exchange_Value)+AB489*$R489*SUMIF(Lists!$E$2:$E$133,'Quarterly Information'!$Q489,Exchange_Value)+AB489*$T489*SUMIF(Lists!$E$2:$E$133,'Quarterly Information'!$S489,Exchange_Value))/1000,AB489*SUMIF(Lists!$E$2:$E$133,$I489,Exchange_Value)/1000),1)</f>
        <v>0</v>
      </c>
      <c r="CF489" s="218">
        <f>ROUND(IF($I489="Other HFC Blend",(AC489*$L489*SUMIF(Lists!$E$2:$E$133,'Quarterly Information'!$K489,Exchange_Value)+AC489*$N489*SUMIF(Lists!$E$2:$E$133,'Quarterly Information'!$M489,Exchange_Value)+AC489*$P489*SUMIF(Lists!$E$2:$E$133,'Quarterly Information'!$O489,Exchange_Value)+AC489*$R489*SUMIF(Lists!$E$2:$E$133,'Quarterly Information'!$Q489,Exchange_Value)+AC489*$T489*SUMIF(Lists!$E$2:$E$133,'Quarterly Information'!$S489,Exchange_Value))/1000,AC489*SUMIF(Lists!$E$2:$E$133,$I489,Exchange_Value)/1000),1)</f>
        <v>0</v>
      </c>
      <c r="CG489" s="218">
        <f>ROUND(IF($I489="Other HFC Blend",(AD489*$L489*SUMIF(Lists!$E$2:$E$133,'Quarterly Information'!$K489,Exchange_Value)+AD489*$N489*SUMIF(Lists!$E$2:$E$133,'Quarterly Information'!$M489,Exchange_Value)+AD489*$P489*SUMIF(Lists!$E$2:$E$133,'Quarterly Information'!$O489,Exchange_Value)+AD489*$R489*SUMIF(Lists!$E$2:$E$133,'Quarterly Information'!$Q489,Exchange_Value)+AD489*$T489*SUMIF(Lists!$E$2:$E$133,'Quarterly Information'!$S489,Exchange_Value))/1000,AD489*SUMIF(Lists!$E$2:$E$133,$I489,Exchange_Value)/1000),1)</f>
        <v>0</v>
      </c>
      <c r="CH489" s="218">
        <f>ROUND(IF($I489="Other HFC Blend",(AE489*$L489*SUMIF(Lists!$E$2:$E$133,'Quarterly Information'!$K489,Exchange_Value)+AE489*$N489*SUMIF(Lists!$E$2:$E$133,'Quarterly Information'!$M489,Exchange_Value)+AE489*$P489*SUMIF(Lists!$E$2:$E$133,'Quarterly Information'!$O489,Exchange_Value)+AE489*$R489*SUMIF(Lists!$E$2:$E$133,'Quarterly Information'!$Q489,Exchange_Value)+AE489*$T489*SUMIF(Lists!$E$2:$E$133,'Quarterly Information'!$S489,Exchange_Value))/1000,AE489*SUMIF(Lists!$E$2:$E$133,$I489,Exchange_Value)/1000),1)</f>
        <v>0</v>
      </c>
      <c r="CI489" s="218">
        <f>ROUND(IF($I489="Other HFC Blend",(AF489*$L489*SUMIF(Lists!$E$2:$E$133,'Quarterly Information'!$K489,Exchange_Value)+AF489*$N489*SUMIF(Lists!$E$2:$E$133,'Quarterly Information'!$M489,Exchange_Value)+AF489*$P489*SUMIF(Lists!$E$2:$E$133,'Quarterly Information'!$O489,Exchange_Value)+AF489*$R489*SUMIF(Lists!$E$2:$E$133,'Quarterly Information'!$Q489,Exchange_Value)+AF489*$T489*SUMIF(Lists!$E$2:$E$133,'Quarterly Information'!$S489,Exchange_Value))/1000,AF489*SUMIF(Lists!$E$2:$E$133,$I489,Exchange_Value)/1000),1)</f>
        <v>0</v>
      </c>
    </row>
    <row r="490" spans="1:87" ht="14" x14ac:dyDescent="0.25">
      <c r="A490" s="39">
        <v>448</v>
      </c>
      <c r="B490" s="90" t="str">
        <f t="shared" si="299"/>
        <v/>
      </c>
      <c r="C490" s="159"/>
      <c r="D490" s="91"/>
      <c r="E490" s="174"/>
      <c r="F490" s="92"/>
      <c r="G490" s="93"/>
      <c r="H490" s="94"/>
      <c r="I490" s="185"/>
      <c r="J490" s="200"/>
      <c r="K490" s="210"/>
      <c r="L490" s="95"/>
      <c r="M490" s="92"/>
      <c r="N490" s="95"/>
      <c r="O490" s="92"/>
      <c r="P490" s="95"/>
      <c r="Q490" s="128"/>
      <c r="R490" s="95"/>
      <c r="S490" s="128"/>
      <c r="T490" s="211"/>
      <c r="U490" s="203"/>
      <c r="V490" s="92"/>
      <c r="W490" s="96"/>
      <c r="X490" s="92"/>
      <c r="Y490" s="220"/>
      <c r="Z490" s="226"/>
      <c r="AA490" s="165"/>
      <c r="AB490" s="165"/>
      <c r="AC490" s="165"/>
      <c r="AD490" s="165"/>
      <c r="AE490" s="165"/>
      <c r="AF490" s="168"/>
      <c r="AG490"/>
      <c r="AH490" s="107">
        <f t="shared" si="301"/>
        <v>0</v>
      </c>
      <c r="AI490" s="107">
        <f t="shared" si="302"/>
        <v>0</v>
      </c>
      <c r="AJ490" s="107">
        <f t="shared" si="303"/>
        <v>0</v>
      </c>
      <c r="AK490" s="107">
        <f t="shared" si="304"/>
        <v>0</v>
      </c>
      <c r="AL490" s="107">
        <f t="shared" si="305"/>
        <v>0</v>
      </c>
      <c r="AM490" s="107">
        <f t="shared" si="300"/>
        <v>0</v>
      </c>
      <c r="AO490" s="161" t="e">
        <f t="shared" si="306"/>
        <v>#DIV/0!</v>
      </c>
      <c r="AP490" s="161" t="e">
        <f t="shared" si="307"/>
        <v>#DIV/0!</v>
      </c>
      <c r="AQ490" s="161" t="e">
        <f t="shared" si="308"/>
        <v>#DIV/0!</v>
      </c>
      <c r="AR490" s="161" t="e">
        <f t="shared" si="309"/>
        <v>#DIV/0!</v>
      </c>
      <c r="AS490" s="161" t="e">
        <f t="shared" si="310"/>
        <v>#DIV/0!</v>
      </c>
      <c r="AT490" s="107">
        <f t="shared" si="311"/>
        <v>0</v>
      </c>
      <c r="AU490" s="161" t="e">
        <f t="shared" si="312"/>
        <v>#DIV/0!</v>
      </c>
      <c r="AV490" s="161" t="e">
        <f t="shared" si="313"/>
        <v>#DIV/0!</v>
      </c>
      <c r="AW490" s="161" t="e">
        <f t="shared" si="314"/>
        <v>#DIV/0!</v>
      </c>
      <c r="AX490" s="161" t="e">
        <f t="shared" si="315"/>
        <v>#DIV/0!</v>
      </c>
      <c r="AY490" s="161" t="e">
        <f t="shared" si="316"/>
        <v>#DIV/0!</v>
      </c>
      <c r="AZ490" s="107">
        <f t="shared" si="317"/>
        <v>0</v>
      </c>
      <c r="BA490" s="161" t="e">
        <f t="shared" si="318"/>
        <v>#DIV/0!</v>
      </c>
      <c r="BB490" s="161" t="e">
        <f t="shared" si="319"/>
        <v>#DIV/0!</v>
      </c>
      <c r="BC490" s="161" t="e">
        <f t="shared" si="320"/>
        <v>#DIV/0!</v>
      </c>
      <c r="BD490" s="161" t="e">
        <f t="shared" si="321"/>
        <v>#DIV/0!</v>
      </c>
      <c r="BE490" s="161" t="e">
        <f t="shared" si="322"/>
        <v>#DIV/0!</v>
      </c>
      <c r="BF490" s="107">
        <f t="shared" si="323"/>
        <v>0</v>
      </c>
      <c r="BG490" s="161" t="e">
        <f t="shared" si="324"/>
        <v>#DIV/0!</v>
      </c>
      <c r="BH490" s="161" t="e">
        <f t="shared" si="325"/>
        <v>#DIV/0!</v>
      </c>
      <c r="BI490" s="161" t="e">
        <f t="shared" si="326"/>
        <v>#DIV/0!</v>
      </c>
      <c r="BJ490" s="161" t="e">
        <f t="shared" si="327"/>
        <v>#DIV/0!</v>
      </c>
      <c r="BK490" s="161" t="e">
        <f t="shared" si="328"/>
        <v>#DIV/0!</v>
      </c>
      <c r="BL490" s="107">
        <f t="shared" si="329"/>
        <v>0</v>
      </c>
      <c r="BM490" s="161" t="e">
        <f t="shared" si="330"/>
        <v>#DIV/0!</v>
      </c>
      <c r="BN490" s="161" t="e">
        <f t="shared" si="331"/>
        <v>#DIV/0!</v>
      </c>
      <c r="BO490" s="161" t="e">
        <f t="shared" si="332"/>
        <v>#DIV/0!</v>
      </c>
      <c r="BP490" s="161" t="e">
        <f t="shared" si="333"/>
        <v>#DIV/0!</v>
      </c>
      <c r="BQ490" s="161" t="e">
        <f t="shared" si="334"/>
        <v>#DIV/0!</v>
      </c>
      <c r="BR490" s="107">
        <f t="shared" si="335"/>
        <v>0</v>
      </c>
      <c r="BS490" s="161" t="e">
        <f t="shared" si="336"/>
        <v>#DIV/0!</v>
      </c>
      <c r="BT490" s="161" t="e">
        <f t="shared" si="337"/>
        <v>#DIV/0!</v>
      </c>
      <c r="BU490" s="161" t="e">
        <f t="shared" si="338"/>
        <v>#DIV/0!</v>
      </c>
      <c r="BV490" s="161" t="e">
        <f t="shared" si="339"/>
        <v>#DIV/0!</v>
      </c>
      <c r="BW490" s="161" t="e">
        <f t="shared" si="340"/>
        <v>#DIV/0!</v>
      </c>
      <c r="BX490" s="107">
        <f t="shared" si="341"/>
        <v>0</v>
      </c>
      <c r="BZ490" s="40" t="e">
        <f>VLOOKUP(I490,Lists!$D$2:$D$19,1,FALSE)</f>
        <v>#N/A</v>
      </c>
      <c r="CA490" s="40" t="e">
        <f>VLOOKUP($I490,Blends!$B$2:$B$115,1,FALSE)</f>
        <v>#N/A</v>
      </c>
      <c r="CC490" s="218">
        <f>ROUND(IF($I490="Other HFC Blend",(Z490*$L490*SUMIF(Lists!$E$2:$E$133,'Quarterly Information'!$K490,Exchange_Value)+Z490*$N490*SUMIF(Lists!$E$2:$E$133,'Quarterly Information'!$M490,Exchange_Value)+Z490*$P490*SUMIF(Lists!$E$2:$E$133,'Quarterly Information'!$O490,Exchange_Value)+Z490*$R490*SUMIF(Lists!$E$2:$E$133,'Quarterly Information'!$Q490,Exchange_Value)+Z490*$T490*SUMIF(Lists!$E$2:$E$133,'Quarterly Information'!$S490,Exchange_Value))/1000,Z490*SUMIF(Lists!$E$2:$E$133,$I490,Exchange_Value)/1000),1)</f>
        <v>0</v>
      </c>
      <c r="CD490" s="218">
        <f>ROUND(IF($I490="Other HFC Blend",(AA490*$L490*SUMIF(Lists!$E$2:$E$133,'Quarterly Information'!$K490,Exchange_Value)+AA490*$N490*SUMIF(Lists!$E$2:$E$133,'Quarterly Information'!$M490,Exchange_Value)+AA490*$P490*SUMIF(Lists!$E$2:$E$133,'Quarterly Information'!$O490,Exchange_Value)+AA490*$R490*SUMIF(Lists!$E$2:$E$133,'Quarterly Information'!$Q490,Exchange_Value)+AA490*$T490*SUMIF(Lists!$E$2:$E$133,'Quarterly Information'!$S490,Exchange_Value))/1000,AA490*SUMIF(Lists!$E$2:$E$133,$I490,Exchange_Value)/1000),1)</f>
        <v>0</v>
      </c>
      <c r="CE490" s="218">
        <f>ROUND(IF($I490="Other HFC Blend",(AB490*$L490*SUMIF(Lists!$E$2:$E$133,'Quarterly Information'!$K490,Exchange_Value)+AB490*$N490*SUMIF(Lists!$E$2:$E$133,'Quarterly Information'!$M490,Exchange_Value)+AB490*$P490*SUMIF(Lists!$E$2:$E$133,'Quarterly Information'!$O490,Exchange_Value)+AB490*$R490*SUMIF(Lists!$E$2:$E$133,'Quarterly Information'!$Q490,Exchange_Value)+AB490*$T490*SUMIF(Lists!$E$2:$E$133,'Quarterly Information'!$S490,Exchange_Value))/1000,AB490*SUMIF(Lists!$E$2:$E$133,$I490,Exchange_Value)/1000),1)</f>
        <v>0</v>
      </c>
      <c r="CF490" s="218">
        <f>ROUND(IF($I490="Other HFC Blend",(AC490*$L490*SUMIF(Lists!$E$2:$E$133,'Quarterly Information'!$K490,Exchange_Value)+AC490*$N490*SUMIF(Lists!$E$2:$E$133,'Quarterly Information'!$M490,Exchange_Value)+AC490*$P490*SUMIF(Lists!$E$2:$E$133,'Quarterly Information'!$O490,Exchange_Value)+AC490*$R490*SUMIF(Lists!$E$2:$E$133,'Quarterly Information'!$Q490,Exchange_Value)+AC490*$T490*SUMIF(Lists!$E$2:$E$133,'Quarterly Information'!$S490,Exchange_Value))/1000,AC490*SUMIF(Lists!$E$2:$E$133,$I490,Exchange_Value)/1000),1)</f>
        <v>0</v>
      </c>
      <c r="CG490" s="218">
        <f>ROUND(IF($I490="Other HFC Blend",(AD490*$L490*SUMIF(Lists!$E$2:$E$133,'Quarterly Information'!$K490,Exchange_Value)+AD490*$N490*SUMIF(Lists!$E$2:$E$133,'Quarterly Information'!$M490,Exchange_Value)+AD490*$P490*SUMIF(Lists!$E$2:$E$133,'Quarterly Information'!$O490,Exchange_Value)+AD490*$R490*SUMIF(Lists!$E$2:$E$133,'Quarterly Information'!$Q490,Exchange_Value)+AD490*$T490*SUMIF(Lists!$E$2:$E$133,'Quarterly Information'!$S490,Exchange_Value))/1000,AD490*SUMIF(Lists!$E$2:$E$133,$I490,Exchange_Value)/1000),1)</f>
        <v>0</v>
      </c>
      <c r="CH490" s="218">
        <f>ROUND(IF($I490="Other HFC Blend",(AE490*$L490*SUMIF(Lists!$E$2:$E$133,'Quarterly Information'!$K490,Exchange_Value)+AE490*$N490*SUMIF(Lists!$E$2:$E$133,'Quarterly Information'!$M490,Exchange_Value)+AE490*$P490*SUMIF(Lists!$E$2:$E$133,'Quarterly Information'!$O490,Exchange_Value)+AE490*$R490*SUMIF(Lists!$E$2:$E$133,'Quarterly Information'!$Q490,Exchange_Value)+AE490*$T490*SUMIF(Lists!$E$2:$E$133,'Quarterly Information'!$S490,Exchange_Value))/1000,AE490*SUMIF(Lists!$E$2:$E$133,$I490,Exchange_Value)/1000),1)</f>
        <v>0</v>
      </c>
      <c r="CI490" s="218">
        <f>ROUND(IF($I490="Other HFC Blend",(AF490*$L490*SUMIF(Lists!$E$2:$E$133,'Quarterly Information'!$K490,Exchange_Value)+AF490*$N490*SUMIF(Lists!$E$2:$E$133,'Quarterly Information'!$M490,Exchange_Value)+AF490*$P490*SUMIF(Lists!$E$2:$E$133,'Quarterly Information'!$O490,Exchange_Value)+AF490*$R490*SUMIF(Lists!$E$2:$E$133,'Quarterly Information'!$Q490,Exchange_Value)+AF490*$T490*SUMIF(Lists!$E$2:$E$133,'Quarterly Information'!$S490,Exchange_Value))/1000,AF490*SUMIF(Lists!$E$2:$E$133,$I490,Exchange_Value)/1000),1)</f>
        <v>0</v>
      </c>
    </row>
    <row r="491" spans="1:87" ht="14" x14ac:dyDescent="0.25">
      <c r="A491" s="39">
        <v>449</v>
      </c>
      <c r="B491" s="90" t="str">
        <f t="shared" si="299"/>
        <v/>
      </c>
      <c r="C491" s="159"/>
      <c r="D491" s="91"/>
      <c r="E491" s="174"/>
      <c r="F491" s="92"/>
      <c r="G491" s="93"/>
      <c r="H491" s="94"/>
      <c r="I491" s="185"/>
      <c r="J491" s="200"/>
      <c r="K491" s="210"/>
      <c r="L491" s="95"/>
      <c r="M491" s="92"/>
      <c r="N491" s="95"/>
      <c r="O491" s="92"/>
      <c r="P491" s="95"/>
      <c r="Q491" s="128"/>
      <c r="R491" s="95"/>
      <c r="S491" s="128"/>
      <c r="T491" s="211"/>
      <c r="U491" s="203"/>
      <c r="V491" s="92"/>
      <c r="W491" s="96"/>
      <c r="X491" s="92"/>
      <c r="Y491" s="220"/>
      <c r="Z491" s="226"/>
      <c r="AA491" s="165"/>
      <c r="AB491" s="165"/>
      <c r="AC491" s="165"/>
      <c r="AD491" s="165"/>
      <c r="AE491" s="165"/>
      <c r="AF491" s="168"/>
      <c r="AG491"/>
      <c r="AH491" s="107">
        <f t="shared" si="301"/>
        <v>0</v>
      </c>
      <c r="AI491" s="107">
        <f t="shared" si="302"/>
        <v>0</v>
      </c>
      <c r="AJ491" s="107">
        <f t="shared" si="303"/>
        <v>0</v>
      </c>
      <c r="AK491" s="107">
        <f t="shared" si="304"/>
        <v>0</v>
      </c>
      <c r="AL491" s="107">
        <f t="shared" si="305"/>
        <v>0</v>
      </c>
      <c r="AM491" s="107">
        <f t="shared" si="300"/>
        <v>0</v>
      </c>
      <c r="AO491" s="161" t="e">
        <f t="shared" si="306"/>
        <v>#DIV/0!</v>
      </c>
      <c r="AP491" s="161" t="e">
        <f t="shared" si="307"/>
        <v>#DIV/0!</v>
      </c>
      <c r="AQ491" s="161" t="e">
        <f t="shared" si="308"/>
        <v>#DIV/0!</v>
      </c>
      <c r="AR491" s="161" t="e">
        <f t="shared" si="309"/>
        <v>#DIV/0!</v>
      </c>
      <c r="AS491" s="161" t="e">
        <f t="shared" si="310"/>
        <v>#DIV/0!</v>
      </c>
      <c r="AT491" s="107">
        <f t="shared" si="311"/>
        <v>0</v>
      </c>
      <c r="AU491" s="161" t="e">
        <f t="shared" si="312"/>
        <v>#DIV/0!</v>
      </c>
      <c r="AV491" s="161" t="e">
        <f t="shared" si="313"/>
        <v>#DIV/0!</v>
      </c>
      <c r="AW491" s="161" t="e">
        <f t="shared" si="314"/>
        <v>#DIV/0!</v>
      </c>
      <c r="AX491" s="161" t="e">
        <f t="shared" si="315"/>
        <v>#DIV/0!</v>
      </c>
      <c r="AY491" s="161" t="e">
        <f t="shared" si="316"/>
        <v>#DIV/0!</v>
      </c>
      <c r="AZ491" s="107">
        <f t="shared" si="317"/>
        <v>0</v>
      </c>
      <c r="BA491" s="161" t="e">
        <f t="shared" si="318"/>
        <v>#DIV/0!</v>
      </c>
      <c r="BB491" s="161" t="e">
        <f t="shared" si="319"/>
        <v>#DIV/0!</v>
      </c>
      <c r="BC491" s="161" t="e">
        <f t="shared" si="320"/>
        <v>#DIV/0!</v>
      </c>
      <c r="BD491" s="161" t="e">
        <f t="shared" si="321"/>
        <v>#DIV/0!</v>
      </c>
      <c r="BE491" s="161" t="e">
        <f t="shared" si="322"/>
        <v>#DIV/0!</v>
      </c>
      <c r="BF491" s="107">
        <f t="shared" si="323"/>
        <v>0</v>
      </c>
      <c r="BG491" s="161" t="e">
        <f t="shared" si="324"/>
        <v>#DIV/0!</v>
      </c>
      <c r="BH491" s="161" t="e">
        <f t="shared" si="325"/>
        <v>#DIV/0!</v>
      </c>
      <c r="BI491" s="161" t="e">
        <f t="shared" si="326"/>
        <v>#DIV/0!</v>
      </c>
      <c r="BJ491" s="161" t="e">
        <f t="shared" si="327"/>
        <v>#DIV/0!</v>
      </c>
      <c r="BK491" s="161" t="e">
        <f t="shared" si="328"/>
        <v>#DIV/0!</v>
      </c>
      <c r="BL491" s="107">
        <f t="shared" si="329"/>
        <v>0</v>
      </c>
      <c r="BM491" s="161" t="e">
        <f t="shared" si="330"/>
        <v>#DIV/0!</v>
      </c>
      <c r="BN491" s="161" t="e">
        <f t="shared" si="331"/>
        <v>#DIV/0!</v>
      </c>
      <c r="BO491" s="161" t="e">
        <f t="shared" si="332"/>
        <v>#DIV/0!</v>
      </c>
      <c r="BP491" s="161" t="e">
        <f t="shared" si="333"/>
        <v>#DIV/0!</v>
      </c>
      <c r="BQ491" s="161" t="e">
        <f t="shared" si="334"/>
        <v>#DIV/0!</v>
      </c>
      <c r="BR491" s="107">
        <f t="shared" si="335"/>
        <v>0</v>
      </c>
      <c r="BS491" s="161" t="e">
        <f t="shared" si="336"/>
        <v>#DIV/0!</v>
      </c>
      <c r="BT491" s="161" t="e">
        <f t="shared" si="337"/>
        <v>#DIV/0!</v>
      </c>
      <c r="BU491" s="161" t="e">
        <f t="shared" si="338"/>
        <v>#DIV/0!</v>
      </c>
      <c r="BV491" s="161" t="e">
        <f t="shared" si="339"/>
        <v>#DIV/0!</v>
      </c>
      <c r="BW491" s="161" t="e">
        <f t="shared" si="340"/>
        <v>#DIV/0!</v>
      </c>
      <c r="BX491" s="107">
        <f t="shared" si="341"/>
        <v>0</v>
      </c>
      <c r="BZ491" s="40" t="e">
        <f>VLOOKUP(I491,Lists!$D$2:$D$19,1,FALSE)</f>
        <v>#N/A</v>
      </c>
      <c r="CA491" s="40" t="e">
        <f>VLOOKUP($I491,Blends!$B$2:$B$115,1,FALSE)</f>
        <v>#N/A</v>
      </c>
      <c r="CC491" s="218">
        <f>ROUND(IF($I491="Other HFC Blend",(Z491*$L491*SUMIF(Lists!$E$2:$E$133,'Quarterly Information'!$K491,Exchange_Value)+Z491*$N491*SUMIF(Lists!$E$2:$E$133,'Quarterly Information'!$M491,Exchange_Value)+Z491*$P491*SUMIF(Lists!$E$2:$E$133,'Quarterly Information'!$O491,Exchange_Value)+Z491*$R491*SUMIF(Lists!$E$2:$E$133,'Quarterly Information'!$Q491,Exchange_Value)+Z491*$T491*SUMIF(Lists!$E$2:$E$133,'Quarterly Information'!$S491,Exchange_Value))/1000,Z491*SUMIF(Lists!$E$2:$E$133,$I491,Exchange_Value)/1000),1)</f>
        <v>0</v>
      </c>
      <c r="CD491" s="218">
        <f>ROUND(IF($I491="Other HFC Blend",(AA491*$L491*SUMIF(Lists!$E$2:$E$133,'Quarterly Information'!$K491,Exchange_Value)+AA491*$N491*SUMIF(Lists!$E$2:$E$133,'Quarterly Information'!$M491,Exchange_Value)+AA491*$P491*SUMIF(Lists!$E$2:$E$133,'Quarterly Information'!$O491,Exchange_Value)+AA491*$R491*SUMIF(Lists!$E$2:$E$133,'Quarterly Information'!$Q491,Exchange_Value)+AA491*$T491*SUMIF(Lists!$E$2:$E$133,'Quarterly Information'!$S491,Exchange_Value))/1000,AA491*SUMIF(Lists!$E$2:$E$133,$I491,Exchange_Value)/1000),1)</f>
        <v>0</v>
      </c>
      <c r="CE491" s="218">
        <f>ROUND(IF($I491="Other HFC Blend",(AB491*$L491*SUMIF(Lists!$E$2:$E$133,'Quarterly Information'!$K491,Exchange_Value)+AB491*$N491*SUMIF(Lists!$E$2:$E$133,'Quarterly Information'!$M491,Exchange_Value)+AB491*$P491*SUMIF(Lists!$E$2:$E$133,'Quarterly Information'!$O491,Exchange_Value)+AB491*$R491*SUMIF(Lists!$E$2:$E$133,'Quarterly Information'!$Q491,Exchange_Value)+AB491*$T491*SUMIF(Lists!$E$2:$E$133,'Quarterly Information'!$S491,Exchange_Value))/1000,AB491*SUMIF(Lists!$E$2:$E$133,$I491,Exchange_Value)/1000),1)</f>
        <v>0</v>
      </c>
      <c r="CF491" s="218">
        <f>ROUND(IF($I491="Other HFC Blend",(AC491*$L491*SUMIF(Lists!$E$2:$E$133,'Quarterly Information'!$K491,Exchange_Value)+AC491*$N491*SUMIF(Lists!$E$2:$E$133,'Quarterly Information'!$M491,Exchange_Value)+AC491*$P491*SUMIF(Lists!$E$2:$E$133,'Quarterly Information'!$O491,Exchange_Value)+AC491*$R491*SUMIF(Lists!$E$2:$E$133,'Quarterly Information'!$Q491,Exchange_Value)+AC491*$T491*SUMIF(Lists!$E$2:$E$133,'Quarterly Information'!$S491,Exchange_Value))/1000,AC491*SUMIF(Lists!$E$2:$E$133,$I491,Exchange_Value)/1000),1)</f>
        <v>0</v>
      </c>
      <c r="CG491" s="218">
        <f>ROUND(IF($I491="Other HFC Blend",(AD491*$L491*SUMIF(Lists!$E$2:$E$133,'Quarterly Information'!$K491,Exchange_Value)+AD491*$N491*SUMIF(Lists!$E$2:$E$133,'Quarterly Information'!$M491,Exchange_Value)+AD491*$P491*SUMIF(Lists!$E$2:$E$133,'Quarterly Information'!$O491,Exchange_Value)+AD491*$R491*SUMIF(Lists!$E$2:$E$133,'Quarterly Information'!$Q491,Exchange_Value)+AD491*$T491*SUMIF(Lists!$E$2:$E$133,'Quarterly Information'!$S491,Exchange_Value))/1000,AD491*SUMIF(Lists!$E$2:$E$133,$I491,Exchange_Value)/1000),1)</f>
        <v>0</v>
      </c>
      <c r="CH491" s="218">
        <f>ROUND(IF($I491="Other HFC Blend",(AE491*$L491*SUMIF(Lists!$E$2:$E$133,'Quarterly Information'!$K491,Exchange_Value)+AE491*$N491*SUMIF(Lists!$E$2:$E$133,'Quarterly Information'!$M491,Exchange_Value)+AE491*$P491*SUMIF(Lists!$E$2:$E$133,'Quarterly Information'!$O491,Exchange_Value)+AE491*$R491*SUMIF(Lists!$E$2:$E$133,'Quarterly Information'!$Q491,Exchange_Value)+AE491*$T491*SUMIF(Lists!$E$2:$E$133,'Quarterly Information'!$S491,Exchange_Value))/1000,AE491*SUMIF(Lists!$E$2:$E$133,$I491,Exchange_Value)/1000),1)</f>
        <v>0</v>
      </c>
      <c r="CI491" s="218">
        <f>ROUND(IF($I491="Other HFC Blend",(AF491*$L491*SUMIF(Lists!$E$2:$E$133,'Quarterly Information'!$K491,Exchange_Value)+AF491*$N491*SUMIF(Lists!$E$2:$E$133,'Quarterly Information'!$M491,Exchange_Value)+AF491*$P491*SUMIF(Lists!$E$2:$E$133,'Quarterly Information'!$O491,Exchange_Value)+AF491*$R491*SUMIF(Lists!$E$2:$E$133,'Quarterly Information'!$Q491,Exchange_Value)+AF491*$T491*SUMIF(Lists!$E$2:$E$133,'Quarterly Information'!$S491,Exchange_Value))/1000,AF491*SUMIF(Lists!$E$2:$E$133,$I491,Exchange_Value)/1000),1)</f>
        <v>0</v>
      </c>
    </row>
    <row r="492" spans="1:87" ht="14" x14ac:dyDescent="0.25">
      <c r="A492" s="39">
        <v>450</v>
      </c>
      <c r="B492" s="90" t="str">
        <f t="shared" ref="B492:B555" si="342">IF(C492&gt;0,A492,"")</f>
        <v/>
      </c>
      <c r="C492" s="159"/>
      <c r="D492" s="91"/>
      <c r="E492" s="174"/>
      <c r="F492" s="92"/>
      <c r="G492" s="93"/>
      <c r="H492" s="94"/>
      <c r="I492" s="185"/>
      <c r="J492" s="200"/>
      <c r="K492" s="210"/>
      <c r="L492" s="95"/>
      <c r="M492" s="92"/>
      <c r="N492" s="95"/>
      <c r="O492" s="92"/>
      <c r="P492" s="95"/>
      <c r="Q492" s="128"/>
      <c r="R492" s="95"/>
      <c r="S492" s="128"/>
      <c r="T492" s="211"/>
      <c r="U492" s="203"/>
      <c r="V492" s="92"/>
      <c r="W492" s="96"/>
      <c r="X492" s="92"/>
      <c r="Y492" s="220"/>
      <c r="Z492" s="226"/>
      <c r="AA492" s="165"/>
      <c r="AB492" s="165"/>
      <c r="AC492" s="165"/>
      <c r="AD492" s="165"/>
      <c r="AE492" s="165"/>
      <c r="AF492" s="168"/>
      <c r="AG492"/>
      <c r="AH492" s="107">
        <f t="shared" si="301"/>
        <v>0</v>
      </c>
      <c r="AI492" s="107">
        <f t="shared" si="302"/>
        <v>0</v>
      </c>
      <c r="AJ492" s="107">
        <f t="shared" si="303"/>
        <v>0</v>
      </c>
      <c r="AK492" s="107">
        <f t="shared" si="304"/>
        <v>0</v>
      </c>
      <c r="AL492" s="107">
        <f t="shared" si="305"/>
        <v>0</v>
      </c>
      <c r="AM492" s="107">
        <f t="shared" ref="AM492:AM555" si="343">IF(F492="No",J492,0)</f>
        <v>0</v>
      </c>
      <c r="AO492" s="161" t="e">
        <f t="shared" si="306"/>
        <v>#DIV/0!</v>
      </c>
      <c r="AP492" s="161" t="e">
        <f t="shared" si="307"/>
        <v>#DIV/0!</v>
      </c>
      <c r="AQ492" s="161" t="e">
        <f t="shared" si="308"/>
        <v>#DIV/0!</v>
      </c>
      <c r="AR492" s="161" t="e">
        <f t="shared" si="309"/>
        <v>#DIV/0!</v>
      </c>
      <c r="AS492" s="161" t="e">
        <f t="shared" si="310"/>
        <v>#DIV/0!</v>
      </c>
      <c r="AT492" s="107">
        <f t="shared" si="311"/>
        <v>0</v>
      </c>
      <c r="AU492" s="161" t="e">
        <f t="shared" si="312"/>
        <v>#DIV/0!</v>
      </c>
      <c r="AV492" s="161" t="e">
        <f t="shared" si="313"/>
        <v>#DIV/0!</v>
      </c>
      <c r="AW492" s="161" t="e">
        <f t="shared" si="314"/>
        <v>#DIV/0!</v>
      </c>
      <c r="AX492" s="161" t="e">
        <f t="shared" si="315"/>
        <v>#DIV/0!</v>
      </c>
      <c r="AY492" s="161" t="e">
        <f t="shared" si="316"/>
        <v>#DIV/0!</v>
      </c>
      <c r="AZ492" s="107">
        <f t="shared" si="317"/>
        <v>0</v>
      </c>
      <c r="BA492" s="161" t="e">
        <f t="shared" si="318"/>
        <v>#DIV/0!</v>
      </c>
      <c r="BB492" s="161" t="e">
        <f t="shared" si="319"/>
        <v>#DIV/0!</v>
      </c>
      <c r="BC492" s="161" t="e">
        <f t="shared" si="320"/>
        <v>#DIV/0!</v>
      </c>
      <c r="BD492" s="161" t="e">
        <f t="shared" si="321"/>
        <v>#DIV/0!</v>
      </c>
      <c r="BE492" s="161" t="e">
        <f t="shared" si="322"/>
        <v>#DIV/0!</v>
      </c>
      <c r="BF492" s="107">
        <f t="shared" si="323"/>
        <v>0</v>
      </c>
      <c r="BG492" s="161" t="e">
        <f t="shared" si="324"/>
        <v>#DIV/0!</v>
      </c>
      <c r="BH492" s="161" t="e">
        <f t="shared" si="325"/>
        <v>#DIV/0!</v>
      </c>
      <c r="BI492" s="161" t="e">
        <f t="shared" si="326"/>
        <v>#DIV/0!</v>
      </c>
      <c r="BJ492" s="161" t="e">
        <f t="shared" si="327"/>
        <v>#DIV/0!</v>
      </c>
      <c r="BK492" s="161" t="e">
        <f t="shared" si="328"/>
        <v>#DIV/0!</v>
      </c>
      <c r="BL492" s="107">
        <f t="shared" si="329"/>
        <v>0</v>
      </c>
      <c r="BM492" s="161" t="e">
        <f t="shared" si="330"/>
        <v>#DIV/0!</v>
      </c>
      <c r="BN492" s="161" t="e">
        <f t="shared" si="331"/>
        <v>#DIV/0!</v>
      </c>
      <c r="BO492" s="161" t="e">
        <f t="shared" si="332"/>
        <v>#DIV/0!</v>
      </c>
      <c r="BP492" s="161" t="e">
        <f t="shared" si="333"/>
        <v>#DIV/0!</v>
      </c>
      <c r="BQ492" s="161" t="e">
        <f t="shared" si="334"/>
        <v>#DIV/0!</v>
      </c>
      <c r="BR492" s="107">
        <f t="shared" si="335"/>
        <v>0</v>
      </c>
      <c r="BS492" s="161" t="e">
        <f t="shared" si="336"/>
        <v>#DIV/0!</v>
      </c>
      <c r="BT492" s="161" t="e">
        <f t="shared" si="337"/>
        <v>#DIV/0!</v>
      </c>
      <c r="BU492" s="161" t="e">
        <f t="shared" si="338"/>
        <v>#DIV/0!</v>
      </c>
      <c r="BV492" s="161" t="e">
        <f t="shared" si="339"/>
        <v>#DIV/0!</v>
      </c>
      <c r="BW492" s="161" t="e">
        <f t="shared" si="340"/>
        <v>#DIV/0!</v>
      </c>
      <c r="BX492" s="107">
        <f t="shared" si="341"/>
        <v>0</v>
      </c>
      <c r="BZ492" s="40" t="e">
        <f>VLOOKUP(I492,Lists!$D$2:$D$19,1,FALSE)</f>
        <v>#N/A</v>
      </c>
      <c r="CA492" s="40" t="e">
        <f>VLOOKUP($I492,Blends!$B$2:$B$115,1,FALSE)</f>
        <v>#N/A</v>
      </c>
      <c r="CC492" s="218">
        <f>ROUND(IF($I492="Other HFC Blend",(Z492*$L492*SUMIF(Lists!$E$2:$E$133,'Quarterly Information'!$K492,Exchange_Value)+Z492*$N492*SUMIF(Lists!$E$2:$E$133,'Quarterly Information'!$M492,Exchange_Value)+Z492*$P492*SUMIF(Lists!$E$2:$E$133,'Quarterly Information'!$O492,Exchange_Value)+Z492*$R492*SUMIF(Lists!$E$2:$E$133,'Quarterly Information'!$Q492,Exchange_Value)+Z492*$T492*SUMIF(Lists!$E$2:$E$133,'Quarterly Information'!$S492,Exchange_Value))/1000,Z492*SUMIF(Lists!$E$2:$E$133,$I492,Exchange_Value)/1000),1)</f>
        <v>0</v>
      </c>
      <c r="CD492" s="218">
        <f>ROUND(IF($I492="Other HFC Blend",(AA492*$L492*SUMIF(Lists!$E$2:$E$133,'Quarterly Information'!$K492,Exchange_Value)+AA492*$N492*SUMIF(Lists!$E$2:$E$133,'Quarterly Information'!$M492,Exchange_Value)+AA492*$P492*SUMIF(Lists!$E$2:$E$133,'Quarterly Information'!$O492,Exchange_Value)+AA492*$R492*SUMIF(Lists!$E$2:$E$133,'Quarterly Information'!$Q492,Exchange_Value)+AA492*$T492*SUMIF(Lists!$E$2:$E$133,'Quarterly Information'!$S492,Exchange_Value))/1000,AA492*SUMIF(Lists!$E$2:$E$133,$I492,Exchange_Value)/1000),1)</f>
        <v>0</v>
      </c>
      <c r="CE492" s="218">
        <f>ROUND(IF($I492="Other HFC Blend",(AB492*$L492*SUMIF(Lists!$E$2:$E$133,'Quarterly Information'!$K492,Exchange_Value)+AB492*$N492*SUMIF(Lists!$E$2:$E$133,'Quarterly Information'!$M492,Exchange_Value)+AB492*$P492*SUMIF(Lists!$E$2:$E$133,'Quarterly Information'!$O492,Exchange_Value)+AB492*$R492*SUMIF(Lists!$E$2:$E$133,'Quarterly Information'!$Q492,Exchange_Value)+AB492*$T492*SUMIF(Lists!$E$2:$E$133,'Quarterly Information'!$S492,Exchange_Value))/1000,AB492*SUMIF(Lists!$E$2:$E$133,$I492,Exchange_Value)/1000),1)</f>
        <v>0</v>
      </c>
      <c r="CF492" s="218">
        <f>ROUND(IF($I492="Other HFC Blend",(AC492*$L492*SUMIF(Lists!$E$2:$E$133,'Quarterly Information'!$K492,Exchange_Value)+AC492*$N492*SUMIF(Lists!$E$2:$E$133,'Quarterly Information'!$M492,Exchange_Value)+AC492*$P492*SUMIF(Lists!$E$2:$E$133,'Quarterly Information'!$O492,Exchange_Value)+AC492*$R492*SUMIF(Lists!$E$2:$E$133,'Quarterly Information'!$Q492,Exchange_Value)+AC492*$T492*SUMIF(Lists!$E$2:$E$133,'Quarterly Information'!$S492,Exchange_Value))/1000,AC492*SUMIF(Lists!$E$2:$E$133,$I492,Exchange_Value)/1000),1)</f>
        <v>0</v>
      </c>
      <c r="CG492" s="218">
        <f>ROUND(IF($I492="Other HFC Blend",(AD492*$L492*SUMIF(Lists!$E$2:$E$133,'Quarterly Information'!$K492,Exchange_Value)+AD492*$N492*SUMIF(Lists!$E$2:$E$133,'Quarterly Information'!$M492,Exchange_Value)+AD492*$P492*SUMIF(Lists!$E$2:$E$133,'Quarterly Information'!$O492,Exchange_Value)+AD492*$R492*SUMIF(Lists!$E$2:$E$133,'Quarterly Information'!$Q492,Exchange_Value)+AD492*$T492*SUMIF(Lists!$E$2:$E$133,'Quarterly Information'!$S492,Exchange_Value))/1000,AD492*SUMIF(Lists!$E$2:$E$133,$I492,Exchange_Value)/1000),1)</f>
        <v>0</v>
      </c>
      <c r="CH492" s="218">
        <f>ROUND(IF($I492="Other HFC Blend",(AE492*$L492*SUMIF(Lists!$E$2:$E$133,'Quarterly Information'!$K492,Exchange_Value)+AE492*$N492*SUMIF(Lists!$E$2:$E$133,'Quarterly Information'!$M492,Exchange_Value)+AE492*$P492*SUMIF(Lists!$E$2:$E$133,'Quarterly Information'!$O492,Exchange_Value)+AE492*$R492*SUMIF(Lists!$E$2:$E$133,'Quarterly Information'!$Q492,Exchange_Value)+AE492*$T492*SUMIF(Lists!$E$2:$E$133,'Quarterly Information'!$S492,Exchange_Value))/1000,AE492*SUMIF(Lists!$E$2:$E$133,$I492,Exchange_Value)/1000),1)</f>
        <v>0</v>
      </c>
      <c r="CI492" s="218">
        <f>ROUND(IF($I492="Other HFC Blend",(AF492*$L492*SUMIF(Lists!$E$2:$E$133,'Quarterly Information'!$K492,Exchange_Value)+AF492*$N492*SUMIF(Lists!$E$2:$E$133,'Quarterly Information'!$M492,Exchange_Value)+AF492*$P492*SUMIF(Lists!$E$2:$E$133,'Quarterly Information'!$O492,Exchange_Value)+AF492*$R492*SUMIF(Lists!$E$2:$E$133,'Quarterly Information'!$Q492,Exchange_Value)+AF492*$T492*SUMIF(Lists!$E$2:$E$133,'Quarterly Information'!$S492,Exchange_Value))/1000,AF492*SUMIF(Lists!$E$2:$E$133,$I492,Exchange_Value)/1000),1)</f>
        <v>0</v>
      </c>
    </row>
    <row r="493" spans="1:87" ht="14" x14ac:dyDescent="0.25">
      <c r="A493" s="39">
        <v>451</v>
      </c>
      <c r="B493" s="90" t="str">
        <f t="shared" si="342"/>
        <v/>
      </c>
      <c r="C493" s="159"/>
      <c r="D493" s="91"/>
      <c r="E493" s="174"/>
      <c r="F493" s="92"/>
      <c r="G493" s="93"/>
      <c r="H493" s="94"/>
      <c r="I493" s="185"/>
      <c r="J493" s="200"/>
      <c r="K493" s="210"/>
      <c r="L493" s="95"/>
      <c r="M493" s="92"/>
      <c r="N493" s="95"/>
      <c r="O493" s="92"/>
      <c r="P493" s="95"/>
      <c r="Q493" s="128"/>
      <c r="R493" s="95"/>
      <c r="S493" s="128"/>
      <c r="T493" s="211"/>
      <c r="U493" s="203"/>
      <c r="V493" s="92"/>
      <c r="W493" s="96"/>
      <c r="X493" s="92"/>
      <c r="Y493" s="220"/>
      <c r="Z493" s="226"/>
      <c r="AA493" s="165"/>
      <c r="AB493" s="165"/>
      <c r="AC493" s="165"/>
      <c r="AD493" s="165"/>
      <c r="AE493" s="165"/>
      <c r="AF493" s="168"/>
      <c r="AG493"/>
      <c r="AH493" s="107">
        <f t="shared" si="301"/>
        <v>0</v>
      </c>
      <c r="AI493" s="107">
        <f t="shared" si="302"/>
        <v>0</v>
      </c>
      <c r="AJ493" s="107">
        <f t="shared" si="303"/>
        <v>0</v>
      </c>
      <c r="AK493" s="107">
        <f t="shared" si="304"/>
        <v>0</v>
      </c>
      <c r="AL493" s="107">
        <f t="shared" si="305"/>
        <v>0</v>
      </c>
      <c r="AM493" s="107">
        <f t="shared" si="343"/>
        <v>0</v>
      </c>
      <c r="AO493" s="161" t="e">
        <f t="shared" si="306"/>
        <v>#DIV/0!</v>
      </c>
      <c r="AP493" s="161" t="e">
        <f t="shared" si="307"/>
        <v>#DIV/0!</v>
      </c>
      <c r="AQ493" s="161" t="e">
        <f t="shared" si="308"/>
        <v>#DIV/0!</v>
      </c>
      <c r="AR493" s="161" t="e">
        <f t="shared" si="309"/>
        <v>#DIV/0!</v>
      </c>
      <c r="AS493" s="161" t="e">
        <f t="shared" si="310"/>
        <v>#DIV/0!</v>
      </c>
      <c r="AT493" s="107">
        <f t="shared" si="311"/>
        <v>0</v>
      </c>
      <c r="AU493" s="161" t="e">
        <f t="shared" si="312"/>
        <v>#DIV/0!</v>
      </c>
      <c r="AV493" s="161" t="e">
        <f t="shared" si="313"/>
        <v>#DIV/0!</v>
      </c>
      <c r="AW493" s="161" t="e">
        <f t="shared" si="314"/>
        <v>#DIV/0!</v>
      </c>
      <c r="AX493" s="161" t="e">
        <f t="shared" si="315"/>
        <v>#DIV/0!</v>
      </c>
      <c r="AY493" s="161" t="e">
        <f t="shared" si="316"/>
        <v>#DIV/0!</v>
      </c>
      <c r="AZ493" s="107">
        <f t="shared" si="317"/>
        <v>0</v>
      </c>
      <c r="BA493" s="161" t="e">
        <f t="shared" si="318"/>
        <v>#DIV/0!</v>
      </c>
      <c r="BB493" s="161" t="e">
        <f t="shared" si="319"/>
        <v>#DIV/0!</v>
      </c>
      <c r="BC493" s="161" t="e">
        <f t="shared" si="320"/>
        <v>#DIV/0!</v>
      </c>
      <c r="BD493" s="161" t="e">
        <f t="shared" si="321"/>
        <v>#DIV/0!</v>
      </c>
      <c r="BE493" s="161" t="e">
        <f t="shared" si="322"/>
        <v>#DIV/0!</v>
      </c>
      <c r="BF493" s="107">
        <f t="shared" si="323"/>
        <v>0</v>
      </c>
      <c r="BG493" s="161" t="e">
        <f t="shared" si="324"/>
        <v>#DIV/0!</v>
      </c>
      <c r="BH493" s="161" t="e">
        <f t="shared" si="325"/>
        <v>#DIV/0!</v>
      </c>
      <c r="BI493" s="161" t="e">
        <f t="shared" si="326"/>
        <v>#DIV/0!</v>
      </c>
      <c r="BJ493" s="161" t="e">
        <f t="shared" si="327"/>
        <v>#DIV/0!</v>
      </c>
      <c r="BK493" s="161" t="e">
        <f t="shared" si="328"/>
        <v>#DIV/0!</v>
      </c>
      <c r="BL493" s="107">
        <f t="shared" si="329"/>
        <v>0</v>
      </c>
      <c r="BM493" s="161" t="e">
        <f t="shared" si="330"/>
        <v>#DIV/0!</v>
      </c>
      <c r="BN493" s="161" t="e">
        <f t="shared" si="331"/>
        <v>#DIV/0!</v>
      </c>
      <c r="BO493" s="161" t="e">
        <f t="shared" si="332"/>
        <v>#DIV/0!</v>
      </c>
      <c r="BP493" s="161" t="e">
        <f t="shared" si="333"/>
        <v>#DIV/0!</v>
      </c>
      <c r="BQ493" s="161" t="e">
        <f t="shared" si="334"/>
        <v>#DIV/0!</v>
      </c>
      <c r="BR493" s="107">
        <f t="shared" si="335"/>
        <v>0</v>
      </c>
      <c r="BS493" s="161" t="e">
        <f t="shared" si="336"/>
        <v>#DIV/0!</v>
      </c>
      <c r="BT493" s="161" t="e">
        <f t="shared" si="337"/>
        <v>#DIV/0!</v>
      </c>
      <c r="BU493" s="161" t="e">
        <f t="shared" si="338"/>
        <v>#DIV/0!</v>
      </c>
      <c r="BV493" s="161" t="e">
        <f t="shared" si="339"/>
        <v>#DIV/0!</v>
      </c>
      <c r="BW493" s="161" t="e">
        <f t="shared" si="340"/>
        <v>#DIV/0!</v>
      </c>
      <c r="BX493" s="107">
        <f t="shared" si="341"/>
        <v>0</v>
      </c>
      <c r="BZ493" s="40" t="e">
        <f>VLOOKUP(I493,Lists!$D$2:$D$19,1,FALSE)</f>
        <v>#N/A</v>
      </c>
      <c r="CA493" s="40" t="e">
        <f>VLOOKUP($I493,Blends!$B$2:$B$115,1,FALSE)</f>
        <v>#N/A</v>
      </c>
      <c r="CC493" s="218">
        <f>ROUND(IF($I493="Other HFC Blend",(Z493*$L493*SUMIF(Lists!$E$2:$E$133,'Quarterly Information'!$K493,Exchange_Value)+Z493*$N493*SUMIF(Lists!$E$2:$E$133,'Quarterly Information'!$M493,Exchange_Value)+Z493*$P493*SUMIF(Lists!$E$2:$E$133,'Quarterly Information'!$O493,Exchange_Value)+Z493*$R493*SUMIF(Lists!$E$2:$E$133,'Quarterly Information'!$Q493,Exchange_Value)+Z493*$T493*SUMIF(Lists!$E$2:$E$133,'Quarterly Information'!$S493,Exchange_Value))/1000,Z493*SUMIF(Lists!$E$2:$E$133,$I493,Exchange_Value)/1000),1)</f>
        <v>0</v>
      </c>
      <c r="CD493" s="218">
        <f>ROUND(IF($I493="Other HFC Blend",(AA493*$L493*SUMIF(Lists!$E$2:$E$133,'Quarterly Information'!$K493,Exchange_Value)+AA493*$N493*SUMIF(Lists!$E$2:$E$133,'Quarterly Information'!$M493,Exchange_Value)+AA493*$P493*SUMIF(Lists!$E$2:$E$133,'Quarterly Information'!$O493,Exchange_Value)+AA493*$R493*SUMIF(Lists!$E$2:$E$133,'Quarterly Information'!$Q493,Exchange_Value)+AA493*$T493*SUMIF(Lists!$E$2:$E$133,'Quarterly Information'!$S493,Exchange_Value))/1000,AA493*SUMIF(Lists!$E$2:$E$133,$I493,Exchange_Value)/1000),1)</f>
        <v>0</v>
      </c>
      <c r="CE493" s="218">
        <f>ROUND(IF($I493="Other HFC Blend",(AB493*$L493*SUMIF(Lists!$E$2:$E$133,'Quarterly Information'!$K493,Exchange_Value)+AB493*$N493*SUMIF(Lists!$E$2:$E$133,'Quarterly Information'!$M493,Exchange_Value)+AB493*$P493*SUMIF(Lists!$E$2:$E$133,'Quarterly Information'!$O493,Exchange_Value)+AB493*$R493*SUMIF(Lists!$E$2:$E$133,'Quarterly Information'!$Q493,Exchange_Value)+AB493*$T493*SUMIF(Lists!$E$2:$E$133,'Quarterly Information'!$S493,Exchange_Value))/1000,AB493*SUMIF(Lists!$E$2:$E$133,$I493,Exchange_Value)/1000),1)</f>
        <v>0</v>
      </c>
      <c r="CF493" s="218">
        <f>ROUND(IF($I493="Other HFC Blend",(AC493*$L493*SUMIF(Lists!$E$2:$E$133,'Quarterly Information'!$K493,Exchange_Value)+AC493*$N493*SUMIF(Lists!$E$2:$E$133,'Quarterly Information'!$M493,Exchange_Value)+AC493*$P493*SUMIF(Lists!$E$2:$E$133,'Quarterly Information'!$O493,Exchange_Value)+AC493*$R493*SUMIF(Lists!$E$2:$E$133,'Quarterly Information'!$Q493,Exchange_Value)+AC493*$T493*SUMIF(Lists!$E$2:$E$133,'Quarterly Information'!$S493,Exchange_Value))/1000,AC493*SUMIF(Lists!$E$2:$E$133,$I493,Exchange_Value)/1000),1)</f>
        <v>0</v>
      </c>
      <c r="CG493" s="218">
        <f>ROUND(IF($I493="Other HFC Blend",(AD493*$L493*SUMIF(Lists!$E$2:$E$133,'Quarterly Information'!$K493,Exchange_Value)+AD493*$N493*SUMIF(Lists!$E$2:$E$133,'Quarterly Information'!$M493,Exchange_Value)+AD493*$P493*SUMIF(Lists!$E$2:$E$133,'Quarterly Information'!$O493,Exchange_Value)+AD493*$R493*SUMIF(Lists!$E$2:$E$133,'Quarterly Information'!$Q493,Exchange_Value)+AD493*$T493*SUMIF(Lists!$E$2:$E$133,'Quarterly Information'!$S493,Exchange_Value))/1000,AD493*SUMIF(Lists!$E$2:$E$133,$I493,Exchange_Value)/1000),1)</f>
        <v>0</v>
      </c>
      <c r="CH493" s="218">
        <f>ROUND(IF($I493="Other HFC Blend",(AE493*$L493*SUMIF(Lists!$E$2:$E$133,'Quarterly Information'!$K493,Exchange_Value)+AE493*$N493*SUMIF(Lists!$E$2:$E$133,'Quarterly Information'!$M493,Exchange_Value)+AE493*$P493*SUMIF(Lists!$E$2:$E$133,'Quarterly Information'!$O493,Exchange_Value)+AE493*$R493*SUMIF(Lists!$E$2:$E$133,'Quarterly Information'!$Q493,Exchange_Value)+AE493*$T493*SUMIF(Lists!$E$2:$E$133,'Quarterly Information'!$S493,Exchange_Value))/1000,AE493*SUMIF(Lists!$E$2:$E$133,$I493,Exchange_Value)/1000),1)</f>
        <v>0</v>
      </c>
      <c r="CI493" s="218">
        <f>ROUND(IF($I493="Other HFC Blend",(AF493*$L493*SUMIF(Lists!$E$2:$E$133,'Quarterly Information'!$K493,Exchange_Value)+AF493*$N493*SUMIF(Lists!$E$2:$E$133,'Quarterly Information'!$M493,Exchange_Value)+AF493*$P493*SUMIF(Lists!$E$2:$E$133,'Quarterly Information'!$O493,Exchange_Value)+AF493*$R493*SUMIF(Lists!$E$2:$E$133,'Quarterly Information'!$Q493,Exchange_Value)+AF493*$T493*SUMIF(Lists!$E$2:$E$133,'Quarterly Information'!$S493,Exchange_Value))/1000,AF493*SUMIF(Lists!$E$2:$E$133,$I493,Exchange_Value)/1000),1)</f>
        <v>0</v>
      </c>
    </row>
    <row r="494" spans="1:87" ht="14" x14ac:dyDescent="0.25">
      <c r="A494" s="39">
        <v>452</v>
      </c>
      <c r="B494" s="90" t="str">
        <f t="shared" si="342"/>
        <v/>
      </c>
      <c r="C494" s="159"/>
      <c r="D494" s="91"/>
      <c r="E494" s="174"/>
      <c r="F494" s="92"/>
      <c r="G494" s="93"/>
      <c r="H494" s="94"/>
      <c r="I494" s="185"/>
      <c r="J494" s="200"/>
      <c r="K494" s="210"/>
      <c r="L494" s="95"/>
      <c r="M494" s="92"/>
      <c r="N494" s="95"/>
      <c r="O494" s="92"/>
      <c r="P494" s="95"/>
      <c r="Q494" s="128"/>
      <c r="R494" s="95"/>
      <c r="S494" s="128"/>
      <c r="T494" s="211"/>
      <c r="U494" s="203"/>
      <c r="V494" s="92"/>
      <c r="W494" s="96"/>
      <c r="X494" s="92"/>
      <c r="Y494" s="220"/>
      <c r="Z494" s="226"/>
      <c r="AA494" s="165"/>
      <c r="AB494" s="165"/>
      <c r="AC494" s="165"/>
      <c r="AD494" s="165"/>
      <c r="AE494" s="165"/>
      <c r="AF494" s="168"/>
      <c r="AG494"/>
      <c r="AH494" s="107">
        <f t="shared" si="301"/>
        <v>0</v>
      </c>
      <c r="AI494" s="107">
        <f t="shared" si="302"/>
        <v>0</v>
      </c>
      <c r="AJ494" s="107">
        <f t="shared" si="303"/>
        <v>0</v>
      </c>
      <c r="AK494" s="107">
        <f t="shared" si="304"/>
        <v>0</v>
      </c>
      <c r="AL494" s="107">
        <f t="shared" si="305"/>
        <v>0</v>
      </c>
      <c r="AM494" s="107">
        <f t="shared" si="343"/>
        <v>0</v>
      </c>
      <c r="AO494" s="161" t="e">
        <f t="shared" si="306"/>
        <v>#DIV/0!</v>
      </c>
      <c r="AP494" s="161" t="e">
        <f t="shared" si="307"/>
        <v>#DIV/0!</v>
      </c>
      <c r="AQ494" s="161" t="e">
        <f t="shared" si="308"/>
        <v>#DIV/0!</v>
      </c>
      <c r="AR494" s="161" t="e">
        <f t="shared" si="309"/>
        <v>#DIV/0!</v>
      </c>
      <c r="AS494" s="161" t="e">
        <f t="shared" si="310"/>
        <v>#DIV/0!</v>
      </c>
      <c r="AT494" s="107">
        <f t="shared" si="311"/>
        <v>0</v>
      </c>
      <c r="AU494" s="161" t="e">
        <f t="shared" si="312"/>
        <v>#DIV/0!</v>
      </c>
      <c r="AV494" s="161" t="e">
        <f t="shared" si="313"/>
        <v>#DIV/0!</v>
      </c>
      <c r="AW494" s="161" t="e">
        <f t="shared" si="314"/>
        <v>#DIV/0!</v>
      </c>
      <c r="AX494" s="161" t="e">
        <f t="shared" si="315"/>
        <v>#DIV/0!</v>
      </c>
      <c r="AY494" s="161" t="e">
        <f t="shared" si="316"/>
        <v>#DIV/0!</v>
      </c>
      <c r="AZ494" s="107">
        <f t="shared" si="317"/>
        <v>0</v>
      </c>
      <c r="BA494" s="161" t="e">
        <f t="shared" si="318"/>
        <v>#DIV/0!</v>
      </c>
      <c r="BB494" s="161" t="e">
        <f t="shared" si="319"/>
        <v>#DIV/0!</v>
      </c>
      <c r="BC494" s="161" t="e">
        <f t="shared" si="320"/>
        <v>#DIV/0!</v>
      </c>
      <c r="BD494" s="161" t="e">
        <f t="shared" si="321"/>
        <v>#DIV/0!</v>
      </c>
      <c r="BE494" s="161" t="e">
        <f t="shared" si="322"/>
        <v>#DIV/0!</v>
      </c>
      <c r="BF494" s="107">
        <f t="shared" si="323"/>
        <v>0</v>
      </c>
      <c r="BG494" s="161" t="e">
        <f t="shared" si="324"/>
        <v>#DIV/0!</v>
      </c>
      <c r="BH494" s="161" t="e">
        <f t="shared" si="325"/>
        <v>#DIV/0!</v>
      </c>
      <c r="BI494" s="161" t="e">
        <f t="shared" si="326"/>
        <v>#DIV/0!</v>
      </c>
      <c r="BJ494" s="161" t="e">
        <f t="shared" si="327"/>
        <v>#DIV/0!</v>
      </c>
      <c r="BK494" s="161" t="e">
        <f t="shared" si="328"/>
        <v>#DIV/0!</v>
      </c>
      <c r="BL494" s="107">
        <f t="shared" si="329"/>
        <v>0</v>
      </c>
      <c r="BM494" s="161" t="e">
        <f t="shared" si="330"/>
        <v>#DIV/0!</v>
      </c>
      <c r="BN494" s="161" t="e">
        <f t="shared" si="331"/>
        <v>#DIV/0!</v>
      </c>
      <c r="BO494" s="161" t="e">
        <f t="shared" si="332"/>
        <v>#DIV/0!</v>
      </c>
      <c r="BP494" s="161" t="e">
        <f t="shared" si="333"/>
        <v>#DIV/0!</v>
      </c>
      <c r="BQ494" s="161" t="e">
        <f t="shared" si="334"/>
        <v>#DIV/0!</v>
      </c>
      <c r="BR494" s="107">
        <f t="shared" si="335"/>
        <v>0</v>
      </c>
      <c r="BS494" s="161" t="e">
        <f t="shared" si="336"/>
        <v>#DIV/0!</v>
      </c>
      <c r="BT494" s="161" t="e">
        <f t="shared" si="337"/>
        <v>#DIV/0!</v>
      </c>
      <c r="BU494" s="161" t="e">
        <f t="shared" si="338"/>
        <v>#DIV/0!</v>
      </c>
      <c r="BV494" s="161" t="e">
        <f t="shared" si="339"/>
        <v>#DIV/0!</v>
      </c>
      <c r="BW494" s="161" t="e">
        <f t="shared" si="340"/>
        <v>#DIV/0!</v>
      </c>
      <c r="BX494" s="107">
        <f t="shared" si="341"/>
        <v>0</v>
      </c>
      <c r="BZ494" s="40" t="e">
        <f>VLOOKUP(I494,Lists!$D$2:$D$19,1,FALSE)</f>
        <v>#N/A</v>
      </c>
      <c r="CA494" s="40" t="e">
        <f>VLOOKUP($I494,Blends!$B$2:$B$115,1,FALSE)</f>
        <v>#N/A</v>
      </c>
      <c r="CC494" s="218">
        <f>ROUND(IF($I494="Other HFC Blend",(Z494*$L494*SUMIF(Lists!$E$2:$E$133,'Quarterly Information'!$K494,Exchange_Value)+Z494*$N494*SUMIF(Lists!$E$2:$E$133,'Quarterly Information'!$M494,Exchange_Value)+Z494*$P494*SUMIF(Lists!$E$2:$E$133,'Quarterly Information'!$O494,Exchange_Value)+Z494*$R494*SUMIF(Lists!$E$2:$E$133,'Quarterly Information'!$Q494,Exchange_Value)+Z494*$T494*SUMIF(Lists!$E$2:$E$133,'Quarterly Information'!$S494,Exchange_Value))/1000,Z494*SUMIF(Lists!$E$2:$E$133,$I494,Exchange_Value)/1000),1)</f>
        <v>0</v>
      </c>
      <c r="CD494" s="218">
        <f>ROUND(IF($I494="Other HFC Blend",(AA494*$L494*SUMIF(Lists!$E$2:$E$133,'Quarterly Information'!$K494,Exchange_Value)+AA494*$N494*SUMIF(Lists!$E$2:$E$133,'Quarterly Information'!$M494,Exchange_Value)+AA494*$P494*SUMIF(Lists!$E$2:$E$133,'Quarterly Information'!$O494,Exchange_Value)+AA494*$R494*SUMIF(Lists!$E$2:$E$133,'Quarterly Information'!$Q494,Exchange_Value)+AA494*$T494*SUMIF(Lists!$E$2:$E$133,'Quarterly Information'!$S494,Exchange_Value))/1000,AA494*SUMIF(Lists!$E$2:$E$133,$I494,Exchange_Value)/1000),1)</f>
        <v>0</v>
      </c>
      <c r="CE494" s="218">
        <f>ROUND(IF($I494="Other HFC Blend",(AB494*$L494*SUMIF(Lists!$E$2:$E$133,'Quarterly Information'!$K494,Exchange_Value)+AB494*$N494*SUMIF(Lists!$E$2:$E$133,'Quarterly Information'!$M494,Exchange_Value)+AB494*$P494*SUMIF(Lists!$E$2:$E$133,'Quarterly Information'!$O494,Exchange_Value)+AB494*$R494*SUMIF(Lists!$E$2:$E$133,'Quarterly Information'!$Q494,Exchange_Value)+AB494*$T494*SUMIF(Lists!$E$2:$E$133,'Quarterly Information'!$S494,Exchange_Value))/1000,AB494*SUMIF(Lists!$E$2:$E$133,$I494,Exchange_Value)/1000),1)</f>
        <v>0</v>
      </c>
      <c r="CF494" s="218">
        <f>ROUND(IF($I494="Other HFC Blend",(AC494*$L494*SUMIF(Lists!$E$2:$E$133,'Quarterly Information'!$K494,Exchange_Value)+AC494*$N494*SUMIF(Lists!$E$2:$E$133,'Quarterly Information'!$M494,Exchange_Value)+AC494*$P494*SUMIF(Lists!$E$2:$E$133,'Quarterly Information'!$O494,Exchange_Value)+AC494*$R494*SUMIF(Lists!$E$2:$E$133,'Quarterly Information'!$Q494,Exchange_Value)+AC494*$T494*SUMIF(Lists!$E$2:$E$133,'Quarterly Information'!$S494,Exchange_Value))/1000,AC494*SUMIF(Lists!$E$2:$E$133,$I494,Exchange_Value)/1000),1)</f>
        <v>0</v>
      </c>
      <c r="CG494" s="218">
        <f>ROUND(IF($I494="Other HFC Blend",(AD494*$L494*SUMIF(Lists!$E$2:$E$133,'Quarterly Information'!$K494,Exchange_Value)+AD494*$N494*SUMIF(Lists!$E$2:$E$133,'Quarterly Information'!$M494,Exchange_Value)+AD494*$P494*SUMIF(Lists!$E$2:$E$133,'Quarterly Information'!$O494,Exchange_Value)+AD494*$R494*SUMIF(Lists!$E$2:$E$133,'Quarterly Information'!$Q494,Exchange_Value)+AD494*$T494*SUMIF(Lists!$E$2:$E$133,'Quarterly Information'!$S494,Exchange_Value))/1000,AD494*SUMIF(Lists!$E$2:$E$133,$I494,Exchange_Value)/1000),1)</f>
        <v>0</v>
      </c>
      <c r="CH494" s="218">
        <f>ROUND(IF($I494="Other HFC Blend",(AE494*$L494*SUMIF(Lists!$E$2:$E$133,'Quarterly Information'!$K494,Exchange_Value)+AE494*$N494*SUMIF(Lists!$E$2:$E$133,'Quarterly Information'!$M494,Exchange_Value)+AE494*$P494*SUMIF(Lists!$E$2:$E$133,'Quarterly Information'!$O494,Exchange_Value)+AE494*$R494*SUMIF(Lists!$E$2:$E$133,'Quarterly Information'!$Q494,Exchange_Value)+AE494*$T494*SUMIF(Lists!$E$2:$E$133,'Quarterly Information'!$S494,Exchange_Value))/1000,AE494*SUMIF(Lists!$E$2:$E$133,$I494,Exchange_Value)/1000),1)</f>
        <v>0</v>
      </c>
      <c r="CI494" s="218">
        <f>ROUND(IF($I494="Other HFC Blend",(AF494*$L494*SUMIF(Lists!$E$2:$E$133,'Quarterly Information'!$K494,Exchange_Value)+AF494*$N494*SUMIF(Lists!$E$2:$E$133,'Quarterly Information'!$M494,Exchange_Value)+AF494*$P494*SUMIF(Lists!$E$2:$E$133,'Quarterly Information'!$O494,Exchange_Value)+AF494*$R494*SUMIF(Lists!$E$2:$E$133,'Quarterly Information'!$Q494,Exchange_Value)+AF494*$T494*SUMIF(Lists!$E$2:$E$133,'Quarterly Information'!$S494,Exchange_Value))/1000,AF494*SUMIF(Lists!$E$2:$E$133,$I494,Exchange_Value)/1000),1)</f>
        <v>0</v>
      </c>
    </row>
    <row r="495" spans="1:87" ht="14" x14ac:dyDescent="0.25">
      <c r="A495" s="39">
        <v>453</v>
      </c>
      <c r="B495" s="90" t="str">
        <f t="shared" si="342"/>
        <v/>
      </c>
      <c r="C495" s="159"/>
      <c r="D495" s="91"/>
      <c r="E495" s="174"/>
      <c r="F495" s="92"/>
      <c r="G495" s="93"/>
      <c r="H495" s="94"/>
      <c r="I495" s="185"/>
      <c r="J495" s="200"/>
      <c r="K495" s="210"/>
      <c r="L495" s="95"/>
      <c r="M495" s="92"/>
      <c r="N495" s="95"/>
      <c r="O495" s="92"/>
      <c r="P495" s="95"/>
      <c r="Q495" s="128"/>
      <c r="R495" s="95"/>
      <c r="S495" s="128"/>
      <c r="T495" s="211"/>
      <c r="U495" s="203"/>
      <c r="V495" s="92"/>
      <c r="W495" s="96"/>
      <c r="X495" s="92"/>
      <c r="Y495" s="220"/>
      <c r="Z495" s="226"/>
      <c r="AA495" s="165"/>
      <c r="AB495" s="165"/>
      <c r="AC495" s="165"/>
      <c r="AD495" s="165"/>
      <c r="AE495" s="165"/>
      <c r="AF495" s="168"/>
      <c r="AG495"/>
      <c r="AH495" s="107">
        <f t="shared" si="301"/>
        <v>0</v>
      </c>
      <c r="AI495" s="107">
        <f t="shared" si="302"/>
        <v>0</v>
      </c>
      <c r="AJ495" s="107">
        <f t="shared" si="303"/>
        <v>0</v>
      </c>
      <c r="AK495" s="107">
        <f t="shared" si="304"/>
        <v>0</v>
      </c>
      <c r="AL495" s="107">
        <f t="shared" si="305"/>
        <v>0</v>
      </c>
      <c r="AM495" s="107">
        <f t="shared" si="343"/>
        <v>0</v>
      </c>
      <c r="AO495" s="161" t="e">
        <f t="shared" si="306"/>
        <v>#DIV/0!</v>
      </c>
      <c r="AP495" s="161" t="e">
        <f t="shared" si="307"/>
        <v>#DIV/0!</v>
      </c>
      <c r="AQ495" s="161" t="e">
        <f t="shared" si="308"/>
        <v>#DIV/0!</v>
      </c>
      <c r="AR495" s="161" t="e">
        <f t="shared" si="309"/>
        <v>#DIV/0!</v>
      </c>
      <c r="AS495" s="161" t="e">
        <f t="shared" si="310"/>
        <v>#DIV/0!</v>
      </c>
      <c r="AT495" s="107">
        <f t="shared" si="311"/>
        <v>0</v>
      </c>
      <c r="AU495" s="161" t="e">
        <f t="shared" si="312"/>
        <v>#DIV/0!</v>
      </c>
      <c r="AV495" s="161" t="e">
        <f t="shared" si="313"/>
        <v>#DIV/0!</v>
      </c>
      <c r="AW495" s="161" t="e">
        <f t="shared" si="314"/>
        <v>#DIV/0!</v>
      </c>
      <c r="AX495" s="161" t="e">
        <f t="shared" si="315"/>
        <v>#DIV/0!</v>
      </c>
      <c r="AY495" s="161" t="e">
        <f t="shared" si="316"/>
        <v>#DIV/0!</v>
      </c>
      <c r="AZ495" s="107">
        <f t="shared" si="317"/>
        <v>0</v>
      </c>
      <c r="BA495" s="161" t="e">
        <f t="shared" si="318"/>
        <v>#DIV/0!</v>
      </c>
      <c r="BB495" s="161" t="e">
        <f t="shared" si="319"/>
        <v>#DIV/0!</v>
      </c>
      <c r="BC495" s="161" t="e">
        <f t="shared" si="320"/>
        <v>#DIV/0!</v>
      </c>
      <c r="BD495" s="161" t="e">
        <f t="shared" si="321"/>
        <v>#DIV/0!</v>
      </c>
      <c r="BE495" s="161" t="e">
        <f t="shared" si="322"/>
        <v>#DIV/0!</v>
      </c>
      <c r="BF495" s="107">
        <f t="shared" si="323"/>
        <v>0</v>
      </c>
      <c r="BG495" s="161" t="e">
        <f t="shared" si="324"/>
        <v>#DIV/0!</v>
      </c>
      <c r="BH495" s="161" t="e">
        <f t="shared" si="325"/>
        <v>#DIV/0!</v>
      </c>
      <c r="BI495" s="161" t="e">
        <f t="shared" si="326"/>
        <v>#DIV/0!</v>
      </c>
      <c r="BJ495" s="161" t="e">
        <f t="shared" si="327"/>
        <v>#DIV/0!</v>
      </c>
      <c r="BK495" s="161" t="e">
        <f t="shared" si="328"/>
        <v>#DIV/0!</v>
      </c>
      <c r="BL495" s="107">
        <f t="shared" si="329"/>
        <v>0</v>
      </c>
      <c r="BM495" s="161" t="e">
        <f t="shared" si="330"/>
        <v>#DIV/0!</v>
      </c>
      <c r="BN495" s="161" t="e">
        <f t="shared" si="331"/>
        <v>#DIV/0!</v>
      </c>
      <c r="BO495" s="161" t="e">
        <f t="shared" si="332"/>
        <v>#DIV/0!</v>
      </c>
      <c r="BP495" s="161" t="e">
        <f t="shared" si="333"/>
        <v>#DIV/0!</v>
      </c>
      <c r="BQ495" s="161" t="e">
        <f t="shared" si="334"/>
        <v>#DIV/0!</v>
      </c>
      <c r="BR495" s="107">
        <f t="shared" si="335"/>
        <v>0</v>
      </c>
      <c r="BS495" s="161" t="e">
        <f t="shared" si="336"/>
        <v>#DIV/0!</v>
      </c>
      <c r="BT495" s="161" t="e">
        <f t="shared" si="337"/>
        <v>#DIV/0!</v>
      </c>
      <c r="BU495" s="161" t="e">
        <f t="shared" si="338"/>
        <v>#DIV/0!</v>
      </c>
      <c r="BV495" s="161" t="e">
        <f t="shared" si="339"/>
        <v>#DIV/0!</v>
      </c>
      <c r="BW495" s="161" t="e">
        <f t="shared" si="340"/>
        <v>#DIV/0!</v>
      </c>
      <c r="BX495" s="107">
        <f t="shared" si="341"/>
        <v>0</v>
      </c>
      <c r="BZ495" s="40" t="e">
        <f>VLOOKUP(I495,Lists!$D$2:$D$19,1,FALSE)</f>
        <v>#N/A</v>
      </c>
      <c r="CA495" s="40" t="e">
        <f>VLOOKUP($I495,Blends!$B$2:$B$115,1,FALSE)</f>
        <v>#N/A</v>
      </c>
      <c r="CC495" s="218">
        <f>ROUND(IF($I495="Other HFC Blend",(Z495*$L495*SUMIF(Lists!$E$2:$E$133,'Quarterly Information'!$K495,Exchange_Value)+Z495*$N495*SUMIF(Lists!$E$2:$E$133,'Quarterly Information'!$M495,Exchange_Value)+Z495*$P495*SUMIF(Lists!$E$2:$E$133,'Quarterly Information'!$O495,Exchange_Value)+Z495*$R495*SUMIF(Lists!$E$2:$E$133,'Quarterly Information'!$Q495,Exchange_Value)+Z495*$T495*SUMIF(Lists!$E$2:$E$133,'Quarterly Information'!$S495,Exchange_Value))/1000,Z495*SUMIF(Lists!$E$2:$E$133,$I495,Exchange_Value)/1000),1)</f>
        <v>0</v>
      </c>
      <c r="CD495" s="218">
        <f>ROUND(IF($I495="Other HFC Blend",(AA495*$L495*SUMIF(Lists!$E$2:$E$133,'Quarterly Information'!$K495,Exchange_Value)+AA495*$N495*SUMIF(Lists!$E$2:$E$133,'Quarterly Information'!$M495,Exchange_Value)+AA495*$P495*SUMIF(Lists!$E$2:$E$133,'Quarterly Information'!$O495,Exchange_Value)+AA495*$R495*SUMIF(Lists!$E$2:$E$133,'Quarterly Information'!$Q495,Exchange_Value)+AA495*$T495*SUMIF(Lists!$E$2:$E$133,'Quarterly Information'!$S495,Exchange_Value))/1000,AA495*SUMIF(Lists!$E$2:$E$133,$I495,Exchange_Value)/1000),1)</f>
        <v>0</v>
      </c>
      <c r="CE495" s="218">
        <f>ROUND(IF($I495="Other HFC Blend",(AB495*$L495*SUMIF(Lists!$E$2:$E$133,'Quarterly Information'!$K495,Exchange_Value)+AB495*$N495*SUMIF(Lists!$E$2:$E$133,'Quarterly Information'!$M495,Exchange_Value)+AB495*$P495*SUMIF(Lists!$E$2:$E$133,'Quarterly Information'!$O495,Exchange_Value)+AB495*$R495*SUMIF(Lists!$E$2:$E$133,'Quarterly Information'!$Q495,Exchange_Value)+AB495*$T495*SUMIF(Lists!$E$2:$E$133,'Quarterly Information'!$S495,Exchange_Value))/1000,AB495*SUMIF(Lists!$E$2:$E$133,$I495,Exchange_Value)/1000),1)</f>
        <v>0</v>
      </c>
      <c r="CF495" s="218">
        <f>ROUND(IF($I495="Other HFC Blend",(AC495*$L495*SUMIF(Lists!$E$2:$E$133,'Quarterly Information'!$K495,Exchange_Value)+AC495*$N495*SUMIF(Lists!$E$2:$E$133,'Quarterly Information'!$M495,Exchange_Value)+AC495*$P495*SUMIF(Lists!$E$2:$E$133,'Quarterly Information'!$O495,Exchange_Value)+AC495*$R495*SUMIF(Lists!$E$2:$E$133,'Quarterly Information'!$Q495,Exchange_Value)+AC495*$T495*SUMIF(Lists!$E$2:$E$133,'Quarterly Information'!$S495,Exchange_Value))/1000,AC495*SUMIF(Lists!$E$2:$E$133,$I495,Exchange_Value)/1000),1)</f>
        <v>0</v>
      </c>
      <c r="CG495" s="218">
        <f>ROUND(IF($I495="Other HFC Blend",(AD495*$L495*SUMIF(Lists!$E$2:$E$133,'Quarterly Information'!$K495,Exchange_Value)+AD495*$N495*SUMIF(Lists!$E$2:$E$133,'Quarterly Information'!$M495,Exchange_Value)+AD495*$P495*SUMIF(Lists!$E$2:$E$133,'Quarterly Information'!$O495,Exchange_Value)+AD495*$R495*SUMIF(Lists!$E$2:$E$133,'Quarterly Information'!$Q495,Exchange_Value)+AD495*$T495*SUMIF(Lists!$E$2:$E$133,'Quarterly Information'!$S495,Exchange_Value))/1000,AD495*SUMIF(Lists!$E$2:$E$133,$I495,Exchange_Value)/1000),1)</f>
        <v>0</v>
      </c>
      <c r="CH495" s="218">
        <f>ROUND(IF($I495="Other HFC Blend",(AE495*$L495*SUMIF(Lists!$E$2:$E$133,'Quarterly Information'!$K495,Exchange_Value)+AE495*$N495*SUMIF(Lists!$E$2:$E$133,'Quarterly Information'!$M495,Exchange_Value)+AE495*$P495*SUMIF(Lists!$E$2:$E$133,'Quarterly Information'!$O495,Exchange_Value)+AE495*$R495*SUMIF(Lists!$E$2:$E$133,'Quarterly Information'!$Q495,Exchange_Value)+AE495*$T495*SUMIF(Lists!$E$2:$E$133,'Quarterly Information'!$S495,Exchange_Value))/1000,AE495*SUMIF(Lists!$E$2:$E$133,$I495,Exchange_Value)/1000),1)</f>
        <v>0</v>
      </c>
      <c r="CI495" s="218">
        <f>ROUND(IF($I495="Other HFC Blend",(AF495*$L495*SUMIF(Lists!$E$2:$E$133,'Quarterly Information'!$K495,Exchange_Value)+AF495*$N495*SUMIF(Lists!$E$2:$E$133,'Quarterly Information'!$M495,Exchange_Value)+AF495*$P495*SUMIF(Lists!$E$2:$E$133,'Quarterly Information'!$O495,Exchange_Value)+AF495*$R495*SUMIF(Lists!$E$2:$E$133,'Quarterly Information'!$Q495,Exchange_Value)+AF495*$T495*SUMIF(Lists!$E$2:$E$133,'Quarterly Information'!$S495,Exchange_Value))/1000,AF495*SUMIF(Lists!$E$2:$E$133,$I495,Exchange_Value)/1000),1)</f>
        <v>0</v>
      </c>
    </row>
    <row r="496" spans="1:87" ht="14" x14ac:dyDescent="0.25">
      <c r="A496" s="39">
        <v>454</v>
      </c>
      <c r="B496" s="90" t="str">
        <f t="shared" si="342"/>
        <v/>
      </c>
      <c r="C496" s="159"/>
      <c r="D496" s="91"/>
      <c r="E496" s="174"/>
      <c r="F496" s="92"/>
      <c r="G496" s="93"/>
      <c r="H496" s="94"/>
      <c r="I496" s="185"/>
      <c r="J496" s="200"/>
      <c r="K496" s="210"/>
      <c r="L496" s="95"/>
      <c r="M496" s="92"/>
      <c r="N496" s="95"/>
      <c r="O496" s="92"/>
      <c r="P496" s="95"/>
      <c r="Q496" s="128"/>
      <c r="R496" s="95"/>
      <c r="S496" s="128"/>
      <c r="T496" s="211"/>
      <c r="U496" s="203"/>
      <c r="V496" s="92"/>
      <c r="W496" s="96"/>
      <c r="X496" s="92"/>
      <c r="Y496" s="220"/>
      <c r="Z496" s="226"/>
      <c r="AA496" s="165"/>
      <c r="AB496" s="165"/>
      <c r="AC496" s="165"/>
      <c r="AD496" s="165"/>
      <c r="AE496" s="165"/>
      <c r="AF496" s="168"/>
      <c r="AG496"/>
      <c r="AH496" s="107">
        <f t="shared" si="301"/>
        <v>0</v>
      </c>
      <c r="AI496" s="107">
        <f t="shared" si="302"/>
        <v>0</v>
      </c>
      <c r="AJ496" s="107">
        <f t="shared" si="303"/>
        <v>0</v>
      </c>
      <c r="AK496" s="107">
        <f t="shared" si="304"/>
        <v>0</v>
      </c>
      <c r="AL496" s="107">
        <f t="shared" si="305"/>
        <v>0</v>
      </c>
      <c r="AM496" s="107">
        <f t="shared" si="343"/>
        <v>0</v>
      </c>
      <c r="AO496" s="161" t="e">
        <f t="shared" si="306"/>
        <v>#DIV/0!</v>
      </c>
      <c r="AP496" s="161" t="e">
        <f t="shared" si="307"/>
        <v>#DIV/0!</v>
      </c>
      <c r="AQ496" s="161" t="e">
        <f t="shared" si="308"/>
        <v>#DIV/0!</v>
      </c>
      <c r="AR496" s="161" t="e">
        <f t="shared" si="309"/>
        <v>#DIV/0!</v>
      </c>
      <c r="AS496" s="161" t="e">
        <f t="shared" si="310"/>
        <v>#DIV/0!</v>
      </c>
      <c r="AT496" s="107">
        <f t="shared" si="311"/>
        <v>0</v>
      </c>
      <c r="AU496" s="161" t="e">
        <f t="shared" si="312"/>
        <v>#DIV/0!</v>
      </c>
      <c r="AV496" s="161" t="e">
        <f t="shared" si="313"/>
        <v>#DIV/0!</v>
      </c>
      <c r="AW496" s="161" t="e">
        <f t="shared" si="314"/>
        <v>#DIV/0!</v>
      </c>
      <c r="AX496" s="161" t="e">
        <f t="shared" si="315"/>
        <v>#DIV/0!</v>
      </c>
      <c r="AY496" s="161" t="e">
        <f t="shared" si="316"/>
        <v>#DIV/0!</v>
      </c>
      <c r="AZ496" s="107">
        <f t="shared" si="317"/>
        <v>0</v>
      </c>
      <c r="BA496" s="161" t="e">
        <f t="shared" si="318"/>
        <v>#DIV/0!</v>
      </c>
      <c r="BB496" s="161" t="e">
        <f t="shared" si="319"/>
        <v>#DIV/0!</v>
      </c>
      <c r="BC496" s="161" t="e">
        <f t="shared" si="320"/>
        <v>#DIV/0!</v>
      </c>
      <c r="BD496" s="161" t="e">
        <f t="shared" si="321"/>
        <v>#DIV/0!</v>
      </c>
      <c r="BE496" s="161" t="e">
        <f t="shared" si="322"/>
        <v>#DIV/0!</v>
      </c>
      <c r="BF496" s="107">
        <f t="shared" si="323"/>
        <v>0</v>
      </c>
      <c r="BG496" s="161" t="e">
        <f t="shared" si="324"/>
        <v>#DIV/0!</v>
      </c>
      <c r="BH496" s="161" t="e">
        <f t="shared" si="325"/>
        <v>#DIV/0!</v>
      </c>
      <c r="BI496" s="161" t="e">
        <f t="shared" si="326"/>
        <v>#DIV/0!</v>
      </c>
      <c r="BJ496" s="161" t="e">
        <f t="shared" si="327"/>
        <v>#DIV/0!</v>
      </c>
      <c r="BK496" s="161" t="e">
        <f t="shared" si="328"/>
        <v>#DIV/0!</v>
      </c>
      <c r="BL496" s="107">
        <f t="shared" si="329"/>
        <v>0</v>
      </c>
      <c r="BM496" s="161" t="e">
        <f t="shared" si="330"/>
        <v>#DIV/0!</v>
      </c>
      <c r="BN496" s="161" t="e">
        <f t="shared" si="331"/>
        <v>#DIV/0!</v>
      </c>
      <c r="BO496" s="161" t="e">
        <f t="shared" si="332"/>
        <v>#DIV/0!</v>
      </c>
      <c r="BP496" s="161" t="e">
        <f t="shared" si="333"/>
        <v>#DIV/0!</v>
      </c>
      <c r="BQ496" s="161" t="e">
        <f t="shared" si="334"/>
        <v>#DIV/0!</v>
      </c>
      <c r="BR496" s="107">
        <f t="shared" si="335"/>
        <v>0</v>
      </c>
      <c r="BS496" s="161" t="e">
        <f t="shared" si="336"/>
        <v>#DIV/0!</v>
      </c>
      <c r="BT496" s="161" t="e">
        <f t="shared" si="337"/>
        <v>#DIV/0!</v>
      </c>
      <c r="BU496" s="161" t="e">
        <f t="shared" si="338"/>
        <v>#DIV/0!</v>
      </c>
      <c r="BV496" s="161" t="e">
        <f t="shared" si="339"/>
        <v>#DIV/0!</v>
      </c>
      <c r="BW496" s="161" t="e">
        <f t="shared" si="340"/>
        <v>#DIV/0!</v>
      </c>
      <c r="BX496" s="107">
        <f t="shared" si="341"/>
        <v>0</v>
      </c>
      <c r="BZ496" s="40" t="e">
        <f>VLOOKUP(I496,Lists!$D$2:$D$19,1,FALSE)</f>
        <v>#N/A</v>
      </c>
      <c r="CA496" s="40" t="e">
        <f>VLOOKUP($I496,Blends!$B$2:$B$115,1,FALSE)</f>
        <v>#N/A</v>
      </c>
      <c r="CC496" s="218">
        <f>ROUND(IF($I496="Other HFC Blend",(Z496*$L496*SUMIF(Lists!$E$2:$E$133,'Quarterly Information'!$K496,Exchange_Value)+Z496*$N496*SUMIF(Lists!$E$2:$E$133,'Quarterly Information'!$M496,Exchange_Value)+Z496*$P496*SUMIF(Lists!$E$2:$E$133,'Quarterly Information'!$O496,Exchange_Value)+Z496*$R496*SUMIF(Lists!$E$2:$E$133,'Quarterly Information'!$Q496,Exchange_Value)+Z496*$T496*SUMIF(Lists!$E$2:$E$133,'Quarterly Information'!$S496,Exchange_Value))/1000,Z496*SUMIF(Lists!$E$2:$E$133,$I496,Exchange_Value)/1000),1)</f>
        <v>0</v>
      </c>
      <c r="CD496" s="218">
        <f>ROUND(IF($I496="Other HFC Blend",(AA496*$L496*SUMIF(Lists!$E$2:$E$133,'Quarterly Information'!$K496,Exchange_Value)+AA496*$N496*SUMIF(Lists!$E$2:$E$133,'Quarterly Information'!$M496,Exchange_Value)+AA496*$P496*SUMIF(Lists!$E$2:$E$133,'Quarterly Information'!$O496,Exchange_Value)+AA496*$R496*SUMIF(Lists!$E$2:$E$133,'Quarterly Information'!$Q496,Exchange_Value)+AA496*$T496*SUMIF(Lists!$E$2:$E$133,'Quarterly Information'!$S496,Exchange_Value))/1000,AA496*SUMIF(Lists!$E$2:$E$133,$I496,Exchange_Value)/1000),1)</f>
        <v>0</v>
      </c>
      <c r="CE496" s="218">
        <f>ROUND(IF($I496="Other HFC Blend",(AB496*$L496*SUMIF(Lists!$E$2:$E$133,'Quarterly Information'!$K496,Exchange_Value)+AB496*$N496*SUMIF(Lists!$E$2:$E$133,'Quarterly Information'!$M496,Exchange_Value)+AB496*$P496*SUMIF(Lists!$E$2:$E$133,'Quarterly Information'!$O496,Exchange_Value)+AB496*$R496*SUMIF(Lists!$E$2:$E$133,'Quarterly Information'!$Q496,Exchange_Value)+AB496*$T496*SUMIF(Lists!$E$2:$E$133,'Quarterly Information'!$S496,Exchange_Value))/1000,AB496*SUMIF(Lists!$E$2:$E$133,$I496,Exchange_Value)/1000),1)</f>
        <v>0</v>
      </c>
      <c r="CF496" s="218">
        <f>ROUND(IF($I496="Other HFC Blend",(AC496*$L496*SUMIF(Lists!$E$2:$E$133,'Quarterly Information'!$K496,Exchange_Value)+AC496*$N496*SUMIF(Lists!$E$2:$E$133,'Quarterly Information'!$M496,Exchange_Value)+AC496*$P496*SUMIF(Lists!$E$2:$E$133,'Quarterly Information'!$O496,Exchange_Value)+AC496*$R496*SUMIF(Lists!$E$2:$E$133,'Quarterly Information'!$Q496,Exchange_Value)+AC496*$T496*SUMIF(Lists!$E$2:$E$133,'Quarterly Information'!$S496,Exchange_Value))/1000,AC496*SUMIF(Lists!$E$2:$E$133,$I496,Exchange_Value)/1000),1)</f>
        <v>0</v>
      </c>
      <c r="CG496" s="218">
        <f>ROUND(IF($I496="Other HFC Blend",(AD496*$L496*SUMIF(Lists!$E$2:$E$133,'Quarterly Information'!$K496,Exchange_Value)+AD496*$N496*SUMIF(Lists!$E$2:$E$133,'Quarterly Information'!$M496,Exchange_Value)+AD496*$P496*SUMIF(Lists!$E$2:$E$133,'Quarterly Information'!$O496,Exchange_Value)+AD496*$R496*SUMIF(Lists!$E$2:$E$133,'Quarterly Information'!$Q496,Exchange_Value)+AD496*$T496*SUMIF(Lists!$E$2:$E$133,'Quarterly Information'!$S496,Exchange_Value))/1000,AD496*SUMIF(Lists!$E$2:$E$133,$I496,Exchange_Value)/1000),1)</f>
        <v>0</v>
      </c>
      <c r="CH496" s="218">
        <f>ROUND(IF($I496="Other HFC Blend",(AE496*$L496*SUMIF(Lists!$E$2:$E$133,'Quarterly Information'!$K496,Exchange_Value)+AE496*$N496*SUMIF(Lists!$E$2:$E$133,'Quarterly Information'!$M496,Exchange_Value)+AE496*$P496*SUMIF(Lists!$E$2:$E$133,'Quarterly Information'!$O496,Exchange_Value)+AE496*$R496*SUMIF(Lists!$E$2:$E$133,'Quarterly Information'!$Q496,Exchange_Value)+AE496*$T496*SUMIF(Lists!$E$2:$E$133,'Quarterly Information'!$S496,Exchange_Value))/1000,AE496*SUMIF(Lists!$E$2:$E$133,$I496,Exchange_Value)/1000),1)</f>
        <v>0</v>
      </c>
      <c r="CI496" s="218">
        <f>ROUND(IF($I496="Other HFC Blend",(AF496*$L496*SUMIF(Lists!$E$2:$E$133,'Quarterly Information'!$K496,Exchange_Value)+AF496*$N496*SUMIF(Lists!$E$2:$E$133,'Quarterly Information'!$M496,Exchange_Value)+AF496*$P496*SUMIF(Lists!$E$2:$E$133,'Quarterly Information'!$O496,Exchange_Value)+AF496*$R496*SUMIF(Lists!$E$2:$E$133,'Quarterly Information'!$Q496,Exchange_Value)+AF496*$T496*SUMIF(Lists!$E$2:$E$133,'Quarterly Information'!$S496,Exchange_Value))/1000,AF496*SUMIF(Lists!$E$2:$E$133,$I496,Exchange_Value)/1000),1)</f>
        <v>0</v>
      </c>
    </row>
    <row r="497" spans="1:87" ht="14" x14ac:dyDescent="0.25">
      <c r="A497" s="39">
        <v>455</v>
      </c>
      <c r="B497" s="90" t="str">
        <f t="shared" si="342"/>
        <v/>
      </c>
      <c r="C497" s="159"/>
      <c r="D497" s="91"/>
      <c r="E497" s="174"/>
      <c r="F497" s="92"/>
      <c r="G497" s="93"/>
      <c r="H497" s="94"/>
      <c r="I497" s="185"/>
      <c r="J497" s="200"/>
      <c r="K497" s="210"/>
      <c r="L497" s="95"/>
      <c r="M497" s="92"/>
      <c r="N497" s="95"/>
      <c r="O497" s="92"/>
      <c r="P497" s="95"/>
      <c r="Q497" s="128"/>
      <c r="R497" s="95"/>
      <c r="S497" s="128"/>
      <c r="T497" s="211"/>
      <c r="U497" s="203"/>
      <c r="V497" s="92"/>
      <c r="W497" s="96"/>
      <c r="X497" s="92"/>
      <c r="Y497" s="220"/>
      <c r="Z497" s="226"/>
      <c r="AA497" s="165"/>
      <c r="AB497" s="165"/>
      <c r="AC497" s="165"/>
      <c r="AD497" s="165"/>
      <c r="AE497" s="165"/>
      <c r="AF497" s="168"/>
      <c r="AG497"/>
      <c r="AH497" s="107">
        <f t="shared" si="301"/>
        <v>0</v>
      </c>
      <c r="AI497" s="107">
        <f t="shared" si="302"/>
        <v>0</v>
      </c>
      <c r="AJ497" s="107">
        <f t="shared" si="303"/>
        <v>0</v>
      </c>
      <c r="AK497" s="107">
        <f t="shared" si="304"/>
        <v>0</v>
      </c>
      <c r="AL497" s="107">
        <f t="shared" si="305"/>
        <v>0</v>
      </c>
      <c r="AM497" s="107">
        <f t="shared" si="343"/>
        <v>0</v>
      </c>
      <c r="AO497" s="161" t="e">
        <f t="shared" si="306"/>
        <v>#DIV/0!</v>
      </c>
      <c r="AP497" s="161" t="e">
        <f t="shared" si="307"/>
        <v>#DIV/0!</v>
      </c>
      <c r="AQ497" s="161" t="e">
        <f t="shared" si="308"/>
        <v>#DIV/0!</v>
      </c>
      <c r="AR497" s="161" t="e">
        <f t="shared" si="309"/>
        <v>#DIV/0!</v>
      </c>
      <c r="AS497" s="161" t="e">
        <f t="shared" si="310"/>
        <v>#DIV/0!</v>
      </c>
      <c r="AT497" s="107">
        <f t="shared" si="311"/>
        <v>0</v>
      </c>
      <c r="AU497" s="161" t="e">
        <f t="shared" si="312"/>
        <v>#DIV/0!</v>
      </c>
      <c r="AV497" s="161" t="e">
        <f t="shared" si="313"/>
        <v>#DIV/0!</v>
      </c>
      <c r="AW497" s="161" t="e">
        <f t="shared" si="314"/>
        <v>#DIV/0!</v>
      </c>
      <c r="AX497" s="161" t="e">
        <f t="shared" si="315"/>
        <v>#DIV/0!</v>
      </c>
      <c r="AY497" s="161" t="e">
        <f t="shared" si="316"/>
        <v>#DIV/0!</v>
      </c>
      <c r="AZ497" s="107">
        <f t="shared" si="317"/>
        <v>0</v>
      </c>
      <c r="BA497" s="161" t="e">
        <f t="shared" si="318"/>
        <v>#DIV/0!</v>
      </c>
      <c r="BB497" s="161" t="e">
        <f t="shared" si="319"/>
        <v>#DIV/0!</v>
      </c>
      <c r="BC497" s="161" t="e">
        <f t="shared" si="320"/>
        <v>#DIV/0!</v>
      </c>
      <c r="BD497" s="161" t="e">
        <f t="shared" si="321"/>
        <v>#DIV/0!</v>
      </c>
      <c r="BE497" s="161" t="e">
        <f t="shared" si="322"/>
        <v>#DIV/0!</v>
      </c>
      <c r="BF497" s="107">
        <f t="shared" si="323"/>
        <v>0</v>
      </c>
      <c r="BG497" s="161" t="e">
        <f t="shared" si="324"/>
        <v>#DIV/0!</v>
      </c>
      <c r="BH497" s="161" t="e">
        <f t="shared" si="325"/>
        <v>#DIV/0!</v>
      </c>
      <c r="BI497" s="161" t="e">
        <f t="shared" si="326"/>
        <v>#DIV/0!</v>
      </c>
      <c r="BJ497" s="161" t="e">
        <f t="shared" si="327"/>
        <v>#DIV/0!</v>
      </c>
      <c r="BK497" s="161" t="e">
        <f t="shared" si="328"/>
        <v>#DIV/0!</v>
      </c>
      <c r="BL497" s="107">
        <f t="shared" si="329"/>
        <v>0</v>
      </c>
      <c r="BM497" s="161" t="e">
        <f t="shared" si="330"/>
        <v>#DIV/0!</v>
      </c>
      <c r="BN497" s="161" t="e">
        <f t="shared" si="331"/>
        <v>#DIV/0!</v>
      </c>
      <c r="BO497" s="161" t="e">
        <f t="shared" si="332"/>
        <v>#DIV/0!</v>
      </c>
      <c r="BP497" s="161" t="e">
        <f t="shared" si="333"/>
        <v>#DIV/0!</v>
      </c>
      <c r="BQ497" s="161" t="e">
        <f t="shared" si="334"/>
        <v>#DIV/0!</v>
      </c>
      <c r="BR497" s="107">
        <f t="shared" si="335"/>
        <v>0</v>
      </c>
      <c r="BS497" s="161" t="e">
        <f t="shared" si="336"/>
        <v>#DIV/0!</v>
      </c>
      <c r="BT497" s="161" t="e">
        <f t="shared" si="337"/>
        <v>#DIV/0!</v>
      </c>
      <c r="BU497" s="161" t="e">
        <f t="shared" si="338"/>
        <v>#DIV/0!</v>
      </c>
      <c r="BV497" s="161" t="e">
        <f t="shared" si="339"/>
        <v>#DIV/0!</v>
      </c>
      <c r="BW497" s="161" t="e">
        <f t="shared" si="340"/>
        <v>#DIV/0!</v>
      </c>
      <c r="BX497" s="107">
        <f t="shared" si="341"/>
        <v>0</v>
      </c>
      <c r="BZ497" s="40" t="e">
        <f>VLOOKUP(I497,Lists!$D$2:$D$19,1,FALSE)</f>
        <v>#N/A</v>
      </c>
      <c r="CA497" s="40" t="e">
        <f>VLOOKUP($I497,Blends!$B$2:$B$115,1,FALSE)</f>
        <v>#N/A</v>
      </c>
      <c r="CC497" s="218">
        <f>ROUND(IF($I497="Other HFC Blend",(Z497*$L497*SUMIF(Lists!$E$2:$E$133,'Quarterly Information'!$K497,Exchange_Value)+Z497*$N497*SUMIF(Lists!$E$2:$E$133,'Quarterly Information'!$M497,Exchange_Value)+Z497*$P497*SUMIF(Lists!$E$2:$E$133,'Quarterly Information'!$O497,Exchange_Value)+Z497*$R497*SUMIF(Lists!$E$2:$E$133,'Quarterly Information'!$Q497,Exchange_Value)+Z497*$T497*SUMIF(Lists!$E$2:$E$133,'Quarterly Information'!$S497,Exchange_Value))/1000,Z497*SUMIF(Lists!$E$2:$E$133,$I497,Exchange_Value)/1000),1)</f>
        <v>0</v>
      </c>
      <c r="CD497" s="218">
        <f>ROUND(IF($I497="Other HFC Blend",(AA497*$L497*SUMIF(Lists!$E$2:$E$133,'Quarterly Information'!$K497,Exchange_Value)+AA497*$N497*SUMIF(Lists!$E$2:$E$133,'Quarterly Information'!$M497,Exchange_Value)+AA497*$P497*SUMIF(Lists!$E$2:$E$133,'Quarterly Information'!$O497,Exchange_Value)+AA497*$R497*SUMIF(Lists!$E$2:$E$133,'Quarterly Information'!$Q497,Exchange_Value)+AA497*$T497*SUMIF(Lists!$E$2:$E$133,'Quarterly Information'!$S497,Exchange_Value))/1000,AA497*SUMIF(Lists!$E$2:$E$133,$I497,Exchange_Value)/1000),1)</f>
        <v>0</v>
      </c>
      <c r="CE497" s="218">
        <f>ROUND(IF($I497="Other HFC Blend",(AB497*$L497*SUMIF(Lists!$E$2:$E$133,'Quarterly Information'!$K497,Exchange_Value)+AB497*$N497*SUMIF(Lists!$E$2:$E$133,'Quarterly Information'!$M497,Exchange_Value)+AB497*$P497*SUMIF(Lists!$E$2:$E$133,'Quarterly Information'!$O497,Exchange_Value)+AB497*$R497*SUMIF(Lists!$E$2:$E$133,'Quarterly Information'!$Q497,Exchange_Value)+AB497*$T497*SUMIF(Lists!$E$2:$E$133,'Quarterly Information'!$S497,Exchange_Value))/1000,AB497*SUMIF(Lists!$E$2:$E$133,$I497,Exchange_Value)/1000),1)</f>
        <v>0</v>
      </c>
      <c r="CF497" s="218">
        <f>ROUND(IF($I497="Other HFC Blend",(AC497*$L497*SUMIF(Lists!$E$2:$E$133,'Quarterly Information'!$K497,Exchange_Value)+AC497*$N497*SUMIF(Lists!$E$2:$E$133,'Quarterly Information'!$M497,Exchange_Value)+AC497*$P497*SUMIF(Lists!$E$2:$E$133,'Quarterly Information'!$O497,Exchange_Value)+AC497*$R497*SUMIF(Lists!$E$2:$E$133,'Quarterly Information'!$Q497,Exchange_Value)+AC497*$T497*SUMIF(Lists!$E$2:$E$133,'Quarterly Information'!$S497,Exchange_Value))/1000,AC497*SUMIF(Lists!$E$2:$E$133,$I497,Exchange_Value)/1000),1)</f>
        <v>0</v>
      </c>
      <c r="CG497" s="218">
        <f>ROUND(IF($I497="Other HFC Blend",(AD497*$L497*SUMIF(Lists!$E$2:$E$133,'Quarterly Information'!$K497,Exchange_Value)+AD497*$N497*SUMIF(Lists!$E$2:$E$133,'Quarterly Information'!$M497,Exchange_Value)+AD497*$P497*SUMIF(Lists!$E$2:$E$133,'Quarterly Information'!$O497,Exchange_Value)+AD497*$R497*SUMIF(Lists!$E$2:$E$133,'Quarterly Information'!$Q497,Exchange_Value)+AD497*$T497*SUMIF(Lists!$E$2:$E$133,'Quarterly Information'!$S497,Exchange_Value))/1000,AD497*SUMIF(Lists!$E$2:$E$133,$I497,Exchange_Value)/1000),1)</f>
        <v>0</v>
      </c>
      <c r="CH497" s="218">
        <f>ROUND(IF($I497="Other HFC Blend",(AE497*$L497*SUMIF(Lists!$E$2:$E$133,'Quarterly Information'!$K497,Exchange_Value)+AE497*$N497*SUMIF(Lists!$E$2:$E$133,'Quarterly Information'!$M497,Exchange_Value)+AE497*$P497*SUMIF(Lists!$E$2:$E$133,'Quarterly Information'!$O497,Exchange_Value)+AE497*$R497*SUMIF(Lists!$E$2:$E$133,'Quarterly Information'!$Q497,Exchange_Value)+AE497*$T497*SUMIF(Lists!$E$2:$E$133,'Quarterly Information'!$S497,Exchange_Value))/1000,AE497*SUMIF(Lists!$E$2:$E$133,$I497,Exchange_Value)/1000),1)</f>
        <v>0</v>
      </c>
      <c r="CI497" s="218">
        <f>ROUND(IF($I497="Other HFC Blend",(AF497*$L497*SUMIF(Lists!$E$2:$E$133,'Quarterly Information'!$K497,Exchange_Value)+AF497*$N497*SUMIF(Lists!$E$2:$E$133,'Quarterly Information'!$M497,Exchange_Value)+AF497*$P497*SUMIF(Lists!$E$2:$E$133,'Quarterly Information'!$O497,Exchange_Value)+AF497*$R497*SUMIF(Lists!$E$2:$E$133,'Quarterly Information'!$Q497,Exchange_Value)+AF497*$T497*SUMIF(Lists!$E$2:$E$133,'Quarterly Information'!$S497,Exchange_Value))/1000,AF497*SUMIF(Lists!$E$2:$E$133,$I497,Exchange_Value)/1000),1)</f>
        <v>0</v>
      </c>
    </row>
    <row r="498" spans="1:87" ht="14" x14ac:dyDescent="0.25">
      <c r="A498" s="39">
        <v>456</v>
      </c>
      <c r="B498" s="90" t="str">
        <f t="shared" si="342"/>
        <v/>
      </c>
      <c r="C498" s="159"/>
      <c r="D498" s="91"/>
      <c r="E498" s="174"/>
      <c r="F498" s="92"/>
      <c r="G498" s="93"/>
      <c r="H498" s="94"/>
      <c r="I498" s="185"/>
      <c r="J498" s="200"/>
      <c r="K498" s="210"/>
      <c r="L498" s="95"/>
      <c r="M498" s="92"/>
      <c r="N498" s="95"/>
      <c r="O498" s="92"/>
      <c r="P498" s="95"/>
      <c r="Q498" s="128"/>
      <c r="R498" s="95"/>
      <c r="S498" s="128"/>
      <c r="T498" s="211"/>
      <c r="U498" s="203"/>
      <c r="V498" s="92"/>
      <c r="W498" s="96"/>
      <c r="X498" s="92"/>
      <c r="Y498" s="220"/>
      <c r="Z498" s="226"/>
      <c r="AA498" s="165"/>
      <c r="AB498" s="165"/>
      <c r="AC498" s="165"/>
      <c r="AD498" s="165"/>
      <c r="AE498" s="165"/>
      <c r="AF498" s="168"/>
      <c r="AG498"/>
      <c r="AH498" s="107">
        <f t="shared" si="301"/>
        <v>0</v>
      </c>
      <c r="AI498" s="107">
        <f t="shared" si="302"/>
        <v>0</v>
      </c>
      <c r="AJ498" s="107">
        <f t="shared" si="303"/>
        <v>0</v>
      </c>
      <c r="AK498" s="107">
        <f t="shared" si="304"/>
        <v>0</v>
      </c>
      <c r="AL498" s="107">
        <f t="shared" si="305"/>
        <v>0</v>
      </c>
      <c r="AM498" s="107">
        <f t="shared" si="343"/>
        <v>0</v>
      </c>
      <c r="AO498" s="161" t="e">
        <f t="shared" si="306"/>
        <v>#DIV/0!</v>
      </c>
      <c r="AP498" s="161" t="e">
        <f t="shared" si="307"/>
        <v>#DIV/0!</v>
      </c>
      <c r="AQ498" s="161" t="e">
        <f t="shared" si="308"/>
        <v>#DIV/0!</v>
      </c>
      <c r="AR498" s="161" t="e">
        <f t="shared" si="309"/>
        <v>#DIV/0!</v>
      </c>
      <c r="AS498" s="161" t="e">
        <f t="shared" si="310"/>
        <v>#DIV/0!</v>
      </c>
      <c r="AT498" s="107">
        <f t="shared" si="311"/>
        <v>0</v>
      </c>
      <c r="AU498" s="161" t="e">
        <f t="shared" si="312"/>
        <v>#DIV/0!</v>
      </c>
      <c r="AV498" s="161" t="e">
        <f t="shared" si="313"/>
        <v>#DIV/0!</v>
      </c>
      <c r="AW498" s="161" t="e">
        <f t="shared" si="314"/>
        <v>#DIV/0!</v>
      </c>
      <c r="AX498" s="161" t="e">
        <f t="shared" si="315"/>
        <v>#DIV/0!</v>
      </c>
      <c r="AY498" s="161" t="e">
        <f t="shared" si="316"/>
        <v>#DIV/0!</v>
      </c>
      <c r="AZ498" s="107">
        <f t="shared" si="317"/>
        <v>0</v>
      </c>
      <c r="BA498" s="161" t="e">
        <f t="shared" si="318"/>
        <v>#DIV/0!</v>
      </c>
      <c r="BB498" s="161" t="e">
        <f t="shared" si="319"/>
        <v>#DIV/0!</v>
      </c>
      <c r="BC498" s="161" t="e">
        <f t="shared" si="320"/>
        <v>#DIV/0!</v>
      </c>
      <c r="BD498" s="161" t="e">
        <f t="shared" si="321"/>
        <v>#DIV/0!</v>
      </c>
      <c r="BE498" s="161" t="e">
        <f t="shared" si="322"/>
        <v>#DIV/0!</v>
      </c>
      <c r="BF498" s="107">
        <f t="shared" si="323"/>
        <v>0</v>
      </c>
      <c r="BG498" s="161" t="e">
        <f t="shared" si="324"/>
        <v>#DIV/0!</v>
      </c>
      <c r="BH498" s="161" t="e">
        <f t="shared" si="325"/>
        <v>#DIV/0!</v>
      </c>
      <c r="BI498" s="161" t="e">
        <f t="shared" si="326"/>
        <v>#DIV/0!</v>
      </c>
      <c r="BJ498" s="161" t="e">
        <f t="shared" si="327"/>
        <v>#DIV/0!</v>
      </c>
      <c r="BK498" s="161" t="e">
        <f t="shared" si="328"/>
        <v>#DIV/0!</v>
      </c>
      <c r="BL498" s="107">
        <f t="shared" si="329"/>
        <v>0</v>
      </c>
      <c r="BM498" s="161" t="e">
        <f t="shared" si="330"/>
        <v>#DIV/0!</v>
      </c>
      <c r="BN498" s="161" t="e">
        <f t="shared" si="331"/>
        <v>#DIV/0!</v>
      </c>
      <c r="BO498" s="161" t="e">
        <f t="shared" si="332"/>
        <v>#DIV/0!</v>
      </c>
      <c r="BP498" s="161" t="e">
        <f t="shared" si="333"/>
        <v>#DIV/0!</v>
      </c>
      <c r="BQ498" s="161" t="e">
        <f t="shared" si="334"/>
        <v>#DIV/0!</v>
      </c>
      <c r="BR498" s="107">
        <f t="shared" si="335"/>
        <v>0</v>
      </c>
      <c r="BS498" s="161" t="e">
        <f t="shared" si="336"/>
        <v>#DIV/0!</v>
      </c>
      <c r="BT498" s="161" t="e">
        <f t="shared" si="337"/>
        <v>#DIV/0!</v>
      </c>
      <c r="BU498" s="161" t="e">
        <f t="shared" si="338"/>
        <v>#DIV/0!</v>
      </c>
      <c r="BV498" s="161" t="e">
        <f t="shared" si="339"/>
        <v>#DIV/0!</v>
      </c>
      <c r="BW498" s="161" t="e">
        <f t="shared" si="340"/>
        <v>#DIV/0!</v>
      </c>
      <c r="BX498" s="107">
        <f t="shared" si="341"/>
        <v>0</v>
      </c>
      <c r="BZ498" s="40" t="e">
        <f>VLOOKUP(I498,Lists!$D$2:$D$19,1,FALSE)</f>
        <v>#N/A</v>
      </c>
      <c r="CA498" s="40" t="e">
        <f>VLOOKUP($I498,Blends!$B$2:$B$115,1,FALSE)</f>
        <v>#N/A</v>
      </c>
      <c r="CC498" s="218">
        <f>ROUND(IF($I498="Other HFC Blend",(Z498*$L498*SUMIF(Lists!$E$2:$E$133,'Quarterly Information'!$K498,Exchange_Value)+Z498*$N498*SUMIF(Lists!$E$2:$E$133,'Quarterly Information'!$M498,Exchange_Value)+Z498*$P498*SUMIF(Lists!$E$2:$E$133,'Quarterly Information'!$O498,Exchange_Value)+Z498*$R498*SUMIF(Lists!$E$2:$E$133,'Quarterly Information'!$Q498,Exchange_Value)+Z498*$T498*SUMIF(Lists!$E$2:$E$133,'Quarterly Information'!$S498,Exchange_Value))/1000,Z498*SUMIF(Lists!$E$2:$E$133,$I498,Exchange_Value)/1000),1)</f>
        <v>0</v>
      </c>
      <c r="CD498" s="218">
        <f>ROUND(IF($I498="Other HFC Blend",(AA498*$L498*SUMIF(Lists!$E$2:$E$133,'Quarterly Information'!$K498,Exchange_Value)+AA498*$N498*SUMIF(Lists!$E$2:$E$133,'Quarterly Information'!$M498,Exchange_Value)+AA498*$P498*SUMIF(Lists!$E$2:$E$133,'Quarterly Information'!$O498,Exchange_Value)+AA498*$R498*SUMIF(Lists!$E$2:$E$133,'Quarterly Information'!$Q498,Exchange_Value)+AA498*$T498*SUMIF(Lists!$E$2:$E$133,'Quarterly Information'!$S498,Exchange_Value))/1000,AA498*SUMIF(Lists!$E$2:$E$133,$I498,Exchange_Value)/1000),1)</f>
        <v>0</v>
      </c>
      <c r="CE498" s="218">
        <f>ROUND(IF($I498="Other HFC Blend",(AB498*$L498*SUMIF(Lists!$E$2:$E$133,'Quarterly Information'!$K498,Exchange_Value)+AB498*$N498*SUMIF(Lists!$E$2:$E$133,'Quarterly Information'!$M498,Exchange_Value)+AB498*$P498*SUMIF(Lists!$E$2:$E$133,'Quarterly Information'!$O498,Exchange_Value)+AB498*$R498*SUMIF(Lists!$E$2:$E$133,'Quarterly Information'!$Q498,Exchange_Value)+AB498*$T498*SUMIF(Lists!$E$2:$E$133,'Quarterly Information'!$S498,Exchange_Value))/1000,AB498*SUMIF(Lists!$E$2:$E$133,$I498,Exchange_Value)/1000),1)</f>
        <v>0</v>
      </c>
      <c r="CF498" s="218">
        <f>ROUND(IF($I498="Other HFC Blend",(AC498*$L498*SUMIF(Lists!$E$2:$E$133,'Quarterly Information'!$K498,Exchange_Value)+AC498*$N498*SUMIF(Lists!$E$2:$E$133,'Quarterly Information'!$M498,Exchange_Value)+AC498*$P498*SUMIF(Lists!$E$2:$E$133,'Quarterly Information'!$O498,Exchange_Value)+AC498*$R498*SUMIF(Lists!$E$2:$E$133,'Quarterly Information'!$Q498,Exchange_Value)+AC498*$T498*SUMIF(Lists!$E$2:$E$133,'Quarterly Information'!$S498,Exchange_Value))/1000,AC498*SUMIF(Lists!$E$2:$E$133,$I498,Exchange_Value)/1000),1)</f>
        <v>0</v>
      </c>
      <c r="CG498" s="218">
        <f>ROUND(IF($I498="Other HFC Blend",(AD498*$L498*SUMIF(Lists!$E$2:$E$133,'Quarterly Information'!$K498,Exchange_Value)+AD498*$N498*SUMIF(Lists!$E$2:$E$133,'Quarterly Information'!$M498,Exchange_Value)+AD498*$P498*SUMIF(Lists!$E$2:$E$133,'Quarterly Information'!$O498,Exchange_Value)+AD498*$R498*SUMIF(Lists!$E$2:$E$133,'Quarterly Information'!$Q498,Exchange_Value)+AD498*$T498*SUMIF(Lists!$E$2:$E$133,'Quarterly Information'!$S498,Exchange_Value))/1000,AD498*SUMIF(Lists!$E$2:$E$133,$I498,Exchange_Value)/1000),1)</f>
        <v>0</v>
      </c>
      <c r="CH498" s="218">
        <f>ROUND(IF($I498="Other HFC Blend",(AE498*$L498*SUMIF(Lists!$E$2:$E$133,'Quarterly Information'!$K498,Exchange_Value)+AE498*$N498*SUMIF(Lists!$E$2:$E$133,'Quarterly Information'!$M498,Exchange_Value)+AE498*$P498*SUMIF(Lists!$E$2:$E$133,'Quarterly Information'!$O498,Exchange_Value)+AE498*$R498*SUMIF(Lists!$E$2:$E$133,'Quarterly Information'!$Q498,Exchange_Value)+AE498*$T498*SUMIF(Lists!$E$2:$E$133,'Quarterly Information'!$S498,Exchange_Value))/1000,AE498*SUMIF(Lists!$E$2:$E$133,$I498,Exchange_Value)/1000),1)</f>
        <v>0</v>
      </c>
      <c r="CI498" s="218">
        <f>ROUND(IF($I498="Other HFC Blend",(AF498*$L498*SUMIF(Lists!$E$2:$E$133,'Quarterly Information'!$K498,Exchange_Value)+AF498*$N498*SUMIF(Lists!$E$2:$E$133,'Quarterly Information'!$M498,Exchange_Value)+AF498*$P498*SUMIF(Lists!$E$2:$E$133,'Quarterly Information'!$O498,Exchange_Value)+AF498*$R498*SUMIF(Lists!$E$2:$E$133,'Quarterly Information'!$Q498,Exchange_Value)+AF498*$T498*SUMIF(Lists!$E$2:$E$133,'Quarterly Information'!$S498,Exchange_Value))/1000,AF498*SUMIF(Lists!$E$2:$E$133,$I498,Exchange_Value)/1000),1)</f>
        <v>0</v>
      </c>
    </row>
    <row r="499" spans="1:87" ht="14" x14ac:dyDescent="0.25">
      <c r="A499" s="39">
        <v>457</v>
      </c>
      <c r="B499" s="90" t="str">
        <f t="shared" si="342"/>
        <v/>
      </c>
      <c r="C499" s="159"/>
      <c r="D499" s="91"/>
      <c r="E499" s="174"/>
      <c r="F499" s="92"/>
      <c r="G499" s="93"/>
      <c r="H499" s="94"/>
      <c r="I499" s="185"/>
      <c r="J499" s="200"/>
      <c r="K499" s="210"/>
      <c r="L499" s="95"/>
      <c r="M499" s="92"/>
      <c r="N499" s="95"/>
      <c r="O499" s="92"/>
      <c r="P499" s="95"/>
      <c r="Q499" s="128"/>
      <c r="R499" s="95"/>
      <c r="S499" s="128"/>
      <c r="T499" s="211"/>
      <c r="U499" s="203"/>
      <c r="V499" s="92"/>
      <c r="W499" s="96"/>
      <c r="X499" s="92"/>
      <c r="Y499" s="220"/>
      <c r="Z499" s="226"/>
      <c r="AA499" s="165"/>
      <c r="AB499" s="165"/>
      <c r="AC499" s="165"/>
      <c r="AD499" s="165"/>
      <c r="AE499" s="165"/>
      <c r="AF499" s="168"/>
      <c r="AG499"/>
      <c r="AH499" s="107">
        <f t="shared" si="301"/>
        <v>0</v>
      </c>
      <c r="AI499" s="107">
        <f t="shared" si="302"/>
        <v>0</v>
      </c>
      <c r="AJ499" s="107">
        <f t="shared" si="303"/>
        <v>0</v>
      </c>
      <c r="AK499" s="107">
        <f t="shared" si="304"/>
        <v>0</v>
      </c>
      <c r="AL499" s="107">
        <f t="shared" si="305"/>
        <v>0</v>
      </c>
      <c r="AM499" s="107">
        <f t="shared" si="343"/>
        <v>0</v>
      </c>
      <c r="AO499" s="161" t="e">
        <f t="shared" si="306"/>
        <v>#DIV/0!</v>
      </c>
      <c r="AP499" s="161" t="e">
        <f t="shared" si="307"/>
        <v>#DIV/0!</v>
      </c>
      <c r="AQ499" s="161" t="e">
        <f t="shared" si="308"/>
        <v>#DIV/0!</v>
      </c>
      <c r="AR499" s="161" t="e">
        <f t="shared" si="309"/>
        <v>#DIV/0!</v>
      </c>
      <c r="AS499" s="161" t="e">
        <f t="shared" si="310"/>
        <v>#DIV/0!</v>
      </c>
      <c r="AT499" s="107">
        <f t="shared" si="311"/>
        <v>0</v>
      </c>
      <c r="AU499" s="161" t="e">
        <f t="shared" si="312"/>
        <v>#DIV/0!</v>
      </c>
      <c r="AV499" s="161" t="e">
        <f t="shared" si="313"/>
        <v>#DIV/0!</v>
      </c>
      <c r="AW499" s="161" t="e">
        <f t="shared" si="314"/>
        <v>#DIV/0!</v>
      </c>
      <c r="AX499" s="161" t="e">
        <f t="shared" si="315"/>
        <v>#DIV/0!</v>
      </c>
      <c r="AY499" s="161" t="e">
        <f t="shared" si="316"/>
        <v>#DIV/0!</v>
      </c>
      <c r="AZ499" s="107">
        <f t="shared" si="317"/>
        <v>0</v>
      </c>
      <c r="BA499" s="161" t="e">
        <f t="shared" si="318"/>
        <v>#DIV/0!</v>
      </c>
      <c r="BB499" s="161" t="e">
        <f t="shared" si="319"/>
        <v>#DIV/0!</v>
      </c>
      <c r="BC499" s="161" t="e">
        <f t="shared" si="320"/>
        <v>#DIV/0!</v>
      </c>
      <c r="BD499" s="161" t="e">
        <f t="shared" si="321"/>
        <v>#DIV/0!</v>
      </c>
      <c r="BE499" s="161" t="e">
        <f t="shared" si="322"/>
        <v>#DIV/0!</v>
      </c>
      <c r="BF499" s="107">
        <f t="shared" si="323"/>
        <v>0</v>
      </c>
      <c r="BG499" s="161" t="e">
        <f t="shared" si="324"/>
        <v>#DIV/0!</v>
      </c>
      <c r="BH499" s="161" t="e">
        <f t="shared" si="325"/>
        <v>#DIV/0!</v>
      </c>
      <c r="BI499" s="161" t="e">
        <f t="shared" si="326"/>
        <v>#DIV/0!</v>
      </c>
      <c r="BJ499" s="161" t="e">
        <f t="shared" si="327"/>
        <v>#DIV/0!</v>
      </c>
      <c r="BK499" s="161" t="e">
        <f t="shared" si="328"/>
        <v>#DIV/0!</v>
      </c>
      <c r="BL499" s="107">
        <f t="shared" si="329"/>
        <v>0</v>
      </c>
      <c r="BM499" s="161" t="e">
        <f t="shared" si="330"/>
        <v>#DIV/0!</v>
      </c>
      <c r="BN499" s="161" t="e">
        <f t="shared" si="331"/>
        <v>#DIV/0!</v>
      </c>
      <c r="BO499" s="161" t="e">
        <f t="shared" si="332"/>
        <v>#DIV/0!</v>
      </c>
      <c r="BP499" s="161" t="e">
        <f t="shared" si="333"/>
        <v>#DIV/0!</v>
      </c>
      <c r="BQ499" s="161" t="e">
        <f t="shared" si="334"/>
        <v>#DIV/0!</v>
      </c>
      <c r="BR499" s="107">
        <f t="shared" si="335"/>
        <v>0</v>
      </c>
      <c r="BS499" s="161" t="e">
        <f t="shared" si="336"/>
        <v>#DIV/0!</v>
      </c>
      <c r="BT499" s="161" t="e">
        <f t="shared" si="337"/>
        <v>#DIV/0!</v>
      </c>
      <c r="BU499" s="161" t="e">
        <f t="shared" si="338"/>
        <v>#DIV/0!</v>
      </c>
      <c r="BV499" s="161" t="e">
        <f t="shared" si="339"/>
        <v>#DIV/0!</v>
      </c>
      <c r="BW499" s="161" t="e">
        <f t="shared" si="340"/>
        <v>#DIV/0!</v>
      </c>
      <c r="BX499" s="107">
        <f t="shared" si="341"/>
        <v>0</v>
      </c>
      <c r="BZ499" s="40" t="e">
        <f>VLOOKUP(I499,Lists!$D$2:$D$19,1,FALSE)</f>
        <v>#N/A</v>
      </c>
      <c r="CA499" s="40" t="e">
        <f>VLOOKUP($I499,Blends!$B$2:$B$115,1,FALSE)</f>
        <v>#N/A</v>
      </c>
      <c r="CC499" s="218">
        <f>ROUND(IF($I499="Other HFC Blend",(Z499*$L499*SUMIF(Lists!$E$2:$E$133,'Quarterly Information'!$K499,Exchange_Value)+Z499*$N499*SUMIF(Lists!$E$2:$E$133,'Quarterly Information'!$M499,Exchange_Value)+Z499*$P499*SUMIF(Lists!$E$2:$E$133,'Quarterly Information'!$O499,Exchange_Value)+Z499*$R499*SUMIF(Lists!$E$2:$E$133,'Quarterly Information'!$Q499,Exchange_Value)+Z499*$T499*SUMIF(Lists!$E$2:$E$133,'Quarterly Information'!$S499,Exchange_Value))/1000,Z499*SUMIF(Lists!$E$2:$E$133,$I499,Exchange_Value)/1000),1)</f>
        <v>0</v>
      </c>
      <c r="CD499" s="218">
        <f>ROUND(IF($I499="Other HFC Blend",(AA499*$L499*SUMIF(Lists!$E$2:$E$133,'Quarterly Information'!$K499,Exchange_Value)+AA499*$N499*SUMIF(Lists!$E$2:$E$133,'Quarterly Information'!$M499,Exchange_Value)+AA499*$P499*SUMIF(Lists!$E$2:$E$133,'Quarterly Information'!$O499,Exchange_Value)+AA499*$R499*SUMIF(Lists!$E$2:$E$133,'Quarterly Information'!$Q499,Exchange_Value)+AA499*$T499*SUMIF(Lists!$E$2:$E$133,'Quarterly Information'!$S499,Exchange_Value))/1000,AA499*SUMIF(Lists!$E$2:$E$133,$I499,Exchange_Value)/1000),1)</f>
        <v>0</v>
      </c>
      <c r="CE499" s="218">
        <f>ROUND(IF($I499="Other HFC Blend",(AB499*$L499*SUMIF(Lists!$E$2:$E$133,'Quarterly Information'!$K499,Exchange_Value)+AB499*$N499*SUMIF(Lists!$E$2:$E$133,'Quarterly Information'!$M499,Exchange_Value)+AB499*$P499*SUMIF(Lists!$E$2:$E$133,'Quarterly Information'!$O499,Exchange_Value)+AB499*$R499*SUMIF(Lists!$E$2:$E$133,'Quarterly Information'!$Q499,Exchange_Value)+AB499*$T499*SUMIF(Lists!$E$2:$E$133,'Quarterly Information'!$S499,Exchange_Value))/1000,AB499*SUMIF(Lists!$E$2:$E$133,$I499,Exchange_Value)/1000),1)</f>
        <v>0</v>
      </c>
      <c r="CF499" s="218">
        <f>ROUND(IF($I499="Other HFC Blend",(AC499*$L499*SUMIF(Lists!$E$2:$E$133,'Quarterly Information'!$K499,Exchange_Value)+AC499*$N499*SUMIF(Lists!$E$2:$E$133,'Quarterly Information'!$M499,Exchange_Value)+AC499*$P499*SUMIF(Lists!$E$2:$E$133,'Quarterly Information'!$O499,Exchange_Value)+AC499*$R499*SUMIF(Lists!$E$2:$E$133,'Quarterly Information'!$Q499,Exchange_Value)+AC499*$T499*SUMIF(Lists!$E$2:$E$133,'Quarterly Information'!$S499,Exchange_Value))/1000,AC499*SUMIF(Lists!$E$2:$E$133,$I499,Exchange_Value)/1000),1)</f>
        <v>0</v>
      </c>
      <c r="CG499" s="218">
        <f>ROUND(IF($I499="Other HFC Blend",(AD499*$L499*SUMIF(Lists!$E$2:$E$133,'Quarterly Information'!$K499,Exchange_Value)+AD499*$N499*SUMIF(Lists!$E$2:$E$133,'Quarterly Information'!$M499,Exchange_Value)+AD499*$P499*SUMIF(Lists!$E$2:$E$133,'Quarterly Information'!$O499,Exchange_Value)+AD499*$R499*SUMIF(Lists!$E$2:$E$133,'Quarterly Information'!$Q499,Exchange_Value)+AD499*$T499*SUMIF(Lists!$E$2:$E$133,'Quarterly Information'!$S499,Exchange_Value))/1000,AD499*SUMIF(Lists!$E$2:$E$133,$I499,Exchange_Value)/1000),1)</f>
        <v>0</v>
      </c>
      <c r="CH499" s="218">
        <f>ROUND(IF($I499="Other HFC Blend",(AE499*$L499*SUMIF(Lists!$E$2:$E$133,'Quarterly Information'!$K499,Exchange_Value)+AE499*$N499*SUMIF(Lists!$E$2:$E$133,'Quarterly Information'!$M499,Exchange_Value)+AE499*$P499*SUMIF(Lists!$E$2:$E$133,'Quarterly Information'!$O499,Exchange_Value)+AE499*$R499*SUMIF(Lists!$E$2:$E$133,'Quarterly Information'!$Q499,Exchange_Value)+AE499*$T499*SUMIF(Lists!$E$2:$E$133,'Quarterly Information'!$S499,Exchange_Value))/1000,AE499*SUMIF(Lists!$E$2:$E$133,$I499,Exchange_Value)/1000),1)</f>
        <v>0</v>
      </c>
      <c r="CI499" s="218">
        <f>ROUND(IF($I499="Other HFC Blend",(AF499*$L499*SUMIF(Lists!$E$2:$E$133,'Quarterly Information'!$K499,Exchange_Value)+AF499*$N499*SUMIF(Lists!$E$2:$E$133,'Quarterly Information'!$M499,Exchange_Value)+AF499*$P499*SUMIF(Lists!$E$2:$E$133,'Quarterly Information'!$O499,Exchange_Value)+AF499*$R499*SUMIF(Lists!$E$2:$E$133,'Quarterly Information'!$Q499,Exchange_Value)+AF499*$T499*SUMIF(Lists!$E$2:$E$133,'Quarterly Information'!$S499,Exchange_Value))/1000,AF499*SUMIF(Lists!$E$2:$E$133,$I499,Exchange_Value)/1000),1)</f>
        <v>0</v>
      </c>
    </row>
    <row r="500" spans="1:87" ht="14" x14ac:dyDescent="0.25">
      <c r="A500" s="39">
        <v>458</v>
      </c>
      <c r="B500" s="90" t="str">
        <f t="shared" si="342"/>
        <v/>
      </c>
      <c r="C500" s="159"/>
      <c r="D500" s="91"/>
      <c r="E500" s="174"/>
      <c r="F500" s="92"/>
      <c r="G500" s="93"/>
      <c r="H500" s="94"/>
      <c r="I500" s="185"/>
      <c r="J500" s="200"/>
      <c r="K500" s="210"/>
      <c r="L500" s="95"/>
      <c r="M500" s="92"/>
      <c r="N500" s="95"/>
      <c r="O500" s="92"/>
      <c r="P500" s="95"/>
      <c r="Q500" s="128"/>
      <c r="R500" s="95"/>
      <c r="S500" s="128"/>
      <c r="T500" s="211"/>
      <c r="U500" s="203"/>
      <c r="V500" s="92"/>
      <c r="W500" s="96"/>
      <c r="X500" s="92"/>
      <c r="Y500" s="220"/>
      <c r="Z500" s="226"/>
      <c r="AA500" s="165"/>
      <c r="AB500" s="165"/>
      <c r="AC500" s="165"/>
      <c r="AD500" s="165"/>
      <c r="AE500" s="165"/>
      <c r="AF500" s="168"/>
      <c r="AG500"/>
      <c r="AH500" s="107">
        <f t="shared" si="301"/>
        <v>0</v>
      </c>
      <c r="AI500" s="107">
        <f t="shared" si="302"/>
        <v>0</v>
      </c>
      <c r="AJ500" s="107">
        <f t="shared" si="303"/>
        <v>0</v>
      </c>
      <c r="AK500" s="107">
        <f t="shared" si="304"/>
        <v>0</v>
      </c>
      <c r="AL500" s="107">
        <f t="shared" si="305"/>
        <v>0</v>
      </c>
      <c r="AM500" s="107">
        <f t="shared" si="343"/>
        <v>0</v>
      </c>
      <c r="AO500" s="161" t="e">
        <f t="shared" si="306"/>
        <v>#DIV/0!</v>
      </c>
      <c r="AP500" s="161" t="e">
        <f t="shared" si="307"/>
        <v>#DIV/0!</v>
      </c>
      <c r="AQ500" s="161" t="e">
        <f t="shared" si="308"/>
        <v>#DIV/0!</v>
      </c>
      <c r="AR500" s="161" t="e">
        <f t="shared" si="309"/>
        <v>#DIV/0!</v>
      </c>
      <c r="AS500" s="161" t="e">
        <f t="shared" si="310"/>
        <v>#DIV/0!</v>
      </c>
      <c r="AT500" s="107">
        <f t="shared" si="311"/>
        <v>0</v>
      </c>
      <c r="AU500" s="161" t="e">
        <f t="shared" si="312"/>
        <v>#DIV/0!</v>
      </c>
      <c r="AV500" s="161" t="e">
        <f t="shared" si="313"/>
        <v>#DIV/0!</v>
      </c>
      <c r="AW500" s="161" t="e">
        <f t="shared" si="314"/>
        <v>#DIV/0!</v>
      </c>
      <c r="AX500" s="161" t="e">
        <f t="shared" si="315"/>
        <v>#DIV/0!</v>
      </c>
      <c r="AY500" s="161" t="e">
        <f t="shared" si="316"/>
        <v>#DIV/0!</v>
      </c>
      <c r="AZ500" s="107">
        <f t="shared" si="317"/>
        <v>0</v>
      </c>
      <c r="BA500" s="161" t="e">
        <f t="shared" si="318"/>
        <v>#DIV/0!</v>
      </c>
      <c r="BB500" s="161" t="e">
        <f t="shared" si="319"/>
        <v>#DIV/0!</v>
      </c>
      <c r="BC500" s="161" t="e">
        <f t="shared" si="320"/>
        <v>#DIV/0!</v>
      </c>
      <c r="BD500" s="161" t="e">
        <f t="shared" si="321"/>
        <v>#DIV/0!</v>
      </c>
      <c r="BE500" s="161" t="e">
        <f t="shared" si="322"/>
        <v>#DIV/0!</v>
      </c>
      <c r="BF500" s="107">
        <f t="shared" si="323"/>
        <v>0</v>
      </c>
      <c r="BG500" s="161" t="e">
        <f t="shared" si="324"/>
        <v>#DIV/0!</v>
      </c>
      <c r="BH500" s="161" t="e">
        <f t="shared" si="325"/>
        <v>#DIV/0!</v>
      </c>
      <c r="BI500" s="161" t="e">
        <f t="shared" si="326"/>
        <v>#DIV/0!</v>
      </c>
      <c r="BJ500" s="161" t="e">
        <f t="shared" si="327"/>
        <v>#DIV/0!</v>
      </c>
      <c r="BK500" s="161" t="e">
        <f t="shared" si="328"/>
        <v>#DIV/0!</v>
      </c>
      <c r="BL500" s="107">
        <f t="shared" si="329"/>
        <v>0</v>
      </c>
      <c r="BM500" s="161" t="e">
        <f t="shared" si="330"/>
        <v>#DIV/0!</v>
      </c>
      <c r="BN500" s="161" t="e">
        <f t="shared" si="331"/>
        <v>#DIV/0!</v>
      </c>
      <c r="BO500" s="161" t="e">
        <f t="shared" si="332"/>
        <v>#DIV/0!</v>
      </c>
      <c r="BP500" s="161" t="e">
        <f t="shared" si="333"/>
        <v>#DIV/0!</v>
      </c>
      <c r="BQ500" s="161" t="e">
        <f t="shared" si="334"/>
        <v>#DIV/0!</v>
      </c>
      <c r="BR500" s="107">
        <f t="shared" si="335"/>
        <v>0</v>
      </c>
      <c r="BS500" s="161" t="e">
        <f t="shared" si="336"/>
        <v>#DIV/0!</v>
      </c>
      <c r="BT500" s="161" t="e">
        <f t="shared" si="337"/>
        <v>#DIV/0!</v>
      </c>
      <c r="BU500" s="161" t="e">
        <f t="shared" si="338"/>
        <v>#DIV/0!</v>
      </c>
      <c r="BV500" s="161" t="e">
        <f t="shared" si="339"/>
        <v>#DIV/0!</v>
      </c>
      <c r="BW500" s="161" t="e">
        <f t="shared" si="340"/>
        <v>#DIV/0!</v>
      </c>
      <c r="BX500" s="107">
        <f t="shared" si="341"/>
        <v>0</v>
      </c>
      <c r="BZ500" s="40" t="e">
        <f>VLOOKUP(I500,Lists!$D$2:$D$19,1,FALSE)</f>
        <v>#N/A</v>
      </c>
      <c r="CA500" s="40" t="e">
        <f>VLOOKUP($I500,Blends!$B$2:$B$115,1,FALSE)</f>
        <v>#N/A</v>
      </c>
      <c r="CC500" s="218">
        <f>ROUND(IF($I500="Other HFC Blend",(Z500*$L500*SUMIF(Lists!$E$2:$E$133,'Quarterly Information'!$K500,Exchange_Value)+Z500*$N500*SUMIF(Lists!$E$2:$E$133,'Quarterly Information'!$M500,Exchange_Value)+Z500*$P500*SUMIF(Lists!$E$2:$E$133,'Quarterly Information'!$O500,Exchange_Value)+Z500*$R500*SUMIF(Lists!$E$2:$E$133,'Quarterly Information'!$Q500,Exchange_Value)+Z500*$T500*SUMIF(Lists!$E$2:$E$133,'Quarterly Information'!$S500,Exchange_Value))/1000,Z500*SUMIF(Lists!$E$2:$E$133,$I500,Exchange_Value)/1000),1)</f>
        <v>0</v>
      </c>
      <c r="CD500" s="218">
        <f>ROUND(IF($I500="Other HFC Blend",(AA500*$L500*SUMIF(Lists!$E$2:$E$133,'Quarterly Information'!$K500,Exchange_Value)+AA500*$N500*SUMIF(Lists!$E$2:$E$133,'Quarterly Information'!$M500,Exchange_Value)+AA500*$P500*SUMIF(Lists!$E$2:$E$133,'Quarterly Information'!$O500,Exchange_Value)+AA500*$R500*SUMIF(Lists!$E$2:$E$133,'Quarterly Information'!$Q500,Exchange_Value)+AA500*$T500*SUMIF(Lists!$E$2:$E$133,'Quarterly Information'!$S500,Exchange_Value))/1000,AA500*SUMIF(Lists!$E$2:$E$133,$I500,Exchange_Value)/1000),1)</f>
        <v>0</v>
      </c>
      <c r="CE500" s="218">
        <f>ROUND(IF($I500="Other HFC Blend",(AB500*$L500*SUMIF(Lists!$E$2:$E$133,'Quarterly Information'!$K500,Exchange_Value)+AB500*$N500*SUMIF(Lists!$E$2:$E$133,'Quarterly Information'!$M500,Exchange_Value)+AB500*$P500*SUMIF(Lists!$E$2:$E$133,'Quarterly Information'!$O500,Exchange_Value)+AB500*$R500*SUMIF(Lists!$E$2:$E$133,'Quarterly Information'!$Q500,Exchange_Value)+AB500*$T500*SUMIF(Lists!$E$2:$E$133,'Quarterly Information'!$S500,Exchange_Value))/1000,AB500*SUMIF(Lists!$E$2:$E$133,$I500,Exchange_Value)/1000),1)</f>
        <v>0</v>
      </c>
      <c r="CF500" s="218">
        <f>ROUND(IF($I500="Other HFC Blend",(AC500*$L500*SUMIF(Lists!$E$2:$E$133,'Quarterly Information'!$K500,Exchange_Value)+AC500*$N500*SUMIF(Lists!$E$2:$E$133,'Quarterly Information'!$M500,Exchange_Value)+AC500*$P500*SUMIF(Lists!$E$2:$E$133,'Quarterly Information'!$O500,Exchange_Value)+AC500*$R500*SUMIF(Lists!$E$2:$E$133,'Quarterly Information'!$Q500,Exchange_Value)+AC500*$T500*SUMIF(Lists!$E$2:$E$133,'Quarterly Information'!$S500,Exchange_Value))/1000,AC500*SUMIF(Lists!$E$2:$E$133,$I500,Exchange_Value)/1000),1)</f>
        <v>0</v>
      </c>
      <c r="CG500" s="218">
        <f>ROUND(IF($I500="Other HFC Blend",(AD500*$L500*SUMIF(Lists!$E$2:$E$133,'Quarterly Information'!$K500,Exchange_Value)+AD500*$N500*SUMIF(Lists!$E$2:$E$133,'Quarterly Information'!$M500,Exchange_Value)+AD500*$P500*SUMIF(Lists!$E$2:$E$133,'Quarterly Information'!$O500,Exchange_Value)+AD500*$R500*SUMIF(Lists!$E$2:$E$133,'Quarterly Information'!$Q500,Exchange_Value)+AD500*$T500*SUMIF(Lists!$E$2:$E$133,'Quarterly Information'!$S500,Exchange_Value))/1000,AD500*SUMIF(Lists!$E$2:$E$133,$I500,Exchange_Value)/1000),1)</f>
        <v>0</v>
      </c>
      <c r="CH500" s="218">
        <f>ROUND(IF($I500="Other HFC Blend",(AE500*$L500*SUMIF(Lists!$E$2:$E$133,'Quarterly Information'!$K500,Exchange_Value)+AE500*$N500*SUMIF(Lists!$E$2:$E$133,'Quarterly Information'!$M500,Exchange_Value)+AE500*$P500*SUMIF(Lists!$E$2:$E$133,'Quarterly Information'!$O500,Exchange_Value)+AE500*$R500*SUMIF(Lists!$E$2:$E$133,'Quarterly Information'!$Q500,Exchange_Value)+AE500*$T500*SUMIF(Lists!$E$2:$E$133,'Quarterly Information'!$S500,Exchange_Value))/1000,AE500*SUMIF(Lists!$E$2:$E$133,$I500,Exchange_Value)/1000),1)</f>
        <v>0</v>
      </c>
      <c r="CI500" s="218">
        <f>ROUND(IF($I500="Other HFC Blend",(AF500*$L500*SUMIF(Lists!$E$2:$E$133,'Quarterly Information'!$K500,Exchange_Value)+AF500*$N500*SUMIF(Lists!$E$2:$E$133,'Quarterly Information'!$M500,Exchange_Value)+AF500*$P500*SUMIF(Lists!$E$2:$E$133,'Quarterly Information'!$O500,Exchange_Value)+AF500*$R500*SUMIF(Lists!$E$2:$E$133,'Quarterly Information'!$Q500,Exchange_Value)+AF500*$T500*SUMIF(Lists!$E$2:$E$133,'Quarterly Information'!$S500,Exchange_Value))/1000,AF500*SUMIF(Lists!$E$2:$E$133,$I500,Exchange_Value)/1000),1)</f>
        <v>0</v>
      </c>
    </row>
    <row r="501" spans="1:87" ht="14" x14ac:dyDescent="0.25">
      <c r="A501" s="39">
        <v>459</v>
      </c>
      <c r="B501" s="90" t="str">
        <f t="shared" si="342"/>
        <v/>
      </c>
      <c r="C501" s="159"/>
      <c r="D501" s="91"/>
      <c r="E501" s="174"/>
      <c r="F501" s="92"/>
      <c r="G501" s="93"/>
      <c r="H501" s="94"/>
      <c r="I501" s="92"/>
      <c r="J501" s="200"/>
      <c r="K501" s="210"/>
      <c r="L501" s="95"/>
      <c r="M501" s="92"/>
      <c r="N501" s="95"/>
      <c r="O501" s="92"/>
      <c r="P501" s="95"/>
      <c r="Q501" s="128"/>
      <c r="R501" s="95"/>
      <c r="S501" s="128"/>
      <c r="T501" s="211"/>
      <c r="U501" s="203"/>
      <c r="V501" s="92"/>
      <c r="W501" s="96"/>
      <c r="X501" s="92"/>
      <c r="Y501" s="220"/>
      <c r="Z501" s="226"/>
      <c r="AA501" s="165"/>
      <c r="AB501" s="165"/>
      <c r="AC501" s="165"/>
      <c r="AD501" s="165"/>
      <c r="AE501" s="165"/>
      <c r="AF501" s="168"/>
      <c r="AG501"/>
      <c r="AH501" s="107">
        <f t="shared" si="301"/>
        <v>0</v>
      </c>
      <c r="AI501" s="107">
        <f t="shared" si="302"/>
        <v>0</v>
      </c>
      <c r="AJ501" s="107">
        <f t="shared" si="303"/>
        <v>0</v>
      </c>
      <c r="AK501" s="107">
        <f t="shared" si="304"/>
        <v>0</v>
      </c>
      <c r="AL501" s="107">
        <f t="shared" si="305"/>
        <v>0</v>
      </c>
      <c r="AM501" s="107">
        <f t="shared" si="343"/>
        <v>0</v>
      </c>
      <c r="AO501" s="161" t="e">
        <f t="shared" si="306"/>
        <v>#DIV/0!</v>
      </c>
      <c r="AP501" s="161" t="e">
        <f t="shared" si="307"/>
        <v>#DIV/0!</v>
      </c>
      <c r="AQ501" s="161" t="e">
        <f t="shared" si="308"/>
        <v>#DIV/0!</v>
      </c>
      <c r="AR501" s="161" t="e">
        <f t="shared" si="309"/>
        <v>#DIV/0!</v>
      </c>
      <c r="AS501" s="161" t="e">
        <f t="shared" si="310"/>
        <v>#DIV/0!</v>
      </c>
      <c r="AT501" s="107">
        <f t="shared" si="311"/>
        <v>0</v>
      </c>
      <c r="AU501" s="161" t="e">
        <f t="shared" si="312"/>
        <v>#DIV/0!</v>
      </c>
      <c r="AV501" s="161" t="e">
        <f t="shared" si="313"/>
        <v>#DIV/0!</v>
      </c>
      <c r="AW501" s="161" t="e">
        <f t="shared" si="314"/>
        <v>#DIV/0!</v>
      </c>
      <c r="AX501" s="161" t="e">
        <f t="shared" si="315"/>
        <v>#DIV/0!</v>
      </c>
      <c r="AY501" s="161" t="e">
        <f t="shared" si="316"/>
        <v>#DIV/0!</v>
      </c>
      <c r="AZ501" s="107">
        <f t="shared" si="317"/>
        <v>0</v>
      </c>
      <c r="BA501" s="161" t="e">
        <f t="shared" si="318"/>
        <v>#DIV/0!</v>
      </c>
      <c r="BB501" s="161" t="e">
        <f t="shared" si="319"/>
        <v>#DIV/0!</v>
      </c>
      <c r="BC501" s="161" t="e">
        <f t="shared" si="320"/>
        <v>#DIV/0!</v>
      </c>
      <c r="BD501" s="161" t="e">
        <f t="shared" si="321"/>
        <v>#DIV/0!</v>
      </c>
      <c r="BE501" s="161" t="e">
        <f t="shared" si="322"/>
        <v>#DIV/0!</v>
      </c>
      <c r="BF501" s="107">
        <f t="shared" si="323"/>
        <v>0</v>
      </c>
      <c r="BG501" s="161" t="e">
        <f t="shared" si="324"/>
        <v>#DIV/0!</v>
      </c>
      <c r="BH501" s="161" t="e">
        <f t="shared" si="325"/>
        <v>#DIV/0!</v>
      </c>
      <c r="BI501" s="161" t="e">
        <f t="shared" si="326"/>
        <v>#DIV/0!</v>
      </c>
      <c r="BJ501" s="161" t="e">
        <f t="shared" si="327"/>
        <v>#DIV/0!</v>
      </c>
      <c r="BK501" s="161" t="e">
        <f t="shared" si="328"/>
        <v>#DIV/0!</v>
      </c>
      <c r="BL501" s="107">
        <f t="shared" si="329"/>
        <v>0</v>
      </c>
      <c r="BM501" s="161" t="e">
        <f t="shared" si="330"/>
        <v>#DIV/0!</v>
      </c>
      <c r="BN501" s="161" t="e">
        <f t="shared" si="331"/>
        <v>#DIV/0!</v>
      </c>
      <c r="BO501" s="161" t="e">
        <f t="shared" si="332"/>
        <v>#DIV/0!</v>
      </c>
      <c r="BP501" s="161" t="e">
        <f t="shared" si="333"/>
        <v>#DIV/0!</v>
      </c>
      <c r="BQ501" s="161" t="e">
        <f t="shared" si="334"/>
        <v>#DIV/0!</v>
      </c>
      <c r="BR501" s="107">
        <f t="shared" si="335"/>
        <v>0</v>
      </c>
      <c r="BS501" s="161" t="e">
        <f t="shared" si="336"/>
        <v>#DIV/0!</v>
      </c>
      <c r="BT501" s="161" t="e">
        <f t="shared" si="337"/>
        <v>#DIV/0!</v>
      </c>
      <c r="BU501" s="161" t="e">
        <f t="shared" si="338"/>
        <v>#DIV/0!</v>
      </c>
      <c r="BV501" s="161" t="e">
        <f t="shared" si="339"/>
        <v>#DIV/0!</v>
      </c>
      <c r="BW501" s="161" t="e">
        <f t="shared" si="340"/>
        <v>#DIV/0!</v>
      </c>
      <c r="BX501" s="107">
        <f t="shared" si="341"/>
        <v>0</v>
      </c>
      <c r="BZ501" s="40" t="e">
        <f>VLOOKUP(I501,Lists!$D$2:$D$19,1,FALSE)</f>
        <v>#N/A</v>
      </c>
      <c r="CA501" s="40" t="e">
        <f>VLOOKUP($I501,Blends!$B$2:$B$115,1,FALSE)</f>
        <v>#N/A</v>
      </c>
      <c r="CC501" s="218">
        <f>ROUND(IF($I501="Other HFC Blend",(Z501*$L501*SUMIF(Lists!$E$2:$E$133,'Quarterly Information'!$K501,Exchange_Value)+Z501*$N501*SUMIF(Lists!$E$2:$E$133,'Quarterly Information'!$M501,Exchange_Value)+Z501*$P501*SUMIF(Lists!$E$2:$E$133,'Quarterly Information'!$O501,Exchange_Value)+Z501*$R501*SUMIF(Lists!$E$2:$E$133,'Quarterly Information'!$Q501,Exchange_Value)+Z501*$T501*SUMIF(Lists!$E$2:$E$133,'Quarterly Information'!$S501,Exchange_Value))/1000,Z501*SUMIF(Lists!$E$2:$E$133,$I501,Exchange_Value)/1000),1)</f>
        <v>0</v>
      </c>
      <c r="CD501" s="218">
        <f>ROUND(IF($I501="Other HFC Blend",(AA501*$L501*SUMIF(Lists!$E$2:$E$133,'Quarterly Information'!$K501,Exchange_Value)+AA501*$N501*SUMIF(Lists!$E$2:$E$133,'Quarterly Information'!$M501,Exchange_Value)+AA501*$P501*SUMIF(Lists!$E$2:$E$133,'Quarterly Information'!$O501,Exchange_Value)+AA501*$R501*SUMIF(Lists!$E$2:$E$133,'Quarterly Information'!$Q501,Exchange_Value)+AA501*$T501*SUMIF(Lists!$E$2:$E$133,'Quarterly Information'!$S501,Exchange_Value))/1000,AA501*SUMIF(Lists!$E$2:$E$133,$I501,Exchange_Value)/1000),1)</f>
        <v>0</v>
      </c>
      <c r="CE501" s="218">
        <f>ROUND(IF($I501="Other HFC Blend",(AB501*$L501*SUMIF(Lists!$E$2:$E$133,'Quarterly Information'!$K501,Exchange_Value)+AB501*$N501*SUMIF(Lists!$E$2:$E$133,'Quarterly Information'!$M501,Exchange_Value)+AB501*$P501*SUMIF(Lists!$E$2:$E$133,'Quarterly Information'!$O501,Exchange_Value)+AB501*$R501*SUMIF(Lists!$E$2:$E$133,'Quarterly Information'!$Q501,Exchange_Value)+AB501*$T501*SUMIF(Lists!$E$2:$E$133,'Quarterly Information'!$S501,Exchange_Value))/1000,AB501*SUMIF(Lists!$E$2:$E$133,$I501,Exchange_Value)/1000),1)</f>
        <v>0</v>
      </c>
      <c r="CF501" s="218">
        <f>ROUND(IF($I501="Other HFC Blend",(AC501*$L501*SUMIF(Lists!$E$2:$E$133,'Quarterly Information'!$K501,Exchange_Value)+AC501*$N501*SUMIF(Lists!$E$2:$E$133,'Quarterly Information'!$M501,Exchange_Value)+AC501*$P501*SUMIF(Lists!$E$2:$E$133,'Quarterly Information'!$O501,Exchange_Value)+AC501*$R501*SUMIF(Lists!$E$2:$E$133,'Quarterly Information'!$Q501,Exchange_Value)+AC501*$T501*SUMIF(Lists!$E$2:$E$133,'Quarterly Information'!$S501,Exchange_Value))/1000,AC501*SUMIF(Lists!$E$2:$E$133,$I501,Exchange_Value)/1000),1)</f>
        <v>0</v>
      </c>
      <c r="CG501" s="218">
        <f>ROUND(IF($I501="Other HFC Blend",(AD501*$L501*SUMIF(Lists!$E$2:$E$133,'Quarterly Information'!$K501,Exchange_Value)+AD501*$N501*SUMIF(Lists!$E$2:$E$133,'Quarterly Information'!$M501,Exchange_Value)+AD501*$P501*SUMIF(Lists!$E$2:$E$133,'Quarterly Information'!$O501,Exchange_Value)+AD501*$R501*SUMIF(Lists!$E$2:$E$133,'Quarterly Information'!$Q501,Exchange_Value)+AD501*$T501*SUMIF(Lists!$E$2:$E$133,'Quarterly Information'!$S501,Exchange_Value))/1000,AD501*SUMIF(Lists!$E$2:$E$133,$I501,Exchange_Value)/1000),1)</f>
        <v>0</v>
      </c>
      <c r="CH501" s="218">
        <f>ROUND(IF($I501="Other HFC Blend",(AE501*$L501*SUMIF(Lists!$E$2:$E$133,'Quarterly Information'!$K501,Exchange_Value)+AE501*$N501*SUMIF(Lists!$E$2:$E$133,'Quarterly Information'!$M501,Exchange_Value)+AE501*$P501*SUMIF(Lists!$E$2:$E$133,'Quarterly Information'!$O501,Exchange_Value)+AE501*$R501*SUMIF(Lists!$E$2:$E$133,'Quarterly Information'!$Q501,Exchange_Value)+AE501*$T501*SUMIF(Lists!$E$2:$E$133,'Quarterly Information'!$S501,Exchange_Value))/1000,AE501*SUMIF(Lists!$E$2:$E$133,$I501,Exchange_Value)/1000),1)</f>
        <v>0</v>
      </c>
      <c r="CI501" s="218">
        <f>ROUND(IF($I501="Other HFC Blend",(AF501*$L501*SUMIF(Lists!$E$2:$E$133,'Quarterly Information'!$K501,Exchange_Value)+AF501*$N501*SUMIF(Lists!$E$2:$E$133,'Quarterly Information'!$M501,Exchange_Value)+AF501*$P501*SUMIF(Lists!$E$2:$E$133,'Quarterly Information'!$O501,Exchange_Value)+AF501*$R501*SUMIF(Lists!$E$2:$E$133,'Quarterly Information'!$Q501,Exchange_Value)+AF501*$T501*SUMIF(Lists!$E$2:$E$133,'Quarterly Information'!$S501,Exchange_Value))/1000,AF501*SUMIF(Lists!$E$2:$E$133,$I501,Exchange_Value)/1000),1)</f>
        <v>0</v>
      </c>
    </row>
    <row r="502" spans="1:87" ht="14" x14ac:dyDescent="0.25">
      <c r="A502" s="39">
        <v>460</v>
      </c>
      <c r="B502" s="90" t="str">
        <f t="shared" si="342"/>
        <v/>
      </c>
      <c r="C502" s="159"/>
      <c r="D502" s="91"/>
      <c r="E502" s="174"/>
      <c r="F502" s="92"/>
      <c r="G502" s="93"/>
      <c r="H502" s="94"/>
      <c r="I502" s="92"/>
      <c r="J502" s="200"/>
      <c r="K502" s="210"/>
      <c r="L502" s="95"/>
      <c r="M502" s="92"/>
      <c r="N502" s="95"/>
      <c r="O502" s="92"/>
      <c r="P502" s="95"/>
      <c r="Q502" s="128"/>
      <c r="R502" s="95"/>
      <c r="S502" s="128"/>
      <c r="T502" s="211"/>
      <c r="U502" s="203"/>
      <c r="V502" s="92"/>
      <c r="W502" s="96"/>
      <c r="X502" s="92"/>
      <c r="Y502" s="220"/>
      <c r="Z502" s="226"/>
      <c r="AA502" s="165"/>
      <c r="AB502" s="165"/>
      <c r="AC502" s="165"/>
      <c r="AD502" s="165"/>
      <c r="AE502" s="165"/>
      <c r="AF502" s="168"/>
      <c r="AG502"/>
      <c r="AH502" s="107">
        <f t="shared" si="301"/>
        <v>0</v>
      </c>
      <c r="AI502" s="107">
        <f t="shared" si="302"/>
        <v>0</v>
      </c>
      <c r="AJ502" s="107">
        <f t="shared" si="303"/>
        <v>0</v>
      </c>
      <c r="AK502" s="107">
        <f t="shared" si="304"/>
        <v>0</v>
      </c>
      <c r="AL502" s="107">
        <f t="shared" si="305"/>
        <v>0</v>
      </c>
      <c r="AM502" s="107">
        <f t="shared" si="343"/>
        <v>0</v>
      </c>
      <c r="AO502" s="161" t="e">
        <f t="shared" si="306"/>
        <v>#DIV/0!</v>
      </c>
      <c r="AP502" s="161" t="e">
        <f t="shared" si="307"/>
        <v>#DIV/0!</v>
      </c>
      <c r="AQ502" s="161" t="e">
        <f t="shared" si="308"/>
        <v>#DIV/0!</v>
      </c>
      <c r="AR502" s="161" t="e">
        <f t="shared" si="309"/>
        <v>#DIV/0!</v>
      </c>
      <c r="AS502" s="161" t="e">
        <f t="shared" si="310"/>
        <v>#DIV/0!</v>
      </c>
      <c r="AT502" s="107">
        <f t="shared" si="311"/>
        <v>0</v>
      </c>
      <c r="AU502" s="161" t="e">
        <f t="shared" si="312"/>
        <v>#DIV/0!</v>
      </c>
      <c r="AV502" s="161" t="e">
        <f t="shared" si="313"/>
        <v>#DIV/0!</v>
      </c>
      <c r="AW502" s="161" t="e">
        <f t="shared" si="314"/>
        <v>#DIV/0!</v>
      </c>
      <c r="AX502" s="161" t="e">
        <f t="shared" si="315"/>
        <v>#DIV/0!</v>
      </c>
      <c r="AY502" s="161" t="e">
        <f t="shared" si="316"/>
        <v>#DIV/0!</v>
      </c>
      <c r="AZ502" s="107">
        <f t="shared" si="317"/>
        <v>0</v>
      </c>
      <c r="BA502" s="161" t="e">
        <f t="shared" si="318"/>
        <v>#DIV/0!</v>
      </c>
      <c r="BB502" s="161" t="e">
        <f t="shared" si="319"/>
        <v>#DIV/0!</v>
      </c>
      <c r="BC502" s="161" t="e">
        <f t="shared" si="320"/>
        <v>#DIV/0!</v>
      </c>
      <c r="BD502" s="161" t="e">
        <f t="shared" si="321"/>
        <v>#DIV/0!</v>
      </c>
      <c r="BE502" s="161" t="e">
        <f t="shared" si="322"/>
        <v>#DIV/0!</v>
      </c>
      <c r="BF502" s="107">
        <f t="shared" si="323"/>
        <v>0</v>
      </c>
      <c r="BG502" s="161" t="e">
        <f t="shared" si="324"/>
        <v>#DIV/0!</v>
      </c>
      <c r="BH502" s="161" t="e">
        <f t="shared" si="325"/>
        <v>#DIV/0!</v>
      </c>
      <c r="BI502" s="161" t="e">
        <f t="shared" si="326"/>
        <v>#DIV/0!</v>
      </c>
      <c r="BJ502" s="161" t="e">
        <f t="shared" si="327"/>
        <v>#DIV/0!</v>
      </c>
      <c r="BK502" s="161" t="e">
        <f t="shared" si="328"/>
        <v>#DIV/0!</v>
      </c>
      <c r="BL502" s="107">
        <f t="shared" si="329"/>
        <v>0</v>
      </c>
      <c r="BM502" s="161" t="e">
        <f t="shared" si="330"/>
        <v>#DIV/0!</v>
      </c>
      <c r="BN502" s="161" t="e">
        <f t="shared" si="331"/>
        <v>#DIV/0!</v>
      </c>
      <c r="BO502" s="161" t="e">
        <f t="shared" si="332"/>
        <v>#DIV/0!</v>
      </c>
      <c r="BP502" s="161" t="e">
        <f t="shared" si="333"/>
        <v>#DIV/0!</v>
      </c>
      <c r="BQ502" s="161" t="e">
        <f t="shared" si="334"/>
        <v>#DIV/0!</v>
      </c>
      <c r="BR502" s="107">
        <f t="shared" si="335"/>
        <v>0</v>
      </c>
      <c r="BS502" s="161" t="e">
        <f t="shared" si="336"/>
        <v>#DIV/0!</v>
      </c>
      <c r="BT502" s="161" t="e">
        <f t="shared" si="337"/>
        <v>#DIV/0!</v>
      </c>
      <c r="BU502" s="161" t="e">
        <f t="shared" si="338"/>
        <v>#DIV/0!</v>
      </c>
      <c r="BV502" s="161" t="e">
        <f t="shared" si="339"/>
        <v>#DIV/0!</v>
      </c>
      <c r="BW502" s="161" t="e">
        <f t="shared" si="340"/>
        <v>#DIV/0!</v>
      </c>
      <c r="BX502" s="107">
        <f t="shared" si="341"/>
        <v>0</v>
      </c>
      <c r="BZ502" s="40" t="e">
        <f>VLOOKUP(I502,Lists!$D$2:$D$19,1,FALSE)</f>
        <v>#N/A</v>
      </c>
      <c r="CA502" s="40" t="e">
        <f>VLOOKUP($I502,Blends!$B$2:$B$115,1,FALSE)</f>
        <v>#N/A</v>
      </c>
      <c r="CC502" s="218">
        <f>ROUND(IF($I502="Other HFC Blend",(Z502*$L502*SUMIF(Lists!$E$2:$E$133,'Quarterly Information'!$K502,Exchange_Value)+Z502*$N502*SUMIF(Lists!$E$2:$E$133,'Quarterly Information'!$M502,Exchange_Value)+Z502*$P502*SUMIF(Lists!$E$2:$E$133,'Quarterly Information'!$O502,Exchange_Value)+Z502*$R502*SUMIF(Lists!$E$2:$E$133,'Quarterly Information'!$Q502,Exchange_Value)+Z502*$T502*SUMIF(Lists!$E$2:$E$133,'Quarterly Information'!$S502,Exchange_Value))/1000,Z502*SUMIF(Lists!$E$2:$E$133,$I502,Exchange_Value)/1000),1)</f>
        <v>0</v>
      </c>
      <c r="CD502" s="218">
        <f>ROUND(IF($I502="Other HFC Blend",(AA502*$L502*SUMIF(Lists!$E$2:$E$133,'Quarterly Information'!$K502,Exchange_Value)+AA502*$N502*SUMIF(Lists!$E$2:$E$133,'Quarterly Information'!$M502,Exchange_Value)+AA502*$P502*SUMIF(Lists!$E$2:$E$133,'Quarterly Information'!$O502,Exchange_Value)+AA502*$R502*SUMIF(Lists!$E$2:$E$133,'Quarterly Information'!$Q502,Exchange_Value)+AA502*$T502*SUMIF(Lists!$E$2:$E$133,'Quarterly Information'!$S502,Exchange_Value))/1000,AA502*SUMIF(Lists!$E$2:$E$133,$I502,Exchange_Value)/1000),1)</f>
        <v>0</v>
      </c>
      <c r="CE502" s="218">
        <f>ROUND(IF($I502="Other HFC Blend",(AB502*$L502*SUMIF(Lists!$E$2:$E$133,'Quarterly Information'!$K502,Exchange_Value)+AB502*$N502*SUMIF(Lists!$E$2:$E$133,'Quarterly Information'!$M502,Exchange_Value)+AB502*$P502*SUMIF(Lists!$E$2:$E$133,'Quarterly Information'!$O502,Exchange_Value)+AB502*$R502*SUMIF(Lists!$E$2:$E$133,'Quarterly Information'!$Q502,Exchange_Value)+AB502*$T502*SUMIF(Lists!$E$2:$E$133,'Quarterly Information'!$S502,Exchange_Value))/1000,AB502*SUMIF(Lists!$E$2:$E$133,$I502,Exchange_Value)/1000),1)</f>
        <v>0</v>
      </c>
      <c r="CF502" s="218">
        <f>ROUND(IF($I502="Other HFC Blend",(AC502*$L502*SUMIF(Lists!$E$2:$E$133,'Quarterly Information'!$K502,Exchange_Value)+AC502*$N502*SUMIF(Lists!$E$2:$E$133,'Quarterly Information'!$M502,Exchange_Value)+AC502*$P502*SUMIF(Lists!$E$2:$E$133,'Quarterly Information'!$O502,Exchange_Value)+AC502*$R502*SUMIF(Lists!$E$2:$E$133,'Quarterly Information'!$Q502,Exchange_Value)+AC502*$T502*SUMIF(Lists!$E$2:$E$133,'Quarterly Information'!$S502,Exchange_Value))/1000,AC502*SUMIF(Lists!$E$2:$E$133,$I502,Exchange_Value)/1000),1)</f>
        <v>0</v>
      </c>
      <c r="CG502" s="218">
        <f>ROUND(IF($I502="Other HFC Blend",(AD502*$L502*SUMIF(Lists!$E$2:$E$133,'Quarterly Information'!$K502,Exchange_Value)+AD502*$N502*SUMIF(Lists!$E$2:$E$133,'Quarterly Information'!$M502,Exchange_Value)+AD502*$P502*SUMIF(Lists!$E$2:$E$133,'Quarterly Information'!$O502,Exchange_Value)+AD502*$R502*SUMIF(Lists!$E$2:$E$133,'Quarterly Information'!$Q502,Exchange_Value)+AD502*$T502*SUMIF(Lists!$E$2:$E$133,'Quarterly Information'!$S502,Exchange_Value))/1000,AD502*SUMIF(Lists!$E$2:$E$133,$I502,Exchange_Value)/1000),1)</f>
        <v>0</v>
      </c>
      <c r="CH502" s="218">
        <f>ROUND(IF($I502="Other HFC Blend",(AE502*$L502*SUMIF(Lists!$E$2:$E$133,'Quarterly Information'!$K502,Exchange_Value)+AE502*$N502*SUMIF(Lists!$E$2:$E$133,'Quarterly Information'!$M502,Exchange_Value)+AE502*$P502*SUMIF(Lists!$E$2:$E$133,'Quarterly Information'!$O502,Exchange_Value)+AE502*$R502*SUMIF(Lists!$E$2:$E$133,'Quarterly Information'!$Q502,Exchange_Value)+AE502*$T502*SUMIF(Lists!$E$2:$E$133,'Quarterly Information'!$S502,Exchange_Value))/1000,AE502*SUMIF(Lists!$E$2:$E$133,$I502,Exchange_Value)/1000),1)</f>
        <v>0</v>
      </c>
      <c r="CI502" s="218">
        <f>ROUND(IF($I502="Other HFC Blend",(AF502*$L502*SUMIF(Lists!$E$2:$E$133,'Quarterly Information'!$K502,Exchange_Value)+AF502*$N502*SUMIF(Lists!$E$2:$E$133,'Quarterly Information'!$M502,Exchange_Value)+AF502*$P502*SUMIF(Lists!$E$2:$E$133,'Quarterly Information'!$O502,Exchange_Value)+AF502*$R502*SUMIF(Lists!$E$2:$E$133,'Quarterly Information'!$Q502,Exchange_Value)+AF502*$T502*SUMIF(Lists!$E$2:$E$133,'Quarterly Information'!$S502,Exchange_Value))/1000,AF502*SUMIF(Lists!$E$2:$E$133,$I502,Exchange_Value)/1000),1)</f>
        <v>0</v>
      </c>
    </row>
    <row r="503" spans="1:87" ht="14" x14ac:dyDescent="0.25">
      <c r="A503" s="39">
        <v>461</v>
      </c>
      <c r="B503" s="90" t="str">
        <f t="shared" si="342"/>
        <v/>
      </c>
      <c r="C503" s="159"/>
      <c r="D503" s="91"/>
      <c r="E503" s="174"/>
      <c r="F503" s="92"/>
      <c r="G503" s="93"/>
      <c r="H503" s="94"/>
      <c r="I503" s="92"/>
      <c r="J503" s="200"/>
      <c r="K503" s="210"/>
      <c r="L503" s="95"/>
      <c r="M503" s="92"/>
      <c r="N503" s="95"/>
      <c r="O503" s="92"/>
      <c r="P503" s="95"/>
      <c r="Q503" s="128"/>
      <c r="R503" s="95"/>
      <c r="S503" s="128"/>
      <c r="T503" s="211"/>
      <c r="U503" s="203"/>
      <c r="V503" s="92"/>
      <c r="W503" s="96"/>
      <c r="X503" s="92"/>
      <c r="Y503" s="220"/>
      <c r="Z503" s="226"/>
      <c r="AA503" s="165"/>
      <c r="AB503" s="165"/>
      <c r="AC503" s="165"/>
      <c r="AD503" s="165"/>
      <c r="AE503" s="165"/>
      <c r="AF503" s="168"/>
      <c r="AG503"/>
      <c r="AH503" s="107">
        <f t="shared" si="301"/>
        <v>0</v>
      </c>
      <c r="AI503" s="107">
        <f t="shared" si="302"/>
        <v>0</v>
      </c>
      <c r="AJ503" s="107">
        <f t="shared" si="303"/>
        <v>0</v>
      </c>
      <c r="AK503" s="107">
        <f t="shared" si="304"/>
        <v>0</v>
      </c>
      <c r="AL503" s="107">
        <f t="shared" si="305"/>
        <v>0</v>
      </c>
      <c r="AM503" s="107">
        <f t="shared" si="343"/>
        <v>0</v>
      </c>
      <c r="AO503" s="161" t="e">
        <f t="shared" si="306"/>
        <v>#DIV/0!</v>
      </c>
      <c r="AP503" s="161" t="e">
        <f t="shared" si="307"/>
        <v>#DIV/0!</v>
      </c>
      <c r="AQ503" s="161" t="e">
        <f t="shared" si="308"/>
        <v>#DIV/0!</v>
      </c>
      <c r="AR503" s="161" t="e">
        <f t="shared" si="309"/>
        <v>#DIV/0!</v>
      </c>
      <c r="AS503" s="161" t="e">
        <f t="shared" si="310"/>
        <v>#DIV/0!</v>
      </c>
      <c r="AT503" s="107">
        <f t="shared" si="311"/>
        <v>0</v>
      </c>
      <c r="AU503" s="161" t="e">
        <f t="shared" si="312"/>
        <v>#DIV/0!</v>
      </c>
      <c r="AV503" s="161" t="e">
        <f t="shared" si="313"/>
        <v>#DIV/0!</v>
      </c>
      <c r="AW503" s="161" t="e">
        <f t="shared" si="314"/>
        <v>#DIV/0!</v>
      </c>
      <c r="AX503" s="161" t="e">
        <f t="shared" si="315"/>
        <v>#DIV/0!</v>
      </c>
      <c r="AY503" s="161" t="e">
        <f t="shared" si="316"/>
        <v>#DIV/0!</v>
      </c>
      <c r="AZ503" s="107">
        <f t="shared" si="317"/>
        <v>0</v>
      </c>
      <c r="BA503" s="161" t="e">
        <f t="shared" si="318"/>
        <v>#DIV/0!</v>
      </c>
      <c r="BB503" s="161" t="e">
        <f t="shared" si="319"/>
        <v>#DIV/0!</v>
      </c>
      <c r="BC503" s="161" t="e">
        <f t="shared" si="320"/>
        <v>#DIV/0!</v>
      </c>
      <c r="BD503" s="161" t="e">
        <f t="shared" si="321"/>
        <v>#DIV/0!</v>
      </c>
      <c r="BE503" s="161" t="e">
        <f t="shared" si="322"/>
        <v>#DIV/0!</v>
      </c>
      <c r="BF503" s="107">
        <f t="shared" si="323"/>
        <v>0</v>
      </c>
      <c r="BG503" s="161" t="e">
        <f t="shared" si="324"/>
        <v>#DIV/0!</v>
      </c>
      <c r="BH503" s="161" t="e">
        <f t="shared" si="325"/>
        <v>#DIV/0!</v>
      </c>
      <c r="BI503" s="161" t="e">
        <f t="shared" si="326"/>
        <v>#DIV/0!</v>
      </c>
      <c r="BJ503" s="161" t="e">
        <f t="shared" si="327"/>
        <v>#DIV/0!</v>
      </c>
      <c r="BK503" s="161" t="e">
        <f t="shared" si="328"/>
        <v>#DIV/0!</v>
      </c>
      <c r="BL503" s="107">
        <f t="shared" si="329"/>
        <v>0</v>
      </c>
      <c r="BM503" s="161" t="e">
        <f t="shared" si="330"/>
        <v>#DIV/0!</v>
      </c>
      <c r="BN503" s="161" t="e">
        <f t="shared" si="331"/>
        <v>#DIV/0!</v>
      </c>
      <c r="BO503" s="161" t="e">
        <f t="shared" si="332"/>
        <v>#DIV/0!</v>
      </c>
      <c r="BP503" s="161" t="e">
        <f t="shared" si="333"/>
        <v>#DIV/0!</v>
      </c>
      <c r="BQ503" s="161" t="e">
        <f t="shared" si="334"/>
        <v>#DIV/0!</v>
      </c>
      <c r="BR503" s="107">
        <f t="shared" si="335"/>
        <v>0</v>
      </c>
      <c r="BS503" s="161" t="e">
        <f t="shared" si="336"/>
        <v>#DIV/0!</v>
      </c>
      <c r="BT503" s="161" t="e">
        <f t="shared" si="337"/>
        <v>#DIV/0!</v>
      </c>
      <c r="BU503" s="161" t="e">
        <f t="shared" si="338"/>
        <v>#DIV/0!</v>
      </c>
      <c r="BV503" s="161" t="e">
        <f t="shared" si="339"/>
        <v>#DIV/0!</v>
      </c>
      <c r="BW503" s="161" t="e">
        <f t="shared" si="340"/>
        <v>#DIV/0!</v>
      </c>
      <c r="BX503" s="107">
        <f t="shared" si="341"/>
        <v>0</v>
      </c>
      <c r="BZ503" s="40" t="e">
        <f>VLOOKUP(I503,Lists!$D$2:$D$19,1,FALSE)</f>
        <v>#N/A</v>
      </c>
      <c r="CA503" s="40" t="e">
        <f>VLOOKUP($I503,Blends!$B$2:$B$115,1,FALSE)</f>
        <v>#N/A</v>
      </c>
      <c r="CC503" s="218">
        <f>ROUND(IF($I503="Other HFC Blend",(Z503*$L503*SUMIF(Lists!$E$2:$E$133,'Quarterly Information'!$K503,Exchange_Value)+Z503*$N503*SUMIF(Lists!$E$2:$E$133,'Quarterly Information'!$M503,Exchange_Value)+Z503*$P503*SUMIF(Lists!$E$2:$E$133,'Quarterly Information'!$O503,Exchange_Value)+Z503*$R503*SUMIF(Lists!$E$2:$E$133,'Quarterly Information'!$Q503,Exchange_Value)+Z503*$T503*SUMIF(Lists!$E$2:$E$133,'Quarterly Information'!$S503,Exchange_Value))/1000,Z503*SUMIF(Lists!$E$2:$E$133,$I503,Exchange_Value)/1000),1)</f>
        <v>0</v>
      </c>
      <c r="CD503" s="218">
        <f>ROUND(IF($I503="Other HFC Blend",(AA503*$L503*SUMIF(Lists!$E$2:$E$133,'Quarterly Information'!$K503,Exchange_Value)+AA503*$N503*SUMIF(Lists!$E$2:$E$133,'Quarterly Information'!$M503,Exchange_Value)+AA503*$P503*SUMIF(Lists!$E$2:$E$133,'Quarterly Information'!$O503,Exchange_Value)+AA503*$R503*SUMIF(Lists!$E$2:$E$133,'Quarterly Information'!$Q503,Exchange_Value)+AA503*$T503*SUMIF(Lists!$E$2:$E$133,'Quarterly Information'!$S503,Exchange_Value))/1000,AA503*SUMIF(Lists!$E$2:$E$133,$I503,Exchange_Value)/1000),1)</f>
        <v>0</v>
      </c>
      <c r="CE503" s="218">
        <f>ROUND(IF($I503="Other HFC Blend",(AB503*$L503*SUMIF(Lists!$E$2:$E$133,'Quarterly Information'!$K503,Exchange_Value)+AB503*$N503*SUMIF(Lists!$E$2:$E$133,'Quarterly Information'!$M503,Exchange_Value)+AB503*$P503*SUMIF(Lists!$E$2:$E$133,'Quarterly Information'!$O503,Exchange_Value)+AB503*$R503*SUMIF(Lists!$E$2:$E$133,'Quarterly Information'!$Q503,Exchange_Value)+AB503*$T503*SUMIF(Lists!$E$2:$E$133,'Quarterly Information'!$S503,Exchange_Value))/1000,AB503*SUMIF(Lists!$E$2:$E$133,$I503,Exchange_Value)/1000),1)</f>
        <v>0</v>
      </c>
      <c r="CF503" s="218">
        <f>ROUND(IF($I503="Other HFC Blend",(AC503*$L503*SUMIF(Lists!$E$2:$E$133,'Quarterly Information'!$K503,Exchange_Value)+AC503*$N503*SUMIF(Lists!$E$2:$E$133,'Quarterly Information'!$M503,Exchange_Value)+AC503*$P503*SUMIF(Lists!$E$2:$E$133,'Quarterly Information'!$O503,Exchange_Value)+AC503*$R503*SUMIF(Lists!$E$2:$E$133,'Quarterly Information'!$Q503,Exchange_Value)+AC503*$T503*SUMIF(Lists!$E$2:$E$133,'Quarterly Information'!$S503,Exchange_Value))/1000,AC503*SUMIF(Lists!$E$2:$E$133,$I503,Exchange_Value)/1000),1)</f>
        <v>0</v>
      </c>
      <c r="CG503" s="218">
        <f>ROUND(IF($I503="Other HFC Blend",(AD503*$L503*SUMIF(Lists!$E$2:$E$133,'Quarterly Information'!$K503,Exchange_Value)+AD503*$N503*SUMIF(Lists!$E$2:$E$133,'Quarterly Information'!$M503,Exchange_Value)+AD503*$P503*SUMIF(Lists!$E$2:$E$133,'Quarterly Information'!$O503,Exchange_Value)+AD503*$R503*SUMIF(Lists!$E$2:$E$133,'Quarterly Information'!$Q503,Exchange_Value)+AD503*$T503*SUMIF(Lists!$E$2:$E$133,'Quarterly Information'!$S503,Exchange_Value))/1000,AD503*SUMIF(Lists!$E$2:$E$133,$I503,Exchange_Value)/1000),1)</f>
        <v>0</v>
      </c>
      <c r="CH503" s="218">
        <f>ROUND(IF($I503="Other HFC Blend",(AE503*$L503*SUMIF(Lists!$E$2:$E$133,'Quarterly Information'!$K503,Exchange_Value)+AE503*$N503*SUMIF(Lists!$E$2:$E$133,'Quarterly Information'!$M503,Exchange_Value)+AE503*$P503*SUMIF(Lists!$E$2:$E$133,'Quarterly Information'!$O503,Exchange_Value)+AE503*$R503*SUMIF(Lists!$E$2:$E$133,'Quarterly Information'!$Q503,Exchange_Value)+AE503*$T503*SUMIF(Lists!$E$2:$E$133,'Quarterly Information'!$S503,Exchange_Value))/1000,AE503*SUMIF(Lists!$E$2:$E$133,$I503,Exchange_Value)/1000),1)</f>
        <v>0</v>
      </c>
      <c r="CI503" s="218">
        <f>ROUND(IF($I503="Other HFC Blend",(AF503*$L503*SUMIF(Lists!$E$2:$E$133,'Quarterly Information'!$K503,Exchange_Value)+AF503*$N503*SUMIF(Lists!$E$2:$E$133,'Quarterly Information'!$M503,Exchange_Value)+AF503*$P503*SUMIF(Lists!$E$2:$E$133,'Quarterly Information'!$O503,Exchange_Value)+AF503*$R503*SUMIF(Lists!$E$2:$E$133,'Quarterly Information'!$Q503,Exchange_Value)+AF503*$T503*SUMIF(Lists!$E$2:$E$133,'Quarterly Information'!$S503,Exchange_Value))/1000,AF503*SUMIF(Lists!$E$2:$E$133,$I503,Exchange_Value)/1000),1)</f>
        <v>0</v>
      </c>
    </row>
    <row r="504" spans="1:87" ht="14" x14ac:dyDescent="0.25">
      <c r="A504" s="39">
        <v>462</v>
      </c>
      <c r="B504" s="90" t="str">
        <f t="shared" si="342"/>
        <v/>
      </c>
      <c r="C504" s="159"/>
      <c r="D504" s="91"/>
      <c r="E504" s="174"/>
      <c r="F504" s="92"/>
      <c r="G504" s="93"/>
      <c r="H504" s="94"/>
      <c r="I504" s="92"/>
      <c r="J504" s="200"/>
      <c r="K504" s="210"/>
      <c r="L504" s="95"/>
      <c r="M504" s="92"/>
      <c r="N504" s="95"/>
      <c r="O504" s="92"/>
      <c r="P504" s="95"/>
      <c r="Q504" s="128"/>
      <c r="R504" s="95"/>
      <c r="S504" s="128"/>
      <c r="T504" s="211"/>
      <c r="U504" s="203"/>
      <c r="V504" s="92"/>
      <c r="W504" s="96"/>
      <c r="X504" s="92"/>
      <c r="Y504" s="220"/>
      <c r="Z504" s="226"/>
      <c r="AA504" s="165"/>
      <c r="AB504" s="165"/>
      <c r="AC504" s="165"/>
      <c r="AD504" s="165"/>
      <c r="AE504" s="165"/>
      <c r="AF504" s="168"/>
      <c r="AG504"/>
      <c r="AH504" s="107">
        <f t="shared" si="301"/>
        <v>0</v>
      </c>
      <c r="AI504" s="107">
        <f t="shared" si="302"/>
        <v>0</v>
      </c>
      <c r="AJ504" s="107">
        <f t="shared" si="303"/>
        <v>0</v>
      </c>
      <c r="AK504" s="107">
        <f t="shared" si="304"/>
        <v>0</v>
      </c>
      <c r="AL504" s="107">
        <f t="shared" si="305"/>
        <v>0</v>
      </c>
      <c r="AM504" s="107">
        <f t="shared" si="343"/>
        <v>0</v>
      </c>
      <c r="AO504" s="161" t="e">
        <f t="shared" si="306"/>
        <v>#DIV/0!</v>
      </c>
      <c r="AP504" s="161" t="e">
        <f t="shared" si="307"/>
        <v>#DIV/0!</v>
      </c>
      <c r="AQ504" s="161" t="e">
        <f t="shared" si="308"/>
        <v>#DIV/0!</v>
      </c>
      <c r="AR504" s="161" t="e">
        <f t="shared" si="309"/>
        <v>#DIV/0!</v>
      </c>
      <c r="AS504" s="161" t="e">
        <f t="shared" si="310"/>
        <v>#DIV/0!</v>
      </c>
      <c r="AT504" s="107">
        <f t="shared" si="311"/>
        <v>0</v>
      </c>
      <c r="AU504" s="161" t="e">
        <f t="shared" si="312"/>
        <v>#DIV/0!</v>
      </c>
      <c r="AV504" s="161" t="e">
        <f t="shared" si="313"/>
        <v>#DIV/0!</v>
      </c>
      <c r="AW504" s="161" t="e">
        <f t="shared" si="314"/>
        <v>#DIV/0!</v>
      </c>
      <c r="AX504" s="161" t="e">
        <f t="shared" si="315"/>
        <v>#DIV/0!</v>
      </c>
      <c r="AY504" s="161" t="e">
        <f t="shared" si="316"/>
        <v>#DIV/0!</v>
      </c>
      <c r="AZ504" s="107">
        <f t="shared" si="317"/>
        <v>0</v>
      </c>
      <c r="BA504" s="161" t="e">
        <f t="shared" si="318"/>
        <v>#DIV/0!</v>
      </c>
      <c r="BB504" s="161" t="e">
        <f t="shared" si="319"/>
        <v>#DIV/0!</v>
      </c>
      <c r="BC504" s="161" t="e">
        <f t="shared" si="320"/>
        <v>#DIV/0!</v>
      </c>
      <c r="BD504" s="161" t="e">
        <f t="shared" si="321"/>
        <v>#DIV/0!</v>
      </c>
      <c r="BE504" s="161" t="e">
        <f t="shared" si="322"/>
        <v>#DIV/0!</v>
      </c>
      <c r="BF504" s="107">
        <f t="shared" si="323"/>
        <v>0</v>
      </c>
      <c r="BG504" s="161" t="e">
        <f t="shared" si="324"/>
        <v>#DIV/0!</v>
      </c>
      <c r="BH504" s="161" t="e">
        <f t="shared" si="325"/>
        <v>#DIV/0!</v>
      </c>
      <c r="BI504" s="161" t="e">
        <f t="shared" si="326"/>
        <v>#DIV/0!</v>
      </c>
      <c r="BJ504" s="161" t="e">
        <f t="shared" si="327"/>
        <v>#DIV/0!</v>
      </c>
      <c r="BK504" s="161" t="e">
        <f t="shared" si="328"/>
        <v>#DIV/0!</v>
      </c>
      <c r="BL504" s="107">
        <f t="shared" si="329"/>
        <v>0</v>
      </c>
      <c r="BM504" s="161" t="e">
        <f t="shared" si="330"/>
        <v>#DIV/0!</v>
      </c>
      <c r="BN504" s="161" t="e">
        <f t="shared" si="331"/>
        <v>#DIV/0!</v>
      </c>
      <c r="BO504" s="161" t="e">
        <f t="shared" si="332"/>
        <v>#DIV/0!</v>
      </c>
      <c r="BP504" s="161" t="e">
        <f t="shared" si="333"/>
        <v>#DIV/0!</v>
      </c>
      <c r="BQ504" s="161" t="e">
        <f t="shared" si="334"/>
        <v>#DIV/0!</v>
      </c>
      <c r="BR504" s="107">
        <f t="shared" si="335"/>
        <v>0</v>
      </c>
      <c r="BS504" s="161" t="e">
        <f t="shared" si="336"/>
        <v>#DIV/0!</v>
      </c>
      <c r="BT504" s="161" t="e">
        <f t="shared" si="337"/>
        <v>#DIV/0!</v>
      </c>
      <c r="BU504" s="161" t="e">
        <f t="shared" si="338"/>
        <v>#DIV/0!</v>
      </c>
      <c r="BV504" s="161" t="e">
        <f t="shared" si="339"/>
        <v>#DIV/0!</v>
      </c>
      <c r="BW504" s="161" t="e">
        <f t="shared" si="340"/>
        <v>#DIV/0!</v>
      </c>
      <c r="BX504" s="107">
        <f t="shared" si="341"/>
        <v>0</v>
      </c>
      <c r="BZ504" s="40" t="e">
        <f>VLOOKUP(I504,Lists!$D$2:$D$19,1,FALSE)</f>
        <v>#N/A</v>
      </c>
      <c r="CA504" s="40" t="e">
        <f>VLOOKUP($I504,Blends!$B$2:$B$115,1,FALSE)</f>
        <v>#N/A</v>
      </c>
      <c r="CC504" s="218">
        <f>ROUND(IF($I504="Other HFC Blend",(Z504*$L504*SUMIF(Lists!$E$2:$E$133,'Quarterly Information'!$K504,Exchange_Value)+Z504*$N504*SUMIF(Lists!$E$2:$E$133,'Quarterly Information'!$M504,Exchange_Value)+Z504*$P504*SUMIF(Lists!$E$2:$E$133,'Quarterly Information'!$O504,Exchange_Value)+Z504*$R504*SUMIF(Lists!$E$2:$E$133,'Quarterly Information'!$Q504,Exchange_Value)+Z504*$T504*SUMIF(Lists!$E$2:$E$133,'Quarterly Information'!$S504,Exchange_Value))/1000,Z504*SUMIF(Lists!$E$2:$E$133,$I504,Exchange_Value)/1000),1)</f>
        <v>0</v>
      </c>
      <c r="CD504" s="218">
        <f>ROUND(IF($I504="Other HFC Blend",(AA504*$L504*SUMIF(Lists!$E$2:$E$133,'Quarterly Information'!$K504,Exchange_Value)+AA504*$N504*SUMIF(Lists!$E$2:$E$133,'Quarterly Information'!$M504,Exchange_Value)+AA504*$P504*SUMIF(Lists!$E$2:$E$133,'Quarterly Information'!$O504,Exchange_Value)+AA504*$R504*SUMIF(Lists!$E$2:$E$133,'Quarterly Information'!$Q504,Exchange_Value)+AA504*$T504*SUMIF(Lists!$E$2:$E$133,'Quarterly Information'!$S504,Exchange_Value))/1000,AA504*SUMIF(Lists!$E$2:$E$133,$I504,Exchange_Value)/1000),1)</f>
        <v>0</v>
      </c>
      <c r="CE504" s="218">
        <f>ROUND(IF($I504="Other HFC Blend",(AB504*$L504*SUMIF(Lists!$E$2:$E$133,'Quarterly Information'!$K504,Exchange_Value)+AB504*$N504*SUMIF(Lists!$E$2:$E$133,'Quarterly Information'!$M504,Exchange_Value)+AB504*$P504*SUMIF(Lists!$E$2:$E$133,'Quarterly Information'!$O504,Exchange_Value)+AB504*$R504*SUMIF(Lists!$E$2:$E$133,'Quarterly Information'!$Q504,Exchange_Value)+AB504*$T504*SUMIF(Lists!$E$2:$E$133,'Quarterly Information'!$S504,Exchange_Value))/1000,AB504*SUMIF(Lists!$E$2:$E$133,$I504,Exchange_Value)/1000),1)</f>
        <v>0</v>
      </c>
      <c r="CF504" s="218">
        <f>ROUND(IF($I504="Other HFC Blend",(AC504*$L504*SUMIF(Lists!$E$2:$E$133,'Quarterly Information'!$K504,Exchange_Value)+AC504*$N504*SUMIF(Lists!$E$2:$E$133,'Quarterly Information'!$M504,Exchange_Value)+AC504*$P504*SUMIF(Lists!$E$2:$E$133,'Quarterly Information'!$O504,Exchange_Value)+AC504*$R504*SUMIF(Lists!$E$2:$E$133,'Quarterly Information'!$Q504,Exchange_Value)+AC504*$T504*SUMIF(Lists!$E$2:$E$133,'Quarterly Information'!$S504,Exchange_Value))/1000,AC504*SUMIF(Lists!$E$2:$E$133,$I504,Exchange_Value)/1000),1)</f>
        <v>0</v>
      </c>
      <c r="CG504" s="218">
        <f>ROUND(IF($I504="Other HFC Blend",(AD504*$L504*SUMIF(Lists!$E$2:$E$133,'Quarterly Information'!$K504,Exchange_Value)+AD504*$N504*SUMIF(Lists!$E$2:$E$133,'Quarterly Information'!$M504,Exchange_Value)+AD504*$P504*SUMIF(Lists!$E$2:$E$133,'Quarterly Information'!$O504,Exchange_Value)+AD504*$R504*SUMIF(Lists!$E$2:$E$133,'Quarterly Information'!$Q504,Exchange_Value)+AD504*$T504*SUMIF(Lists!$E$2:$E$133,'Quarterly Information'!$S504,Exchange_Value))/1000,AD504*SUMIF(Lists!$E$2:$E$133,$I504,Exchange_Value)/1000),1)</f>
        <v>0</v>
      </c>
      <c r="CH504" s="218">
        <f>ROUND(IF($I504="Other HFC Blend",(AE504*$L504*SUMIF(Lists!$E$2:$E$133,'Quarterly Information'!$K504,Exchange_Value)+AE504*$N504*SUMIF(Lists!$E$2:$E$133,'Quarterly Information'!$M504,Exchange_Value)+AE504*$P504*SUMIF(Lists!$E$2:$E$133,'Quarterly Information'!$O504,Exchange_Value)+AE504*$R504*SUMIF(Lists!$E$2:$E$133,'Quarterly Information'!$Q504,Exchange_Value)+AE504*$T504*SUMIF(Lists!$E$2:$E$133,'Quarterly Information'!$S504,Exchange_Value))/1000,AE504*SUMIF(Lists!$E$2:$E$133,$I504,Exchange_Value)/1000),1)</f>
        <v>0</v>
      </c>
      <c r="CI504" s="218">
        <f>ROUND(IF($I504="Other HFC Blend",(AF504*$L504*SUMIF(Lists!$E$2:$E$133,'Quarterly Information'!$K504,Exchange_Value)+AF504*$N504*SUMIF(Lists!$E$2:$E$133,'Quarterly Information'!$M504,Exchange_Value)+AF504*$P504*SUMIF(Lists!$E$2:$E$133,'Quarterly Information'!$O504,Exchange_Value)+AF504*$R504*SUMIF(Lists!$E$2:$E$133,'Quarterly Information'!$Q504,Exchange_Value)+AF504*$T504*SUMIF(Lists!$E$2:$E$133,'Quarterly Information'!$S504,Exchange_Value))/1000,AF504*SUMIF(Lists!$E$2:$E$133,$I504,Exchange_Value)/1000),1)</f>
        <v>0</v>
      </c>
    </row>
    <row r="505" spans="1:87" ht="14" x14ac:dyDescent="0.25">
      <c r="A505" s="39">
        <v>463</v>
      </c>
      <c r="B505" s="90" t="str">
        <f t="shared" si="342"/>
        <v/>
      </c>
      <c r="C505" s="159"/>
      <c r="D505" s="91"/>
      <c r="E505" s="174"/>
      <c r="F505" s="92"/>
      <c r="G505" s="93"/>
      <c r="H505" s="94"/>
      <c r="I505" s="92"/>
      <c r="J505" s="200"/>
      <c r="K505" s="210"/>
      <c r="L505" s="95"/>
      <c r="M505" s="92"/>
      <c r="N505" s="95"/>
      <c r="O505" s="92"/>
      <c r="P505" s="95"/>
      <c r="Q505" s="128"/>
      <c r="R505" s="95"/>
      <c r="S505" s="128"/>
      <c r="T505" s="211"/>
      <c r="U505" s="203"/>
      <c r="V505" s="92"/>
      <c r="W505" s="96"/>
      <c r="X505" s="92"/>
      <c r="Y505" s="220"/>
      <c r="Z505" s="226"/>
      <c r="AA505" s="165"/>
      <c r="AB505" s="165"/>
      <c r="AC505" s="165"/>
      <c r="AD505" s="165"/>
      <c r="AE505" s="165"/>
      <c r="AF505" s="168"/>
      <c r="AG505"/>
      <c r="AH505" s="107">
        <f t="shared" si="301"/>
        <v>0</v>
      </c>
      <c r="AI505" s="107">
        <f t="shared" si="302"/>
        <v>0</v>
      </c>
      <c r="AJ505" s="107">
        <f t="shared" si="303"/>
        <v>0</v>
      </c>
      <c r="AK505" s="107">
        <f t="shared" si="304"/>
        <v>0</v>
      </c>
      <c r="AL505" s="107">
        <f t="shared" si="305"/>
        <v>0</v>
      </c>
      <c r="AM505" s="107">
        <f t="shared" si="343"/>
        <v>0</v>
      </c>
      <c r="AO505" s="161" t="e">
        <f t="shared" si="306"/>
        <v>#DIV/0!</v>
      </c>
      <c r="AP505" s="161" t="e">
        <f t="shared" si="307"/>
        <v>#DIV/0!</v>
      </c>
      <c r="AQ505" s="161" t="e">
        <f t="shared" si="308"/>
        <v>#DIV/0!</v>
      </c>
      <c r="AR505" s="161" t="e">
        <f t="shared" si="309"/>
        <v>#DIV/0!</v>
      </c>
      <c r="AS505" s="161" t="e">
        <f t="shared" si="310"/>
        <v>#DIV/0!</v>
      </c>
      <c r="AT505" s="107">
        <f t="shared" si="311"/>
        <v>0</v>
      </c>
      <c r="AU505" s="161" t="e">
        <f t="shared" si="312"/>
        <v>#DIV/0!</v>
      </c>
      <c r="AV505" s="161" t="e">
        <f t="shared" si="313"/>
        <v>#DIV/0!</v>
      </c>
      <c r="AW505" s="161" t="e">
        <f t="shared" si="314"/>
        <v>#DIV/0!</v>
      </c>
      <c r="AX505" s="161" t="e">
        <f t="shared" si="315"/>
        <v>#DIV/0!</v>
      </c>
      <c r="AY505" s="161" t="e">
        <f t="shared" si="316"/>
        <v>#DIV/0!</v>
      </c>
      <c r="AZ505" s="107">
        <f t="shared" si="317"/>
        <v>0</v>
      </c>
      <c r="BA505" s="161" t="e">
        <f t="shared" si="318"/>
        <v>#DIV/0!</v>
      </c>
      <c r="BB505" s="161" t="e">
        <f t="shared" si="319"/>
        <v>#DIV/0!</v>
      </c>
      <c r="BC505" s="161" t="e">
        <f t="shared" si="320"/>
        <v>#DIV/0!</v>
      </c>
      <c r="BD505" s="161" t="e">
        <f t="shared" si="321"/>
        <v>#DIV/0!</v>
      </c>
      <c r="BE505" s="161" t="e">
        <f t="shared" si="322"/>
        <v>#DIV/0!</v>
      </c>
      <c r="BF505" s="107">
        <f t="shared" si="323"/>
        <v>0</v>
      </c>
      <c r="BG505" s="161" t="e">
        <f t="shared" si="324"/>
        <v>#DIV/0!</v>
      </c>
      <c r="BH505" s="161" t="e">
        <f t="shared" si="325"/>
        <v>#DIV/0!</v>
      </c>
      <c r="BI505" s="161" t="e">
        <f t="shared" si="326"/>
        <v>#DIV/0!</v>
      </c>
      <c r="BJ505" s="161" t="e">
        <f t="shared" si="327"/>
        <v>#DIV/0!</v>
      </c>
      <c r="BK505" s="161" t="e">
        <f t="shared" si="328"/>
        <v>#DIV/0!</v>
      </c>
      <c r="BL505" s="107">
        <f t="shared" si="329"/>
        <v>0</v>
      </c>
      <c r="BM505" s="161" t="e">
        <f t="shared" si="330"/>
        <v>#DIV/0!</v>
      </c>
      <c r="BN505" s="161" t="e">
        <f t="shared" si="331"/>
        <v>#DIV/0!</v>
      </c>
      <c r="BO505" s="161" t="e">
        <f t="shared" si="332"/>
        <v>#DIV/0!</v>
      </c>
      <c r="BP505" s="161" t="e">
        <f t="shared" si="333"/>
        <v>#DIV/0!</v>
      </c>
      <c r="BQ505" s="161" t="e">
        <f t="shared" si="334"/>
        <v>#DIV/0!</v>
      </c>
      <c r="BR505" s="107">
        <f t="shared" si="335"/>
        <v>0</v>
      </c>
      <c r="BS505" s="161" t="e">
        <f t="shared" si="336"/>
        <v>#DIV/0!</v>
      </c>
      <c r="BT505" s="161" t="e">
        <f t="shared" si="337"/>
        <v>#DIV/0!</v>
      </c>
      <c r="BU505" s="161" t="e">
        <f t="shared" si="338"/>
        <v>#DIV/0!</v>
      </c>
      <c r="BV505" s="161" t="e">
        <f t="shared" si="339"/>
        <v>#DIV/0!</v>
      </c>
      <c r="BW505" s="161" t="e">
        <f t="shared" si="340"/>
        <v>#DIV/0!</v>
      </c>
      <c r="BX505" s="107">
        <f t="shared" si="341"/>
        <v>0</v>
      </c>
      <c r="BZ505" s="40" t="e">
        <f>VLOOKUP(I505,Lists!$D$2:$D$19,1,FALSE)</f>
        <v>#N/A</v>
      </c>
      <c r="CA505" s="40" t="e">
        <f>VLOOKUP($I505,Blends!$B$2:$B$115,1,FALSE)</f>
        <v>#N/A</v>
      </c>
      <c r="CC505" s="218">
        <f>ROUND(IF($I505="Other HFC Blend",(Z505*$L505*SUMIF(Lists!$E$2:$E$133,'Quarterly Information'!$K505,Exchange_Value)+Z505*$N505*SUMIF(Lists!$E$2:$E$133,'Quarterly Information'!$M505,Exchange_Value)+Z505*$P505*SUMIF(Lists!$E$2:$E$133,'Quarterly Information'!$O505,Exchange_Value)+Z505*$R505*SUMIF(Lists!$E$2:$E$133,'Quarterly Information'!$Q505,Exchange_Value)+Z505*$T505*SUMIF(Lists!$E$2:$E$133,'Quarterly Information'!$S505,Exchange_Value))/1000,Z505*SUMIF(Lists!$E$2:$E$133,$I505,Exchange_Value)/1000),1)</f>
        <v>0</v>
      </c>
      <c r="CD505" s="218">
        <f>ROUND(IF($I505="Other HFC Blend",(AA505*$L505*SUMIF(Lists!$E$2:$E$133,'Quarterly Information'!$K505,Exchange_Value)+AA505*$N505*SUMIF(Lists!$E$2:$E$133,'Quarterly Information'!$M505,Exchange_Value)+AA505*$P505*SUMIF(Lists!$E$2:$E$133,'Quarterly Information'!$O505,Exchange_Value)+AA505*$R505*SUMIF(Lists!$E$2:$E$133,'Quarterly Information'!$Q505,Exchange_Value)+AA505*$T505*SUMIF(Lists!$E$2:$E$133,'Quarterly Information'!$S505,Exchange_Value))/1000,AA505*SUMIF(Lists!$E$2:$E$133,$I505,Exchange_Value)/1000),1)</f>
        <v>0</v>
      </c>
      <c r="CE505" s="218">
        <f>ROUND(IF($I505="Other HFC Blend",(AB505*$L505*SUMIF(Lists!$E$2:$E$133,'Quarterly Information'!$K505,Exchange_Value)+AB505*$N505*SUMIF(Lists!$E$2:$E$133,'Quarterly Information'!$M505,Exchange_Value)+AB505*$P505*SUMIF(Lists!$E$2:$E$133,'Quarterly Information'!$O505,Exchange_Value)+AB505*$R505*SUMIF(Lists!$E$2:$E$133,'Quarterly Information'!$Q505,Exchange_Value)+AB505*$T505*SUMIF(Lists!$E$2:$E$133,'Quarterly Information'!$S505,Exchange_Value))/1000,AB505*SUMIF(Lists!$E$2:$E$133,$I505,Exchange_Value)/1000),1)</f>
        <v>0</v>
      </c>
      <c r="CF505" s="218">
        <f>ROUND(IF($I505="Other HFC Blend",(AC505*$L505*SUMIF(Lists!$E$2:$E$133,'Quarterly Information'!$K505,Exchange_Value)+AC505*$N505*SUMIF(Lists!$E$2:$E$133,'Quarterly Information'!$M505,Exchange_Value)+AC505*$P505*SUMIF(Lists!$E$2:$E$133,'Quarterly Information'!$O505,Exchange_Value)+AC505*$R505*SUMIF(Lists!$E$2:$E$133,'Quarterly Information'!$Q505,Exchange_Value)+AC505*$T505*SUMIF(Lists!$E$2:$E$133,'Quarterly Information'!$S505,Exchange_Value))/1000,AC505*SUMIF(Lists!$E$2:$E$133,$I505,Exchange_Value)/1000),1)</f>
        <v>0</v>
      </c>
      <c r="CG505" s="218">
        <f>ROUND(IF($I505="Other HFC Blend",(AD505*$L505*SUMIF(Lists!$E$2:$E$133,'Quarterly Information'!$K505,Exchange_Value)+AD505*$N505*SUMIF(Lists!$E$2:$E$133,'Quarterly Information'!$M505,Exchange_Value)+AD505*$P505*SUMIF(Lists!$E$2:$E$133,'Quarterly Information'!$O505,Exchange_Value)+AD505*$R505*SUMIF(Lists!$E$2:$E$133,'Quarterly Information'!$Q505,Exchange_Value)+AD505*$T505*SUMIF(Lists!$E$2:$E$133,'Quarterly Information'!$S505,Exchange_Value))/1000,AD505*SUMIF(Lists!$E$2:$E$133,$I505,Exchange_Value)/1000),1)</f>
        <v>0</v>
      </c>
      <c r="CH505" s="218">
        <f>ROUND(IF($I505="Other HFC Blend",(AE505*$L505*SUMIF(Lists!$E$2:$E$133,'Quarterly Information'!$K505,Exchange_Value)+AE505*$N505*SUMIF(Lists!$E$2:$E$133,'Quarterly Information'!$M505,Exchange_Value)+AE505*$P505*SUMIF(Lists!$E$2:$E$133,'Quarterly Information'!$O505,Exchange_Value)+AE505*$R505*SUMIF(Lists!$E$2:$E$133,'Quarterly Information'!$Q505,Exchange_Value)+AE505*$T505*SUMIF(Lists!$E$2:$E$133,'Quarterly Information'!$S505,Exchange_Value))/1000,AE505*SUMIF(Lists!$E$2:$E$133,$I505,Exchange_Value)/1000),1)</f>
        <v>0</v>
      </c>
      <c r="CI505" s="218">
        <f>ROUND(IF($I505="Other HFC Blend",(AF505*$L505*SUMIF(Lists!$E$2:$E$133,'Quarterly Information'!$K505,Exchange_Value)+AF505*$N505*SUMIF(Lists!$E$2:$E$133,'Quarterly Information'!$M505,Exchange_Value)+AF505*$P505*SUMIF(Lists!$E$2:$E$133,'Quarterly Information'!$O505,Exchange_Value)+AF505*$R505*SUMIF(Lists!$E$2:$E$133,'Quarterly Information'!$Q505,Exchange_Value)+AF505*$T505*SUMIF(Lists!$E$2:$E$133,'Quarterly Information'!$S505,Exchange_Value))/1000,AF505*SUMIF(Lists!$E$2:$E$133,$I505,Exchange_Value)/1000),1)</f>
        <v>0</v>
      </c>
    </row>
    <row r="506" spans="1:87" ht="14" x14ac:dyDescent="0.25">
      <c r="A506" s="39">
        <v>464</v>
      </c>
      <c r="B506" s="90" t="str">
        <f t="shared" si="342"/>
        <v/>
      </c>
      <c r="C506" s="159"/>
      <c r="D506" s="91"/>
      <c r="E506" s="174"/>
      <c r="F506" s="92"/>
      <c r="G506" s="93"/>
      <c r="H506" s="94"/>
      <c r="I506" s="92"/>
      <c r="J506" s="200"/>
      <c r="K506" s="210"/>
      <c r="L506" s="95"/>
      <c r="M506" s="92"/>
      <c r="N506" s="95"/>
      <c r="O506" s="92"/>
      <c r="P506" s="95"/>
      <c r="Q506" s="128"/>
      <c r="R506" s="95"/>
      <c r="S506" s="128"/>
      <c r="T506" s="211"/>
      <c r="U506" s="203"/>
      <c r="V506" s="92"/>
      <c r="W506" s="96"/>
      <c r="X506" s="92"/>
      <c r="Y506" s="220"/>
      <c r="Z506" s="226"/>
      <c r="AA506" s="165"/>
      <c r="AB506" s="165"/>
      <c r="AC506" s="165"/>
      <c r="AD506" s="165"/>
      <c r="AE506" s="165"/>
      <c r="AF506" s="168"/>
      <c r="AG506"/>
      <c r="AH506" s="107">
        <f t="shared" si="301"/>
        <v>0</v>
      </c>
      <c r="AI506" s="107">
        <f t="shared" si="302"/>
        <v>0</v>
      </c>
      <c r="AJ506" s="107">
        <f t="shared" si="303"/>
        <v>0</v>
      </c>
      <c r="AK506" s="107">
        <f t="shared" si="304"/>
        <v>0</v>
      </c>
      <c r="AL506" s="107">
        <f t="shared" si="305"/>
        <v>0</v>
      </c>
      <c r="AM506" s="107">
        <f t="shared" si="343"/>
        <v>0</v>
      </c>
      <c r="AO506" s="161" t="e">
        <f t="shared" si="306"/>
        <v>#DIV/0!</v>
      </c>
      <c r="AP506" s="161" t="e">
        <f t="shared" si="307"/>
        <v>#DIV/0!</v>
      </c>
      <c r="AQ506" s="161" t="e">
        <f t="shared" si="308"/>
        <v>#DIV/0!</v>
      </c>
      <c r="AR506" s="161" t="e">
        <f t="shared" si="309"/>
        <v>#DIV/0!</v>
      </c>
      <c r="AS506" s="161" t="e">
        <f t="shared" si="310"/>
        <v>#DIV/0!</v>
      </c>
      <c r="AT506" s="107">
        <f t="shared" si="311"/>
        <v>0</v>
      </c>
      <c r="AU506" s="161" t="e">
        <f t="shared" si="312"/>
        <v>#DIV/0!</v>
      </c>
      <c r="AV506" s="161" t="e">
        <f t="shared" si="313"/>
        <v>#DIV/0!</v>
      </c>
      <c r="AW506" s="161" t="e">
        <f t="shared" si="314"/>
        <v>#DIV/0!</v>
      </c>
      <c r="AX506" s="161" t="e">
        <f t="shared" si="315"/>
        <v>#DIV/0!</v>
      </c>
      <c r="AY506" s="161" t="e">
        <f t="shared" si="316"/>
        <v>#DIV/0!</v>
      </c>
      <c r="AZ506" s="107">
        <f t="shared" si="317"/>
        <v>0</v>
      </c>
      <c r="BA506" s="161" t="e">
        <f t="shared" si="318"/>
        <v>#DIV/0!</v>
      </c>
      <c r="BB506" s="161" t="e">
        <f t="shared" si="319"/>
        <v>#DIV/0!</v>
      </c>
      <c r="BC506" s="161" t="e">
        <f t="shared" si="320"/>
        <v>#DIV/0!</v>
      </c>
      <c r="BD506" s="161" t="e">
        <f t="shared" si="321"/>
        <v>#DIV/0!</v>
      </c>
      <c r="BE506" s="161" t="e">
        <f t="shared" si="322"/>
        <v>#DIV/0!</v>
      </c>
      <c r="BF506" s="107">
        <f t="shared" si="323"/>
        <v>0</v>
      </c>
      <c r="BG506" s="161" t="e">
        <f t="shared" si="324"/>
        <v>#DIV/0!</v>
      </c>
      <c r="BH506" s="161" t="e">
        <f t="shared" si="325"/>
        <v>#DIV/0!</v>
      </c>
      <c r="BI506" s="161" t="e">
        <f t="shared" si="326"/>
        <v>#DIV/0!</v>
      </c>
      <c r="BJ506" s="161" t="e">
        <f t="shared" si="327"/>
        <v>#DIV/0!</v>
      </c>
      <c r="BK506" s="161" t="e">
        <f t="shared" si="328"/>
        <v>#DIV/0!</v>
      </c>
      <c r="BL506" s="107">
        <f t="shared" si="329"/>
        <v>0</v>
      </c>
      <c r="BM506" s="161" t="e">
        <f t="shared" si="330"/>
        <v>#DIV/0!</v>
      </c>
      <c r="BN506" s="161" t="e">
        <f t="shared" si="331"/>
        <v>#DIV/0!</v>
      </c>
      <c r="BO506" s="161" t="e">
        <f t="shared" si="332"/>
        <v>#DIV/0!</v>
      </c>
      <c r="BP506" s="161" t="e">
        <f t="shared" si="333"/>
        <v>#DIV/0!</v>
      </c>
      <c r="BQ506" s="161" t="e">
        <f t="shared" si="334"/>
        <v>#DIV/0!</v>
      </c>
      <c r="BR506" s="107">
        <f t="shared" si="335"/>
        <v>0</v>
      </c>
      <c r="BS506" s="161" t="e">
        <f t="shared" si="336"/>
        <v>#DIV/0!</v>
      </c>
      <c r="BT506" s="161" t="e">
        <f t="shared" si="337"/>
        <v>#DIV/0!</v>
      </c>
      <c r="BU506" s="161" t="e">
        <f t="shared" si="338"/>
        <v>#DIV/0!</v>
      </c>
      <c r="BV506" s="161" t="e">
        <f t="shared" si="339"/>
        <v>#DIV/0!</v>
      </c>
      <c r="BW506" s="161" t="e">
        <f t="shared" si="340"/>
        <v>#DIV/0!</v>
      </c>
      <c r="BX506" s="107">
        <f t="shared" si="341"/>
        <v>0</v>
      </c>
      <c r="BZ506" s="40" t="e">
        <f>VLOOKUP(I506,Lists!$D$2:$D$19,1,FALSE)</f>
        <v>#N/A</v>
      </c>
      <c r="CA506" s="40" t="e">
        <f>VLOOKUP($I506,Blends!$B$2:$B$115,1,FALSE)</f>
        <v>#N/A</v>
      </c>
      <c r="CC506" s="218">
        <f>ROUND(IF($I506="Other HFC Blend",(Z506*$L506*SUMIF(Lists!$E$2:$E$133,'Quarterly Information'!$K506,Exchange_Value)+Z506*$N506*SUMIF(Lists!$E$2:$E$133,'Quarterly Information'!$M506,Exchange_Value)+Z506*$P506*SUMIF(Lists!$E$2:$E$133,'Quarterly Information'!$O506,Exchange_Value)+Z506*$R506*SUMIF(Lists!$E$2:$E$133,'Quarterly Information'!$Q506,Exchange_Value)+Z506*$T506*SUMIF(Lists!$E$2:$E$133,'Quarterly Information'!$S506,Exchange_Value))/1000,Z506*SUMIF(Lists!$E$2:$E$133,$I506,Exchange_Value)/1000),1)</f>
        <v>0</v>
      </c>
      <c r="CD506" s="218">
        <f>ROUND(IF($I506="Other HFC Blend",(AA506*$L506*SUMIF(Lists!$E$2:$E$133,'Quarterly Information'!$K506,Exchange_Value)+AA506*$N506*SUMIF(Lists!$E$2:$E$133,'Quarterly Information'!$M506,Exchange_Value)+AA506*$P506*SUMIF(Lists!$E$2:$E$133,'Quarterly Information'!$O506,Exchange_Value)+AA506*$R506*SUMIF(Lists!$E$2:$E$133,'Quarterly Information'!$Q506,Exchange_Value)+AA506*$T506*SUMIF(Lists!$E$2:$E$133,'Quarterly Information'!$S506,Exchange_Value))/1000,AA506*SUMIF(Lists!$E$2:$E$133,$I506,Exchange_Value)/1000),1)</f>
        <v>0</v>
      </c>
      <c r="CE506" s="218">
        <f>ROUND(IF($I506="Other HFC Blend",(AB506*$L506*SUMIF(Lists!$E$2:$E$133,'Quarterly Information'!$K506,Exchange_Value)+AB506*$N506*SUMIF(Lists!$E$2:$E$133,'Quarterly Information'!$M506,Exchange_Value)+AB506*$P506*SUMIF(Lists!$E$2:$E$133,'Quarterly Information'!$O506,Exchange_Value)+AB506*$R506*SUMIF(Lists!$E$2:$E$133,'Quarterly Information'!$Q506,Exchange_Value)+AB506*$T506*SUMIF(Lists!$E$2:$E$133,'Quarterly Information'!$S506,Exchange_Value))/1000,AB506*SUMIF(Lists!$E$2:$E$133,$I506,Exchange_Value)/1000),1)</f>
        <v>0</v>
      </c>
      <c r="CF506" s="218">
        <f>ROUND(IF($I506="Other HFC Blend",(AC506*$L506*SUMIF(Lists!$E$2:$E$133,'Quarterly Information'!$K506,Exchange_Value)+AC506*$N506*SUMIF(Lists!$E$2:$E$133,'Quarterly Information'!$M506,Exchange_Value)+AC506*$P506*SUMIF(Lists!$E$2:$E$133,'Quarterly Information'!$O506,Exchange_Value)+AC506*$R506*SUMIF(Lists!$E$2:$E$133,'Quarterly Information'!$Q506,Exchange_Value)+AC506*$T506*SUMIF(Lists!$E$2:$E$133,'Quarterly Information'!$S506,Exchange_Value))/1000,AC506*SUMIF(Lists!$E$2:$E$133,$I506,Exchange_Value)/1000),1)</f>
        <v>0</v>
      </c>
      <c r="CG506" s="218">
        <f>ROUND(IF($I506="Other HFC Blend",(AD506*$L506*SUMIF(Lists!$E$2:$E$133,'Quarterly Information'!$K506,Exchange_Value)+AD506*$N506*SUMIF(Lists!$E$2:$E$133,'Quarterly Information'!$M506,Exchange_Value)+AD506*$P506*SUMIF(Lists!$E$2:$E$133,'Quarterly Information'!$O506,Exchange_Value)+AD506*$R506*SUMIF(Lists!$E$2:$E$133,'Quarterly Information'!$Q506,Exchange_Value)+AD506*$T506*SUMIF(Lists!$E$2:$E$133,'Quarterly Information'!$S506,Exchange_Value))/1000,AD506*SUMIF(Lists!$E$2:$E$133,$I506,Exchange_Value)/1000),1)</f>
        <v>0</v>
      </c>
      <c r="CH506" s="218">
        <f>ROUND(IF($I506="Other HFC Blend",(AE506*$L506*SUMIF(Lists!$E$2:$E$133,'Quarterly Information'!$K506,Exchange_Value)+AE506*$N506*SUMIF(Lists!$E$2:$E$133,'Quarterly Information'!$M506,Exchange_Value)+AE506*$P506*SUMIF(Lists!$E$2:$E$133,'Quarterly Information'!$O506,Exchange_Value)+AE506*$R506*SUMIF(Lists!$E$2:$E$133,'Quarterly Information'!$Q506,Exchange_Value)+AE506*$T506*SUMIF(Lists!$E$2:$E$133,'Quarterly Information'!$S506,Exchange_Value))/1000,AE506*SUMIF(Lists!$E$2:$E$133,$I506,Exchange_Value)/1000),1)</f>
        <v>0</v>
      </c>
      <c r="CI506" s="218">
        <f>ROUND(IF($I506="Other HFC Blend",(AF506*$L506*SUMIF(Lists!$E$2:$E$133,'Quarterly Information'!$K506,Exchange_Value)+AF506*$N506*SUMIF(Lists!$E$2:$E$133,'Quarterly Information'!$M506,Exchange_Value)+AF506*$P506*SUMIF(Lists!$E$2:$E$133,'Quarterly Information'!$O506,Exchange_Value)+AF506*$R506*SUMIF(Lists!$E$2:$E$133,'Quarterly Information'!$Q506,Exchange_Value)+AF506*$T506*SUMIF(Lists!$E$2:$E$133,'Quarterly Information'!$S506,Exchange_Value))/1000,AF506*SUMIF(Lists!$E$2:$E$133,$I506,Exchange_Value)/1000),1)</f>
        <v>0</v>
      </c>
    </row>
    <row r="507" spans="1:87" ht="14" x14ac:dyDescent="0.25">
      <c r="A507" s="39">
        <v>465</v>
      </c>
      <c r="B507" s="90" t="str">
        <f t="shared" si="342"/>
        <v/>
      </c>
      <c r="C507" s="159"/>
      <c r="D507" s="91"/>
      <c r="E507" s="174"/>
      <c r="F507" s="92"/>
      <c r="G507" s="93"/>
      <c r="H507" s="94"/>
      <c r="I507" s="92"/>
      <c r="J507" s="200"/>
      <c r="K507" s="210"/>
      <c r="L507" s="95"/>
      <c r="M507" s="92"/>
      <c r="N507" s="95"/>
      <c r="O507" s="92"/>
      <c r="P507" s="95"/>
      <c r="Q507" s="128"/>
      <c r="R507" s="95"/>
      <c r="S507" s="128"/>
      <c r="T507" s="211"/>
      <c r="U507" s="203"/>
      <c r="V507" s="92"/>
      <c r="W507" s="96"/>
      <c r="X507" s="92"/>
      <c r="Y507" s="220"/>
      <c r="Z507" s="226"/>
      <c r="AA507" s="165"/>
      <c r="AB507" s="165"/>
      <c r="AC507" s="165"/>
      <c r="AD507" s="165"/>
      <c r="AE507" s="165"/>
      <c r="AF507" s="168"/>
      <c r="AG507"/>
      <c r="AH507" s="107">
        <f t="shared" ref="AH507:AH570" si="344">L507*J507</f>
        <v>0</v>
      </c>
      <c r="AI507" s="107">
        <f t="shared" ref="AI507:AI570" si="345">N507*J507</f>
        <v>0</v>
      </c>
      <c r="AJ507" s="107">
        <f t="shared" ref="AJ507:AJ570" si="346">P507*J507</f>
        <v>0</v>
      </c>
      <c r="AK507" s="107">
        <f t="shared" ref="AK507:AK570" si="347">R507*J507</f>
        <v>0</v>
      </c>
      <c r="AL507" s="107">
        <f t="shared" ref="AL507:AL570" si="348">T507*J507</f>
        <v>0</v>
      </c>
      <c r="AM507" s="107">
        <f t="shared" si="343"/>
        <v>0</v>
      </c>
      <c r="AO507" s="161" t="e">
        <f t="shared" ref="AO507:AO570" si="349">(J507*L507)*(Z507/J507)</f>
        <v>#DIV/0!</v>
      </c>
      <c r="AP507" s="161" t="e">
        <f t="shared" ref="AP507:AP570" si="350">(J507*N507)*(Z507/J507)</f>
        <v>#DIV/0!</v>
      </c>
      <c r="AQ507" s="161" t="e">
        <f t="shared" ref="AQ507:AQ570" si="351">(J507*P507)*(Z507/J507)</f>
        <v>#DIV/0!</v>
      </c>
      <c r="AR507" s="161" t="e">
        <f t="shared" ref="AR507:AR570" si="352">(J507*R507)*(Z507/J507)</f>
        <v>#DIV/0!</v>
      </c>
      <c r="AS507" s="161" t="e">
        <f t="shared" ref="AS507:AS570" si="353">(J507*T507)*(Z507/J507)</f>
        <v>#DIV/0!</v>
      </c>
      <c r="AT507" s="107">
        <f t="shared" ref="AT507:AT570" si="354">IF(F507="No",Z507,0)</f>
        <v>0</v>
      </c>
      <c r="AU507" s="161" t="e">
        <f t="shared" ref="AU507:AU570" si="355">(J507*L507)*(AA507/J507)</f>
        <v>#DIV/0!</v>
      </c>
      <c r="AV507" s="161" t="e">
        <f t="shared" ref="AV507:AV570" si="356">(J507*N507)*(AA507/J507)</f>
        <v>#DIV/0!</v>
      </c>
      <c r="AW507" s="161" t="e">
        <f t="shared" ref="AW507:AW570" si="357">(J507*P507)*(AA507/J507)</f>
        <v>#DIV/0!</v>
      </c>
      <c r="AX507" s="161" t="e">
        <f t="shared" ref="AX507:AX570" si="358">(J507*R507)*(AA507/J507)</f>
        <v>#DIV/0!</v>
      </c>
      <c r="AY507" s="161" t="e">
        <f t="shared" ref="AY507:AY570" si="359">(J507*T507)*(AA507/J507)</f>
        <v>#DIV/0!</v>
      </c>
      <c r="AZ507" s="107">
        <f t="shared" ref="AZ507:AZ570" si="360">IF(F507="No",AA507,0)</f>
        <v>0</v>
      </c>
      <c r="BA507" s="161" t="e">
        <f t="shared" ref="BA507:BA570" si="361">(J507*L507)*(AB507/J507)</f>
        <v>#DIV/0!</v>
      </c>
      <c r="BB507" s="161" t="e">
        <f t="shared" ref="BB507:BB570" si="362">(J507*N507)*(AB507/J507)</f>
        <v>#DIV/0!</v>
      </c>
      <c r="BC507" s="161" t="e">
        <f t="shared" ref="BC507:BC570" si="363">(J507*P507)*(AB507/J507)</f>
        <v>#DIV/0!</v>
      </c>
      <c r="BD507" s="161" t="e">
        <f t="shared" ref="BD507:BD570" si="364">(J507*R507)*(AB507/J507)</f>
        <v>#DIV/0!</v>
      </c>
      <c r="BE507" s="161" t="e">
        <f t="shared" ref="BE507:BE570" si="365">(J507*T507)*(AB507/J507)</f>
        <v>#DIV/0!</v>
      </c>
      <c r="BF507" s="107">
        <f t="shared" ref="BF507:BF570" si="366">IF(F507="No",AB507,0)</f>
        <v>0</v>
      </c>
      <c r="BG507" s="161" t="e">
        <f t="shared" ref="BG507:BG570" si="367">(J507*L507)*(AC507/J507)</f>
        <v>#DIV/0!</v>
      </c>
      <c r="BH507" s="161" t="e">
        <f t="shared" ref="BH507:BH570" si="368">(J507*N507)*(AC507/J507)</f>
        <v>#DIV/0!</v>
      </c>
      <c r="BI507" s="161" t="e">
        <f t="shared" ref="BI507:BI570" si="369">(J507*P507)*(AC507/J507)</f>
        <v>#DIV/0!</v>
      </c>
      <c r="BJ507" s="161" t="e">
        <f t="shared" ref="BJ507:BJ570" si="370">(J507*R507)*(AC507/J507)</f>
        <v>#DIV/0!</v>
      </c>
      <c r="BK507" s="161" t="e">
        <f t="shared" ref="BK507:BK570" si="371">(J507*T507)*(AC507/J507)</f>
        <v>#DIV/0!</v>
      </c>
      <c r="BL507" s="107">
        <f t="shared" ref="BL507:BL570" si="372">IF(F507="No",AC507,0)</f>
        <v>0</v>
      </c>
      <c r="BM507" s="161" t="e">
        <f t="shared" ref="BM507:BM570" si="373">(J507*L507)*(AD507/J507)</f>
        <v>#DIV/0!</v>
      </c>
      <c r="BN507" s="161" t="e">
        <f t="shared" ref="BN507:BN570" si="374">(J507*N507)*(AD507/J507)</f>
        <v>#DIV/0!</v>
      </c>
      <c r="BO507" s="161" t="e">
        <f t="shared" ref="BO507:BO570" si="375">(J507*P507)*(AD507/J507)</f>
        <v>#DIV/0!</v>
      </c>
      <c r="BP507" s="161" t="e">
        <f t="shared" ref="BP507:BP570" si="376">(J507*R507)*(AD507/J507)</f>
        <v>#DIV/0!</v>
      </c>
      <c r="BQ507" s="161" t="e">
        <f t="shared" ref="BQ507:BQ570" si="377">(J507*T507)*(AD507/J507)</f>
        <v>#DIV/0!</v>
      </c>
      <c r="BR507" s="107">
        <f t="shared" ref="BR507:BR570" si="378">IF(F507="No",AD507,0)</f>
        <v>0</v>
      </c>
      <c r="BS507" s="161" t="e">
        <f t="shared" ref="BS507:BS570" si="379">(J507*L507)*(AE507/J507)</f>
        <v>#DIV/0!</v>
      </c>
      <c r="BT507" s="161" t="e">
        <f t="shared" ref="BT507:BT570" si="380">(J507*N507)*(AE507/J507)</f>
        <v>#DIV/0!</v>
      </c>
      <c r="BU507" s="161" t="e">
        <f t="shared" ref="BU507:BU570" si="381">(J507*P507)*(AE507/J507)</f>
        <v>#DIV/0!</v>
      </c>
      <c r="BV507" s="161" t="e">
        <f t="shared" ref="BV507:BV570" si="382">(J507*R507)*(AE507/J507)</f>
        <v>#DIV/0!</v>
      </c>
      <c r="BW507" s="161" t="e">
        <f t="shared" ref="BW507:BW570" si="383">(J507*T507)*(AE507/J507)</f>
        <v>#DIV/0!</v>
      </c>
      <c r="BX507" s="107">
        <f t="shared" ref="BX507:BX570" si="384">IF(F507="No",AE507,0)</f>
        <v>0</v>
      </c>
      <c r="BZ507" s="40" t="e">
        <f>VLOOKUP(I507,Lists!$D$2:$D$19,1,FALSE)</f>
        <v>#N/A</v>
      </c>
      <c r="CA507" s="40" t="e">
        <f>VLOOKUP($I507,Blends!$B$2:$B$115,1,FALSE)</f>
        <v>#N/A</v>
      </c>
      <c r="CC507" s="218">
        <f>ROUND(IF($I507="Other HFC Blend",(Z507*$L507*SUMIF(Lists!$E$2:$E$133,'Quarterly Information'!$K507,Exchange_Value)+Z507*$N507*SUMIF(Lists!$E$2:$E$133,'Quarterly Information'!$M507,Exchange_Value)+Z507*$P507*SUMIF(Lists!$E$2:$E$133,'Quarterly Information'!$O507,Exchange_Value)+Z507*$R507*SUMIF(Lists!$E$2:$E$133,'Quarterly Information'!$Q507,Exchange_Value)+Z507*$T507*SUMIF(Lists!$E$2:$E$133,'Quarterly Information'!$S507,Exchange_Value))/1000,Z507*SUMIF(Lists!$E$2:$E$133,$I507,Exchange_Value)/1000),1)</f>
        <v>0</v>
      </c>
      <c r="CD507" s="218">
        <f>ROUND(IF($I507="Other HFC Blend",(AA507*$L507*SUMIF(Lists!$E$2:$E$133,'Quarterly Information'!$K507,Exchange_Value)+AA507*$N507*SUMIF(Lists!$E$2:$E$133,'Quarterly Information'!$M507,Exchange_Value)+AA507*$P507*SUMIF(Lists!$E$2:$E$133,'Quarterly Information'!$O507,Exchange_Value)+AA507*$R507*SUMIF(Lists!$E$2:$E$133,'Quarterly Information'!$Q507,Exchange_Value)+AA507*$T507*SUMIF(Lists!$E$2:$E$133,'Quarterly Information'!$S507,Exchange_Value))/1000,AA507*SUMIF(Lists!$E$2:$E$133,$I507,Exchange_Value)/1000),1)</f>
        <v>0</v>
      </c>
      <c r="CE507" s="218">
        <f>ROUND(IF($I507="Other HFC Blend",(AB507*$L507*SUMIF(Lists!$E$2:$E$133,'Quarterly Information'!$K507,Exchange_Value)+AB507*$N507*SUMIF(Lists!$E$2:$E$133,'Quarterly Information'!$M507,Exchange_Value)+AB507*$P507*SUMIF(Lists!$E$2:$E$133,'Quarterly Information'!$O507,Exchange_Value)+AB507*$R507*SUMIF(Lists!$E$2:$E$133,'Quarterly Information'!$Q507,Exchange_Value)+AB507*$T507*SUMIF(Lists!$E$2:$E$133,'Quarterly Information'!$S507,Exchange_Value))/1000,AB507*SUMIF(Lists!$E$2:$E$133,$I507,Exchange_Value)/1000),1)</f>
        <v>0</v>
      </c>
      <c r="CF507" s="218">
        <f>ROUND(IF($I507="Other HFC Blend",(AC507*$L507*SUMIF(Lists!$E$2:$E$133,'Quarterly Information'!$K507,Exchange_Value)+AC507*$N507*SUMIF(Lists!$E$2:$E$133,'Quarterly Information'!$M507,Exchange_Value)+AC507*$P507*SUMIF(Lists!$E$2:$E$133,'Quarterly Information'!$O507,Exchange_Value)+AC507*$R507*SUMIF(Lists!$E$2:$E$133,'Quarterly Information'!$Q507,Exchange_Value)+AC507*$T507*SUMIF(Lists!$E$2:$E$133,'Quarterly Information'!$S507,Exchange_Value))/1000,AC507*SUMIF(Lists!$E$2:$E$133,$I507,Exchange_Value)/1000),1)</f>
        <v>0</v>
      </c>
      <c r="CG507" s="218">
        <f>ROUND(IF($I507="Other HFC Blend",(AD507*$L507*SUMIF(Lists!$E$2:$E$133,'Quarterly Information'!$K507,Exchange_Value)+AD507*$N507*SUMIF(Lists!$E$2:$E$133,'Quarterly Information'!$M507,Exchange_Value)+AD507*$P507*SUMIF(Lists!$E$2:$E$133,'Quarterly Information'!$O507,Exchange_Value)+AD507*$R507*SUMIF(Lists!$E$2:$E$133,'Quarterly Information'!$Q507,Exchange_Value)+AD507*$T507*SUMIF(Lists!$E$2:$E$133,'Quarterly Information'!$S507,Exchange_Value))/1000,AD507*SUMIF(Lists!$E$2:$E$133,$I507,Exchange_Value)/1000),1)</f>
        <v>0</v>
      </c>
      <c r="CH507" s="218">
        <f>ROUND(IF($I507="Other HFC Blend",(AE507*$L507*SUMIF(Lists!$E$2:$E$133,'Quarterly Information'!$K507,Exchange_Value)+AE507*$N507*SUMIF(Lists!$E$2:$E$133,'Quarterly Information'!$M507,Exchange_Value)+AE507*$P507*SUMIF(Lists!$E$2:$E$133,'Quarterly Information'!$O507,Exchange_Value)+AE507*$R507*SUMIF(Lists!$E$2:$E$133,'Quarterly Information'!$Q507,Exchange_Value)+AE507*$T507*SUMIF(Lists!$E$2:$E$133,'Quarterly Information'!$S507,Exchange_Value))/1000,AE507*SUMIF(Lists!$E$2:$E$133,$I507,Exchange_Value)/1000),1)</f>
        <v>0</v>
      </c>
      <c r="CI507" s="218">
        <f>ROUND(IF($I507="Other HFC Blend",(AF507*$L507*SUMIF(Lists!$E$2:$E$133,'Quarterly Information'!$K507,Exchange_Value)+AF507*$N507*SUMIF(Lists!$E$2:$E$133,'Quarterly Information'!$M507,Exchange_Value)+AF507*$P507*SUMIF(Lists!$E$2:$E$133,'Quarterly Information'!$O507,Exchange_Value)+AF507*$R507*SUMIF(Lists!$E$2:$E$133,'Quarterly Information'!$Q507,Exchange_Value)+AF507*$T507*SUMIF(Lists!$E$2:$E$133,'Quarterly Information'!$S507,Exchange_Value))/1000,AF507*SUMIF(Lists!$E$2:$E$133,$I507,Exchange_Value)/1000),1)</f>
        <v>0</v>
      </c>
    </row>
    <row r="508" spans="1:87" ht="14" x14ac:dyDescent="0.25">
      <c r="A508" s="39">
        <v>466</v>
      </c>
      <c r="B508" s="90" t="str">
        <f t="shared" si="342"/>
        <v/>
      </c>
      <c r="C508" s="159"/>
      <c r="D508" s="91"/>
      <c r="E508" s="174"/>
      <c r="F508" s="92"/>
      <c r="G508" s="93"/>
      <c r="H508" s="94"/>
      <c r="I508" s="92"/>
      <c r="J508" s="200"/>
      <c r="K508" s="210"/>
      <c r="L508" s="95"/>
      <c r="M508" s="92"/>
      <c r="N508" s="95"/>
      <c r="O508" s="92"/>
      <c r="P508" s="95"/>
      <c r="Q508" s="128"/>
      <c r="R508" s="95"/>
      <c r="S508" s="128"/>
      <c r="T508" s="211"/>
      <c r="U508" s="203"/>
      <c r="V508" s="92"/>
      <c r="W508" s="96"/>
      <c r="X508" s="92"/>
      <c r="Y508" s="220"/>
      <c r="Z508" s="226"/>
      <c r="AA508" s="165"/>
      <c r="AB508" s="165"/>
      <c r="AC508" s="165"/>
      <c r="AD508" s="165"/>
      <c r="AE508" s="165"/>
      <c r="AF508" s="168"/>
      <c r="AG508"/>
      <c r="AH508" s="107">
        <f t="shared" si="344"/>
        <v>0</v>
      </c>
      <c r="AI508" s="107">
        <f t="shared" si="345"/>
        <v>0</v>
      </c>
      <c r="AJ508" s="107">
        <f t="shared" si="346"/>
        <v>0</v>
      </c>
      <c r="AK508" s="107">
        <f t="shared" si="347"/>
        <v>0</v>
      </c>
      <c r="AL508" s="107">
        <f t="shared" si="348"/>
        <v>0</v>
      </c>
      <c r="AM508" s="107">
        <f t="shared" si="343"/>
        <v>0</v>
      </c>
      <c r="AO508" s="161" t="e">
        <f t="shared" si="349"/>
        <v>#DIV/0!</v>
      </c>
      <c r="AP508" s="161" t="e">
        <f t="shared" si="350"/>
        <v>#DIV/0!</v>
      </c>
      <c r="AQ508" s="161" t="e">
        <f t="shared" si="351"/>
        <v>#DIV/0!</v>
      </c>
      <c r="AR508" s="161" t="e">
        <f t="shared" si="352"/>
        <v>#DIV/0!</v>
      </c>
      <c r="AS508" s="161" t="e">
        <f t="shared" si="353"/>
        <v>#DIV/0!</v>
      </c>
      <c r="AT508" s="107">
        <f t="shared" si="354"/>
        <v>0</v>
      </c>
      <c r="AU508" s="161" t="e">
        <f t="shared" si="355"/>
        <v>#DIV/0!</v>
      </c>
      <c r="AV508" s="161" t="e">
        <f t="shared" si="356"/>
        <v>#DIV/0!</v>
      </c>
      <c r="AW508" s="161" t="e">
        <f t="shared" si="357"/>
        <v>#DIV/0!</v>
      </c>
      <c r="AX508" s="161" t="e">
        <f t="shared" si="358"/>
        <v>#DIV/0!</v>
      </c>
      <c r="AY508" s="161" t="e">
        <f t="shared" si="359"/>
        <v>#DIV/0!</v>
      </c>
      <c r="AZ508" s="107">
        <f t="shared" si="360"/>
        <v>0</v>
      </c>
      <c r="BA508" s="161" t="e">
        <f t="shared" si="361"/>
        <v>#DIV/0!</v>
      </c>
      <c r="BB508" s="161" t="e">
        <f t="shared" si="362"/>
        <v>#DIV/0!</v>
      </c>
      <c r="BC508" s="161" t="e">
        <f t="shared" si="363"/>
        <v>#DIV/0!</v>
      </c>
      <c r="BD508" s="161" t="e">
        <f t="shared" si="364"/>
        <v>#DIV/0!</v>
      </c>
      <c r="BE508" s="161" t="e">
        <f t="shared" si="365"/>
        <v>#DIV/0!</v>
      </c>
      <c r="BF508" s="107">
        <f t="shared" si="366"/>
        <v>0</v>
      </c>
      <c r="BG508" s="161" t="e">
        <f t="shared" si="367"/>
        <v>#DIV/0!</v>
      </c>
      <c r="BH508" s="161" t="e">
        <f t="shared" si="368"/>
        <v>#DIV/0!</v>
      </c>
      <c r="BI508" s="161" t="e">
        <f t="shared" si="369"/>
        <v>#DIV/0!</v>
      </c>
      <c r="BJ508" s="161" t="e">
        <f t="shared" si="370"/>
        <v>#DIV/0!</v>
      </c>
      <c r="BK508" s="161" t="e">
        <f t="shared" si="371"/>
        <v>#DIV/0!</v>
      </c>
      <c r="BL508" s="107">
        <f t="shared" si="372"/>
        <v>0</v>
      </c>
      <c r="BM508" s="161" t="e">
        <f t="shared" si="373"/>
        <v>#DIV/0!</v>
      </c>
      <c r="BN508" s="161" t="e">
        <f t="shared" si="374"/>
        <v>#DIV/0!</v>
      </c>
      <c r="BO508" s="161" t="e">
        <f t="shared" si="375"/>
        <v>#DIV/0!</v>
      </c>
      <c r="BP508" s="161" t="e">
        <f t="shared" si="376"/>
        <v>#DIV/0!</v>
      </c>
      <c r="BQ508" s="161" t="e">
        <f t="shared" si="377"/>
        <v>#DIV/0!</v>
      </c>
      <c r="BR508" s="107">
        <f t="shared" si="378"/>
        <v>0</v>
      </c>
      <c r="BS508" s="161" t="e">
        <f t="shared" si="379"/>
        <v>#DIV/0!</v>
      </c>
      <c r="BT508" s="161" t="e">
        <f t="shared" si="380"/>
        <v>#DIV/0!</v>
      </c>
      <c r="BU508" s="161" t="e">
        <f t="shared" si="381"/>
        <v>#DIV/0!</v>
      </c>
      <c r="BV508" s="161" t="e">
        <f t="shared" si="382"/>
        <v>#DIV/0!</v>
      </c>
      <c r="BW508" s="161" t="e">
        <f t="shared" si="383"/>
        <v>#DIV/0!</v>
      </c>
      <c r="BX508" s="107">
        <f t="shared" si="384"/>
        <v>0</v>
      </c>
      <c r="BZ508" s="40" t="e">
        <f>VLOOKUP(I508,Lists!$D$2:$D$19,1,FALSE)</f>
        <v>#N/A</v>
      </c>
      <c r="CA508" s="40" t="e">
        <f>VLOOKUP($I508,Blends!$B$2:$B$115,1,FALSE)</f>
        <v>#N/A</v>
      </c>
      <c r="CC508" s="218">
        <f>ROUND(IF($I508="Other HFC Blend",(Z508*$L508*SUMIF(Lists!$E$2:$E$133,'Quarterly Information'!$K508,Exchange_Value)+Z508*$N508*SUMIF(Lists!$E$2:$E$133,'Quarterly Information'!$M508,Exchange_Value)+Z508*$P508*SUMIF(Lists!$E$2:$E$133,'Quarterly Information'!$O508,Exchange_Value)+Z508*$R508*SUMIF(Lists!$E$2:$E$133,'Quarterly Information'!$Q508,Exchange_Value)+Z508*$T508*SUMIF(Lists!$E$2:$E$133,'Quarterly Information'!$S508,Exchange_Value))/1000,Z508*SUMIF(Lists!$E$2:$E$133,$I508,Exchange_Value)/1000),1)</f>
        <v>0</v>
      </c>
      <c r="CD508" s="218">
        <f>ROUND(IF($I508="Other HFC Blend",(AA508*$L508*SUMIF(Lists!$E$2:$E$133,'Quarterly Information'!$K508,Exchange_Value)+AA508*$N508*SUMIF(Lists!$E$2:$E$133,'Quarterly Information'!$M508,Exchange_Value)+AA508*$P508*SUMIF(Lists!$E$2:$E$133,'Quarterly Information'!$O508,Exchange_Value)+AA508*$R508*SUMIF(Lists!$E$2:$E$133,'Quarterly Information'!$Q508,Exchange_Value)+AA508*$T508*SUMIF(Lists!$E$2:$E$133,'Quarterly Information'!$S508,Exchange_Value))/1000,AA508*SUMIF(Lists!$E$2:$E$133,$I508,Exchange_Value)/1000),1)</f>
        <v>0</v>
      </c>
      <c r="CE508" s="218">
        <f>ROUND(IF($I508="Other HFC Blend",(AB508*$L508*SUMIF(Lists!$E$2:$E$133,'Quarterly Information'!$K508,Exchange_Value)+AB508*$N508*SUMIF(Lists!$E$2:$E$133,'Quarterly Information'!$M508,Exchange_Value)+AB508*$P508*SUMIF(Lists!$E$2:$E$133,'Quarterly Information'!$O508,Exchange_Value)+AB508*$R508*SUMIF(Lists!$E$2:$E$133,'Quarterly Information'!$Q508,Exchange_Value)+AB508*$T508*SUMIF(Lists!$E$2:$E$133,'Quarterly Information'!$S508,Exchange_Value))/1000,AB508*SUMIF(Lists!$E$2:$E$133,$I508,Exchange_Value)/1000),1)</f>
        <v>0</v>
      </c>
      <c r="CF508" s="218">
        <f>ROUND(IF($I508="Other HFC Blend",(AC508*$L508*SUMIF(Lists!$E$2:$E$133,'Quarterly Information'!$K508,Exchange_Value)+AC508*$N508*SUMIF(Lists!$E$2:$E$133,'Quarterly Information'!$M508,Exchange_Value)+AC508*$P508*SUMIF(Lists!$E$2:$E$133,'Quarterly Information'!$O508,Exchange_Value)+AC508*$R508*SUMIF(Lists!$E$2:$E$133,'Quarterly Information'!$Q508,Exchange_Value)+AC508*$T508*SUMIF(Lists!$E$2:$E$133,'Quarterly Information'!$S508,Exchange_Value))/1000,AC508*SUMIF(Lists!$E$2:$E$133,$I508,Exchange_Value)/1000),1)</f>
        <v>0</v>
      </c>
      <c r="CG508" s="218">
        <f>ROUND(IF($I508="Other HFC Blend",(AD508*$L508*SUMIF(Lists!$E$2:$E$133,'Quarterly Information'!$K508,Exchange_Value)+AD508*$N508*SUMIF(Lists!$E$2:$E$133,'Quarterly Information'!$M508,Exchange_Value)+AD508*$P508*SUMIF(Lists!$E$2:$E$133,'Quarterly Information'!$O508,Exchange_Value)+AD508*$R508*SUMIF(Lists!$E$2:$E$133,'Quarterly Information'!$Q508,Exchange_Value)+AD508*$T508*SUMIF(Lists!$E$2:$E$133,'Quarterly Information'!$S508,Exchange_Value))/1000,AD508*SUMIF(Lists!$E$2:$E$133,$I508,Exchange_Value)/1000),1)</f>
        <v>0</v>
      </c>
      <c r="CH508" s="218">
        <f>ROUND(IF($I508="Other HFC Blend",(AE508*$L508*SUMIF(Lists!$E$2:$E$133,'Quarterly Information'!$K508,Exchange_Value)+AE508*$N508*SUMIF(Lists!$E$2:$E$133,'Quarterly Information'!$M508,Exchange_Value)+AE508*$P508*SUMIF(Lists!$E$2:$E$133,'Quarterly Information'!$O508,Exchange_Value)+AE508*$R508*SUMIF(Lists!$E$2:$E$133,'Quarterly Information'!$Q508,Exchange_Value)+AE508*$T508*SUMIF(Lists!$E$2:$E$133,'Quarterly Information'!$S508,Exchange_Value))/1000,AE508*SUMIF(Lists!$E$2:$E$133,$I508,Exchange_Value)/1000),1)</f>
        <v>0</v>
      </c>
      <c r="CI508" s="218">
        <f>ROUND(IF($I508="Other HFC Blend",(AF508*$L508*SUMIF(Lists!$E$2:$E$133,'Quarterly Information'!$K508,Exchange_Value)+AF508*$N508*SUMIF(Lists!$E$2:$E$133,'Quarterly Information'!$M508,Exchange_Value)+AF508*$P508*SUMIF(Lists!$E$2:$E$133,'Quarterly Information'!$O508,Exchange_Value)+AF508*$R508*SUMIF(Lists!$E$2:$E$133,'Quarterly Information'!$Q508,Exchange_Value)+AF508*$T508*SUMIF(Lists!$E$2:$E$133,'Quarterly Information'!$S508,Exchange_Value))/1000,AF508*SUMIF(Lists!$E$2:$E$133,$I508,Exchange_Value)/1000),1)</f>
        <v>0</v>
      </c>
    </row>
    <row r="509" spans="1:87" ht="14" x14ac:dyDescent="0.25">
      <c r="A509" s="39">
        <v>467</v>
      </c>
      <c r="B509" s="90" t="str">
        <f t="shared" si="342"/>
        <v/>
      </c>
      <c r="C509" s="159"/>
      <c r="D509" s="91"/>
      <c r="E509" s="174"/>
      <c r="F509" s="92"/>
      <c r="G509" s="93"/>
      <c r="H509" s="94"/>
      <c r="I509" s="92"/>
      <c r="J509" s="200"/>
      <c r="K509" s="210"/>
      <c r="L509" s="95"/>
      <c r="M509" s="92"/>
      <c r="N509" s="95"/>
      <c r="O509" s="92"/>
      <c r="P509" s="95"/>
      <c r="Q509" s="128"/>
      <c r="R509" s="95"/>
      <c r="S509" s="128"/>
      <c r="T509" s="211"/>
      <c r="U509" s="203"/>
      <c r="V509" s="92"/>
      <c r="W509" s="96"/>
      <c r="X509" s="92"/>
      <c r="Y509" s="220"/>
      <c r="Z509" s="226"/>
      <c r="AA509" s="165"/>
      <c r="AB509" s="165"/>
      <c r="AC509" s="165"/>
      <c r="AD509" s="165"/>
      <c r="AE509" s="165"/>
      <c r="AF509" s="168"/>
      <c r="AG509"/>
      <c r="AH509" s="107">
        <f t="shared" si="344"/>
        <v>0</v>
      </c>
      <c r="AI509" s="107">
        <f t="shared" si="345"/>
        <v>0</v>
      </c>
      <c r="AJ509" s="107">
        <f t="shared" si="346"/>
        <v>0</v>
      </c>
      <c r="AK509" s="107">
        <f t="shared" si="347"/>
        <v>0</v>
      </c>
      <c r="AL509" s="107">
        <f t="shared" si="348"/>
        <v>0</v>
      </c>
      <c r="AM509" s="107">
        <f t="shared" si="343"/>
        <v>0</v>
      </c>
      <c r="AO509" s="161" t="e">
        <f t="shared" si="349"/>
        <v>#DIV/0!</v>
      </c>
      <c r="AP509" s="161" t="e">
        <f t="shared" si="350"/>
        <v>#DIV/0!</v>
      </c>
      <c r="AQ509" s="161" t="e">
        <f t="shared" si="351"/>
        <v>#DIV/0!</v>
      </c>
      <c r="AR509" s="161" t="e">
        <f t="shared" si="352"/>
        <v>#DIV/0!</v>
      </c>
      <c r="AS509" s="161" t="e">
        <f t="shared" si="353"/>
        <v>#DIV/0!</v>
      </c>
      <c r="AT509" s="107">
        <f t="shared" si="354"/>
        <v>0</v>
      </c>
      <c r="AU509" s="161" t="e">
        <f t="shared" si="355"/>
        <v>#DIV/0!</v>
      </c>
      <c r="AV509" s="161" t="e">
        <f t="shared" si="356"/>
        <v>#DIV/0!</v>
      </c>
      <c r="AW509" s="161" t="e">
        <f t="shared" si="357"/>
        <v>#DIV/0!</v>
      </c>
      <c r="AX509" s="161" t="e">
        <f t="shared" si="358"/>
        <v>#DIV/0!</v>
      </c>
      <c r="AY509" s="161" t="e">
        <f t="shared" si="359"/>
        <v>#DIV/0!</v>
      </c>
      <c r="AZ509" s="107">
        <f t="shared" si="360"/>
        <v>0</v>
      </c>
      <c r="BA509" s="161" t="e">
        <f t="shared" si="361"/>
        <v>#DIV/0!</v>
      </c>
      <c r="BB509" s="161" t="e">
        <f t="shared" si="362"/>
        <v>#DIV/0!</v>
      </c>
      <c r="BC509" s="161" t="e">
        <f t="shared" si="363"/>
        <v>#DIV/0!</v>
      </c>
      <c r="BD509" s="161" t="e">
        <f t="shared" si="364"/>
        <v>#DIV/0!</v>
      </c>
      <c r="BE509" s="161" t="e">
        <f t="shared" si="365"/>
        <v>#DIV/0!</v>
      </c>
      <c r="BF509" s="107">
        <f t="shared" si="366"/>
        <v>0</v>
      </c>
      <c r="BG509" s="161" t="e">
        <f t="shared" si="367"/>
        <v>#DIV/0!</v>
      </c>
      <c r="BH509" s="161" t="e">
        <f t="shared" si="368"/>
        <v>#DIV/0!</v>
      </c>
      <c r="BI509" s="161" t="e">
        <f t="shared" si="369"/>
        <v>#DIV/0!</v>
      </c>
      <c r="BJ509" s="161" t="e">
        <f t="shared" si="370"/>
        <v>#DIV/0!</v>
      </c>
      <c r="BK509" s="161" t="e">
        <f t="shared" si="371"/>
        <v>#DIV/0!</v>
      </c>
      <c r="BL509" s="107">
        <f t="shared" si="372"/>
        <v>0</v>
      </c>
      <c r="BM509" s="161" t="e">
        <f t="shared" si="373"/>
        <v>#DIV/0!</v>
      </c>
      <c r="BN509" s="161" t="e">
        <f t="shared" si="374"/>
        <v>#DIV/0!</v>
      </c>
      <c r="BO509" s="161" t="e">
        <f t="shared" si="375"/>
        <v>#DIV/0!</v>
      </c>
      <c r="BP509" s="161" t="e">
        <f t="shared" si="376"/>
        <v>#DIV/0!</v>
      </c>
      <c r="BQ509" s="161" t="e">
        <f t="shared" si="377"/>
        <v>#DIV/0!</v>
      </c>
      <c r="BR509" s="107">
        <f t="shared" si="378"/>
        <v>0</v>
      </c>
      <c r="BS509" s="161" t="e">
        <f t="shared" si="379"/>
        <v>#DIV/0!</v>
      </c>
      <c r="BT509" s="161" t="e">
        <f t="shared" si="380"/>
        <v>#DIV/0!</v>
      </c>
      <c r="BU509" s="161" t="e">
        <f t="shared" si="381"/>
        <v>#DIV/0!</v>
      </c>
      <c r="BV509" s="161" t="e">
        <f t="shared" si="382"/>
        <v>#DIV/0!</v>
      </c>
      <c r="BW509" s="161" t="e">
        <f t="shared" si="383"/>
        <v>#DIV/0!</v>
      </c>
      <c r="BX509" s="107">
        <f t="shared" si="384"/>
        <v>0</v>
      </c>
      <c r="BZ509" s="40" t="e">
        <f>VLOOKUP(I509,Lists!$D$2:$D$19,1,FALSE)</f>
        <v>#N/A</v>
      </c>
      <c r="CA509" s="40" t="e">
        <f>VLOOKUP($I509,Blends!$B$2:$B$115,1,FALSE)</f>
        <v>#N/A</v>
      </c>
      <c r="CC509" s="218">
        <f>ROUND(IF($I509="Other HFC Blend",(Z509*$L509*SUMIF(Lists!$E$2:$E$133,'Quarterly Information'!$K509,Exchange_Value)+Z509*$N509*SUMIF(Lists!$E$2:$E$133,'Quarterly Information'!$M509,Exchange_Value)+Z509*$P509*SUMIF(Lists!$E$2:$E$133,'Quarterly Information'!$O509,Exchange_Value)+Z509*$R509*SUMIF(Lists!$E$2:$E$133,'Quarterly Information'!$Q509,Exchange_Value)+Z509*$T509*SUMIF(Lists!$E$2:$E$133,'Quarterly Information'!$S509,Exchange_Value))/1000,Z509*SUMIF(Lists!$E$2:$E$133,$I509,Exchange_Value)/1000),1)</f>
        <v>0</v>
      </c>
      <c r="CD509" s="218">
        <f>ROUND(IF($I509="Other HFC Blend",(AA509*$L509*SUMIF(Lists!$E$2:$E$133,'Quarterly Information'!$K509,Exchange_Value)+AA509*$N509*SUMIF(Lists!$E$2:$E$133,'Quarterly Information'!$M509,Exchange_Value)+AA509*$P509*SUMIF(Lists!$E$2:$E$133,'Quarterly Information'!$O509,Exchange_Value)+AA509*$R509*SUMIF(Lists!$E$2:$E$133,'Quarterly Information'!$Q509,Exchange_Value)+AA509*$T509*SUMIF(Lists!$E$2:$E$133,'Quarterly Information'!$S509,Exchange_Value))/1000,AA509*SUMIF(Lists!$E$2:$E$133,$I509,Exchange_Value)/1000),1)</f>
        <v>0</v>
      </c>
      <c r="CE509" s="218">
        <f>ROUND(IF($I509="Other HFC Blend",(AB509*$L509*SUMIF(Lists!$E$2:$E$133,'Quarterly Information'!$K509,Exchange_Value)+AB509*$N509*SUMIF(Lists!$E$2:$E$133,'Quarterly Information'!$M509,Exchange_Value)+AB509*$P509*SUMIF(Lists!$E$2:$E$133,'Quarterly Information'!$O509,Exchange_Value)+AB509*$R509*SUMIF(Lists!$E$2:$E$133,'Quarterly Information'!$Q509,Exchange_Value)+AB509*$T509*SUMIF(Lists!$E$2:$E$133,'Quarterly Information'!$S509,Exchange_Value))/1000,AB509*SUMIF(Lists!$E$2:$E$133,$I509,Exchange_Value)/1000),1)</f>
        <v>0</v>
      </c>
      <c r="CF509" s="218">
        <f>ROUND(IF($I509="Other HFC Blend",(AC509*$L509*SUMIF(Lists!$E$2:$E$133,'Quarterly Information'!$K509,Exchange_Value)+AC509*$N509*SUMIF(Lists!$E$2:$E$133,'Quarterly Information'!$M509,Exchange_Value)+AC509*$P509*SUMIF(Lists!$E$2:$E$133,'Quarterly Information'!$O509,Exchange_Value)+AC509*$R509*SUMIF(Lists!$E$2:$E$133,'Quarterly Information'!$Q509,Exchange_Value)+AC509*$T509*SUMIF(Lists!$E$2:$E$133,'Quarterly Information'!$S509,Exchange_Value))/1000,AC509*SUMIF(Lists!$E$2:$E$133,$I509,Exchange_Value)/1000),1)</f>
        <v>0</v>
      </c>
      <c r="CG509" s="218">
        <f>ROUND(IF($I509="Other HFC Blend",(AD509*$L509*SUMIF(Lists!$E$2:$E$133,'Quarterly Information'!$K509,Exchange_Value)+AD509*$N509*SUMIF(Lists!$E$2:$E$133,'Quarterly Information'!$M509,Exchange_Value)+AD509*$P509*SUMIF(Lists!$E$2:$E$133,'Quarterly Information'!$O509,Exchange_Value)+AD509*$R509*SUMIF(Lists!$E$2:$E$133,'Quarterly Information'!$Q509,Exchange_Value)+AD509*$T509*SUMIF(Lists!$E$2:$E$133,'Quarterly Information'!$S509,Exchange_Value))/1000,AD509*SUMIF(Lists!$E$2:$E$133,$I509,Exchange_Value)/1000),1)</f>
        <v>0</v>
      </c>
      <c r="CH509" s="218">
        <f>ROUND(IF($I509="Other HFC Blend",(AE509*$L509*SUMIF(Lists!$E$2:$E$133,'Quarterly Information'!$K509,Exchange_Value)+AE509*$N509*SUMIF(Lists!$E$2:$E$133,'Quarterly Information'!$M509,Exchange_Value)+AE509*$P509*SUMIF(Lists!$E$2:$E$133,'Quarterly Information'!$O509,Exchange_Value)+AE509*$R509*SUMIF(Lists!$E$2:$E$133,'Quarterly Information'!$Q509,Exchange_Value)+AE509*$T509*SUMIF(Lists!$E$2:$E$133,'Quarterly Information'!$S509,Exchange_Value))/1000,AE509*SUMIF(Lists!$E$2:$E$133,$I509,Exchange_Value)/1000),1)</f>
        <v>0</v>
      </c>
      <c r="CI509" s="218">
        <f>ROUND(IF($I509="Other HFC Blend",(AF509*$L509*SUMIF(Lists!$E$2:$E$133,'Quarterly Information'!$K509,Exchange_Value)+AF509*$N509*SUMIF(Lists!$E$2:$E$133,'Quarterly Information'!$M509,Exchange_Value)+AF509*$P509*SUMIF(Lists!$E$2:$E$133,'Quarterly Information'!$O509,Exchange_Value)+AF509*$R509*SUMIF(Lists!$E$2:$E$133,'Quarterly Information'!$Q509,Exchange_Value)+AF509*$T509*SUMIF(Lists!$E$2:$E$133,'Quarterly Information'!$S509,Exchange_Value))/1000,AF509*SUMIF(Lists!$E$2:$E$133,$I509,Exchange_Value)/1000),1)</f>
        <v>0</v>
      </c>
    </row>
    <row r="510" spans="1:87" ht="14" x14ac:dyDescent="0.25">
      <c r="A510" s="39">
        <v>468</v>
      </c>
      <c r="B510" s="90" t="str">
        <f t="shared" si="342"/>
        <v/>
      </c>
      <c r="C510" s="159"/>
      <c r="D510" s="91"/>
      <c r="E510" s="174"/>
      <c r="F510" s="92"/>
      <c r="G510" s="93"/>
      <c r="H510" s="94"/>
      <c r="I510" s="92"/>
      <c r="J510" s="200"/>
      <c r="K510" s="210"/>
      <c r="L510" s="95"/>
      <c r="M510" s="92"/>
      <c r="N510" s="95"/>
      <c r="O510" s="92"/>
      <c r="P510" s="95"/>
      <c r="Q510" s="128"/>
      <c r="R510" s="95"/>
      <c r="S510" s="128"/>
      <c r="T510" s="211"/>
      <c r="U510" s="203"/>
      <c r="V510" s="92"/>
      <c r="W510" s="96"/>
      <c r="X510" s="92"/>
      <c r="Y510" s="220"/>
      <c r="Z510" s="226"/>
      <c r="AA510" s="165"/>
      <c r="AB510" s="165"/>
      <c r="AC510" s="165"/>
      <c r="AD510" s="165"/>
      <c r="AE510" s="165"/>
      <c r="AF510" s="168"/>
      <c r="AG510"/>
      <c r="AH510" s="107">
        <f t="shared" si="344"/>
        <v>0</v>
      </c>
      <c r="AI510" s="107">
        <f t="shared" si="345"/>
        <v>0</v>
      </c>
      <c r="AJ510" s="107">
        <f t="shared" si="346"/>
        <v>0</v>
      </c>
      <c r="AK510" s="107">
        <f t="shared" si="347"/>
        <v>0</v>
      </c>
      <c r="AL510" s="107">
        <f t="shared" si="348"/>
        <v>0</v>
      </c>
      <c r="AM510" s="107">
        <f t="shared" si="343"/>
        <v>0</v>
      </c>
      <c r="AO510" s="161" t="e">
        <f t="shared" si="349"/>
        <v>#DIV/0!</v>
      </c>
      <c r="AP510" s="161" t="e">
        <f t="shared" si="350"/>
        <v>#DIV/0!</v>
      </c>
      <c r="AQ510" s="161" t="e">
        <f t="shared" si="351"/>
        <v>#DIV/0!</v>
      </c>
      <c r="AR510" s="161" t="e">
        <f t="shared" si="352"/>
        <v>#DIV/0!</v>
      </c>
      <c r="AS510" s="161" t="e">
        <f t="shared" si="353"/>
        <v>#DIV/0!</v>
      </c>
      <c r="AT510" s="107">
        <f t="shared" si="354"/>
        <v>0</v>
      </c>
      <c r="AU510" s="161" t="e">
        <f t="shared" si="355"/>
        <v>#DIV/0!</v>
      </c>
      <c r="AV510" s="161" t="e">
        <f t="shared" si="356"/>
        <v>#DIV/0!</v>
      </c>
      <c r="AW510" s="161" t="e">
        <f t="shared" si="357"/>
        <v>#DIV/0!</v>
      </c>
      <c r="AX510" s="161" t="e">
        <f t="shared" si="358"/>
        <v>#DIV/0!</v>
      </c>
      <c r="AY510" s="161" t="e">
        <f t="shared" si="359"/>
        <v>#DIV/0!</v>
      </c>
      <c r="AZ510" s="107">
        <f t="shared" si="360"/>
        <v>0</v>
      </c>
      <c r="BA510" s="161" t="e">
        <f t="shared" si="361"/>
        <v>#DIV/0!</v>
      </c>
      <c r="BB510" s="161" t="e">
        <f t="shared" si="362"/>
        <v>#DIV/0!</v>
      </c>
      <c r="BC510" s="161" t="e">
        <f t="shared" si="363"/>
        <v>#DIV/0!</v>
      </c>
      <c r="BD510" s="161" t="e">
        <f t="shared" si="364"/>
        <v>#DIV/0!</v>
      </c>
      <c r="BE510" s="161" t="e">
        <f t="shared" si="365"/>
        <v>#DIV/0!</v>
      </c>
      <c r="BF510" s="107">
        <f t="shared" si="366"/>
        <v>0</v>
      </c>
      <c r="BG510" s="161" t="e">
        <f t="shared" si="367"/>
        <v>#DIV/0!</v>
      </c>
      <c r="BH510" s="161" t="e">
        <f t="shared" si="368"/>
        <v>#DIV/0!</v>
      </c>
      <c r="BI510" s="161" t="e">
        <f t="shared" si="369"/>
        <v>#DIV/0!</v>
      </c>
      <c r="BJ510" s="161" t="e">
        <f t="shared" si="370"/>
        <v>#DIV/0!</v>
      </c>
      <c r="BK510" s="161" t="e">
        <f t="shared" si="371"/>
        <v>#DIV/0!</v>
      </c>
      <c r="BL510" s="107">
        <f t="shared" si="372"/>
        <v>0</v>
      </c>
      <c r="BM510" s="161" t="e">
        <f t="shared" si="373"/>
        <v>#DIV/0!</v>
      </c>
      <c r="BN510" s="161" t="e">
        <f t="shared" si="374"/>
        <v>#DIV/0!</v>
      </c>
      <c r="BO510" s="161" t="e">
        <f t="shared" si="375"/>
        <v>#DIV/0!</v>
      </c>
      <c r="BP510" s="161" t="e">
        <f t="shared" si="376"/>
        <v>#DIV/0!</v>
      </c>
      <c r="BQ510" s="161" t="e">
        <f t="shared" si="377"/>
        <v>#DIV/0!</v>
      </c>
      <c r="BR510" s="107">
        <f t="shared" si="378"/>
        <v>0</v>
      </c>
      <c r="BS510" s="161" t="e">
        <f t="shared" si="379"/>
        <v>#DIV/0!</v>
      </c>
      <c r="BT510" s="161" t="e">
        <f t="shared" si="380"/>
        <v>#DIV/0!</v>
      </c>
      <c r="BU510" s="161" t="e">
        <f t="shared" si="381"/>
        <v>#DIV/0!</v>
      </c>
      <c r="BV510" s="161" t="e">
        <f t="shared" si="382"/>
        <v>#DIV/0!</v>
      </c>
      <c r="BW510" s="161" t="e">
        <f t="shared" si="383"/>
        <v>#DIV/0!</v>
      </c>
      <c r="BX510" s="107">
        <f t="shared" si="384"/>
        <v>0</v>
      </c>
      <c r="BZ510" s="40" t="e">
        <f>VLOOKUP(I510,Lists!$D$2:$D$19,1,FALSE)</f>
        <v>#N/A</v>
      </c>
      <c r="CA510" s="40" t="e">
        <f>VLOOKUP($I510,Blends!$B$2:$B$115,1,FALSE)</f>
        <v>#N/A</v>
      </c>
      <c r="CC510" s="218">
        <f>ROUND(IF($I510="Other HFC Blend",(Z510*$L510*SUMIF(Lists!$E$2:$E$133,'Quarterly Information'!$K510,Exchange_Value)+Z510*$N510*SUMIF(Lists!$E$2:$E$133,'Quarterly Information'!$M510,Exchange_Value)+Z510*$P510*SUMIF(Lists!$E$2:$E$133,'Quarterly Information'!$O510,Exchange_Value)+Z510*$R510*SUMIF(Lists!$E$2:$E$133,'Quarterly Information'!$Q510,Exchange_Value)+Z510*$T510*SUMIF(Lists!$E$2:$E$133,'Quarterly Information'!$S510,Exchange_Value))/1000,Z510*SUMIF(Lists!$E$2:$E$133,$I510,Exchange_Value)/1000),1)</f>
        <v>0</v>
      </c>
      <c r="CD510" s="218">
        <f>ROUND(IF($I510="Other HFC Blend",(AA510*$L510*SUMIF(Lists!$E$2:$E$133,'Quarterly Information'!$K510,Exchange_Value)+AA510*$N510*SUMIF(Lists!$E$2:$E$133,'Quarterly Information'!$M510,Exchange_Value)+AA510*$P510*SUMIF(Lists!$E$2:$E$133,'Quarterly Information'!$O510,Exchange_Value)+AA510*$R510*SUMIF(Lists!$E$2:$E$133,'Quarterly Information'!$Q510,Exchange_Value)+AA510*$T510*SUMIF(Lists!$E$2:$E$133,'Quarterly Information'!$S510,Exchange_Value))/1000,AA510*SUMIF(Lists!$E$2:$E$133,$I510,Exchange_Value)/1000),1)</f>
        <v>0</v>
      </c>
      <c r="CE510" s="218">
        <f>ROUND(IF($I510="Other HFC Blend",(AB510*$L510*SUMIF(Lists!$E$2:$E$133,'Quarterly Information'!$K510,Exchange_Value)+AB510*$N510*SUMIF(Lists!$E$2:$E$133,'Quarterly Information'!$M510,Exchange_Value)+AB510*$P510*SUMIF(Lists!$E$2:$E$133,'Quarterly Information'!$O510,Exchange_Value)+AB510*$R510*SUMIF(Lists!$E$2:$E$133,'Quarterly Information'!$Q510,Exchange_Value)+AB510*$T510*SUMIF(Lists!$E$2:$E$133,'Quarterly Information'!$S510,Exchange_Value))/1000,AB510*SUMIF(Lists!$E$2:$E$133,$I510,Exchange_Value)/1000),1)</f>
        <v>0</v>
      </c>
      <c r="CF510" s="218">
        <f>ROUND(IF($I510="Other HFC Blend",(AC510*$L510*SUMIF(Lists!$E$2:$E$133,'Quarterly Information'!$K510,Exchange_Value)+AC510*$N510*SUMIF(Lists!$E$2:$E$133,'Quarterly Information'!$M510,Exchange_Value)+AC510*$P510*SUMIF(Lists!$E$2:$E$133,'Quarterly Information'!$O510,Exchange_Value)+AC510*$R510*SUMIF(Lists!$E$2:$E$133,'Quarterly Information'!$Q510,Exchange_Value)+AC510*$T510*SUMIF(Lists!$E$2:$E$133,'Quarterly Information'!$S510,Exchange_Value))/1000,AC510*SUMIF(Lists!$E$2:$E$133,$I510,Exchange_Value)/1000),1)</f>
        <v>0</v>
      </c>
      <c r="CG510" s="218">
        <f>ROUND(IF($I510="Other HFC Blend",(AD510*$L510*SUMIF(Lists!$E$2:$E$133,'Quarterly Information'!$K510,Exchange_Value)+AD510*$N510*SUMIF(Lists!$E$2:$E$133,'Quarterly Information'!$M510,Exchange_Value)+AD510*$P510*SUMIF(Lists!$E$2:$E$133,'Quarterly Information'!$O510,Exchange_Value)+AD510*$R510*SUMIF(Lists!$E$2:$E$133,'Quarterly Information'!$Q510,Exchange_Value)+AD510*$T510*SUMIF(Lists!$E$2:$E$133,'Quarterly Information'!$S510,Exchange_Value))/1000,AD510*SUMIF(Lists!$E$2:$E$133,$I510,Exchange_Value)/1000),1)</f>
        <v>0</v>
      </c>
      <c r="CH510" s="218">
        <f>ROUND(IF($I510="Other HFC Blend",(AE510*$L510*SUMIF(Lists!$E$2:$E$133,'Quarterly Information'!$K510,Exchange_Value)+AE510*$N510*SUMIF(Lists!$E$2:$E$133,'Quarterly Information'!$M510,Exchange_Value)+AE510*$P510*SUMIF(Lists!$E$2:$E$133,'Quarterly Information'!$O510,Exchange_Value)+AE510*$R510*SUMIF(Lists!$E$2:$E$133,'Quarterly Information'!$Q510,Exchange_Value)+AE510*$T510*SUMIF(Lists!$E$2:$E$133,'Quarterly Information'!$S510,Exchange_Value))/1000,AE510*SUMIF(Lists!$E$2:$E$133,$I510,Exchange_Value)/1000),1)</f>
        <v>0</v>
      </c>
      <c r="CI510" s="218">
        <f>ROUND(IF($I510="Other HFC Blend",(AF510*$L510*SUMIF(Lists!$E$2:$E$133,'Quarterly Information'!$K510,Exchange_Value)+AF510*$N510*SUMIF(Lists!$E$2:$E$133,'Quarterly Information'!$M510,Exchange_Value)+AF510*$P510*SUMIF(Lists!$E$2:$E$133,'Quarterly Information'!$O510,Exchange_Value)+AF510*$R510*SUMIF(Lists!$E$2:$E$133,'Quarterly Information'!$Q510,Exchange_Value)+AF510*$T510*SUMIF(Lists!$E$2:$E$133,'Quarterly Information'!$S510,Exchange_Value))/1000,AF510*SUMIF(Lists!$E$2:$E$133,$I510,Exchange_Value)/1000),1)</f>
        <v>0</v>
      </c>
    </row>
    <row r="511" spans="1:87" ht="14" x14ac:dyDescent="0.25">
      <c r="A511" s="39">
        <v>469</v>
      </c>
      <c r="B511" s="90" t="str">
        <f t="shared" si="342"/>
        <v/>
      </c>
      <c r="C511" s="159"/>
      <c r="D511" s="91"/>
      <c r="E511" s="174"/>
      <c r="F511" s="92"/>
      <c r="G511" s="93"/>
      <c r="H511" s="94"/>
      <c r="I511" s="92"/>
      <c r="J511" s="200"/>
      <c r="K511" s="210"/>
      <c r="L511" s="95"/>
      <c r="M511" s="92"/>
      <c r="N511" s="95"/>
      <c r="O511" s="92"/>
      <c r="P511" s="95"/>
      <c r="Q511" s="128"/>
      <c r="R511" s="95"/>
      <c r="S511" s="128"/>
      <c r="T511" s="211"/>
      <c r="U511" s="203"/>
      <c r="V511" s="92"/>
      <c r="W511" s="96"/>
      <c r="X511" s="92"/>
      <c r="Y511" s="220"/>
      <c r="Z511" s="226"/>
      <c r="AA511" s="165"/>
      <c r="AB511" s="165"/>
      <c r="AC511" s="165"/>
      <c r="AD511" s="165"/>
      <c r="AE511" s="165"/>
      <c r="AF511" s="168"/>
      <c r="AG511"/>
      <c r="AH511" s="107">
        <f t="shared" si="344"/>
        <v>0</v>
      </c>
      <c r="AI511" s="107">
        <f t="shared" si="345"/>
        <v>0</v>
      </c>
      <c r="AJ511" s="107">
        <f t="shared" si="346"/>
        <v>0</v>
      </c>
      <c r="AK511" s="107">
        <f t="shared" si="347"/>
        <v>0</v>
      </c>
      <c r="AL511" s="107">
        <f t="shared" si="348"/>
        <v>0</v>
      </c>
      <c r="AM511" s="107">
        <f t="shared" si="343"/>
        <v>0</v>
      </c>
      <c r="AO511" s="161" t="e">
        <f t="shared" si="349"/>
        <v>#DIV/0!</v>
      </c>
      <c r="AP511" s="161" t="e">
        <f t="shared" si="350"/>
        <v>#DIV/0!</v>
      </c>
      <c r="AQ511" s="161" t="e">
        <f t="shared" si="351"/>
        <v>#DIV/0!</v>
      </c>
      <c r="AR511" s="161" t="e">
        <f t="shared" si="352"/>
        <v>#DIV/0!</v>
      </c>
      <c r="AS511" s="161" t="e">
        <f t="shared" si="353"/>
        <v>#DIV/0!</v>
      </c>
      <c r="AT511" s="107">
        <f t="shared" si="354"/>
        <v>0</v>
      </c>
      <c r="AU511" s="161" t="e">
        <f t="shared" si="355"/>
        <v>#DIV/0!</v>
      </c>
      <c r="AV511" s="161" t="e">
        <f t="shared" si="356"/>
        <v>#DIV/0!</v>
      </c>
      <c r="AW511" s="161" t="e">
        <f t="shared" si="357"/>
        <v>#DIV/0!</v>
      </c>
      <c r="AX511" s="161" t="e">
        <f t="shared" si="358"/>
        <v>#DIV/0!</v>
      </c>
      <c r="AY511" s="161" t="e">
        <f t="shared" si="359"/>
        <v>#DIV/0!</v>
      </c>
      <c r="AZ511" s="107">
        <f t="shared" si="360"/>
        <v>0</v>
      </c>
      <c r="BA511" s="161" t="e">
        <f t="shared" si="361"/>
        <v>#DIV/0!</v>
      </c>
      <c r="BB511" s="161" t="e">
        <f t="shared" si="362"/>
        <v>#DIV/0!</v>
      </c>
      <c r="BC511" s="161" t="e">
        <f t="shared" si="363"/>
        <v>#DIV/0!</v>
      </c>
      <c r="BD511" s="161" t="e">
        <f t="shared" si="364"/>
        <v>#DIV/0!</v>
      </c>
      <c r="BE511" s="161" t="e">
        <f t="shared" si="365"/>
        <v>#DIV/0!</v>
      </c>
      <c r="BF511" s="107">
        <f t="shared" si="366"/>
        <v>0</v>
      </c>
      <c r="BG511" s="161" t="e">
        <f t="shared" si="367"/>
        <v>#DIV/0!</v>
      </c>
      <c r="BH511" s="161" t="e">
        <f t="shared" si="368"/>
        <v>#DIV/0!</v>
      </c>
      <c r="BI511" s="161" t="e">
        <f t="shared" si="369"/>
        <v>#DIV/0!</v>
      </c>
      <c r="BJ511" s="161" t="e">
        <f t="shared" si="370"/>
        <v>#DIV/0!</v>
      </c>
      <c r="BK511" s="161" t="e">
        <f t="shared" si="371"/>
        <v>#DIV/0!</v>
      </c>
      <c r="BL511" s="107">
        <f t="shared" si="372"/>
        <v>0</v>
      </c>
      <c r="BM511" s="161" t="e">
        <f t="shared" si="373"/>
        <v>#DIV/0!</v>
      </c>
      <c r="BN511" s="161" t="e">
        <f t="shared" si="374"/>
        <v>#DIV/0!</v>
      </c>
      <c r="BO511" s="161" t="e">
        <f t="shared" si="375"/>
        <v>#DIV/0!</v>
      </c>
      <c r="BP511" s="161" t="e">
        <f t="shared" si="376"/>
        <v>#DIV/0!</v>
      </c>
      <c r="BQ511" s="161" t="e">
        <f t="shared" si="377"/>
        <v>#DIV/0!</v>
      </c>
      <c r="BR511" s="107">
        <f t="shared" si="378"/>
        <v>0</v>
      </c>
      <c r="BS511" s="161" t="e">
        <f t="shared" si="379"/>
        <v>#DIV/0!</v>
      </c>
      <c r="BT511" s="161" t="e">
        <f t="shared" si="380"/>
        <v>#DIV/0!</v>
      </c>
      <c r="BU511" s="161" t="e">
        <f t="shared" si="381"/>
        <v>#DIV/0!</v>
      </c>
      <c r="BV511" s="161" t="e">
        <f t="shared" si="382"/>
        <v>#DIV/0!</v>
      </c>
      <c r="BW511" s="161" t="e">
        <f t="shared" si="383"/>
        <v>#DIV/0!</v>
      </c>
      <c r="BX511" s="107">
        <f t="shared" si="384"/>
        <v>0</v>
      </c>
      <c r="BZ511" s="40" t="e">
        <f>VLOOKUP(I511,Lists!$D$2:$D$19,1,FALSE)</f>
        <v>#N/A</v>
      </c>
      <c r="CA511" s="40" t="e">
        <f>VLOOKUP($I511,Blends!$B$2:$B$115,1,FALSE)</f>
        <v>#N/A</v>
      </c>
      <c r="CC511" s="218">
        <f>ROUND(IF($I511="Other HFC Blend",(Z511*$L511*SUMIF(Lists!$E$2:$E$133,'Quarterly Information'!$K511,Exchange_Value)+Z511*$N511*SUMIF(Lists!$E$2:$E$133,'Quarterly Information'!$M511,Exchange_Value)+Z511*$P511*SUMIF(Lists!$E$2:$E$133,'Quarterly Information'!$O511,Exchange_Value)+Z511*$R511*SUMIF(Lists!$E$2:$E$133,'Quarterly Information'!$Q511,Exchange_Value)+Z511*$T511*SUMIF(Lists!$E$2:$E$133,'Quarterly Information'!$S511,Exchange_Value))/1000,Z511*SUMIF(Lists!$E$2:$E$133,$I511,Exchange_Value)/1000),1)</f>
        <v>0</v>
      </c>
      <c r="CD511" s="218">
        <f>ROUND(IF($I511="Other HFC Blend",(AA511*$L511*SUMIF(Lists!$E$2:$E$133,'Quarterly Information'!$K511,Exchange_Value)+AA511*$N511*SUMIF(Lists!$E$2:$E$133,'Quarterly Information'!$M511,Exchange_Value)+AA511*$P511*SUMIF(Lists!$E$2:$E$133,'Quarterly Information'!$O511,Exchange_Value)+AA511*$R511*SUMIF(Lists!$E$2:$E$133,'Quarterly Information'!$Q511,Exchange_Value)+AA511*$T511*SUMIF(Lists!$E$2:$E$133,'Quarterly Information'!$S511,Exchange_Value))/1000,AA511*SUMIF(Lists!$E$2:$E$133,$I511,Exchange_Value)/1000),1)</f>
        <v>0</v>
      </c>
      <c r="CE511" s="218">
        <f>ROUND(IF($I511="Other HFC Blend",(AB511*$L511*SUMIF(Lists!$E$2:$E$133,'Quarterly Information'!$K511,Exchange_Value)+AB511*$N511*SUMIF(Lists!$E$2:$E$133,'Quarterly Information'!$M511,Exchange_Value)+AB511*$P511*SUMIF(Lists!$E$2:$E$133,'Quarterly Information'!$O511,Exchange_Value)+AB511*$R511*SUMIF(Lists!$E$2:$E$133,'Quarterly Information'!$Q511,Exchange_Value)+AB511*$T511*SUMIF(Lists!$E$2:$E$133,'Quarterly Information'!$S511,Exchange_Value))/1000,AB511*SUMIF(Lists!$E$2:$E$133,$I511,Exchange_Value)/1000),1)</f>
        <v>0</v>
      </c>
      <c r="CF511" s="218">
        <f>ROUND(IF($I511="Other HFC Blend",(AC511*$L511*SUMIF(Lists!$E$2:$E$133,'Quarterly Information'!$K511,Exchange_Value)+AC511*$N511*SUMIF(Lists!$E$2:$E$133,'Quarterly Information'!$M511,Exchange_Value)+AC511*$P511*SUMIF(Lists!$E$2:$E$133,'Quarterly Information'!$O511,Exchange_Value)+AC511*$R511*SUMIF(Lists!$E$2:$E$133,'Quarterly Information'!$Q511,Exchange_Value)+AC511*$T511*SUMIF(Lists!$E$2:$E$133,'Quarterly Information'!$S511,Exchange_Value))/1000,AC511*SUMIF(Lists!$E$2:$E$133,$I511,Exchange_Value)/1000),1)</f>
        <v>0</v>
      </c>
      <c r="CG511" s="218">
        <f>ROUND(IF($I511="Other HFC Blend",(AD511*$L511*SUMIF(Lists!$E$2:$E$133,'Quarterly Information'!$K511,Exchange_Value)+AD511*$N511*SUMIF(Lists!$E$2:$E$133,'Quarterly Information'!$M511,Exchange_Value)+AD511*$P511*SUMIF(Lists!$E$2:$E$133,'Quarterly Information'!$O511,Exchange_Value)+AD511*$R511*SUMIF(Lists!$E$2:$E$133,'Quarterly Information'!$Q511,Exchange_Value)+AD511*$T511*SUMIF(Lists!$E$2:$E$133,'Quarterly Information'!$S511,Exchange_Value))/1000,AD511*SUMIF(Lists!$E$2:$E$133,$I511,Exchange_Value)/1000),1)</f>
        <v>0</v>
      </c>
      <c r="CH511" s="218">
        <f>ROUND(IF($I511="Other HFC Blend",(AE511*$L511*SUMIF(Lists!$E$2:$E$133,'Quarterly Information'!$K511,Exchange_Value)+AE511*$N511*SUMIF(Lists!$E$2:$E$133,'Quarterly Information'!$M511,Exchange_Value)+AE511*$P511*SUMIF(Lists!$E$2:$E$133,'Quarterly Information'!$O511,Exchange_Value)+AE511*$R511*SUMIF(Lists!$E$2:$E$133,'Quarterly Information'!$Q511,Exchange_Value)+AE511*$T511*SUMIF(Lists!$E$2:$E$133,'Quarterly Information'!$S511,Exchange_Value))/1000,AE511*SUMIF(Lists!$E$2:$E$133,$I511,Exchange_Value)/1000),1)</f>
        <v>0</v>
      </c>
      <c r="CI511" s="218">
        <f>ROUND(IF($I511="Other HFC Blend",(AF511*$L511*SUMIF(Lists!$E$2:$E$133,'Quarterly Information'!$K511,Exchange_Value)+AF511*$N511*SUMIF(Lists!$E$2:$E$133,'Quarterly Information'!$M511,Exchange_Value)+AF511*$P511*SUMIF(Lists!$E$2:$E$133,'Quarterly Information'!$O511,Exchange_Value)+AF511*$R511*SUMIF(Lists!$E$2:$E$133,'Quarterly Information'!$Q511,Exchange_Value)+AF511*$T511*SUMIF(Lists!$E$2:$E$133,'Quarterly Information'!$S511,Exchange_Value))/1000,AF511*SUMIF(Lists!$E$2:$E$133,$I511,Exchange_Value)/1000),1)</f>
        <v>0</v>
      </c>
    </row>
    <row r="512" spans="1:87" ht="14" x14ac:dyDescent="0.25">
      <c r="A512" s="39">
        <v>470</v>
      </c>
      <c r="B512" s="90" t="str">
        <f t="shared" si="342"/>
        <v/>
      </c>
      <c r="C512" s="159"/>
      <c r="D512" s="91"/>
      <c r="E512" s="174"/>
      <c r="F512" s="92"/>
      <c r="G512" s="93"/>
      <c r="H512" s="94"/>
      <c r="I512" s="92"/>
      <c r="J512" s="200"/>
      <c r="K512" s="210"/>
      <c r="L512" s="95"/>
      <c r="M512" s="92"/>
      <c r="N512" s="95"/>
      <c r="O512" s="92"/>
      <c r="P512" s="95"/>
      <c r="Q512" s="128"/>
      <c r="R512" s="95"/>
      <c r="S512" s="128"/>
      <c r="T512" s="211"/>
      <c r="U512" s="203"/>
      <c r="V512" s="92"/>
      <c r="W512" s="96"/>
      <c r="X512" s="92"/>
      <c r="Y512" s="220"/>
      <c r="Z512" s="226"/>
      <c r="AA512" s="165"/>
      <c r="AB512" s="165"/>
      <c r="AC512" s="165"/>
      <c r="AD512" s="165"/>
      <c r="AE512" s="165"/>
      <c r="AF512" s="168"/>
      <c r="AG512"/>
      <c r="AH512" s="107">
        <f t="shared" si="344"/>
        <v>0</v>
      </c>
      <c r="AI512" s="107">
        <f t="shared" si="345"/>
        <v>0</v>
      </c>
      <c r="AJ512" s="107">
        <f t="shared" si="346"/>
        <v>0</v>
      </c>
      <c r="AK512" s="107">
        <f t="shared" si="347"/>
        <v>0</v>
      </c>
      <c r="AL512" s="107">
        <f t="shared" si="348"/>
        <v>0</v>
      </c>
      <c r="AM512" s="107">
        <f t="shared" si="343"/>
        <v>0</v>
      </c>
      <c r="AO512" s="161" t="e">
        <f t="shared" si="349"/>
        <v>#DIV/0!</v>
      </c>
      <c r="AP512" s="161" t="e">
        <f t="shared" si="350"/>
        <v>#DIV/0!</v>
      </c>
      <c r="AQ512" s="161" t="e">
        <f t="shared" si="351"/>
        <v>#DIV/0!</v>
      </c>
      <c r="AR512" s="161" t="e">
        <f t="shared" si="352"/>
        <v>#DIV/0!</v>
      </c>
      <c r="AS512" s="161" t="e">
        <f t="shared" si="353"/>
        <v>#DIV/0!</v>
      </c>
      <c r="AT512" s="107">
        <f t="shared" si="354"/>
        <v>0</v>
      </c>
      <c r="AU512" s="161" t="e">
        <f t="shared" si="355"/>
        <v>#DIV/0!</v>
      </c>
      <c r="AV512" s="161" t="e">
        <f t="shared" si="356"/>
        <v>#DIV/0!</v>
      </c>
      <c r="AW512" s="161" t="e">
        <f t="shared" si="357"/>
        <v>#DIV/0!</v>
      </c>
      <c r="AX512" s="161" t="e">
        <f t="shared" si="358"/>
        <v>#DIV/0!</v>
      </c>
      <c r="AY512" s="161" t="e">
        <f t="shared" si="359"/>
        <v>#DIV/0!</v>
      </c>
      <c r="AZ512" s="107">
        <f t="shared" si="360"/>
        <v>0</v>
      </c>
      <c r="BA512" s="161" t="e">
        <f t="shared" si="361"/>
        <v>#DIV/0!</v>
      </c>
      <c r="BB512" s="161" t="e">
        <f t="shared" si="362"/>
        <v>#DIV/0!</v>
      </c>
      <c r="BC512" s="161" t="e">
        <f t="shared" si="363"/>
        <v>#DIV/0!</v>
      </c>
      <c r="BD512" s="161" t="e">
        <f t="shared" si="364"/>
        <v>#DIV/0!</v>
      </c>
      <c r="BE512" s="161" t="e">
        <f t="shared" si="365"/>
        <v>#DIV/0!</v>
      </c>
      <c r="BF512" s="107">
        <f t="shared" si="366"/>
        <v>0</v>
      </c>
      <c r="BG512" s="161" t="e">
        <f t="shared" si="367"/>
        <v>#DIV/0!</v>
      </c>
      <c r="BH512" s="161" t="e">
        <f t="shared" si="368"/>
        <v>#DIV/0!</v>
      </c>
      <c r="BI512" s="161" t="e">
        <f t="shared" si="369"/>
        <v>#DIV/0!</v>
      </c>
      <c r="BJ512" s="161" t="e">
        <f t="shared" si="370"/>
        <v>#DIV/0!</v>
      </c>
      <c r="BK512" s="161" t="e">
        <f t="shared" si="371"/>
        <v>#DIV/0!</v>
      </c>
      <c r="BL512" s="107">
        <f t="shared" si="372"/>
        <v>0</v>
      </c>
      <c r="BM512" s="161" t="e">
        <f t="shared" si="373"/>
        <v>#DIV/0!</v>
      </c>
      <c r="BN512" s="161" t="e">
        <f t="shared" si="374"/>
        <v>#DIV/0!</v>
      </c>
      <c r="BO512" s="161" t="e">
        <f t="shared" si="375"/>
        <v>#DIV/0!</v>
      </c>
      <c r="BP512" s="161" t="e">
        <f t="shared" si="376"/>
        <v>#DIV/0!</v>
      </c>
      <c r="BQ512" s="161" t="e">
        <f t="shared" si="377"/>
        <v>#DIV/0!</v>
      </c>
      <c r="BR512" s="107">
        <f t="shared" si="378"/>
        <v>0</v>
      </c>
      <c r="BS512" s="161" t="e">
        <f t="shared" si="379"/>
        <v>#DIV/0!</v>
      </c>
      <c r="BT512" s="161" t="e">
        <f t="shared" si="380"/>
        <v>#DIV/0!</v>
      </c>
      <c r="BU512" s="161" t="e">
        <f t="shared" si="381"/>
        <v>#DIV/0!</v>
      </c>
      <c r="BV512" s="161" t="e">
        <f t="shared" si="382"/>
        <v>#DIV/0!</v>
      </c>
      <c r="BW512" s="161" t="e">
        <f t="shared" si="383"/>
        <v>#DIV/0!</v>
      </c>
      <c r="BX512" s="107">
        <f t="shared" si="384"/>
        <v>0</v>
      </c>
      <c r="BZ512" s="40" t="e">
        <f>VLOOKUP(I512,Lists!$D$2:$D$19,1,FALSE)</f>
        <v>#N/A</v>
      </c>
      <c r="CA512" s="40" t="e">
        <f>VLOOKUP($I512,Blends!$B$2:$B$115,1,FALSE)</f>
        <v>#N/A</v>
      </c>
      <c r="CC512" s="218">
        <f>ROUND(IF($I512="Other HFC Blend",(Z512*$L512*SUMIF(Lists!$E$2:$E$133,'Quarterly Information'!$K512,Exchange_Value)+Z512*$N512*SUMIF(Lists!$E$2:$E$133,'Quarterly Information'!$M512,Exchange_Value)+Z512*$P512*SUMIF(Lists!$E$2:$E$133,'Quarterly Information'!$O512,Exchange_Value)+Z512*$R512*SUMIF(Lists!$E$2:$E$133,'Quarterly Information'!$Q512,Exchange_Value)+Z512*$T512*SUMIF(Lists!$E$2:$E$133,'Quarterly Information'!$S512,Exchange_Value))/1000,Z512*SUMIF(Lists!$E$2:$E$133,$I512,Exchange_Value)/1000),1)</f>
        <v>0</v>
      </c>
      <c r="CD512" s="218">
        <f>ROUND(IF($I512="Other HFC Blend",(AA512*$L512*SUMIF(Lists!$E$2:$E$133,'Quarterly Information'!$K512,Exchange_Value)+AA512*$N512*SUMIF(Lists!$E$2:$E$133,'Quarterly Information'!$M512,Exchange_Value)+AA512*$P512*SUMIF(Lists!$E$2:$E$133,'Quarterly Information'!$O512,Exchange_Value)+AA512*$R512*SUMIF(Lists!$E$2:$E$133,'Quarterly Information'!$Q512,Exchange_Value)+AA512*$T512*SUMIF(Lists!$E$2:$E$133,'Quarterly Information'!$S512,Exchange_Value))/1000,AA512*SUMIF(Lists!$E$2:$E$133,$I512,Exchange_Value)/1000),1)</f>
        <v>0</v>
      </c>
      <c r="CE512" s="218">
        <f>ROUND(IF($I512="Other HFC Blend",(AB512*$L512*SUMIF(Lists!$E$2:$E$133,'Quarterly Information'!$K512,Exchange_Value)+AB512*$N512*SUMIF(Lists!$E$2:$E$133,'Quarterly Information'!$M512,Exchange_Value)+AB512*$P512*SUMIF(Lists!$E$2:$E$133,'Quarterly Information'!$O512,Exchange_Value)+AB512*$R512*SUMIF(Lists!$E$2:$E$133,'Quarterly Information'!$Q512,Exchange_Value)+AB512*$T512*SUMIF(Lists!$E$2:$E$133,'Quarterly Information'!$S512,Exchange_Value))/1000,AB512*SUMIF(Lists!$E$2:$E$133,$I512,Exchange_Value)/1000),1)</f>
        <v>0</v>
      </c>
      <c r="CF512" s="218">
        <f>ROUND(IF($I512="Other HFC Blend",(AC512*$L512*SUMIF(Lists!$E$2:$E$133,'Quarterly Information'!$K512,Exchange_Value)+AC512*$N512*SUMIF(Lists!$E$2:$E$133,'Quarterly Information'!$M512,Exchange_Value)+AC512*$P512*SUMIF(Lists!$E$2:$E$133,'Quarterly Information'!$O512,Exchange_Value)+AC512*$R512*SUMIF(Lists!$E$2:$E$133,'Quarterly Information'!$Q512,Exchange_Value)+AC512*$T512*SUMIF(Lists!$E$2:$E$133,'Quarterly Information'!$S512,Exchange_Value))/1000,AC512*SUMIF(Lists!$E$2:$E$133,$I512,Exchange_Value)/1000),1)</f>
        <v>0</v>
      </c>
      <c r="CG512" s="218">
        <f>ROUND(IF($I512="Other HFC Blend",(AD512*$L512*SUMIF(Lists!$E$2:$E$133,'Quarterly Information'!$K512,Exchange_Value)+AD512*$N512*SUMIF(Lists!$E$2:$E$133,'Quarterly Information'!$M512,Exchange_Value)+AD512*$P512*SUMIF(Lists!$E$2:$E$133,'Quarterly Information'!$O512,Exchange_Value)+AD512*$R512*SUMIF(Lists!$E$2:$E$133,'Quarterly Information'!$Q512,Exchange_Value)+AD512*$T512*SUMIF(Lists!$E$2:$E$133,'Quarterly Information'!$S512,Exchange_Value))/1000,AD512*SUMIF(Lists!$E$2:$E$133,$I512,Exchange_Value)/1000),1)</f>
        <v>0</v>
      </c>
      <c r="CH512" s="218">
        <f>ROUND(IF($I512="Other HFC Blend",(AE512*$L512*SUMIF(Lists!$E$2:$E$133,'Quarterly Information'!$K512,Exchange_Value)+AE512*$N512*SUMIF(Lists!$E$2:$E$133,'Quarterly Information'!$M512,Exchange_Value)+AE512*$P512*SUMIF(Lists!$E$2:$E$133,'Quarterly Information'!$O512,Exchange_Value)+AE512*$R512*SUMIF(Lists!$E$2:$E$133,'Quarterly Information'!$Q512,Exchange_Value)+AE512*$T512*SUMIF(Lists!$E$2:$E$133,'Quarterly Information'!$S512,Exchange_Value))/1000,AE512*SUMIF(Lists!$E$2:$E$133,$I512,Exchange_Value)/1000),1)</f>
        <v>0</v>
      </c>
      <c r="CI512" s="218">
        <f>ROUND(IF($I512="Other HFC Blend",(AF512*$L512*SUMIF(Lists!$E$2:$E$133,'Quarterly Information'!$K512,Exchange_Value)+AF512*$N512*SUMIF(Lists!$E$2:$E$133,'Quarterly Information'!$M512,Exchange_Value)+AF512*$P512*SUMIF(Lists!$E$2:$E$133,'Quarterly Information'!$O512,Exchange_Value)+AF512*$R512*SUMIF(Lists!$E$2:$E$133,'Quarterly Information'!$Q512,Exchange_Value)+AF512*$T512*SUMIF(Lists!$E$2:$E$133,'Quarterly Information'!$S512,Exchange_Value))/1000,AF512*SUMIF(Lists!$E$2:$E$133,$I512,Exchange_Value)/1000),1)</f>
        <v>0</v>
      </c>
    </row>
    <row r="513" spans="1:87" ht="14" x14ac:dyDescent="0.25">
      <c r="A513" s="39">
        <v>471</v>
      </c>
      <c r="B513" s="90" t="str">
        <f t="shared" si="342"/>
        <v/>
      </c>
      <c r="C513" s="159"/>
      <c r="D513" s="91"/>
      <c r="E513" s="174"/>
      <c r="F513" s="92"/>
      <c r="G513" s="93"/>
      <c r="H513" s="94"/>
      <c r="I513" s="92"/>
      <c r="J513" s="200"/>
      <c r="K513" s="210"/>
      <c r="L513" s="95"/>
      <c r="M513" s="92"/>
      <c r="N513" s="95"/>
      <c r="O513" s="92"/>
      <c r="P513" s="95"/>
      <c r="Q513" s="128"/>
      <c r="R513" s="95"/>
      <c r="S513" s="128"/>
      <c r="T513" s="211"/>
      <c r="U513" s="203"/>
      <c r="V513" s="92"/>
      <c r="W513" s="96"/>
      <c r="X513" s="92"/>
      <c r="Y513" s="220"/>
      <c r="Z513" s="226"/>
      <c r="AA513" s="165"/>
      <c r="AB513" s="165"/>
      <c r="AC513" s="165"/>
      <c r="AD513" s="165"/>
      <c r="AE513" s="165"/>
      <c r="AF513" s="168"/>
      <c r="AG513"/>
      <c r="AH513" s="107">
        <f t="shared" si="344"/>
        <v>0</v>
      </c>
      <c r="AI513" s="107">
        <f t="shared" si="345"/>
        <v>0</v>
      </c>
      <c r="AJ513" s="107">
        <f t="shared" si="346"/>
        <v>0</v>
      </c>
      <c r="AK513" s="107">
        <f t="shared" si="347"/>
        <v>0</v>
      </c>
      <c r="AL513" s="107">
        <f t="shared" si="348"/>
        <v>0</v>
      </c>
      <c r="AM513" s="107">
        <f t="shared" si="343"/>
        <v>0</v>
      </c>
      <c r="AO513" s="161" t="e">
        <f t="shared" si="349"/>
        <v>#DIV/0!</v>
      </c>
      <c r="AP513" s="161" t="e">
        <f t="shared" si="350"/>
        <v>#DIV/0!</v>
      </c>
      <c r="AQ513" s="161" t="e">
        <f t="shared" si="351"/>
        <v>#DIV/0!</v>
      </c>
      <c r="AR513" s="161" t="e">
        <f t="shared" si="352"/>
        <v>#DIV/0!</v>
      </c>
      <c r="AS513" s="161" t="e">
        <f t="shared" si="353"/>
        <v>#DIV/0!</v>
      </c>
      <c r="AT513" s="107">
        <f t="shared" si="354"/>
        <v>0</v>
      </c>
      <c r="AU513" s="161" t="e">
        <f t="shared" si="355"/>
        <v>#DIV/0!</v>
      </c>
      <c r="AV513" s="161" t="e">
        <f t="shared" si="356"/>
        <v>#DIV/0!</v>
      </c>
      <c r="AW513" s="161" t="e">
        <f t="shared" si="357"/>
        <v>#DIV/0!</v>
      </c>
      <c r="AX513" s="161" t="e">
        <f t="shared" si="358"/>
        <v>#DIV/0!</v>
      </c>
      <c r="AY513" s="161" t="e">
        <f t="shared" si="359"/>
        <v>#DIV/0!</v>
      </c>
      <c r="AZ513" s="107">
        <f t="shared" si="360"/>
        <v>0</v>
      </c>
      <c r="BA513" s="161" t="e">
        <f t="shared" si="361"/>
        <v>#DIV/0!</v>
      </c>
      <c r="BB513" s="161" t="e">
        <f t="shared" si="362"/>
        <v>#DIV/0!</v>
      </c>
      <c r="BC513" s="161" t="e">
        <f t="shared" si="363"/>
        <v>#DIV/0!</v>
      </c>
      <c r="BD513" s="161" t="e">
        <f t="shared" si="364"/>
        <v>#DIV/0!</v>
      </c>
      <c r="BE513" s="161" t="e">
        <f t="shared" si="365"/>
        <v>#DIV/0!</v>
      </c>
      <c r="BF513" s="107">
        <f t="shared" si="366"/>
        <v>0</v>
      </c>
      <c r="BG513" s="161" t="e">
        <f t="shared" si="367"/>
        <v>#DIV/0!</v>
      </c>
      <c r="BH513" s="161" t="e">
        <f t="shared" si="368"/>
        <v>#DIV/0!</v>
      </c>
      <c r="BI513" s="161" t="e">
        <f t="shared" si="369"/>
        <v>#DIV/0!</v>
      </c>
      <c r="BJ513" s="161" t="e">
        <f t="shared" si="370"/>
        <v>#DIV/0!</v>
      </c>
      <c r="BK513" s="161" t="e">
        <f t="shared" si="371"/>
        <v>#DIV/0!</v>
      </c>
      <c r="BL513" s="107">
        <f t="shared" si="372"/>
        <v>0</v>
      </c>
      <c r="BM513" s="161" t="e">
        <f t="shared" si="373"/>
        <v>#DIV/0!</v>
      </c>
      <c r="BN513" s="161" t="e">
        <f t="shared" si="374"/>
        <v>#DIV/0!</v>
      </c>
      <c r="BO513" s="161" t="e">
        <f t="shared" si="375"/>
        <v>#DIV/0!</v>
      </c>
      <c r="BP513" s="161" t="e">
        <f t="shared" si="376"/>
        <v>#DIV/0!</v>
      </c>
      <c r="BQ513" s="161" t="e">
        <f t="shared" si="377"/>
        <v>#DIV/0!</v>
      </c>
      <c r="BR513" s="107">
        <f t="shared" si="378"/>
        <v>0</v>
      </c>
      <c r="BS513" s="161" t="e">
        <f t="shared" si="379"/>
        <v>#DIV/0!</v>
      </c>
      <c r="BT513" s="161" t="e">
        <f t="shared" si="380"/>
        <v>#DIV/0!</v>
      </c>
      <c r="BU513" s="161" t="e">
        <f t="shared" si="381"/>
        <v>#DIV/0!</v>
      </c>
      <c r="BV513" s="161" t="e">
        <f t="shared" si="382"/>
        <v>#DIV/0!</v>
      </c>
      <c r="BW513" s="161" t="e">
        <f t="shared" si="383"/>
        <v>#DIV/0!</v>
      </c>
      <c r="BX513" s="107">
        <f t="shared" si="384"/>
        <v>0</v>
      </c>
      <c r="BZ513" s="40" t="e">
        <f>VLOOKUP(I513,Lists!$D$2:$D$19,1,FALSE)</f>
        <v>#N/A</v>
      </c>
      <c r="CA513" s="40" t="e">
        <f>VLOOKUP($I513,Blends!$B$2:$B$115,1,FALSE)</f>
        <v>#N/A</v>
      </c>
      <c r="CC513" s="218">
        <f>ROUND(IF($I513="Other HFC Blend",(Z513*$L513*SUMIF(Lists!$E$2:$E$133,'Quarterly Information'!$K513,Exchange_Value)+Z513*$N513*SUMIF(Lists!$E$2:$E$133,'Quarterly Information'!$M513,Exchange_Value)+Z513*$P513*SUMIF(Lists!$E$2:$E$133,'Quarterly Information'!$O513,Exchange_Value)+Z513*$R513*SUMIF(Lists!$E$2:$E$133,'Quarterly Information'!$Q513,Exchange_Value)+Z513*$T513*SUMIF(Lists!$E$2:$E$133,'Quarterly Information'!$S513,Exchange_Value))/1000,Z513*SUMIF(Lists!$E$2:$E$133,$I513,Exchange_Value)/1000),1)</f>
        <v>0</v>
      </c>
      <c r="CD513" s="218">
        <f>ROUND(IF($I513="Other HFC Blend",(AA513*$L513*SUMIF(Lists!$E$2:$E$133,'Quarterly Information'!$K513,Exchange_Value)+AA513*$N513*SUMIF(Lists!$E$2:$E$133,'Quarterly Information'!$M513,Exchange_Value)+AA513*$P513*SUMIF(Lists!$E$2:$E$133,'Quarterly Information'!$O513,Exchange_Value)+AA513*$R513*SUMIF(Lists!$E$2:$E$133,'Quarterly Information'!$Q513,Exchange_Value)+AA513*$T513*SUMIF(Lists!$E$2:$E$133,'Quarterly Information'!$S513,Exchange_Value))/1000,AA513*SUMIF(Lists!$E$2:$E$133,$I513,Exchange_Value)/1000),1)</f>
        <v>0</v>
      </c>
      <c r="CE513" s="218">
        <f>ROUND(IF($I513="Other HFC Blend",(AB513*$L513*SUMIF(Lists!$E$2:$E$133,'Quarterly Information'!$K513,Exchange_Value)+AB513*$N513*SUMIF(Lists!$E$2:$E$133,'Quarterly Information'!$M513,Exchange_Value)+AB513*$P513*SUMIF(Lists!$E$2:$E$133,'Quarterly Information'!$O513,Exchange_Value)+AB513*$R513*SUMIF(Lists!$E$2:$E$133,'Quarterly Information'!$Q513,Exchange_Value)+AB513*$T513*SUMIF(Lists!$E$2:$E$133,'Quarterly Information'!$S513,Exchange_Value))/1000,AB513*SUMIF(Lists!$E$2:$E$133,$I513,Exchange_Value)/1000),1)</f>
        <v>0</v>
      </c>
      <c r="CF513" s="218">
        <f>ROUND(IF($I513="Other HFC Blend",(AC513*$L513*SUMIF(Lists!$E$2:$E$133,'Quarterly Information'!$K513,Exchange_Value)+AC513*$N513*SUMIF(Lists!$E$2:$E$133,'Quarterly Information'!$M513,Exchange_Value)+AC513*$P513*SUMIF(Lists!$E$2:$E$133,'Quarterly Information'!$O513,Exchange_Value)+AC513*$R513*SUMIF(Lists!$E$2:$E$133,'Quarterly Information'!$Q513,Exchange_Value)+AC513*$T513*SUMIF(Lists!$E$2:$E$133,'Quarterly Information'!$S513,Exchange_Value))/1000,AC513*SUMIF(Lists!$E$2:$E$133,$I513,Exchange_Value)/1000),1)</f>
        <v>0</v>
      </c>
      <c r="CG513" s="218">
        <f>ROUND(IF($I513="Other HFC Blend",(AD513*$L513*SUMIF(Lists!$E$2:$E$133,'Quarterly Information'!$K513,Exchange_Value)+AD513*$N513*SUMIF(Lists!$E$2:$E$133,'Quarterly Information'!$M513,Exchange_Value)+AD513*$P513*SUMIF(Lists!$E$2:$E$133,'Quarterly Information'!$O513,Exchange_Value)+AD513*$R513*SUMIF(Lists!$E$2:$E$133,'Quarterly Information'!$Q513,Exchange_Value)+AD513*$T513*SUMIF(Lists!$E$2:$E$133,'Quarterly Information'!$S513,Exchange_Value))/1000,AD513*SUMIF(Lists!$E$2:$E$133,$I513,Exchange_Value)/1000),1)</f>
        <v>0</v>
      </c>
      <c r="CH513" s="218">
        <f>ROUND(IF($I513="Other HFC Blend",(AE513*$L513*SUMIF(Lists!$E$2:$E$133,'Quarterly Information'!$K513,Exchange_Value)+AE513*$N513*SUMIF(Lists!$E$2:$E$133,'Quarterly Information'!$M513,Exchange_Value)+AE513*$P513*SUMIF(Lists!$E$2:$E$133,'Quarterly Information'!$O513,Exchange_Value)+AE513*$R513*SUMIF(Lists!$E$2:$E$133,'Quarterly Information'!$Q513,Exchange_Value)+AE513*$T513*SUMIF(Lists!$E$2:$E$133,'Quarterly Information'!$S513,Exchange_Value))/1000,AE513*SUMIF(Lists!$E$2:$E$133,$I513,Exchange_Value)/1000),1)</f>
        <v>0</v>
      </c>
      <c r="CI513" s="218">
        <f>ROUND(IF($I513="Other HFC Blend",(AF513*$L513*SUMIF(Lists!$E$2:$E$133,'Quarterly Information'!$K513,Exchange_Value)+AF513*$N513*SUMIF(Lists!$E$2:$E$133,'Quarterly Information'!$M513,Exchange_Value)+AF513*$P513*SUMIF(Lists!$E$2:$E$133,'Quarterly Information'!$O513,Exchange_Value)+AF513*$R513*SUMIF(Lists!$E$2:$E$133,'Quarterly Information'!$Q513,Exchange_Value)+AF513*$T513*SUMIF(Lists!$E$2:$E$133,'Quarterly Information'!$S513,Exchange_Value))/1000,AF513*SUMIF(Lists!$E$2:$E$133,$I513,Exchange_Value)/1000),1)</f>
        <v>0</v>
      </c>
    </row>
    <row r="514" spans="1:87" ht="14" x14ac:dyDescent="0.25">
      <c r="A514" s="39">
        <v>472</v>
      </c>
      <c r="B514" s="90" t="str">
        <f t="shared" si="342"/>
        <v/>
      </c>
      <c r="C514" s="159"/>
      <c r="D514" s="91"/>
      <c r="E514" s="174"/>
      <c r="F514" s="92"/>
      <c r="G514" s="93"/>
      <c r="H514" s="94"/>
      <c r="I514" s="92"/>
      <c r="J514" s="200"/>
      <c r="K514" s="210"/>
      <c r="L514" s="95"/>
      <c r="M514" s="92"/>
      <c r="N514" s="95"/>
      <c r="O514" s="92"/>
      <c r="P514" s="95"/>
      <c r="Q514" s="128"/>
      <c r="R514" s="95"/>
      <c r="S514" s="128"/>
      <c r="T514" s="211"/>
      <c r="U514" s="203"/>
      <c r="V514" s="92"/>
      <c r="W514" s="96"/>
      <c r="X514" s="92"/>
      <c r="Y514" s="220"/>
      <c r="Z514" s="226"/>
      <c r="AA514" s="165"/>
      <c r="AB514" s="165"/>
      <c r="AC514" s="165"/>
      <c r="AD514" s="165"/>
      <c r="AE514" s="165"/>
      <c r="AF514" s="168"/>
      <c r="AG514"/>
      <c r="AH514" s="107">
        <f t="shared" si="344"/>
        <v>0</v>
      </c>
      <c r="AI514" s="107">
        <f t="shared" si="345"/>
        <v>0</v>
      </c>
      <c r="AJ514" s="107">
        <f t="shared" si="346"/>
        <v>0</v>
      </c>
      <c r="AK514" s="107">
        <f t="shared" si="347"/>
        <v>0</v>
      </c>
      <c r="AL514" s="107">
        <f t="shared" si="348"/>
        <v>0</v>
      </c>
      <c r="AM514" s="107">
        <f t="shared" si="343"/>
        <v>0</v>
      </c>
      <c r="AO514" s="161" t="e">
        <f t="shared" si="349"/>
        <v>#DIV/0!</v>
      </c>
      <c r="AP514" s="161" t="e">
        <f t="shared" si="350"/>
        <v>#DIV/0!</v>
      </c>
      <c r="AQ514" s="161" t="e">
        <f t="shared" si="351"/>
        <v>#DIV/0!</v>
      </c>
      <c r="AR514" s="161" t="e">
        <f t="shared" si="352"/>
        <v>#DIV/0!</v>
      </c>
      <c r="AS514" s="161" t="e">
        <f t="shared" si="353"/>
        <v>#DIV/0!</v>
      </c>
      <c r="AT514" s="107">
        <f t="shared" si="354"/>
        <v>0</v>
      </c>
      <c r="AU514" s="161" t="e">
        <f t="shared" si="355"/>
        <v>#DIV/0!</v>
      </c>
      <c r="AV514" s="161" t="e">
        <f t="shared" si="356"/>
        <v>#DIV/0!</v>
      </c>
      <c r="AW514" s="161" t="e">
        <f t="shared" si="357"/>
        <v>#DIV/0!</v>
      </c>
      <c r="AX514" s="161" t="e">
        <f t="shared" si="358"/>
        <v>#DIV/0!</v>
      </c>
      <c r="AY514" s="161" t="e">
        <f t="shared" si="359"/>
        <v>#DIV/0!</v>
      </c>
      <c r="AZ514" s="107">
        <f t="shared" si="360"/>
        <v>0</v>
      </c>
      <c r="BA514" s="161" t="e">
        <f t="shared" si="361"/>
        <v>#DIV/0!</v>
      </c>
      <c r="BB514" s="161" t="e">
        <f t="shared" si="362"/>
        <v>#DIV/0!</v>
      </c>
      <c r="BC514" s="161" t="e">
        <f t="shared" si="363"/>
        <v>#DIV/0!</v>
      </c>
      <c r="BD514" s="161" t="e">
        <f t="shared" si="364"/>
        <v>#DIV/0!</v>
      </c>
      <c r="BE514" s="161" t="e">
        <f t="shared" si="365"/>
        <v>#DIV/0!</v>
      </c>
      <c r="BF514" s="107">
        <f t="shared" si="366"/>
        <v>0</v>
      </c>
      <c r="BG514" s="161" t="e">
        <f t="shared" si="367"/>
        <v>#DIV/0!</v>
      </c>
      <c r="BH514" s="161" t="e">
        <f t="shared" si="368"/>
        <v>#DIV/0!</v>
      </c>
      <c r="BI514" s="161" t="e">
        <f t="shared" si="369"/>
        <v>#DIV/0!</v>
      </c>
      <c r="BJ514" s="161" t="e">
        <f t="shared" si="370"/>
        <v>#DIV/0!</v>
      </c>
      <c r="BK514" s="161" t="e">
        <f t="shared" si="371"/>
        <v>#DIV/0!</v>
      </c>
      <c r="BL514" s="107">
        <f t="shared" si="372"/>
        <v>0</v>
      </c>
      <c r="BM514" s="161" t="e">
        <f t="shared" si="373"/>
        <v>#DIV/0!</v>
      </c>
      <c r="BN514" s="161" t="e">
        <f t="shared" si="374"/>
        <v>#DIV/0!</v>
      </c>
      <c r="BO514" s="161" t="e">
        <f t="shared" si="375"/>
        <v>#DIV/0!</v>
      </c>
      <c r="BP514" s="161" t="e">
        <f t="shared" si="376"/>
        <v>#DIV/0!</v>
      </c>
      <c r="BQ514" s="161" t="e">
        <f t="shared" si="377"/>
        <v>#DIV/0!</v>
      </c>
      <c r="BR514" s="107">
        <f t="shared" si="378"/>
        <v>0</v>
      </c>
      <c r="BS514" s="161" t="e">
        <f t="shared" si="379"/>
        <v>#DIV/0!</v>
      </c>
      <c r="BT514" s="161" t="e">
        <f t="shared" si="380"/>
        <v>#DIV/0!</v>
      </c>
      <c r="BU514" s="161" t="e">
        <f t="shared" si="381"/>
        <v>#DIV/0!</v>
      </c>
      <c r="BV514" s="161" t="e">
        <f t="shared" si="382"/>
        <v>#DIV/0!</v>
      </c>
      <c r="BW514" s="161" t="e">
        <f t="shared" si="383"/>
        <v>#DIV/0!</v>
      </c>
      <c r="BX514" s="107">
        <f t="shared" si="384"/>
        <v>0</v>
      </c>
      <c r="BZ514" s="40" t="e">
        <f>VLOOKUP(I514,Lists!$D$2:$D$19,1,FALSE)</f>
        <v>#N/A</v>
      </c>
      <c r="CA514" s="40" t="e">
        <f>VLOOKUP($I514,Blends!$B$2:$B$115,1,FALSE)</f>
        <v>#N/A</v>
      </c>
      <c r="CC514" s="218">
        <f>ROUND(IF($I514="Other HFC Blend",(Z514*$L514*SUMIF(Lists!$E$2:$E$133,'Quarterly Information'!$K514,Exchange_Value)+Z514*$N514*SUMIF(Lists!$E$2:$E$133,'Quarterly Information'!$M514,Exchange_Value)+Z514*$P514*SUMIF(Lists!$E$2:$E$133,'Quarterly Information'!$O514,Exchange_Value)+Z514*$R514*SUMIF(Lists!$E$2:$E$133,'Quarterly Information'!$Q514,Exchange_Value)+Z514*$T514*SUMIF(Lists!$E$2:$E$133,'Quarterly Information'!$S514,Exchange_Value))/1000,Z514*SUMIF(Lists!$E$2:$E$133,$I514,Exchange_Value)/1000),1)</f>
        <v>0</v>
      </c>
      <c r="CD514" s="218">
        <f>ROUND(IF($I514="Other HFC Blend",(AA514*$L514*SUMIF(Lists!$E$2:$E$133,'Quarterly Information'!$K514,Exchange_Value)+AA514*$N514*SUMIF(Lists!$E$2:$E$133,'Quarterly Information'!$M514,Exchange_Value)+AA514*$P514*SUMIF(Lists!$E$2:$E$133,'Quarterly Information'!$O514,Exchange_Value)+AA514*$R514*SUMIF(Lists!$E$2:$E$133,'Quarterly Information'!$Q514,Exchange_Value)+AA514*$T514*SUMIF(Lists!$E$2:$E$133,'Quarterly Information'!$S514,Exchange_Value))/1000,AA514*SUMIF(Lists!$E$2:$E$133,$I514,Exchange_Value)/1000),1)</f>
        <v>0</v>
      </c>
      <c r="CE514" s="218">
        <f>ROUND(IF($I514="Other HFC Blend",(AB514*$L514*SUMIF(Lists!$E$2:$E$133,'Quarterly Information'!$K514,Exchange_Value)+AB514*$N514*SUMIF(Lists!$E$2:$E$133,'Quarterly Information'!$M514,Exchange_Value)+AB514*$P514*SUMIF(Lists!$E$2:$E$133,'Quarterly Information'!$O514,Exchange_Value)+AB514*$R514*SUMIF(Lists!$E$2:$E$133,'Quarterly Information'!$Q514,Exchange_Value)+AB514*$T514*SUMIF(Lists!$E$2:$E$133,'Quarterly Information'!$S514,Exchange_Value))/1000,AB514*SUMIF(Lists!$E$2:$E$133,$I514,Exchange_Value)/1000),1)</f>
        <v>0</v>
      </c>
      <c r="CF514" s="218">
        <f>ROUND(IF($I514="Other HFC Blend",(AC514*$L514*SUMIF(Lists!$E$2:$E$133,'Quarterly Information'!$K514,Exchange_Value)+AC514*$N514*SUMIF(Lists!$E$2:$E$133,'Quarterly Information'!$M514,Exchange_Value)+AC514*$P514*SUMIF(Lists!$E$2:$E$133,'Quarterly Information'!$O514,Exchange_Value)+AC514*$R514*SUMIF(Lists!$E$2:$E$133,'Quarterly Information'!$Q514,Exchange_Value)+AC514*$T514*SUMIF(Lists!$E$2:$E$133,'Quarterly Information'!$S514,Exchange_Value))/1000,AC514*SUMIF(Lists!$E$2:$E$133,$I514,Exchange_Value)/1000),1)</f>
        <v>0</v>
      </c>
      <c r="CG514" s="218">
        <f>ROUND(IF($I514="Other HFC Blend",(AD514*$L514*SUMIF(Lists!$E$2:$E$133,'Quarterly Information'!$K514,Exchange_Value)+AD514*$N514*SUMIF(Lists!$E$2:$E$133,'Quarterly Information'!$M514,Exchange_Value)+AD514*$P514*SUMIF(Lists!$E$2:$E$133,'Quarterly Information'!$O514,Exchange_Value)+AD514*$R514*SUMIF(Lists!$E$2:$E$133,'Quarterly Information'!$Q514,Exchange_Value)+AD514*$T514*SUMIF(Lists!$E$2:$E$133,'Quarterly Information'!$S514,Exchange_Value))/1000,AD514*SUMIF(Lists!$E$2:$E$133,$I514,Exchange_Value)/1000),1)</f>
        <v>0</v>
      </c>
      <c r="CH514" s="218">
        <f>ROUND(IF($I514="Other HFC Blend",(AE514*$L514*SUMIF(Lists!$E$2:$E$133,'Quarterly Information'!$K514,Exchange_Value)+AE514*$N514*SUMIF(Lists!$E$2:$E$133,'Quarterly Information'!$M514,Exchange_Value)+AE514*$P514*SUMIF(Lists!$E$2:$E$133,'Quarterly Information'!$O514,Exchange_Value)+AE514*$R514*SUMIF(Lists!$E$2:$E$133,'Quarterly Information'!$Q514,Exchange_Value)+AE514*$T514*SUMIF(Lists!$E$2:$E$133,'Quarterly Information'!$S514,Exchange_Value))/1000,AE514*SUMIF(Lists!$E$2:$E$133,$I514,Exchange_Value)/1000),1)</f>
        <v>0</v>
      </c>
      <c r="CI514" s="218">
        <f>ROUND(IF($I514="Other HFC Blend",(AF514*$L514*SUMIF(Lists!$E$2:$E$133,'Quarterly Information'!$K514,Exchange_Value)+AF514*$N514*SUMIF(Lists!$E$2:$E$133,'Quarterly Information'!$M514,Exchange_Value)+AF514*$P514*SUMIF(Lists!$E$2:$E$133,'Quarterly Information'!$O514,Exchange_Value)+AF514*$R514*SUMIF(Lists!$E$2:$E$133,'Quarterly Information'!$Q514,Exchange_Value)+AF514*$T514*SUMIF(Lists!$E$2:$E$133,'Quarterly Information'!$S514,Exchange_Value))/1000,AF514*SUMIF(Lists!$E$2:$E$133,$I514,Exchange_Value)/1000),1)</f>
        <v>0</v>
      </c>
    </row>
    <row r="515" spans="1:87" ht="14" x14ac:dyDescent="0.25">
      <c r="A515" s="39">
        <v>473</v>
      </c>
      <c r="B515" s="90" t="str">
        <f t="shared" si="342"/>
        <v/>
      </c>
      <c r="C515" s="159"/>
      <c r="D515" s="91"/>
      <c r="E515" s="174"/>
      <c r="F515" s="92"/>
      <c r="G515" s="93"/>
      <c r="H515" s="94"/>
      <c r="I515" s="92"/>
      <c r="J515" s="200"/>
      <c r="K515" s="210"/>
      <c r="L515" s="95"/>
      <c r="M515" s="92"/>
      <c r="N515" s="95"/>
      <c r="O515" s="92"/>
      <c r="P515" s="95"/>
      <c r="Q515" s="128"/>
      <c r="R515" s="95"/>
      <c r="S515" s="128"/>
      <c r="T515" s="211"/>
      <c r="U515" s="203"/>
      <c r="V515" s="92"/>
      <c r="W515" s="96"/>
      <c r="X515" s="92"/>
      <c r="Y515" s="220"/>
      <c r="Z515" s="226"/>
      <c r="AA515" s="165"/>
      <c r="AB515" s="165"/>
      <c r="AC515" s="165"/>
      <c r="AD515" s="165"/>
      <c r="AE515" s="165"/>
      <c r="AF515" s="168"/>
      <c r="AG515"/>
      <c r="AH515" s="107">
        <f t="shared" si="344"/>
        <v>0</v>
      </c>
      <c r="AI515" s="107">
        <f t="shared" si="345"/>
        <v>0</v>
      </c>
      <c r="AJ515" s="107">
        <f t="shared" si="346"/>
        <v>0</v>
      </c>
      <c r="AK515" s="107">
        <f t="shared" si="347"/>
        <v>0</v>
      </c>
      <c r="AL515" s="107">
        <f t="shared" si="348"/>
        <v>0</v>
      </c>
      <c r="AM515" s="107">
        <f t="shared" si="343"/>
        <v>0</v>
      </c>
      <c r="AO515" s="161" t="e">
        <f t="shared" si="349"/>
        <v>#DIV/0!</v>
      </c>
      <c r="AP515" s="161" t="e">
        <f t="shared" si="350"/>
        <v>#DIV/0!</v>
      </c>
      <c r="AQ515" s="161" t="e">
        <f t="shared" si="351"/>
        <v>#DIV/0!</v>
      </c>
      <c r="AR515" s="161" t="e">
        <f t="shared" si="352"/>
        <v>#DIV/0!</v>
      </c>
      <c r="AS515" s="161" t="e">
        <f t="shared" si="353"/>
        <v>#DIV/0!</v>
      </c>
      <c r="AT515" s="107">
        <f t="shared" si="354"/>
        <v>0</v>
      </c>
      <c r="AU515" s="161" t="e">
        <f t="shared" si="355"/>
        <v>#DIV/0!</v>
      </c>
      <c r="AV515" s="161" t="e">
        <f t="shared" si="356"/>
        <v>#DIV/0!</v>
      </c>
      <c r="AW515" s="161" t="e">
        <f t="shared" si="357"/>
        <v>#DIV/0!</v>
      </c>
      <c r="AX515" s="161" t="e">
        <f t="shared" si="358"/>
        <v>#DIV/0!</v>
      </c>
      <c r="AY515" s="161" t="e">
        <f t="shared" si="359"/>
        <v>#DIV/0!</v>
      </c>
      <c r="AZ515" s="107">
        <f t="shared" si="360"/>
        <v>0</v>
      </c>
      <c r="BA515" s="161" t="e">
        <f t="shared" si="361"/>
        <v>#DIV/0!</v>
      </c>
      <c r="BB515" s="161" t="e">
        <f t="shared" si="362"/>
        <v>#DIV/0!</v>
      </c>
      <c r="BC515" s="161" t="e">
        <f t="shared" si="363"/>
        <v>#DIV/0!</v>
      </c>
      <c r="BD515" s="161" t="e">
        <f t="shared" si="364"/>
        <v>#DIV/0!</v>
      </c>
      <c r="BE515" s="161" t="e">
        <f t="shared" si="365"/>
        <v>#DIV/0!</v>
      </c>
      <c r="BF515" s="107">
        <f t="shared" si="366"/>
        <v>0</v>
      </c>
      <c r="BG515" s="161" t="e">
        <f t="shared" si="367"/>
        <v>#DIV/0!</v>
      </c>
      <c r="BH515" s="161" t="e">
        <f t="shared" si="368"/>
        <v>#DIV/0!</v>
      </c>
      <c r="BI515" s="161" t="e">
        <f t="shared" si="369"/>
        <v>#DIV/0!</v>
      </c>
      <c r="BJ515" s="161" t="e">
        <f t="shared" si="370"/>
        <v>#DIV/0!</v>
      </c>
      <c r="BK515" s="161" t="e">
        <f t="shared" si="371"/>
        <v>#DIV/0!</v>
      </c>
      <c r="BL515" s="107">
        <f t="shared" si="372"/>
        <v>0</v>
      </c>
      <c r="BM515" s="161" t="e">
        <f t="shared" si="373"/>
        <v>#DIV/0!</v>
      </c>
      <c r="BN515" s="161" t="e">
        <f t="shared" si="374"/>
        <v>#DIV/0!</v>
      </c>
      <c r="BO515" s="161" t="e">
        <f t="shared" si="375"/>
        <v>#DIV/0!</v>
      </c>
      <c r="BP515" s="161" t="e">
        <f t="shared" si="376"/>
        <v>#DIV/0!</v>
      </c>
      <c r="BQ515" s="161" t="e">
        <f t="shared" si="377"/>
        <v>#DIV/0!</v>
      </c>
      <c r="BR515" s="107">
        <f t="shared" si="378"/>
        <v>0</v>
      </c>
      <c r="BS515" s="161" t="e">
        <f t="shared" si="379"/>
        <v>#DIV/0!</v>
      </c>
      <c r="BT515" s="161" t="e">
        <f t="shared" si="380"/>
        <v>#DIV/0!</v>
      </c>
      <c r="BU515" s="161" t="e">
        <f t="shared" si="381"/>
        <v>#DIV/0!</v>
      </c>
      <c r="BV515" s="161" t="e">
        <f t="shared" si="382"/>
        <v>#DIV/0!</v>
      </c>
      <c r="BW515" s="161" t="e">
        <f t="shared" si="383"/>
        <v>#DIV/0!</v>
      </c>
      <c r="BX515" s="107">
        <f t="shared" si="384"/>
        <v>0</v>
      </c>
      <c r="BZ515" s="40" t="e">
        <f>VLOOKUP(I515,Lists!$D$2:$D$19,1,FALSE)</f>
        <v>#N/A</v>
      </c>
      <c r="CA515" s="40" t="e">
        <f>VLOOKUP($I515,Blends!$B$2:$B$115,1,FALSE)</f>
        <v>#N/A</v>
      </c>
      <c r="CC515" s="218">
        <f>ROUND(IF($I515="Other HFC Blend",(Z515*$L515*SUMIF(Lists!$E$2:$E$133,'Quarterly Information'!$K515,Exchange_Value)+Z515*$N515*SUMIF(Lists!$E$2:$E$133,'Quarterly Information'!$M515,Exchange_Value)+Z515*$P515*SUMIF(Lists!$E$2:$E$133,'Quarterly Information'!$O515,Exchange_Value)+Z515*$R515*SUMIF(Lists!$E$2:$E$133,'Quarterly Information'!$Q515,Exchange_Value)+Z515*$T515*SUMIF(Lists!$E$2:$E$133,'Quarterly Information'!$S515,Exchange_Value))/1000,Z515*SUMIF(Lists!$E$2:$E$133,$I515,Exchange_Value)/1000),1)</f>
        <v>0</v>
      </c>
      <c r="CD515" s="218">
        <f>ROUND(IF($I515="Other HFC Blend",(AA515*$L515*SUMIF(Lists!$E$2:$E$133,'Quarterly Information'!$K515,Exchange_Value)+AA515*$N515*SUMIF(Lists!$E$2:$E$133,'Quarterly Information'!$M515,Exchange_Value)+AA515*$P515*SUMIF(Lists!$E$2:$E$133,'Quarterly Information'!$O515,Exchange_Value)+AA515*$R515*SUMIF(Lists!$E$2:$E$133,'Quarterly Information'!$Q515,Exchange_Value)+AA515*$T515*SUMIF(Lists!$E$2:$E$133,'Quarterly Information'!$S515,Exchange_Value))/1000,AA515*SUMIF(Lists!$E$2:$E$133,$I515,Exchange_Value)/1000),1)</f>
        <v>0</v>
      </c>
      <c r="CE515" s="218">
        <f>ROUND(IF($I515="Other HFC Blend",(AB515*$L515*SUMIF(Lists!$E$2:$E$133,'Quarterly Information'!$K515,Exchange_Value)+AB515*$N515*SUMIF(Lists!$E$2:$E$133,'Quarterly Information'!$M515,Exchange_Value)+AB515*$P515*SUMIF(Lists!$E$2:$E$133,'Quarterly Information'!$O515,Exchange_Value)+AB515*$R515*SUMIF(Lists!$E$2:$E$133,'Quarterly Information'!$Q515,Exchange_Value)+AB515*$T515*SUMIF(Lists!$E$2:$E$133,'Quarterly Information'!$S515,Exchange_Value))/1000,AB515*SUMIF(Lists!$E$2:$E$133,$I515,Exchange_Value)/1000),1)</f>
        <v>0</v>
      </c>
      <c r="CF515" s="218">
        <f>ROUND(IF($I515="Other HFC Blend",(AC515*$L515*SUMIF(Lists!$E$2:$E$133,'Quarterly Information'!$K515,Exchange_Value)+AC515*$N515*SUMIF(Lists!$E$2:$E$133,'Quarterly Information'!$M515,Exchange_Value)+AC515*$P515*SUMIF(Lists!$E$2:$E$133,'Quarterly Information'!$O515,Exchange_Value)+AC515*$R515*SUMIF(Lists!$E$2:$E$133,'Quarterly Information'!$Q515,Exchange_Value)+AC515*$T515*SUMIF(Lists!$E$2:$E$133,'Quarterly Information'!$S515,Exchange_Value))/1000,AC515*SUMIF(Lists!$E$2:$E$133,$I515,Exchange_Value)/1000),1)</f>
        <v>0</v>
      </c>
      <c r="CG515" s="218">
        <f>ROUND(IF($I515="Other HFC Blend",(AD515*$L515*SUMIF(Lists!$E$2:$E$133,'Quarterly Information'!$K515,Exchange_Value)+AD515*$N515*SUMIF(Lists!$E$2:$E$133,'Quarterly Information'!$M515,Exchange_Value)+AD515*$P515*SUMIF(Lists!$E$2:$E$133,'Quarterly Information'!$O515,Exchange_Value)+AD515*$R515*SUMIF(Lists!$E$2:$E$133,'Quarterly Information'!$Q515,Exchange_Value)+AD515*$T515*SUMIF(Lists!$E$2:$E$133,'Quarterly Information'!$S515,Exchange_Value))/1000,AD515*SUMIF(Lists!$E$2:$E$133,$I515,Exchange_Value)/1000),1)</f>
        <v>0</v>
      </c>
      <c r="CH515" s="218">
        <f>ROUND(IF($I515="Other HFC Blend",(AE515*$L515*SUMIF(Lists!$E$2:$E$133,'Quarterly Information'!$K515,Exchange_Value)+AE515*$N515*SUMIF(Lists!$E$2:$E$133,'Quarterly Information'!$M515,Exchange_Value)+AE515*$P515*SUMIF(Lists!$E$2:$E$133,'Quarterly Information'!$O515,Exchange_Value)+AE515*$R515*SUMIF(Lists!$E$2:$E$133,'Quarterly Information'!$Q515,Exchange_Value)+AE515*$T515*SUMIF(Lists!$E$2:$E$133,'Quarterly Information'!$S515,Exchange_Value))/1000,AE515*SUMIF(Lists!$E$2:$E$133,$I515,Exchange_Value)/1000),1)</f>
        <v>0</v>
      </c>
      <c r="CI515" s="218">
        <f>ROUND(IF($I515="Other HFC Blend",(AF515*$L515*SUMIF(Lists!$E$2:$E$133,'Quarterly Information'!$K515,Exchange_Value)+AF515*$N515*SUMIF(Lists!$E$2:$E$133,'Quarterly Information'!$M515,Exchange_Value)+AF515*$P515*SUMIF(Lists!$E$2:$E$133,'Quarterly Information'!$O515,Exchange_Value)+AF515*$R515*SUMIF(Lists!$E$2:$E$133,'Quarterly Information'!$Q515,Exchange_Value)+AF515*$T515*SUMIF(Lists!$E$2:$E$133,'Quarterly Information'!$S515,Exchange_Value))/1000,AF515*SUMIF(Lists!$E$2:$E$133,$I515,Exchange_Value)/1000),1)</f>
        <v>0</v>
      </c>
    </row>
    <row r="516" spans="1:87" ht="14" x14ac:dyDescent="0.25">
      <c r="A516" s="39">
        <v>474</v>
      </c>
      <c r="B516" s="90" t="str">
        <f t="shared" si="342"/>
        <v/>
      </c>
      <c r="C516" s="159"/>
      <c r="D516" s="91"/>
      <c r="E516" s="174"/>
      <c r="F516" s="92"/>
      <c r="G516" s="93"/>
      <c r="H516" s="94"/>
      <c r="I516" s="92"/>
      <c r="J516" s="200"/>
      <c r="K516" s="210"/>
      <c r="L516" s="95"/>
      <c r="M516" s="92"/>
      <c r="N516" s="95"/>
      <c r="O516" s="92"/>
      <c r="P516" s="95"/>
      <c r="Q516" s="128"/>
      <c r="R516" s="95"/>
      <c r="S516" s="128"/>
      <c r="T516" s="211"/>
      <c r="U516" s="203"/>
      <c r="V516" s="92"/>
      <c r="W516" s="96"/>
      <c r="X516" s="92"/>
      <c r="Y516" s="220"/>
      <c r="Z516" s="226"/>
      <c r="AA516" s="165"/>
      <c r="AB516" s="165"/>
      <c r="AC516" s="165"/>
      <c r="AD516" s="165"/>
      <c r="AE516" s="165"/>
      <c r="AF516" s="168"/>
      <c r="AG516"/>
      <c r="AH516" s="107">
        <f t="shared" si="344"/>
        <v>0</v>
      </c>
      <c r="AI516" s="107">
        <f t="shared" si="345"/>
        <v>0</v>
      </c>
      <c r="AJ516" s="107">
        <f t="shared" si="346"/>
        <v>0</v>
      </c>
      <c r="AK516" s="107">
        <f t="shared" si="347"/>
        <v>0</v>
      </c>
      <c r="AL516" s="107">
        <f t="shared" si="348"/>
        <v>0</v>
      </c>
      <c r="AM516" s="107">
        <f t="shared" si="343"/>
        <v>0</v>
      </c>
      <c r="AO516" s="161" t="e">
        <f t="shared" si="349"/>
        <v>#DIV/0!</v>
      </c>
      <c r="AP516" s="161" t="e">
        <f t="shared" si="350"/>
        <v>#DIV/0!</v>
      </c>
      <c r="AQ516" s="161" t="e">
        <f t="shared" si="351"/>
        <v>#DIV/0!</v>
      </c>
      <c r="AR516" s="161" t="e">
        <f t="shared" si="352"/>
        <v>#DIV/0!</v>
      </c>
      <c r="AS516" s="161" t="e">
        <f t="shared" si="353"/>
        <v>#DIV/0!</v>
      </c>
      <c r="AT516" s="107">
        <f t="shared" si="354"/>
        <v>0</v>
      </c>
      <c r="AU516" s="161" t="e">
        <f t="shared" si="355"/>
        <v>#DIV/0!</v>
      </c>
      <c r="AV516" s="161" t="e">
        <f t="shared" si="356"/>
        <v>#DIV/0!</v>
      </c>
      <c r="AW516" s="161" t="e">
        <f t="shared" si="357"/>
        <v>#DIV/0!</v>
      </c>
      <c r="AX516" s="161" t="e">
        <f t="shared" si="358"/>
        <v>#DIV/0!</v>
      </c>
      <c r="AY516" s="161" t="e">
        <f t="shared" si="359"/>
        <v>#DIV/0!</v>
      </c>
      <c r="AZ516" s="107">
        <f t="shared" si="360"/>
        <v>0</v>
      </c>
      <c r="BA516" s="161" t="e">
        <f t="shared" si="361"/>
        <v>#DIV/0!</v>
      </c>
      <c r="BB516" s="161" t="e">
        <f t="shared" si="362"/>
        <v>#DIV/0!</v>
      </c>
      <c r="BC516" s="161" t="e">
        <f t="shared" si="363"/>
        <v>#DIV/0!</v>
      </c>
      <c r="BD516" s="161" t="e">
        <f t="shared" si="364"/>
        <v>#DIV/0!</v>
      </c>
      <c r="BE516" s="161" t="e">
        <f t="shared" si="365"/>
        <v>#DIV/0!</v>
      </c>
      <c r="BF516" s="107">
        <f t="shared" si="366"/>
        <v>0</v>
      </c>
      <c r="BG516" s="161" t="e">
        <f t="shared" si="367"/>
        <v>#DIV/0!</v>
      </c>
      <c r="BH516" s="161" t="e">
        <f t="shared" si="368"/>
        <v>#DIV/0!</v>
      </c>
      <c r="BI516" s="161" t="e">
        <f t="shared" si="369"/>
        <v>#DIV/0!</v>
      </c>
      <c r="BJ516" s="161" t="e">
        <f t="shared" si="370"/>
        <v>#DIV/0!</v>
      </c>
      <c r="BK516" s="161" t="e">
        <f t="shared" si="371"/>
        <v>#DIV/0!</v>
      </c>
      <c r="BL516" s="107">
        <f t="shared" si="372"/>
        <v>0</v>
      </c>
      <c r="BM516" s="161" t="e">
        <f t="shared" si="373"/>
        <v>#DIV/0!</v>
      </c>
      <c r="BN516" s="161" t="e">
        <f t="shared" si="374"/>
        <v>#DIV/0!</v>
      </c>
      <c r="BO516" s="161" t="e">
        <f t="shared" si="375"/>
        <v>#DIV/0!</v>
      </c>
      <c r="BP516" s="161" t="e">
        <f t="shared" si="376"/>
        <v>#DIV/0!</v>
      </c>
      <c r="BQ516" s="161" t="e">
        <f t="shared" si="377"/>
        <v>#DIV/0!</v>
      </c>
      <c r="BR516" s="107">
        <f t="shared" si="378"/>
        <v>0</v>
      </c>
      <c r="BS516" s="161" t="e">
        <f t="shared" si="379"/>
        <v>#DIV/0!</v>
      </c>
      <c r="BT516" s="161" t="e">
        <f t="shared" si="380"/>
        <v>#DIV/0!</v>
      </c>
      <c r="BU516" s="161" t="e">
        <f t="shared" si="381"/>
        <v>#DIV/0!</v>
      </c>
      <c r="BV516" s="161" t="e">
        <f t="shared" si="382"/>
        <v>#DIV/0!</v>
      </c>
      <c r="BW516" s="161" t="e">
        <f t="shared" si="383"/>
        <v>#DIV/0!</v>
      </c>
      <c r="BX516" s="107">
        <f t="shared" si="384"/>
        <v>0</v>
      </c>
      <c r="BZ516" s="40" t="e">
        <f>VLOOKUP(I516,Lists!$D$2:$D$19,1,FALSE)</f>
        <v>#N/A</v>
      </c>
      <c r="CA516" s="40" t="e">
        <f>VLOOKUP($I516,Blends!$B$2:$B$115,1,FALSE)</f>
        <v>#N/A</v>
      </c>
      <c r="CC516" s="218">
        <f>ROUND(IF($I516="Other HFC Blend",(Z516*$L516*SUMIF(Lists!$E$2:$E$133,'Quarterly Information'!$K516,Exchange_Value)+Z516*$N516*SUMIF(Lists!$E$2:$E$133,'Quarterly Information'!$M516,Exchange_Value)+Z516*$P516*SUMIF(Lists!$E$2:$E$133,'Quarterly Information'!$O516,Exchange_Value)+Z516*$R516*SUMIF(Lists!$E$2:$E$133,'Quarterly Information'!$Q516,Exchange_Value)+Z516*$T516*SUMIF(Lists!$E$2:$E$133,'Quarterly Information'!$S516,Exchange_Value))/1000,Z516*SUMIF(Lists!$E$2:$E$133,$I516,Exchange_Value)/1000),1)</f>
        <v>0</v>
      </c>
      <c r="CD516" s="218">
        <f>ROUND(IF($I516="Other HFC Blend",(AA516*$L516*SUMIF(Lists!$E$2:$E$133,'Quarterly Information'!$K516,Exchange_Value)+AA516*$N516*SUMIF(Lists!$E$2:$E$133,'Quarterly Information'!$M516,Exchange_Value)+AA516*$P516*SUMIF(Lists!$E$2:$E$133,'Quarterly Information'!$O516,Exchange_Value)+AA516*$R516*SUMIF(Lists!$E$2:$E$133,'Quarterly Information'!$Q516,Exchange_Value)+AA516*$T516*SUMIF(Lists!$E$2:$E$133,'Quarterly Information'!$S516,Exchange_Value))/1000,AA516*SUMIF(Lists!$E$2:$E$133,$I516,Exchange_Value)/1000),1)</f>
        <v>0</v>
      </c>
      <c r="CE516" s="218">
        <f>ROUND(IF($I516="Other HFC Blend",(AB516*$L516*SUMIF(Lists!$E$2:$E$133,'Quarterly Information'!$K516,Exchange_Value)+AB516*$N516*SUMIF(Lists!$E$2:$E$133,'Quarterly Information'!$M516,Exchange_Value)+AB516*$P516*SUMIF(Lists!$E$2:$E$133,'Quarterly Information'!$O516,Exchange_Value)+AB516*$R516*SUMIF(Lists!$E$2:$E$133,'Quarterly Information'!$Q516,Exchange_Value)+AB516*$T516*SUMIF(Lists!$E$2:$E$133,'Quarterly Information'!$S516,Exchange_Value))/1000,AB516*SUMIF(Lists!$E$2:$E$133,$I516,Exchange_Value)/1000),1)</f>
        <v>0</v>
      </c>
      <c r="CF516" s="218">
        <f>ROUND(IF($I516="Other HFC Blend",(AC516*$L516*SUMIF(Lists!$E$2:$E$133,'Quarterly Information'!$K516,Exchange_Value)+AC516*$N516*SUMIF(Lists!$E$2:$E$133,'Quarterly Information'!$M516,Exchange_Value)+AC516*$P516*SUMIF(Lists!$E$2:$E$133,'Quarterly Information'!$O516,Exchange_Value)+AC516*$R516*SUMIF(Lists!$E$2:$E$133,'Quarterly Information'!$Q516,Exchange_Value)+AC516*$T516*SUMIF(Lists!$E$2:$E$133,'Quarterly Information'!$S516,Exchange_Value))/1000,AC516*SUMIF(Lists!$E$2:$E$133,$I516,Exchange_Value)/1000),1)</f>
        <v>0</v>
      </c>
      <c r="CG516" s="218">
        <f>ROUND(IF($I516="Other HFC Blend",(AD516*$L516*SUMIF(Lists!$E$2:$E$133,'Quarterly Information'!$K516,Exchange_Value)+AD516*$N516*SUMIF(Lists!$E$2:$E$133,'Quarterly Information'!$M516,Exchange_Value)+AD516*$P516*SUMIF(Lists!$E$2:$E$133,'Quarterly Information'!$O516,Exchange_Value)+AD516*$R516*SUMIF(Lists!$E$2:$E$133,'Quarterly Information'!$Q516,Exchange_Value)+AD516*$T516*SUMIF(Lists!$E$2:$E$133,'Quarterly Information'!$S516,Exchange_Value))/1000,AD516*SUMIF(Lists!$E$2:$E$133,$I516,Exchange_Value)/1000),1)</f>
        <v>0</v>
      </c>
      <c r="CH516" s="218">
        <f>ROUND(IF($I516="Other HFC Blend",(AE516*$L516*SUMIF(Lists!$E$2:$E$133,'Quarterly Information'!$K516,Exchange_Value)+AE516*$N516*SUMIF(Lists!$E$2:$E$133,'Quarterly Information'!$M516,Exchange_Value)+AE516*$P516*SUMIF(Lists!$E$2:$E$133,'Quarterly Information'!$O516,Exchange_Value)+AE516*$R516*SUMIF(Lists!$E$2:$E$133,'Quarterly Information'!$Q516,Exchange_Value)+AE516*$T516*SUMIF(Lists!$E$2:$E$133,'Quarterly Information'!$S516,Exchange_Value))/1000,AE516*SUMIF(Lists!$E$2:$E$133,$I516,Exchange_Value)/1000),1)</f>
        <v>0</v>
      </c>
      <c r="CI516" s="218">
        <f>ROUND(IF($I516="Other HFC Blend",(AF516*$L516*SUMIF(Lists!$E$2:$E$133,'Quarterly Information'!$K516,Exchange_Value)+AF516*$N516*SUMIF(Lists!$E$2:$E$133,'Quarterly Information'!$M516,Exchange_Value)+AF516*$P516*SUMIF(Lists!$E$2:$E$133,'Quarterly Information'!$O516,Exchange_Value)+AF516*$R516*SUMIF(Lists!$E$2:$E$133,'Quarterly Information'!$Q516,Exchange_Value)+AF516*$T516*SUMIF(Lists!$E$2:$E$133,'Quarterly Information'!$S516,Exchange_Value))/1000,AF516*SUMIF(Lists!$E$2:$E$133,$I516,Exchange_Value)/1000),1)</f>
        <v>0</v>
      </c>
    </row>
    <row r="517" spans="1:87" ht="14" x14ac:dyDescent="0.25">
      <c r="A517" s="39">
        <v>475</v>
      </c>
      <c r="B517" s="90" t="str">
        <f t="shared" si="342"/>
        <v/>
      </c>
      <c r="C517" s="159"/>
      <c r="D517" s="91"/>
      <c r="E517" s="174"/>
      <c r="F517" s="92"/>
      <c r="G517" s="93"/>
      <c r="H517" s="94"/>
      <c r="I517" s="92"/>
      <c r="J517" s="200"/>
      <c r="K517" s="210"/>
      <c r="L517" s="95"/>
      <c r="M517" s="92"/>
      <c r="N517" s="95"/>
      <c r="O517" s="92"/>
      <c r="P517" s="95"/>
      <c r="Q517" s="128"/>
      <c r="R517" s="95"/>
      <c r="S517" s="128"/>
      <c r="T517" s="211"/>
      <c r="U517" s="203"/>
      <c r="V517" s="92"/>
      <c r="W517" s="96"/>
      <c r="X517" s="92"/>
      <c r="Y517" s="220"/>
      <c r="Z517" s="226"/>
      <c r="AA517" s="165"/>
      <c r="AB517" s="165"/>
      <c r="AC517" s="165"/>
      <c r="AD517" s="165"/>
      <c r="AE517" s="165"/>
      <c r="AF517" s="168"/>
      <c r="AG517"/>
      <c r="AH517" s="107">
        <f t="shared" si="344"/>
        <v>0</v>
      </c>
      <c r="AI517" s="107">
        <f t="shared" si="345"/>
        <v>0</v>
      </c>
      <c r="AJ517" s="107">
        <f t="shared" si="346"/>
        <v>0</v>
      </c>
      <c r="AK517" s="107">
        <f t="shared" si="347"/>
        <v>0</v>
      </c>
      <c r="AL517" s="107">
        <f t="shared" si="348"/>
        <v>0</v>
      </c>
      <c r="AM517" s="107">
        <f t="shared" si="343"/>
        <v>0</v>
      </c>
      <c r="AO517" s="161" t="e">
        <f t="shared" si="349"/>
        <v>#DIV/0!</v>
      </c>
      <c r="AP517" s="161" t="e">
        <f t="shared" si="350"/>
        <v>#DIV/0!</v>
      </c>
      <c r="AQ517" s="161" t="e">
        <f t="shared" si="351"/>
        <v>#DIV/0!</v>
      </c>
      <c r="AR517" s="161" t="e">
        <f t="shared" si="352"/>
        <v>#DIV/0!</v>
      </c>
      <c r="AS517" s="161" t="e">
        <f t="shared" si="353"/>
        <v>#DIV/0!</v>
      </c>
      <c r="AT517" s="107">
        <f t="shared" si="354"/>
        <v>0</v>
      </c>
      <c r="AU517" s="161" t="e">
        <f t="shared" si="355"/>
        <v>#DIV/0!</v>
      </c>
      <c r="AV517" s="161" t="e">
        <f t="shared" si="356"/>
        <v>#DIV/0!</v>
      </c>
      <c r="AW517" s="161" t="e">
        <f t="shared" si="357"/>
        <v>#DIV/0!</v>
      </c>
      <c r="AX517" s="161" t="e">
        <f t="shared" si="358"/>
        <v>#DIV/0!</v>
      </c>
      <c r="AY517" s="161" t="e">
        <f t="shared" si="359"/>
        <v>#DIV/0!</v>
      </c>
      <c r="AZ517" s="107">
        <f t="shared" si="360"/>
        <v>0</v>
      </c>
      <c r="BA517" s="161" t="e">
        <f t="shared" si="361"/>
        <v>#DIV/0!</v>
      </c>
      <c r="BB517" s="161" t="e">
        <f t="shared" si="362"/>
        <v>#DIV/0!</v>
      </c>
      <c r="BC517" s="161" t="e">
        <f t="shared" si="363"/>
        <v>#DIV/0!</v>
      </c>
      <c r="BD517" s="161" t="e">
        <f t="shared" si="364"/>
        <v>#DIV/0!</v>
      </c>
      <c r="BE517" s="161" t="e">
        <f t="shared" si="365"/>
        <v>#DIV/0!</v>
      </c>
      <c r="BF517" s="107">
        <f t="shared" si="366"/>
        <v>0</v>
      </c>
      <c r="BG517" s="161" t="e">
        <f t="shared" si="367"/>
        <v>#DIV/0!</v>
      </c>
      <c r="BH517" s="161" t="e">
        <f t="shared" si="368"/>
        <v>#DIV/0!</v>
      </c>
      <c r="BI517" s="161" t="e">
        <f t="shared" si="369"/>
        <v>#DIV/0!</v>
      </c>
      <c r="BJ517" s="161" t="e">
        <f t="shared" si="370"/>
        <v>#DIV/0!</v>
      </c>
      <c r="BK517" s="161" t="e">
        <f t="shared" si="371"/>
        <v>#DIV/0!</v>
      </c>
      <c r="BL517" s="107">
        <f t="shared" si="372"/>
        <v>0</v>
      </c>
      <c r="BM517" s="161" t="e">
        <f t="shared" si="373"/>
        <v>#DIV/0!</v>
      </c>
      <c r="BN517" s="161" t="e">
        <f t="shared" si="374"/>
        <v>#DIV/0!</v>
      </c>
      <c r="BO517" s="161" t="e">
        <f t="shared" si="375"/>
        <v>#DIV/0!</v>
      </c>
      <c r="BP517" s="161" t="e">
        <f t="shared" si="376"/>
        <v>#DIV/0!</v>
      </c>
      <c r="BQ517" s="161" t="e">
        <f t="shared" si="377"/>
        <v>#DIV/0!</v>
      </c>
      <c r="BR517" s="107">
        <f t="shared" si="378"/>
        <v>0</v>
      </c>
      <c r="BS517" s="161" t="e">
        <f t="shared" si="379"/>
        <v>#DIV/0!</v>
      </c>
      <c r="BT517" s="161" t="e">
        <f t="shared" si="380"/>
        <v>#DIV/0!</v>
      </c>
      <c r="BU517" s="161" t="e">
        <f t="shared" si="381"/>
        <v>#DIV/0!</v>
      </c>
      <c r="BV517" s="161" t="e">
        <f t="shared" si="382"/>
        <v>#DIV/0!</v>
      </c>
      <c r="BW517" s="161" t="e">
        <f t="shared" si="383"/>
        <v>#DIV/0!</v>
      </c>
      <c r="BX517" s="107">
        <f t="shared" si="384"/>
        <v>0</v>
      </c>
      <c r="BZ517" s="40" t="e">
        <f>VLOOKUP(I517,Lists!$D$2:$D$19,1,FALSE)</f>
        <v>#N/A</v>
      </c>
      <c r="CA517" s="40" t="e">
        <f>VLOOKUP($I517,Blends!$B$2:$B$115,1,FALSE)</f>
        <v>#N/A</v>
      </c>
      <c r="CC517" s="218">
        <f>ROUND(IF($I517="Other HFC Blend",(Z517*$L517*SUMIF(Lists!$E$2:$E$133,'Quarterly Information'!$K517,Exchange_Value)+Z517*$N517*SUMIF(Lists!$E$2:$E$133,'Quarterly Information'!$M517,Exchange_Value)+Z517*$P517*SUMIF(Lists!$E$2:$E$133,'Quarterly Information'!$O517,Exchange_Value)+Z517*$R517*SUMIF(Lists!$E$2:$E$133,'Quarterly Information'!$Q517,Exchange_Value)+Z517*$T517*SUMIF(Lists!$E$2:$E$133,'Quarterly Information'!$S517,Exchange_Value))/1000,Z517*SUMIF(Lists!$E$2:$E$133,$I517,Exchange_Value)/1000),1)</f>
        <v>0</v>
      </c>
      <c r="CD517" s="218">
        <f>ROUND(IF($I517="Other HFC Blend",(AA517*$L517*SUMIF(Lists!$E$2:$E$133,'Quarterly Information'!$K517,Exchange_Value)+AA517*$N517*SUMIF(Lists!$E$2:$E$133,'Quarterly Information'!$M517,Exchange_Value)+AA517*$P517*SUMIF(Lists!$E$2:$E$133,'Quarterly Information'!$O517,Exchange_Value)+AA517*$R517*SUMIF(Lists!$E$2:$E$133,'Quarterly Information'!$Q517,Exchange_Value)+AA517*$T517*SUMIF(Lists!$E$2:$E$133,'Quarterly Information'!$S517,Exchange_Value))/1000,AA517*SUMIF(Lists!$E$2:$E$133,$I517,Exchange_Value)/1000),1)</f>
        <v>0</v>
      </c>
      <c r="CE517" s="218">
        <f>ROUND(IF($I517="Other HFC Blend",(AB517*$L517*SUMIF(Lists!$E$2:$E$133,'Quarterly Information'!$K517,Exchange_Value)+AB517*$N517*SUMIF(Lists!$E$2:$E$133,'Quarterly Information'!$M517,Exchange_Value)+AB517*$P517*SUMIF(Lists!$E$2:$E$133,'Quarterly Information'!$O517,Exchange_Value)+AB517*$R517*SUMIF(Lists!$E$2:$E$133,'Quarterly Information'!$Q517,Exchange_Value)+AB517*$T517*SUMIF(Lists!$E$2:$E$133,'Quarterly Information'!$S517,Exchange_Value))/1000,AB517*SUMIF(Lists!$E$2:$E$133,$I517,Exchange_Value)/1000),1)</f>
        <v>0</v>
      </c>
      <c r="CF517" s="218">
        <f>ROUND(IF($I517="Other HFC Blend",(AC517*$L517*SUMIF(Lists!$E$2:$E$133,'Quarterly Information'!$K517,Exchange_Value)+AC517*$N517*SUMIF(Lists!$E$2:$E$133,'Quarterly Information'!$M517,Exchange_Value)+AC517*$P517*SUMIF(Lists!$E$2:$E$133,'Quarterly Information'!$O517,Exchange_Value)+AC517*$R517*SUMIF(Lists!$E$2:$E$133,'Quarterly Information'!$Q517,Exchange_Value)+AC517*$T517*SUMIF(Lists!$E$2:$E$133,'Quarterly Information'!$S517,Exchange_Value))/1000,AC517*SUMIF(Lists!$E$2:$E$133,$I517,Exchange_Value)/1000),1)</f>
        <v>0</v>
      </c>
      <c r="CG517" s="218">
        <f>ROUND(IF($I517="Other HFC Blend",(AD517*$L517*SUMIF(Lists!$E$2:$E$133,'Quarterly Information'!$K517,Exchange_Value)+AD517*$N517*SUMIF(Lists!$E$2:$E$133,'Quarterly Information'!$M517,Exchange_Value)+AD517*$P517*SUMIF(Lists!$E$2:$E$133,'Quarterly Information'!$O517,Exchange_Value)+AD517*$R517*SUMIF(Lists!$E$2:$E$133,'Quarterly Information'!$Q517,Exchange_Value)+AD517*$T517*SUMIF(Lists!$E$2:$E$133,'Quarterly Information'!$S517,Exchange_Value))/1000,AD517*SUMIF(Lists!$E$2:$E$133,$I517,Exchange_Value)/1000),1)</f>
        <v>0</v>
      </c>
      <c r="CH517" s="218">
        <f>ROUND(IF($I517="Other HFC Blend",(AE517*$L517*SUMIF(Lists!$E$2:$E$133,'Quarterly Information'!$K517,Exchange_Value)+AE517*$N517*SUMIF(Lists!$E$2:$E$133,'Quarterly Information'!$M517,Exchange_Value)+AE517*$P517*SUMIF(Lists!$E$2:$E$133,'Quarterly Information'!$O517,Exchange_Value)+AE517*$R517*SUMIF(Lists!$E$2:$E$133,'Quarterly Information'!$Q517,Exchange_Value)+AE517*$T517*SUMIF(Lists!$E$2:$E$133,'Quarterly Information'!$S517,Exchange_Value))/1000,AE517*SUMIF(Lists!$E$2:$E$133,$I517,Exchange_Value)/1000),1)</f>
        <v>0</v>
      </c>
      <c r="CI517" s="218">
        <f>ROUND(IF($I517="Other HFC Blend",(AF517*$L517*SUMIF(Lists!$E$2:$E$133,'Quarterly Information'!$K517,Exchange_Value)+AF517*$N517*SUMIF(Lists!$E$2:$E$133,'Quarterly Information'!$M517,Exchange_Value)+AF517*$P517*SUMIF(Lists!$E$2:$E$133,'Quarterly Information'!$O517,Exchange_Value)+AF517*$R517*SUMIF(Lists!$E$2:$E$133,'Quarterly Information'!$Q517,Exchange_Value)+AF517*$T517*SUMIF(Lists!$E$2:$E$133,'Quarterly Information'!$S517,Exchange_Value))/1000,AF517*SUMIF(Lists!$E$2:$E$133,$I517,Exchange_Value)/1000),1)</f>
        <v>0</v>
      </c>
    </row>
    <row r="518" spans="1:87" ht="14" x14ac:dyDescent="0.25">
      <c r="A518" s="39">
        <v>476</v>
      </c>
      <c r="B518" s="90" t="str">
        <f t="shared" si="342"/>
        <v/>
      </c>
      <c r="C518" s="159"/>
      <c r="D518" s="91"/>
      <c r="E518" s="174"/>
      <c r="F518" s="92"/>
      <c r="G518" s="93"/>
      <c r="H518" s="94"/>
      <c r="I518" s="92"/>
      <c r="J518" s="200"/>
      <c r="K518" s="210"/>
      <c r="L518" s="95"/>
      <c r="M518" s="92"/>
      <c r="N518" s="95"/>
      <c r="O518" s="92"/>
      <c r="P518" s="95"/>
      <c r="Q518" s="128"/>
      <c r="R518" s="95"/>
      <c r="S518" s="128"/>
      <c r="T518" s="211"/>
      <c r="U518" s="203"/>
      <c r="V518" s="92"/>
      <c r="W518" s="96"/>
      <c r="X518" s="92"/>
      <c r="Y518" s="220"/>
      <c r="Z518" s="226"/>
      <c r="AA518" s="165"/>
      <c r="AB518" s="165"/>
      <c r="AC518" s="165"/>
      <c r="AD518" s="165"/>
      <c r="AE518" s="165"/>
      <c r="AF518" s="168"/>
      <c r="AG518"/>
      <c r="AH518" s="107">
        <f t="shared" si="344"/>
        <v>0</v>
      </c>
      <c r="AI518" s="107">
        <f t="shared" si="345"/>
        <v>0</v>
      </c>
      <c r="AJ518" s="107">
        <f t="shared" si="346"/>
        <v>0</v>
      </c>
      <c r="AK518" s="107">
        <f t="shared" si="347"/>
        <v>0</v>
      </c>
      <c r="AL518" s="107">
        <f t="shared" si="348"/>
        <v>0</v>
      </c>
      <c r="AM518" s="107">
        <f t="shared" si="343"/>
        <v>0</v>
      </c>
      <c r="AO518" s="161" t="e">
        <f t="shared" si="349"/>
        <v>#DIV/0!</v>
      </c>
      <c r="AP518" s="161" t="e">
        <f t="shared" si="350"/>
        <v>#DIV/0!</v>
      </c>
      <c r="AQ518" s="161" t="e">
        <f t="shared" si="351"/>
        <v>#DIV/0!</v>
      </c>
      <c r="AR518" s="161" t="e">
        <f t="shared" si="352"/>
        <v>#DIV/0!</v>
      </c>
      <c r="AS518" s="161" t="e">
        <f t="shared" si="353"/>
        <v>#DIV/0!</v>
      </c>
      <c r="AT518" s="107">
        <f t="shared" si="354"/>
        <v>0</v>
      </c>
      <c r="AU518" s="161" t="e">
        <f t="shared" si="355"/>
        <v>#DIV/0!</v>
      </c>
      <c r="AV518" s="161" t="e">
        <f t="shared" si="356"/>
        <v>#DIV/0!</v>
      </c>
      <c r="AW518" s="161" t="e">
        <f t="shared" si="357"/>
        <v>#DIV/0!</v>
      </c>
      <c r="AX518" s="161" t="e">
        <f t="shared" si="358"/>
        <v>#DIV/0!</v>
      </c>
      <c r="AY518" s="161" t="e">
        <f t="shared" si="359"/>
        <v>#DIV/0!</v>
      </c>
      <c r="AZ518" s="107">
        <f t="shared" si="360"/>
        <v>0</v>
      </c>
      <c r="BA518" s="161" t="e">
        <f t="shared" si="361"/>
        <v>#DIV/0!</v>
      </c>
      <c r="BB518" s="161" t="e">
        <f t="shared" si="362"/>
        <v>#DIV/0!</v>
      </c>
      <c r="BC518" s="161" t="e">
        <f t="shared" si="363"/>
        <v>#DIV/0!</v>
      </c>
      <c r="BD518" s="161" t="e">
        <f t="shared" si="364"/>
        <v>#DIV/0!</v>
      </c>
      <c r="BE518" s="161" t="e">
        <f t="shared" si="365"/>
        <v>#DIV/0!</v>
      </c>
      <c r="BF518" s="107">
        <f t="shared" si="366"/>
        <v>0</v>
      </c>
      <c r="BG518" s="161" t="e">
        <f t="shared" si="367"/>
        <v>#DIV/0!</v>
      </c>
      <c r="BH518" s="161" t="e">
        <f t="shared" si="368"/>
        <v>#DIV/0!</v>
      </c>
      <c r="BI518" s="161" t="e">
        <f t="shared" si="369"/>
        <v>#DIV/0!</v>
      </c>
      <c r="BJ518" s="161" t="e">
        <f t="shared" si="370"/>
        <v>#DIV/0!</v>
      </c>
      <c r="BK518" s="161" t="e">
        <f t="shared" si="371"/>
        <v>#DIV/0!</v>
      </c>
      <c r="BL518" s="107">
        <f t="shared" si="372"/>
        <v>0</v>
      </c>
      <c r="BM518" s="161" t="e">
        <f t="shared" si="373"/>
        <v>#DIV/0!</v>
      </c>
      <c r="BN518" s="161" t="e">
        <f t="shared" si="374"/>
        <v>#DIV/0!</v>
      </c>
      <c r="BO518" s="161" t="e">
        <f t="shared" si="375"/>
        <v>#DIV/0!</v>
      </c>
      <c r="BP518" s="161" t="e">
        <f t="shared" si="376"/>
        <v>#DIV/0!</v>
      </c>
      <c r="BQ518" s="161" t="e">
        <f t="shared" si="377"/>
        <v>#DIV/0!</v>
      </c>
      <c r="BR518" s="107">
        <f t="shared" si="378"/>
        <v>0</v>
      </c>
      <c r="BS518" s="161" t="e">
        <f t="shared" si="379"/>
        <v>#DIV/0!</v>
      </c>
      <c r="BT518" s="161" t="e">
        <f t="shared" si="380"/>
        <v>#DIV/0!</v>
      </c>
      <c r="BU518" s="161" t="e">
        <f t="shared" si="381"/>
        <v>#DIV/0!</v>
      </c>
      <c r="BV518" s="161" t="e">
        <f t="shared" si="382"/>
        <v>#DIV/0!</v>
      </c>
      <c r="BW518" s="161" t="e">
        <f t="shared" si="383"/>
        <v>#DIV/0!</v>
      </c>
      <c r="BX518" s="107">
        <f t="shared" si="384"/>
        <v>0</v>
      </c>
      <c r="BZ518" s="40" t="e">
        <f>VLOOKUP(I518,Lists!$D$2:$D$19,1,FALSE)</f>
        <v>#N/A</v>
      </c>
      <c r="CA518" s="40" t="e">
        <f>VLOOKUP($I518,Blends!$B$2:$B$115,1,FALSE)</f>
        <v>#N/A</v>
      </c>
      <c r="CC518" s="218">
        <f>ROUND(IF($I518="Other HFC Blend",(Z518*$L518*SUMIF(Lists!$E$2:$E$133,'Quarterly Information'!$K518,Exchange_Value)+Z518*$N518*SUMIF(Lists!$E$2:$E$133,'Quarterly Information'!$M518,Exchange_Value)+Z518*$P518*SUMIF(Lists!$E$2:$E$133,'Quarterly Information'!$O518,Exchange_Value)+Z518*$R518*SUMIF(Lists!$E$2:$E$133,'Quarterly Information'!$Q518,Exchange_Value)+Z518*$T518*SUMIF(Lists!$E$2:$E$133,'Quarterly Information'!$S518,Exchange_Value))/1000,Z518*SUMIF(Lists!$E$2:$E$133,$I518,Exchange_Value)/1000),1)</f>
        <v>0</v>
      </c>
      <c r="CD518" s="218">
        <f>ROUND(IF($I518="Other HFC Blend",(AA518*$L518*SUMIF(Lists!$E$2:$E$133,'Quarterly Information'!$K518,Exchange_Value)+AA518*$N518*SUMIF(Lists!$E$2:$E$133,'Quarterly Information'!$M518,Exchange_Value)+AA518*$P518*SUMIF(Lists!$E$2:$E$133,'Quarterly Information'!$O518,Exchange_Value)+AA518*$R518*SUMIF(Lists!$E$2:$E$133,'Quarterly Information'!$Q518,Exchange_Value)+AA518*$T518*SUMIF(Lists!$E$2:$E$133,'Quarterly Information'!$S518,Exchange_Value))/1000,AA518*SUMIF(Lists!$E$2:$E$133,$I518,Exchange_Value)/1000),1)</f>
        <v>0</v>
      </c>
      <c r="CE518" s="218">
        <f>ROUND(IF($I518="Other HFC Blend",(AB518*$L518*SUMIF(Lists!$E$2:$E$133,'Quarterly Information'!$K518,Exchange_Value)+AB518*$N518*SUMIF(Lists!$E$2:$E$133,'Quarterly Information'!$M518,Exchange_Value)+AB518*$P518*SUMIF(Lists!$E$2:$E$133,'Quarterly Information'!$O518,Exchange_Value)+AB518*$R518*SUMIF(Lists!$E$2:$E$133,'Quarterly Information'!$Q518,Exchange_Value)+AB518*$T518*SUMIF(Lists!$E$2:$E$133,'Quarterly Information'!$S518,Exchange_Value))/1000,AB518*SUMIF(Lists!$E$2:$E$133,$I518,Exchange_Value)/1000),1)</f>
        <v>0</v>
      </c>
      <c r="CF518" s="218">
        <f>ROUND(IF($I518="Other HFC Blend",(AC518*$L518*SUMIF(Lists!$E$2:$E$133,'Quarterly Information'!$K518,Exchange_Value)+AC518*$N518*SUMIF(Lists!$E$2:$E$133,'Quarterly Information'!$M518,Exchange_Value)+AC518*$P518*SUMIF(Lists!$E$2:$E$133,'Quarterly Information'!$O518,Exchange_Value)+AC518*$R518*SUMIF(Lists!$E$2:$E$133,'Quarterly Information'!$Q518,Exchange_Value)+AC518*$T518*SUMIF(Lists!$E$2:$E$133,'Quarterly Information'!$S518,Exchange_Value))/1000,AC518*SUMIF(Lists!$E$2:$E$133,$I518,Exchange_Value)/1000),1)</f>
        <v>0</v>
      </c>
      <c r="CG518" s="218">
        <f>ROUND(IF($I518="Other HFC Blend",(AD518*$L518*SUMIF(Lists!$E$2:$E$133,'Quarterly Information'!$K518,Exchange_Value)+AD518*$N518*SUMIF(Lists!$E$2:$E$133,'Quarterly Information'!$M518,Exchange_Value)+AD518*$P518*SUMIF(Lists!$E$2:$E$133,'Quarterly Information'!$O518,Exchange_Value)+AD518*$R518*SUMIF(Lists!$E$2:$E$133,'Quarterly Information'!$Q518,Exchange_Value)+AD518*$T518*SUMIF(Lists!$E$2:$E$133,'Quarterly Information'!$S518,Exchange_Value))/1000,AD518*SUMIF(Lists!$E$2:$E$133,$I518,Exchange_Value)/1000),1)</f>
        <v>0</v>
      </c>
      <c r="CH518" s="218">
        <f>ROUND(IF($I518="Other HFC Blend",(AE518*$L518*SUMIF(Lists!$E$2:$E$133,'Quarterly Information'!$K518,Exchange_Value)+AE518*$N518*SUMIF(Lists!$E$2:$E$133,'Quarterly Information'!$M518,Exchange_Value)+AE518*$P518*SUMIF(Lists!$E$2:$E$133,'Quarterly Information'!$O518,Exchange_Value)+AE518*$R518*SUMIF(Lists!$E$2:$E$133,'Quarterly Information'!$Q518,Exchange_Value)+AE518*$T518*SUMIF(Lists!$E$2:$E$133,'Quarterly Information'!$S518,Exchange_Value))/1000,AE518*SUMIF(Lists!$E$2:$E$133,$I518,Exchange_Value)/1000),1)</f>
        <v>0</v>
      </c>
      <c r="CI518" s="218">
        <f>ROUND(IF($I518="Other HFC Blend",(AF518*$L518*SUMIF(Lists!$E$2:$E$133,'Quarterly Information'!$K518,Exchange_Value)+AF518*$N518*SUMIF(Lists!$E$2:$E$133,'Quarterly Information'!$M518,Exchange_Value)+AF518*$P518*SUMIF(Lists!$E$2:$E$133,'Quarterly Information'!$O518,Exchange_Value)+AF518*$R518*SUMIF(Lists!$E$2:$E$133,'Quarterly Information'!$Q518,Exchange_Value)+AF518*$T518*SUMIF(Lists!$E$2:$E$133,'Quarterly Information'!$S518,Exchange_Value))/1000,AF518*SUMIF(Lists!$E$2:$E$133,$I518,Exchange_Value)/1000),1)</f>
        <v>0</v>
      </c>
    </row>
    <row r="519" spans="1:87" ht="14" x14ac:dyDescent="0.25">
      <c r="A519" s="39">
        <v>477</v>
      </c>
      <c r="B519" s="90" t="str">
        <f t="shared" si="342"/>
        <v/>
      </c>
      <c r="C519" s="159"/>
      <c r="D519" s="91"/>
      <c r="E519" s="174"/>
      <c r="F519" s="92"/>
      <c r="G519" s="93"/>
      <c r="H519" s="94"/>
      <c r="I519" s="92"/>
      <c r="J519" s="200"/>
      <c r="K519" s="210"/>
      <c r="L519" s="95"/>
      <c r="M519" s="92"/>
      <c r="N519" s="95"/>
      <c r="O519" s="92"/>
      <c r="P519" s="95"/>
      <c r="Q519" s="128"/>
      <c r="R519" s="95"/>
      <c r="S519" s="128"/>
      <c r="T519" s="211"/>
      <c r="U519" s="203"/>
      <c r="V519" s="92"/>
      <c r="W519" s="96"/>
      <c r="X519" s="92"/>
      <c r="Y519" s="220"/>
      <c r="Z519" s="226"/>
      <c r="AA519" s="165"/>
      <c r="AB519" s="165"/>
      <c r="AC519" s="165"/>
      <c r="AD519" s="165"/>
      <c r="AE519" s="165"/>
      <c r="AF519" s="168"/>
      <c r="AG519"/>
      <c r="AH519" s="107">
        <f t="shared" si="344"/>
        <v>0</v>
      </c>
      <c r="AI519" s="107">
        <f t="shared" si="345"/>
        <v>0</v>
      </c>
      <c r="AJ519" s="107">
        <f t="shared" si="346"/>
        <v>0</v>
      </c>
      <c r="AK519" s="107">
        <f t="shared" si="347"/>
        <v>0</v>
      </c>
      <c r="AL519" s="107">
        <f t="shared" si="348"/>
        <v>0</v>
      </c>
      <c r="AM519" s="107">
        <f t="shared" si="343"/>
        <v>0</v>
      </c>
      <c r="AO519" s="161" t="e">
        <f t="shared" si="349"/>
        <v>#DIV/0!</v>
      </c>
      <c r="AP519" s="161" t="e">
        <f t="shared" si="350"/>
        <v>#DIV/0!</v>
      </c>
      <c r="AQ519" s="161" t="e">
        <f t="shared" si="351"/>
        <v>#DIV/0!</v>
      </c>
      <c r="AR519" s="161" t="e">
        <f t="shared" si="352"/>
        <v>#DIV/0!</v>
      </c>
      <c r="AS519" s="161" t="e">
        <f t="shared" si="353"/>
        <v>#DIV/0!</v>
      </c>
      <c r="AT519" s="107">
        <f t="shared" si="354"/>
        <v>0</v>
      </c>
      <c r="AU519" s="161" t="e">
        <f t="shared" si="355"/>
        <v>#DIV/0!</v>
      </c>
      <c r="AV519" s="161" t="e">
        <f t="shared" si="356"/>
        <v>#DIV/0!</v>
      </c>
      <c r="AW519" s="161" t="e">
        <f t="shared" si="357"/>
        <v>#DIV/0!</v>
      </c>
      <c r="AX519" s="161" t="e">
        <f t="shared" si="358"/>
        <v>#DIV/0!</v>
      </c>
      <c r="AY519" s="161" t="e">
        <f t="shared" si="359"/>
        <v>#DIV/0!</v>
      </c>
      <c r="AZ519" s="107">
        <f t="shared" si="360"/>
        <v>0</v>
      </c>
      <c r="BA519" s="161" t="e">
        <f t="shared" si="361"/>
        <v>#DIV/0!</v>
      </c>
      <c r="BB519" s="161" t="e">
        <f t="shared" si="362"/>
        <v>#DIV/0!</v>
      </c>
      <c r="BC519" s="161" t="e">
        <f t="shared" si="363"/>
        <v>#DIV/0!</v>
      </c>
      <c r="BD519" s="161" t="e">
        <f t="shared" si="364"/>
        <v>#DIV/0!</v>
      </c>
      <c r="BE519" s="161" t="e">
        <f t="shared" si="365"/>
        <v>#DIV/0!</v>
      </c>
      <c r="BF519" s="107">
        <f t="shared" si="366"/>
        <v>0</v>
      </c>
      <c r="BG519" s="161" t="e">
        <f t="shared" si="367"/>
        <v>#DIV/0!</v>
      </c>
      <c r="BH519" s="161" t="e">
        <f t="shared" si="368"/>
        <v>#DIV/0!</v>
      </c>
      <c r="BI519" s="161" t="e">
        <f t="shared" si="369"/>
        <v>#DIV/0!</v>
      </c>
      <c r="BJ519" s="161" t="e">
        <f t="shared" si="370"/>
        <v>#DIV/0!</v>
      </c>
      <c r="BK519" s="161" t="e">
        <f t="shared" si="371"/>
        <v>#DIV/0!</v>
      </c>
      <c r="BL519" s="107">
        <f t="shared" si="372"/>
        <v>0</v>
      </c>
      <c r="BM519" s="161" t="e">
        <f t="shared" si="373"/>
        <v>#DIV/0!</v>
      </c>
      <c r="BN519" s="161" t="e">
        <f t="shared" si="374"/>
        <v>#DIV/0!</v>
      </c>
      <c r="BO519" s="161" t="e">
        <f t="shared" si="375"/>
        <v>#DIV/0!</v>
      </c>
      <c r="BP519" s="161" t="e">
        <f t="shared" si="376"/>
        <v>#DIV/0!</v>
      </c>
      <c r="BQ519" s="161" t="e">
        <f t="shared" si="377"/>
        <v>#DIV/0!</v>
      </c>
      <c r="BR519" s="107">
        <f t="shared" si="378"/>
        <v>0</v>
      </c>
      <c r="BS519" s="161" t="e">
        <f t="shared" si="379"/>
        <v>#DIV/0!</v>
      </c>
      <c r="BT519" s="161" t="e">
        <f t="shared" si="380"/>
        <v>#DIV/0!</v>
      </c>
      <c r="BU519" s="161" t="e">
        <f t="shared" si="381"/>
        <v>#DIV/0!</v>
      </c>
      <c r="BV519" s="161" t="e">
        <f t="shared" si="382"/>
        <v>#DIV/0!</v>
      </c>
      <c r="BW519" s="161" t="e">
        <f t="shared" si="383"/>
        <v>#DIV/0!</v>
      </c>
      <c r="BX519" s="107">
        <f t="shared" si="384"/>
        <v>0</v>
      </c>
      <c r="BZ519" s="40" t="e">
        <f>VLOOKUP(I519,Lists!$D$2:$D$19,1,FALSE)</f>
        <v>#N/A</v>
      </c>
      <c r="CA519" s="40" t="e">
        <f>VLOOKUP($I519,Blends!$B$2:$B$115,1,FALSE)</f>
        <v>#N/A</v>
      </c>
      <c r="CC519" s="218">
        <f>ROUND(IF($I519="Other HFC Blend",(Z519*$L519*SUMIF(Lists!$E$2:$E$133,'Quarterly Information'!$K519,Exchange_Value)+Z519*$N519*SUMIF(Lists!$E$2:$E$133,'Quarterly Information'!$M519,Exchange_Value)+Z519*$P519*SUMIF(Lists!$E$2:$E$133,'Quarterly Information'!$O519,Exchange_Value)+Z519*$R519*SUMIF(Lists!$E$2:$E$133,'Quarterly Information'!$Q519,Exchange_Value)+Z519*$T519*SUMIF(Lists!$E$2:$E$133,'Quarterly Information'!$S519,Exchange_Value))/1000,Z519*SUMIF(Lists!$E$2:$E$133,$I519,Exchange_Value)/1000),1)</f>
        <v>0</v>
      </c>
      <c r="CD519" s="218">
        <f>ROUND(IF($I519="Other HFC Blend",(AA519*$L519*SUMIF(Lists!$E$2:$E$133,'Quarterly Information'!$K519,Exchange_Value)+AA519*$N519*SUMIF(Lists!$E$2:$E$133,'Quarterly Information'!$M519,Exchange_Value)+AA519*$P519*SUMIF(Lists!$E$2:$E$133,'Quarterly Information'!$O519,Exchange_Value)+AA519*$R519*SUMIF(Lists!$E$2:$E$133,'Quarterly Information'!$Q519,Exchange_Value)+AA519*$T519*SUMIF(Lists!$E$2:$E$133,'Quarterly Information'!$S519,Exchange_Value))/1000,AA519*SUMIF(Lists!$E$2:$E$133,$I519,Exchange_Value)/1000),1)</f>
        <v>0</v>
      </c>
      <c r="CE519" s="218">
        <f>ROUND(IF($I519="Other HFC Blend",(AB519*$L519*SUMIF(Lists!$E$2:$E$133,'Quarterly Information'!$K519,Exchange_Value)+AB519*$N519*SUMIF(Lists!$E$2:$E$133,'Quarterly Information'!$M519,Exchange_Value)+AB519*$P519*SUMIF(Lists!$E$2:$E$133,'Quarterly Information'!$O519,Exchange_Value)+AB519*$R519*SUMIF(Lists!$E$2:$E$133,'Quarterly Information'!$Q519,Exchange_Value)+AB519*$T519*SUMIF(Lists!$E$2:$E$133,'Quarterly Information'!$S519,Exchange_Value))/1000,AB519*SUMIF(Lists!$E$2:$E$133,$I519,Exchange_Value)/1000),1)</f>
        <v>0</v>
      </c>
      <c r="CF519" s="218">
        <f>ROUND(IF($I519="Other HFC Blend",(AC519*$L519*SUMIF(Lists!$E$2:$E$133,'Quarterly Information'!$K519,Exchange_Value)+AC519*$N519*SUMIF(Lists!$E$2:$E$133,'Quarterly Information'!$M519,Exchange_Value)+AC519*$P519*SUMIF(Lists!$E$2:$E$133,'Quarterly Information'!$O519,Exchange_Value)+AC519*$R519*SUMIF(Lists!$E$2:$E$133,'Quarterly Information'!$Q519,Exchange_Value)+AC519*$T519*SUMIF(Lists!$E$2:$E$133,'Quarterly Information'!$S519,Exchange_Value))/1000,AC519*SUMIF(Lists!$E$2:$E$133,$I519,Exchange_Value)/1000),1)</f>
        <v>0</v>
      </c>
      <c r="CG519" s="218">
        <f>ROUND(IF($I519="Other HFC Blend",(AD519*$L519*SUMIF(Lists!$E$2:$E$133,'Quarterly Information'!$K519,Exchange_Value)+AD519*$N519*SUMIF(Lists!$E$2:$E$133,'Quarterly Information'!$M519,Exchange_Value)+AD519*$P519*SUMIF(Lists!$E$2:$E$133,'Quarterly Information'!$O519,Exchange_Value)+AD519*$R519*SUMIF(Lists!$E$2:$E$133,'Quarterly Information'!$Q519,Exchange_Value)+AD519*$T519*SUMIF(Lists!$E$2:$E$133,'Quarterly Information'!$S519,Exchange_Value))/1000,AD519*SUMIF(Lists!$E$2:$E$133,$I519,Exchange_Value)/1000),1)</f>
        <v>0</v>
      </c>
      <c r="CH519" s="218">
        <f>ROUND(IF($I519="Other HFC Blend",(AE519*$L519*SUMIF(Lists!$E$2:$E$133,'Quarterly Information'!$K519,Exchange_Value)+AE519*$N519*SUMIF(Lists!$E$2:$E$133,'Quarterly Information'!$M519,Exchange_Value)+AE519*$P519*SUMIF(Lists!$E$2:$E$133,'Quarterly Information'!$O519,Exchange_Value)+AE519*$R519*SUMIF(Lists!$E$2:$E$133,'Quarterly Information'!$Q519,Exchange_Value)+AE519*$T519*SUMIF(Lists!$E$2:$E$133,'Quarterly Information'!$S519,Exchange_Value))/1000,AE519*SUMIF(Lists!$E$2:$E$133,$I519,Exchange_Value)/1000),1)</f>
        <v>0</v>
      </c>
      <c r="CI519" s="218">
        <f>ROUND(IF($I519="Other HFC Blend",(AF519*$L519*SUMIF(Lists!$E$2:$E$133,'Quarterly Information'!$K519,Exchange_Value)+AF519*$N519*SUMIF(Lists!$E$2:$E$133,'Quarterly Information'!$M519,Exchange_Value)+AF519*$P519*SUMIF(Lists!$E$2:$E$133,'Quarterly Information'!$O519,Exchange_Value)+AF519*$R519*SUMIF(Lists!$E$2:$E$133,'Quarterly Information'!$Q519,Exchange_Value)+AF519*$T519*SUMIF(Lists!$E$2:$E$133,'Quarterly Information'!$S519,Exchange_Value))/1000,AF519*SUMIF(Lists!$E$2:$E$133,$I519,Exchange_Value)/1000),1)</f>
        <v>0</v>
      </c>
    </row>
    <row r="520" spans="1:87" ht="14" x14ac:dyDescent="0.25">
      <c r="A520" s="39">
        <v>478</v>
      </c>
      <c r="B520" s="90" t="str">
        <f t="shared" si="342"/>
        <v/>
      </c>
      <c r="C520" s="159"/>
      <c r="D520" s="91"/>
      <c r="E520" s="174"/>
      <c r="F520" s="92"/>
      <c r="G520" s="93"/>
      <c r="H520" s="94"/>
      <c r="I520" s="92"/>
      <c r="J520" s="200"/>
      <c r="K520" s="210"/>
      <c r="L520" s="95"/>
      <c r="M520" s="92"/>
      <c r="N520" s="95"/>
      <c r="O520" s="92"/>
      <c r="P520" s="95"/>
      <c r="Q520" s="128"/>
      <c r="R520" s="95"/>
      <c r="S520" s="128"/>
      <c r="T520" s="211"/>
      <c r="U520" s="203"/>
      <c r="V520" s="92"/>
      <c r="W520" s="96"/>
      <c r="X520" s="92"/>
      <c r="Y520" s="220"/>
      <c r="Z520" s="226"/>
      <c r="AA520" s="165"/>
      <c r="AB520" s="165"/>
      <c r="AC520" s="165"/>
      <c r="AD520" s="165"/>
      <c r="AE520" s="165"/>
      <c r="AF520" s="168"/>
      <c r="AG520"/>
      <c r="AH520" s="107">
        <f t="shared" si="344"/>
        <v>0</v>
      </c>
      <c r="AI520" s="107">
        <f t="shared" si="345"/>
        <v>0</v>
      </c>
      <c r="AJ520" s="107">
        <f t="shared" si="346"/>
        <v>0</v>
      </c>
      <c r="AK520" s="107">
        <f t="shared" si="347"/>
        <v>0</v>
      </c>
      <c r="AL520" s="107">
        <f t="shared" si="348"/>
        <v>0</v>
      </c>
      <c r="AM520" s="107">
        <f t="shared" si="343"/>
        <v>0</v>
      </c>
      <c r="AO520" s="161" t="e">
        <f t="shared" si="349"/>
        <v>#DIV/0!</v>
      </c>
      <c r="AP520" s="161" t="e">
        <f t="shared" si="350"/>
        <v>#DIV/0!</v>
      </c>
      <c r="AQ520" s="161" t="e">
        <f t="shared" si="351"/>
        <v>#DIV/0!</v>
      </c>
      <c r="AR520" s="161" t="e">
        <f t="shared" si="352"/>
        <v>#DIV/0!</v>
      </c>
      <c r="AS520" s="161" t="e">
        <f t="shared" si="353"/>
        <v>#DIV/0!</v>
      </c>
      <c r="AT520" s="107">
        <f t="shared" si="354"/>
        <v>0</v>
      </c>
      <c r="AU520" s="161" t="e">
        <f t="shared" si="355"/>
        <v>#DIV/0!</v>
      </c>
      <c r="AV520" s="161" t="e">
        <f t="shared" si="356"/>
        <v>#DIV/0!</v>
      </c>
      <c r="AW520" s="161" t="e">
        <f t="shared" si="357"/>
        <v>#DIV/0!</v>
      </c>
      <c r="AX520" s="161" t="e">
        <f t="shared" si="358"/>
        <v>#DIV/0!</v>
      </c>
      <c r="AY520" s="161" t="e">
        <f t="shared" si="359"/>
        <v>#DIV/0!</v>
      </c>
      <c r="AZ520" s="107">
        <f t="shared" si="360"/>
        <v>0</v>
      </c>
      <c r="BA520" s="161" t="e">
        <f t="shared" si="361"/>
        <v>#DIV/0!</v>
      </c>
      <c r="BB520" s="161" t="e">
        <f t="shared" si="362"/>
        <v>#DIV/0!</v>
      </c>
      <c r="BC520" s="161" t="e">
        <f t="shared" si="363"/>
        <v>#DIV/0!</v>
      </c>
      <c r="BD520" s="161" t="e">
        <f t="shared" si="364"/>
        <v>#DIV/0!</v>
      </c>
      <c r="BE520" s="161" t="e">
        <f t="shared" si="365"/>
        <v>#DIV/0!</v>
      </c>
      <c r="BF520" s="107">
        <f t="shared" si="366"/>
        <v>0</v>
      </c>
      <c r="BG520" s="161" t="e">
        <f t="shared" si="367"/>
        <v>#DIV/0!</v>
      </c>
      <c r="BH520" s="161" t="e">
        <f t="shared" si="368"/>
        <v>#DIV/0!</v>
      </c>
      <c r="BI520" s="161" t="e">
        <f t="shared" si="369"/>
        <v>#DIV/0!</v>
      </c>
      <c r="BJ520" s="161" t="e">
        <f t="shared" si="370"/>
        <v>#DIV/0!</v>
      </c>
      <c r="BK520" s="161" t="e">
        <f t="shared" si="371"/>
        <v>#DIV/0!</v>
      </c>
      <c r="BL520" s="107">
        <f t="shared" si="372"/>
        <v>0</v>
      </c>
      <c r="BM520" s="161" t="e">
        <f t="shared" si="373"/>
        <v>#DIV/0!</v>
      </c>
      <c r="BN520" s="161" t="e">
        <f t="shared" si="374"/>
        <v>#DIV/0!</v>
      </c>
      <c r="BO520" s="161" t="e">
        <f t="shared" si="375"/>
        <v>#DIV/0!</v>
      </c>
      <c r="BP520" s="161" t="e">
        <f t="shared" si="376"/>
        <v>#DIV/0!</v>
      </c>
      <c r="BQ520" s="161" t="e">
        <f t="shared" si="377"/>
        <v>#DIV/0!</v>
      </c>
      <c r="BR520" s="107">
        <f t="shared" si="378"/>
        <v>0</v>
      </c>
      <c r="BS520" s="161" t="e">
        <f t="shared" si="379"/>
        <v>#DIV/0!</v>
      </c>
      <c r="BT520" s="161" t="e">
        <f t="shared" si="380"/>
        <v>#DIV/0!</v>
      </c>
      <c r="BU520" s="161" t="e">
        <f t="shared" si="381"/>
        <v>#DIV/0!</v>
      </c>
      <c r="BV520" s="161" t="e">
        <f t="shared" si="382"/>
        <v>#DIV/0!</v>
      </c>
      <c r="BW520" s="161" t="e">
        <f t="shared" si="383"/>
        <v>#DIV/0!</v>
      </c>
      <c r="BX520" s="107">
        <f t="shared" si="384"/>
        <v>0</v>
      </c>
      <c r="BZ520" s="40" t="e">
        <f>VLOOKUP(I520,Lists!$D$2:$D$19,1,FALSE)</f>
        <v>#N/A</v>
      </c>
      <c r="CA520" s="40" t="e">
        <f>VLOOKUP($I520,Blends!$B$2:$B$115,1,FALSE)</f>
        <v>#N/A</v>
      </c>
      <c r="CC520" s="218">
        <f>ROUND(IF($I520="Other HFC Blend",(Z520*$L520*SUMIF(Lists!$E$2:$E$133,'Quarterly Information'!$K520,Exchange_Value)+Z520*$N520*SUMIF(Lists!$E$2:$E$133,'Quarterly Information'!$M520,Exchange_Value)+Z520*$P520*SUMIF(Lists!$E$2:$E$133,'Quarterly Information'!$O520,Exchange_Value)+Z520*$R520*SUMIF(Lists!$E$2:$E$133,'Quarterly Information'!$Q520,Exchange_Value)+Z520*$T520*SUMIF(Lists!$E$2:$E$133,'Quarterly Information'!$S520,Exchange_Value))/1000,Z520*SUMIF(Lists!$E$2:$E$133,$I520,Exchange_Value)/1000),1)</f>
        <v>0</v>
      </c>
      <c r="CD520" s="218">
        <f>ROUND(IF($I520="Other HFC Blend",(AA520*$L520*SUMIF(Lists!$E$2:$E$133,'Quarterly Information'!$K520,Exchange_Value)+AA520*$N520*SUMIF(Lists!$E$2:$E$133,'Quarterly Information'!$M520,Exchange_Value)+AA520*$P520*SUMIF(Lists!$E$2:$E$133,'Quarterly Information'!$O520,Exchange_Value)+AA520*$R520*SUMIF(Lists!$E$2:$E$133,'Quarterly Information'!$Q520,Exchange_Value)+AA520*$T520*SUMIF(Lists!$E$2:$E$133,'Quarterly Information'!$S520,Exchange_Value))/1000,AA520*SUMIF(Lists!$E$2:$E$133,$I520,Exchange_Value)/1000),1)</f>
        <v>0</v>
      </c>
      <c r="CE520" s="218">
        <f>ROUND(IF($I520="Other HFC Blend",(AB520*$L520*SUMIF(Lists!$E$2:$E$133,'Quarterly Information'!$K520,Exchange_Value)+AB520*$N520*SUMIF(Lists!$E$2:$E$133,'Quarterly Information'!$M520,Exchange_Value)+AB520*$P520*SUMIF(Lists!$E$2:$E$133,'Quarterly Information'!$O520,Exchange_Value)+AB520*$R520*SUMIF(Lists!$E$2:$E$133,'Quarterly Information'!$Q520,Exchange_Value)+AB520*$T520*SUMIF(Lists!$E$2:$E$133,'Quarterly Information'!$S520,Exchange_Value))/1000,AB520*SUMIF(Lists!$E$2:$E$133,$I520,Exchange_Value)/1000),1)</f>
        <v>0</v>
      </c>
      <c r="CF520" s="218">
        <f>ROUND(IF($I520="Other HFC Blend",(AC520*$L520*SUMIF(Lists!$E$2:$E$133,'Quarterly Information'!$K520,Exchange_Value)+AC520*$N520*SUMIF(Lists!$E$2:$E$133,'Quarterly Information'!$M520,Exchange_Value)+AC520*$P520*SUMIF(Lists!$E$2:$E$133,'Quarterly Information'!$O520,Exchange_Value)+AC520*$R520*SUMIF(Lists!$E$2:$E$133,'Quarterly Information'!$Q520,Exchange_Value)+AC520*$T520*SUMIF(Lists!$E$2:$E$133,'Quarterly Information'!$S520,Exchange_Value))/1000,AC520*SUMIF(Lists!$E$2:$E$133,$I520,Exchange_Value)/1000),1)</f>
        <v>0</v>
      </c>
      <c r="CG520" s="218">
        <f>ROUND(IF($I520="Other HFC Blend",(AD520*$L520*SUMIF(Lists!$E$2:$E$133,'Quarterly Information'!$K520,Exchange_Value)+AD520*$N520*SUMIF(Lists!$E$2:$E$133,'Quarterly Information'!$M520,Exchange_Value)+AD520*$P520*SUMIF(Lists!$E$2:$E$133,'Quarterly Information'!$O520,Exchange_Value)+AD520*$R520*SUMIF(Lists!$E$2:$E$133,'Quarterly Information'!$Q520,Exchange_Value)+AD520*$T520*SUMIF(Lists!$E$2:$E$133,'Quarterly Information'!$S520,Exchange_Value))/1000,AD520*SUMIF(Lists!$E$2:$E$133,$I520,Exchange_Value)/1000),1)</f>
        <v>0</v>
      </c>
      <c r="CH520" s="218">
        <f>ROUND(IF($I520="Other HFC Blend",(AE520*$L520*SUMIF(Lists!$E$2:$E$133,'Quarterly Information'!$K520,Exchange_Value)+AE520*$N520*SUMIF(Lists!$E$2:$E$133,'Quarterly Information'!$M520,Exchange_Value)+AE520*$P520*SUMIF(Lists!$E$2:$E$133,'Quarterly Information'!$O520,Exchange_Value)+AE520*$R520*SUMIF(Lists!$E$2:$E$133,'Quarterly Information'!$Q520,Exchange_Value)+AE520*$T520*SUMIF(Lists!$E$2:$E$133,'Quarterly Information'!$S520,Exchange_Value))/1000,AE520*SUMIF(Lists!$E$2:$E$133,$I520,Exchange_Value)/1000),1)</f>
        <v>0</v>
      </c>
      <c r="CI520" s="218">
        <f>ROUND(IF($I520="Other HFC Blend",(AF520*$L520*SUMIF(Lists!$E$2:$E$133,'Quarterly Information'!$K520,Exchange_Value)+AF520*$N520*SUMIF(Lists!$E$2:$E$133,'Quarterly Information'!$M520,Exchange_Value)+AF520*$P520*SUMIF(Lists!$E$2:$E$133,'Quarterly Information'!$O520,Exchange_Value)+AF520*$R520*SUMIF(Lists!$E$2:$E$133,'Quarterly Information'!$Q520,Exchange_Value)+AF520*$T520*SUMIF(Lists!$E$2:$E$133,'Quarterly Information'!$S520,Exchange_Value))/1000,AF520*SUMIF(Lists!$E$2:$E$133,$I520,Exchange_Value)/1000),1)</f>
        <v>0</v>
      </c>
    </row>
    <row r="521" spans="1:87" ht="14" x14ac:dyDescent="0.25">
      <c r="A521" s="39">
        <v>479</v>
      </c>
      <c r="B521" s="90" t="str">
        <f t="shared" si="342"/>
        <v/>
      </c>
      <c r="C521" s="159"/>
      <c r="D521" s="91"/>
      <c r="E521" s="174"/>
      <c r="F521" s="92"/>
      <c r="G521" s="93"/>
      <c r="H521" s="94"/>
      <c r="I521" s="92"/>
      <c r="J521" s="200"/>
      <c r="K521" s="210"/>
      <c r="L521" s="95"/>
      <c r="M521" s="92"/>
      <c r="N521" s="95"/>
      <c r="O521" s="92"/>
      <c r="P521" s="95"/>
      <c r="Q521" s="128"/>
      <c r="R521" s="95"/>
      <c r="S521" s="128"/>
      <c r="T521" s="211"/>
      <c r="U521" s="203"/>
      <c r="V521" s="92"/>
      <c r="W521" s="96"/>
      <c r="X521" s="92"/>
      <c r="Y521" s="220"/>
      <c r="Z521" s="226"/>
      <c r="AA521" s="165"/>
      <c r="AB521" s="165"/>
      <c r="AC521" s="165"/>
      <c r="AD521" s="165"/>
      <c r="AE521" s="165"/>
      <c r="AF521" s="168"/>
      <c r="AG521"/>
      <c r="AH521" s="107">
        <f t="shared" si="344"/>
        <v>0</v>
      </c>
      <c r="AI521" s="107">
        <f t="shared" si="345"/>
        <v>0</v>
      </c>
      <c r="AJ521" s="107">
        <f t="shared" si="346"/>
        <v>0</v>
      </c>
      <c r="AK521" s="107">
        <f t="shared" si="347"/>
        <v>0</v>
      </c>
      <c r="AL521" s="107">
        <f t="shared" si="348"/>
        <v>0</v>
      </c>
      <c r="AM521" s="107">
        <f t="shared" si="343"/>
        <v>0</v>
      </c>
      <c r="AO521" s="161" t="e">
        <f t="shared" si="349"/>
        <v>#DIV/0!</v>
      </c>
      <c r="AP521" s="161" t="e">
        <f t="shared" si="350"/>
        <v>#DIV/0!</v>
      </c>
      <c r="AQ521" s="161" t="e">
        <f t="shared" si="351"/>
        <v>#DIV/0!</v>
      </c>
      <c r="AR521" s="161" t="e">
        <f t="shared" si="352"/>
        <v>#DIV/0!</v>
      </c>
      <c r="AS521" s="161" t="e">
        <f t="shared" si="353"/>
        <v>#DIV/0!</v>
      </c>
      <c r="AT521" s="107">
        <f t="shared" si="354"/>
        <v>0</v>
      </c>
      <c r="AU521" s="161" t="e">
        <f t="shared" si="355"/>
        <v>#DIV/0!</v>
      </c>
      <c r="AV521" s="161" t="e">
        <f t="shared" si="356"/>
        <v>#DIV/0!</v>
      </c>
      <c r="AW521" s="161" t="e">
        <f t="shared" si="357"/>
        <v>#DIV/0!</v>
      </c>
      <c r="AX521" s="161" t="e">
        <f t="shared" si="358"/>
        <v>#DIV/0!</v>
      </c>
      <c r="AY521" s="161" t="e">
        <f t="shared" si="359"/>
        <v>#DIV/0!</v>
      </c>
      <c r="AZ521" s="107">
        <f t="shared" si="360"/>
        <v>0</v>
      </c>
      <c r="BA521" s="161" t="e">
        <f t="shared" si="361"/>
        <v>#DIV/0!</v>
      </c>
      <c r="BB521" s="161" t="e">
        <f t="shared" si="362"/>
        <v>#DIV/0!</v>
      </c>
      <c r="BC521" s="161" t="e">
        <f t="shared" si="363"/>
        <v>#DIV/0!</v>
      </c>
      <c r="BD521" s="161" t="e">
        <f t="shared" si="364"/>
        <v>#DIV/0!</v>
      </c>
      <c r="BE521" s="161" t="e">
        <f t="shared" si="365"/>
        <v>#DIV/0!</v>
      </c>
      <c r="BF521" s="107">
        <f t="shared" si="366"/>
        <v>0</v>
      </c>
      <c r="BG521" s="161" t="e">
        <f t="shared" si="367"/>
        <v>#DIV/0!</v>
      </c>
      <c r="BH521" s="161" t="e">
        <f t="shared" si="368"/>
        <v>#DIV/0!</v>
      </c>
      <c r="BI521" s="161" t="e">
        <f t="shared" si="369"/>
        <v>#DIV/0!</v>
      </c>
      <c r="BJ521" s="161" t="e">
        <f t="shared" si="370"/>
        <v>#DIV/0!</v>
      </c>
      <c r="BK521" s="161" t="e">
        <f t="shared" si="371"/>
        <v>#DIV/0!</v>
      </c>
      <c r="BL521" s="107">
        <f t="shared" si="372"/>
        <v>0</v>
      </c>
      <c r="BM521" s="161" t="e">
        <f t="shared" si="373"/>
        <v>#DIV/0!</v>
      </c>
      <c r="BN521" s="161" t="e">
        <f t="shared" si="374"/>
        <v>#DIV/0!</v>
      </c>
      <c r="BO521" s="161" t="e">
        <f t="shared" si="375"/>
        <v>#DIV/0!</v>
      </c>
      <c r="BP521" s="161" t="e">
        <f t="shared" si="376"/>
        <v>#DIV/0!</v>
      </c>
      <c r="BQ521" s="161" t="e">
        <f t="shared" si="377"/>
        <v>#DIV/0!</v>
      </c>
      <c r="BR521" s="107">
        <f t="shared" si="378"/>
        <v>0</v>
      </c>
      <c r="BS521" s="161" t="e">
        <f t="shared" si="379"/>
        <v>#DIV/0!</v>
      </c>
      <c r="BT521" s="161" t="e">
        <f t="shared" si="380"/>
        <v>#DIV/0!</v>
      </c>
      <c r="BU521" s="161" t="e">
        <f t="shared" si="381"/>
        <v>#DIV/0!</v>
      </c>
      <c r="BV521" s="161" t="e">
        <f t="shared" si="382"/>
        <v>#DIV/0!</v>
      </c>
      <c r="BW521" s="161" t="e">
        <f t="shared" si="383"/>
        <v>#DIV/0!</v>
      </c>
      <c r="BX521" s="107">
        <f t="shared" si="384"/>
        <v>0</v>
      </c>
      <c r="BZ521" s="40" t="e">
        <f>VLOOKUP(I521,Lists!$D$2:$D$19,1,FALSE)</f>
        <v>#N/A</v>
      </c>
      <c r="CA521" s="40" t="e">
        <f>VLOOKUP($I521,Blends!$B$2:$B$115,1,FALSE)</f>
        <v>#N/A</v>
      </c>
      <c r="CC521" s="218">
        <f>ROUND(IF($I521="Other HFC Blend",(Z521*$L521*SUMIF(Lists!$E$2:$E$133,'Quarterly Information'!$K521,Exchange_Value)+Z521*$N521*SUMIF(Lists!$E$2:$E$133,'Quarterly Information'!$M521,Exchange_Value)+Z521*$P521*SUMIF(Lists!$E$2:$E$133,'Quarterly Information'!$O521,Exchange_Value)+Z521*$R521*SUMIF(Lists!$E$2:$E$133,'Quarterly Information'!$Q521,Exchange_Value)+Z521*$T521*SUMIF(Lists!$E$2:$E$133,'Quarterly Information'!$S521,Exchange_Value))/1000,Z521*SUMIF(Lists!$E$2:$E$133,$I521,Exchange_Value)/1000),1)</f>
        <v>0</v>
      </c>
      <c r="CD521" s="218">
        <f>ROUND(IF($I521="Other HFC Blend",(AA521*$L521*SUMIF(Lists!$E$2:$E$133,'Quarterly Information'!$K521,Exchange_Value)+AA521*$N521*SUMIF(Lists!$E$2:$E$133,'Quarterly Information'!$M521,Exchange_Value)+AA521*$P521*SUMIF(Lists!$E$2:$E$133,'Quarterly Information'!$O521,Exchange_Value)+AA521*$R521*SUMIF(Lists!$E$2:$E$133,'Quarterly Information'!$Q521,Exchange_Value)+AA521*$T521*SUMIF(Lists!$E$2:$E$133,'Quarterly Information'!$S521,Exchange_Value))/1000,AA521*SUMIF(Lists!$E$2:$E$133,$I521,Exchange_Value)/1000),1)</f>
        <v>0</v>
      </c>
      <c r="CE521" s="218">
        <f>ROUND(IF($I521="Other HFC Blend",(AB521*$L521*SUMIF(Lists!$E$2:$E$133,'Quarterly Information'!$K521,Exchange_Value)+AB521*$N521*SUMIF(Lists!$E$2:$E$133,'Quarterly Information'!$M521,Exchange_Value)+AB521*$P521*SUMIF(Lists!$E$2:$E$133,'Quarterly Information'!$O521,Exchange_Value)+AB521*$R521*SUMIF(Lists!$E$2:$E$133,'Quarterly Information'!$Q521,Exchange_Value)+AB521*$T521*SUMIF(Lists!$E$2:$E$133,'Quarterly Information'!$S521,Exchange_Value))/1000,AB521*SUMIF(Lists!$E$2:$E$133,$I521,Exchange_Value)/1000),1)</f>
        <v>0</v>
      </c>
      <c r="CF521" s="218">
        <f>ROUND(IF($I521="Other HFC Blend",(AC521*$L521*SUMIF(Lists!$E$2:$E$133,'Quarterly Information'!$K521,Exchange_Value)+AC521*$N521*SUMIF(Lists!$E$2:$E$133,'Quarterly Information'!$M521,Exchange_Value)+AC521*$P521*SUMIF(Lists!$E$2:$E$133,'Quarterly Information'!$O521,Exchange_Value)+AC521*$R521*SUMIF(Lists!$E$2:$E$133,'Quarterly Information'!$Q521,Exchange_Value)+AC521*$T521*SUMIF(Lists!$E$2:$E$133,'Quarterly Information'!$S521,Exchange_Value))/1000,AC521*SUMIF(Lists!$E$2:$E$133,$I521,Exchange_Value)/1000),1)</f>
        <v>0</v>
      </c>
      <c r="CG521" s="218">
        <f>ROUND(IF($I521="Other HFC Blend",(AD521*$L521*SUMIF(Lists!$E$2:$E$133,'Quarterly Information'!$K521,Exchange_Value)+AD521*$N521*SUMIF(Lists!$E$2:$E$133,'Quarterly Information'!$M521,Exchange_Value)+AD521*$P521*SUMIF(Lists!$E$2:$E$133,'Quarterly Information'!$O521,Exchange_Value)+AD521*$R521*SUMIF(Lists!$E$2:$E$133,'Quarterly Information'!$Q521,Exchange_Value)+AD521*$T521*SUMIF(Lists!$E$2:$E$133,'Quarterly Information'!$S521,Exchange_Value))/1000,AD521*SUMIF(Lists!$E$2:$E$133,$I521,Exchange_Value)/1000),1)</f>
        <v>0</v>
      </c>
      <c r="CH521" s="218">
        <f>ROUND(IF($I521="Other HFC Blend",(AE521*$L521*SUMIF(Lists!$E$2:$E$133,'Quarterly Information'!$K521,Exchange_Value)+AE521*$N521*SUMIF(Lists!$E$2:$E$133,'Quarterly Information'!$M521,Exchange_Value)+AE521*$P521*SUMIF(Lists!$E$2:$E$133,'Quarterly Information'!$O521,Exchange_Value)+AE521*$R521*SUMIF(Lists!$E$2:$E$133,'Quarterly Information'!$Q521,Exchange_Value)+AE521*$T521*SUMIF(Lists!$E$2:$E$133,'Quarterly Information'!$S521,Exchange_Value))/1000,AE521*SUMIF(Lists!$E$2:$E$133,$I521,Exchange_Value)/1000),1)</f>
        <v>0</v>
      </c>
      <c r="CI521" s="218">
        <f>ROUND(IF($I521="Other HFC Blend",(AF521*$L521*SUMIF(Lists!$E$2:$E$133,'Quarterly Information'!$K521,Exchange_Value)+AF521*$N521*SUMIF(Lists!$E$2:$E$133,'Quarterly Information'!$M521,Exchange_Value)+AF521*$P521*SUMIF(Lists!$E$2:$E$133,'Quarterly Information'!$O521,Exchange_Value)+AF521*$R521*SUMIF(Lists!$E$2:$E$133,'Quarterly Information'!$Q521,Exchange_Value)+AF521*$T521*SUMIF(Lists!$E$2:$E$133,'Quarterly Information'!$S521,Exchange_Value))/1000,AF521*SUMIF(Lists!$E$2:$E$133,$I521,Exchange_Value)/1000),1)</f>
        <v>0</v>
      </c>
    </row>
    <row r="522" spans="1:87" ht="14" x14ac:dyDescent="0.25">
      <c r="A522" s="39">
        <v>480</v>
      </c>
      <c r="B522" s="90" t="str">
        <f t="shared" si="342"/>
        <v/>
      </c>
      <c r="C522" s="159"/>
      <c r="D522" s="91"/>
      <c r="E522" s="174"/>
      <c r="F522" s="92"/>
      <c r="G522" s="93"/>
      <c r="H522" s="94"/>
      <c r="I522" s="92"/>
      <c r="J522" s="200"/>
      <c r="K522" s="210"/>
      <c r="L522" s="95"/>
      <c r="M522" s="92"/>
      <c r="N522" s="95"/>
      <c r="O522" s="92"/>
      <c r="P522" s="95"/>
      <c r="Q522" s="128"/>
      <c r="R522" s="95"/>
      <c r="S522" s="128"/>
      <c r="T522" s="211"/>
      <c r="U522" s="203"/>
      <c r="V522" s="92"/>
      <c r="W522" s="96"/>
      <c r="X522" s="92"/>
      <c r="Y522" s="220"/>
      <c r="Z522" s="226"/>
      <c r="AA522" s="165"/>
      <c r="AB522" s="165"/>
      <c r="AC522" s="165"/>
      <c r="AD522" s="165"/>
      <c r="AE522" s="165"/>
      <c r="AF522" s="168"/>
      <c r="AG522"/>
      <c r="AH522" s="107">
        <f t="shared" si="344"/>
        <v>0</v>
      </c>
      <c r="AI522" s="107">
        <f t="shared" si="345"/>
        <v>0</v>
      </c>
      <c r="AJ522" s="107">
        <f t="shared" si="346"/>
        <v>0</v>
      </c>
      <c r="AK522" s="107">
        <f t="shared" si="347"/>
        <v>0</v>
      </c>
      <c r="AL522" s="107">
        <f t="shared" si="348"/>
        <v>0</v>
      </c>
      <c r="AM522" s="107">
        <f t="shared" si="343"/>
        <v>0</v>
      </c>
      <c r="AO522" s="161" t="e">
        <f t="shared" si="349"/>
        <v>#DIV/0!</v>
      </c>
      <c r="AP522" s="161" t="e">
        <f t="shared" si="350"/>
        <v>#DIV/0!</v>
      </c>
      <c r="AQ522" s="161" t="e">
        <f t="shared" si="351"/>
        <v>#DIV/0!</v>
      </c>
      <c r="AR522" s="161" t="e">
        <f t="shared" si="352"/>
        <v>#DIV/0!</v>
      </c>
      <c r="AS522" s="161" t="e">
        <f t="shared" si="353"/>
        <v>#DIV/0!</v>
      </c>
      <c r="AT522" s="107">
        <f t="shared" si="354"/>
        <v>0</v>
      </c>
      <c r="AU522" s="161" t="e">
        <f t="shared" si="355"/>
        <v>#DIV/0!</v>
      </c>
      <c r="AV522" s="161" t="e">
        <f t="shared" si="356"/>
        <v>#DIV/0!</v>
      </c>
      <c r="AW522" s="161" t="e">
        <f t="shared" si="357"/>
        <v>#DIV/0!</v>
      </c>
      <c r="AX522" s="161" t="e">
        <f t="shared" si="358"/>
        <v>#DIV/0!</v>
      </c>
      <c r="AY522" s="161" t="e">
        <f t="shared" si="359"/>
        <v>#DIV/0!</v>
      </c>
      <c r="AZ522" s="107">
        <f t="shared" si="360"/>
        <v>0</v>
      </c>
      <c r="BA522" s="161" t="e">
        <f t="shared" si="361"/>
        <v>#DIV/0!</v>
      </c>
      <c r="BB522" s="161" t="e">
        <f t="shared" si="362"/>
        <v>#DIV/0!</v>
      </c>
      <c r="BC522" s="161" t="e">
        <f t="shared" si="363"/>
        <v>#DIV/0!</v>
      </c>
      <c r="BD522" s="161" t="e">
        <f t="shared" si="364"/>
        <v>#DIV/0!</v>
      </c>
      <c r="BE522" s="161" t="e">
        <f t="shared" si="365"/>
        <v>#DIV/0!</v>
      </c>
      <c r="BF522" s="107">
        <f t="shared" si="366"/>
        <v>0</v>
      </c>
      <c r="BG522" s="161" t="e">
        <f t="shared" si="367"/>
        <v>#DIV/0!</v>
      </c>
      <c r="BH522" s="161" t="e">
        <f t="shared" si="368"/>
        <v>#DIV/0!</v>
      </c>
      <c r="BI522" s="161" t="e">
        <f t="shared" si="369"/>
        <v>#DIV/0!</v>
      </c>
      <c r="BJ522" s="161" t="e">
        <f t="shared" si="370"/>
        <v>#DIV/0!</v>
      </c>
      <c r="BK522" s="161" t="e">
        <f t="shared" si="371"/>
        <v>#DIV/0!</v>
      </c>
      <c r="BL522" s="107">
        <f t="shared" si="372"/>
        <v>0</v>
      </c>
      <c r="BM522" s="161" t="e">
        <f t="shared" si="373"/>
        <v>#DIV/0!</v>
      </c>
      <c r="BN522" s="161" t="e">
        <f t="shared" si="374"/>
        <v>#DIV/0!</v>
      </c>
      <c r="BO522" s="161" t="e">
        <f t="shared" si="375"/>
        <v>#DIV/0!</v>
      </c>
      <c r="BP522" s="161" t="e">
        <f t="shared" si="376"/>
        <v>#DIV/0!</v>
      </c>
      <c r="BQ522" s="161" t="e">
        <f t="shared" si="377"/>
        <v>#DIV/0!</v>
      </c>
      <c r="BR522" s="107">
        <f t="shared" si="378"/>
        <v>0</v>
      </c>
      <c r="BS522" s="161" t="e">
        <f t="shared" si="379"/>
        <v>#DIV/0!</v>
      </c>
      <c r="BT522" s="161" t="e">
        <f t="shared" si="380"/>
        <v>#DIV/0!</v>
      </c>
      <c r="BU522" s="161" t="e">
        <f t="shared" si="381"/>
        <v>#DIV/0!</v>
      </c>
      <c r="BV522" s="161" t="e">
        <f t="shared" si="382"/>
        <v>#DIV/0!</v>
      </c>
      <c r="BW522" s="161" t="e">
        <f t="shared" si="383"/>
        <v>#DIV/0!</v>
      </c>
      <c r="BX522" s="107">
        <f t="shared" si="384"/>
        <v>0</v>
      </c>
      <c r="BZ522" s="40" t="e">
        <f>VLOOKUP(I522,Lists!$D$2:$D$19,1,FALSE)</f>
        <v>#N/A</v>
      </c>
      <c r="CA522" s="40" t="e">
        <f>VLOOKUP($I522,Blends!$B$2:$B$115,1,FALSE)</f>
        <v>#N/A</v>
      </c>
      <c r="CC522" s="218">
        <f>ROUND(IF($I522="Other HFC Blend",(Z522*$L522*SUMIF(Lists!$E$2:$E$133,'Quarterly Information'!$K522,Exchange_Value)+Z522*$N522*SUMIF(Lists!$E$2:$E$133,'Quarterly Information'!$M522,Exchange_Value)+Z522*$P522*SUMIF(Lists!$E$2:$E$133,'Quarterly Information'!$O522,Exchange_Value)+Z522*$R522*SUMIF(Lists!$E$2:$E$133,'Quarterly Information'!$Q522,Exchange_Value)+Z522*$T522*SUMIF(Lists!$E$2:$E$133,'Quarterly Information'!$S522,Exchange_Value))/1000,Z522*SUMIF(Lists!$E$2:$E$133,$I522,Exchange_Value)/1000),1)</f>
        <v>0</v>
      </c>
      <c r="CD522" s="218">
        <f>ROUND(IF($I522="Other HFC Blend",(AA522*$L522*SUMIF(Lists!$E$2:$E$133,'Quarterly Information'!$K522,Exchange_Value)+AA522*$N522*SUMIF(Lists!$E$2:$E$133,'Quarterly Information'!$M522,Exchange_Value)+AA522*$P522*SUMIF(Lists!$E$2:$E$133,'Quarterly Information'!$O522,Exchange_Value)+AA522*$R522*SUMIF(Lists!$E$2:$E$133,'Quarterly Information'!$Q522,Exchange_Value)+AA522*$T522*SUMIF(Lists!$E$2:$E$133,'Quarterly Information'!$S522,Exchange_Value))/1000,AA522*SUMIF(Lists!$E$2:$E$133,$I522,Exchange_Value)/1000),1)</f>
        <v>0</v>
      </c>
      <c r="CE522" s="218">
        <f>ROUND(IF($I522="Other HFC Blend",(AB522*$L522*SUMIF(Lists!$E$2:$E$133,'Quarterly Information'!$K522,Exchange_Value)+AB522*$N522*SUMIF(Lists!$E$2:$E$133,'Quarterly Information'!$M522,Exchange_Value)+AB522*$P522*SUMIF(Lists!$E$2:$E$133,'Quarterly Information'!$O522,Exchange_Value)+AB522*$R522*SUMIF(Lists!$E$2:$E$133,'Quarterly Information'!$Q522,Exchange_Value)+AB522*$T522*SUMIF(Lists!$E$2:$E$133,'Quarterly Information'!$S522,Exchange_Value))/1000,AB522*SUMIF(Lists!$E$2:$E$133,$I522,Exchange_Value)/1000),1)</f>
        <v>0</v>
      </c>
      <c r="CF522" s="218">
        <f>ROUND(IF($I522="Other HFC Blend",(AC522*$L522*SUMIF(Lists!$E$2:$E$133,'Quarterly Information'!$K522,Exchange_Value)+AC522*$N522*SUMIF(Lists!$E$2:$E$133,'Quarterly Information'!$M522,Exchange_Value)+AC522*$P522*SUMIF(Lists!$E$2:$E$133,'Quarterly Information'!$O522,Exchange_Value)+AC522*$R522*SUMIF(Lists!$E$2:$E$133,'Quarterly Information'!$Q522,Exchange_Value)+AC522*$T522*SUMIF(Lists!$E$2:$E$133,'Quarterly Information'!$S522,Exchange_Value))/1000,AC522*SUMIF(Lists!$E$2:$E$133,$I522,Exchange_Value)/1000),1)</f>
        <v>0</v>
      </c>
      <c r="CG522" s="218">
        <f>ROUND(IF($I522="Other HFC Blend",(AD522*$L522*SUMIF(Lists!$E$2:$E$133,'Quarterly Information'!$K522,Exchange_Value)+AD522*$N522*SUMIF(Lists!$E$2:$E$133,'Quarterly Information'!$M522,Exchange_Value)+AD522*$P522*SUMIF(Lists!$E$2:$E$133,'Quarterly Information'!$O522,Exchange_Value)+AD522*$R522*SUMIF(Lists!$E$2:$E$133,'Quarterly Information'!$Q522,Exchange_Value)+AD522*$T522*SUMIF(Lists!$E$2:$E$133,'Quarterly Information'!$S522,Exchange_Value))/1000,AD522*SUMIF(Lists!$E$2:$E$133,$I522,Exchange_Value)/1000),1)</f>
        <v>0</v>
      </c>
      <c r="CH522" s="218">
        <f>ROUND(IF($I522="Other HFC Blend",(AE522*$L522*SUMIF(Lists!$E$2:$E$133,'Quarterly Information'!$K522,Exchange_Value)+AE522*$N522*SUMIF(Lists!$E$2:$E$133,'Quarterly Information'!$M522,Exchange_Value)+AE522*$P522*SUMIF(Lists!$E$2:$E$133,'Quarterly Information'!$O522,Exchange_Value)+AE522*$R522*SUMIF(Lists!$E$2:$E$133,'Quarterly Information'!$Q522,Exchange_Value)+AE522*$T522*SUMIF(Lists!$E$2:$E$133,'Quarterly Information'!$S522,Exchange_Value))/1000,AE522*SUMIF(Lists!$E$2:$E$133,$I522,Exchange_Value)/1000),1)</f>
        <v>0</v>
      </c>
      <c r="CI522" s="218">
        <f>ROUND(IF($I522="Other HFC Blend",(AF522*$L522*SUMIF(Lists!$E$2:$E$133,'Quarterly Information'!$K522,Exchange_Value)+AF522*$N522*SUMIF(Lists!$E$2:$E$133,'Quarterly Information'!$M522,Exchange_Value)+AF522*$P522*SUMIF(Lists!$E$2:$E$133,'Quarterly Information'!$O522,Exchange_Value)+AF522*$R522*SUMIF(Lists!$E$2:$E$133,'Quarterly Information'!$Q522,Exchange_Value)+AF522*$T522*SUMIF(Lists!$E$2:$E$133,'Quarterly Information'!$S522,Exchange_Value))/1000,AF522*SUMIF(Lists!$E$2:$E$133,$I522,Exchange_Value)/1000),1)</f>
        <v>0</v>
      </c>
    </row>
    <row r="523" spans="1:87" ht="14" x14ac:dyDescent="0.25">
      <c r="A523" s="39">
        <v>481</v>
      </c>
      <c r="B523" s="90" t="str">
        <f t="shared" si="342"/>
        <v/>
      </c>
      <c r="C523" s="159"/>
      <c r="D523" s="91"/>
      <c r="E523" s="174"/>
      <c r="F523" s="92"/>
      <c r="G523" s="93"/>
      <c r="H523" s="94"/>
      <c r="I523" s="92"/>
      <c r="J523" s="200"/>
      <c r="K523" s="210"/>
      <c r="L523" s="95"/>
      <c r="M523" s="92"/>
      <c r="N523" s="95"/>
      <c r="O523" s="92"/>
      <c r="P523" s="95"/>
      <c r="Q523" s="128"/>
      <c r="R523" s="95"/>
      <c r="S523" s="128"/>
      <c r="T523" s="211"/>
      <c r="U523" s="203"/>
      <c r="V523" s="92"/>
      <c r="W523" s="96"/>
      <c r="X523" s="92"/>
      <c r="Y523" s="220"/>
      <c r="Z523" s="226"/>
      <c r="AA523" s="165"/>
      <c r="AB523" s="165"/>
      <c r="AC523" s="165"/>
      <c r="AD523" s="165"/>
      <c r="AE523" s="165"/>
      <c r="AF523" s="168"/>
      <c r="AG523"/>
      <c r="AH523" s="107">
        <f t="shared" si="344"/>
        <v>0</v>
      </c>
      <c r="AI523" s="107">
        <f t="shared" si="345"/>
        <v>0</v>
      </c>
      <c r="AJ523" s="107">
        <f t="shared" si="346"/>
        <v>0</v>
      </c>
      <c r="AK523" s="107">
        <f t="shared" si="347"/>
        <v>0</v>
      </c>
      <c r="AL523" s="107">
        <f t="shared" si="348"/>
        <v>0</v>
      </c>
      <c r="AM523" s="107">
        <f t="shared" si="343"/>
        <v>0</v>
      </c>
      <c r="AO523" s="161" t="e">
        <f t="shared" si="349"/>
        <v>#DIV/0!</v>
      </c>
      <c r="AP523" s="161" t="e">
        <f t="shared" si="350"/>
        <v>#DIV/0!</v>
      </c>
      <c r="AQ523" s="161" t="e">
        <f t="shared" si="351"/>
        <v>#DIV/0!</v>
      </c>
      <c r="AR523" s="161" t="e">
        <f t="shared" si="352"/>
        <v>#DIV/0!</v>
      </c>
      <c r="AS523" s="161" t="e">
        <f t="shared" si="353"/>
        <v>#DIV/0!</v>
      </c>
      <c r="AT523" s="107">
        <f t="shared" si="354"/>
        <v>0</v>
      </c>
      <c r="AU523" s="161" t="e">
        <f t="shared" si="355"/>
        <v>#DIV/0!</v>
      </c>
      <c r="AV523" s="161" t="e">
        <f t="shared" si="356"/>
        <v>#DIV/0!</v>
      </c>
      <c r="AW523" s="161" t="e">
        <f t="shared" si="357"/>
        <v>#DIV/0!</v>
      </c>
      <c r="AX523" s="161" t="e">
        <f t="shared" si="358"/>
        <v>#DIV/0!</v>
      </c>
      <c r="AY523" s="161" t="e">
        <f t="shared" si="359"/>
        <v>#DIV/0!</v>
      </c>
      <c r="AZ523" s="107">
        <f t="shared" si="360"/>
        <v>0</v>
      </c>
      <c r="BA523" s="161" t="e">
        <f t="shared" si="361"/>
        <v>#DIV/0!</v>
      </c>
      <c r="BB523" s="161" t="e">
        <f t="shared" si="362"/>
        <v>#DIV/0!</v>
      </c>
      <c r="BC523" s="161" t="e">
        <f t="shared" si="363"/>
        <v>#DIV/0!</v>
      </c>
      <c r="BD523" s="161" t="e">
        <f t="shared" si="364"/>
        <v>#DIV/0!</v>
      </c>
      <c r="BE523" s="161" t="e">
        <f t="shared" si="365"/>
        <v>#DIV/0!</v>
      </c>
      <c r="BF523" s="107">
        <f t="shared" si="366"/>
        <v>0</v>
      </c>
      <c r="BG523" s="161" t="e">
        <f t="shared" si="367"/>
        <v>#DIV/0!</v>
      </c>
      <c r="BH523" s="161" t="e">
        <f t="shared" si="368"/>
        <v>#DIV/0!</v>
      </c>
      <c r="BI523" s="161" t="e">
        <f t="shared" si="369"/>
        <v>#DIV/0!</v>
      </c>
      <c r="BJ523" s="161" t="e">
        <f t="shared" si="370"/>
        <v>#DIV/0!</v>
      </c>
      <c r="BK523" s="161" t="e">
        <f t="shared" si="371"/>
        <v>#DIV/0!</v>
      </c>
      <c r="BL523" s="107">
        <f t="shared" si="372"/>
        <v>0</v>
      </c>
      <c r="BM523" s="161" t="e">
        <f t="shared" si="373"/>
        <v>#DIV/0!</v>
      </c>
      <c r="BN523" s="161" t="e">
        <f t="shared" si="374"/>
        <v>#DIV/0!</v>
      </c>
      <c r="BO523" s="161" t="e">
        <f t="shared" si="375"/>
        <v>#DIV/0!</v>
      </c>
      <c r="BP523" s="161" t="e">
        <f t="shared" si="376"/>
        <v>#DIV/0!</v>
      </c>
      <c r="BQ523" s="161" t="e">
        <f t="shared" si="377"/>
        <v>#DIV/0!</v>
      </c>
      <c r="BR523" s="107">
        <f t="shared" si="378"/>
        <v>0</v>
      </c>
      <c r="BS523" s="161" t="e">
        <f t="shared" si="379"/>
        <v>#DIV/0!</v>
      </c>
      <c r="BT523" s="161" t="e">
        <f t="shared" si="380"/>
        <v>#DIV/0!</v>
      </c>
      <c r="BU523" s="161" t="e">
        <f t="shared" si="381"/>
        <v>#DIV/0!</v>
      </c>
      <c r="BV523" s="161" t="e">
        <f t="shared" si="382"/>
        <v>#DIV/0!</v>
      </c>
      <c r="BW523" s="161" t="e">
        <f t="shared" si="383"/>
        <v>#DIV/0!</v>
      </c>
      <c r="BX523" s="107">
        <f t="shared" si="384"/>
        <v>0</v>
      </c>
      <c r="BZ523" s="40" t="e">
        <f>VLOOKUP(I523,Lists!$D$2:$D$19,1,FALSE)</f>
        <v>#N/A</v>
      </c>
      <c r="CA523" s="40" t="e">
        <f>VLOOKUP($I523,Blends!$B$2:$B$115,1,FALSE)</f>
        <v>#N/A</v>
      </c>
      <c r="CC523" s="218">
        <f>ROUND(IF($I523="Other HFC Blend",(Z523*$L523*SUMIF(Lists!$E$2:$E$133,'Quarterly Information'!$K523,Exchange_Value)+Z523*$N523*SUMIF(Lists!$E$2:$E$133,'Quarterly Information'!$M523,Exchange_Value)+Z523*$P523*SUMIF(Lists!$E$2:$E$133,'Quarterly Information'!$O523,Exchange_Value)+Z523*$R523*SUMIF(Lists!$E$2:$E$133,'Quarterly Information'!$Q523,Exchange_Value)+Z523*$T523*SUMIF(Lists!$E$2:$E$133,'Quarterly Information'!$S523,Exchange_Value))/1000,Z523*SUMIF(Lists!$E$2:$E$133,$I523,Exchange_Value)/1000),1)</f>
        <v>0</v>
      </c>
      <c r="CD523" s="218">
        <f>ROUND(IF($I523="Other HFC Blend",(AA523*$L523*SUMIF(Lists!$E$2:$E$133,'Quarterly Information'!$K523,Exchange_Value)+AA523*$N523*SUMIF(Lists!$E$2:$E$133,'Quarterly Information'!$M523,Exchange_Value)+AA523*$P523*SUMIF(Lists!$E$2:$E$133,'Quarterly Information'!$O523,Exchange_Value)+AA523*$R523*SUMIF(Lists!$E$2:$E$133,'Quarterly Information'!$Q523,Exchange_Value)+AA523*$T523*SUMIF(Lists!$E$2:$E$133,'Quarterly Information'!$S523,Exchange_Value))/1000,AA523*SUMIF(Lists!$E$2:$E$133,$I523,Exchange_Value)/1000),1)</f>
        <v>0</v>
      </c>
      <c r="CE523" s="218">
        <f>ROUND(IF($I523="Other HFC Blend",(AB523*$L523*SUMIF(Lists!$E$2:$E$133,'Quarterly Information'!$K523,Exchange_Value)+AB523*$N523*SUMIF(Lists!$E$2:$E$133,'Quarterly Information'!$M523,Exchange_Value)+AB523*$P523*SUMIF(Lists!$E$2:$E$133,'Quarterly Information'!$O523,Exchange_Value)+AB523*$R523*SUMIF(Lists!$E$2:$E$133,'Quarterly Information'!$Q523,Exchange_Value)+AB523*$T523*SUMIF(Lists!$E$2:$E$133,'Quarterly Information'!$S523,Exchange_Value))/1000,AB523*SUMIF(Lists!$E$2:$E$133,$I523,Exchange_Value)/1000),1)</f>
        <v>0</v>
      </c>
      <c r="CF523" s="218">
        <f>ROUND(IF($I523="Other HFC Blend",(AC523*$L523*SUMIF(Lists!$E$2:$E$133,'Quarterly Information'!$K523,Exchange_Value)+AC523*$N523*SUMIF(Lists!$E$2:$E$133,'Quarterly Information'!$M523,Exchange_Value)+AC523*$P523*SUMIF(Lists!$E$2:$E$133,'Quarterly Information'!$O523,Exchange_Value)+AC523*$R523*SUMIF(Lists!$E$2:$E$133,'Quarterly Information'!$Q523,Exchange_Value)+AC523*$T523*SUMIF(Lists!$E$2:$E$133,'Quarterly Information'!$S523,Exchange_Value))/1000,AC523*SUMIF(Lists!$E$2:$E$133,$I523,Exchange_Value)/1000),1)</f>
        <v>0</v>
      </c>
      <c r="CG523" s="218">
        <f>ROUND(IF($I523="Other HFC Blend",(AD523*$L523*SUMIF(Lists!$E$2:$E$133,'Quarterly Information'!$K523,Exchange_Value)+AD523*$N523*SUMIF(Lists!$E$2:$E$133,'Quarterly Information'!$M523,Exchange_Value)+AD523*$P523*SUMIF(Lists!$E$2:$E$133,'Quarterly Information'!$O523,Exchange_Value)+AD523*$R523*SUMIF(Lists!$E$2:$E$133,'Quarterly Information'!$Q523,Exchange_Value)+AD523*$T523*SUMIF(Lists!$E$2:$E$133,'Quarterly Information'!$S523,Exchange_Value))/1000,AD523*SUMIF(Lists!$E$2:$E$133,$I523,Exchange_Value)/1000),1)</f>
        <v>0</v>
      </c>
      <c r="CH523" s="218">
        <f>ROUND(IF($I523="Other HFC Blend",(AE523*$L523*SUMIF(Lists!$E$2:$E$133,'Quarterly Information'!$K523,Exchange_Value)+AE523*$N523*SUMIF(Lists!$E$2:$E$133,'Quarterly Information'!$M523,Exchange_Value)+AE523*$P523*SUMIF(Lists!$E$2:$E$133,'Quarterly Information'!$O523,Exchange_Value)+AE523*$R523*SUMIF(Lists!$E$2:$E$133,'Quarterly Information'!$Q523,Exchange_Value)+AE523*$T523*SUMIF(Lists!$E$2:$E$133,'Quarterly Information'!$S523,Exchange_Value))/1000,AE523*SUMIF(Lists!$E$2:$E$133,$I523,Exchange_Value)/1000),1)</f>
        <v>0</v>
      </c>
      <c r="CI523" s="218">
        <f>ROUND(IF($I523="Other HFC Blend",(AF523*$L523*SUMIF(Lists!$E$2:$E$133,'Quarterly Information'!$K523,Exchange_Value)+AF523*$N523*SUMIF(Lists!$E$2:$E$133,'Quarterly Information'!$M523,Exchange_Value)+AF523*$P523*SUMIF(Lists!$E$2:$E$133,'Quarterly Information'!$O523,Exchange_Value)+AF523*$R523*SUMIF(Lists!$E$2:$E$133,'Quarterly Information'!$Q523,Exchange_Value)+AF523*$T523*SUMIF(Lists!$E$2:$E$133,'Quarterly Information'!$S523,Exchange_Value))/1000,AF523*SUMIF(Lists!$E$2:$E$133,$I523,Exchange_Value)/1000),1)</f>
        <v>0</v>
      </c>
    </row>
    <row r="524" spans="1:87" ht="14" x14ac:dyDescent="0.25">
      <c r="A524" s="39">
        <v>482</v>
      </c>
      <c r="B524" s="90" t="str">
        <f t="shared" si="342"/>
        <v/>
      </c>
      <c r="C524" s="159"/>
      <c r="D524" s="91"/>
      <c r="E524" s="174"/>
      <c r="F524" s="92"/>
      <c r="G524" s="93"/>
      <c r="H524" s="94"/>
      <c r="I524" s="92"/>
      <c r="J524" s="200"/>
      <c r="K524" s="210"/>
      <c r="L524" s="95"/>
      <c r="M524" s="92"/>
      <c r="N524" s="95"/>
      <c r="O524" s="92"/>
      <c r="P524" s="95"/>
      <c r="Q524" s="128"/>
      <c r="R524" s="95"/>
      <c r="S524" s="128"/>
      <c r="T524" s="211"/>
      <c r="U524" s="203"/>
      <c r="V524" s="92"/>
      <c r="W524" s="96"/>
      <c r="X524" s="92"/>
      <c r="Y524" s="220"/>
      <c r="Z524" s="226"/>
      <c r="AA524" s="165"/>
      <c r="AB524" s="165"/>
      <c r="AC524" s="165"/>
      <c r="AD524" s="165"/>
      <c r="AE524" s="165"/>
      <c r="AF524" s="168"/>
      <c r="AG524"/>
      <c r="AH524" s="107">
        <f t="shared" si="344"/>
        <v>0</v>
      </c>
      <c r="AI524" s="107">
        <f t="shared" si="345"/>
        <v>0</v>
      </c>
      <c r="AJ524" s="107">
        <f t="shared" si="346"/>
        <v>0</v>
      </c>
      <c r="AK524" s="107">
        <f t="shared" si="347"/>
        <v>0</v>
      </c>
      <c r="AL524" s="107">
        <f t="shared" si="348"/>
        <v>0</v>
      </c>
      <c r="AM524" s="107">
        <f t="shared" si="343"/>
        <v>0</v>
      </c>
      <c r="AO524" s="161" t="e">
        <f t="shared" si="349"/>
        <v>#DIV/0!</v>
      </c>
      <c r="AP524" s="161" t="e">
        <f t="shared" si="350"/>
        <v>#DIV/0!</v>
      </c>
      <c r="AQ524" s="161" t="e">
        <f t="shared" si="351"/>
        <v>#DIV/0!</v>
      </c>
      <c r="AR524" s="161" t="e">
        <f t="shared" si="352"/>
        <v>#DIV/0!</v>
      </c>
      <c r="AS524" s="161" t="e">
        <f t="shared" si="353"/>
        <v>#DIV/0!</v>
      </c>
      <c r="AT524" s="107">
        <f t="shared" si="354"/>
        <v>0</v>
      </c>
      <c r="AU524" s="161" t="e">
        <f t="shared" si="355"/>
        <v>#DIV/0!</v>
      </c>
      <c r="AV524" s="161" t="e">
        <f t="shared" si="356"/>
        <v>#DIV/0!</v>
      </c>
      <c r="AW524" s="161" t="e">
        <f t="shared" si="357"/>
        <v>#DIV/0!</v>
      </c>
      <c r="AX524" s="161" t="e">
        <f t="shared" si="358"/>
        <v>#DIV/0!</v>
      </c>
      <c r="AY524" s="161" t="e">
        <f t="shared" si="359"/>
        <v>#DIV/0!</v>
      </c>
      <c r="AZ524" s="107">
        <f t="shared" si="360"/>
        <v>0</v>
      </c>
      <c r="BA524" s="161" t="e">
        <f t="shared" si="361"/>
        <v>#DIV/0!</v>
      </c>
      <c r="BB524" s="161" t="e">
        <f t="shared" si="362"/>
        <v>#DIV/0!</v>
      </c>
      <c r="BC524" s="161" t="e">
        <f t="shared" si="363"/>
        <v>#DIV/0!</v>
      </c>
      <c r="BD524" s="161" t="e">
        <f t="shared" si="364"/>
        <v>#DIV/0!</v>
      </c>
      <c r="BE524" s="161" t="e">
        <f t="shared" si="365"/>
        <v>#DIV/0!</v>
      </c>
      <c r="BF524" s="107">
        <f t="shared" si="366"/>
        <v>0</v>
      </c>
      <c r="BG524" s="161" t="e">
        <f t="shared" si="367"/>
        <v>#DIV/0!</v>
      </c>
      <c r="BH524" s="161" t="e">
        <f t="shared" si="368"/>
        <v>#DIV/0!</v>
      </c>
      <c r="BI524" s="161" t="e">
        <f t="shared" si="369"/>
        <v>#DIV/0!</v>
      </c>
      <c r="BJ524" s="161" t="e">
        <f t="shared" si="370"/>
        <v>#DIV/0!</v>
      </c>
      <c r="BK524" s="161" t="e">
        <f t="shared" si="371"/>
        <v>#DIV/0!</v>
      </c>
      <c r="BL524" s="107">
        <f t="shared" si="372"/>
        <v>0</v>
      </c>
      <c r="BM524" s="161" t="e">
        <f t="shared" si="373"/>
        <v>#DIV/0!</v>
      </c>
      <c r="BN524" s="161" t="e">
        <f t="shared" si="374"/>
        <v>#DIV/0!</v>
      </c>
      <c r="BO524" s="161" t="e">
        <f t="shared" si="375"/>
        <v>#DIV/0!</v>
      </c>
      <c r="BP524" s="161" t="e">
        <f t="shared" si="376"/>
        <v>#DIV/0!</v>
      </c>
      <c r="BQ524" s="161" t="e">
        <f t="shared" si="377"/>
        <v>#DIV/0!</v>
      </c>
      <c r="BR524" s="107">
        <f t="shared" si="378"/>
        <v>0</v>
      </c>
      <c r="BS524" s="161" t="e">
        <f t="shared" si="379"/>
        <v>#DIV/0!</v>
      </c>
      <c r="BT524" s="161" t="e">
        <f t="shared" si="380"/>
        <v>#DIV/0!</v>
      </c>
      <c r="BU524" s="161" t="e">
        <f t="shared" si="381"/>
        <v>#DIV/0!</v>
      </c>
      <c r="BV524" s="161" t="e">
        <f t="shared" si="382"/>
        <v>#DIV/0!</v>
      </c>
      <c r="BW524" s="161" t="e">
        <f t="shared" si="383"/>
        <v>#DIV/0!</v>
      </c>
      <c r="BX524" s="107">
        <f t="shared" si="384"/>
        <v>0</v>
      </c>
      <c r="BZ524" s="40" t="e">
        <f>VLOOKUP(I524,Lists!$D$2:$D$19,1,FALSE)</f>
        <v>#N/A</v>
      </c>
      <c r="CA524" s="40" t="e">
        <f>VLOOKUP($I524,Blends!$B$2:$B$115,1,FALSE)</f>
        <v>#N/A</v>
      </c>
      <c r="CC524" s="218">
        <f>ROUND(IF($I524="Other HFC Blend",(Z524*$L524*SUMIF(Lists!$E$2:$E$133,'Quarterly Information'!$K524,Exchange_Value)+Z524*$N524*SUMIF(Lists!$E$2:$E$133,'Quarterly Information'!$M524,Exchange_Value)+Z524*$P524*SUMIF(Lists!$E$2:$E$133,'Quarterly Information'!$O524,Exchange_Value)+Z524*$R524*SUMIF(Lists!$E$2:$E$133,'Quarterly Information'!$Q524,Exchange_Value)+Z524*$T524*SUMIF(Lists!$E$2:$E$133,'Quarterly Information'!$S524,Exchange_Value))/1000,Z524*SUMIF(Lists!$E$2:$E$133,$I524,Exchange_Value)/1000),1)</f>
        <v>0</v>
      </c>
      <c r="CD524" s="218">
        <f>ROUND(IF($I524="Other HFC Blend",(AA524*$L524*SUMIF(Lists!$E$2:$E$133,'Quarterly Information'!$K524,Exchange_Value)+AA524*$N524*SUMIF(Lists!$E$2:$E$133,'Quarterly Information'!$M524,Exchange_Value)+AA524*$P524*SUMIF(Lists!$E$2:$E$133,'Quarterly Information'!$O524,Exchange_Value)+AA524*$R524*SUMIF(Lists!$E$2:$E$133,'Quarterly Information'!$Q524,Exchange_Value)+AA524*$T524*SUMIF(Lists!$E$2:$E$133,'Quarterly Information'!$S524,Exchange_Value))/1000,AA524*SUMIF(Lists!$E$2:$E$133,$I524,Exchange_Value)/1000),1)</f>
        <v>0</v>
      </c>
      <c r="CE524" s="218">
        <f>ROUND(IF($I524="Other HFC Blend",(AB524*$L524*SUMIF(Lists!$E$2:$E$133,'Quarterly Information'!$K524,Exchange_Value)+AB524*$N524*SUMIF(Lists!$E$2:$E$133,'Quarterly Information'!$M524,Exchange_Value)+AB524*$P524*SUMIF(Lists!$E$2:$E$133,'Quarterly Information'!$O524,Exchange_Value)+AB524*$R524*SUMIF(Lists!$E$2:$E$133,'Quarterly Information'!$Q524,Exchange_Value)+AB524*$T524*SUMIF(Lists!$E$2:$E$133,'Quarterly Information'!$S524,Exchange_Value))/1000,AB524*SUMIF(Lists!$E$2:$E$133,$I524,Exchange_Value)/1000),1)</f>
        <v>0</v>
      </c>
      <c r="CF524" s="218">
        <f>ROUND(IF($I524="Other HFC Blend",(AC524*$L524*SUMIF(Lists!$E$2:$E$133,'Quarterly Information'!$K524,Exchange_Value)+AC524*$N524*SUMIF(Lists!$E$2:$E$133,'Quarterly Information'!$M524,Exchange_Value)+AC524*$P524*SUMIF(Lists!$E$2:$E$133,'Quarterly Information'!$O524,Exchange_Value)+AC524*$R524*SUMIF(Lists!$E$2:$E$133,'Quarterly Information'!$Q524,Exchange_Value)+AC524*$T524*SUMIF(Lists!$E$2:$E$133,'Quarterly Information'!$S524,Exchange_Value))/1000,AC524*SUMIF(Lists!$E$2:$E$133,$I524,Exchange_Value)/1000),1)</f>
        <v>0</v>
      </c>
      <c r="CG524" s="218">
        <f>ROUND(IF($I524="Other HFC Blend",(AD524*$L524*SUMIF(Lists!$E$2:$E$133,'Quarterly Information'!$K524,Exchange_Value)+AD524*$N524*SUMIF(Lists!$E$2:$E$133,'Quarterly Information'!$M524,Exchange_Value)+AD524*$P524*SUMIF(Lists!$E$2:$E$133,'Quarterly Information'!$O524,Exchange_Value)+AD524*$R524*SUMIF(Lists!$E$2:$E$133,'Quarterly Information'!$Q524,Exchange_Value)+AD524*$T524*SUMIF(Lists!$E$2:$E$133,'Quarterly Information'!$S524,Exchange_Value))/1000,AD524*SUMIF(Lists!$E$2:$E$133,$I524,Exchange_Value)/1000),1)</f>
        <v>0</v>
      </c>
      <c r="CH524" s="218">
        <f>ROUND(IF($I524="Other HFC Blend",(AE524*$L524*SUMIF(Lists!$E$2:$E$133,'Quarterly Information'!$K524,Exchange_Value)+AE524*$N524*SUMIF(Lists!$E$2:$E$133,'Quarterly Information'!$M524,Exchange_Value)+AE524*$P524*SUMIF(Lists!$E$2:$E$133,'Quarterly Information'!$O524,Exchange_Value)+AE524*$R524*SUMIF(Lists!$E$2:$E$133,'Quarterly Information'!$Q524,Exchange_Value)+AE524*$T524*SUMIF(Lists!$E$2:$E$133,'Quarterly Information'!$S524,Exchange_Value))/1000,AE524*SUMIF(Lists!$E$2:$E$133,$I524,Exchange_Value)/1000),1)</f>
        <v>0</v>
      </c>
      <c r="CI524" s="218">
        <f>ROUND(IF($I524="Other HFC Blend",(AF524*$L524*SUMIF(Lists!$E$2:$E$133,'Quarterly Information'!$K524,Exchange_Value)+AF524*$N524*SUMIF(Lists!$E$2:$E$133,'Quarterly Information'!$M524,Exchange_Value)+AF524*$P524*SUMIF(Lists!$E$2:$E$133,'Quarterly Information'!$O524,Exchange_Value)+AF524*$R524*SUMIF(Lists!$E$2:$E$133,'Quarterly Information'!$Q524,Exchange_Value)+AF524*$T524*SUMIF(Lists!$E$2:$E$133,'Quarterly Information'!$S524,Exchange_Value))/1000,AF524*SUMIF(Lists!$E$2:$E$133,$I524,Exchange_Value)/1000),1)</f>
        <v>0</v>
      </c>
    </row>
    <row r="525" spans="1:87" ht="14" x14ac:dyDescent="0.25">
      <c r="A525" s="39">
        <v>483</v>
      </c>
      <c r="B525" s="90" t="str">
        <f t="shared" si="342"/>
        <v/>
      </c>
      <c r="C525" s="159"/>
      <c r="D525" s="91"/>
      <c r="E525" s="174"/>
      <c r="F525" s="92"/>
      <c r="G525" s="93"/>
      <c r="H525" s="94"/>
      <c r="I525" s="92"/>
      <c r="J525" s="200"/>
      <c r="K525" s="210"/>
      <c r="L525" s="95"/>
      <c r="M525" s="92"/>
      <c r="N525" s="95"/>
      <c r="O525" s="92"/>
      <c r="P525" s="95"/>
      <c r="Q525" s="128"/>
      <c r="R525" s="95"/>
      <c r="S525" s="128"/>
      <c r="T525" s="211"/>
      <c r="U525" s="203"/>
      <c r="V525" s="92"/>
      <c r="W525" s="96"/>
      <c r="X525" s="92"/>
      <c r="Y525" s="220"/>
      <c r="Z525" s="226"/>
      <c r="AA525" s="165"/>
      <c r="AB525" s="165"/>
      <c r="AC525" s="165"/>
      <c r="AD525" s="165"/>
      <c r="AE525" s="165"/>
      <c r="AF525" s="168"/>
      <c r="AG525"/>
      <c r="AH525" s="107">
        <f t="shared" si="344"/>
        <v>0</v>
      </c>
      <c r="AI525" s="107">
        <f t="shared" si="345"/>
        <v>0</v>
      </c>
      <c r="AJ525" s="107">
        <f t="shared" si="346"/>
        <v>0</v>
      </c>
      <c r="AK525" s="107">
        <f t="shared" si="347"/>
        <v>0</v>
      </c>
      <c r="AL525" s="107">
        <f t="shared" si="348"/>
        <v>0</v>
      </c>
      <c r="AM525" s="107">
        <f t="shared" si="343"/>
        <v>0</v>
      </c>
      <c r="AO525" s="161" t="e">
        <f t="shared" si="349"/>
        <v>#DIV/0!</v>
      </c>
      <c r="AP525" s="161" t="e">
        <f t="shared" si="350"/>
        <v>#DIV/0!</v>
      </c>
      <c r="AQ525" s="161" t="e">
        <f t="shared" si="351"/>
        <v>#DIV/0!</v>
      </c>
      <c r="AR525" s="161" t="e">
        <f t="shared" si="352"/>
        <v>#DIV/0!</v>
      </c>
      <c r="AS525" s="161" t="e">
        <f t="shared" si="353"/>
        <v>#DIV/0!</v>
      </c>
      <c r="AT525" s="107">
        <f t="shared" si="354"/>
        <v>0</v>
      </c>
      <c r="AU525" s="161" t="e">
        <f t="shared" si="355"/>
        <v>#DIV/0!</v>
      </c>
      <c r="AV525" s="161" t="e">
        <f t="shared" si="356"/>
        <v>#DIV/0!</v>
      </c>
      <c r="AW525" s="161" t="e">
        <f t="shared" si="357"/>
        <v>#DIV/0!</v>
      </c>
      <c r="AX525" s="161" t="e">
        <f t="shared" si="358"/>
        <v>#DIV/0!</v>
      </c>
      <c r="AY525" s="161" t="e">
        <f t="shared" si="359"/>
        <v>#DIV/0!</v>
      </c>
      <c r="AZ525" s="107">
        <f t="shared" si="360"/>
        <v>0</v>
      </c>
      <c r="BA525" s="161" t="e">
        <f t="shared" si="361"/>
        <v>#DIV/0!</v>
      </c>
      <c r="BB525" s="161" t="e">
        <f t="shared" si="362"/>
        <v>#DIV/0!</v>
      </c>
      <c r="BC525" s="161" t="e">
        <f t="shared" si="363"/>
        <v>#DIV/0!</v>
      </c>
      <c r="BD525" s="161" t="e">
        <f t="shared" si="364"/>
        <v>#DIV/0!</v>
      </c>
      <c r="BE525" s="161" t="e">
        <f t="shared" si="365"/>
        <v>#DIV/0!</v>
      </c>
      <c r="BF525" s="107">
        <f t="shared" si="366"/>
        <v>0</v>
      </c>
      <c r="BG525" s="161" t="e">
        <f t="shared" si="367"/>
        <v>#DIV/0!</v>
      </c>
      <c r="BH525" s="161" t="e">
        <f t="shared" si="368"/>
        <v>#DIV/0!</v>
      </c>
      <c r="BI525" s="161" t="e">
        <f t="shared" si="369"/>
        <v>#DIV/0!</v>
      </c>
      <c r="BJ525" s="161" t="e">
        <f t="shared" si="370"/>
        <v>#DIV/0!</v>
      </c>
      <c r="BK525" s="161" t="e">
        <f t="shared" si="371"/>
        <v>#DIV/0!</v>
      </c>
      <c r="BL525" s="107">
        <f t="shared" si="372"/>
        <v>0</v>
      </c>
      <c r="BM525" s="161" t="e">
        <f t="shared" si="373"/>
        <v>#DIV/0!</v>
      </c>
      <c r="BN525" s="161" t="e">
        <f t="shared" si="374"/>
        <v>#DIV/0!</v>
      </c>
      <c r="BO525" s="161" t="e">
        <f t="shared" si="375"/>
        <v>#DIV/0!</v>
      </c>
      <c r="BP525" s="161" t="e">
        <f t="shared" si="376"/>
        <v>#DIV/0!</v>
      </c>
      <c r="BQ525" s="161" t="e">
        <f t="shared" si="377"/>
        <v>#DIV/0!</v>
      </c>
      <c r="BR525" s="107">
        <f t="shared" si="378"/>
        <v>0</v>
      </c>
      <c r="BS525" s="161" t="e">
        <f t="shared" si="379"/>
        <v>#DIV/0!</v>
      </c>
      <c r="BT525" s="161" t="e">
        <f t="shared" si="380"/>
        <v>#DIV/0!</v>
      </c>
      <c r="BU525" s="161" t="e">
        <f t="shared" si="381"/>
        <v>#DIV/0!</v>
      </c>
      <c r="BV525" s="161" t="e">
        <f t="shared" si="382"/>
        <v>#DIV/0!</v>
      </c>
      <c r="BW525" s="161" t="e">
        <f t="shared" si="383"/>
        <v>#DIV/0!</v>
      </c>
      <c r="BX525" s="107">
        <f t="shared" si="384"/>
        <v>0</v>
      </c>
      <c r="BZ525" s="40" t="e">
        <f>VLOOKUP(I525,Lists!$D$2:$D$19,1,FALSE)</f>
        <v>#N/A</v>
      </c>
      <c r="CA525" s="40" t="e">
        <f>VLOOKUP($I525,Blends!$B$2:$B$115,1,FALSE)</f>
        <v>#N/A</v>
      </c>
      <c r="CC525" s="218">
        <f>ROUND(IF($I525="Other HFC Blend",(Z525*$L525*SUMIF(Lists!$E$2:$E$133,'Quarterly Information'!$K525,Exchange_Value)+Z525*$N525*SUMIF(Lists!$E$2:$E$133,'Quarterly Information'!$M525,Exchange_Value)+Z525*$P525*SUMIF(Lists!$E$2:$E$133,'Quarterly Information'!$O525,Exchange_Value)+Z525*$R525*SUMIF(Lists!$E$2:$E$133,'Quarterly Information'!$Q525,Exchange_Value)+Z525*$T525*SUMIF(Lists!$E$2:$E$133,'Quarterly Information'!$S525,Exchange_Value))/1000,Z525*SUMIF(Lists!$E$2:$E$133,$I525,Exchange_Value)/1000),1)</f>
        <v>0</v>
      </c>
      <c r="CD525" s="218">
        <f>ROUND(IF($I525="Other HFC Blend",(AA525*$L525*SUMIF(Lists!$E$2:$E$133,'Quarterly Information'!$K525,Exchange_Value)+AA525*$N525*SUMIF(Lists!$E$2:$E$133,'Quarterly Information'!$M525,Exchange_Value)+AA525*$P525*SUMIF(Lists!$E$2:$E$133,'Quarterly Information'!$O525,Exchange_Value)+AA525*$R525*SUMIF(Lists!$E$2:$E$133,'Quarterly Information'!$Q525,Exchange_Value)+AA525*$T525*SUMIF(Lists!$E$2:$E$133,'Quarterly Information'!$S525,Exchange_Value))/1000,AA525*SUMIF(Lists!$E$2:$E$133,$I525,Exchange_Value)/1000),1)</f>
        <v>0</v>
      </c>
      <c r="CE525" s="218">
        <f>ROUND(IF($I525="Other HFC Blend",(AB525*$L525*SUMIF(Lists!$E$2:$E$133,'Quarterly Information'!$K525,Exchange_Value)+AB525*$N525*SUMIF(Lists!$E$2:$E$133,'Quarterly Information'!$M525,Exchange_Value)+AB525*$P525*SUMIF(Lists!$E$2:$E$133,'Quarterly Information'!$O525,Exchange_Value)+AB525*$R525*SUMIF(Lists!$E$2:$E$133,'Quarterly Information'!$Q525,Exchange_Value)+AB525*$T525*SUMIF(Lists!$E$2:$E$133,'Quarterly Information'!$S525,Exchange_Value))/1000,AB525*SUMIF(Lists!$E$2:$E$133,$I525,Exchange_Value)/1000),1)</f>
        <v>0</v>
      </c>
      <c r="CF525" s="218">
        <f>ROUND(IF($I525="Other HFC Blend",(AC525*$L525*SUMIF(Lists!$E$2:$E$133,'Quarterly Information'!$K525,Exchange_Value)+AC525*$N525*SUMIF(Lists!$E$2:$E$133,'Quarterly Information'!$M525,Exchange_Value)+AC525*$P525*SUMIF(Lists!$E$2:$E$133,'Quarterly Information'!$O525,Exchange_Value)+AC525*$R525*SUMIF(Lists!$E$2:$E$133,'Quarterly Information'!$Q525,Exchange_Value)+AC525*$T525*SUMIF(Lists!$E$2:$E$133,'Quarterly Information'!$S525,Exchange_Value))/1000,AC525*SUMIF(Lists!$E$2:$E$133,$I525,Exchange_Value)/1000),1)</f>
        <v>0</v>
      </c>
      <c r="CG525" s="218">
        <f>ROUND(IF($I525="Other HFC Blend",(AD525*$L525*SUMIF(Lists!$E$2:$E$133,'Quarterly Information'!$K525,Exchange_Value)+AD525*$N525*SUMIF(Lists!$E$2:$E$133,'Quarterly Information'!$M525,Exchange_Value)+AD525*$P525*SUMIF(Lists!$E$2:$E$133,'Quarterly Information'!$O525,Exchange_Value)+AD525*$R525*SUMIF(Lists!$E$2:$E$133,'Quarterly Information'!$Q525,Exchange_Value)+AD525*$T525*SUMIF(Lists!$E$2:$E$133,'Quarterly Information'!$S525,Exchange_Value))/1000,AD525*SUMIF(Lists!$E$2:$E$133,$I525,Exchange_Value)/1000),1)</f>
        <v>0</v>
      </c>
      <c r="CH525" s="218">
        <f>ROUND(IF($I525="Other HFC Blend",(AE525*$L525*SUMIF(Lists!$E$2:$E$133,'Quarterly Information'!$K525,Exchange_Value)+AE525*$N525*SUMIF(Lists!$E$2:$E$133,'Quarterly Information'!$M525,Exchange_Value)+AE525*$P525*SUMIF(Lists!$E$2:$E$133,'Quarterly Information'!$O525,Exchange_Value)+AE525*$R525*SUMIF(Lists!$E$2:$E$133,'Quarterly Information'!$Q525,Exchange_Value)+AE525*$T525*SUMIF(Lists!$E$2:$E$133,'Quarterly Information'!$S525,Exchange_Value))/1000,AE525*SUMIF(Lists!$E$2:$E$133,$I525,Exchange_Value)/1000),1)</f>
        <v>0</v>
      </c>
      <c r="CI525" s="218">
        <f>ROUND(IF($I525="Other HFC Blend",(AF525*$L525*SUMIF(Lists!$E$2:$E$133,'Quarterly Information'!$K525,Exchange_Value)+AF525*$N525*SUMIF(Lists!$E$2:$E$133,'Quarterly Information'!$M525,Exchange_Value)+AF525*$P525*SUMIF(Lists!$E$2:$E$133,'Quarterly Information'!$O525,Exchange_Value)+AF525*$R525*SUMIF(Lists!$E$2:$E$133,'Quarterly Information'!$Q525,Exchange_Value)+AF525*$T525*SUMIF(Lists!$E$2:$E$133,'Quarterly Information'!$S525,Exchange_Value))/1000,AF525*SUMIF(Lists!$E$2:$E$133,$I525,Exchange_Value)/1000),1)</f>
        <v>0</v>
      </c>
    </row>
    <row r="526" spans="1:87" ht="14" x14ac:dyDescent="0.25">
      <c r="A526" s="39">
        <v>484</v>
      </c>
      <c r="B526" s="90" t="str">
        <f t="shared" si="342"/>
        <v/>
      </c>
      <c r="C526" s="159"/>
      <c r="D526" s="91"/>
      <c r="E526" s="174"/>
      <c r="F526" s="92"/>
      <c r="G526" s="93"/>
      <c r="H526" s="94"/>
      <c r="I526" s="92"/>
      <c r="J526" s="200"/>
      <c r="K526" s="210"/>
      <c r="L526" s="95"/>
      <c r="M526" s="92"/>
      <c r="N526" s="95"/>
      <c r="O526" s="92"/>
      <c r="P526" s="95"/>
      <c r="Q526" s="128"/>
      <c r="R526" s="95"/>
      <c r="S526" s="128"/>
      <c r="T526" s="211"/>
      <c r="U526" s="203"/>
      <c r="V526" s="92"/>
      <c r="W526" s="96"/>
      <c r="X526" s="92"/>
      <c r="Y526" s="220"/>
      <c r="Z526" s="226"/>
      <c r="AA526" s="165"/>
      <c r="AB526" s="165"/>
      <c r="AC526" s="165"/>
      <c r="AD526" s="165"/>
      <c r="AE526" s="165"/>
      <c r="AF526" s="168"/>
      <c r="AG526"/>
      <c r="AH526" s="107">
        <f t="shared" si="344"/>
        <v>0</v>
      </c>
      <c r="AI526" s="107">
        <f t="shared" si="345"/>
        <v>0</v>
      </c>
      <c r="AJ526" s="107">
        <f t="shared" si="346"/>
        <v>0</v>
      </c>
      <c r="AK526" s="107">
        <f t="shared" si="347"/>
        <v>0</v>
      </c>
      <c r="AL526" s="107">
        <f t="shared" si="348"/>
        <v>0</v>
      </c>
      <c r="AM526" s="107">
        <f t="shared" si="343"/>
        <v>0</v>
      </c>
      <c r="AO526" s="161" t="e">
        <f t="shared" si="349"/>
        <v>#DIV/0!</v>
      </c>
      <c r="AP526" s="161" t="e">
        <f t="shared" si="350"/>
        <v>#DIV/0!</v>
      </c>
      <c r="AQ526" s="161" t="e">
        <f t="shared" si="351"/>
        <v>#DIV/0!</v>
      </c>
      <c r="AR526" s="161" t="e">
        <f t="shared" si="352"/>
        <v>#DIV/0!</v>
      </c>
      <c r="AS526" s="161" t="e">
        <f t="shared" si="353"/>
        <v>#DIV/0!</v>
      </c>
      <c r="AT526" s="107">
        <f t="shared" si="354"/>
        <v>0</v>
      </c>
      <c r="AU526" s="161" t="e">
        <f t="shared" si="355"/>
        <v>#DIV/0!</v>
      </c>
      <c r="AV526" s="161" t="e">
        <f t="shared" si="356"/>
        <v>#DIV/0!</v>
      </c>
      <c r="AW526" s="161" t="e">
        <f t="shared" si="357"/>
        <v>#DIV/0!</v>
      </c>
      <c r="AX526" s="161" t="e">
        <f t="shared" si="358"/>
        <v>#DIV/0!</v>
      </c>
      <c r="AY526" s="161" t="e">
        <f t="shared" si="359"/>
        <v>#DIV/0!</v>
      </c>
      <c r="AZ526" s="107">
        <f t="shared" si="360"/>
        <v>0</v>
      </c>
      <c r="BA526" s="161" t="e">
        <f t="shared" si="361"/>
        <v>#DIV/0!</v>
      </c>
      <c r="BB526" s="161" t="e">
        <f t="shared" si="362"/>
        <v>#DIV/0!</v>
      </c>
      <c r="BC526" s="161" t="e">
        <f t="shared" si="363"/>
        <v>#DIV/0!</v>
      </c>
      <c r="BD526" s="161" t="e">
        <f t="shared" si="364"/>
        <v>#DIV/0!</v>
      </c>
      <c r="BE526" s="161" t="e">
        <f t="shared" si="365"/>
        <v>#DIV/0!</v>
      </c>
      <c r="BF526" s="107">
        <f t="shared" si="366"/>
        <v>0</v>
      </c>
      <c r="BG526" s="161" t="e">
        <f t="shared" si="367"/>
        <v>#DIV/0!</v>
      </c>
      <c r="BH526" s="161" t="e">
        <f t="shared" si="368"/>
        <v>#DIV/0!</v>
      </c>
      <c r="BI526" s="161" t="e">
        <f t="shared" si="369"/>
        <v>#DIV/0!</v>
      </c>
      <c r="BJ526" s="161" t="e">
        <f t="shared" si="370"/>
        <v>#DIV/0!</v>
      </c>
      <c r="BK526" s="161" t="e">
        <f t="shared" si="371"/>
        <v>#DIV/0!</v>
      </c>
      <c r="BL526" s="107">
        <f t="shared" si="372"/>
        <v>0</v>
      </c>
      <c r="BM526" s="161" t="e">
        <f t="shared" si="373"/>
        <v>#DIV/0!</v>
      </c>
      <c r="BN526" s="161" t="e">
        <f t="shared" si="374"/>
        <v>#DIV/0!</v>
      </c>
      <c r="BO526" s="161" t="e">
        <f t="shared" si="375"/>
        <v>#DIV/0!</v>
      </c>
      <c r="BP526" s="161" t="e">
        <f t="shared" si="376"/>
        <v>#DIV/0!</v>
      </c>
      <c r="BQ526" s="161" t="e">
        <f t="shared" si="377"/>
        <v>#DIV/0!</v>
      </c>
      <c r="BR526" s="107">
        <f t="shared" si="378"/>
        <v>0</v>
      </c>
      <c r="BS526" s="161" t="e">
        <f t="shared" si="379"/>
        <v>#DIV/0!</v>
      </c>
      <c r="BT526" s="161" t="e">
        <f t="shared" si="380"/>
        <v>#DIV/0!</v>
      </c>
      <c r="BU526" s="161" t="e">
        <f t="shared" si="381"/>
        <v>#DIV/0!</v>
      </c>
      <c r="BV526" s="161" t="e">
        <f t="shared" si="382"/>
        <v>#DIV/0!</v>
      </c>
      <c r="BW526" s="161" t="e">
        <f t="shared" si="383"/>
        <v>#DIV/0!</v>
      </c>
      <c r="BX526" s="107">
        <f t="shared" si="384"/>
        <v>0</v>
      </c>
      <c r="BZ526" s="40" t="e">
        <f>VLOOKUP(I526,Lists!$D$2:$D$19,1,FALSE)</f>
        <v>#N/A</v>
      </c>
      <c r="CA526" s="40" t="e">
        <f>VLOOKUP($I526,Blends!$B$2:$B$115,1,FALSE)</f>
        <v>#N/A</v>
      </c>
      <c r="CC526" s="218">
        <f>ROUND(IF($I526="Other HFC Blend",(Z526*$L526*SUMIF(Lists!$E$2:$E$133,'Quarterly Information'!$K526,Exchange_Value)+Z526*$N526*SUMIF(Lists!$E$2:$E$133,'Quarterly Information'!$M526,Exchange_Value)+Z526*$P526*SUMIF(Lists!$E$2:$E$133,'Quarterly Information'!$O526,Exchange_Value)+Z526*$R526*SUMIF(Lists!$E$2:$E$133,'Quarterly Information'!$Q526,Exchange_Value)+Z526*$T526*SUMIF(Lists!$E$2:$E$133,'Quarterly Information'!$S526,Exchange_Value))/1000,Z526*SUMIF(Lists!$E$2:$E$133,$I526,Exchange_Value)/1000),1)</f>
        <v>0</v>
      </c>
      <c r="CD526" s="218">
        <f>ROUND(IF($I526="Other HFC Blend",(AA526*$L526*SUMIF(Lists!$E$2:$E$133,'Quarterly Information'!$K526,Exchange_Value)+AA526*$N526*SUMIF(Lists!$E$2:$E$133,'Quarterly Information'!$M526,Exchange_Value)+AA526*$P526*SUMIF(Lists!$E$2:$E$133,'Quarterly Information'!$O526,Exchange_Value)+AA526*$R526*SUMIF(Lists!$E$2:$E$133,'Quarterly Information'!$Q526,Exchange_Value)+AA526*$T526*SUMIF(Lists!$E$2:$E$133,'Quarterly Information'!$S526,Exchange_Value))/1000,AA526*SUMIF(Lists!$E$2:$E$133,$I526,Exchange_Value)/1000),1)</f>
        <v>0</v>
      </c>
      <c r="CE526" s="218">
        <f>ROUND(IF($I526="Other HFC Blend",(AB526*$L526*SUMIF(Lists!$E$2:$E$133,'Quarterly Information'!$K526,Exchange_Value)+AB526*$N526*SUMIF(Lists!$E$2:$E$133,'Quarterly Information'!$M526,Exchange_Value)+AB526*$P526*SUMIF(Lists!$E$2:$E$133,'Quarterly Information'!$O526,Exchange_Value)+AB526*$R526*SUMIF(Lists!$E$2:$E$133,'Quarterly Information'!$Q526,Exchange_Value)+AB526*$T526*SUMIF(Lists!$E$2:$E$133,'Quarterly Information'!$S526,Exchange_Value))/1000,AB526*SUMIF(Lists!$E$2:$E$133,$I526,Exchange_Value)/1000),1)</f>
        <v>0</v>
      </c>
      <c r="CF526" s="218">
        <f>ROUND(IF($I526="Other HFC Blend",(AC526*$L526*SUMIF(Lists!$E$2:$E$133,'Quarterly Information'!$K526,Exchange_Value)+AC526*$N526*SUMIF(Lists!$E$2:$E$133,'Quarterly Information'!$M526,Exchange_Value)+AC526*$P526*SUMIF(Lists!$E$2:$E$133,'Quarterly Information'!$O526,Exchange_Value)+AC526*$R526*SUMIF(Lists!$E$2:$E$133,'Quarterly Information'!$Q526,Exchange_Value)+AC526*$T526*SUMIF(Lists!$E$2:$E$133,'Quarterly Information'!$S526,Exchange_Value))/1000,AC526*SUMIF(Lists!$E$2:$E$133,$I526,Exchange_Value)/1000),1)</f>
        <v>0</v>
      </c>
      <c r="CG526" s="218">
        <f>ROUND(IF($I526="Other HFC Blend",(AD526*$L526*SUMIF(Lists!$E$2:$E$133,'Quarterly Information'!$K526,Exchange_Value)+AD526*$N526*SUMIF(Lists!$E$2:$E$133,'Quarterly Information'!$M526,Exchange_Value)+AD526*$P526*SUMIF(Lists!$E$2:$E$133,'Quarterly Information'!$O526,Exchange_Value)+AD526*$R526*SUMIF(Lists!$E$2:$E$133,'Quarterly Information'!$Q526,Exchange_Value)+AD526*$T526*SUMIF(Lists!$E$2:$E$133,'Quarterly Information'!$S526,Exchange_Value))/1000,AD526*SUMIF(Lists!$E$2:$E$133,$I526,Exchange_Value)/1000),1)</f>
        <v>0</v>
      </c>
      <c r="CH526" s="218">
        <f>ROUND(IF($I526="Other HFC Blend",(AE526*$L526*SUMIF(Lists!$E$2:$E$133,'Quarterly Information'!$K526,Exchange_Value)+AE526*$N526*SUMIF(Lists!$E$2:$E$133,'Quarterly Information'!$M526,Exchange_Value)+AE526*$P526*SUMIF(Lists!$E$2:$E$133,'Quarterly Information'!$O526,Exchange_Value)+AE526*$R526*SUMIF(Lists!$E$2:$E$133,'Quarterly Information'!$Q526,Exchange_Value)+AE526*$T526*SUMIF(Lists!$E$2:$E$133,'Quarterly Information'!$S526,Exchange_Value))/1000,AE526*SUMIF(Lists!$E$2:$E$133,$I526,Exchange_Value)/1000),1)</f>
        <v>0</v>
      </c>
      <c r="CI526" s="218">
        <f>ROUND(IF($I526="Other HFC Blend",(AF526*$L526*SUMIF(Lists!$E$2:$E$133,'Quarterly Information'!$K526,Exchange_Value)+AF526*$N526*SUMIF(Lists!$E$2:$E$133,'Quarterly Information'!$M526,Exchange_Value)+AF526*$P526*SUMIF(Lists!$E$2:$E$133,'Quarterly Information'!$O526,Exchange_Value)+AF526*$R526*SUMIF(Lists!$E$2:$E$133,'Quarterly Information'!$Q526,Exchange_Value)+AF526*$T526*SUMIF(Lists!$E$2:$E$133,'Quarterly Information'!$S526,Exchange_Value))/1000,AF526*SUMIF(Lists!$E$2:$E$133,$I526,Exchange_Value)/1000),1)</f>
        <v>0</v>
      </c>
    </row>
    <row r="527" spans="1:87" ht="14" x14ac:dyDescent="0.25">
      <c r="A527" s="39">
        <v>485</v>
      </c>
      <c r="B527" s="90" t="str">
        <f t="shared" si="342"/>
        <v/>
      </c>
      <c r="C527" s="159"/>
      <c r="D527" s="91"/>
      <c r="E527" s="174"/>
      <c r="F527" s="92"/>
      <c r="G527" s="93"/>
      <c r="H527" s="94"/>
      <c r="I527" s="92"/>
      <c r="J527" s="200"/>
      <c r="K527" s="210"/>
      <c r="L527" s="95"/>
      <c r="M527" s="92"/>
      <c r="N527" s="95"/>
      <c r="O527" s="92"/>
      <c r="P527" s="95"/>
      <c r="Q527" s="128"/>
      <c r="R527" s="95"/>
      <c r="S527" s="128"/>
      <c r="T527" s="211"/>
      <c r="U527" s="203"/>
      <c r="V527" s="92"/>
      <c r="W527" s="96"/>
      <c r="X527" s="92"/>
      <c r="Y527" s="220"/>
      <c r="Z527" s="226"/>
      <c r="AA527" s="165"/>
      <c r="AB527" s="165"/>
      <c r="AC527" s="165"/>
      <c r="AD527" s="165"/>
      <c r="AE527" s="165"/>
      <c r="AF527" s="168"/>
      <c r="AG527"/>
      <c r="AH527" s="107">
        <f t="shared" si="344"/>
        <v>0</v>
      </c>
      <c r="AI527" s="107">
        <f t="shared" si="345"/>
        <v>0</v>
      </c>
      <c r="AJ527" s="107">
        <f t="shared" si="346"/>
        <v>0</v>
      </c>
      <c r="AK527" s="107">
        <f t="shared" si="347"/>
        <v>0</v>
      </c>
      <c r="AL527" s="107">
        <f t="shared" si="348"/>
        <v>0</v>
      </c>
      <c r="AM527" s="107">
        <f t="shared" si="343"/>
        <v>0</v>
      </c>
      <c r="AO527" s="161" t="e">
        <f t="shared" si="349"/>
        <v>#DIV/0!</v>
      </c>
      <c r="AP527" s="161" t="e">
        <f t="shared" si="350"/>
        <v>#DIV/0!</v>
      </c>
      <c r="AQ527" s="161" t="e">
        <f t="shared" si="351"/>
        <v>#DIV/0!</v>
      </c>
      <c r="AR527" s="161" t="e">
        <f t="shared" si="352"/>
        <v>#DIV/0!</v>
      </c>
      <c r="AS527" s="161" t="e">
        <f t="shared" si="353"/>
        <v>#DIV/0!</v>
      </c>
      <c r="AT527" s="107">
        <f t="shared" si="354"/>
        <v>0</v>
      </c>
      <c r="AU527" s="161" t="e">
        <f t="shared" si="355"/>
        <v>#DIV/0!</v>
      </c>
      <c r="AV527" s="161" t="e">
        <f t="shared" si="356"/>
        <v>#DIV/0!</v>
      </c>
      <c r="AW527" s="161" t="e">
        <f t="shared" si="357"/>
        <v>#DIV/0!</v>
      </c>
      <c r="AX527" s="161" t="e">
        <f t="shared" si="358"/>
        <v>#DIV/0!</v>
      </c>
      <c r="AY527" s="161" t="e">
        <f t="shared" si="359"/>
        <v>#DIV/0!</v>
      </c>
      <c r="AZ527" s="107">
        <f t="shared" si="360"/>
        <v>0</v>
      </c>
      <c r="BA527" s="161" t="e">
        <f t="shared" si="361"/>
        <v>#DIV/0!</v>
      </c>
      <c r="BB527" s="161" t="e">
        <f t="shared" si="362"/>
        <v>#DIV/0!</v>
      </c>
      <c r="BC527" s="161" t="e">
        <f t="shared" si="363"/>
        <v>#DIV/0!</v>
      </c>
      <c r="BD527" s="161" t="e">
        <f t="shared" si="364"/>
        <v>#DIV/0!</v>
      </c>
      <c r="BE527" s="161" t="e">
        <f t="shared" si="365"/>
        <v>#DIV/0!</v>
      </c>
      <c r="BF527" s="107">
        <f t="shared" si="366"/>
        <v>0</v>
      </c>
      <c r="BG527" s="161" t="e">
        <f t="shared" si="367"/>
        <v>#DIV/0!</v>
      </c>
      <c r="BH527" s="161" t="e">
        <f t="shared" si="368"/>
        <v>#DIV/0!</v>
      </c>
      <c r="BI527" s="161" t="e">
        <f t="shared" si="369"/>
        <v>#DIV/0!</v>
      </c>
      <c r="BJ527" s="161" t="e">
        <f t="shared" si="370"/>
        <v>#DIV/0!</v>
      </c>
      <c r="BK527" s="161" t="e">
        <f t="shared" si="371"/>
        <v>#DIV/0!</v>
      </c>
      <c r="BL527" s="107">
        <f t="shared" si="372"/>
        <v>0</v>
      </c>
      <c r="BM527" s="161" t="e">
        <f t="shared" si="373"/>
        <v>#DIV/0!</v>
      </c>
      <c r="BN527" s="161" t="e">
        <f t="shared" si="374"/>
        <v>#DIV/0!</v>
      </c>
      <c r="BO527" s="161" t="e">
        <f t="shared" si="375"/>
        <v>#DIV/0!</v>
      </c>
      <c r="BP527" s="161" t="e">
        <f t="shared" si="376"/>
        <v>#DIV/0!</v>
      </c>
      <c r="BQ527" s="161" t="e">
        <f t="shared" si="377"/>
        <v>#DIV/0!</v>
      </c>
      <c r="BR527" s="107">
        <f t="shared" si="378"/>
        <v>0</v>
      </c>
      <c r="BS527" s="161" t="e">
        <f t="shared" si="379"/>
        <v>#DIV/0!</v>
      </c>
      <c r="BT527" s="161" t="e">
        <f t="shared" si="380"/>
        <v>#DIV/0!</v>
      </c>
      <c r="BU527" s="161" t="e">
        <f t="shared" si="381"/>
        <v>#DIV/0!</v>
      </c>
      <c r="BV527" s="161" t="e">
        <f t="shared" si="382"/>
        <v>#DIV/0!</v>
      </c>
      <c r="BW527" s="161" t="e">
        <f t="shared" si="383"/>
        <v>#DIV/0!</v>
      </c>
      <c r="BX527" s="107">
        <f t="shared" si="384"/>
        <v>0</v>
      </c>
      <c r="BZ527" s="40" t="e">
        <f>VLOOKUP(I527,Lists!$D$2:$D$19,1,FALSE)</f>
        <v>#N/A</v>
      </c>
      <c r="CA527" s="40" t="e">
        <f>VLOOKUP($I527,Blends!$B$2:$B$115,1,FALSE)</f>
        <v>#N/A</v>
      </c>
      <c r="CC527" s="218">
        <f>ROUND(IF($I527="Other HFC Blend",(Z527*$L527*SUMIF(Lists!$E$2:$E$133,'Quarterly Information'!$K527,Exchange_Value)+Z527*$N527*SUMIF(Lists!$E$2:$E$133,'Quarterly Information'!$M527,Exchange_Value)+Z527*$P527*SUMIF(Lists!$E$2:$E$133,'Quarterly Information'!$O527,Exchange_Value)+Z527*$R527*SUMIF(Lists!$E$2:$E$133,'Quarterly Information'!$Q527,Exchange_Value)+Z527*$T527*SUMIF(Lists!$E$2:$E$133,'Quarterly Information'!$S527,Exchange_Value))/1000,Z527*SUMIF(Lists!$E$2:$E$133,$I527,Exchange_Value)/1000),1)</f>
        <v>0</v>
      </c>
      <c r="CD527" s="218">
        <f>ROUND(IF($I527="Other HFC Blend",(AA527*$L527*SUMIF(Lists!$E$2:$E$133,'Quarterly Information'!$K527,Exchange_Value)+AA527*$N527*SUMIF(Lists!$E$2:$E$133,'Quarterly Information'!$M527,Exchange_Value)+AA527*$P527*SUMIF(Lists!$E$2:$E$133,'Quarterly Information'!$O527,Exchange_Value)+AA527*$R527*SUMIF(Lists!$E$2:$E$133,'Quarterly Information'!$Q527,Exchange_Value)+AA527*$T527*SUMIF(Lists!$E$2:$E$133,'Quarterly Information'!$S527,Exchange_Value))/1000,AA527*SUMIF(Lists!$E$2:$E$133,$I527,Exchange_Value)/1000),1)</f>
        <v>0</v>
      </c>
      <c r="CE527" s="218">
        <f>ROUND(IF($I527="Other HFC Blend",(AB527*$L527*SUMIF(Lists!$E$2:$E$133,'Quarterly Information'!$K527,Exchange_Value)+AB527*$N527*SUMIF(Lists!$E$2:$E$133,'Quarterly Information'!$M527,Exchange_Value)+AB527*$P527*SUMIF(Lists!$E$2:$E$133,'Quarterly Information'!$O527,Exchange_Value)+AB527*$R527*SUMIF(Lists!$E$2:$E$133,'Quarterly Information'!$Q527,Exchange_Value)+AB527*$T527*SUMIF(Lists!$E$2:$E$133,'Quarterly Information'!$S527,Exchange_Value))/1000,AB527*SUMIF(Lists!$E$2:$E$133,$I527,Exchange_Value)/1000),1)</f>
        <v>0</v>
      </c>
      <c r="CF527" s="218">
        <f>ROUND(IF($I527="Other HFC Blend",(AC527*$L527*SUMIF(Lists!$E$2:$E$133,'Quarterly Information'!$K527,Exchange_Value)+AC527*$N527*SUMIF(Lists!$E$2:$E$133,'Quarterly Information'!$M527,Exchange_Value)+AC527*$P527*SUMIF(Lists!$E$2:$E$133,'Quarterly Information'!$O527,Exchange_Value)+AC527*$R527*SUMIF(Lists!$E$2:$E$133,'Quarterly Information'!$Q527,Exchange_Value)+AC527*$T527*SUMIF(Lists!$E$2:$E$133,'Quarterly Information'!$S527,Exchange_Value))/1000,AC527*SUMIF(Lists!$E$2:$E$133,$I527,Exchange_Value)/1000),1)</f>
        <v>0</v>
      </c>
      <c r="CG527" s="218">
        <f>ROUND(IF($I527="Other HFC Blend",(AD527*$L527*SUMIF(Lists!$E$2:$E$133,'Quarterly Information'!$K527,Exchange_Value)+AD527*$N527*SUMIF(Lists!$E$2:$E$133,'Quarterly Information'!$M527,Exchange_Value)+AD527*$P527*SUMIF(Lists!$E$2:$E$133,'Quarterly Information'!$O527,Exchange_Value)+AD527*$R527*SUMIF(Lists!$E$2:$E$133,'Quarterly Information'!$Q527,Exchange_Value)+AD527*$T527*SUMIF(Lists!$E$2:$E$133,'Quarterly Information'!$S527,Exchange_Value))/1000,AD527*SUMIF(Lists!$E$2:$E$133,$I527,Exchange_Value)/1000),1)</f>
        <v>0</v>
      </c>
      <c r="CH527" s="218">
        <f>ROUND(IF($I527="Other HFC Blend",(AE527*$L527*SUMIF(Lists!$E$2:$E$133,'Quarterly Information'!$K527,Exchange_Value)+AE527*$N527*SUMIF(Lists!$E$2:$E$133,'Quarterly Information'!$M527,Exchange_Value)+AE527*$P527*SUMIF(Lists!$E$2:$E$133,'Quarterly Information'!$O527,Exchange_Value)+AE527*$R527*SUMIF(Lists!$E$2:$E$133,'Quarterly Information'!$Q527,Exchange_Value)+AE527*$T527*SUMIF(Lists!$E$2:$E$133,'Quarterly Information'!$S527,Exchange_Value))/1000,AE527*SUMIF(Lists!$E$2:$E$133,$I527,Exchange_Value)/1000),1)</f>
        <v>0</v>
      </c>
      <c r="CI527" s="218">
        <f>ROUND(IF($I527="Other HFC Blend",(AF527*$L527*SUMIF(Lists!$E$2:$E$133,'Quarterly Information'!$K527,Exchange_Value)+AF527*$N527*SUMIF(Lists!$E$2:$E$133,'Quarterly Information'!$M527,Exchange_Value)+AF527*$P527*SUMIF(Lists!$E$2:$E$133,'Quarterly Information'!$O527,Exchange_Value)+AF527*$R527*SUMIF(Lists!$E$2:$E$133,'Quarterly Information'!$Q527,Exchange_Value)+AF527*$T527*SUMIF(Lists!$E$2:$E$133,'Quarterly Information'!$S527,Exchange_Value))/1000,AF527*SUMIF(Lists!$E$2:$E$133,$I527,Exchange_Value)/1000),1)</f>
        <v>0</v>
      </c>
    </row>
    <row r="528" spans="1:87" ht="14" x14ac:dyDescent="0.25">
      <c r="A528" s="39">
        <v>486</v>
      </c>
      <c r="B528" s="90" t="str">
        <f t="shared" si="342"/>
        <v/>
      </c>
      <c r="C528" s="159"/>
      <c r="D528" s="91"/>
      <c r="E528" s="174"/>
      <c r="F528" s="92"/>
      <c r="G528" s="93"/>
      <c r="H528" s="94"/>
      <c r="I528" s="92"/>
      <c r="J528" s="200"/>
      <c r="K528" s="210"/>
      <c r="L528" s="95"/>
      <c r="M528" s="92"/>
      <c r="N528" s="95"/>
      <c r="O528" s="92"/>
      <c r="P528" s="95"/>
      <c r="Q528" s="128"/>
      <c r="R528" s="95"/>
      <c r="S528" s="128"/>
      <c r="T528" s="211"/>
      <c r="U528" s="203"/>
      <c r="V528" s="92"/>
      <c r="W528" s="96"/>
      <c r="X528" s="92"/>
      <c r="Y528" s="220"/>
      <c r="Z528" s="226"/>
      <c r="AA528" s="165"/>
      <c r="AB528" s="165"/>
      <c r="AC528" s="165"/>
      <c r="AD528" s="165"/>
      <c r="AE528" s="165"/>
      <c r="AF528" s="168"/>
      <c r="AG528"/>
      <c r="AH528" s="107">
        <f t="shared" si="344"/>
        <v>0</v>
      </c>
      <c r="AI528" s="107">
        <f t="shared" si="345"/>
        <v>0</v>
      </c>
      <c r="AJ528" s="107">
        <f t="shared" si="346"/>
        <v>0</v>
      </c>
      <c r="AK528" s="107">
        <f t="shared" si="347"/>
        <v>0</v>
      </c>
      <c r="AL528" s="107">
        <f t="shared" si="348"/>
        <v>0</v>
      </c>
      <c r="AM528" s="107">
        <f t="shared" si="343"/>
        <v>0</v>
      </c>
      <c r="AO528" s="161" t="e">
        <f t="shared" si="349"/>
        <v>#DIV/0!</v>
      </c>
      <c r="AP528" s="161" t="e">
        <f t="shared" si="350"/>
        <v>#DIV/0!</v>
      </c>
      <c r="AQ528" s="161" t="e">
        <f t="shared" si="351"/>
        <v>#DIV/0!</v>
      </c>
      <c r="AR528" s="161" t="e">
        <f t="shared" si="352"/>
        <v>#DIV/0!</v>
      </c>
      <c r="AS528" s="161" t="e">
        <f t="shared" si="353"/>
        <v>#DIV/0!</v>
      </c>
      <c r="AT528" s="107">
        <f t="shared" si="354"/>
        <v>0</v>
      </c>
      <c r="AU528" s="161" t="e">
        <f t="shared" si="355"/>
        <v>#DIV/0!</v>
      </c>
      <c r="AV528" s="161" t="e">
        <f t="shared" si="356"/>
        <v>#DIV/0!</v>
      </c>
      <c r="AW528" s="161" t="e">
        <f t="shared" si="357"/>
        <v>#DIV/0!</v>
      </c>
      <c r="AX528" s="161" t="e">
        <f t="shared" si="358"/>
        <v>#DIV/0!</v>
      </c>
      <c r="AY528" s="161" t="e">
        <f t="shared" si="359"/>
        <v>#DIV/0!</v>
      </c>
      <c r="AZ528" s="107">
        <f t="shared" si="360"/>
        <v>0</v>
      </c>
      <c r="BA528" s="161" t="e">
        <f t="shared" si="361"/>
        <v>#DIV/0!</v>
      </c>
      <c r="BB528" s="161" t="e">
        <f t="shared" si="362"/>
        <v>#DIV/0!</v>
      </c>
      <c r="BC528" s="161" t="e">
        <f t="shared" si="363"/>
        <v>#DIV/0!</v>
      </c>
      <c r="BD528" s="161" t="e">
        <f t="shared" si="364"/>
        <v>#DIV/0!</v>
      </c>
      <c r="BE528" s="161" t="e">
        <f t="shared" si="365"/>
        <v>#DIV/0!</v>
      </c>
      <c r="BF528" s="107">
        <f t="shared" si="366"/>
        <v>0</v>
      </c>
      <c r="BG528" s="161" t="e">
        <f t="shared" si="367"/>
        <v>#DIV/0!</v>
      </c>
      <c r="BH528" s="161" t="e">
        <f t="shared" si="368"/>
        <v>#DIV/0!</v>
      </c>
      <c r="BI528" s="161" t="e">
        <f t="shared" si="369"/>
        <v>#DIV/0!</v>
      </c>
      <c r="BJ528" s="161" t="e">
        <f t="shared" si="370"/>
        <v>#DIV/0!</v>
      </c>
      <c r="BK528" s="161" t="e">
        <f t="shared" si="371"/>
        <v>#DIV/0!</v>
      </c>
      <c r="BL528" s="107">
        <f t="shared" si="372"/>
        <v>0</v>
      </c>
      <c r="BM528" s="161" t="e">
        <f t="shared" si="373"/>
        <v>#DIV/0!</v>
      </c>
      <c r="BN528" s="161" t="e">
        <f t="shared" si="374"/>
        <v>#DIV/0!</v>
      </c>
      <c r="BO528" s="161" t="e">
        <f t="shared" si="375"/>
        <v>#DIV/0!</v>
      </c>
      <c r="BP528" s="161" t="e">
        <f t="shared" si="376"/>
        <v>#DIV/0!</v>
      </c>
      <c r="BQ528" s="161" t="e">
        <f t="shared" si="377"/>
        <v>#DIV/0!</v>
      </c>
      <c r="BR528" s="107">
        <f t="shared" si="378"/>
        <v>0</v>
      </c>
      <c r="BS528" s="161" t="e">
        <f t="shared" si="379"/>
        <v>#DIV/0!</v>
      </c>
      <c r="BT528" s="161" t="e">
        <f t="shared" si="380"/>
        <v>#DIV/0!</v>
      </c>
      <c r="BU528" s="161" t="e">
        <f t="shared" si="381"/>
        <v>#DIV/0!</v>
      </c>
      <c r="BV528" s="161" t="e">
        <f t="shared" si="382"/>
        <v>#DIV/0!</v>
      </c>
      <c r="BW528" s="161" t="e">
        <f t="shared" si="383"/>
        <v>#DIV/0!</v>
      </c>
      <c r="BX528" s="107">
        <f t="shared" si="384"/>
        <v>0</v>
      </c>
      <c r="BZ528" s="40" t="e">
        <f>VLOOKUP(I528,Lists!$D$2:$D$19,1,FALSE)</f>
        <v>#N/A</v>
      </c>
      <c r="CA528" s="40" t="e">
        <f>VLOOKUP($I528,Blends!$B$2:$B$115,1,FALSE)</f>
        <v>#N/A</v>
      </c>
      <c r="CC528" s="218">
        <f>ROUND(IF($I528="Other HFC Blend",(Z528*$L528*SUMIF(Lists!$E$2:$E$133,'Quarterly Information'!$K528,Exchange_Value)+Z528*$N528*SUMIF(Lists!$E$2:$E$133,'Quarterly Information'!$M528,Exchange_Value)+Z528*$P528*SUMIF(Lists!$E$2:$E$133,'Quarterly Information'!$O528,Exchange_Value)+Z528*$R528*SUMIF(Lists!$E$2:$E$133,'Quarterly Information'!$Q528,Exchange_Value)+Z528*$T528*SUMIF(Lists!$E$2:$E$133,'Quarterly Information'!$S528,Exchange_Value))/1000,Z528*SUMIF(Lists!$E$2:$E$133,$I528,Exchange_Value)/1000),1)</f>
        <v>0</v>
      </c>
      <c r="CD528" s="218">
        <f>ROUND(IF($I528="Other HFC Blend",(AA528*$L528*SUMIF(Lists!$E$2:$E$133,'Quarterly Information'!$K528,Exchange_Value)+AA528*$N528*SUMIF(Lists!$E$2:$E$133,'Quarterly Information'!$M528,Exchange_Value)+AA528*$P528*SUMIF(Lists!$E$2:$E$133,'Quarterly Information'!$O528,Exchange_Value)+AA528*$R528*SUMIF(Lists!$E$2:$E$133,'Quarterly Information'!$Q528,Exchange_Value)+AA528*$T528*SUMIF(Lists!$E$2:$E$133,'Quarterly Information'!$S528,Exchange_Value))/1000,AA528*SUMIF(Lists!$E$2:$E$133,$I528,Exchange_Value)/1000),1)</f>
        <v>0</v>
      </c>
      <c r="CE528" s="218">
        <f>ROUND(IF($I528="Other HFC Blend",(AB528*$L528*SUMIF(Lists!$E$2:$E$133,'Quarterly Information'!$K528,Exchange_Value)+AB528*$N528*SUMIF(Lists!$E$2:$E$133,'Quarterly Information'!$M528,Exchange_Value)+AB528*$P528*SUMIF(Lists!$E$2:$E$133,'Quarterly Information'!$O528,Exchange_Value)+AB528*$R528*SUMIF(Lists!$E$2:$E$133,'Quarterly Information'!$Q528,Exchange_Value)+AB528*$T528*SUMIF(Lists!$E$2:$E$133,'Quarterly Information'!$S528,Exchange_Value))/1000,AB528*SUMIF(Lists!$E$2:$E$133,$I528,Exchange_Value)/1000),1)</f>
        <v>0</v>
      </c>
      <c r="CF528" s="218">
        <f>ROUND(IF($I528="Other HFC Blend",(AC528*$L528*SUMIF(Lists!$E$2:$E$133,'Quarterly Information'!$K528,Exchange_Value)+AC528*$N528*SUMIF(Lists!$E$2:$E$133,'Quarterly Information'!$M528,Exchange_Value)+AC528*$P528*SUMIF(Lists!$E$2:$E$133,'Quarterly Information'!$O528,Exchange_Value)+AC528*$R528*SUMIF(Lists!$E$2:$E$133,'Quarterly Information'!$Q528,Exchange_Value)+AC528*$T528*SUMIF(Lists!$E$2:$E$133,'Quarterly Information'!$S528,Exchange_Value))/1000,AC528*SUMIF(Lists!$E$2:$E$133,$I528,Exchange_Value)/1000),1)</f>
        <v>0</v>
      </c>
      <c r="CG528" s="218">
        <f>ROUND(IF($I528="Other HFC Blend",(AD528*$L528*SUMIF(Lists!$E$2:$E$133,'Quarterly Information'!$K528,Exchange_Value)+AD528*$N528*SUMIF(Lists!$E$2:$E$133,'Quarterly Information'!$M528,Exchange_Value)+AD528*$P528*SUMIF(Lists!$E$2:$E$133,'Quarterly Information'!$O528,Exchange_Value)+AD528*$R528*SUMIF(Lists!$E$2:$E$133,'Quarterly Information'!$Q528,Exchange_Value)+AD528*$T528*SUMIF(Lists!$E$2:$E$133,'Quarterly Information'!$S528,Exchange_Value))/1000,AD528*SUMIF(Lists!$E$2:$E$133,$I528,Exchange_Value)/1000),1)</f>
        <v>0</v>
      </c>
      <c r="CH528" s="218">
        <f>ROUND(IF($I528="Other HFC Blend",(AE528*$L528*SUMIF(Lists!$E$2:$E$133,'Quarterly Information'!$K528,Exchange_Value)+AE528*$N528*SUMIF(Lists!$E$2:$E$133,'Quarterly Information'!$M528,Exchange_Value)+AE528*$P528*SUMIF(Lists!$E$2:$E$133,'Quarterly Information'!$O528,Exchange_Value)+AE528*$R528*SUMIF(Lists!$E$2:$E$133,'Quarterly Information'!$Q528,Exchange_Value)+AE528*$T528*SUMIF(Lists!$E$2:$E$133,'Quarterly Information'!$S528,Exchange_Value))/1000,AE528*SUMIF(Lists!$E$2:$E$133,$I528,Exchange_Value)/1000),1)</f>
        <v>0</v>
      </c>
      <c r="CI528" s="218">
        <f>ROUND(IF($I528="Other HFC Blend",(AF528*$L528*SUMIF(Lists!$E$2:$E$133,'Quarterly Information'!$K528,Exchange_Value)+AF528*$N528*SUMIF(Lists!$E$2:$E$133,'Quarterly Information'!$M528,Exchange_Value)+AF528*$P528*SUMIF(Lists!$E$2:$E$133,'Quarterly Information'!$O528,Exchange_Value)+AF528*$R528*SUMIF(Lists!$E$2:$E$133,'Quarterly Information'!$Q528,Exchange_Value)+AF528*$T528*SUMIF(Lists!$E$2:$E$133,'Quarterly Information'!$S528,Exchange_Value))/1000,AF528*SUMIF(Lists!$E$2:$E$133,$I528,Exchange_Value)/1000),1)</f>
        <v>0</v>
      </c>
    </row>
    <row r="529" spans="1:87" ht="14" x14ac:dyDescent="0.25">
      <c r="A529" s="39">
        <v>487</v>
      </c>
      <c r="B529" s="90" t="str">
        <f t="shared" si="342"/>
        <v/>
      </c>
      <c r="C529" s="159"/>
      <c r="D529" s="91"/>
      <c r="E529" s="174"/>
      <c r="F529" s="92"/>
      <c r="G529" s="93"/>
      <c r="H529" s="94"/>
      <c r="I529" s="92"/>
      <c r="J529" s="200"/>
      <c r="K529" s="210"/>
      <c r="L529" s="95"/>
      <c r="M529" s="92"/>
      <c r="N529" s="95"/>
      <c r="O529" s="92"/>
      <c r="P529" s="95"/>
      <c r="Q529" s="128"/>
      <c r="R529" s="95"/>
      <c r="S529" s="128"/>
      <c r="T529" s="211"/>
      <c r="U529" s="203"/>
      <c r="V529" s="92"/>
      <c r="W529" s="96"/>
      <c r="X529" s="92"/>
      <c r="Y529" s="220"/>
      <c r="Z529" s="226"/>
      <c r="AA529" s="165"/>
      <c r="AB529" s="165"/>
      <c r="AC529" s="165"/>
      <c r="AD529" s="165"/>
      <c r="AE529" s="165"/>
      <c r="AF529" s="168"/>
      <c r="AG529"/>
      <c r="AH529" s="107">
        <f t="shared" si="344"/>
        <v>0</v>
      </c>
      <c r="AI529" s="107">
        <f t="shared" si="345"/>
        <v>0</v>
      </c>
      <c r="AJ529" s="107">
        <f t="shared" si="346"/>
        <v>0</v>
      </c>
      <c r="AK529" s="107">
        <f t="shared" si="347"/>
        <v>0</v>
      </c>
      <c r="AL529" s="107">
        <f t="shared" si="348"/>
        <v>0</v>
      </c>
      <c r="AM529" s="107">
        <f t="shared" si="343"/>
        <v>0</v>
      </c>
      <c r="AO529" s="161" t="e">
        <f t="shared" si="349"/>
        <v>#DIV/0!</v>
      </c>
      <c r="AP529" s="161" t="e">
        <f t="shared" si="350"/>
        <v>#DIV/0!</v>
      </c>
      <c r="AQ529" s="161" t="e">
        <f t="shared" si="351"/>
        <v>#DIV/0!</v>
      </c>
      <c r="AR529" s="161" t="e">
        <f t="shared" si="352"/>
        <v>#DIV/0!</v>
      </c>
      <c r="AS529" s="161" t="e">
        <f t="shared" si="353"/>
        <v>#DIV/0!</v>
      </c>
      <c r="AT529" s="107">
        <f t="shared" si="354"/>
        <v>0</v>
      </c>
      <c r="AU529" s="161" t="e">
        <f t="shared" si="355"/>
        <v>#DIV/0!</v>
      </c>
      <c r="AV529" s="161" t="e">
        <f t="shared" si="356"/>
        <v>#DIV/0!</v>
      </c>
      <c r="AW529" s="161" t="e">
        <f t="shared" si="357"/>
        <v>#DIV/0!</v>
      </c>
      <c r="AX529" s="161" t="e">
        <f t="shared" si="358"/>
        <v>#DIV/0!</v>
      </c>
      <c r="AY529" s="161" t="e">
        <f t="shared" si="359"/>
        <v>#DIV/0!</v>
      </c>
      <c r="AZ529" s="107">
        <f t="shared" si="360"/>
        <v>0</v>
      </c>
      <c r="BA529" s="161" t="e">
        <f t="shared" si="361"/>
        <v>#DIV/0!</v>
      </c>
      <c r="BB529" s="161" t="e">
        <f t="shared" si="362"/>
        <v>#DIV/0!</v>
      </c>
      <c r="BC529" s="161" t="e">
        <f t="shared" si="363"/>
        <v>#DIV/0!</v>
      </c>
      <c r="BD529" s="161" t="e">
        <f t="shared" si="364"/>
        <v>#DIV/0!</v>
      </c>
      <c r="BE529" s="161" t="e">
        <f t="shared" si="365"/>
        <v>#DIV/0!</v>
      </c>
      <c r="BF529" s="107">
        <f t="shared" si="366"/>
        <v>0</v>
      </c>
      <c r="BG529" s="161" t="e">
        <f t="shared" si="367"/>
        <v>#DIV/0!</v>
      </c>
      <c r="BH529" s="161" t="e">
        <f t="shared" si="368"/>
        <v>#DIV/0!</v>
      </c>
      <c r="BI529" s="161" t="e">
        <f t="shared" si="369"/>
        <v>#DIV/0!</v>
      </c>
      <c r="BJ529" s="161" t="e">
        <f t="shared" si="370"/>
        <v>#DIV/0!</v>
      </c>
      <c r="BK529" s="161" t="e">
        <f t="shared" si="371"/>
        <v>#DIV/0!</v>
      </c>
      <c r="BL529" s="107">
        <f t="shared" si="372"/>
        <v>0</v>
      </c>
      <c r="BM529" s="161" t="e">
        <f t="shared" si="373"/>
        <v>#DIV/0!</v>
      </c>
      <c r="BN529" s="161" t="e">
        <f t="shared" si="374"/>
        <v>#DIV/0!</v>
      </c>
      <c r="BO529" s="161" t="e">
        <f t="shared" si="375"/>
        <v>#DIV/0!</v>
      </c>
      <c r="BP529" s="161" t="e">
        <f t="shared" si="376"/>
        <v>#DIV/0!</v>
      </c>
      <c r="BQ529" s="161" t="e">
        <f t="shared" si="377"/>
        <v>#DIV/0!</v>
      </c>
      <c r="BR529" s="107">
        <f t="shared" si="378"/>
        <v>0</v>
      </c>
      <c r="BS529" s="161" t="e">
        <f t="shared" si="379"/>
        <v>#DIV/0!</v>
      </c>
      <c r="BT529" s="161" t="e">
        <f t="shared" si="380"/>
        <v>#DIV/0!</v>
      </c>
      <c r="BU529" s="161" t="e">
        <f t="shared" si="381"/>
        <v>#DIV/0!</v>
      </c>
      <c r="BV529" s="161" t="e">
        <f t="shared" si="382"/>
        <v>#DIV/0!</v>
      </c>
      <c r="BW529" s="161" t="e">
        <f t="shared" si="383"/>
        <v>#DIV/0!</v>
      </c>
      <c r="BX529" s="107">
        <f t="shared" si="384"/>
        <v>0</v>
      </c>
      <c r="BZ529" s="40" t="e">
        <f>VLOOKUP(I529,Lists!$D$2:$D$19,1,FALSE)</f>
        <v>#N/A</v>
      </c>
      <c r="CA529" s="40" t="e">
        <f>VLOOKUP($I529,Blends!$B$2:$B$115,1,FALSE)</f>
        <v>#N/A</v>
      </c>
      <c r="CC529" s="218">
        <f>ROUND(IF($I529="Other HFC Blend",(Z529*$L529*SUMIF(Lists!$E$2:$E$133,'Quarterly Information'!$K529,Exchange_Value)+Z529*$N529*SUMIF(Lists!$E$2:$E$133,'Quarterly Information'!$M529,Exchange_Value)+Z529*$P529*SUMIF(Lists!$E$2:$E$133,'Quarterly Information'!$O529,Exchange_Value)+Z529*$R529*SUMIF(Lists!$E$2:$E$133,'Quarterly Information'!$Q529,Exchange_Value)+Z529*$T529*SUMIF(Lists!$E$2:$E$133,'Quarterly Information'!$S529,Exchange_Value))/1000,Z529*SUMIF(Lists!$E$2:$E$133,$I529,Exchange_Value)/1000),1)</f>
        <v>0</v>
      </c>
      <c r="CD529" s="218">
        <f>ROUND(IF($I529="Other HFC Blend",(AA529*$L529*SUMIF(Lists!$E$2:$E$133,'Quarterly Information'!$K529,Exchange_Value)+AA529*$N529*SUMIF(Lists!$E$2:$E$133,'Quarterly Information'!$M529,Exchange_Value)+AA529*$P529*SUMIF(Lists!$E$2:$E$133,'Quarterly Information'!$O529,Exchange_Value)+AA529*$R529*SUMIF(Lists!$E$2:$E$133,'Quarterly Information'!$Q529,Exchange_Value)+AA529*$T529*SUMIF(Lists!$E$2:$E$133,'Quarterly Information'!$S529,Exchange_Value))/1000,AA529*SUMIF(Lists!$E$2:$E$133,$I529,Exchange_Value)/1000),1)</f>
        <v>0</v>
      </c>
      <c r="CE529" s="218">
        <f>ROUND(IF($I529="Other HFC Blend",(AB529*$L529*SUMIF(Lists!$E$2:$E$133,'Quarterly Information'!$K529,Exchange_Value)+AB529*$N529*SUMIF(Lists!$E$2:$E$133,'Quarterly Information'!$M529,Exchange_Value)+AB529*$P529*SUMIF(Lists!$E$2:$E$133,'Quarterly Information'!$O529,Exchange_Value)+AB529*$R529*SUMIF(Lists!$E$2:$E$133,'Quarterly Information'!$Q529,Exchange_Value)+AB529*$T529*SUMIF(Lists!$E$2:$E$133,'Quarterly Information'!$S529,Exchange_Value))/1000,AB529*SUMIF(Lists!$E$2:$E$133,$I529,Exchange_Value)/1000),1)</f>
        <v>0</v>
      </c>
      <c r="CF529" s="218">
        <f>ROUND(IF($I529="Other HFC Blend",(AC529*$L529*SUMIF(Lists!$E$2:$E$133,'Quarterly Information'!$K529,Exchange_Value)+AC529*$N529*SUMIF(Lists!$E$2:$E$133,'Quarterly Information'!$M529,Exchange_Value)+AC529*$P529*SUMIF(Lists!$E$2:$E$133,'Quarterly Information'!$O529,Exchange_Value)+AC529*$R529*SUMIF(Lists!$E$2:$E$133,'Quarterly Information'!$Q529,Exchange_Value)+AC529*$T529*SUMIF(Lists!$E$2:$E$133,'Quarterly Information'!$S529,Exchange_Value))/1000,AC529*SUMIF(Lists!$E$2:$E$133,$I529,Exchange_Value)/1000),1)</f>
        <v>0</v>
      </c>
      <c r="CG529" s="218">
        <f>ROUND(IF($I529="Other HFC Blend",(AD529*$L529*SUMIF(Lists!$E$2:$E$133,'Quarterly Information'!$K529,Exchange_Value)+AD529*$N529*SUMIF(Lists!$E$2:$E$133,'Quarterly Information'!$M529,Exchange_Value)+AD529*$P529*SUMIF(Lists!$E$2:$E$133,'Quarterly Information'!$O529,Exchange_Value)+AD529*$R529*SUMIF(Lists!$E$2:$E$133,'Quarterly Information'!$Q529,Exchange_Value)+AD529*$T529*SUMIF(Lists!$E$2:$E$133,'Quarterly Information'!$S529,Exchange_Value))/1000,AD529*SUMIF(Lists!$E$2:$E$133,$I529,Exchange_Value)/1000),1)</f>
        <v>0</v>
      </c>
      <c r="CH529" s="218">
        <f>ROUND(IF($I529="Other HFC Blend",(AE529*$L529*SUMIF(Lists!$E$2:$E$133,'Quarterly Information'!$K529,Exchange_Value)+AE529*$N529*SUMIF(Lists!$E$2:$E$133,'Quarterly Information'!$M529,Exchange_Value)+AE529*$P529*SUMIF(Lists!$E$2:$E$133,'Quarterly Information'!$O529,Exchange_Value)+AE529*$R529*SUMIF(Lists!$E$2:$E$133,'Quarterly Information'!$Q529,Exchange_Value)+AE529*$T529*SUMIF(Lists!$E$2:$E$133,'Quarterly Information'!$S529,Exchange_Value))/1000,AE529*SUMIF(Lists!$E$2:$E$133,$I529,Exchange_Value)/1000),1)</f>
        <v>0</v>
      </c>
      <c r="CI529" s="218">
        <f>ROUND(IF($I529="Other HFC Blend",(AF529*$L529*SUMIF(Lists!$E$2:$E$133,'Quarterly Information'!$K529,Exchange_Value)+AF529*$N529*SUMIF(Lists!$E$2:$E$133,'Quarterly Information'!$M529,Exchange_Value)+AF529*$P529*SUMIF(Lists!$E$2:$E$133,'Quarterly Information'!$O529,Exchange_Value)+AF529*$R529*SUMIF(Lists!$E$2:$E$133,'Quarterly Information'!$Q529,Exchange_Value)+AF529*$T529*SUMIF(Lists!$E$2:$E$133,'Quarterly Information'!$S529,Exchange_Value))/1000,AF529*SUMIF(Lists!$E$2:$E$133,$I529,Exchange_Value)/1000),1)</f>
        <v>0</v>
      </c>
    </row>
    <row r="530" spans="1:87" ht="14" x14ac:dyDescent="0.25">
      <c r="A530" s="39">
        <v>488</v>
      </c>
      <c r="B530" s="90" t="str">
        <f t="shared" si="342"/>
        <v/>
      </c>
      <c r="C530" s="159"/>
      <c r="D530" s="91"/>
      <c r="E530" s="174"/>
      <c r="F530" s="92"/>
      <c r="G530" s="93"/>
      <c r="H530" s="94"/>
      <c r="I530" s="92"/>
      <c r="J530" s="200"/>
      <c r="K530" s="210"/>
      <c r="L530" s="95"/>
      <c r="M530" s="92"/>
      <c r="N530" s="95"/>
      <c r="O530" s="92"/>
      <c r="P530" s="95"/>
      <c r="Q530" s="128"/>
      <c r="R530" s="95"/>
      <c r="S530" s="128"/>
      <c r="T530" s="211"/>
      <c r="U530" s="203"/>
      <c r="V530" s="92"/>
      <c r="W530" s="96"/>
      <c r="X530" s="92"/>
      <c r="Y530" s="220"/>
      <c r="Z530" s="226"/>
      <c r="AA530" s="165"/>
      <c r="AB530" s="165"/>
      <c r="AC530" s="165"/>
      <c r="AD530" s="165"/>
      <c r="AE530" s="165"/>
      <c r="AF530" s="168"/>
      <c r="AG530"/>
      <c r="AH530" s="107">
        <f t="shared" si="344"/>
        <v>0</v>
      </c>
      <c r="AI530" s="107">
        <f t="shared" si="345"/>
        <v>0</v>
      </c>
      <c r="AJ530" s="107">
        <f t="shared" si="346"/>
        <v>0</v>
      </c>
      <c r="AK530" s="107">
        <f t="shared" si="347"/>
        <v>0</v>
      </c>
      <c r="AL530" s="107">
        <f t="shared" si="348"/>
        <v>0</v>
      </c>
      <c r="AM530" s="107">
        <f t="shared" si="343"/>
        <v>0</v>
      </c>
      <c r="AO530" s="161" t="e">
        <f t="shared" si="349"/>
        <v>#DIV/0!</v>
      </c>
      <c r="AP530" s="161" t="e">
        <f t="shared" si="350"/>
        <v>#DIV/0!</v>
      </c>
      <c r="AQ530" s="161" t="e">
        <f t="shared" si="351"/>
        <v>#DIV/0!</v>
      </c>
      <c r="AR530" s="161" t="e">
        <f t="shared" si="352"/>
        <v>#DIV/0!</v>
      </c>
      <c r="AS530" s="161" t="e">
        <f t="shared" si="353"/>
        <v>#DIV/0!</v>
      </c>
      <c r="AT530" s="107">
        <f t="shared" si="354"/>
        <v>0</v>
      </c>
      <c r="AU530" s="161" t="e">
        <f t="shared" si="355"/>
        <v>#DIV/0!</v>
      </c>
      <c r="AV530" s="161" t="e">
        <f t="shared" si="356"/>
        <v>#DIV/0!</v>
      </c>
      <c r="AW530" s="161" t="e">
        <f t="shared" si="357"/>
        <v>#DIV/0!</v>
      </c>
      <c r="AX530" s="161" t="e">
        <f t="shared" si="358"/>
        <v>#DIV/0!</v>
      </c>
      <c r="AY530" s="161" t="e">
        <f t="shared" si="359"/>
        <v>#DIV/0!</v>
      </c>
      <c r="AZ530" s="107">
        <f t="shared" si="360"/>
        <v>0</v>
      </c>
      <c r="BA530" s="161" t="e">
        <f t="shared" si="361"/>
        <v>#DIV/0!</v>
      </c>
      <c r="BB530" s="161" t="e">
        <f t="shared" si="362"/>
        <v>#DIV/0!</v>
      </c>
      <c r="BC530" s="161" t="e">
        <f t="shared" si="363"/>
        <v>#DIV/0!</v>
      </c>
      <c r="BD530" s="161" t="e">
        <f t="shared" si="364"/>
        <v>#DIV/0!</v>
      </c>
      <c r="BE530" s="161" t="e">
        <f t="shared" si="365"/>
        <v>#DIV/0!</v>
      </c>
      <c r="BF530" s="107">
        <f t="shared" si="366"/>
        <v>0</v>
      </c>
      <c r="BG530" s="161" t="e">
        <f t="shared" si="367"/>
        <v>#DIV/0!</v>
      </c>
      <c r="BH530" s="161" t="e">
        <f t="shared" si="368"/>
        <v>#DIV/0!</v>
      </c>
      <c r="BI530" s="161" t="e">
        <f t="shared" si="369"/>
        <v>#DIV/0!</v>
      </c>
      <c r="BJ530" s="161" t="e">
        <f t="shared" si="370"/>
        <v>#DIV/0!</v>
      </c>
      <c r="BK530" s="161" t="e">
        <f t="shared" si="371"/>
        <v>#DIV/0!</v>
      </c>
      <c r="BL530" s="107">
        <f t="shared" si="372"/>
        <v>0</v>
      </c>
      <c r="BM530" s="161" t="e">
        <f t="shared" si="373"/>
        <v>#DIV/0!</v>
      </c>
      <c r="BN530" s="161" t="e">
        <f t="shared" si="374"/>
        <v>#DIV/0!</v>
      </c>
      <c r="BO530" s="161" t="e">
        <f t="shared" si="375"/>
        <v>#DIV/0!</v>
      </c>
      <c r="BP530" s="161" t="e">
        <f t="shared" si="376"/>
        <v>#DIV/0!</v>
      </c>
      <c r="BQ530" s="161" t="e">
        <f t="shared" si="377"/>
        <v>#DIV/0!</v>
      </c>
      <c r="BR530" s="107">
        <f t="shared" si="378"/>
        <v>0</v>
      </c>
      <c r="BS530" s="161" t="e">
        <f t="shared" si="379"/>
        <v>#DIV/0!</v>
      </c>
      <c r="BT530" s="161" t="e">
        <f t="shared" si="380"/>
        <v>#DIV/0!</v>
      </c>
      <c r="BU530" s="161" t="e">
        <f t="shared" si="381"/>
        <v>#DIV/0!</v>
      </c>
      <c r="BV530" s="161" t="e">
        <f t="shared" si="382"/>
        <v>#DIV/0!</v>
      </c>
      <c r="BW530" s="161" t="e">
        <f t="shared" si="383"/>
        <v>#DIV/0!</v>
      </c>
      <c r="BX530" s="107">
        <f t="shared" si="384"/>
        <v>0</v>
      </c>
      <c r="BZ530" s="40" t="e">
        <f>VLOOKUP(I530,Lists!$D$2:$D$19,1,FALSE)</f>
        <v>#N/A</v>
      </c>
      <c r="CA530" s="40" t="e">
        <f>VLOOKUP($I530,Blends!$B$2:$B$115,1,FALSE)</f>
        <v>#N/A</v>
      </c>
      <c r="CC530" s="218">
        <f>ROUND(IF($I530="Other HFC Blend",(Z530*$L530*SUMIF(Lists!$E$2:$E$133,'Quarterly Information'!$K530,Exchange_Value)+Z530*$N530*SUMIF(Lists!$E$2:$E$133,'Quarterly Information'!$M530,Exchange_Value)+Z530*$P530*SUMIF(Lists!$E$2:$E$133,'Quarterly Information'!$O530,Exchange_Value)+Z530*$R530*SUMIF(Lists!$E$2:$E$133,'Quarterly Information'!$Q530,Exchange_Value)+Z530*$T530*SUMIF(Lists!$E$2:$E$133,'Quarterly Information'!$S530,Exchange_Value))/1000,Z530*SUMIF(Lists!$E$2:$E$133,$I530,Exchange_Value)/1000),1)</f>
        <v>0</v>
      </c>
      <c r="CD530" s="218">
        <f>ROUND(IF($I530="Other HFC Blend",(AA530*$L530*SUMIF(Lists!$E$2:$E$133,'Quarterly Information'!$K530,Exchange_Value)+AA530*$N530*SUMIF(Lists!$E$2:$E$133,'Quarterly Information'!$M530,Exchange_Value)+AA530*$P530*SUMIF(Lists!$E$2:$E$133,'Quarterly Information'!$O530,Exchange_Value)+AA530*$R530*SUMIF(Lists!$E$2:$E$133,'Quarterly Information'!$Q530,Exchange_Value)+AA530*$T530*SUMIF(Lists!$E$2:$E$133,'Quarterly Information'!$S530,Exchange_Value))/1000,AA530*SUMIF(Lists!$E$2:$E$133,$I530,Exchange_Value)/1000),1)</f>
        <v>0</v>
      </c>
      <c r="CE530" s="218">
        <f>ROUND(IF($I530="Other HFC Blend",(AB530*$L530*SUMIF(Lists!$E$2:$E$133,'Quarterly Information'!$K530,Exchange_Value)+AB530*$N530*SUMIF(Lists!$E$2:$E$133,'Quarterly Information'!$M530,Exchange_Value)+AB530*$P530*SUMIF(Lists!$E$2:$E$133,'Quarterly Information'!$O530,Exchange_Value)+AB530*$R530*SUMIF(Lists!$E$2:$E$133,'Quarterly Information'!$Q530,Exchange_Value)+AB530*$T530*SUMIF(Lists!$E$2:$E$133,'Quarterly Information'!$S530,Exchange_Value))/1000,AB530*SUMIF(Lists!$E$2:$E$133,$I530,Exchange_Value)/1000),1)</f>
        <v>0</v>
      </c>
      <c r="CF530" s="218">
        <f>ROUND(IF($I530="Other HFC Blend",(AC530*$L530*SUMIF(Lists!$E$2:$E$133,'Quarterly Information'!$K530,Exchange_Value)+AC530*$N530*SUMIF(Lists!$E$2:$E$133,'Quarterly Information'!$M530,Exchange_Value)+AC530*$P530*SUMIF(Lists!$E$2:$E$133,'Quarterly Information'!$O530,Exchange_Value)+AC530*$R530*SUMIF(Lists!$E$2:$E$133,'Quarterly Information'!$Q530,Exchange_Value)+AC530*$T530*SUMIF(Lists!$E$2:$E$133,'Quarterly Information'!$S530,Exchange_Value))/1000,AC530*SUMIF(Lists!$E$2:$E$133,$I530,Exchange_Value)/1000),1)</f>
        <v>0</v>
      </c>
      <c r="CG530" s="218">
        <f>ROUND(IF($I530="Other HFC Blend",(AD530*$L530*SUMIF(Lists!$E$2:$E$133,'Quarterly Information'!$K530,Exchange_Value)+AD530*$N530*SUMIF(Lists!$E$2:$E$133,'Quarterly Information'!$M530,Exchange_Value)+AD530*$P530*SUMIF(Lists!$E$2:$E$133,'Quarterly Information'!$O530,Exchange_Value)+AD530*$R530*SUMIF(Lists!$E$2:$E$133,'Quarterly Information'!$Q530,Exchange_Value)+AD530*$T530*SUMIF(Lists!$E$2:$E$133,'Quarterly Information'!$S530,Exchange_Value))/1000,AD530*SUMIF(Lists!$E$2:$E$133,$I530,Exchange_Value)/1000),1)</f>
        <v>0</v>
      </c>
      <c r="CH530" s="218">
        <f>ROUND(IF($I530="Other HFC Blend",(AE530*$L530*SUMIF(Lists!$E$2:$E$133,'Quarterly Information'!$K530,Exchange_Value)+AE530*$N530*SUMIF(Lists!$E$2:$E$133,'Quarterly Information'!$M530,Exchange_Value)+AE530*$P530*SUMIF(Lists!$E$2:$E$133,'Quarterly Information'!$O530,Exchange_Value)+AE530*$R530*SUMIF(Lists!$E$2:$E$133,'Quarterly Information'!$Q530,Exchange_Value)+AE530*$T530*SUMIF(Lists!$E$2:$E$133,'Quarterly Information'!$S530,Exchange_Value))/1000,AE530*SUMIF(Lists!$E$2:$E$133,$I530,Exchange_Value)/1000),1)</f>
        <v>0</v>
      </c>
      <c r="CI530" s="218">
        <f>ROUND(IF($I530="Other HFC Blend",(AF530*$L530*SUMIF(Lists!$E$2:$E$133,'Quarterly Information'!$K530,Exchange_Value)+AF530*$N530*SUMIF(Lists!$E$2:$E$133,'Quarterly Information'!$M530,Exchange_Value)+AF530*$P530*SUMIF(Lists!$E$2:$E$133,'Quarterly Information'!$O530,Exchange_Value)+AF530*$R530*SUMIF(Lists!$E$2:$E$133,'Quarterly Information'!$Q530,Exchange_Value)+AF530*$T530*SUMIF(Lists!$E$2:$E$133,'Quarterly Information'!$S530,Exchange_Value))/1000,AF530*SUMIF(Lists!$E$2:$E$133,$I530,Exchange_Value)/1000),1)</f>
        <v>0</v>
      </c>
    </row>
    <row r="531" spans="1:87" ht="14" x14ac:dyDescent="0.25">
      <c r="A531" s="39">
        <v>489</v>
      </c>
      <c r="B531" s="90" t="str">
        <f t="shared" si="342"/>
        <v/>
      </c>
      <c r="C531" s="159"/>
      <c r="D531" s="91"/>
      <c r="E531" s="174"/>
      <c r="F531" s="92"/>
      <c r="G531" s="93"/>
      <c r="H531" s="94"/>
      <c r="I531" s="92"/>
      <c r="J531" s="200"/>
      <c r="K531" s="210"/>
      <c r="L531" s="95"/>
      <c r="M531" s="92"/>
      <c r="N531" s="95"/>
      <c r="O531" s="92"/>
      <c r="P531" s="95"/>
      <c r="Q531" s="128"/>
      <c r="R531" s="95"/>
      <c r="S531" s="128"/>
      <c r="T531" s="211"/>
      <c r="U531" s="203"/>
      <c r="V531" s="92"/>
      <c r="W531" s="96"/>
      <c r="X531" s="92"/>
      <c r="Y531" s="220"/>
      <c r="Z531" s="226"/>
      <c r="AA531" s="165"/>
      <c r="AB531" s="165"/>
      <c r="AC531" s="165"/>
      <c r="AD531" s="165"/>
      <c r="AE531" s="165"/>
      <c r="AF531" s="168"/>
      <c r="AG531"/>
      <c r="AH531" s="107">
        <f t="shared" si="344"/>
        <v>0</v>
      </c>
      <c r="AI531" s="107">
        <f t="shared" si="345"/>
        <v>0</v>
      </c>
      <c r="AJ531" s="107">
        <f t="shared" si="346"/>
        <v>0</v>
      </c>
      <c r="AK531" s="107">
        <f t="shared" si="347"/>
        <v>0</v>
      </c>
      <c r="AL531" s="107">
        <f t="shared" si="348"/>
        <v>0</v>
      </c>
      <c r="AM531" s="107">
        <f t="shared" si="343"/>
        <v>0</v>
      </c>
      <c r="AO531" s="161" t="e">
        <f t="shared" si="349"/>
        <v>#DIV/0!</v>
      </c>
      <c r="AP531" s="161" t="e">
        <f t="shared" si="350"/>
        <v>#DIV/0!</v>
      </c>
      <c r="AQ531" s="161" t="e">
        <f t="shared" si="351"/>
        <v>#DIV/0!</v>
      </c>
      <c r="AR531" s="161" t="e">
        <f t="shared" si="352"/>
        <v>#DIV/0!</v>
      </c>
      <c r="AS531" s="161" t="e">
        <f t="shared" si="353"/>
        <v>#DIV/0!</v>
      </c>
      <c r="AT531" s="107">
        <f t="shared" si="354"/>
        <v>0</v>
      </c>
      <c r="AU531" s="161" t="e">
        <f t="shared" si="355"/>
        <v>#DIV/0!</v>
      </c>
      <c r="AV531" s="161" t="e">
        <f t="shared" si="356"/>
        <v>#DIV/0!</v>
      </c>
      <c r="AW531" s="161" t="e">
        <f t="shared" si="357"/>
        <v>#DIV/0!</v>
      </c>
      <c r="AX531" s="161" t="e">
        <f t="shared" si="358"/>
        <v>#DIV/0!</v>
      </c>
      <c r="AY531" s="161" t="e">
        <f t="shared" si="359"/>
        <v>#DIV/0!</v>
      </c>
      <c r="AZ531" s="107">
        <f t="shared" si="360"/>
        <v>0</v>
      </c>
      <c r="BA531" s="161" t="e">
        <f t="shared" si="361"/>
        <v>#DIV/0!</v>
      </c>
      <c r="BB531" s="161" t="e">
        <f t="shared" si="362"/>
        <v>#DIV/0!</v>
      </c>
      <c r="BC531" s="161" t="e">
        <f t="shared" si="363"/>
        <v>#DIV/0!</v>
      </c>
      <c r="BD531" s="161" t="e">
        <f t="shared" si="364"/>
        <v>#DIV/0!</v>
      </c>
      <c r="BE531" s="161" t="e">
        <f t="shared" si="365"/>
        <v>#DIV/0!</v>
      </c>
      <c r="BF531" s="107">
        <f t="shared" si="366"/>
        <v>0</v>
      </c>
      <c r="BG531" s="161" t="e">
        <f t="shared" si="367"/>
        <v>#DIV/0!</v>
      </c>
      <c r="BH531" s="161" t="e">
        <f t="shared" si="368"/>
        <v>#DIV/0!</v>
      </c>
      <c r="BI531" s="161" t="e">
        <f t="shared" si="369"/>
        <v>#DIV/0!</v>
      </c>
      <c r="BJ531" s="161" t="e">
        <f t="shared" si="370"/>
        <v>#DIV/0!</v>
      </c>
      <c r="BK531" s="161" t="e">
        <f t="shared" si="371"/>
        <v>#DIV/0!</v>
      </c>
      <c r="BL531" s="107">
        <f t="shared" si="372"/>
        <v>0</v>
      </c>
      <c r="BM531" s="161" t="e">
        <f t="shared" si="373"/>
        <v>#DIV/0!</v>
      </c>
      <c r="BN531" s="161" t="e">
        <f t="shared" si="374"/>
        <v>#DIV/0!</v>
      </c>
      <c r="BO531" s="161" t="e">
        <f t="shared" si="375"/>
        <v>#DIV/0!</v>
      </c>
      <c r="BP531" s="161" t="e">
        <f t="shared" si="376"/>
        <v>#DIV/0!</v>
      </c>
      <c r="BQ531" s="161" t="e">
        <f t="shared" si="377"/>
        <v>#DIV/0!</v>
      </c>
      <c r="BR531" s="107">
        <f t="shared" si="378"/>
        <v>0</v>
      </c>
      <c r="BS531" s="161" t="e">
        <f t="shared" si="379"/>
        <v>#DIV/0!</v>
      </c>
      <c r="BT531" s="161" t="e">
        <f t="shared" si="380"/>
        <v>#DIV/0!</v>
      </c>
      <c r="BU531" s="161" t="e">
        <f t="shared" si="381"/>
        <v>#DIV/0!</v>
      </c>
      <c r="BV531" s="161" t="e">
        <f t="shared" si="382"/>
        <v>#DIV/0!</v>
      </c>
      <c r="BW531" s="161" t="e">
        <f t="shared" si="383"/>
        <v>#DIV/0!</v>
      </c>
      <c r="BX531" s="107">
        <f t="shared" si="384"/>
        <v>0</v>
      </c>
      <c r="BZ531" s="40" t="e">
        <f>VLOOKUP(I531,Lists!$D$2:$D$19,1,FALSE)</f>
        <v>#N/A</v>
      </c>
      <c r="CA531" s="40" t="e">
        <f>VLOOKUP($I531,Blends!$B$2:$B$115,1,FALSE)</f>
        <v>#N/A</v>
      </c>
      <c r="CC531" s="218">
        <f>ROUND(IF($I531="Other HFC Blend",(Z531*$L531*SUMIF(Lists!$E$2:$E$133,'Quarterly Information'!$K531,Exchange_Value)+Z531*$N531*SUMIF(Lists!$E$2:$E$133,'Quarterly Information'!$M531,Exchange_Value)+Z531*$P531*SUMIF(Lists!$E$2:$E$133,'Quarterly Information'!$O531,Exchange_Value)+Z531*$R531*SUMIF(Lists!$E$2:$E$133,'Quarterly Information'!$Q531,Exchange_Value)+Z531*$T531*SUMIF(Lists!$E$2:$E$133,'Quarterly Information'!$S531,Exchange_Value))/1000,Z531*SUMIF(Lists!$E$2:$E$133,$I531,Exchange_Value)/1000),1)</f>
        <v>0</v>
      </c>
      <c r="CD531" s="218">
        <f>ROUND(IF($I531="Other HFC Blend",(AA531*$L531*SUMIF(Lists!$E$2:$E$133,'Quarterly Information'!$K531,Exchange_Value)+AA531*$N531*SUMIF(Lists!$E$2:$E$133,'Quarterly Information'!$M531,Exchange_Value)+AA531*$P531*SUMIF(Lists!$E$2:$E$133,'Quarterly Information'!$O531,Exchange_Value)+AA531*$R531*SUMIF(Lists!$E$2:$E$133,'Quarterly Information'!$Q531,Exchange_Value)+AA531*$T531*SUMIF(Lists!$E$2:$E$133,'Quarterly Information'!$S531,Exchange_Value))/1000,AA531*SUMIF(Lists!$E$2:$E$133,$I531,Exchange_Value)/1000),1)</f>
        <v>0</v>
      </c>
      <c r="CE531" s="218">
        <f>ROUND(IF($I531="Other HFC Blend",(AB531*$L531*SUMIF(Lists!$E$2:$E$133,'Quarterly Information'!$K531,Exchange_Value)+AB531*$N531*SUMIF(Lists!$E$2:$E$133,'Quarterly Information'!$M531,Exchange_Value)+AB531*$P531*SUMIF(Lists!$E$2:$E$133,'Quarterly Information'!$O531,Exchange_Value)+AB531*$R531*SUMIF(Lists!$E$2:$E$133,'Quarterly Information'!$Q531,Exchange_Value)+AB531*$T531*SUMIF(Lists!$E$2:$E$133,'Quarterly Information'!$S531,Exchange_Value))/1000,AB531*SUMIF(Lists!$E$2:$E$133,$I531,Exchange_Value)/1000),1)</f>
        <v>0</v>
      </c>
      <c r="CF531" s="218">
        <f>ROUND(IF($I531="Other HFC Blend",(AC531*$L531*SUMIF(Lists!$E$2:$E$133,'Quarterly Information'!$K531,Exchange_Value)+AC531*$N531*SUMIF(Lists!$E$2:$E$133,'Quarterly Information'!$M531,Exchange_Value)+AC531*$P531*SUMIF(Lists!$E$2:$E$133,'Quarterly Information'!$O531,Exchange_Value)+AC531*$R531*SUMIF(Lists!$E$2:$E$133,'Quarterly Information'!$Q531,Exchange_Value)+AC531*$T531*SUMIF(Lists!$E$2:$E$133,'Quarterly Information'!$S531,Exchange_Value))/1000,AC531*SUMIF(Lists!$E$2:$E$133,$I531,Exchange_Value)/1000),1)</f>
        <v>0</v>
      </c>
      <c r="CG531" s="218">
        <f>ROUND(IF($I531="Other HFC Blend",(AD531*$L531*SUMIF(Lists!$E$2:$E$133,'Quarterly Information'!$K531,Exchange_Value)+AD531*$N531*SUMIF(Lists!$E$2:$E$133,'Quarterly Information'!$M531,Exchange_Value)+AD531*$P531*SUMIF(Lists!$E$2:$E$133,'Quarterly Information'!$O531,Exchange_Value)+AD531*$R531*SUMIF(Lists!$E$2:$E$133,'Quarterly Information'!$Q531,Exchange_Value)+AD531*$T531*SUMIF(Lists!$E$2:$E$133,'Quarterly Information'!$S531,Exchange_Value))/1000,AD531*SUMIF(Lists!$E$2:$E$133,$I531,Exchange_Value)/1000),1)</f>
        <v>0</v>
      </c>
      <c r="CH531" s="218">
        <f>ROUND(IF($I531="Other HFC Blend",(AE531*$L531*SUMIF(Lists!$E$2:$E$133,'Quarterly Information'!$K531,Exchange_Value)+AE531*$N531*SUMIF(Lists!$E$2:$E$133,'Quarterly Information'!$M531,Exchange_Value)+AE531*$P531*SUMIF(Lists!$E$2:$E$133,'Quarterly Information'!$O531,Exchange_Value)+AE531*$R531*SUMIF(Lists!$E$2:$E$133,'Quarterly Information'!$Q531,Exchange_Value)+AE531*$T531*SUMIF(Lists!$E$2:$E$133,'Quarterly Information'!$S531,Exchange_Value))/1000,AE531*SUMIF(Lists!$E$2:$E$133,$I531,Exchange_Value)/1000),1)</f>
        <v>0</v>
      </c>
      <c r="CI531" s="218">
        <f>ROUND(IF($I531="Other HFC Blend",(AF531*$L531*SUMIF(Lists!$E$2:$E$133,'Quarterly Information'!$K531,Exchange_Value)+AF531*$N531*SUMIF(Lists!$E$2:$E$133,'Quarterly Information'!$M531,Exchange_Value)+AF531*$P531*SUMIF(Lists!$E$2:$E$133,'Quarterly Information'!$O531,Exchange_Value)+AF531*$R531*SUMIF(Lists!$E$2:$E$133,'Quarterly Information'!$Q531,Exchange_Value)+AF531*$T531*SUMIF(Lists!$E$2:$E$133,'Quarterly Information'!$S531,Exchange_Value))/1000,AF531*SUMIF(Lists!$E$2:$E$133,$I531,Exchange_Value)/1000),1)</f>
        <v>0</v>
      </c>
    </row>
    <row r="532" spans="1:87" ht="14" x14ac:dyDescent="0.25">
      <c r="A532" s="39">
        <v>490</v>
      </c>
      <c r="B532" s="90" t="str">
        <f t="shared" si="342"/>
        <v/>
      </c>
      <c r="C532" s="159"/>
      <c r="D532" s="91"/>
      <c r="E532" s="174"/>
      <c r="F532" s="92"/>
      <c r="G532" s="93"/>
      <c r="H532" s="94"/>
      <c r="I532" s="92"/>
      <c r="J532" s="200"/>
      <c r="K532" s="210"/>
      <c r="L532" s="95"/>
      <c r="M532" s="92"/>
      <c r="N532" s="95"/>
      <c r="O532" s="92"/>
      <c r="P532" s="95"/>
      <c r="Q532" s="128"/>
      <c r="R532" s="95"/>
      <c r="S532" s="128"/>
      <c r="T532" s="211"/>
      <c r="U532" s="203"/>
      <c r="V532" s="92"/>
      <c r="W532" s="96"/>
      <c r="X532" s="92"/>
      <c r="Y532" s="220"/>
      <c r="Z532" s="226"/>
      <c r="AA532" s="165"/>
      <c r="AB532" s="165"/>
      <c r="AC532" s="165"/>
      <c r="AD532" s="165"/>
      <c r="AE532" s="165"/>
      <c r="AF532" s="168"/>
      <c r="AG532"/>
      <c r="AH532" s="107">
        <f t="shared" si="344"/>
        <v>0</v>
      </c>
      <c r="AI532" s="107">
        <f t="shared" si="345"/>
        <v>0</v>
      </c>
      <c r="AJ532" s="107">
        <f t="shared" si="346"/>
        <v>0</v>
      </c>
      <c r="AK532" s="107">
        <f t="shared" si="347"/>
        <v>0</v>
      </c>
      <c r="AL532" s="107">
        <f t="shared" si="348"/>
        <v>0</v>
      </c>
      <c r="AM532" s="107">
        <f t="shared" si="343"/>
        <v>0</v>
      </c>
      <c r="AO532" s="161" t="e">
        <f t="shared" si="349"/>
        <v>#DIV/0!</v>
      </c>
      <c r="AP532" s="161" t="e">
        <f t="shared" si="350"/>
        <v>#DIV/0!</v>
      </c>
      <c r="AQ532" s="161" t="e">
        <f t="shared" si="351"/>
        <v>#DIV/0!</v>
      </c>
      <c r="AR532" s="161" t="e">
        <f t="shared" si="352"/>
        <v>#DIV/0!</v>
      </c>
      <c r="AS532" s="161" t="e">
        <f t="shared" si="353"/>
        <v>#DIV/0!</v>
      </c>
      <c r="AT532" s="107">
        <f t="shared" si="354"/>
        <v>0</v>
      </c>
      <c r="AU532" s="161" t="e">
        <f t="shared" si="355"/>
        <v>#DIV/0!</v>
      </c>
      <c r="AV532" s="161" t="e">
        <f t="shared" si="356"/>
        <v>#DIV/0!</v>
      </c>
      <c r="AW532" s="161" t="e">
        <f t="shared" si="357"/>
        <v>#DIV/0!</v>
      </c>
      <c r="AX532" s="161" t="e">
        <f t="shared" si="358"/>
        <v>#DIV/0!</v>
      </c>
      <c r="AY532" s="161" t="e">
        <f t="shared" si="359"/>
        <v>#DIV/0!</v>
      </c>
      <c r="AZ532" s="107">
        <f t="shared" si="360"/>
        <v>0</v>
      </c>
      <c r="BA532" s="161" t="e">
        <f t="shared" si="361"/>
        <v>#DIV/0!</v>
      </c>
      <c r="BB532" s="161" t="e">
        <f t="shared" si="362"/>
        <v>#DIV/0!</v>
      </c>
      <c r="BC532" s="161" t="e">
        <f t="shared" si="363"/>
        <v>#DIV/0!</v>
      </c>
      <c r="BD532" s="161" t="e">
        <f t="shared" si="364"/>
        <v>#DIV/0!</v>
      </c>
      <c r="BE532" s="161" t="e">
        <f t="shared" si="365"/>
        <v>#DIV/0!</v>
      </c>
      <c r="BF532" s="107">
        <f t="shared" si="366"/>
        <v>0</v>
      </c>
      <c r="BG532" s="161" t="e">
        <f t="shared" si="367"/>
        <v>#DIV/0!</v>
      </c>
      <c r="BH532" s="161" t="e">
        <f t="shared" si="368"/>
        <v>#DIV/0!</v>
      </c>
      <c r="BI532" s="161" t="e">
        <f t="shared" si="369"/>
        <v>#DIV/0!</v>
      </c>
      <c r="BJ532" s="161" t="e">
        <f t="shared" si="370"/>
        <v>#DIV/0!</v>
      </c>
      <c r="BK532" s="161" t="e">
        <f t="shared" si="371"/>
        <v>#DIV/0!</v>
      </c>
      <c r="BL532" s="107">
        <f t="shared" si="372"/>
        <v>0</v>
      </c>
      <c r="BM532" s="161" t="e">
        <f t="shared" si="373"/>
        <v>#DIV/0!</v>
      </c>
      <c r="BN532" s="161" t="e">
        <f t="shared" si="374"/>
        <v>#DIV/0!</v>
      </c>
      <c r="BO532" s="161" t="e">
        <f t="shared" si="375"/>
        <v>#DIV/0!</v>
      </c>
      <c r="BP532" s="161" t="e">
        <f t="shared" si="376"/>
        <v>#DIV/0!</v>
      </c>
      <c r="BQ532" s="161" t="e">
        <f t="shared" si="377"/>
        <v>#DIV/0!</v>
      </c>
      <c r="BR532" s="107">
        <f t="shared" si="378"/>
        <v>0</v>
      </c>
      <c r="BS532" s="161" t="e">
        <f t="shared" si="379"/>
        <v>#DIV/0!</v>
      </c>
      <c r="BT532" s="161" t="e">
        <f t="shared" si="380"/>
        <v>#DIV/0!</v>
      </c>
      <c r="BU532" s="161" t="e">
        <f t="shared" si="381"/>
        <v>#DIV/0!</v>
      </c>
      <c r="BV532" s="161" t="e">
        <f t="shared" si="382"/>
        <v>#DIV/0!</v>
      </c>
      <c r="BW532" s="161" t="e">
        <f t="shared" si="383"/>
        <v>#DIV/0!</v>
      </c>
      <c r="BX532" s="107">
        <f t="shared" si="384"/>
        <v>0</v>
      </c>
      <c r="BZ532" s="40" t="e">
        <f>VLOOKUP(I532,Lists!$D$2:$D$19,1,FALSE)</f>
        <v>#N/A</v>
      </c>
      <c r="CA532" s="40" t="e">
        <f>VLOOKUP($I532,Blends!$B$2:$B$115,1,FALSE)</f>
        <v>#N/A</v>
      </c>
      <c r="CC532" s="218">
        <f>ROUND(IF($I532="Other HFC Blend",(Z532*$L532*SUMIF(Lists!$E$2:$E$133,'Quarterly Information'!$K532,Exchange_Value)+Z532*$N532*SUMIF(Lists!$E$2:$E$133,'Quarterly Information'!$M532,Exchange_Value)+Z532*$P532*SUMIF(Lists!$E$2:$E$133,'Quarterly Information'!$O532,Exchange_Value)+Z532*$R532*SUMIF(Lists!$E$2:$E$133,'Quarterly Information'!$Q532,Exchange_Value)+Z532*$T532*SUMIF(Lists!$E$2:$E$133,'Quarterly Information'!$S532,Exchange_Value))/1000,Z532*SUMIF(Lists!$E$2:$E$133,$I532,Exchange_Value)/1000),1)</f>
        <v>0</v>
      </c>
      <c r="CD532" s="218">
        <f>ROUND(IF($I532="Other HFC Blend",(AA532*$L532*SUMIF(Lists!$E$2:$E$133,'Quarterly Information'!$K532,Exchange_Value)+AA532*$N532*SUMIF(Lists!$E$2:$E$133,'Quarterly Information'!$M532,Exchange_Value)+AA532*$P532*SUMIF(Lists!$E$2:$E$133,'Quarterly Information'!$O532,Exchange_Value)+AA532*$R532*SUMIF(Lists!$E$2:$E$133,'Quarterly Information'!$Q532,Exchange_Value)+AA532*$T532*SUMIF(Lists!$E$2:$E$133,'Quarterly Information'!$S532,Exchange_Value))/1000,AA532*SUMIF(Lists!$E$2:$E$133,$I532,Exchange_Value)/1000),1)</f>
        <v>0</v>
      </c>
      <c r="CE532" s="218">
        <f>ROUND(IF($I532="Other HFC Blend",(AB532*$L532*SUMIF(Lists!$E$2:$E$133,'Quarterly Information'!$K532,Exchange_Value)+AB532*$N532*SUMIF(Lists!$E$2:$E$133,'Quarterly Information'!$M532,Exchange_Value)+AB532*$P532*SUMIF(Lists!$E$2:$E$133,'Quarterly Information'!$O532,Exchange_Value)+AB532*$R532*SUMIF(Lists!$E$2:$E$133,'Quarterly Information'!$Q532,Exchange_Value)+AB532*$T532*SUMIF(Lists!$E$2:$E$133,'Quarterly Information'!$S532,Exchange_Value))/1000,AB532*SUMIF(Lists!$E$2:$E$133,$I532,Exchange_Value)/1000),1)</f>
        <v>0</v>
      </c>
      <c r="CF532" s="218">
        <f>ROUND(IF($I532="Other HFC Blend",(AC532*$L532*SUMIF(Lists!$E$2:$E$133,'Quarterly Information'!$K532,Exchange_Value)+AC532*$N532*SUMIF(Lists!$E$2:$E$133,'Quarterly Information'!$M532,Exchange_Value)+AC532*$P532*SUMIF(Lists!$E$2:$E$133,'Quarterly Information'!$O532,Exchange_Value)+AC532*$R532*SUMIF(Lists!$E$2:$E$133,'Quarterly Information'!$Q532,Exchange_Value)+AC532*$T532*SUMIF(Lists!$E$2:$E$133,'Quarterly Information'!$S532,Exchange_Value))/1000,AC532*SUMIF(Lists!$E$2:$E$133,$I532,Exchange_Value)/1000),1)</f>
        <v>0</v>
      </c>
      <c r="CG532" s="218">
        <f>ROUND(IF($I532="Other HFC Blend",(AD532*$L532*SUMIF(Lists!$E$2:$E$133,'Quarterly Information'!$K532,Exchange_Value)+AD532*$N532*SUMIF(Lists!$E$2:$E$133,'Quarterly Information'!$M532,Exchange_Value)+AD532*$P532*SUMIF(Lists!$E$2:$E$133,'Quarterly Information'!$O532,Exchange_Value)+AD532*$R532*SUMIF(Lists!$E$2:$E$133,'Quarterly Information'!$Q532,Exchange_Value)+AD532*$T532*SUMIF(Lists!$E$2:$E$133,'Quarterly Information'!$S532,Exchange_Value))/1000,AD532*SUMIF(Lists!$E$2:$E$133,$I532,Exchange_Value)/1000),1)</f>
        <v>0</v>
      </c>
      <c r="CH532" s="218">
        <f>ROUND(IF($I532="Other HFC Blend",(AE532*$L532*SUMIF(Lists!$E$2:$E$133,'Quarterly Information'!$K532,Exchange_Value)+AE532*$N532*SUMIF(Lists!$E$2:$E$133,'Quarterly Information'!$M532,Exchange_Value)+AE532*$P532*SUMIF(Lists!$E$2:$E$133,'Quarterly Information'!$O532,Exchange_Value)+AE532*$R532*SUMIF(Lists!$E$2:$E$133,'Quarterly Information'!$Q532,Exchange_Value)+AE532*$T532*SUMIF(Lists!$E$2:$E$133,'Quarterly Information'!$S532,Exchange_Value))/1000,AE532*SUMIF(Lists!$E$2:$E$133,$I532,Exchange_Value)/1000),1)</f>
        <v>0</v>
      </c>
      <c r="CI532" s="218">
        <f>ROUND(IF($I532="Other HFC Blend",(AF532*$L532*SUMIF(Lists!$E$2:$E$133,'Quarterly Information'!$K532,Exchange_Value)+AF532*$N532*SUMIF(Lists!$E$2:$E$133,'Quarterly Information'!$M532,Exchange_Value)+AF532*$P532*SUMIF(Lists!$E$2:$E$133,'Quarterly Information'!$O532,Exchange_Value)+AF532*$R532*SUMIF(Lists!$E$2:$E$133,'Quarterly Information'!$Q532,Exchange_Value)+AF532*$T532*SUMIF(Lists!$E$2:$E$133,'Quarterly Information'!$S532,Exchange_Value))/1000,AF532*SUMIF(Lists!$E$2:$E$133,$I532,Exchange_Value)/1000),1)</f>
        <v>0</v>
      </c>
    </row>
    <row r="533" spans="1:87" ht="14" x14ac:dyDescent="0.25">
      <c r="A533" s="39">
        <v>491</v>
      </c>
      <c r="B533" s="90" t="str">
        <f t="shared" si="342"/>
        <v/>
      </c>
      <c r="C533" s="159"/>
      <c r="D533" s="91"/>
      <c r="E533" s="174"/>
      <c r="F533" s="92"/>
      <c r="G533" s="93"/>
      <c r="H533" s="94"/>
      <c r="I533" s="92"/>
      <c r="J533" s="200"/>
      <c r="K533" s="210"/>
      <c r="L533" s="95"/>
      <c r="M533" s="92"/>
      <c r="N533" s="95"/>
      <c r="O533" s="92"/>
      <c r="P533" s="95"/>
      <c r="Q533" s="128"/>
      <c r="R533" s="95"/>
      <c r="S533" s="128"/>
      <c r="T533" s="211"/>
      <c r="U533" s="203"/>
      <c r="V533" s="92"/>
      <c r="W533" s="96"/>
      <c r="X533" s="92"/>
      <c r="Y533" s="220"/>
      <c r="Z533" s="226"/>
      <c r="AA533" s="165"/>
      <c r="AB533" s="165"/>
      <c r="AC533" s="165"/>
      <c r="AD533" s="165"/>
      <c r="AE533" s="165"/>
      <c r="AF533" s="168"/>
      <c r="AG533"/>
      <c r="AH533" s="107">
        <f t="shared" si="344"/>
        <v>0</v>
      </c>
      <c r="AI533" s="107">
        <f t="shared" si="345"/>
        <v>0</v>
      </c>
      <c r="AJ533" s="107">
        <f t="shared" si="346"/>
        <v>0</v>
      </c>
      <c r="AK533" s="107">
        <f t="shared" si="347"/>
        <v>0</v>
      </c>
      <c r="AL533" s="107">
        <f t="shared" si="348"/>
        <v>0</v>
      </c>
      <c r="AM533" s="107">
        <f t="shared" si="343"/>
        <v>0</v>
      </c>
      <c r="AO533" s="161" t="e">
        <f t="shared" si="349"/>
        <v>#DIV/0!</v>
      </c>
      <c r="AP533" s="161" t="e">
        <f t="shared" si="350"/>
        <v>#DIV/0!</v>
      </c>
      <c r="AQ533" s="161" t="e">
        <f t="shared" si="351"/>
        <v>#DIV/0!</v>
      </c>
      <c r="AR533" s="161" t="e">
        <f t="shared" si="352"/>
        <v>#DIV/0!</v>
      </c>
      <c r="AS533" s="161" t="e">
        <f t="shared" si="353"/>
        <v>#DIV/0!</v>
      </c>
      <c r="AT533" s="107">
        <f t="shared" si="354"/>
        <v>0</v>
      </c>
      <c r="AU533" s="161" t="e">
        <f t="shared" si="355"/>
        <v>#DIV/0!</v>
      </c>
      <c r="AV533" s="161" t="e">
        <f t="shared" si="356"/>
        <v>#DIV/0!</v>
      </c>
      <c r="AW533" s="161" t="e">
        <f t="shared" si="357"/>
        <v>#DIV/0!</v>
      </c>
      <c r="AX533" s="161" t="e">
        <f t="shared" si="358"/>
        <v>#DIV/0!</v>
      </c>
      <c r="AY533" s="161" t="e">
        <f t="shared" si="359"/>
        <v>#DIV/0!</v>
      </c>
      <c r="AZ533" s="107">
        <f t="shared" si="360"/>
        <v>0</v>
      </c>
      <c r="BA533" s="161" t="e">
        <f t="shared" si="361"/>
        <v>#DIV/0!</v>
      </c>
      <c r="BB533" s="161" t="e">
        <f t="shared" si="362"/>
        <v>#DIV/0!</v>
      </c>
      <c r="BC533" s="161" t="e">
        <f t="shared" si="363"/>
        <v>#DIV/0!</v>
      </c>
      <c r="BD533" s="161" t="e">
        <f t="shared" si="364"/>
        <v>#DIV/0!</v>
      </c>
      <c r="BE533" s="161" t="e">
        <f t="shared" si="365"/>
        <v>#DIV/0!</v>
      </c>
      <c r="BF533" s="107">
        <f t="shared" si="366"/>
        <v>0</v>
      </c>
      <c r="BG533" s="161" t="e">
        <f t="shared" si="367"/>
        <v>#DIV/0!</v>
      </c>
      <c r="BH533" s="161" t="e">
        <f t="shared" si="368"/>
        <v>#DIV/0!</v>
      </c>
      <c r="BI533" s="161" t="e">
        <f t="shared" si="369"/>
        <v>#DIV/0!</v>
      </c>
      <c r="BJ533" s="161" t="e">
        <f t="shared" si="370"/>
        <v>#DIV/0!</v>
      </c>
      <c r="BK533" s="161" t="e">
        <f t="shared" si="371"/>
        <v>#DIV/0!</v>
      </c>
      <c r="BL533" s="107">
        <f t="shared" si="372"/>
        <v>0</v>
      </c>
      <c r="BM533" s="161" t="e">
        <f t="shared" si="373"/>
        <v>#DIV/0!</v>
      </c>
      <c r="BN533" s="161" t="e">
        <f t="shared" si="374"/>
        <v>#DIV/0!</v>
      </c>
      <c r="BO533" s="161" t="e">
        <f t="shared" si="375"/>
        <v>#DIV/0!</v>
      </c>
      <c r="BP533" s="161" t="e">
        <f t="shared" si="376"/>
        <v>#DIV/0!</v>
      </c>
      <c r="BQ533" s="161" t="e">
        <f t="shared" si="377"/>
        <v>#DIV/0!</v>
      </c>
      <c r="BR533" s="107">
        <f t="shared" si="378"/>
        <v>0</v>
      </c>
      <c r="BS533" s="161" t="e">
        <f t="shared" si="379"/>
        <v>#DIV/0!</v>
      </c>
      <c r="BT533" s="161" t="e">
        <f t="shared" si="380"/>
        <v>#DIV/0!</v>
      </c>
      <c r="BU533" s="161" t="e">
        <f t="shared" si="381"/>
        <v>#DIV/0!</v>
      </c>
      <c r="BV533" s="161" t="e">
        <f t="shared" si="382"/>
        <v>#DIV/0!</v>
      </c>
      <c r="BW533" s="161" t="e">
        <f t="shared" si="383"/>
        <v>#DIV/0!</v>
      </c>
      <c r="BX533" s="107">
        <f t="shared" si="384"/>
        <v>0</v>
      </c>
      <c r="BZ533" s="40" t="e">
        <f>VLOOKUP(I533,Lists!$D$2:$D$19,1,FALSE)</f>
        <v>#N/A</v>
      </c>
      <c r="CA533" s="40" t="e">
        <f>VLOOKUP($I533,Blends!$B$2:$B$115,1,FALSE)</f>
        <v>#N/A</v>
      </c>
      <c r="CC533" s="218">
        <f>ROUND(IF($I533="Other HFC Blend",(Z533*$L533*SUMIF(Lists!$E$2:$E$133,'Quarterly Information'!$K533,Exchange_Value)+Z533*$N533*SUMIF(Lists!$E$2:$E$133,'Quarterly Information'!$M533,Exchange_Value)+Z533*$P533*SUMIF(Lists!$E$2:$E$133,'Quarterly Information'!$O533,Exchange_Value)+Z533*$R533*SUMIF(Lists!$E$2:$E$133,'Quarterly Information'!$Q533,Exchange_Value)+Z533*$T533*SUMIF(Lists!$E$2:$E$133,'Quarterly Information'!$S533,Exchange_Value))/1000,Z533*SUMIF(Lists!$E$2:$E$133,$I533,Exchange_Value)/1000),1)</f>
        <v>0</v>
      </c>
      <c r="CD533" s="218">
        <f>ROUND(IF($I533="Other HFC Blend",(AA533*$L533*SUMIF(Lists!$E$2:$E$133,'Quarterly Information'!$K533,Exchange_Value)+AA533*$N533*SUMIF(Lists!$E$2:$E$133,'Quarterly Information'!$M533,Exchange_Value)+AA533*$P533*SUMIF(Lists!$E$2:$E$133,'Quarterly Information'!$O533,Exchange_Value)+AA533*$R533*SUMIF(Lists!$E$2:$E$133,'Quarterly Information'!$Q533,Exchange_Value)+AA533*$T533*SUMIF(Lists!$E$2:$E$133,'Quarterly Information'!$S533,Exchange_Value))/1000,AA533*SUMIF(Lists!$E$2:$E$133,$I533,Exchange_Value)/1000),1)</f>
        <v>0</v>
      </c>
      <c r="CE533" s="218">
        <f>ROUND(IF($I533="Other HFC Blend",(AB533*$L533*SUMIF(Lists!$E$2:$E$133,'Quarterly Information'!$K533,Exchange_Value)+AB533*$N533*SUMIF(Lists!$E$2:$E$133,'Quarterly Information'!$M533,Exchange_Value)+AB533*$P533*SUMIF(Lists!$E$2:$E$133,'Quarterly Information'!$O533,Exchange_Value)+AB533*$R533*SUMIF(Lists!$E$2:$E$133,'Quarterly Information'!$Q533,Exchange_Value)+AB533*$T533*SUMIF(Lists!$E$2:$E$133,'Quarterly Information'!$S533,Exchange_Value))/1000,AB533*SUMIF(Lists!$E$2:$E$133,$I533,Exchange_Value)/1000),1)</f>
        <v>0</v>
      </c>
      <c r="CF533" s="218">
        <f>ROUND(IF($I533="Other HFC Blend",(AC533*$L533*SUMIF(Lists!$E$2:$E$133,'Quarterly Information'!$K533,Exchange_Value)+AC533*$N533*SUMIF(Lists!$E$2:$E$133,'Quarterly Information'!$M533,Exchange_Value)+AC533*$P533*SUMIF(Lists!$E$2:$E$133,'Quarterly Information'!$O533,Exchange_Value)+AC533*$R533*SUMIF(Lists!$E$2:$E$133,'Quarterly Information'!$Q533,Exchange_Value)+AC533*$T533*SUMIF(Lists!$E$2:$E$133,'Quarterly Information'!$S533,Exchange_Value))/1000,AC533*SUMIF(Lists!$E$2:$E$133,$I533,Exchange_Value)/1000),1)</f>
        <v>0</v>
      </c>
      <c r="CG533" s="218">
        <f>ROUND(IF($I533="Other HFC Blend",(AD533*$L533*SUMIF(Lists!$E$2:$E$133,'Quarterly Information'!$K533,Exchange_Value)+AD533*$N533*SUMIF(Lists!$E$2:$E$133,'Quarterly Information'!$M533,Exchange_Value)+AD533*$P533*SUMIF(Lists!$E$2:$E$133,'Quarterly Information'!$O533,Exchange_Value)+AD533*$R533*SUMIF(Lists!$E$2:$E$133,'Quarterly Information'!$Q533,Exchange_Value)+AD533*$T533*SUMIF(Lists!$E$2:$E$133,'Quarterly Information'!$S533,Exchange_Value))/1000,AD533*SUMIF(Lists!$E$2:$E$133,$I533,Exchange_Value)/1000),1)</f>
        <v>0</v>
      </c>
      <c r="CH533" s="218">
        <f>ROUND(IF($I533="Other HFC Blend",(AE533*$L533*SUMIF(Lists!$E$2:$E$133,'Quarterly Information'!$K533,Exchange_Value)+AE533*$N533*SUMIF(Lists!$E$2:$E$133,'Quarterly Information'!$M533,Exchange_Value)+AE533*$P533*SUMIF(Lists!$E$2:$E$133,'Quarterly Information'!$O533,Exchange_Value)+AE533*$R533*SUMIF(Lists!$E$2:$E$133,'Quarterly Information'!$Q533,Exchange_Value)+AE533*$T533*SUMIF(Lists!$E$2:$E$133,'Quarterly Information'!$S533,Exchange_Value))/1000,AE533*SUMIF(Lists!$E$2:$E$133,$I533,Exchange_Value)/1000),1)</f>
        <v>0</v>
      </c>
      <c r="CI533" s="218">
        <f>ROUND(IF($I533="Other HFC Blend",(AF533*$L533*SUMIF(Lists!$E$2:$E$133,'Quarterly Information'!$K533,Exchange_Value)+AF533*$N533*SUMIF(Lists!$E$2:$E$133,'Quarterly Information'!$M533,Exchange_Value)+AF533*$P533*SUMIF(Lists!$E$2:$E$133,'Quarterly Information'!$O533,Exchange_Value)+AF533*$R533*SUMIF(Lists!$E$2:$E$133,'Quarterly Information'!$Q533,Exchange_Value)+AF533*$T533*SUMIF(Lists!$E$2:$E$133,'Quarterly Information'!$S533,Exchange_Value))/1000,AF533*SUMIF(Lists!$E$2:$E$133,$I533,Exchange_Value)/1000),1)</f>
        <v>0</v>
      </c>
    </row>
    <row r="534" spans="1:87" ht="14" x14ac:dyDescent="0.25">
      <c r="A534" s="39">
        <v>492</v>
      </c>
      <c r="B534" s="90" t="str">
        <f t="shared" si="342"/>
        <v/>
      </c>
      <c r="C534" s="159"/>
      <c r="D534" s="91"/>
      <c r="E534" s="174"/>
      <c r="F534" s="92"/>
      <c r="G534" s="93"/>
      <c r="H534" s="94"/>
      <c r="I534" s="92"/>
      <c r="J534" s="200"/>
      <c r="K534" s="210"/>
      <c r="L534" s="95"/>
      <c r="M534" s="92"/>
      <c r="N534" s="95"/>
      <c r="O534" s="92"/>
      <c r="P534" s="95"/>
      <c r="Q534" s="128"/>
      <c r="R534" s="95"/>
      <c r="S534" s="128"/>
      <c r="T534" s="211"/>
      <c r="U534" s="203"/>
      <c r="V534" s="92"/>
      <c r="W534" s="96"/>
      <c r="X534" s="92"/>
      <c r="Y534" s="220"/>
      <c r="Z534" s="226"/>
      <c r="AA534" s="165"/>
      <c r="AB534" s="165"/>
      <c r="AC534" s="165"/>
      <c r="AD534" s="165"/>
      <c r="AE534" s="165"/>
      <c r="AF534" s="168"/>
      <c r="AG534"/>
      <c r="AH534" s="107">
        <f t="shared" si="344"/>
        <v>0</v>
      </c>
      <c r="AI534" s="107">
        <f t="shared" si="345"/>
        <v>0</v>
      </c>
      <c r="AJ534" s="107">
        <f t="shared" si="346"/>
        <v>0</v>
      </c>
      <c r="AK534" s="107">
        <f t="shared" si="347"/>
        <v>0</v>
      </c>
      <c r="AL534" s="107">
        <f t="shared" si="348"/>
        <v>0</v>
      </c>
      <c r="AM534" s="107">
        <f t="shared" si="343"/>
        <v>0</v>
      </c>
      <c r="AO534" s="161" t="e">
        <f t="shared" si="349"/>
        <v>#DIV/0!</v>
      </c>
      <c r="AP534" s="161" t="e">
        <f t="shared" si="350"/>
        <v>#DIV/0!</v>
      </c>
      <c r="AQ534" s="161" t="e">
        <f t="shared" si="351"/>
        <v>#DIV/0!</v>
      </c>
      <c r="AR534" s="161" t="e">
        <f t="shared" si="352"/>
        <v>#DIV/0!</v>
      </c>
      <c r="AS534" s="161" t="e">
        <f t="shared" si="353"/>
        <v>#DIV/0!</v>
      </c>
      <c r="AT534" s="107">
        <f t="shared" si="354"/>
        <v>0</v>
      </c>
      <c r="AU534" s="161" t="e">
        <f t="shared" si="355"/>
        <v>#DIV/0!</v>
      </c>
      <c r="AV534" s="161" t="e">
        <f t="shared" si="356"/>
        <v>#DIV/0!</v>
      </c>
      <c r="AW534" s="161" t="e">
        <f t="shared" si="357"/>
        <v>#DIV/0!</v>
      </c>
      <c r="AX534" s="161" t="e">
        <f t="shared" si="358"/>
        <v>#DIV/0!</v>
      </c>
      <c r="AY534" s="161" t="e">
        <f t="shared" si="359"/>
        <v>#DIV/0!</v>
      </c>
      <c r="AZ534" s="107">
        <f t="shared" si="360"/>
        <v>0</v>
      </c>
      <c r="BA534" s="161" t="e">
        <f t="shared" si="361"/>
        <v>#DIV/0!</v>
      </c>
      <c r="BB534" s="161" t="e">
        <f t="shared" si="362"/>
        <v>#DIV/0!</v>
      </c>
      <c r="BC534" s="161" t="e">
        <f t="shared" si="363"/>
        <v>#DIV/0!</v>
      </c>
      <c r="BD534" s="161" t="e">
        <f t="shared" si="364"/>
        <v>#DIV/0!</v>
      </c>
      <c r="BE534" s="161" t="e">
        <f t="shared" si="365"/>
        <v>#DIV/0!</v>
      </c>
      <c r="BF534" s="107">
        <f t="shared" si="366"/>
        <v>0</v>
      </c>
      <c r="BG534" s="161" t="e">
        <f t="shared" si="367"/>
        <v>#DIV/0!</v>
      </c>
      <c r="BH534" s="161" t="e">
        <f t="shared" si="368"/>
        <v>#DIV/0!</v>
      </c>
      <c r="BI534" s="161" t="e">
        <f t="shared" si="369"/>
        <v>#DIV/0!</v>
      </c>
      <c r="BJ534" s="161" t="e">
        <f t="shared" si="370"/>
        <v>#DIV/0!</v>
      </c>
      <c r="BK534" s="161" t="e">
        <f t="shared" si="371"/>
        <v>#DIV/0!</v>
      </c>
      <c r="BL534" s="107">
        <f t="shared" si="372"/>
        <v>0</v>
      </c>
      <c r="BM534" s="161" t="e">
        <f t="shared" si="373"/>
        <v>#DIV/0!</v>
      </c>
      <c r="BN534" s="161" t="e">
        <f t="shared" si="374"/>
        <v>#DIV/0!</v>
      </c>
      <c r="BO534" s="161" t="e">
        <f t="shared" si="375"/>
        <v>#DIV/0!</v>
      </c>
      <c r="BP534" s="161" t="e">
        <f t="shared" si="376"/>
        <v>#DIV/0!</v>
      </c>
      <c r="BQ534" s="161" t="e">
        <f t="shared" si="377"/>
        <v>#DIV/0!</v>
      </c>
      <c r="BR534" s="107">
        <f t="shared" si="378"/>
        <v>0</v>
      </c>
      <c r="BS534" s="161" t="e">
        <f t="shared" si="379"/>
        <v>#DIV/0!</v>
      </c>
      <c r="BT534" s="161" t="e">
        <f t="shared" si="380"/>
        <v>#DIV/0!</v>
      </c>
      <c r="BU534" s="161" t="e">
        <f t="shared" si="381"/>
        <v>#DIV/0!</v>
      </c>
      <c r="BV534" s="161" t="e">
        <f t="shared" si="382"/>
        <v>#DIV/0!</v>
      </c>
      <c r="BW534" s="161" t="e">
        <f t="shared" si="383"/>
        <v>#DIV/0!</v>
      </c>
      <c r="BX534" s="107">
        <f t="shared" si="384"/>
        <v>0</v>
      </c>
      <c r="BZ534" s="40" t="e">
        <f>VLOOKUP(I534,Lists!$D$2:$D$19,1,FALSE)</f>
        <v>#N/A</v>
      </c>
      <c r="CA534" s="40" t="e">
        <f>VLOOKUP($I534,Blends!$B$2:$B$115,1,FALSE)</f>
        <v>#N/A</v>
      </c>
      <c r="CC534" s="218">
        <f>ROUND(IF($I534="Other HFC Blend",(Z534*$L534*SUMIF(Lists!$E$2:$E$133,'Quarterly Information'!$K534,Exchange_Value)+Z534*$N534*SUMIF(Lists!$E$2:$E$133,'Quarterly Information'!$M534,Exchange_Value)+Z534*$P534*SUMIF(Lists!$E$2:$E$133,'Quarterly Information'!$O534,Exchange_Value)+Z534*$R534*SUMIF(Lists!$E$2:$E$133,'Quarterly Information'!$Q534,Exchange_Value)+Z534*$T534*SUMIF(Lists!$E$2:$E$133,'Quarterly Information'!$S534,Exchange_Value))/1000,Z534*SUMIF(Lists!$E$2:$E$133,$I534,Exchange_Value)/1000),1)</f>
        <v>0</v>
      </c>
      <c r="CD534" s="218">
        <f>ROUND(IF($I534="Other HFC Blend",(AA534*$L534*SUMIF(Lists!$E$2:$E$133,'Quarterly Information'!$K534,Exchange_Value)+AA534*$N534*SUMIF(Lists!$E$2:$E$133,'Quarterly Information'!$M534,Exchange_Value)+AA534*$P534*SUMIF(Lists!$E$2:$E$133,'Quarterly Information'!$O534,Exchange_Value)+AA534*$R534*SUMIF(Lists!$E$2:$E$133,'Quarterly Information'!$Q534,Exchange_Value)+AA534*$T534*SUMIF(Lists!$E$2:$E$133,'Quarterly Information'!$S534,Exchange_Value))/1000,AA534*SUMIF(Lists!$E$2:$E$133,$I534,Exchange_Value)/1000),1)</f>
        <v>0</v>
      </c>
      <c r="CE534" s="218">
        <f>ROUND(IF($I534="Other HFC Blend",(AB534*$L534*SUMIF(Lists!$E$2:$E$133,'Quarterly Information'!$K534,Exchange_Value)+AB534*$N534*SUMIF(Lists!$E$2:$E$133,'Quarterly Information'!$M534,Exchange_Value)+AB534*$P534*SUMIF(Lists!$E$2:$E$133,'Quarterly Information'!$O534,Exchange_Value)+AB534*$R534*SUMIF(Lists!$E$2:$E$133,'Quarterly Information'!$Q534,Exchange_Value)+AB534*$T534*SUMIF(Lists!$E$2:$E$133,'Quarterly Information'!$S534,Exchange_Value))/1000,AB534*SUMIF(Lists!$E$2:$E$133,$I534,Exchange_Value)/1000),1)</f>
        <v>0</v>
      </c>
      <c r="CF534" s="218">
        <f>ROUND(IF($I534="Other HFC Blend",(AC534*$L534*SUMIF(Lists!$E$2:$E$133,'Quarterly Information'!$K534,Exchange_Value)+AC534*$N534*SUMIF(Lists!$E$2:$E$133,'Quarterly Information'!$M534,Exchange_Value)+AC534*$P534*SUMIF(Lists!$E$2:$E$133,'Quarterly Information'!$O534,Exchange_Value)+AC534*$R534*SUMIF(Lists!$E$2:$E$133,'Quarterly Information'!$Q534,Exchange_Value)+AC534*$T534*SUMIF(Lists!$E$2:$E$133,'Quarterly Information'!$S534,Exchange_Value))/1000,AC534*SUMIF(Lists!$E$2:$E$133,$I534,Exchange_Value)/1000),1)</f>
        <v>0</v>
      </c>
      <c r="CG534" s="218">
        <f>ROUND(IF($I534="Other HFC Blend",(AD534*$L534*SUMIF(Lists!$E$2:$E$133,'Quarterly Information'!$K534,Exchange_Value)+AD534*$N534*SUMIF(Lists!$E$2:$E$133,'Quarterly Information'!$M534,Exchange_Value)+AD534*$P534*SUMIF(Lists!$E$2:$E$133,'Quarterly Information'!$O534,Exchange_Value)+AD534*$R534*SUMIF(Lists!$E$2:$E$133,'Quarterly Information'!$Q534,Exchange_Value)+AD534*$T534*SUMIF(Lists!$E$2:$E$133,'Quarterly Information'!$S534,Exchange_Value))/1000,AD534*SUMIF(Lists!$E$2:$E$133,$I534,Exchange_Value)/1000),1)</f>
        <v>0</v>
      </c>
      <c r="CH534" s="218">
        <f>ROUND(IF($I534="Other HFC Blend",(AE534*$L534*SUMIF(Lists!$E$2:$E$133,'Quarterly Information'!$K534,Exchange_Value)+AE534*$N534*SUMIF(Lists!$E$2:$E$133,'Quarterly Information'!$M534,Exchange_Value)+AE534*$P534*SUMIF(Lists!$E$2:$E$133,'Quarterly Information'!$O534,Exchange_Value)+AE534*$R534*SUMIF(Lists!$E$2:$E$133,'Quarterly Information'!$Q534,Exchange_Value)+AE534*$T534*SUMIF(Lists!$E$2:$E$133,'Quarterly Information'!$S534,Exchange_Value))/1000,AE534*SUMIF(Lists!$E$2:$E$133,$I534,Exchange_Value)/1000),1)</f>
        <v>0</v>
      </c>
      <c r="CI534" s="218">
        <f>ROUND(IF($I534="Other HFC Blend",(AF534*$L534*SUMIF(Lists!$E$2:$E$133,'Quarterly Information'!$K534,Exchange_Value)+AF534*$N534*SUMIF(Lists!$E$2:$E$133,'Quarterly Information'!$M534,Exchange_Value)+AF534*$P534*SUMIF(Lists!$E$2:$E$133,'Quarterly Information'!$O534,Exchange_Value)+AF534*$R534*SUMIF(Lists!$E$2:$E$133,'Quarterly Information'!$Q534,Exchange_Value)+AF534*$T534*SUMIF(Lists!$E$2:$E$133,'Quarterly Information'!$S534,Exchange_Value))/1000,AF534*SUMIF(Lists!$E$2:$E$133,$I534,Exchange_Value)/1000),1)</f>
        <v>0</v>
      </c>
    </row>
    <row r="535" spans="1:87" ht="14" x14ac:dyDescent="0.25">
      <c r="A535" s="39">
        <v>493</v>
      </c>
      <c r="B535" s="90" t="str">
        <f t="shared" si="342"/>
        <v/>
      </c>
      <c r="C535" s="159"/>
      <c r="D535" s="91"/>
      <c r="E535" s="174"/>
      <c r="F535" s="92"/>
      <c r="G535" s="93"/>
      <c r="H535" s="94"/>
      <c r="I535" s="92"/>
      <c r="J535" s="200"/>
      <c r="K535" s="210"/>
      <c r="L535" s="95"/>
      <c r="M535" s="92"/>
      <c r="N535" s="95"/>
      <c r="O535" s="92"/>
      <c r="P535" s="95"/>
      <c r="Q535" s="128"/>
      <c r="R535" s="95"/>
      <c r="S535" s="128"/>
      <c r="T535" s="211"/>
      <c r="U535" s="203"/>
      <c r="V535" s="92"/>
      <c r="W535" s="96"/>
      <c r="X535" s="92"/>
      <c r="Y535" s="220"/>
      <c r="Z535" s="226"/>
      <c r="AA535" s="165"/>
      <c r="AB535" s="165"/>
      <c r="AC535" s="165"/>
      <c r="AD535" s="165"/>
      <c r="AE535" s="165"/>
      <c r="AF535" s="168"/>
      <c r="AG535"/>
      <c r="AH535" s="107">
        <f t="shared" si="344"/>
        <v>0</v>
      </c>
      <c r="AI535" s="107">
        <f t="shared" si="345"/>
        <v>0</v>
      </c>
      <c r="AJ535" s="107">
        <f t="shared" si="346"/>
        <v>0</v>
      </c>
      <c r="AK535" s="107">
        <f t="shared" si="347"/>
        <v>0</v>
      </c>
      <c r="AL535" s="107">
        <f t="shared" si="348"/>
        <v>0</v>
      </c>
      <c r="AM535" s="107">
        <f t="shared" si="343"/>
        <v>0</v>
      </c>
      <c r="AO535" s="161" t="e">
        <f t="shared" si="349"/>
        <v>#DIV/0!</v>
      </c>
      <c r="AP535" s="161" t="e">
        <f t="shared" si="350"/>
        <v>#DIV/0!</v>
      </c>
      <c r="AQ535" s="161" t="e">
        <f t="shared" si="351"/>
        <v>#DIV/0!</v>
      </c>
      <c r="AR535" s="161" t="e">
        <f t="shared" si="352"/>
        <v>#DIV/0!</v>
      </c>
      <c r="AS535" s="161" t="e">
        <f t="shared" si="353"/>
        <v>#DIV/0!</v>
      </c>
      <c r="AT535" s="107">
        <f t="shared" si="354"/>
        <v>0</v>
      </c>
      <c r="AU535" s="161" t="e">
        <f t="shared" si="355"/>
        <v>#DIV/0!</v>
      </c>
      <c r="AV535" s="161" t="e">
        <f t="shared" si="356"/>
        <v>#DIV/0!</v>
      </c>
      <c r="AW535" s="161" t="e">
        <f t="shared" si="357"/>
        <v>#DIV/0!</v>
      </c>
      <c r="AX535" s="161" t="e">
        <f t="shared" si="358"/>
        <v>#DIV/0!</v>
      </c>
      <c r="AY535" s="161" t="e">
        <f t="shared" si="359"/>
        <v>#DIV/0!</v>
      </c>
      <c r="AZ535" s="107">
        <f t="shared" si="360"/>
        <v>0</v>
      </c>
      <c r="BA535" s="161" t="e">
        <f t="shared" si="361"/>
        <v>#DIV/0!</v>
      </c>
      <c r="BB535" s="161" t="e">
        <f t="shared" si="362"/>
        <v>#DIV/0!</v>
      </c>
      <c r="BC535" s="161" t="e">
        <f t="shared" si="363"/>
        <v>#DIV/0!</v>
      </c>
      <c r="BD535" s="161" t="e">
        <f t="shared" si="364"/>
        <v>#DIV/0!</v>
      </c>
      <c r="BE535" s="161" t="e">
        <f t="shared" si="365"/>
        <v>#DIV/0!</v>
      </c>
      <c r="BF535" s="107">
        <f t="shared" si="366"/>
        <v>0</v>
      </c>
      <c r="BG535" s="161" t="e">
        <f t="shared" si="367"/>
        <v>#DIV/0!</v>
      </c>
      <c r="BH535" s="161" t="e">
        <f t="shared" si="368"/>
        <v>#DIV/0!</v>
      </c>
      <c r="BI535" s="161" t="e">
        <f t="shared" si="369"/>
        <v>#DIV/0!</v>
      </c>
      <c r="BJ535" s="161" t="e">
        <f t="shared" si="370"/>
        <v>#DIV/0!</v>
      </c>
      <c r="BK535" s="161" t="e">
        <f t="shared" si="371"/>
        <v>#DIV/0!</v>
      </c>
      <c r="BL535" s="107">
        <f t="shared" si="372"/>
        <v>0</v>
      </c>
      <c r="BM535" s="161" t="e">
        <f t="shared" si="373"/>
        <v>#DIV/0!</v>
      </c>
      <c r="BN535" s="161" t="e">
        <f t="shared" si="374"/>
        <v>#DIV/0!</v>
      </c>
      <c r="BO535" s="161" t="e">
        <f t="shared" si="375"/>
        <v>#DIV/0!</v>
      </c>
      <c r="BP535" s="161" t="e">
        <f t="shared" si="376"/>
        <v>#DIV/0!</v>
      </c>
      <c r="BQ535" s="161" t="e">
        <f t="shared" si="377"/>
        <v>#DIV/0!</v>
      </c>
      <c r="BR535" s="107">
        <f t="shared" si="378"/>
        <v>0</v>
      </c>
      <c r="BS535" s="161" t="e">
        <f t="shared" si="379"/>
        <v>#DIV/0!</v>
      </c>
      <c r="BT535" s="161" t="e">
        <f t="shared" si="380"/>
        <v>#DIV/0!</v>
      </c>
      <c r="BU535" s="161" t="e">
        <f t="shared" si="381"/>
        <v>#DIV/0!</v>
      </c>
      <c r="BV535" s="161" t="e">
        <f t="shared" si="382"/>
        <v>#DIV/0!</v>
      </c>
      <c r="BW535" s="161" t="e">
        <f t="shared" si="383"/>
        <v>#DIV/0!</v>
      </c>
      <c r="BX535" s="107">
        <f t="shared" si="384"/>
        <v>0</v>
      </c>
      <c r="BZ535" s="40" t="e">
        <f>VLOOKUP(I535,Lists!$D$2:$D$19,1,FALSE)</f>
        <v>#N/A</v>
      </c>
      <c r="CA535" s="40" t="e">
        <f>VLOOKUP($I535,Blends!$B$2:$B$115,1,FALSE)</f>
        <v>#N/A</v>
      </c>
      <c r="CC535" s="218">
        <f>ROUND(IF($I535="Other HFC Blend",(Z535*$L535*SUMIF(Lists!$E$2:$E$133,'Quarterly Information'!$K535,Exchange_Value)+Z535*$N535*SUMIF(Lists!$E$2:$E$133,'Quarterly Information'!$M535,Exchange_Value)+Z535*$P535*SUMIF(Lists!$E$2:$E$133,'Quarterly Information'!$O535,Exchange_Value)+Z535*$R535*SUMIF(Lists!$E$2:$E$133,'Quarterly Information'!$Q535,Exchange_Value)+Z535*$T535*SUMIF(Lists!$E$2:$E$133,'Quarterly Information'!$S535,Exchange_Value))/1000,Z535*SUMIF(Lists!$E$2:$E$133,$I535,Exchange_Value)/1000),1)</f>
        <v>0</v>
      </c>
      <c r="CD535" s="218">
        <f>ROUND(IF($I535="Other HFC Blend",(AA535*$L535*SUMIF(Lists!$E$2:$E$133,'Quarterly Information'!$K535,Exchange_Value)+AA535*$N535*SUMIF(Lists!$E$2:$E$133,'Quarterly Information'!$M535,Exchange_Value)+AA535*$P535*SUMIF(Lists!$E$2:$E$133,'Quarterly Information'!$O535,Exchange_Value)+AA535*$R535*SUMIF(Lists!$E$2:$E$133,'Quarterly Information'!$Q535,Exchange_Value)+AA535*$T535*SUMIF(Lists!$E$2:$E$133,'Quarterly Information'!$S535,Exchange_Value))/1000,AA535*SUMIF(Lists!$E$2:$E$133,$I535,Exchange_Value)/1000),1)</f>
        <v>0</v>
      </c>
      <c r="CE535" s="218">
        <f>ROUND(IF($I535="Other HFC Blend",(AB535*$L535*SUMIF(Lists!$E$2:$E$133,'Quarterly Information'!$K535,Exchange_Value)+AB535*$N535*SUMIF(Lists!$E$2:$E$133,'Quarterly Information'!$M535,Exchange_Value)+AB535*$P535*SUMIF(Lists!$E$2:$E$133,'Quarterly Information'!$O535,Exchange_Value)+AB535*$R535*SUMIF(Lists!$E$2:$E$133,'Quarterly Information'!$Q535,Exchange_Value)+AB535*$T535*SUMIF(Lists!$E$2:$E$133,'Quarterly Information'!$S535,Exchange_Value))/1000,AB535*SUMIF(Lists!$E$2:$E$133,$I535,Exchange_Value)/1000),1)</f>
        <v>0</v>
      </c>
      <c r="CF535" s="218">
        <f>ROUND(IF($I535="Other HFC Blend",(AC535*$L535*SUMIF(Lists!$E$2:$E$133,'Quarterly Information'!$K535,Exchange_Value)+AC535*$N535*SUMIF(Lists!$E$2:$E$133,'Quarterly Information'!$M535,Exchange_Value)+AC535*$P535*SUMIF(Lists!$E$2:$E$133,'Quarterly Information'!$O535,Exchange_Value)+AC535*$R535*SUMIF(Lists!$E$2:$E$133,'Quarterly Information'!$Q535,Exchange_Value)+AC535*$T535*SUMIF(Lists!$E$2:$E$133,'Quarterly Information'!$S535,Exchange_Value))/1000,AC535*SUMIF(Lists!$E$2:$E$133,$I535,Exchange_Value)/1000),1)</f>
        <v>0</v>
      </c>
      <c r="CG535" s="218">
        <f>ROUND(IF($I535="Other HFC Blend",(AD535*$L535*SUMIF(Lists!$E$2:$E$133,'Quarterly Information'!$K535,Exchange_Value)+AD535*$N535*SUMIF(Lists!$E$2:$E$133,'Quarterly Information'!$M535,Exchange_Value)+AD535*$P535*SUMIF(Lists!$E$2:$E$133,'Quarterly Information'!$O535,Exchange_Value)+AD535*$R535*SUMIF(Lists!$E$2:$E$133,'Quarterly Information'!$Q535,Exchange_Value)+AD535*$T535*SUMIF(Lists!$E$2:$E$133,'Quarterly Information'!$S535,Exchange_Value))/1000,AD535*SUMIF(Lists!$E$2:$E$133,$I535,Exchange_Value)/1000),1)</f>
        <v>0</v>
      </c>
      <c r="CH535" s="218">
        <f>ROUND(IF($I535="Other HFC Blend",(AE535*$L535*SUMIF(Lists!$E$2:$E$133,'Quarterly Information'!$K535,Exchange_Value)+AE535*$N535*SUMIF(Lists!$E$2:$E$133,'Quarterly Information'!$M535,Exchange_Value)+AE535*$P535*SUMIF(Lists!$E$2:$E$133,'Quarterly Information'!$O535,Exchange_Value)+AE535*$R535*SUMIF(Lists!$E$2:$E$133,'Quarterly Information'!$Q535,Exchange_Value)+AE535*$T535*SUMIF(Lists!$E$2:$E$133,'Quarterly Information'!$S535,Exchange_Value))/1000,AE535*SUMIF(Lists!$E$2:$E$133,$I535,Exchange_Value)/1000),1)</f>
        <v>0</v>
      </c>
      <c r="CI535" s="218">
        <f>ROUND(IF($I535="Other HFC Blend",(AF535*$L535*SUMIF(Lists!$E$2:$E$133,'Quarterly Information'!$K535,Exchange_Value)+AF535*$N535*SUMIF(Lists!$E$2:$E$133,'Quarterly Information'!$M535,Exchange_Value)+AF535*$P535*SUMIF(Lists!$E$2:$E$133,'Quarterly Information'!$O535,Exchange_Value)+AF535*$R535*SUMIF(Lists!$E$2:$E$133,'Quarterly Information'!$Q535,Exchange_Value)+AF535*$T535*SUMIF(Lists!$E$2:$E$133,'Quarterly Information'!$S535,Exchange_Value))/1000,AF535*SUMIF(Lists!$E$2:$E$133,$I535,Exchange_Value)/1000),1)</f>
        <v>0</v>
      </c>
    </row>
    <row r="536" spans="1:87" ht="14" x14ac:dyDescent="0.25">
      <c r="A536" s="39">
        <v>494</v>
      </c>
      <c r="B536" s="90" t="str">
        <f t="shared" si="342"/>
        <v/>
      </c>
      <c r="C536" s="159"/>
      <c r="D536" s="91"/>
      <c r="E536" s="174"/>
      <c r="F536" s="92"/>
      <c r="G536" s="93"/>
      <c r="H536" s="94"/>
      <c r="I536" s="92"/>
      <c r="J536" s="200"/>
      <c r="K536" s="210"/>
      <c r="L536" s="95"/>
      <c r="M536" s="92"/>
      <c r="N536" s="95"/>
      <c r="O536" s="92"/>
      <c r="P536" s="95"/>
      <c r="Q536" s="128"/>
      <c r="R536" s="95"/>
      <c r="S536" s="128"/>
      <c r="T536" s="211"/>
      <c r="U536" s="203"/>
      <c r="V536" s="92"/>
      <c r="W536" s="96"/>
      <c r="X536" s="92"/>
      <c r="Y536" s="220"/>
      <c r="Z536" s="226"/>
      <c r="AA536" s="165"/>
      <c r="AB536" s="165"/>
      <c r="AC536" s="165"/>
      <c r="AD536" s="165"/>
      <c r="AE536" s="165"/>
      <c r="AF536" s="168"/>
      <c r="AG536"/>
      <c r="AH536" s="107">
        <f t="shared" si="344"/>
        <v>0</v>
      </c>
      <c r="AI536" s="107">
        <f t="shared" si="345"/>
        <v>0</v>
      </c>
      <c r="AJ536" s="107">
        <f t="shared" si="346"/>
        <v>0</v>
      </c>
      <c r="AK536" s="107">
        <f t="shared" si="347"/>
        <v>0</v>
      </c>
      <c r="AL536" s="107">
        <f t="shared" si="348"/>
        <v>0</v>
      </c>
      <c r="AM536" s="107">
        <f t="shared" si="343"/>
        <v>0</v>
      </c>
      <c r="AO536" s="161" t="e">
        <f t="shared" si="349"/>
        <v>#DIV/0!</v>
      </c>
      <c r="AP536" s="161" t="e">
        <f t="shared" si="350"/>
        <v>#DIV/0!</v>
      </c>
      <c r="AQ536" s="161" t="e">
        <f t="shared" si="351"/>
        <v>#DIV/0!</v>
      </c>
      <c r="AR536" s="161" t="e">
        <f t="shared" si="352"/>
        <v>#DIV/0!</v>
      </c>
      <c r="AS536" s="161" t="e">
        <f t="shared" si="353"/>
        <v>#DIV/0!</v>
      </c>
      <c r="AT536" s="107">
        <f t="shared" si="354"/>
        <v>0</v>
      </c>
      <c r="AU536" s="161" t="e">
        <f t="shared" si="355"/>
        <v>#DIV/0!</v>
      </c>
      <c r="AV536" s="161" t="e">
        <f t="shared" si="356"/>
        <v>#DIV/0!</v>
      </c>
      <c r="AW536" s="161" t="e">
        <f t="shared" si="357"/>
        <v>#DIV/0!</v>
      </c>
      <c r="AX536" s="161" t="e">
        <f t="shared" si="358"/>
        <v>#DIV/0!</v>
      </c>
      <c r="AY536" s="161" t="e">
        <f t="shared" si="359"/>
        <v>#DIV/0!</v>
      </c>
      <c r="AZ536" s="107">
        <f t="shared" si="360"/>
        <v>0</v>
      </c>
      <c r="BA536" s="161" t="e">
        <f t="shared" si="361"/>
        <v>#DIV/0!</v>
      </c>
      <c r="BB536" s="161" t="e">
        <f t="shared" si="362"/>
        <v>#DIV/0!</v>
      </c>
      <c r="BC536" s="161" t="e">
        <f t="shared" si="363"/>
        <v>#DIV/0!</v>
      </c>
      <c r="BD536" s="161" t="e">
        <f t="shared" si="364"/>
        <v>#DIV/0!</v>
      </c>
      <c r="BE536" s="161" t="e">
        <f t="shared" si="365"/>
        <v>#DIV/0!</v>
      </c>
      <c r="BF536" s="107">
        <f t="shared" si="366"/>
        <v>0</v>
      </c>
      <c r="BG536" s="161" t="e">
        <f t="shared" si="367"/>
        <v>#DIV/0!</v>
      </c>
      <c r="BH536" s="161" t="e">
        <f t="shared" si="368"/>
        <v>#DIV/0!</v>
      </c>
      <c r="BI536" s="161" t="e">
        <f t="shared" si="369"/>
        <v>#DIV/0!</v>
      </c>
      <c r="BJ536" s="161" t="e">
        <f t="shared" si="370"/>
        <v>#DIV/0!</v>
      </c>
      <c r="BK536" s="161" t="e">
        <f t="shared" si="371"/>
        <v>#DIV/0!</v>
      </c>
      <c r="BL536" s="107">
        <f t="shared" si="372"/>
        <v>0</v>
      </c>
      <c r="BM536" s="161" t="e">
        <f t="shared" si="373"/>
        <v>#DIV/0!</v>
      </c>
      <c r="BN536" s="161" t="e">
        <f t="shared" si="374"/>
        <v>#DIV/0!</v>
      </c>
      <c r="BO536" s="161" t="e">
        <f t="shared" si="375"/>
        <v>#DIV/0!</v>
      </c>
      <c r="BP536" s="161" t="e">
        <f t="shared" si="376"/>
        <v>#DIV/0!</v>
      </c>
      <c r="BQ536" s="161" t="e">
        <f t="shared" si="377"/>
        <v>#DIV/0!</v>
      </c>
      <c r="BR536" s="107">
        <f t="shared" si="378"/>
        <v>0</v>
      </c>
      <c r="BS536" s="161" t="e">
        <f t="shared" si="379"/>
        <v>#DIV/0!</v>
      </c>
      <c r="BT536" s="161" t="e">
        <f t="shared" si="380"/>
        <v>#DIV/0!</v>
      </c>
      <c r="BU536" s="161" t="e">
        <f t="shared" si="381"/>
        <v>#DIV/0!</v>
      </c>
      <c r="BV536" s="161" t="e">
        <f t="shared" si="382"/>
        <v>#DIV/0!</v>
      </c>
      <c r="BW536" s="161" t="e">
        <f t="shared" si="383"/>
        <v>#DIV/0!</v>
      </c>
      <c r="BX536" s="107">
        <f t="shared" si="384"/>
        <v>0</v>
      </c>
      <c r="BZ536" s="40" t="e">
        <f>VLOOKUP(I536,Lists!$D$2:$D$19,1,FALSE)</f>
        <v>#N/A</v>
      </c>
      <c r="CA536" s="40" t="e">
        <f>VLOOKUP($I536,Blends!$B$2:$B$115,1,FALSE)</f>
        <v>#N/A</v>
      </c>
      <c r="CC536" s="218">
        <f>ROUND(IF($I536="Other HFC Blend",(Z536*$L536*SUMIF(Lists!$E$2:$E$133,'Quarterly Information'!$K536,Exchange_Value)+Z536*$N536*SUMIF(Lists!$E$2:$E$133,'Quarterly Information'!$M536,Exchange_Value)+Z536*$P536*SUMIF(Lists!$E$2:$E$133,'Quarterly Information'!$O536,Exchange_Value)+Z536*$R536*SUMIF(Lists!$E$2:$E$133,'Quarterly Information'!$Q536,Exchange_Value)+Z536*$T536*SUMIF(Lists!$E$2:$E$133,'Quarterly Information'!$S536,Exchange_Value))/1000,Z536*SUMIF(Lists!$E$2:$E$133,$I536,Exchange_Value)/1000),1)</f>
        <v>0</v>
      </c>
      <c r="CD536" s="218">
        <f>ROUND(IF($I536="Other HFC Blend",(AA536*$L536*SUMIF(Lists!$E$2:$E$133,'Quarterly Information'!$K536,Exchange_Value)+AA536*$N536*SUMIF(Lists!$E$2:$E$133,'Quarterly Information'!$M536,Exchange_Value)+AA536*$P536*SUMIF(Lists!$E$2:$E$133,'Quarterly Information'!$O536,Exchange_Value)+AA536*$R536*SUMIF(Lists!$E$2:$E$133,'Quarterly Information'!$Q536,Exchange_Value)+AA536*$T536*SUMIF(Lists!$E$2:$E$133,'Quarterly Information'!$S536,Exchange_Value))/1000,AA536*SUMIF(Lists!$E$2:$E$133,$I536,Exchange_Value)/1000),1)</f>
        <v>0</v>
      </c>
      <c r="CE536" s="218">
        <f>ROUND(IF($I536="Other HFC Blend",(AB536*$L536*SUMIF(Lists!$E$2:$E$133,'Quarterly Information'!$K536,Exchange_Value)+AB536*$N536*SUMIF(Lists!$E$2:$E$133,'Quarterly Information'!$M536,Exchange_Value)+AB536*$P536*SUMIF(Lists!$E$2:$E$133,'Quarterly Information'!$O536,Exchange_Value)+AB536*$R536*SUMIF(Lists!$E$2:$E$133,'Quarterly Information'!$Q536,Exchange_Value)+AB536*$T536*SUMIF(Lists!$E$2:$E$133,'Quarterly Information'!$S536,Exchange_Value))/1000,AB536*SUMIF(Lists!$E$2:$E$133,$I536,Exchange_Value)/1000),1)</f>
        <v>0</v>
      </c>
      <c r="CF536" s="218">
        <f>ROUND(IF($I536="Other HFC Blend",(AC536*$L536*SUMIF(Lists!$E$2:$E$133,'Quarterly Information'!$K536,Exchange_Value)+AC536*$N536*SUMIF(Lists!$E$2:$E$133,'Quarterly Information'!$M536,Exchange_Value)+AC536*$P536*SUMIF(Lists!$E$2:$E$133,'Quarterly Information'!$O536,Exchange_Value)+AC536*$R536*SUMIF(Lists!$E$2:$E$133,'Quarterly Information'!$Q536,Exchange_Value)+AC536*$T536*SUMIF(Lists!$E$2:$E$133,'Quarterly Information'!$S536,Exchange_Value))/1000,AC536*SUMIF(Lists!$E$2:$E$133,$I536,Exchange_Value)/1000),1)</f>
        <v>0</v>
      </c>
      <c r="CG536" s="218">
        <f>ROUND(IF($I536="Other HFC Blend",(AD536*$L536*SUMIF(Lists!$E$2:$E$133,'Quarterly Information'!$K536,Exchange_Value)+AD536*$N536*SUMIF(Lists!$E$2:$E$133,'Quarterly Information'!$M536,Exchange_Value)+AD536*$P536*SUMIF(Lists!$E$2:$E$133,'Quarterly Information'!$O536,Exchange_Value)+AD536*$R536*SUMIF(Lists!$E$2:$E$133,'Quarterly Information'!$Q536,Exchange_Value)+AD536*$T536*SUMIF(Lists!$E$2:$E$133,'Quarterly Information'!$S536,Exchange_Value))/1000,AD536*SUMIF(Lists!$E$2:$E$133,$I536,Exchange_Value)/1000),1)</f>
        <v>0</v>
      </c>
      <c r="CH536" s="218">
        <f>ROUND(IF($I536="Other HFC Blend",(AE536*$L536*SUMIF(Lists!$E$2:$E$133,'Quarterly Information'!$K536,Exchange_Value)+AE536*$N536*SUMIF(Lists!$E$2:$E$133,'Quarterly Information'!$M536,Exchange_Value)+AE536*$P536*SUMIF(Lists!$E$2:$E$133,'Quarterly Information'!$O536,Exchange_Value)+AE536*$R536*SUMIF(Lists!$E$2:$E$133,'Quarterly Information'!$Q536,Exchange_Value)+AE536*$T536*SUMIF(Lists!$E$2:$E$133,'Quarterly Information'!$S536,Exchange_Value))/1000,AE536*SUMIF(Lists!$E$2:$E$133,$I536,Exchange_Value)/1000),1)</f>
        <v>0</v>
      </c>
      <c r="CI536" s="218">
        <f>ROUND(IF($I536="Other HFC Blend",(AF536*$L536*SUMIF(Lists!$E$2:$E$133,'Quarterly Information'!$K536,Exchange_Value)+AF536*$N536*SUMIF(Lists!$E$2:$E$133,'Quarterly Information'!$M536,Exchange_Value)+AF536*$P536*SUMIF(Lists!$E$2:$E$133,'Quarterly Information'!$O536,Exchange_Value)+AF536*$R536*SUMIF(Lists!$E$2:$E$133,'Quarterly Information'!$Q536,Exchange_Value)+AF536*$T536*SUMIF(Lists!$E$2:$E$133,'Quarterly Information'!$S536,Exchange_Value))/1000,AF536*SUMIF(Lists!$E$2:$E$133,$I536,Exchange_Value)/1000),1)</f>
        <v>0</v>
      </c>
    </row>
    <row r="537" spans="1:87" ht="14" x14ac:dyDescent="0.25">
      <c r="A537" s="39">
        <v>495</v>
      </c>
      <c r="B537" s="90" t="str">
        <f t="shared" si="342"/>
        <v/>
      </c>
      <c r="C537" s="159"/>
      <c r="D537" s="91"/>
      <c r="E537" s="174"/>
      <c r="F537" s="92"/>
      <c r="G537" s="93"/>
      <c r="H537" s="94"/>
      <c r="I537" s="92"/>
      <c r="J537" s="200"/>
      <c r="K537" s="210"/>
      <c r="L537" s="95"/>
      <c r="M537" s="92"/>
      <c r="N537" s="95"/>
      <c r="O537" s="92"/>
      <c r="P537" s="95"/>
      <c r="Q537" s="128"/>
      <c r="R537" s="95"/>
      <c r="S537" s="128"/>
      <c r="T537" s="211"/>
      <c r="U537" s="203"/>
      <c r="V537" s="92"/>
      <c r="W537" s="96"/>
      <c r="X537" s="92"/>
      <c r="Y537" s="220"/>
      <c r="Z537" s="226"/>
      <c r="AA537" s="165"/>
      <c r="AB537" s="165"/>
      <c r="AC537" s="165"/>
      <c r="AD537" s="165"/>
      <c r="AE537" s="165"/>
      <c r="AF537" s="168"/>
      <c r="AG537"/>
      <c r="AH537" s="107">
        <f t="shared" si="344"/>
        <v>0</v>
      </c>
      <c r="AI537" s="107">
        <f t="shared" si="345"/>
        <v>0</v>
      </c>
      <c r="AJ537" s="107">
        <f t="shared" si="346"/>
        <v>0</v>
      </c>
      <c r="AK537" s="107">
        <f t="shared" si="347"/>
        <v>0</v>
      </c>
      <c r="AL537" s="107">
        <f t="shared" si="348"/>
        <v>0</v>
      </c>
      <c r="AM537" s="107">
        <f t="shared" si="343"/>
        <v>0</v>
      </c>
      <c r="AO537" s="161" t="e">
        <f t="shared" si="349"/>
        <v>#DIV/0!</v>
      </c>
      <c r="AP537" s="161" t="e">
        <f t="shared" si="350"/>
        <v>#DIV/0!</v>
      </c>
      <c r="AQ537" s="161" t="e">
        <f t="shared" si="351"/>
        <v>#DIV/0!</v>
      </c>
      <c r="AR537" s="161" t="e">
        <f t="shared" si="352"/>
        <v>#DIV/0!</v>
      </c>
      <c r="AS537" s="161" t="e">
        <f t="shared" si="353"/>
        <v>#DIV/0!</v>
      </c>
      <c r="AT537" s="107">
        <f t="shared" si="354"/>
        <v>0</v>
      </c>
      <c r="AU537" s="161" t="e">
        <f t="shared" si="355"/>
        <v>#DIV/0!</v>
      </c>
      <c r="AV537" s="161" t="e">
        <f t="shared" si="356"/>
        <v>#DIV/0!</v>
      </c>
      <c r="AW537" s="161" t="e">
        <f t="shared" si="357"/>
        <v>#DIV/0!</v>
      </c>
      <c r="AX537" s="161" t="e">
        <f t="shared" si="358"/>
        <v>#DIV/0!</v>
      </c>
      <c r="AY537" s="161" t="e">
        <f t="shared" si="359"/>
        <v>#DIV/0!</v>
      </c>
      <c r="AZ537" s="107">
        <f t="shared" si="360"/>
        <v>0</v>
      </c>
      <c r="BA537" s="161" t="e">
        <f t="shared" si="361"/>
        <v>#DIV/0!</v>
      </c>
      <c r="BB537" s="161" t="e">
        <f t="shared" si="362"/>
        <v>#DIV/0!</v>
      </c>
      <c r="BC537" s="161" t="e">
        <f t="shared" si="363"/>
        <v>#DIV/0!</v>
      </c>
      <c r="BD537" s="161" t="e">
        <f t="shared" si="364"/>
        <v>#DIV/0!</v>
      </c>
      <c r="BE537" s="161" t="e">
        <f t="shared" si="365"/>
        <v>#DIV/0!</v>
      </c>
      <c r="BF537" s="107">
        <f t="shared" si="366"/>
        <v>0</v>
      </c>
      <c r="BG537" s="161" t="e">
        <f t="shared" si="367"/>
        <v>#DIV/0!</v>
      </c>
      <c r="BH537" s="161" t="e">
        <f t="shared" si="368"/>
        <v>#DIV/0!</v>
      </c>
      <c r="BI537" s="161" t="e">
        <f t="shared" si="369"/>
        <v>#DIV/0!</v>
      </c>
      <c r="BJ537" s="161" t="e">
        <f t="shared" si="370"/>
        <v>#DIV/0!</v>
      </c>
      <c r="BK537" s="161" t="e">
        <f t="shared" si="371"/>
        <v>#DIV/0!</v>
      </c>
      <c r="BL537" s="107">
        <f t="shared" si="372"/>
        <v>0</v>
      </c>
      <c r="BM537" s="161" t="e">
        <f t="shared" si="373"/>
        <v>#DIV/0!</v>
      </c>
      <c r="BN537" s="161" t="e">
        <f t="shared" si="374"/>
        <v>#DIV/0!</v>
      </c>
      <c r="BO537" s="161" t="e">
        <f t="shared" si="375"/>
        <v>#DIV/0!</v>
      </c>
      <c r="BP537" s="161" t="e">
        <f t="shared" si="376"/>
        <v>#DIV/0!</v>
      </c>
      <c r="BQ537" s="161" t="e">
        <f t="shared" si="377"/>
        <v>#DIV/0!</v>
      </c>
      <c r="BR537" s="107">
        <f t="shared" si="378"/>
        <v>0</v>
      </c>
      <c r="BS537" s="161" t="e">
        <f t="shared" si="379"/>
        <v>#DIV/0!</v>
      </c>
      <c r="BT537" s="161" t="e">
        <f t="shared" si="380"/>
        <v>#DIV/0!</v>
      </c>
      <c r="BU537" s="161" t="e">
        <f t="shared" si="381"/>
        <v>#DIV/0!</v>
      </c>
      <c r="BV537" s="161" t="e">
        <f t="shared" si="382"/>
        <v>#DIV/0!</v>
      </c>
      <c r="BW537" s="161" t="e">
        <f t="shared" si="383"/>
        <v>#DIV/0!</v>
      </c>
      <c r="BX537" s="107">
        <f t="shared" si="384"/>
        <v>0</v>
      </c>
      <c r="BZ537" s="40" t="e">
        <f>VLOOKUP(I537,Lists!$D$2:$D$19,1,FALSE)</f>
        <v>#N/A</v>
      </c>
      <c r="CA537" s="40" t="e">
        <f>VLOOKUP($I537,Blends!$B$2:$B$115,1,FALSE)</f>
        <v>#N/A</v>
      </c>
      <c r="CC537" s="218">
        <f>ROUND(IF($I537="Other HFC Blend",(Z537*$L537*SUMIF(Lists!$E$2:$E$133,'Quarterly Information'!$K537,Exchange_Value)+Z537*$N537*SUMIF(Lists!$E$2:$E$133,'Quarterly Information'!$M537,Exchange_Value)+Z537*$P537*SUMIF(Lists!$E$2:$E$133,'Quarterly Information'!$O537,Exchange_Value)+Z537*$R537*SUMIF(Lists!$E$2:$E$133,'Quarterly Information'!$Q537,Exchange_Value)+Z537*$T537*SUMIF(Lists!$E$2:$E$133,'Quarterly Information'!$S537,Exchange_Value))/1000,Z537*SUMIF(Lists!$E$2:$E$133,$I537,Exchange_Value)/1000),1)</f>
        <v>0</v>
      </c>
      <c r="CD537" s="218">
        <f>ROUND(IF($I537="Other HFC Blend",(AA537*$L537*SUMIF(Lists!$E$2:$E$133,'Quarterly Information'!$K537,Exchange_Value)+AA537*$N537*SUMIF(Lists!$E$2:$E$133,'Quarterly Information'!$M537,Exchange_Value)+AA537*$P537*SUMIF(Lists!$E$2:$E$133,'Quarterly Information'!$O537,Exchange_Value)+AA537*$R537*SUMIF(Lists!$E$2:$E$133,'Quarterly Information'!$Q537,Exchange_Value)+AA537*$T537*SUMIF(Lists!$E$2:$E$133,'Quarterly Information'!$S537,Exchange_Value))/1000,AA537*SUMIF(Lists!$E$2:$E$133,$I537,Exchange_Value)/1000),1)</f>
        <v>0</v>
      </c>
      <c r="CE537" s="218">
        <f>ROUND(IF($I537="Other HFC Blend",(AB537*$L537*SUMIF(Lists!$E$2:$E$133,'Quarterly Information'!$K537,Exchange_Value)+AB537*$N537*SUMIF(Lists!$E$2:$E$133,'Quarterly Information'!$M537,Exchange_Value)+AB537*$P537*SUMIF(Lists!$E$2:$E$133,'Quarterly Information'!$O537,Exchange_Value)+AB537*$R537*SUMIF(Lists!$E$2:$E$133,'Quarterly Information'!$Q537,Exchange_Value)+AB537*$T537*SUMIF(Lists!$E$2:$E$133,'Quarterly Information'!$S537,Exchange_Value))/1000,AB537*SUMIF(Lists!$E$2:$E$133,$I537,Exchange_Value)/1000),1)</f>
        <v>0</v>
      </c>
      <c r="CF537" s="218">
        <f>ROUND(IF($I537="Other HFC Blend",(AC537*$L537*SUMIF(Lists!$E$2:$E$133,'Quarterly Information'!$K537,Exchange_Value)+AC537*$N537*SUMIF(Lists!$E$2:$E$133,'Quarterly Information'!$M537,Exchange_Value)+AC537*$P537*SUMIF(Lists!$E$2:$E$133,'Quarterly Information'!$O537,Exchange_Value)+AC537*$R537*SUMIF(Lists!$E$2:$E$133,'Quarterly Information'!$Q537,Exchange_Value)+AC537*$T537*SUMIF(Lists!$E$2:$E$133,'Quarterly Information'!$S537,Exchange_Value))/1000,AC537*SUMIF(Lists!$E$2:$E$133,$I537,Exchange_Value)/1000),1)</f>
        <v>0</v>
      </c>
      <c r="CG537" s="218">
        <f>ROUND(IF($I537="Other HFC Blend",(AD537*$L537*SUMIF(Lists!$E$2:$E$133,'Quarterly Information'!$K537,Exchange_Value)+AD537*$N537*SUMIF(Lists!$E$2:$E$133,'Quarterly Information'!$M537,Exchange_Value)+AD537*$P537*SUMIF(Lists!$E$2:$E$133,'Quarterly Information'!$O537,Exchange_Value)+AD537*$R537*SUMIF(Lists!$E$2:$E$133,'Quarterly Information'!$Q537,Exchange_Value)+AD537*$T537*SUMIF(Lists!$E$2:$E$133,'Quarterly Information'!$S537,Exchange_Value))/1000,AD537*SUMIF(Lists!$E$2:$E$133,$I537,Exchange_Value)/1000),1)</f>
        <v>0</v>
      </c>
      <c r="CH537" s="218">
        <f>ROUND(IF($I537="Other HFC Blend",(AE537*$L537*SUMIF(Lists!$E$2:$E$133,'Quarterly Information'!$K537,Exchange_Value)+AE537*$N537*SUMIF(Lists!$E$2:$E$133,'Quarterly Information'!$M537,Exchange_Value)+AE537*$P537*SUMIF(Lists!$E$2:$E$133,'Quarterly Information'!$O537,Exchange_Value)+AE537*$R537*SUMIF(Lists!$E$2:$E$133,'Quarterly Information'!$Q537,Exchange_Value)+AE537*$T537*SUMIF(Lists!$E$2:$E$133,'Quarterly Information'!$S537,Exchange_Value))/1000,AE537*SUMIF(Lists!$E$2:$E$133,$I537,Exchange_Value)/1000),1)</f>
        <v>0</v>
      </c>
      <c r="CI537" s="218">
        <f>ROUND(IF($I537="Other HFC Blend",(AF537*$L537*SUMIF(Lists!$E$2:$E$133,'Quarterly Information'!$K537,Exchange_Value)+AF537*$N537*SUMIF(Lists!$E$2:$E$133,'Quarterly Information'!$M537,Exchange_Value)+AF537*$P537*SUMIF(Lists!$E$2:$E$133,'Quarterly Information'!$O537,Exchange_Value)+AF537*$R537*SUMIF(Lists!$E$2:$E$133,'Quarterly Information'!$Q537,Exchange_Value)+AF537*$T537*SUMIF(Lists!$E$2:$E$133,'Quarterly Information'!$S537,Exchange_Value))/1000,AF537*SUMIF(Lists!$E$2:$E$133,$I537,Exchange_Value)/1000),1)</f>
        <v>0</v>
      </c>
    </row>
    <row r="538" spans="1:87" ht="14" x14ac:dyDescent="0.25">
      <c r="A538" s="39">
        <v>496</v>
      </c>
      <c r="B538" s="90" t="str">
        <f t="shared" si="342"/>
        <v/>
      </c>
      <c r="C538" s="159"/>
      <c r="D538" s="91"/>
      <c r="E538" s="174"/>
      <c r="F538" s="92"/>
      <c r="G538" s="93"/>
      <c r="H538" s="94"/>
      <c r="I538" s="92"/>
      <c r="J538" s="200"/>
      <c r="K538" s="210"/>
      <c r="L538" s="95"/>
      <c r="M538" s="92"/>
      <c r="N538" s="95"/>
      <c r="O538" s="92"/>
      <c r="P538" s="95"/>
      <c r="Q538" s="128"/>
      <c r="R538" s="95"/>
      <c r="S538" s="128"/>
      <c r="T538" s="211"/>
      <c r="U538" s="203"/>
      <c r="V538" s="92"/>
      <c r="W538" s="96"/>
      <c r="X538" s="92"/>
      <c r="Y538" s="220"/>
      <c r="Z538" s="226"/>
      <c r="AA538" s="165"/>
      <c r="AB538" s="165"/>
      <c r="AC538" s="165"/>
      <c r="AD538" s="165"/>
      <c r="AE538" s="165"/>
      <c r="AF538" s="168"/>
      <c r="AG538"/>
      <c r="AH538" s="107">
        <f t="shared" si="344"/>
        <v>0</v>
      </c>
      <c r="AI538" s="107">
        <f t="shared" si="345"/>
        <v>0</v>
      </c>
      <c r="AJ538" s="107">
        <f t="shared" si="346"/>
        <v>0</v>
      </c>
      <c r="AK538" s="107">
        <f t="shared" si="347"/>
        <v>0</v>
      </c>
      <c r="AL538" s="107">
        <f t="shared" si="348"/>
        <v>0</v>
      </c>
      <c r="AM538" s="107">
        <f t="shared" si="343"/>
        <v>0</v>
      </c>
      <c r="AO538" s="161" t="e">
        <f t="shared" si="349"/>
        <v>#DIV/0!</v>
      </c>
      <c r="AP538" s="161" t="e">
        <f t="shared" si="350"/>
        <v>#DIV/0!</v>
      </c>
      <c r="AQ538" s="161" t="e">
        <f t="shared" si="351"/>
        <v>#DIV/0!</v>
      </c>
      <c r="AR538" s="161" t="e">
        <f t="shared" si="352"/>
        <v>#DIV/0!</v>
      </c>
      <c r="AS538" s="161" t="e">
        <f t="shared" si="353"/>
        <v>#DIV/0!</v>
      </c>
      <c r="AT538" s="107">
        <f t="shared" si="354"/>
        <v>0</v>
      </c>
      <c r="AU538" s="161" t="e">
        <f t="shared" si="355"/>
        <v>#DIV/0!</v>
      </c>
      <c r="AV538" s="161" t="e">
        <f t="shared" si="356"/>
        <v>#DIV/0!</v>
      </c>
      <c r="AW538" s="161" t="e">
        <f t="shared" si="357"/>
        <v>#DIV/0!</v>
      </c>
      <c r="AX538" s="161" t="e">
        <f t="shared" si="358"/>
        <v>#DIV/0!</v>
      </c>
      <c r="AY538" s="161" t="e">
        <f t="shared" si="359"/>
        <v>#DIV/0!</v>
      </c>
      <c r="AZ538" s="107">
        <f t="shared" si="360"/>
        <v>0</v>
      </c>
      <c r="BA538" s="161" t="e">
        <f t="shared" si="361"/>
        <v>#DIV/0!</v>
      </c>
      <c r="BB538" s="161" t="e">
        <f t="shared" si="362"/>
        <v>#DIV/0!</v>
      </c>
      <c r="BC538" s="161" t="e">
        <f t="shared" si="363"/>
        <v>#DIV/0!</v>
      </c>
      <c r="BD538" s="161" t="e">
        <f t="shared" si="364"/>
        <v>#DIV/0!</v>
      </c>
      <c r="BE538" s="161" t="e">
        <f t="shared" si="365"/>
        <v>#DIV/0!</v>
      </c>
      <c r="BF538" s="107">
        <f t="shared" si="366"/>
        <v>0</v>
      </c>
      <c r="BG538" s="161" t="e">
        <f t="shared" si="367"/>
        <v>#DIV/0!</v>
      </c>
      <c r="BH538" s="161" t="e">
        <f t="shared" si="368"/>
        <v>#DIV/0!</v>
      </c>
      <c r="BI538" s="161" t="e">
        <f t="shared" si="369"/>
        <v>#DIV/0!</v>
      </c>
      <c r="BJ538" s="161" t="e">
        <f t="shared" si="370"/>
        <v>#DIV/0!</v>
      </c>
      <c r="BK538" s="161" t="e">
        <f t="shared" si="371"/>
        <v>#DIV/0!</v>
      </c>
      <c r="BL538" s="107">
        <f t="shared" si="372"/>
        <v>0</v>
      </c>
      <c r="BM538" s="161" t="e">
        <f t="shared" si="373"/>
        <v>#DIV/0!</v>
      </c>
      <c r="BN538" s="161" t="e">
        <f t="shared" si="374"/>
        <v>#DIV/0!</v>
      </c>
      <c r="BO538" s="161" t="e">
        <f t="shared" si="375"/>
        <v>#DIV/0!</v>
      </c>
      <c r="BP538" s="161" t="e">
        <f t="shared" si="376"/>
        <v>#DIV/0!</v>
      </c>
      <c r="BQ538" s="161" t="e">
        <f t="shared" si="377"/>
        <v>#DIV/0!</v>
      </c>
      <c r="BR538" s="107">
        <f t="shared" si="378"/>
        <v>0</v>
      </c>
      <c r="BS538" s="161" t="e">
        <f t="shared" si="379"/>
        <v>#DIV/0!</v>
      </c>
      <c r="BT538" s="161" t="e">
        <f t="shared" si="380"/>
        <v>#DIV/0!</v>
      </c>
      <c r="BU538" s="161" t="e">
        <f t="shared" si="381"/>
        <v>#DIV/0!</v>
      </c>
      <c r="BV538" s="161" t="e">
        <f t="shared" si="382"/>
        <v>#DIV/0!</v>
      </c>
      <c r="BW538" s="161" t="e">
        <f t="shared" si="383"/>
        <v>#DIV/0!</v>
      </c>
      <c r="BX538" s="107">
        <f t="shared" si="384"/>
        <v>0</v>
      </c>
      <c r="BZ538" s="40" t="e">
        <f>VLOOKUP(I538,Lists!$D$2:$D$19,1,FALSE)</f>
        <v>#N/A</v>
      </c>
      <c r="CA538" s="40" t="e">
        <f>VLOOKUP($I538,Blends!$B$2:$B$115,1,FALSE)</f>
        <v>#N/A</v>
      </c>
      <c r="CC538" s="218">
        <f>ROUND(IF($I538="Other HFC Blend",(Z538*$L538*SUMIF(Lists!$E$2:$E$133,'Quarterly Information'!$K538,Exchange_Value)+Z538*$N538*SUMIF(Lists!$E$2:$E$133,'Quarterly Information'!$M538,Exchange_Value)+Z538*$P538*SUMIF(Lists!$E$2:$E$133,'Quarterly Information'!$O538,Exchange_Value)+Z538*$R538*SUMIF(Lists!$E$2:$E$133,'Quarterly Information'!$Q538,Exchange_Value)+Z538*$T538*SUMIF(Lists!$E$2:$E$133,'Quarterly Information'!$S538,Exchange_Value))/1000,Z538*SUMIF(Lists!$E$2:$E$133,$I538,Exchange_Value)/1000),1)</f>
        <v>0</v>
      </c>
      <c r="CD538" s="218">
        <f>ROUND(IF($I538="Other HFC Blend",(AA538*$L538*SUMIF(Lists!$E$2:$E$133,'Quarterly Information'!$K538,Exchange_Value)+AA538*$N538*SUMIF(Lists!$E$2:$E$133,'Quarterly Information'!$M538,Exchange_Value)+AA538*$P538*SUMIF(Lists!$E$2:$E$133,'Quarterly Information'!$O538,Exchange_Value)+AA538*$R538*SUMIF(Lists!$E$2:$E$133,'Quarterly Information'!$Q538,Exchange_Value)+AA538*$T538*SUMIF(Lists!$E$2:$E$133,'Quarterly Information'!$S538,Exchange_Value))/1000,AA538*SUMIF(Lists!$E$2:$E$133,$I538,Exchange_Value)/1000),1)</f>
        <v>0</v>
      </c>
      <c r="CE538" s="218">
        <f>ROUND(IF($I538="Other HFC Blend",(AB538*$L538*SUMIF(Lists!$E$2:$E$133,'Quarterly Information'!$K538,Exchange_Value)+AB538*$N538*SUMIF(Lists!$E$2:$E$133,'Quarterly Information'!$M538,Exchange_Value)+AB538*$P538*SUMIF(Lists!$E$2:$E$133,'Quarterly Information'!$O538,Exchange_Value)+AB538*$R538*SUMIF(Lists!$E$2:$E$133,'Quarterly Information'!$Q538,Exchange_Value)+AB538*$T538*SUMIF(Lists!$E$2:$E$133,'Quarterly Information'!$S538,Exchange_Value))/1000,AB538*SUMIF(Lists!$E$2:$E$133,$I538,Exchange_Value)/1000),1)</f>
        <v>0</v>
      </c>
      <c r="CF538" s="218">
        <f>ROUND(IF($I538="Other HFC Blend",(AC538*$L538*SUMIF(Lists!$E$2:$E$133,'Quarterly Information'!$K538,Exchange_Value)+AC538*$N538*SUMIF(Lists!$E$2:$E$133,'Quarterly Information'!$M538,Exchange_Value)+AC538*$P538*SUMIF(Lists!$E$2:$E$133,'Quarterly Information'!$O538,Exchange_Value)+AC538*$R538*SUMIF(Lists!$E$2:$E$133,'Quarterly Information'!$Q538,Exchange_Value)+AC538*$T538*SUMIF(Lists!$E$2:$E$133,'Quarterly Information'!$S538,Exchange_Value))/1000,AC538*SUMIF(Lists!$E$2:$E$133,$I538,Exchange_Value)/1000),1)</f>
        <v>0</v>
      </c>
      <c r="CG538" s="218">
        <f>ROUND(IF($I538="Other HFC Blend",(AD538*$L538*SUMIF(Lists!$E$2:$E$133,'Quarterly Information'!$K538,Exchange_Value)+AD538*$N538*SUMIF(Lists!$E$2:$E$133,'Quarterly Information'!$M538,Exchange_Value)+AD538*$P538*SUMIF(Lists!$E$2:$E$133,'Quarterly Information'!$O538,Exchange_Value)+AD538*$R538*SUMIF(Lists!$E$2:$E$133,'Quarterly Information'!$Q538,Exchange_Value)+AD538*$T538*SUMIF(Lists!$E$2:$E$133,'Quarterly Information'!$S538,Exchange_Value))/1000,AD538*SUMIF(Lists!$E$2:$E$133,$I538,Exchange_Value)/1000),1)</f>
        <v>0</v>
      </c>
      <c r="CH538" s="218">
        <f>ROUND(IF($I538="Other HFC Blend",(AE538*$L538*SUMIF(Lists!$E$2:$E$133,'Quarterly Information'!$K538,Exchange_Value)+AE538*$N538*SUMIF(Lists!$E$2:$E$133,'Quarterly Information'!$M538,Exchange_Value)+AE538*$P538*SUMIF(Lists!$E$2:$E$133,'Quarterly Information'!$O538,Exchange_Value)+AE538*$R538*SUMIF(Lists!$E$2:$E$133,'Quarterly Information'!$Q538,Exchange_Value)+AE538*$T538*SUMIF(Lists!$E$2:$E$133,'Quarterly Information'!$S538,Exchange_Value))/1000,AE538*SUMIF(Lists!$E$2:$E$133,$I538,Exchange_Value)/1000),1)</f>
        <v>0</v>
      </c>
      <c r="CI538" s="218">
        <f>ROUND(IF($I538="Other HFC Blend",(AF538*$L538*SUMIF(Lists!$E$2:$E$133,'Quarterly Information'!$K538,Exchange_Value)+AF538*$N538*SUMIF(Lists!$E$2:$E$133,'Quarterly Information'!$M538,Exchange_Value)+AF538*$P538*SUMIF(Lists!$E$2:$E$133,'Quarterly Information'!$O538,Exchange_Value)+AF538*$R538*SUMIF(Lists!$E$2:$E$133,'Quarterly Information'!$Q538,Exchange_Value)+AF538*$T538*SUMIF(Lists!$E$2:$E$133,'Quarterly Information'!$S538,Exchange_Value))/1000,AF538*SUMIF(Lists!$E$2:$E$133,$I538,Exchange_Value)/1000),1)</f>
        <v>0</v>
      </c>
    </row>
    <row r="539" spans="1:87" ht="14" x14ac:dyDescent="0.25">
      <c r="A539" s="39">
        <v>497</v>
      </c>
      <c r="B539" s="90" t="str">
        <f t="shared" si="342"/>
        <v/>
      </c>
      <c r="C539" s="159"/>
      <c r="D539" s="91"/>
      <c r="E539" s="174"/>
      <c r="F539" s="92"/>
      <c r="G539" s="93"/>
      <c r="H539" s="94"/>
      <c r="I539" s="92"/>
      <c r="J539" s="200"/>
      <c r="K539" s="210"/>
      <c r="L539" s="95"/>
      <c r="M539" s="92"/>
      <c r="N539" s="95"/>
      <c r="O539" s="92"/>
      <c r="P539" s="95"/>
      <c r="Q539" s="128"/>
      <c r="R539" s="95"/>
      <c r="S539" s="128"/>
      <c r="T539" s="211"/>
      <c r="U539" s="203"/>
      <c r="V539" s="92"/>
      <c r="W539" s="96"/>
      <c r="X539" s="92"/>
      <c r="Y539" s="220"/>
      <c r="Z539" s="226"/>
      <c r="AA539" s="165"/>
      <c r="AB539" s="165"/>
      <c r="AC539" s="165"/>
      <c r="AD539" s="165"/>
      <c r="AE539" s="165"/>
      <c r="AF539" s="168"/>
      <c r="AG539"/>
      <c r="AH539" s="107">
        <f t="shared" si="344"/>
        <v>0</v>
      </c>
      <c r="AI539" s="107">
        <f t="shared" si="345"/>
        <v>0</v>
      </c>
      <c r="AJ539" s="107">
        <f t="shared" si="346"/>
        <v>0</v>
      </c>
      <c r="AK539" s="107">
        <f t="shared" si="347"/>
        <v>0</v>
      </c>
      <c r="AL539" s="107">
        <f t="shared" si="348"/>
        <v>0</v>
      </c>
      <c r="AM539" s="107">
        <f t="shared" si="343"/>
        <v>0</v>
      </c>
      <c r="AO539" s="161" t="e">
        <f t="shared" si="349"/>
        <v>#DIV/0!</v>
      </c>
      <c r="AP539" s="161" t="e">
        <f t="shared" si="350"/>
        <v>#DIV/0!</v>
      </c>
      <c r="AQ539" s="161" t="e">
        <f t="shared" si="351"/>
        <v>#DIV/0!</v>
      </c>
      <c r="AR539" s="161" t="e">
        <f t="shared" si="352"/>
        <v>#DIV/0!</v>
      </c>
      <c r="AS539" s="161" t="e">
        <f t="shared" si="353"/>
        <v>#DIV/0!</v>
      </c>
      <c r="AT539" s="107">
        <f t="shared" si="354"/>
        <v>0</v>
      </c>
      <c r="AU539" s="161" t="e">
        <f t="shared" si="355"/>
        <v>#DIV/0!</v>
      </c>
      <c r="AV539" s="161" t="e">
        <f t="shared" si="356"/>
        <v>#DIV/0!</v>
      </c>
      <c r="AW539" s="161" t="e">
        <f t="shared" si="357"/>
        <v>#DIV/0!</v>
      </c>
      <c r="AX539" s="161" t="e">
        <f t="shared" si="358"/>
        <v>#DIV/0!</v>
      </c>
      <c r="AY539" s="161" t="e">
        <f t="shared" si="359"/>
        <v>#DIV/0!</v>
      </c>
      <c r="AZ539" s="107">
        <f t="shared" si="360"/>
        <v>0</v>
      </c>
      <c r="BA539" s="161" t="e">
        <f t="shared" si="361"/>
        <v>#DIV/0!</v>
      </c>
      <c r="BB539" s="161" t="e">
        <f t="shared" si="362"/>
        <v>#DIV/0!</v>
      </c>
      <c r="BC539" s="161" t="e">
        <f t="shared" si="363"/>
        <v>#DIV/0!</v>
      </c>
      <c r="BD539" s="161" t="e">
        <f t="shared" si="364"/>
        <v>#DIV/0!</v>
      </c>
      <c r="BE539" s="161" t="e">
        <f t="shared" si="365"/>
        <v>#DIV/0!</v>
      </c>
      <c r="BF539" s="107">
        <f t="shared" si="366"/>
        <v>0</v>
      </c>
      <c r="BG539" s="161" t="e">
        <f t="shared" si="367"/>
        <v>#DIV/0!</v>
      </c>
      <c r="BH539" s="161" t="e">
        <f t="shared" si="368"/>
        <v>#DIV/0!</v>
      </c>
      <c r="BI539" s="161" t="e">
        <f t="shared" si="369"/>
        <v>#DIV/0!</v>
      </c>
      <c r="BJ539" s="161" t="e">
        <f t="shared" si="370"/>
        <v>#DIV/0!</v>
      </c>
      <c r="BK539" s="161" t="e">
        <f t="shared" si="371"/>
        <v>#DIV/0!</v>
      </c>
      <c r="BL539" s="107">
        <f t="shared" si="372"/>
        <v>0</v>
      </c>
      <c r="BM539" s="161" t="e">
        <f t="shared" si="373"/>
        <v>#DIV/0!</v>
      </c>
      <c r="BN539" s="161" t="e">
        <f t="shared" si="374"/>
        <v>#DIV/0!</v>
      </c>
      <c r="BO539" s="161" t="e">
        <f t="shared" si="375"/>
        <v>#DIV/0!</v>
      </c>
      <c r="BP539" s="161" t="e">
        <f t="shared" si="376"/>
        <v>#DIV/0!</v>
      </c>
      <c r="BQ539" s="161" t="e">
        <f t="shared" si="377"/>
        <v>#DIV/0!</v>
      </c>
      <c r="BR539" s="107">
        <f t="shared" si="378"/>
        <v>0</v>
      </c>
      <c r="BS539" s="161" t="e">
        <f t="shared" si="379"/>
        <v>#DIV/0!</v>
      </c>
      <c r="BT539" s="161" t="e">
        <f t="shared" si="380"/>
        <v>#DIV/0!</v>
      </c>
      <c r="BU539" s="161" t="e">
        <f t="shared" si="381"/>
        <v>#DIV/0!</v>
      </c>
      <c r="BV539" s="161" t="e">
        <f t="shared" si="382"/>
        <v>#DIV/0!</v>
      </c>
      <c r="BW539" s="161" t="e">
        <f t="shared" si="383"/>
        <v>#DIV/0!</v>
      </c>
      <c r="BX539" s="107">
        <f t="shared" si="384"/>
        <v>0</v>
      </c>
      <c r="BZ539" s="40" t="e">
        <f>VLOOKUP(I539,Lists!$D$2:$D$19,1,FALSE)</f>
        <v>#N/A</v>
      </c>
      <c r="CA539" s="40" t="e">
        <f>VLOOKUP($I539,Blends!$B$2:$B$115,1,FALSE)</f>
        <v>#N/A</v>
      </c>
      <c r="CC539" s="218">
        <f>ROUND(IF($I539="Other HFC Blend",(Z539*$L539*SUMIF(Lists!$E$2:$E$133,'Quarterly Information'!$K539,Exchange_Value)+Z539*$N539*SUMIF(Lists!$E$2:$E$133,'Quarterly Information'!$M539,Exchange_Value)+Z539*$P539*SUMIF(Lists!$E$2:$E$133,'Quarterly Information'!$O539,Exchange_Value)+Z539*$R539*SUMIF(Lists!$E$2:$E$133,'Quarterly Information'!$Q539,Exchange_Value)+Z539*$T539*SUMIF(Lists!$E$2:$E$133,'Quarterly Information'!$S539,Exchange_Value))/1000,Z539*SUMIF(Lists!$E$2:$E$133,$I539,Exchange_Value)/1000),1)</f>
        <v>0</v>
      </c>
      <c r="CD539" s="218">
        <f>ROUND(IF($I539="Other HFC Blend",(AA539*$L539*SUMIF(Lists!$E$2:$E$133,'Quarterly Information'!$K539,Exchange_Value)+AA539*$N539*SUMIF(Lists!$E$2:$E$133,'Quarterly Information'!$M539,Exchange_Value)+AA539*$P539*SUMIF(Lists!$E$2:$E$133,'Quarterly Information'!$O539,Exchange_Value)+AA539*$R539*SUMIF(Lists!$E$2:$E$133,'Quarterly Information'!$Q539,Exchange_Value)+AA539*$T539*SUMIF(Lists!$E$2:$E$133,'Quarterly Information'!$S539,Exchange_Value))/1000,AA539*SUMIF(Lists!$E$2:$E$133,$I539,Exchange_Value)/1000),1)</f>
        <v>0</v>
      </c>
      <c r="CE539" s="218">
        <f>ROUND(IF($I539="Other HFC Blend",(AB539*$L539*SUMIF(Lists!$E$2:$E$133,'Quarterly Information'!$K539,Exchange_Value)+AB539*$N539*SUMIF(Lists!$E$2:$E$133,'Quarterly Information'!$M539,Exchange_Value)+AB539*$P539*SUMIF(Lists!$E$2:$E$133,'Quarterly Information'!$O539,Exchange_Value)+AB539*$R539*SUMIF(Lists!$E$2:$E$133,'Quarterly Information'!$Q539,Exchange_Value)+AB539*$T539*SUMIF(Lists!$E$2:$E$133,'Quarterly Information'!$S539,Exchange_Value))/1000,AB539*SUMIF(Lists!$E$2:$E$133,$I539,Exchange_Value)/1000),1)</f>
        <v>0</v>
      </c>
      <c r="CF539" s="218">
        <f>ROUND(IF($I539="Other HFC Blend",(AC539*$L539*SUMIF(Lists!$E$2:$E$133,'Quarterly Information'!$K539,Exchange_Value)+AC539*$N539*SUMIF(Lists!$E$2:$E$133,'Quarterly Information'!$M539,Exchange_Value)+AC539*$P539*SUMIF(Lists!$E$2:$E$133,'Quarterly Information'!$O539,Exchange_Value)+AC539*$R539*SUMIF(Lists!$E$2:$E$133,'Quarterly Information'!$Q539,Exchange_Value)+AC539*$T539*SUMIF(Lists!$E$2:$E$133,'Quarterly Information'!$S539,Exchange_Value))/1000,AC539*SUMIF(Lists!$E$2:$E$133,$I539,Exchange_Value)/1000),1)</f>
        <v>0</v>
      </c>
      <c r="CG539" s="218">
        <f>ROUND(IF($I539="Other HFC Blend",(AD539*$L539*SUMIF(Lists!$E$2:$E$133,'Quarterly Information'!$K539,Exchange_Value)+AD539*$N539*SUMIF(Lists!$E$2:$E$133,'Quarterly Information'!$M539,Exchange_Value)+AD539*$P539*SUMIF(Lists!$E$2:$E$133,'Quarterly Information'!$O539,Exchange_Value)+AD539*$R539*SUMIF(Lists!$E$2:$E$133,'Quarterly Information'!$Q539,Exchange_Value)+AD539*$T539*SUMIF(Lists!$E$2:$E$133,'Quarterly Information'!$S539,Exchange_Value))/1000,AD539*SUMIF(Lists!$E$2:$E$133,$I539,Exchange_Value)/1000),1)</f>
        <v>0</v>
      </c>
      <c r="CH539" s="218">
        <f>ROUND(IF($I539="Other HFC Blend",(AE539*$L539*SUMIF(Lists!$E$2:$E$133,'Quarterly Information'!$K539,Exchange_Value)+AE539*$N539*SUMIF(Lists!$E$2:$E$133,'Quarterly Information'!$M539,Exchange_Value)+AE539*$P539*SUMIF(Lists!$E$2:$E$133,'Quarterly Information'!$O539,Exchange_Value)+AE539*$R539*SUMIF(Lists!$E$2:$E$133,'Quarterly Information'!$Q539,Exchange_Value)+AE539*$T539*SUMIF(Lists!$E$2:$E$133,'Quarterly Information'!$S539,Exchange_Value))/1000,AE539*SUMIF(Lists!$E$2:$E$133,$I539,Exchange_Value)/1000),1)</f>
        <v>0</v>
      </c>
      <c r="CI539" s="218">
        <f>ROUND(IF($I539="Other HFC Blend",(AF539*$L539*SUMIF(Lists!$E$2:$E$133,'Quarterly Information'!$K539,Exchange_Value)+AF539*$N539*SUMIF(Lists!$E$2:$E$133,'Quarterly Information'!$M539,Exchange_Value)+AF539*$P539*SUMIF(Lists!$E$2:$E$133,'Quarterly Information'!$O539,Exchange_Value)+AF539*$R539*SUMIF(Lists!$E$2:$E$133,'Quarterly Information'!$Q539,Exchange_Value)+AF539*$T539*SUMIF(Lists!$E$2:$E$133,'Quarterly Information'!$S539,Exchange_Value))/1000,AF539*SUMIF(Lists!$E$2:$E$133,$I539,Exchange_Value)/1000),1)</f>
        <v>0</v>
      </c>
    </row>
    <row r="540" spans="1:87" ht="14" x14ac:dyDescent="0.25">
      <c r="A540" s="39">
        <v>498</v>
      </c>
      <c r="B540" s="90" t="str">
        <f t="shared" si="342"/>
        <v/>
      </c>
      <c r="C540" s="159"/>
      <c r="D540" s="91"/>
      <c r="E540" s="174"/>
      <c r="F540" s="92"/>
      <c r="G540" s="93"/>
      <c r="H540" s="94"/>
      <c r="I540" s="92"/>
      <c r="J540" s="200"/>
      <c r="K540" s="210"/>
      <c r="L540" s="95"/>
      <c r="M540" s="92"/>
      <c r="N540" s="95"/>
      <c r="O540" s="92"/>
      <c r="P540" s="95"/>
      <c r="Q540" s="128"/>
      <c r="R540" s="95"/>
      <c r="S540" s="128"/>
      <c r="T540" s="211"/>
      <c r="U540" s="203"/>
      <c r="V540" s="92"/>
      <c r="W540" s="96"/>
      <c r="X540" s="92"/>
      <c r="Y540" s="220"/>
      <c r="Z540" s="226"/>
      <c r="AA540" s="165"/>
      <c r="AB540" s="165"/>
      <c r="AC540" s="165"/>
      <c r="AD540" s="165"/>
      <c r="AE540" s="165"/>
      <c r="AF540" s="168"/>
      <c r="AG540"/>
      <c r="AH540" s="107">
        <f t="shared" si="344"/>
        <v>0</v>
      </c>
      <c r="AI540" s="107">
        <f t="shared" si="345"/>
        <v>0</v>
      </c>
      <c r="AJ540" s="107">
        <f t="shared" si="346"/>
        <v>0</v>
      </c>
      <c r="AK540" s="107">
        <f t="shared" si="347"/>
        <v>0</v>
      </c>
      <c r="AL540" s="107">
        <f t="shared" si="348"/>
        <v>0</v>
      </c>
      <c r="AM540" s="107">
        <f t="shared" si="343"/>
        <v>0</v>
      </c>
      <c r="AO540" s="161" t="e">
        <f t="shared" si="349"/>
        <v>#DIV/0!</v>
      </c>
      <c r="AP540" s="161" t="e">
        <f t="shared" si="350"/>
        <v>#DIV/0!</v>
      </c>
      <c r="AQ540" s="161" t="e">
        <f t="shared" si="351"/>
        <v>#DIV/0!</v>
      </c>
      <c r="AR540" s="161" t="e">
        <f t="shared" si="352"/>
        <v>#DIV/0!</v>
      </c>
      <c r="AS540" s="161" t="e">
        <f t="shared" si="353"/>
        <v>#DIV/0!</v>
      </c>
      <c r="AT540" s="107">
        <f t="shared" si="354"/>
        <v>0</v>
      </c>
      <c r="AU540" s="161" t="e">
        <f t="shared" si="355"/>
        <v>#DIV/0!</v>
      </c>
      <c r="AV540" s="161" t="e">
        <f t="shared" si="356"/>
        <v>#DIV/0!</v>
      </c>
      <c r="AW540" s="161" t="e">
        <f t="shared" si="357"/>
        <v>#DIV/0!</v>
      </c>
      <c r="AX540" s="161" t="e">
        <f t="shared" si="358"/>
        <v>#DIV/0!</v>
      </c>
      <c r="AY540" s="161" t="e">
        <f t="shared" si="359"/>
        <v>#DIV/0!</v>
      </c>
      <c r="AZ540" s="107">
        <f t="shared" si="360"/>
        <v>0</v>
      </c>
      <c r="BA540" s="161" t="e">
        <f t="shared" si="361"/>
        <v>#DIV/0!</v>
      </c>
      <c r="BB540" s="161" t="e">
        <f t="shared" si="362"/>
        <v>#DIV/0!</v>
      </c>
      <c r="BC540" s="161" t="e">
        <f t="shared" si="363"/>
        <v>#DIV/0!</v>
      </c>
      <c r="BD540" s="161" t="e">
        <f t="shared" si="364"/>
        <v>#DIV/0!</v>
      </c>
      <c r="BE540" s="161" t="e">
        <f t="shared" si="365"/>
        <v>#DIV/0!</v>
      </c>
      <c r="BF540" s="107">
        <f t="shared" si="366"/>
        <v>0</v>
      </c>
      <c r="BG540" s="161" t="e">
        <f t="shared" si="367"/>
        <v>#DIV/0!</v>
      </c>
      <c r="BH540" s="161" t="e">
        <f t="shared" si="368"/>
        <v>#DIV/0!</v>
      </c>
      <c r="BI540" s="161" t="e">
        <f t="shared" si="369"/>
        <v>#DIV/0!</v>
      </c>
      <c r="BJ540" s="161" t="e">
        <f t="shared" si="370"/>
        <v>#DIV/0!</v>
      </c>
      <c r="BK540" s="161" t="e">
        <f t="shared" si="371"/>
        <v>#DIV/0!</v>
      </c>
      <c r="BL540" s="107">
        <f t="shared" si="372"/>
        <v>0</v>
      </c>
      <c r="BM540" s="161" t="e">
        <f t="shared" si="373"/>
        <v>#DIV/0!</v>
      </c>
      <c r="BN540" s="161" t="e">
        <f t="shared" si="374"/>
        <v>#DIV/0!</v>
      </c>
      <c r="BO540" s="161" t="e">
        <f t="shared" si="375"/>
        <v>#DIV/0!</v>
      </c>
      <c r="BP540" s="161" t="e">
        <f t="shared" si="376"/>
        <v>#DIV/0!</v>
      </c>
      <c r="BQ540" s="161" t="e">
        <f t="shared" si="377"/>
        <v>#DIV/0!</v>
      </c>
      <c r="BR540" s="107">
        <f t="shared" si="378"/>
        <v>0</v>
      </c>
      <c r="BS540" s="161" t="e">
        <f t="shared" si="379"/>
        <v>#DIV/0!</v>
      </c>
      <c r="BT540" s="161" t="e">
        <f t="shared" si="380"/>
        <v>#DIV/0!</v>
      </c>
      <c r="BU540" s="161" t="e">
        <f t="shared" si="381"/>
        <v>#DIV/0!</v>
      </c>
      <c r="BV540" s="161" t="e">
        <f t="shared" si="382"/>
        <v>#DIV/0!</v>
      </c>
      <c r="BW540" s="161" t="e">
        <f t="shared" si="383"/>
        <v>#DIV/0!</v>
      </c>
      <c r="BX540" s="107">
        <f t="shared" si="384"/>
        <v>0</v>
      </c>
      <c r="BZ540" s="40" t="e">
        <f>VLOOKUP(I540,Lists!$D$2:$D$19,1,FALSE)</f>
        <v>#N/A</v>
      </c>
      <c r="CA540" s="40" t="e">
        <f>VLOOKUP($I540,Blends!$B$2:$B$115,1,FALSE)</f>
        <v>#N/A</v>
      </c>
      <c r="CC540" s="218">
        <f>ROUND(IF($I540="Other HFC Blend",(Z540*$L540*SUMIF(Lists!$E$2:$E$133,'Quarterly Information'!$K540,Exchange_Value)+Z540*$N540*SUMIF(Lists!$E$2:$E$133,'Quarterly Information'!$M540,Exchange_Value)+Z540*$P540*SUMIF(Lists!$E$2:$E$133,'Quarterly Information'!$O540,Exchange_Value)+Z540*$R540*SUMIF(Lists!$E$2:$E$133,'Quarterly Information'!$Q540,Exchange_Value)+Z540*$T540*SUMIF(Lists!$E$2:$E$133,'Quarterly Information'!$S540,Exchange_Value))/1000,Z540*SUMIF(Lists!$E$2:$E$133,$I540,Exchange_Value)/1000),1)</f>
        <v>0</v>
      </c>
      <c r="CD540" s="218">
        <f>ROUND(IF($I540="Other HFC Blend",(AA540*$L540*SUMIF(Lists!$E$2:$E$133,'Quarterly Information'!$K540,Exchange_Value)+AA540*$N540*SUMIF(Lists!$E$2:$E$133,'Quarterly Information'!$M540,Exchange_Value)+AA540*$P540*SUMIF(Lists!$E$2:$E$133,'Quarterly Information'!$O540,Exchange_Value)+AA540*$R540*SUMIF(Lists!$E$2:$E$133,'Quarterly Information'!$Q540,Exchange_Value)+AA540*$T540*SUMIF(Lists!$E$2:$E$133,'Quarterly Information'!$S540,Exchange_Value))/1000,AA540*SUMIF(Lists!$E$2:$E$133,$I540,Exchange_Value)/1000),1)</f>
        <v>0</v>
      </c>
      <c r="CE540" s="218">
        <f>ROUND(IF($I540="Other HFC Blend",(AB540*$L540*SUMIF(Lists!$E$2:$E$133,'Quarterly Information'!$K540,Exchange_Value)+AB540*$N540*SUMIF(Lists!$E$2:$E$133,'Quarterly Information'!$M540,Exchange_Value)+AB540*$P540*SUMIF(Lists!$E$2:$E$133,'Quarterly Information'!$O540,Exchange_Value)+AB540*$R540*SUMIF(Lists!$E$2:$E$133,'Quarterly Information'!$Q540,Exchange_Value)+AB540*$T540*SUMIF(Lists!$E$2:$E$133,'Quarterly Information'!$S540,Exchange_Value))/1000,AB540*SUMIF(Lists!$E$2:$E$133,$I540,Exchange_Value)/1000),1)</f>
        <v>0</v>
      </c>
      <c r="CF540" s="218">
        <f>ROUND(IF($I540="Other HFC Blend",(AC540*$L540*SUMIF(Lists!$E$2:$E$133,'Quarterly Information'!$K540,Exchange_Value)+AC540*$N540*SUMIF(Lists!$E$2:$E$133,'Quarterly Information'!$M540,Exchange_Value)+AC540*$P540*SUMIF(Lists!$E$2:$E$133,'Quarterly Information'!$O540,Exchange_Value)+AC540*$R540*SUMIF(Lists!$E$2:$E$133,'Quarterly Information'!$Q540,Exchange_Value)+AC540*$T540*SUMIF(Lists!$E$2:$E$133,'Quarterly Information'!$S540,Exchange_Value))/1000,AC540*SUMIF(Lists!$E$2:$E$133,$I540,Exchange_Value)/1000),1)</f>
        <v>0</v>
      </c>
      <c r="CG540" s="218">
        <f>ROUND(IF($I540="Other HFC Blend",(AD540*$L540*SUMIF(Lists!$E$2:$E$133,'Quarterly Information'!$K540,Exchange_Value)+AD540*$N540*SUMIF(Lists!$E$2:$E$133,'Quarterly Information'!$M540,Exchange_Value)+AD540*$P540*SUMIF(Lists!$E$2:$E$133,'Quarterly Information'!$O540,Exchange_Value)+AD540*$R540*SUMIF(Lists!$E$2:$E$133,'Quarterly Information'!$Q540,Exchange_Value)+AD540*$T540*SUMIF(Lists!$E$2:$E$133,'Quarterly Information'!$S540,Exchange_Value))/1000,AD540*SUMIF(Lists!$E$2:$E$133,$I540,Exchange_Value)/1000),1)</f>
        <v>0</v>
      </c>
      <c r="CH540" s="218">
        <f>ROUND(IF($I540="Other HFC Blend",(AE540*$L540*SUMIF(Lists!$E$2:$E$133,'Quarterly Information'!$K540,Exchange_Value)+AE540*$N540*SUMIF(Lists!$E$2:$E$133,'Quarterly Information'!$M540,Exchange_Value)+AE540*$P540*SUMIF(Lists!$E$2:$E$133,'Quarterly Information'!$O540,Exchange_Value)+AE540*$R540*SUMIF(Lists!$E$2:$E$133,'Quarterly Information'!$Q540,Exchange_Value)+AE540*$T540*SUMIF(Lists!$E$2:$E$133,'Quarterly Information'!$S540,Exchange_Value))/1000,AE540*SUMIF(Lists!$E$2:$E$133,$I540,Exchange_Value)/1000),1)</f>
        <v>0</v>
      </c>
      <c r="CI540" s="218">
        <f>ROUND(IF($I540="Other HFC Blend",(AF540*$L540*SUMIF(Lists!$E$2:$E$133,'Quarterly Information'!$K540,Exchange_Value)+AF540*$N540*SUMIF(Lists!$E$2:$E$133,'Quarterly Information'!$M540,Exchange_Value)+AF540*$P540*SUMIF(Lists!$E$2:$E$133,'Quarterly Information'!$O540,Exchange_Value)+AF540*$R540*SUMIF(Lists!$E$2:$E$133,'Quarterly Information'!$Q540,Exchange_Value)+AF540*$T540*SUMIF(Lists!$E$2:$E$133,'Quarterly Information'!$S540,Exchange_Value))/1000,AF540*SUMIF(Lists!$E$2:$E$133,$I540,Exchange_Value)/1000),1)</f>
        <v>0</v>
      </c>
    </row>
    <row r="541" spans="1:87" ht="14" x14ac:dyDescent="0.25">
      <c r="A541" s="39">
        <v>499</v>
      </c>
      <c r="B541" s="90" t="str">
        <f t="shared" si="342"/>
        <v/>
      </c>
      <c r="C541" s="159"/>
      <c r="D541" s="91"/>
      <c r="E541" s="174"/>
      <c r="F541" s="92"/>
      <c r="G541" s="93"/>
      <c r="H541" s="94"/>
      <c r="I541" s="92"/>
      <c r="J541" s="200"/>
      <c r="K541" s="210"/>
      <c r="L541" s="95"/>
      <c r="M541" s="92"/>
      <c r="N541" s="95"/>
      <c r="O541" s="92"/>
      <c r="P541" s="95"/>
      <c r="Q541" s="128"/>
      <c r="R541" s="95"/>
      <c r="S541" s="128"/>
      <c r="T541" s="211"/>
      <c r="U541" s="203"/>
      <c r="V541" s="92"/>
      <c r="W541" s="96"/>
      <c r="X541" s="92"/>
      <c r="Y541" s="220"/>
      <c r="Z541" s="226"/>
      <c r="AA541" s="165"/>
      <c r="AB541" s="165"/>
      <c r="AC541" s="165"/>
      <c r="AD541" s="165"/>
      <c r="AE541" s="165"/>
      <c r="AF541" s="168"/>
      <c r="AG541"/>
      <c r="AH541" s="107">
        <f t="shared" si="344"/>
        <v>0</v>
      </c>
      <c r="AI541" s="107">
        <f t="shared" si="345"/>
        <v>0</v>
      </c>
      <c r="AJ541" s="107">
        <f t="shared" si="346"/>
        <v>0</v>
      </c>
      <c r="AK541" s="107">
        <f t="shared" si="347"/>
        <v>0</v>
      </c>
      <c r="AL541" s="107">
        <f t="shared" si="348"/>
        <v>0</v>
      </c>
      <c r="AM541" s="107">
        <f t="shared" si="343"/>
        <v>0</v>
      </c>
      <c r="AO541" s="161" t="e">
        <f t="shared" si="349"/>
        <v>#DIV/0!</v>
      </c>
      <c r="AP541" s="161" t="e">
        <f t="shared" si="350"/>
        <v>#DIV/0!</v>
      </c>
      <c r="AQ541" s="161" t="e">
        <f t="shared" si="351"/>
        <v>#DIV/0!</v>
      </c>
      <c r="AR541" s="161" t="e">
        <f t="shared" si="352"/>
        <v>#DIV/0!</v>
      </c>
      <c r="AS541" s="161" t="e">
        <f t="shared" si="353"/>
        <v>#DIV/0!</v>
      </c>
      <c r="AT541" s="107">
        <f t="shared" si="354"/>
        <v>0</v>
      </c>
      <c r="AU541" s="161" t="e">
        <f t="shared" si="355"/>
        <v>#DIV/0!</v>
      </c>
      <c r="AV541" s="161" t="e">
        <f t="shared" si="356"/>
        <v>#DIV/0!</v>
      </c>
      <c r="AW541" s="161" t="e">
        <f t="shared" si="357"/>
        <v>#DIV/0!</v>
      </c>
      <c r="AX541" s="161" t="e">
        <f t="shared" si="358"/>
        <v>#DIV/0!</v>
      </c>
      <c r="AY541" s="161" t="e">
        <f t="shared" si="359"/>
        <v>#DIV/0!</v>
      </c>
      <c r="AZ541" s="107">
        <f t="shared" si="360"/>
        <v>0</v>
      </c>
      <c r="BA541" s="161" t="e">
        <f t="shared" si="361"/>
        <v>#DIV/0!</v>
      </c>
      <c r="BB541" s="161" t="e">
        <f t="shared" si="362"/>
        <v>#DIV/0!</v>
      </c>
      <c r="BC541" s="161" t="e">
        <f t="shared" si="363"/>
        <v>#DIV/0!</v>
      </c>
      <c r="BD541" s="161" t="e">
        <f t="shared" si="364"/>
        <v>#DIV/0!</v>
      </c>
      <c r="BE541" s="161" t="e">
        <f t="shared" si="365"/>
        <v>#DIV/0!</v>
      </c>
      <c r="BF541" s="107">
        <f t="shared" si="366"/>
        <v>0</v>
      </c>
      <c r="BG541" s="161" t="e">
        <f t="shared" si="367"/>
        <v>#DIV/0!</v>
      </c>
      <c r="BH541" s="161" t="e">
        <f t="shared" si="368"/>
        <v>#DIV/0!</v>
      </c>
      <c r="BI541" s="161" t="e">
        <f t="shared" si="369"/>
        <v>#DIV/0!</v>
      </c>
      <c r="BJ541" s="161" t="e">
        <f t="shared" si="370"/>
        <v>#DIV/0!</v>
      </c>
      <c r="BK541" s="161" t="e">
        <f t="shared" si="371"/>
        <v>#DIV/0!</v>
      </c>
      <c r="BL541" s="107">
        <f t="shared" si="372"/>
        <v>0</v>
      </c>
      <c r="BM541" s="161" t="e">
        <f t="shared" si="373"/>
        <v>#DIV/0!</v>
      </c>
      <c r="BN541" s="161" t="e">
        <f t="shared" si="374"/>
        <v>#DIV/0!</v>
      </c>
      <c r="BO541" s="161" t="e">
        <f t="shared" si="375"/>
        <v>#DIV/0!</v>
      </c>
      <c r="BP541" s="161" t="e">
        <f t="shared" si="376"/>
        <v>#DIV/0!</v>
      </c>
      <c r="BQ541" s="161" t="e">
        <f t="shared" si="377"/>
        <v>#DIV/0!</v>
      </c>
      <c r="BR541" s="107">
        <f t="shared" si="378"/>
        <v>0</v>
      </c>
      <c r="BS541" s="161" t="e">
        <f t="shared" si="379"/>
        <v>#DIV/0!</v>
      </c>
      <c r="BT541" s="161" t="e">
        <f t="shared" si="380"/>
        <v>#DIV/0!</v>
      </c>
      <c r="BU541" s="161" t="e">
        <f t="shared" si="381"/>
        <v>#DIV/0!</v>
      </c>
      <c r="BV541" s="161" t="e">
        <f t="shared" si="382"/>
        <v>#DIV/0!</v>
      </c>
      <c r="BW541" s="161" t="e">
        <f t="shared" si="383"/>
        <v>#DIV/0!</v>
      </c>
      <c r="BX541" s="107">
        <f t="shared" si="384"/>
        <v>0</v>
      </c>
      <c r="BZ541" s="40" t="e">
        <f>VLOOKUP(I541,Lists!$D$2:$D$19,1,FALSE)</f>
        <v>#N/A</v>
      </c>
      <c r="CA541" s="40" t="e">
        <f>VLOOKUP($I541,Blends!$B$2:$B$115,1,FALSE)</f>
        <v>#N/A</v>
      </c>
      <c r="CC541" s="218">
        <f>ROUND(IF($I541="Other HFC Blend",(Z541*$L541*SUMIF(Lists!$E$2:$E$133,'Quarterly Information'!$K541,Exchange_Value)+Z541*$N541*SUMIF(Lists!$E$2:$E$133,'Quarterly Information'!$M541,Exchange_Value)+Z541*$P541*SUMIF(Lists!$E$2:$E$133,'Quarterly Information'!$O541,Exchange_Value)+Z541*$R541*SUMIF(Lists!$E$2:$E$133,'Quarterly Information'!$Q541,Exchange_Value)+Z541*$T541*SUMIF(Lists!$E$2:$E$133,'Quarterly Information'!$S541,Exchange_Value))/1000,Z541*SUMIF(Lists!$E$2:$E$133,$I541,Exchange_Value)/1000),1)</f>
        <v>0</v>
      </c>
      <c r="CD541" s="218">
        <f>ROUND(IF($I541="Other HFC Blend",(AA541*$L541*SUMIF(Lists!$E$2:$E$133,'Quarterly Information'!$K541,Exchange_Value)+AA541*$N541*SUMIF(Lists!$E$2:$E$133,'Quarterly Information'!$M541,Exchange_Value)+AA541*$P541*SUMIF(Lists!$E$2:$E$133,'Quarterly Information'!$O541,Exchange_Value)+AA541*$R541*SUMIF(Lists!$E$2:$E$133,'Quarterly Information'!$Q541,Exchange_Value)+AA541*$T541*SUMIF(Lists!$E$2:$E$133,'Quarterly Information'!$S541,Exchange_Value))/1000,AA541*SUMIF(Lists!$E$2:$E$133,$I541,Exchange_Value)/1000),1)</f>
        <v>0</v>
      </c>
      <c r="CE541" s="218">
        <f>ROUND(IF($I541="Other HFC Blend",(AB541*$L541*SUMIF(Lists!$E$2:$E$133,'Quarterly Information'!$K541,Exchange_Value)+AB541*$N541*SUMIF(Lists!$E$2:$E$133,'Quarterly Information'!$M541,Exchange_Value)+AB541*$P541*SUMIF(Lists!$E$2:$E$133,'Quarterly Information'!$O541,Exchange_Value)+AB541*$R541*SUMIF(Lists!$E$2:$E$133,'Quarterly Information'!$Q541,Exchange_Value)+AB541*$T541*SUMIF(Lists!$E$2:$E$133,'Quarterly Information'!$S541,Exchange_Value))/1000,AB541*SUMIF(Lists!$E$2:$E$133,$I541,Exchange_Value)/1000),1)</f>
        <v>0</v>
      </c>
      <c r="CF541" s="218">
        <f>ROUND(IF($I541="Other HFC Blend",(AC541*$L541*SUMIF(Lists!$E$2:$E$133,'Quarterly Information'!$K541,Exchange_Value)+AC541*$N541*SUMIF(Lists!$E$2:$E$133,'Quarterly Information'!$M541,Exchange_Value)+AC541*$P541*SUMIF(Lists!$E$2:$E$133,'Quarterly Information'!$O541,Exchange_Value)+AC541*$R541*SUMIF(Lists!$E$2:$E$133,'Quarterly Information'!$Q541,Exchange_Value)+AC541*$T541*SUMIF(Lists!$E$2:$E$133,'Quarterly Information'!$S541,Exchange_Value))/1000,AC541*SUMIF(Lists!$E$2:$E$133,$I541,Exchange_Value)/1000),1)</f>
        <v>0</v>
      </c>
      <c r="CG541" s="218">
        <f>ROUND(IF($I541="Other HFC Blend",(AD541*$L541*SUMIF(Lists!$E$2:$E$133,'Quarterly Information'!$K541,Exchange_Value)+AD541*$N541*SUMIF(Lists!$E$2:$E$133,'Quarterly Information'!$M541,Exchange_Value)+AD541*$P541*SUMIF(Lists!$E$2:$E$133,'Quarterly Information'!$O541,Exchange_Value)+AD541*$R541*SUMIF(Lists!$E$2:$E$133,'Quarterly Information'!$Q541,Exchange_Value)+AD541*$T541*SUMIF(Lists!$E$2:$E$133,'Quarterly Information'!$S541,Exchange_Value))/1000,AD541*SUMIF(Lists!$E$2:$E$133,$I541,Exchange_Value)/1000),1)</f>
        <v>0</v>
      </c>
      <c r="CH541" s="218">
        <f>ROUND(IF($I541="Other HFC Blend",(AE541*$L541*SUMIF(Lists!$E$2:$E$133,'Quarterly Information'!$K541,Exchange_Value)+AE541*$N541*SUMIF(Lists!$E$2:$E$133,'Quarterly Information'!$M541,Exchange_Value)+AE541*$P541*SUMIF(Lists!$E$2:$E$133,'Quarterly Information'!$O541,Exchange_Value)+AE541*$R541*SUMIF(Lists!$E$2:$E$133,'Quarterly Information'!$Q541,Exchange_Value)+AE541*$T541*SUMIF(Lists!$E$2:$E$133,'Quarterly Information'!$S541,Exchange_Value))/1000,AE541*SUMIF(Lists!$E$2:$E$133,$I541,Exchange_Value)/1000),1)</f>
        <v>0</v>
      </c>
      <c r="CI541" s="218">
        <f>ROUND(IF($I541="Other HFC Blend",(AF541*$L541*SUMIF(Lists!$E$2:$E$133,'Quarterly Information'!$K541,Exchange_Value)+AF541*$N541*SUMIF(Lists!$E$2:$E$133,'Quarterly Information'!$M541,Exchange_Value)+AF541*$P541*SUMIF(Lists!$E$2:$E$133,'Quarterly Information'!$O541,Exchange_Value)+AF541*$R541*SUMIF(Lists!$E$2:$E$133,'Quarterly Information'!$Q541,Exchange_Value)+AF541*$T541*SUMIF(Lists!$E$2:$E$133,'Quarterly Information'!$S541,Exchange_Value))/1000,AF541*SUMIF(Lists!$E$2:$E$133,$I541,Exchange_Value)/1000),1)</f>
        <v>0</v>
      </c>
    </row>
    <row r="542" spans="1:87" ht="14" x14ac:dyDescent="0.25">
      <c r="A542" s="39">
        <v>500</v>
      </c>
      <c r="B542" s="90" t="str">
        <f t="shared" si="342"/>
        <v/>
      </c>
      <c r="C542" s="159"/>
      <c r="D542" s="91"/>
      <c r="E542" s="174"/>
      <c r="F542" s="92"/>
      <c r="G542" s="93"/>
      <c r="H542" s="94"/>
      <c r="I542" s="92"/>
      <c r="J542" s="200"/>
      <c r="K542" s="210"/>
      <c r="L542" s="95"/>
      <c r="M542" s="92"/>
      <c r="N542" s="95"/>
      <c r="O542" s="92"/>
      <c r="P542" s="95"/>
      <c r="Q542" s="128"/>
      <c r="R542" s="95"/>
      <c r="S542" s="128"/>
      <c r="T542" s="211"/>
      <c r="U542" s="203"/>
      <c r="V542" s="92"/>
      <c r="W542" s="96"/>
      <c r="X542" s="92"/>
      <c r="Y542" s="220"/>
      <c r="Z542" s="226"/>
      <c r="AA542" s="165"/>
      <c r="AB542" s="165"/>
      <c r="AC542" s="165"/>
      <c r="AD542" s="165"/>
      <c r="AE542" s="165"/>
      <c r="AF542" s="168"/>
      <c r="AG542"/>
      <c r="AH542" s="107">
        <f t="shared" si="344"/>
        <v>0</v>
      </c>
      <c r="AI542" s="107">
        <f t="shared" si="345"/>
        <v>0</v>
      </c>
      <c r="AJ542" s="107">
        <f t="shared" si="346"/>
        <v>0</v>
      </c>
      <c r="AK542" s="107">
        <f t="shared" si="347"/>
        <v>0</v>
      </c>
      <c r="AL542" s="107">
        <f t="shared" si="348"/>
        <v>0</v>
      </c>
      <c r="AM542" s="107">
        <f t="shared" si="343"/>
        <v>0</v>
      </c>
      <c r="AO542" s="161" t="e">
        <f t="shared" si="349"/>
        <v>#DIV/0!</v>
      </c>
      <c r="AP542" s="161" t="e">
        <f t="shared" si="350"/>
        <v>#DIV/0!</v>
      </c>
      <c r="AQ542" s="161" t="e">
        <f t="shared" si="351"/>
        <v>#DIV/0!</v>
      </c>
      <c r="AR542" s="161" t="e">
        <f t="shared" si="352"/>
        <v>#DIV/0!</v>
      </c>
      <c r="AS542" s="161" t="e">
        <f t="shared" si="353"/>
        <v>#DIV/0!</v>
      </c>
      <c r="AT542" s="107">
        <f t="shared" si="354"/>
        <v>0</v>
      </c>
      <c r="AU542" s="161" t="e">
        <f t="shared" si="355"/>
        <v>#DIV/0!</v>
      </c>
      <c r="AV542" s="161" t="e">
        <f t="shared" si="356"/>
        <v>#DIV/0!</v>
      </c>
      <c r="AW542" s="161" t="e">
        <f t="shared" si="357"/>
        <v>#DIV/0!</v>
      </c>
      <c r="AX542" s="161" t="e">
        <f t="shared" si="358"/>
        <v>#DIV/0!</v>
      </c>
      <c r="AY542" s="161" t="e">
        <f t="shared" si="359"/>
        <v>#DIV/0!</v>
      </c>
      <c r="AZ542" s="107">
        <f t="shared" si="360"/>
        <v>0</v>
      </c>
      <c r="BA542" s="161" t="e">
        <f t="shared" si="361"/>
        <v>#DIV/0!</v>
      </c>
      <c r="BB542" s="161" t="e">
        <f t="shared" si="362"/>
        <v>#DIV/0!</v>
      </c>
      <c r="BC542" s="161" t="e">
        <f t="shared" si="363"/>
        <v>#DIV/0!</v>
      </c>
      <c r="BD542" s="161" t="e">
        <f t="shared" si="364"/>
        <v>#DIV/0!</v>
      </c>
      <c r="BE542" s="161" t="e">
        <f t="shared" si="365"/>
        <v>#DIV/0!</v>
      </c>
      <c r="BF542" s="107">
        <f t="shared" si="366"/>
        <v>0</v>
      </c>
      <c r="BG542" s="161" t="e">
        <f t="shared" si="367"/>
        <v>#DIV/0!</v>
      </c>
      <c r="BH542" s="161" t="e">
        <f t="shared" si="368"/>
        <v>#DIV/0!</v>
      </c>
      <c r="BI542" s="161" t="e">
        <f t="shared" si="369"/>
        <v>#DIV/0!</v>
      </c>
      <c r="BJ542" s="161" t="e">
        <f t="shared" si="370"/>
        <v>#DIV/0!</v>
      </c>
      <c r="BK542" s="161" t="e">
        <f t="shared" si="371"/>
        <v>#DIV/0!</v>
      </c>
      <c r="BL542" s="107">
        <f t="shared" si="372"/>
        <v>0</v>
      </c>
      <c r="BM542" s="161" t="e">
        <f t="shared" si="373"/>
        <v>#DIV/0!</v>
      </c>
      <c r="BN542" s="161" t="e">
        <f t="shared" si="374"/>
        <v>#DIV/0!</v>
      </c>
      <c r="BO542" s="161" t="e">
        <f t="shared" si="375"/>
        <v>#DIV/0!</v>
      </c>
      <c r="BP542" s="161" t="e">
        <f t="shared" si="376"/>
        <v>#DIV/0!</v>
      </c>
      <c r="BQ542" s="161" t="e">
        <f t="shared" si="377"/>
        <v>#DIV/0!</v>
      </c>
      <c r="BR542" s="107">
        <f t="shared" si="378"/>
        <v>0</v>
      </c>
      <c r="BS542" s="161" t="e">
        <f t="shared" si="379"/>
        <v>#DIV/0!</v>
      </c>
      <c r="BT542" s="161" t="e">
        <f t="shared" si="380"/>
        <v>#DIV/0!</v>
      </c>
      <c r="BU542" s="161" t="e">
        <f t="shared" si="381"/>
        <v>#DIV/0!</v>
      </c>
      <c r="BV542" s="161" t="e">
        <f t="shared" si="382"/>
        <v>#DIV/0!</v>
      </c>
      <c r="BW542" s="161" t="e">
        <f t="shared" si="383"/>
        <v>#DIV/0!</v>
      </c>
      <c r="BX542" s="107">
        <f t="shared" si="384"/>
        <v>0</v>
      </c>
      <c r="BZ542" s="40" t="e">
        <f>VLOOKUP(I542,Lists!$D$2:$D$19,1,FALSE)</f>
        <v>#N/A</v>
      </c>
      <c r="CA542" s="40" t="e">
        <f>VLOOKUP($I542,Blends!$B$2:$B$115,1,FALSE)</f>
        <v>#N/A</v>
      </c>
      <c r="CC542" s="218">
        <f>ROUND(IF($I542="Other HFC Blend",(Z542*$L542*SUMIF(Lists!$E$2:$E$133,'Quarterly Information'!$K542,Exchange_Value)+Z542*$N542*SUMIF(Lists!$E$2:$E$133,'Quarterly Information'!$M542,Exchange_Value)+Z542*$P542*SUMIF(Lists!$E$2:$E$133,'Quarterly Information'!$O542,Exchange_Value)+Z542*$R542*SUMIF(Lists!$E$2:$E$133,'Quarterly Information'!$Q542,Exchange_Value)+Z542*$T542*SUMIF(Lists!$E$2:$E$133,'Quarterly Information'!$S542,Exchange_Value))/1000,Z542*SUMIF(Lists!$E$2:$E$133,$I542,Exchange_Value)/1000),1)</f>
        <v>0</v>
      </c>
      <c r="CD542" s="218">
        <f>ROUND(IF($I542="Other HFC Blend",(AA542*$L542*SUMIF(Lists!$E$2:$E$133,'Quarterly Information'!$K542,Exchange_Value)+AA542*$N542*SUMIF(Lists!$E$2:$E$133,'Quarterly Information'!$M542,Exchange_Value)+AA542*$P542*SUMIF(Lists!$E$2:$E$133,'Quarterly Information'!$O542,Exchange_Value)+AA542*$R542*SUMIF(Lists!$E$2:$E$133,'Quarterly Information'!$Q542,Exchange_Value)+AA542*$T542*SUMIF(Lists!$E$2:$E$133,'Quarterly Information'!$S542,Exchange_Value))/1000,AA542*SUMIF(Lists!$E$2:$E$133,$I542,Exchange_Value)/1000),1)</f>
        <v>0</v>
      </c>
      <c r="CE542" s="218">
        <f>ROUND(IF($I542="Other HFC Blend",(AB542*$L542*SUMIF(Lists!$E$2:$E$133,'Quarterly Information'!$K542,Exchange_Value)+AB542*$N542*SUMIF(Lists!$E$2:$E$133,'Quarterly Information'!$M542,Exchange_Value)+AB542*$P542*SUMIF(Lists!$E$2:$E$133,'Quarterly Information'!$O542,Exchange_Value)+AB542*$R542*SUMIF(Lists!$E$2:$E$133,'Quarterly Information'!$Q542,Exchange_Value)+AB542*$T542*SUMIF(Lists!$E$2:$E$133,'Quarterly Information'!$S542,Exchange_Value))/1000,AB542*SUMIF(Lists!$E$2:$E$133,$I542,Exchange_Value)/1000),1)</f>
        <v>0</v>
      </c>
      <c r="CF542" s="218">
        <f>ROUND(IF($I542="Other HFC Blend",(AC542*$L542*SUMIF(Lists!$E$2:$E$133,'Quarterly Information'!$K542,Exchange_Value)+AC542*$N542*SUMIF(Lists!$E$2:$E$133,'Quarterly Information'!$M542,Exchange_Value)+AC542*$P542*SUMIF(Lists!$E$2:$E$133,'Quarterly Information'!$O542,Exchange_Value)+AC542*$R542*SUMIF(Lists!$E$2:$E$133,'Quarterly Information'!$Q542,Exchange_Value)+AC542*$T542*SUMIF(Lists!$E$2:$E$133,'Quarterly Information'!$S542,Exchange_Value))/1000,AC542*SUMIF(Lists!$E$2:$E$133,$I542,Exchange_Value)/1000),1)</f>
        <v>0</v>
      </c>
      <c r="CG542" s="218">
        <f>ROUND(IF($I542="Other HFC Blend",(AD542*$L542*SUMIF(Lists!$E$2:$E$133,'Quarterly Information'!$K542,Exchange_Value)+AD542*$N542*SUMIF(Lists!$E$2:$E$133,'Quarterly Information'!$M542,Exchange_Value)+AD542*$P542*SUMIF(Lists!$E$2:$E$133,'Quarterly Information'!$O542,Exchange_Value)+AD542*$R542*SUMIF(Lists!$E$2:$E$133,'Quarterly Information'!$Q542,Exchange_Value)+AD542*$T542*SUMIF(Lists!$E$2:$E$133,'Quarterly Information'!$S542,Exchange_Value))/1000,AD542*SUMIF(Lists!$E$2:$E$133,$I542,Exchange_Value)/1000),1)</f>
        <v>0</v>
      </c>
      <c r="CH542" s="218">
        <f>ROUND(IF($I542="Other HFC Blend",(AE542*$L542*SUMIF(Lists!$E$2:$E$133,'Quarterly Information'!$K542,Exchange_Value)+AE542*$N542*SUMIF(Lists!$E$2:$E$133,'Quarterly Information'!$M542,Exchange_Value)+AE542*$P542*SUMIF(Lists!$E$2:$E$133,'Quarterly Information'!$O542,Exchange_Value)+AE542*$R542*SUMIF(Lists!$E$2:$E$133,'Quarterly Information'!$Q542,Exchange_Value)+AE542*$T542*SUMIF(Lists!$E$2:$E$133,'Quarterly Information'!$S542,Exchange_Value))/1000,AE542*SUMIF(Lists!$E$2:$E$133,$I542,Exchange_Value)/1000),1)</f>
        <v>0</v>
      </c>
      <c r="CI542" s="218">
        <f>ROUND(IF($I542="Other HFC Blend",(AF542*$L542*SUMIF(Lists!$E$2:$E$133,'Quarterly Information'!$K542,Exchange_Value)+AF542*$N542*SUMIF(Lists!$E$2:$E$133,'Quarterly Information'!$M542,Exchange_Value)+AF542*$P542*SUMIF(Lists!$E$2:$E$133,'Quarterly Information'!$O542,Exchange_Value)+AF542*$R542*SUMIF(Lists!$E$2:$E$133,'Quarterly Information'!$Q542,Exchange_Value)+AF542*$T542*SUMIF(Lists!$E$2:$E$133,'Quarterly Information'!$S542,Exchange_Value))/1000,AF542*SUMIF(Lists!$E$2:$E$133,$I542,Exchange_Value)/1000),1)</f>
        <v>0</v>
      </c>
    </row>
    <row r="543" spans="1:87" ht="14" x14ac:dyDescent="0.25">
      <c r="A543" s="39">
        <v>501</v>
      </c>
      <c r="B543" s="90" t="str">
        <f t="shared" si="342"/>
        <v/>
      </c>
      <c r="C543" s="159"/>
      <c r="D543" s="91"/>
      <c r="E543" s="174"/>
      <c r="F543" s="92"/>
      <c r="G543" s="93"/>
      <c r="H543" s="94"/>
      <c r="I543" s="92"/>
      <c r="J543" s="200"/>
      <c r="K543" s="210"/>
      <c r="L543" s="95"/>
      <c r="M543" s="92"/>
      <c r="N543" s="95"/>
      <c r="O543" s="92"/>
      <c r="P543" s="95"/>
      <c r="Q543" s="128"/>
      <c r="R543" s="95"/>
      <c r="S543" s="128"/>
      <c r="T543" s="211"/>
      <c r="U543" s="203"/>
      <c r="V543" s="92"/>
      <c r="W543" s="96"/>
      <c r="X543" s="92"/>
      <c r="Y543" s="220"/>
      <c r="Z543" s="226"/>
      <c r="AA543" s="165"/>
      <c r="AB543" s="165"/>
      <c r="AC543" s="165"/>
      <c r="AD543" s="165"/>
      <c r="AE543" s="165"/>
      <c r="AF543" s="168"/>
      <c r="AG543"/>
      <c r="AH543" s="107">
        <f t="shared" si="344"/>
        <v>0</v>
      </c>
      <c r="AI543" s="107">
        <f t="shared" si="345"/>
        <v>0</v>
      </c>
      <c r="AJ543" s="107">
        <f t="shared" si="346"/>
        <v>0</v>
      </c>
      <c r="AK543" s="107">
        <f t="shared" si="347"/>
        <v>0</v>
      </c>
      <c r="AL543" s="107">
        <f t="shared" si="348"/>
        <v>0</v>
      </c>
      <c r="AM543" s="107">
        <f t="shared" si="343"/>
        <v>0</v>
      </c>
      <c r="AO543" s="161" t="e">
        <f t="shared" si="349"/>
        <v>#DIV/0!</v>
      </c>
      <c r="AP543" s="161" t="e">
        <f t="shared" si="350"/>
        <v>#DIV/0!</v>
      </c>
      <c r="AQ543" s="161" t="e">
        <f t="shared" si="351"/>
        <v>#DIV/0!</v>
      </c>
      <c r="AR543" s="161" t="e">
        <f t="shared" si="352"/>
        <v>#DIV/0!</v>
      </c>
      <c r="AS543" s="161" t="e">
        <f t="shared" si="353"/>
        <v>#DIV/0!</v>
      </c>
      <c r="AT543" s="107">
        <f t="shared" si="354"/>
        <v>0</v>
      </c>
      <c r="AU543" s="161" t="e">
        <f t="shared" si="355"/>
        <v>#DIV/0!</v>
      </c>
      <c r="AV543" s="161" t="e">
        <f t="shared" si="356"/>
        <v>#DIV/0!</v>
      </c>
      <c r="AW543" s="161" t="e">
        <f t="shared" si="357"/>
        <v>#DIV/0!</v>
      </c>
      <c r="AX543" s="161" t="e">
        <f t="shared" si="358"/>
        <v>#DIV/0!</v>
      </c>
      <c r="AY543" s="161" t="e">
        <f t="shared" si="359"/>
        <v>#DIV/0!</v>
      </c>
      <c r="AZ543" s="107">
        <f t="shared" si="360"/>
        <v>0</v>
      </c>
      <c r="BA543" s="161" t="e">
        <f t="shared" si="361"/>
        <v>#DIV/0!</v>
      </c>
      <c r="BB543" s="161" t="e">
        <f t="shared" si="362"/>
        <v>#DIV/0!</v>
      </c>
      <c r="BC543" s="161" t="e">
        <f t="shared" si="363"/>
        <v>#DIV/0!</v>
      </c>
      <c r="BD543" s="161" t="e">
        <f t="shared" si="364"/>
        <v>#DIV/0!</v>
      </c>
      <c r="BE543" s="161" t="e">
        <f t="shared" si="365"/>
        <v>#DIV/0!</v>
      </c>
      <c r="BF543" s="107">
        <f t="shared" si="366"/>
        <v>0</v>
      </c>
      <c r="BG543" s="161" t="e">
        <f t="shared" si="367"/>
        <v>#DIV/0!</v>
      </c>
      <c r="BH543" s="161" t="e">
        <f t="shared" si="368"/>
        <v>#DIV/0!</v>
      </c>
      <c r="BI543" s="161" t="e">
        <f t="shared" si="369"/>
        <v>#DIV/0!</v>
      </c>
      <c r="BJ543" s="161" t="e">
        <f t="shared" si="370"/>
        <v>#DIV/0!</v>
      </c>
      <c r="BK543" s="161" t="e">
        <f t="shared" si="371"/>
        <v>#DIV/0!</v>
      </c>
      <c r="BL543" s="107">
        <f t="shared" si="372"/>
        <v>0</v>
      </c>
      <c r="BM543" s="161" t="e">
        <f t="shared" si="373"/>
        <v>#DIV/0!</v>
      </c>
      <c r="BN543" s="161" t="e">
        <f t="shared" si="374"/>
        <v>#DIV/0!</v>
      </c>
      <c r="BO543" s="161" t="e">
        <f t="shared" si="375"/>
        <v>#DIV/0!</v>
      </c>
      <c r="BP543" s="161" t="e">
        <f t="shared" si="376"/>
        <v>#DIV/0!</v>
      </c>
      <c r="BQ543" s="161" t="e">
        <f t="shared" si="377"/>
        <v>#DIV/0!</v>
      </c>
      <c r="BR543" s="107">
        <f t="shared" si="378"/>
        <v>0</v>
      </c>
      <c r="BS543" s="161" t="e">
        <f t="shared" si="379"/>
        <v>#DIV/0!</v>
      </c>
      <c r="BT543" s="161" t="e">
        <f t="shared" si="380"/>
        <v>#DIV/0!</v>
      </c>
      <c r="BU543" s="161" t="e">
        <f t="shared" si="381"/>
        <v>#DIV/0!</v>
      </c>
      <c r="BV543" s="161" t="e">
        <f t="shared" si="382"/>
        <v>#DIV/0!</v>
      </c>
      <c r="BW543" s="161" t="e">
        <f t="shared" si="383"/>
        <v>#DIV/0!</v>
      </c>
      <c r="BX543" s="107">
        <f t="shared" si="384"/>
        <v>0</v>
      </c>
      <c r="BZ543" s="40" t="e">
        <f>VLOOKUP(I543,Lists!$D$2:$D$19,1,FALSE)</f>
        <v>#N/A</v>
      </c>
      <c r="CA543" s="40" t="e">
        <f>VLOOKUP($I543,Blends!$B$2:$B$115,1,FALSE)</f>
        <v>#N/A</v>
      </c>
      <c r="CC543" s="218">
        <f>ROUND(IF($I543="Other HFC Blend",(Z543*$L543*SUMIF(Lists!$E$2:$E$133,'Quarterly Information'!$K543,Exchange_Value)+Z543*$N543*SUMIF(Lists!$E$2:$E$133,'Quarterly Information'!$M543,Exchange_Value)+Z543*$P543*SUMIF(Lists!$E$2:$E$133,'Quarterly Information'!$O543,Exchange_Value)+Z543*$R543*SUMIF(Lists!$E$2:$E$133,'Quarterly Information'!$Q543,Exchange_Value)+Z543*$T543*SUMIF(Lists!$E$2:$E$133,'Quarterly Information'!$S543,Exchange_Value))/1000,Z543*SUMIF(Lists!$E$2:$E$133,$I543,Exchange_Value)/1000),1)</f>
        <v>0</v>
      </c>
      <c r="CD543" s="218">
        <f>ROUND(IF($I543="Other HFC Blend",(AA543*$L543*SUMIF(Lists!$E$2:$E$133,'Quarterly Information'!$K543,Exchange_Value)+AA543*$N543*SUMIF(Lists!$E$2:$E$133,'Quarterly Information'!$M543,Exchange_Value)+AA543*$P543*SUMIF(Lists!$E$2:$E$133,'Quarterly Information'!$O543,Exchange_Value)+AA543*$R543*SUMIF(Lists!$E$2:$E$133,'Quarterly Information'!$Q543,Exchange_Value)+AA543*$T543*SUMIF(Lists!$E$2:$E$133,'Quarterly Information'!$S543,Exchange_Value))/1000,AA543*SUMIF(Lists!$E$2:$E$133,$I543,Exchange_Value)/1000),1)</f>
        <v>0</v>
      </c>
      <c r="CE543" s="218">
        <f>ROUND(IF($I543="Other HFC Blend",(AB543*$L543*SUMIF(Lists!$E$2:$E$133,'Quarterly Information'!$K543,Exchange_Value)+AB543*$N543*SUMIF(Lists!$E$2:$E$133,'Quarterly Information'!$M543,Exchange_Value)+AB543*$P543*SUMIF(Lists!$E$2:$E$133,'Quarterly Information'!$O543,Exchange_Value)+AB543*$R543*SUMIF(Lists!$E$2:$E$133,'Quarterly Information'!$Q543,Exchange_Value)+AB543*$T543*SUMIF(Lists!$E$2:$E$133,'Quarterly Information'!$S543,Exchange_Value))/1000,AB543*SUMIF(Lists!$E$2:$E$133,$I543,Exchange_Value)/1000),1)</f>
        <v>0</v>
      </c>
      <c r="CF543" s="218">
        <f>ROUND(IF($I543="Other HFC Blend",(AC543*$L543*SUMIF(Lists!$E$2:$E$133,'Quarterly Information'!$K543,Exchange_Value)+AC543*$N543*SUMIF(Lists!$E$2:$E$133,'Quarterly Information'!$M543,Exchange_Value)+AC543*$P543*SUMIF(Lists!$E$2:$E$133,'Quarterly Information'!$O543,Exchange_Value)+AC543*$R543*SUMIF(Lists!$E$2:$E$133,'Quarterly Information'!$Q543,Exchange_Value)+AC543*$T543*SUMIF(Lists!$E$2:$E$133,'Quarterly Information'!$S543,Exchange_Value))/1000,AC543*SUMIF(Lists!$E$2:$E$133,$I543,Exchange_Value)/1000),1)</f>
        <v>0</v>
      </c>
      <c r="CG543" s="218">
        <f>ROUND(IF($I543="Other HFC Blend",(AD543*$L543*SUMIF(Lists!$E$2:$E$133,'Quarterly Information'!$K543,Exchange_Value)+AD543*$N543*SUMIF(Lists!$E$2:$E$133,'Quarterly Information'!$M543,Exchange_Value)+AD543*$P543*SUMIF(Lists!$E$2:$E$133,'Quarterly Information'!$O543,Exchange_Value)+AD543*$R543*SUMIF(Lists!$E$2:$E$133,'Quarterly Information'!$Q543,Exchange_Value)+AD543*$T543*SUMIF(Lists!$E$2:$E$133,'Quarterly Information'!$S543,Exchange_Value))/1000,AD543*SUMIF(Lists!$E$2:$E$133,$I543,Exchange_Value)/1000),1)</f>
        <v>0</v>
      </c>
      <c r="CH543" s="218">
        <f>ROUND(IF($I543="Other HFC Blend",(AE543*$L543*SUMIF(Lists!$E$2:$E$133,'Quarterly Information'!$K543,Exchange_Value)+AE543*$N543*SUMIF(Lists!$E$2:$E$133,'Quarterly Information'!$M543,Exchange_Value)+AE543*$P543*SUMIF(Lists!$E$2:$E$133,'Quarterly Information'!$O543,Exchange_Value)+AE543*$R543*SUMIF(Lists!$E$2:$E$133,'Quarterly Information'!$Q543,Exchange_Value)+AE543*$T543*SUMIF(Lists!$E$2:$E$133,'Quarterly Information'!$S543,Exchange_Value))/1000,AE543*SUMIF(Lists!$E$2:$E$133,$I543,Exchange_Value)/1000),1)</f>
        <v>0</v>
      </c>
      <c r="CI543" s="218">
        <f>ROUND(IF($I543="Other HFC Blend",(AF543*$L543*SUMIF(Lists!$E$2:$E$133,'Quarterly Information'!$K543,Exchange_Value)+AF543*$N543*SUMIF(Lists!$E$2:$E$133,'Quarterly Information'!$M543,Exchange_Value)+AF543*$P543*SUMIF(Lists!$E$2:$E$133,'Quarterly Information'!$O543,Exchange_Value)+AF543*$R543*SUMIF(Lists!$E$2:$E$133,'Quarterly Information'!$Q543,Exchange_Value)+AF543*$T543*SUMIF(Lists!$E$2:$E$133,'Quarterly Information'!$S543,Exchange_Value))/1000,AF543*SUMIF(Lists!$E$2:$E$133,$I543,Exchange_Value)/1000),1)</f>
        <v>0</v>
      </c>
    </row>
    <row r="544" spans="1:87" ht="14" x14ac:dyDescent="0.25">
      <c r="A544" s="39">
        <v>502</v>
      </c>
      <c r="B544" s="90" t="str">
        <f t="shared" si="342"/>
        <v/>
      </c>
      <c r="C544" s="159"/>
      <c r="D544" s="91"/>
      <c r="E544" s="174"/>
      <c r="F544" s="92"/>
      <c r="G544" s="93"/>
      <c r="H544" s="94"/>
      <c r="I544" s="92"/>
      <c r="J544" s="200"/>
      <c r="K544" s="210"/>
      <c r="L544" s="95"/>
      <c r="M544" s="92"/>
      <c r="N544" s="95"/>
      <c r="O544" s="92"/>
      <c r="P544" s="95"/>
      <c r="Q544" s="128"/>
      <c r="R544" s="95"/>
      <c r="S544" s="128"/>
      <c r="T544" s="211"/>
      <c r="U544" s="203"/>
      <c r="V544" s="92"/>
      <c r="W544" s="96"/>
      <c r="X544" s="92"/>
      <c r="Y544" s="220"/>
      <c r="Z544" s="226"/>
      <c r="AA544" s="165"/>
      <c r="AB544" s="165"/>
      <c r="AC544" s="165"/>
      <c r="AD544" s="165"/>
      <c r="AE544" s="165"/>
      <c r="AF544" s="168"/>
      <c r="AG544"/>
      <c r="AH544" s="107">
        <f t="shared" si="344"/>
        <v>0</v>
      </c>
      <c r="AI544" s="107">
        <f t="shared" si="345"/>
        <v>0</v>
      </c>
      <c r="AJ544" s="107">
        <f t="shared" si="346"/>
        <v>0</v>
      </c>
      <c r="AK544" s="107">
        <f t="shared" si="347"/>
        <v>0</v>
      </c>
      <c r="AL544" s="107">
        <f t="shared" si="348"/>
        <v>0</v>
      </c>
      <c r="AM544" s="107">
        <f t="shared" si="343"/>
        <v>0</v>
      </c>
      <c r="AO544" s="161" t="e">
        <f t="shared" si="349"/>
        <v>#DIV/0!</v>
      </c>
      <c r="AP544" s="161" t="e">
        <f t="shared" si="350"/>
        <v>#DIV/0!</v>
      </c>
      <c r="AQ544" s="161" t="e">
        <f t="shared" si="351"/>
        <v>#DIV/0!</v>
      </c>
      <c r="AR544" s="161" t="e">
        <f t="shared" si="352"/>
        <v>#DIV/0!</v>
      </c>
      <c r="AS544" s="161" t="e">
        <f t="shared" si="353"/>
        <v>#DIV/0!</v>
      </c>
      <c r="AT544" s="107">
        <f t="shared" si="354"/>
        <v>0</v>
      </c>
      <c r="AU544" s="161" t="e">
        <f t="shared" si="355"/>
        <v>#DIV/0!</v>
      </c>
      <c r="AV544" s="161" t="e">
        <f t="shared" si="356"/>
        <v>#DIV/0!</v>
      </c>
      <c r="AW544" s="161" t="e">
        <f t="shared" si="357"/>
        <v>#DIV/0!</v>
      </c>
      <c r="AX544" s="161" t="e">
        <f t="shared" si="358"/>
        <v>#DIV/0!</v>
      </c>
      <c r="AY544" s="161" t="e">
        <f t="shared" si="359"/>
        <v>#DIV/0!</v>
      </c>
      <c r="AZ544" s="107">
        <f t="shared" si="360"/>
        <v>0</v>
      </c>
      <c r="BA544" s="161" t="e">
        <f t="shared" si="361"/>
        <v>#DIV/0!</v>
      </c>
      <c r="BB544" s="161" t="e">
        <f t="shared" si="362"/>
        <v>#DIV/0!</v>
      </c>
      <c r="BC544" s="161" t="e">
        <f t="shared" si="363"/>
        <v>#DIV/0!</v>
      </c>
      <c r="BD544" s="161" t="e">
        <f t="shared" si="364"/>
        <v>#DIV/0!</v>
      </c>
      <c r="BE544" s="161" t="e">
        <f t="shared" si="365"/>
        <v>#DIV/0!</v>
      </c>
      <c r="BF544" s="107">
        <f t="shared" si="366"/>
        <v>0</v>
      </c>
      <c r="BG544" s="161" t="e">
        <f t="shared" si="367"/>
        <v>#DIV/0!</v>
      </c>
      <c r="BH544" s="161" t="e">
        <f t="shared" si="368"/>
        <v>#DIV/0!</v>
      </c>
      <c r="BI544" s="161" t="e">
        <f t="shared" si="369"/>
        <v>#DIV/0!</v>
      </c>
      <c r="BJ544" s="161" t="e">
        <f t="shared" si="370"/>
        <v>#DIV/0!</v>
      </c>
      <c r="BK544" s="161" t="e">
        <f t="shared" si="371"/>
        <v>#DIV/0!</v>
      </c>
      <c r="BL544" s="107">
        <f t="shared" si="372"/>
        <v>0</v>
      </c>
      <c r="BM544" s="161" t="e">
        <f t="shared" si="373"/>
        <v>#DIV/0!</v>
      </c>
      <c r="BN544" s="161" t="e">
        <f t="shared" si="374"/>
        <v>#DIV/0!</v>
      </c>
      <c r="BO544" s="161" t="e">
        <f t="shared" si="375"/>
        <v>#DIV/0!</v>
      </c>
      <c r="BP544" s="161" t="e">
        <f t="shared" si="376"/>
        <v>#DIV/0!</v>
      </c>
      <c r="BQ544" s="161" t="e">
        <f t="shared" si="377"/>
        <v>#DIV/0!</v>
      </c>
      <c r="BR544" s="107">
        <f t="shared" si="378"/>
        <v>0</v>
      </c>
      <c r="BS544" s="161" t="e">
        <f t="shared" si="379"/>
        <v>#DIV/0!</v>
      </c>
      <c r="BT544" s="161" t="e">
        <f t="shared" si="380"/>
        <v>#DIV/0!</v>
      </c>
      <c r="BU544" s="161" t="e">
        <f t="shared" si="381"/>
        <v>#DIV/0!</v>
      </c>
      <c r="BV544" s="161" t="e">
        <f t="shared" si="382"/>
        <v>#DIV/0!</v>
      </c>
      <c r="BW544" s="161" t="e">
        <f t="shared" si="383"/>
        <v>#DIV/0!</v>
      </c>
      <c r="BX544" s="107">
        <f t="shared" si="384"/>
        <v>0</v>
      </c>
      <c r="BZ544" s="40" t="e">
        <f>VLOOKUP(I544,Lists!$D$2:$D$19,1,FALSE)</f>
        <v>#N/A</v>
      </c>
      <c r="CA544" s="40" t="e">
        <f>VLOOKUP($I544,Blends!$B$2:$B$115,1,FALSE)</f>
        <v>#N/A</v>
      </c>
      <c r="CC544" s="218">
        <f>ROUND(IF($I544="Other HFC Blend",(Z544*$L544*SUMIF(Lists!$E$2:$E$133,'Quarterly Information'!$K544,Exchange_Value)+Z544*$N544*SUMIF(Lists!$E$2:$E$133,'Quarterly Information'!$M544,Exchange_Value)+Z544*$P544*SUMIF(Lists!$E$2:$E$133,'Quarterly Information'!$O544,Exchange_Value)+Z544*$R544*SUMIF(Lists!$E$2:$E$133,'Quarterly Information'!$Q544,Exchange_Value)+Z544*$T544*SUMIF(Lists!$E$2:$E$133,'Quarterly Information'!$S544,Exchange_Value))/1000,Z544*SUMIF(Lists!$E$2:$E$133,$I544,Exchange_Value)/1000),1)</f>
        <v>0</v>
      </c>
      <c r="CD544" s="218">
        <f>ROUND(IF($I544="Other HFC Blend",(AA544*$L544*SUMIF(Lists!$E$2:$E$133,'Quarterly Information'!$K544,Exchange_Value)+AA544*$N544*SUMIF(Lists!$E$2:$E$133,'Quarterly Information'!$M544,Exchange_Value)+AA544*$P544*SUMIF(Lists!$E$2:$E$133,'Quarterly Information'!$O544,Exchange_Value)+AA544*$R544*SUMIF(Lists!$E$2:$E$133,'Quarterly Information'!$Q544,Exchange_Value)+AA544*$T544*SUMIF(Lists!$E$2:$E$133,'Quarterly Information'!$S544,Exchange_Value))/1000,AA544*SUMIF(Lists!$E$2:$E$133,$I544,Exchange_Value)/1000),1)</f>
        <v>0</v>
      </c>
      <c r="CE544" s="218">
        <f>ROUND(IF($I544="Other HFC Blend",(AB544*$L544*SUMIF(Lists!$E$2:$E$133,'Quarterly Information'!$K544,Exchange_Value)+AB544*$N544*SUMIF(Lists!$E$2:$E$133,'Quarterly Information'!$M544,Exchange_Value)+AB544*$P544*SUMIF(Lists!$E$2:$E$133,'Quarterly Information'!$O544,Exchange_Value)+AB544*$R544*SUMIF(Lists!$E$2:$E$133,'Quarterly Information'!$Q544,Exchange_Value)+AB544*$T544*SUMIF(Lists!$E$2:$E$133,'Quarterly Information'!$S544,Exchange_Value))/1000,AB544*SUMIF(Lists!$E$2:$E$133,$I544,Exchange_Value)/1000),1)</f>
        <v>0</v>
      </c>
      <c r="CF544" s="218">
        <f>ROUND(IF($I544="Other HFC Blend",(AC544*$L544*SUMIF(Lists!$E$2:$E$133,'Quarterly Information'!$K544,Exchange_Value)+AC544*$N544*SUMIF(Lists!$E$2:$E$133,'Quarterly Information'!$M544,Exchange_Value)+AC544*$P544*SUMIF(Lists!$E$2:$E$133,'Quarterly Information'!$O544,Exchange_Value)+AC544*$R544*SUMIF(Lists!$E$2:$E$133,'Quarterly Information'!$Q544,Exchange_Value)+AC544*$T544*SUMIF(Lists!$E$2:$E$133,'Quarterly Information'!$S544,Exchange_Value))/1000,AC544*SUMIF(Lists!$E$2:$E$133,$I544,Exchange_Value)/1000),1)</f>
        <v>0</v>
      </c>
      <c r="CG544" s="218">
        <f>ROUND(IF($I544="Other HFC Blend",(AD544*$L544*SUMIF(Lists!$E$2:$E$133,'Quarterly Information'!$K544,Exchange_Value)+AD544*$N544*SUMIF(Lists!$E$2:$E$133,'Quarterly Information'!$M544,Exchange_Value)+AD544*$P544*SUMIF(Lists!$E$2:$E$133,'Quarterly Information'!$O544,Exchange_Value)+AD544*$R544*SUMIF(Lists!$E$2:$E$133,'Quarterly Information'!$Q544,Exchange_Value)+AD544*$T544*SUMIF(Lists!$E$2:$E$133,'Quarterly Information'!$S544,Exchange_Value))/1000,AD544*SUMIF(Lists!$E$2:$E$133,$I544,Exchange_Value)/1000),1)</f>
        <v>0</v>
      </c>
      <c r="CH544" s="218">
        <f>ROUND(IF($I544="Other HFC Blend",(AE544*$L544*SUMIF(Lists!$E$2:$E$133,'Quarterly Information'!$K544,Exchange_Value)+AE544*$N544*SUMIF(Lists!$E$2:$E$133,'Quarterly Information'!$M544,Exchange_Value)+AE544*$P544*SUMIF(Lists!$E$2:$E$133,'Quarterly Information'!$O544,Exchange_Value)+AE544*$R544*SUMIF(Lists!$E$2:$E$133,'Quarterly Information'!$Q544,Exchange_Value)+AE544*$T544*SUMIF(Lists!$E$2:$E$133,'Quarterly Information'!$S544,Exchange_Value))/1000,AE544*SUMIF(Lists!$E$2:$E$133,$I544,Exchange_Value)/1000),1)</f>
        <v>0</v>
      </c>
      <c r="CI544" s="218">
        <f>ROUND(IF($I544="Other HFC Blend",(AF544*$L544*SUMIF(Lists!$E$2:$E$133,'Quarterly Information'!$K544,Exchange_Value)+AF544*$N544*SUMIF(Lists!$E$2:$E$133,'Quarterly Information'!$M544,Exchange_Value)+AF544*$P544*SUMIF(Lists!$E$2:$E$133,'Quarterly Information'!$O544,Exchange_Value)+AF544*$R544*SUMIF(Lists!$E$2:$E$133,'Quarterly Information'!$Q544,Exchange_Value)+AF544*$T544*SUMIF(Lists!$E$2:$E$133,'Quarterly Information'!$S544,Exchange_Value))/1000,AF544*SUMIF(Lists!$E$2:$E$133,$I544,Exchange_Value)/1000),1)</f>
        <v>0</v>
      </c>
    </row>
    <row r="545" spans="1:87" ht="14" x14ac:dyDescent="0.25">
      <c r="A545" s="39">
        <v>503</v>
      </c>
      <c r="B545" s="90" t="str">
        <f t="shared" si="342"/>
        <v/>
      </c>
      <c r="C545" s="159"/>
      <c r="D545" s="91"/>
      <c r="E545" s="174"/>
      <c r="F545" s="92"/>
      <c r="G545" s="93"/>
      <c r="H545" s="94"/>
      <c r="I545" s="92"/>
      <c r="J545" s="200"/>
      <c r="K545" s="210"/>
      <c r="L545" s="95"/>
      <c r="M545" s="92"/>
      <c r="N545" s="95"/>
      <c r="O545" s="92"/>
      <c r="P545" s="95"/>
      <c r="Q545" s="128"/>
      <c r="R545" s="95"/>
      <c r="S545" s="128"/>
      <c r="T545" s="211"/>
      <c r="U545" s="203"/>
      <c r="V545" s="92"/>
      <c r="W545" s="96"/>
      <c r="X545" s="92"/>
      <c r="Y545" s="220"/>
      <c r="Z545" s="226"/>
      <c r="AA545" s="165"/>
      <c r="AB545" s="165"/>
      <c r="AC545" s="165"/>
      <c r="AD545" s="165"/>
      <c r="AE545" s="165"/>
      <c r="AF545" s="168"/>
      <c r="AG545"/>
      <c r="AH545" s="107">
        <f t="shared" si="344"/>
        <v>0</v>
      </c>
      <c r="AI545" s="107">
        <f t="shared" si="345"/>
        <v>0</v>
      </c>
      <c r="AJ545" s="107">
        <f t="shared" si="346"/>
        <v>0</v>
      </c>
      <c r="AK545" s="107">
        <f t="shared" si="347"/>
        <v>0</v>
      </c>
      <c r="AL545" s="107">
        <f t="shared" si="348"/>
        <v>0</v>
      </c>
      <c r="AM545" s="107">
        <f t="shared" si="343"/>
        <v>0</v>
      </c>
      <c r="AO545" s="161" t="e">
        <f t="shared" si="349"/>
        <v>#DIV/0!</v>
      </c>
      <c r="AP545" s="161" t="e">
        <f t="shared" si="350"/>
        <v>#DIV/0!</v>
      </c>
      <c r="AQ545" s="161" t="e">
        <f t="shared" si="351"/>
        <v>#DIV/0!</v>
      </c>
      <c r="AR545" s="161" t="e">
        <f t="shared" si="352"/>
        <v>#DIV/0!</v>
      </c>
      <c r="AS545" s="161" t="e">
        <f t="shared" si="353"/>
        <v>#DIV/0!</v>
      </c>
      <c r="AT545" s="107">
        <f t="shared" si="354"/>
        <v>0</v>
      </c>
      <c r="AU545" s="161" t="e">
        <f t="shared" si="355"/>
        <v>#DIV/0!</v>
      </c>
      <c r="AV545" s="161" t="e">
        <f t="shared" si="356"/>
        <v>#DIV/0!</v>
      </c>
      <c r="AW545" s="161" t="e">
        <f t="shared" si="357"/>
        <v>#DIV/0!</v>
      </c>
      <c r="AX545" s="161" t="e">
        <f t="shared" si="358"/>
        <v>#DIV/0!</v>
      </c>
      <c r="AY545" s="161" t="e">
        <f t="shared" si="359"/>
        <v>#DIV/0!</v>
      </c>
      <c r="AZ545" s="107">
        <f t="shared" si="360"/>
        <v>0</v>
      </c>
      <c r="BA545" s="161" t="e">
        <f t="shared" si="361"/>
        <v>#DIV/0!</v>
      </c>
      <c r="BB545" s="161" t="e">
        <f t="shared" si="362"/>
        <v>#DIV/0!</v>
      </c>
      <c r="BC545" s="161" t="e">
        <f t="shared" si="363"/>
        <v>#DIV/0!</v>
      </c>
      <c r="BD545" s="161" t="e">
        <f t="shared" si="364"/>
        <v>#DIV/0!</v>
      </c>
      <c r="BE545" s="161" t="e">
        <f t="shared" si="365"/>
        <v>#DIV/0!</v>
      </c>
      <c r="BF545" s="107">
        <f t="shared" si="366"/>
        <v>0</v>
      </c>
      <c r="BG545" s="161" t="e">
        <f t="shared" si="367"/>
        <v>#DIV/0!</v>
      </c>
      <c r="BH545" s="161" t="e">
        <f t="shared" si="368"/>
        <v>#DIV/0!</v>
      </c>
      <c r="BI545" s="161" t="e">
        <f t="shared" si="369"/>
        <v>#DIV/0!</v>
      </c>
      <c r="BJ545" s="161" t="e">
        <f t="shared" si="370"/>
        <v>#DIV/0!</v>
      </c>
      <c r="BK545" s="161" t="e">
        <f t="shared" si="371"/>
        <v>#DIV/0!</v>
      </c>
      <c r="BL545" s="107">
        <f t="shared" si="372"/>
        <v>0</v>
      </c>
      <c r="BM545" s="161" t="e">
        <f t="shared" si="373"/>
        <v>#DIV/0!</v>
      </c>
      <c r="BN545" s="161" t="e">
        <f t="shared" si="374"/>
        <v>#DIV/0!</v>
      </c>
      <c r="BO545" s="161" t="e">
        <f t="shared" si="375"/>
        <v>#DIV/0!</v>
      </c>
      <c r="BP545" s="161" t="e">
        <f t="shared" si="376"/>
        <v>#DIV/0!</v>
      </c>
      <c r="BQ545" s="161" t="e">
        <f t="shared" si="377"/>
        <v>#DIV/0!</v>
      </c>
      <c r="BR545" s="107">
        <f t="shared" si="378"/>
        <v>0</v>
      </c>
      <c r="BS545" s="161" t="e">
        <f t="shared" si="379"/>
        <v>#DIV/0!</v>
      </c>
      <c r="BT545" s="161" t="e">
        <f t="shared" si="380"/>
        <v>#DIV/0!</v>
      </c>
      <c r="BU545" s="161" t="e">
        <f t="shared" si="381"/>
        <v>#DIV/0!</v>
      </c>
      <c r="BV545" s="161" t="e">
        <f t="shared" si="382"/>
        <v>#DIV/0!</v>
      </c>
      <c r="BW545" s="161" t="e">
        <f t="shared" si="383"/>
        <v>#DIV/0!</v>
      </c>
      <c r="BX545" s="107">
        <f t="shared" si="384"/>
        <v>0</v>
      </c>
      <c r="BZ545" s="40" t="e">
        <f>VLOOKUP(I545,Lists!$D$2:$D$19,1,FALSE)</f>
        <v>#N/A</v>
      </c>
      <c r="CA545" s="40" t="e">
        <f>VLOOKUP($I545,Blends!$B$2:$B$115,1,FALSE)</f>
        <v>#N/A</v>
      </c>
      <c r="CC545" s="218">
        <f>ROUND(IF($I545="Other HFC Blend",(Z545*$L545*SUMIF(Lists!$E$2:$E$133,'Quarterly Information'!$K545,Exchange_Value)+Z545*$N545*SUMIF(Lists!$E$2:$E$133,'Quarterly Information'!$M545,Exchange_Value)+Z545*$P545*SUMIF(Lists!$E$2:$E$133,'Quarterly Information'!$O545,Exchange_Value)+Z545*$R545*SUMIF(Lists!$E$2:$E$133,'Quarterly Information'!$Q545,Exchange_Value)+Z545*$T545*SUMIF(Lists!$E$2:$E$133,'Quarterly Information'!$S545,Exchange_Value))/1000,Z545*SUMIF(Lists!$E$2:$E$133,$I545,Exchange_Value)/1000),1)</f>
        <v>0</v>
      </c>
      <c r="CD545" s="218">
        <f>ROUND(IF($I545="Other HFC Blend",(AA545*$L545*SUMIF(Lists!$E$2:$E$133,'Quarterly Information'!$K545,Exchange_Value)+AA545*$N545*SUMIF(Lists!$E$2:$E$133,'Quarterly Information'!$M545,Exchange_Value)+AA545*$P545*SUMIF(Lists!$E$2:$E$133,'Quarterly Information'!$O545,Exchange_Value)+AA545*$R545*SUMIF(Lists!$E$2:$E$133,'Quarterly Information'!$Q545,Exchange_Value)+AA545*$T545*SUMIF(Lists!$E$2:$E$133,'Quarterly Information'!$S545,Exchange_Value))/1000,AA545*SUMIF(Lists!$E$2:$E$133,$I545,Exchange_Value)/1000),1)</f>
        <v>0</v>
      </c>
      <c r="CE545" s="218">
        <f>ROUND(IF($I545="Other HFC Blend",(AB545*$L545*SUMIF(Lists!$E$2:$E$133,'Quarterly Information'!$K545,Exchange_Value)+AB545*$N545*SUMIF(Lists!$E$2:$E$133,'Quarterly Information'!$M545,Exchange_Value)+AB545*$P545*SUMIF(Lists!$E$2:$E$133,'Quarterly Information'!$O545,Exchange_Value)+AB545*$R545*SUMIF(Lists!$E$2:$E$133,'Quarterly Information'!$Q545,Exchange_Value)+AB545*$T545*SUMIF(Lists!$E$2:$E$133,'Quarterly Information'!$S545,Exchange_Value))/1000,AB545*SUMIF(Lists!$E$2:$E$133,$I545,Exchange_Value)/1000),1)</f>
        <v>0</v>
      </c>
      <c r="CF545" s="218">
        <f>ROUND(IF($I545="Other HFC Blend",(AC545*$L545*SUMIF(Lists!$E$2:$E$133,'Quarterly Information'!$K545,Exchange_Value)+AC545*$N545*SUMIF(Lists!$E$2:$E$133,'Quarterly Information'!$M545,Exchange_Value)+AC545*$P545*SUMIF(Lists!$E$2:$E$133,'Quarterly Information'!$O545,Exchange_Value)+AC545*$R545*SUMIF(Lists!$E$2:$E$133,'Quarterly Information'!$Q545,Exchange_Value)+AC545*$T545*SUMIF(Lists!$E$2:$E$133,'Quarterly Information'!$S545,Exchange_Value))/1000,AC545*SUMIF(Lists!$E$2:$E$133,$I545,Exchange_Value)/1000),1)</f>
        <v>0</v>
      </c>
      <c r="CG545" s="218">
        <f>ROUND(IF($I545="Other HFC Blend",(AD545*$L545*SUMIF(Lists!$E$2:$E$133,'Quarterly Information'!$K545,Exchange_Value)+AD545*$N545*SUMIF(Lists!$E$2:$E$133,'Quarterly Information'!$M545,Exchange_Value)+AD545*$P545*SUMIF(Lists!$E$2:$E$133,'Quarterly Information'!$O545,Exchange_Value)+AD545*$R545*SUMIF(Lists!$E$2:$E$133,'Quarterly Information'!$Q545,Exchange_Value)+AD545*$T545*SUMIF(Lists!$E$2:$E$133,'Quarterly Information'!$S545,Exchange_Value))/1000,AD545*SUMIF(Lists!$E$2:$E$133,$I545,Exchange_Value)/1000),1)</f>
        <v>0</v>
      </c>
      <c r="CH545" s="218">
        <f>ROUND(IF($I545="Other HFC Blend",(AE545*$L545*SUMIF(Lists!$E$2:$E$133,'Quarterly Information'!$K545,Exchange_Value)+AE545*$N545*SUMIF(Lists!$E$2:$E$133,'Quarterly Information'!$M545,Exchange_Value)+AE545*$P545*SUMIF(Lists!$E$2:$E$133,'Quarterly Information'!$O545,Exchange_Value)+AE545*$R545*SUMIF(Lists!$E$2:$E$133,'Quarterly Information'!$Q545,Exchange_Value)+AE545*$T545*SUMIF(Lists!$E$2:$E$133,'Quarterly Information'!$S545,Exchange_Value))/1000,AE545*SUMIF(Lists!$E$2:$E$133,$I545,Exchange_Value)/1000),1)</f>
        <v>0</v>
      </c>
      <c r="CI545" s="218">
        <f>ROUND(IF($I545="Other HFC Blend",(AF545*$L545*SUMIF(Lists!$E$2:$E$133,'Quarterly Information'!$K545,Exchange_Value)+AF545*$N545*SUMIF(Lists!$E$2:$E$133,'Quarterly Information'!$M545,Exchange_Value)+AF545*$P545*SUMIF(Lists!$E$2:$E$133,'Quarterly Information'!$O545,Exchange_Value)+AF545*$R545*SUMIF(Lists!$E$2:$E$133,'Quarterly Information'!$Q545,Exchange_Value)+AF545*$T545*SUMIF(Lists!$E$2:$E$133,'Quarterly Information'!$S545,Exchange_Value))/1000,AF545*SUMIF(Lists!$E$2:$E$133,$I545,Exchange_Value)/1000),1)</f>
        <v>0</v>
      </c>
    </row>
    <row r="546" spans="1:87" ht="14" x14ac:dyDescent="0.25">
      <c r="A546" s="39">
        <v>504</v>
      </c>
      <c r="B546" s="90" t="str">
        <f t="shared" si="342"/>
        <v/>
      </c>
      <c r="C546" s="159"/>
      <c r="D546" s="91"/>
      <c r="E546" s="174"/>
      <c r="F546" s="92"/>
      <c r="G546" s="93"/>
      <c r="H546" s="94"/>
      <c r="I546" s="92"/>
      <c r="J546" s="200"/>
      <c r="K546" s="210"/>
      <c r="L546" s="95"/>
      <c r="M546" s="92"/>
      <c r="N546" s="95"/>
      <c r="O546" s="92"/>
      <c r="P546" s="95"/>
      <c r="Q546" s="128"/>
      <c r="R546" s="95"/>
      <c r="S546" s="128"/>
      <c r="T546" s="211"/>
      <c r="U546" s="203"/>
      <c r="V546" s="92"/>
      <c r="W546" s="96"/>
      <c r="X546" s="92"/>
      <c r="Y546" s="220"/>
      <c r="Z546" s="226"/>
      <c r="AA546" s="165"/>
      <c r="AB546" s="165"/>
      <c r="AC546" s="165"/>
      <c r="AD546" s="165"/>
      <c r="AE546" s="165"/>
      <c r="AF546" s="168"/>
      <c r="AG546"/>
      <c r="AH546" s="107">
        <f t="shared" si="344"/>
        <v>0</v>
      </c>
      <c r="AI546" s="107">
        <f t="shared" si="345"/>
        <v>0</v>
      </c>
      <c r="AJ546" s="107">
        <f t="shared" si="346"/>
        <v>0</v>
      </c>
      <c r="AK546" s="107">
        <f t="shared" si="347"/>
        <v>0</v>
      </c>
      <c r="AL546" s="107">
        <f t="shared" si="348"/>
        <v>0</v>
      </c>
      <c r="AM546" s="107">
        <f t="shared" si="343"/>
        <v>0</v>
      </c>
      <c r="AO546" s="161" t="e">
        <f t="shared" si="349"/>
        <v>#DIV/0!</v>
      </c>
      <c r="AP546" s="161" t="e">
        <f t="shared" si="350"/>
        <v>#DIV/0!</v>
      </c>
      <c r="AQ546" s="161" t="e">
        <f t="shared" si="351"/>
        <v>#DIV/0!</v>
      </c>
      <c r="AR546" s="161" t="e">
        <f t="shared" si="352"/>
        <v>#DIV/0!</v>
      </c>
      <c r="AS546" s="161" t="e">
        <f t="shared" si="353"/>
        <v>#DIV/0!</v>
      </c>
      <c r="AT546" s="107">
        <f t="shared" si="354"/>
        <v>0</v>
      </c>
      <c r="AU546" s="161" t="e">
        <f t="shared" si="355"/>
        <v>#DIV/0!</v>
      </c>
      <c r="AV546" s="161" t="e">
        <f t="shared" si="356"/>
        <v>#DIV/0!</v>
      </c>
      <c r="AW546" s="161" t="e">
        <f t="shared" si="357"/>
        <v>#DIV/0!</v>
      </c>
      <c r="AX546" s="161" t="e">
        <f t="shared" si="358"/>
        <v>#DIV/0!</v>
      </c>
      <c r="AY546" s="161" t="e">
        <f t="shared" si="359"/>
        <v>#DIV/0!</v>
      </c>
      <c r="AZ546" s="107">
        <f t="shared" si="360"/>
        <v>0</v>
      </c>
      <c r="BA546" s="161" t="e">
        <f t="shared" si="361"/>
        <v>#DIV/0!</v>
      </c>
      <c r="BB546" s="161" t="e">
        <f t="shared" si="362"/>
        <v>#DIV/0!</v>
      </c>
      <c r="BC546" s="161" t="e">
        <f t="shared" si="363"/>
        <v>#DIV/0!</v>
      </c>
      <c r="BD546" s="161" t="e">
        <f t="shared" si="364"/>
        <v>#DIV/0!</v>
      </c>
      <c r="BE546" s="161" t="e">
        <f t="shared" si="365"/>
        <v>#DIV/0!</v>
      </c>
      <c r="BF546" s="107">
        <f t="shared" si="366"/>
        <v>0</v>
      </c>
      <c r="BG546" s="161" t="e">
        <f t="shared" si="367"/>
        <v>#DIV/0!</v>
      </c>
      <c r="BH546" s="161" t="e">
        <f t="shared" si="368"/>
        <v>#DIV/0!</v>
      </c>
      <c r="BI546" s="161" t="e">
        <f t="shared" si="369"/>
        <v>#DIV/0!</v>
      </c>
      <c r="BJ546" s="161" t="e">
        <f t="shared" si="370"/>
        <v>#DIV/0!</v>
      </c>
      <c r="BK546" s="161" t="e">
        <f t="shared" si="371"/>
        <v>#DIV/0!</v>
      </c>
      <c r="BL546" s="107">
        <f t="shared" si="372"/>
        <v>0</v>
      </c>
      <c r="BM546" s="161" t="e">
        <f t="shared" si="373"/>
        <v>#DIV/0!</v>
      </c>
      <c r="BN546" s="161" t="e">
        <f t="shared" si="374"/>
        <v>#DIV/0!</v>
      </c>
      <c r="BO546" s="161" t="e">
        <f t="shared" si="375"/>
        <v>#DIV/0!</v>
      </c>
      <c r="BP546" s="161" t="e">
        <f t="shared" si="376"/>
        <v>#DIV/0!</v>
      </c>
      <c r="BQ546" s="161" t="e">
        <f t="shared" si="377"/>
        <v>#DIV/0!</v>
      </c>
      <c r="BR546" s="107">
        <f t="shared" si="378"/>
        <v>0</v>
      </c>
      <c r="BS546" s="161" t="e">
        <f t="shared" si="379"/>
        <v>#DIV/0!</v>
      </c>
      <c r="BT546" s="161" t="e">
        <f t="shared" si="380"/>
        <v>#DIV/0!</v>
      </c>
      <c r="BU546" s="161" t="e">
        <f t="shared" si="381"/>
        <v>#DIV/0!</v>
      </c>
      <c r="BV546" s="161" t="e">
        <f t="shared" si="382"/>
        <v>#DIV/0!</v>
      </c>
      <c r="BW546" s="161" t="e">
        <f t="shared" si="383"/>
        <v>#DIV/0!</v>
      </c>
      <c r="BX546" s="107">
        <f t="shared" si="384"/>
        <v>0</v>
      </c>
      <c r="BZ546" s="40" t="e">
        <f>VLOOKUP(I546,Lists!$D$2:$D$19,1,FALSE)</f>
        <v>#N/A</v>
      </c>
      <c r="CA546" s="40" t="e">
        <f>VLOOKUP($I546,Blends!$B$2:$B$115,1,FALSE)</f>
        <v>#N/A</v>
      </c>
      <c r="CC546" s="218">
        <f>ROUND(IF($I546="Other HFC Blend",(Z546*$L546*SUMIF(Lists!$E$2:$E$133,'Quarterly Information'!$K546,Exchange_Value)+Z546*$N546*SUMIF(Lists!$E$2:$E$133,'Quarterly Information'!$M546,Exchange_Value)+Z546*$P546*SUMIF(Lists!$E$2:$E$133,'Quarterly Information'!$O546,Exchange_Value)+Z546*$R546*SUMIF(Lists!$E$2:$E$133,'Quarterly Information'!$Q546,Exchange_Value)+Z546*$T546*SUMIF(Lists!$E$2:$E$133,'Quarterly Information'!$S546,Exchange_Value))/1000,Z546*SUMIF(Lists!$E$2:$E$133,$I546,Exchange_Value)/1000),1)</f>
        <v>0</v>
      </c>
      <c r="CD546" s="218">
        <f>ROUND(IF($I546="Other HFC Blend",(AA546*$L546*SUMIF(Lists!$E$2:$E$133,'Quarterly Information'!$K546,Exchange_Value)+AA546*$N546*SUMIF(Lists!$E$2:$E$133,'Quarterly Information'!$M546,Exchange_Value)+AA546*$P546*SUMIF(Lists!$E$2:$E$133,'Quarterly Information'!$O546,Exchange_Value)+AA546*$R546*SUMIF(Lists!$E$2:$E$133,'Quarterly Information'!$Q546,Exchange_Value)+AA546*$T546*SUMIF(Lists!$E$2:$E$133,'Quarterly Information'!$S546,Exchange_Value))/1000,AA546*SUMIF(Lists!$E$2:$E$133,$I546,Exchange_Value)/1000),1)</f>
        <v>0</v>
      </c>
      <c r="CE546" s="218">
        <f>ROUND(IF($I546="Other HFC Blend",(AB546*$L546*SUMIF(Lists!$E$2:$E$133,'Quarterly Information'!$K546,Exchange_Value)+AB546*$N546*SUMIF(Lists!$E$2:$E$133,'Quarterly Information'!$M546,Exchange_Value)+AB546*$P546*SUMIF(Lists!$E$2:$E$133,'Quarterly Information'!$O546,Exchange_Value)+AB546*$R546*SUMIF(Lists!$E$2:$E$133,'Quarterly Information'!$Q546,Exchange_Value)+AB546*$T546*SUMIF(Lists!$E$2:$E$133,'Quarterly Information'!$S546,Exchange_Value))/1000,AB546*SUMIF(Lists!$E$2:$E$133,$I546,Exchange_Value)/1000),1)</f>
        <v>0</v>
      </c>
      <c r="CF546" s="218">
        <f>ROUND(IF($I546="Other HFC Blend",(AC546*$L546*SUMIF(Lists!$E$2:$E$133,'Quarterly Information'!$K546,Exchange_Value)+AC546*$N546*SUMIF(Lists!$E$2:$E$133,'Quarterly Information'!$M546,Exchange_Value)+AC546*$P546*SUMIF(Lists!$E$2:$E$133,'Quarterly Information'!$O546,Exchange_Value)+AC546*$R546*SUMIF(Lists!$E$2:$E$133,'Quarterly Information'!$Q546,Exchange_Value)+AC546*$T546*SUMIF(Lists!$E$2:$E$133,'Quarterly Information'!$S546,Exchange_Value))/1000,AC546*SUMIF(Lists!$E$2:$E$133,$I546,Exchange_Value)/1000),1)</f>
        <v>0</v>
      </c>
      <c r="CG546" s="218">
        <f>ROUND(IF($I546="Other HFC Blend",(AD546*$L546*SUMIF(Lists!$E$2:$E$133,'Quarterly Information'!$K546,Exchange_Value)+AD546*$N546*SUMIF(Lists!$E$2:$E$133,'Quarterly Information'!$M546,Exchange_Value)+AD546*$P546*SUMIF(Lists!$E$2:$E$133,'Quarterly Information'!$O546,Exchange_Value)+AD546*$R546*SUMIF(Lists!$E$2:$E$133,'Quarterly Information'!$Q546,Exchange_Value)+AD546*$T546*SUMIF(Lists!$E$2:$E$133,'Quarterly Information'!$S546,Exchange_Value))/1000,AD546*SUMIF(Lists!$E$2:$E$133,$I546,Exchange_Value)/1000),1)</f>
        <v>0</v>
      </c>
      <c r="CH546" s="218">
        <f>ROUND(IF($I546="Other HFC Blend",(AE546*$L546*SUMIF(Lists!$E$2:$E$133,'Quarterly Information'!$K546,Exchange_Value)+AE546*$N546*SUMIF(Lists!$E$2:$E$133,'Quarterly Information'!$M546,Exchange_Value)+AE546*$P546*SUMIF(Lists!$E$2:$E$133,'Quarterly Information'!$O546,Exchange_Value)+AE546*$R546*SUMIF(Lists!$E$2:$E$133,'Quarterly Information'!$Q546,Exchange_Value)+AE546*$T546*SUMIF(Lists!$E$2:$E$133,'Quarterly Information'!$S546,Exchange_Value))/1000,AE546*SUMIF(Lists!$E$2:$E$133,$I546,Exchange_Value)/1000),1)</f>
        <v>0</v>
      </c>
      <c r="CI546" s="218">
        <f>ROUND(IF($I546="Other HFC Blend",(AF546*$L546*SUMIF(Lists!$E$2:$E$133,'Quarterly Information'!$K546,Exchange_Value)+AF546*$N546*SUMIF(Lists!$E$2:$E$133,'Quarterly Information'!$M546,Exchange_Value)+AF546*$P546*SUMIF(Lists!$E$2:$E$133,'Quarterly Information'!$O546,Exchange_Value)+AF546*$R546*SUMIF(Lists!$E$2:$E$133,'Quarterly Information'!$Q546,Exchange_Value)+AF546*$T546*SUMIF(Lists!$E$2:$E$133,'Quarterly Information'!$S546,Exchange_Value))/1000,AF546*SUMIF(Lists!$E$2:$E$133,$I546,Exchange_Value)/1000),1)</f>
        <v>0</v>
      </c>
    </row>
    <row r="547" spans="1:87" ht="14" x14ac:dyDescent="0.25">
      <c r="A547" s="39">
        <v>505</v>
      </c>
      <c r="B547" s="90" t="str">
        <f t="shared" si="342"/>
        <v/>
      </c>
      <c r="C547" s="159"/>
      <c r="D547" s="91"/>
      <c r="E547" s="174"/>
      <c r="F547" s="92"/>
      <c r="G547" s="93"/>
      <c r="H547" s="94"/>
      <c r="I547" s="92"/>
      <c r="J547" s="200"/>
      <c r="K547" s="210"/>
      <c r="L547" s="95"/>
      <c r="M547" s="92"/>
      <c r="N547" s="95"/>
      <c r="O547" s="92"/>
      <c r="P547" s="95"/>
      <c r="Q547" s="128"/>
      <c r="R547" s="95"/>
      <c r="S547" s="128"/>
      <c r="T547" s="211"/>
      <c r="U547" s="203"/>
      <c r="V547" s="92"/>
      <c r="W547" s="96"/>
      <c r="X547" s="92"/>
      <c r="Y547" s="220"/>
      <c r="Z547" s="226"/>
      <c r="AA547" s="165"/>
      <c r="AB547" s="165"/>
      <c r="AC547" s="165"/>
      <c r="AD547" s="165"/>
      <c r="AE547" s="165"/>
      <c r="AF547" s="168"/>
      <c r="AG547"/>
      <c r="AH547" s="107">
        <f t="shared" si="344"/>
        <v>0</v>
      </c>
      <c r="AI547" s="107">
        <f t="shared" si="345"/>
        <v>0</v>
      </c>
      <c r="AJ547" s="107">
        <f t="shared" si="346"/>
        <v>0</v>
      </c>
      <c r="AK547" s="107">
        <f t="shared" si="347"/>
        <v>0</v>
      </c>
      <c r="AL547" s="107">
        <f t="shared" si="348"/>
        <v>0</v>
      </c>
      <c r="AM547" s="107">
        <f t="shared" si="343"/>
        <v>0</v>
      </c>
      <c r="AO547" s="161" t="e">
        <f t="shared" si="349"/>
        <v>#DIV/0!</v>
      </c>
      <c r="AP547" s="161" t="e">
        <f t="shared" si="350"/>
        <v>#DIV/0!</v>
      </c>
      <c r="AQ547" s="161" t="e">
        <f t="shared" si="351"/>
        <v>#DIV/0!</v>
      </c>
      <c r="AR547" s="161" t="e">
        <f t="shared" si="352"/>
        <v>#DIV/0!</v>
      </c>
      <c r="AS547" s="161" t="e">
        <f t="shared" si="353"/>
        <v>#DIV/0!</v>
      </c>
      <c r="AT547" s="107">
        <f t="shared" si="354"/>
        <v>0</v>
      </c>
      <c r="AU547" s="161" t="e">
        <f t="shared" si="355"/>
        <v>#DIV/0!</v>
      </c>
      <c r="AV547" s="161" t="e">
        <f t="shared" si="356"/>
        <v>#DIV/0!</v>
      </c>
      <c r="AW547" s="161" t="e">
        <f t="shared" si="357"/>
        <v>#DIV/0!</v>
      </c>
      <c r="AX547" s="161" t="e">
        <f t="shared" si="358"/>
        <v>#DIV/0!</v>
      </c>
      <c r="AY547" s="161" t="e">
        <f t="shared" si="359"/>
        <v>#DIV/0!</v>
      </c>
      <c r="AZ547" s="107">
        <f t="shared" si="360"/>
        <v>0</v>
      </c>
      <c r="BA547" s="161" t="e">
        <f t="shared" si="361"/>
        <v>#DIV/0!</v>
      </c>
      <c r="BB547" s="161" t="e">
        <f t="shared" si="362"/>
        <v>#DIV/0!</v>
      </c>
      <c r="BC547" s="161" t="e">
        <f t="shared" si="363"/>
        <v>#DIV/0!</v>
      </c>
      <c r="BD547" s="161" t="e">
        <f t="shared" si="364"/>
        <v>#DIV/0!</v>
      </c>
      <c r="BE547" s="161" t="e">
        <f t="shared" si="365"/>
        <v>#DIV/0!</v>
      </c>
      <c r="BF547" s="107">
        <f t="shared" si="366"/>
        <v>0</v>
      </c>
      <c r="BG547" s="161" t="e">
        <f t="shared" si="367"/>
        <v>#DIV/0!</v>
      </c>
      <c r="BH547" s="161" t="e">
        <f t="shared" si="368"/>
        <v>#DIV/0!</v>
      </c>
      <c r="BI547" s="161" t="e">
        <f t="shared" si="369"/>
        <v>#DIV/0!</v>
      </c>
      <c r="BJ547" s="161" t="e">
        <f t="shared" si="370"/>
        <v>#DIV/0!</v>
      </c>
      <c r="BK547" s="161" t="e">
        <f t="shared" si="371"/>
        <v>#DIV/0!</v>
      </c>
      <c r="BL547" s="107">
        <f t="shared" si="372"/>
        <v>0</v>
      </c>
      <c r="BM547" s="161" t="e">
        <f t="shared" si="373"/>
        <v>#DIV/0!</v>
      </c>
      <c r="BN547" s="161" t="e">
        <f t="shared" si="374"/>
        <v>#DIV/0!</v>
      </c>
      <c r="BO547" s="161" t="e">
        <f t="shared" si="375"/>
        <v>#DIV/0!</v>
      </c>
      <c r="BP547" s="161" t="e">
        <f t="shared" si="376"/>
        <v>#DIV/0!</v>
      </c>
      <c r="BQ547" s="161" t="e">
        <f t="shared" si="377"/>
        <v>#DIV/0!</v>
      </c>
      <c r="BR547" s="107">
        <f t="shared" si="378"/>
        <v>0</v>
      </c>
      <c r="BS547" s="161" t="e">
        <f t="shared" si="379"/>
        <v>#DIV/0!</v>
      </c>
      <c r="BT547" s="161" t="e">
        <f t="shared" si="380"/>
        <v>#DIV/0!</v>
      </c>
      <c r="BU547" s="161" t="e">
        <f t="shared" si="381"/>
        <v>#DIV/0!</v>
      </c>
      <c r="BV547" s="161" t="e">
        <f t="shared" si="382"/>
        <v>#DIV/0!</v>
      </c>
      <c r="BW547" s="161" t="e">
        <f t="shared" si="383"/>
        <v>#DIV/0!</v>
      </c>
      <c r="BX547" s="107">
        <f t="shared" si="384"/>
        <v>0</v>
      </c>
      <c r="BZ547" s="40" t="e">
        <f>VLOOKUP(I547,Lists!$D$2:$D$19,1,FALSE)</f>
        <v>#N/A</v>
      </c>
      <c r="CA547" s="40" t="e">
        <f>VLOOKUP($I547,Blends!$B$2:$B$115,1,FALSE)</f>
        <v>#N/A</v>
      </c>
      <c r="CC547" s="218">
        <f>ROUND(IF($I547="Other HFC Blend",(Z547*$L547*SUMIF(Lists!$E$2:$E$133,'Quarterly Information'!$K547,Exchange_Value)+Z547*$N547*SUMIF(Lists!$E$2:$E$133,'Quarterly Information'!$M547,Exchange_Value)+Z547*$P547*SUMIF(Lists!$E$2:$E$133,'Quarterly Information'!$O547,Exchange_Value)+Z547*$R547*SUMIF(Lists!$E$2:$E$133,'Quarterly Information'!$Q547,Exchange_Value)+Z547*$T547*SUMIF(Lists!$E$2:$E$133,'Quarterly Information'!$S547,Exchange_Value))/1000,Z547*SUMIF(Lists!$E$2:$E$133,$I547,Exchange_Value)/1000),1)</f>
        <v>0</v>
      </c>
      <c r="CD547" s="218">
        <f>ROUND(IF($I547="Other HFC Blend",(AA547*$L547*SUMIF(Lists!$E$2:$E$133,'Quarterly Information'!$K547,Exchange_Value)+AA547*$N547*SUMIF(Lists!$E$2:$E$133,'Quarterly Information'!$M547,Exchange_Value)+AA547*$P547*SUMIF(Lists!$E$2:$E$133,'Quarterly Information'!$O547,Exchange_Value)+AA547*$R547*SUMIF(Lists!$E$2:$E$133,'Quarterly Information'!$Q547,Exchange_Value)+AA547*$T547*SUMIF(Lists!$E$2:$E$133,'Quarterly Information'!$S547,Exchange_Value))/1000,AA547*SUMIF(Lists!$E$2:$E$133,$I547,Exchange_Value)/1000),1)</f>
        <v>0</v>
      </c>
      <c r="CE547" s="218">
        <f>ROUND(IF($I547="Other HFC Blend",(AB547*$L547*SUMIF(Lists!$E$2:$E$133,'Quarterly Information'!$K547,Exchange_Value)+AB547*$N547*SUMIF(Lists!$E$2:$E$133,'Quarterly Information'!$M547,Exchange_Value)+AB547*$P547*SUMIF(Lists!$E$2:$E$133,'Quarterly Information'!$O547,Exchange_Value)+AB547*$R547*SUMIF(Lists!$E$2:$E$133,'Quarterly Information'!$Q547,Exchange_Value)+AB547*$T547*SUMIF(Lists!$E$2:$E$133,'Quarterly Information'!$S547,Exchange_Value))/1000,AB547*SUMIF(Lists!$E$2:$E$133,$I547,Exchange_Value)/1000),1)</f>
        <v>0</v>
      </c>
      <c r="CF547" s="218">
        <f>ROUND(IF($I547="Other HFC Blend",(AC547*$L547*SUMIF(Lists!$E$2:$E$133,'Quarterly Information'!$K547,Exchange_Value)+AC547*$N547*SUMIF(Lists!$E$2:$E$133,'Quarterly Information'!$M547,Exchange_Value)+AC547*$P547*SUMIF(Lists!$E$2:$E$133,'Quarterly Information'!$O547,Exchange_Value)+AC547*$R547*SUMIF(Lists!$E$2:$E$133,'Quarterly Information'!$Q547,Exchange_Value)+AC547*$T547*SUMIF(Lists!$E$2:$E$133,'Quarterly Information'!$S547,Exchange_Value))/1000,AC547*SUMIF(Lists!$E$2:$E$133,$I547,Exchange_Value)/1000),1)</f>
        <v>0</v>
      </c>
      <c r="CG547" s="218">
        <f>ROUND(IF($I547="Other HFC Blend",(AD547*$L547*SUMIF(Lists!$E$2:$E$133,'Quarterly Information'!$K547,Exchange_Value)+AD547*$N547*SUMIF(Lists!$E$2:$E$133,'Quarterly Information'!$M547,Exchange_Value)+AD547*$P547*SUMIF(Lists!$E$2:$E$133,'Quarterly Information'!$O547,Exchange_Value)+AD547*$R547*SUMIF(Lists!$E$2:$E$133,'Quarterly Information'!$Q547,Exchange_Value)+AD547*$T547*SUMIF(Lists!$E$2:$E$133,'Quarterly Information'!$S547,Exchange_Value))/1000,AD547*SUMIF(Lists!$E$2:$E$133,$I547,Exchange_Value)/1000),1)</f>
        <v>0</v>
      </c>
      <c r="CH547" s="218">
        <f>ROUND(IF($I547="Other HFC Blend",(AE547*$L547*SUMIF(Lists!$E$2:$E$133,'Quarterly Information'!$K547,Exchange_Value)+AE547*$N547*SUMIF(Lists!$E$2:$E$133,'Quarterly Information'!$M547,Exchange_Value)+AE547*$P547*SUMIF(Lists!$E$2:$E$133,'Quarterly Information'!$O547,Exchange_Value)+AE547*$R547*SUMIF(Lists!$E$2:$E$133,'Quarterly Information'!$Q547,Exchange_Value)+AE547*$T547*SUMIF(Lists!$E$2:$E$133,'Quarterly Information'!$S547,Exchange_Value))/1000,AE547*SUMIF(Lists!$E$2:$E$133,$I547,Exchange_Value)/1000),1)</f>
        <v>0</v>
      </c>
      <c r="CI547" s="218">
        <f>ROUND(IF($I547="Other HFC Blend",(AF547*$L547*SUMIF(Lists!$E$2:$E$133,'Quarterly Information'!$K547,Exchange_Value)+AF547*$N547*SUMIF(Lists!$E$2:$E$133,'Quarterly Information'!$M547,Exchange_Value)+AF547*$P547*SUMIF(Lists!$E$2:$E$133,'Quarterly Information'!$O547,Exchange_Value)+AF547*$R547*SUMIF(Lists!$E$2:$E$133,'Quarterly Information'!$Q547,Exchange_Value)+AF547*$T547*SUMIF(Lists!$E$2:$E$133,'Quarterly Information'!$S547,Exchange_Value))/1000,AF547*SUMIF(Lists!$E$2:$E$133,$I547,Exchange_Value)/1000),1)</f>
        <v>0</v>
      </c>
    </row>
    <row r="548" spans="1:87" ht="14" x14ac:dyDescent="0.25">
      <c r="A548" s="39">
        <v>506</v>
      </c>
      <c r="B548" s="90" t="str">
        <f t="shared" si="342"/>
        <v/>
      </c>
      <c r="C548" s="159"/>
      <c r="D548" s="91"/>
      <c r="E548" s="174"/>
      <c r="F548" s="92"/>
      <c r="G548" s="93"/>
      <c r="H548" s="94"/>
      <c r="I548" s="92"/>
      <c r="J548" s="200"/>
      <c r="K548" s="210"/>
      <c r="L548" s="95"/>
      <c r="M548" s="92"/>
      <c r="N548" s="95"/>
      <c r="O548" s="92"/>
      <c r="P548" s="95"/>
      <c r="Q548" s="128"/>
      <c r="R548" s="95"/>
      <c r="S548" s="128"/>
      <c r="T548" s="211"/>
      <c r="U548" s="203"/>
      <c r="V548" s="92"/>
      <c r="W548" s="96"/>
      <c r="X548" s="92"/>
      <c r="Y548" s="220"/>
      <c r="Z548" s="226"/>
      <c r="AA548" s="165"/>
      <c r="AB548" s="165"/>
      <c r="AC548" s="165"/>
      <c r="AD548" s="165"/>
      <c r="AE548" s="165"/>
      <c r="AF548" s="168"/>
      <c r="AG548"/>
      <c r="AH548" s="107">
        <f t="shared" si="344"/>
        <v>0</v>
      </c>
      <c r="AI548" s="107">
        <f t="shared" si="345"/>
        <v>0</v>
      </c>
      <c r="AJ548" s="107">
        <f t="shared" si="346"/>
        <v>0</v>
      </c>
      <c r="AK548" s="107">
        <f t="shared" si="347"/>
        <v>0</v>
      </c>
      <c r="AL548" s="107">
        <f t="shared" si="348"/>
        <v>0</v>
      </c>
      <c r="AM548" s="107">
        <f t="shared" si="343"/>
        <v>0</v>
      </c>
      <c r="AO548" s="161" t="e">
        <f t="shared" si="349"/>
        <v>#DIV/0!</v>
      </c>
      <c r="AP548" s="161" t="e">
        <f t="shared" si="350"/>
        <v>#DIV/0!</v>
      </c>
      <c r="AQ548" s="161" t="e">
        <f t="shared" si="351"/>
        <v>#DIV/0!</v>
      </c>
      <c r="AR548" s="161" t="e">
        <f t="shared" si="352"/>
        <v>#DIV/0!</v>
      </c>
      <c r="AS548" s="161" t="e">
        <f t="shared" si="353"/>
        <v>#DIV/0!</v>
      </c>
      <c r="AT548" s="107">
        <f t="shared" si="354"/>
        <v>0</v>
      </c>
      <c r="AU548" s="161" t="e">
        <f t="shared" si="355"/>
        <v>#DIV/0!</v>
      </c>
      <c r="AV548" s="161" t="e">
        <f t="shared" si="356"/>
        <v>#DIV/0!</v>
      </c>
      <c r="AW548" s="161" t="e">
        <f t="shared" si="357"/>
        <v>#DIV/0!</v>
      </c>
      <c r="AX548" s="161" t="e">
        <f t="shared" si="358"/>
        <v>#DIV/0!</v>
      </c>
      <c r="AY548" s="161" t="e">
        <f t="shared" si="359"/>
        <v>#DIV/0!</v>
      </c>
      <c r="AZ548" s="107">
        <f t="shared" si="360"/>
        <v>0</v>
      </c>
      <c r="BA548" s="161" t="e">
        <f t="shared" si="361"/>
        <v>#DIV/0!</v>
      </c>
      <c r="BB548" s="161" t="e">
        <f t="shared" si="362"/>
        <v>#DIV/0!</v>
      </c>
      <c r="BC548" s="161" t="e">
        <f t="shared" si="363"/>
        <v>#DIV/0!</v>
      </c>
      <c r="BD548" s="161" t="e">
        <f t="shared" si="364"/>
        <v>#DIV/0!</v>
      </c>
      <c r="BE548" s="161" t="e">
        <f t="shared" si="365"/>
        <v>#DIV/0!</v>
      </c>
      <c r="BF548" s="107">
        <f t="shared" si="366"/>
        <v>0</v>
      </c>
      <c r="BG548" s="161" t="e">
        <f t="shared" si="367"/>
        <v>#DIV/0!</v>
      </c>
      <c r="BH548" s="161" t="e">
        <f t="shared" si="368"/>
        <v>#DIV/0!</v>
      </c>
      <c r="BI548" s="161" t="e">
        <f t="shared" si="369"/>
        <v>#DIV/0!</v>
      </c>
      <c r="BJ548" s="161" t="e">
        <f t="shared" si="370"/>
        <v>#DIV/0!</v>
      </c>
      <c r="BK548" s="161" t="e">
        <f t="shared" si="371"/>
        <v>#DIV/0!</v>
      </c>
      <c r="BL548" s="107">
        <f t="shared" si="372"/>
        <v>0</v>
      </c>
      <c r="BM548" s="161" t="e">
        <f t="shared" si="373"/>
        <v>#DIV/0!</v>
      </c>
      <c r="BN548" s="161" t="e">
        <f t="shared" si="374"/>
        <v>#DIV/0!</v>
      </c>
      <c r="BO548" s="161" t="e">
        <f t="shared" si="375"/>
        <v>#DIV/0!</v>
      </c>
      <c r="BP548" s="161" t="e">
        <f t="shared" si="376"/>
        <v>#DIV/0!</v>
      </c>
      <c r="BQ548" s="161" t="e">
        <f t="shared" si="377"/>
        <v>#DIV/0!</v>
      </c>
      <c r="BR548" s="107">
        <f t="shared" si="378"/>
        <v>0</v>
      </c>
      <c r="BS548" s="161" t="e">
        <f t="shared" si="379"/>
        <v>#DIV/0!</v>
      </c>
      <c r="BT548" s="161" t="e">
        <f t="shared" si="380"/>
        <v>#DIV/0!</v>
      </c>
      <c r="BU548" s="161" t="e">
        <f t="shared" si="381"/>
        <v>#DIV/0!</v>
      </c>
      <c r="BV548" s="161" t="e">
        <f t="shared" si="382"/>
        <v>#DIV/0!</v>
      </c>
      <c r="BW548" s="161" t="e">
        <f t="shared" si="383"/>
        <v>#DIV/0!</v>
      </c>
      <c r="BX548" s="107">
        <f t="shared" si="384"/>
        <v>0</v>
      </c>
      <c r="BZ548" s="40" t="e">
        <f>VLOOKUP(I548,Lists!$D$2:$D$19,1,FALSE)</f>
        <v>#N/A</v>
      </c>
      <c r="CA548" s="40" t="e">
        <f>VLOOKUP($I548,Blends!$B$2:$B$115,1,FALSE)</f>
        <v>#N/A</v>
      </c>
      <c r="CC548" s="218">
        <f>ROUND(IF($I548="Other HFC Blend",(Z548*$L548*SUMIF(Lists!$E$2:$E$133,'Quarterly Information'!$K548,Exchange_Value)+Z548*$N548*SUMIF(Lists!$E$2:$E$133,'Quarterly Information'!$M548,Exchange_Value)+Z548*$P548*SUMIF(Lists!$E$2:$E$133,'Quarterly Information'!$O548,Exchange_Value)+Z548*$R548*SUMIF(Lists!$E$2:$E$133,'Quarterly Information'!$Q548,Exchange_Value)+Z548*$T548*SUMIF(Lists!$E$2:$E$133,'Quarterly Information'!$S548,Exchange_Value))/1000,Z548*SUMIF(Lists!$E$2:$E$133,$I548,Exchange_Value)/1000),1)</f>
        <v>0</v>
      </c>
      <c r="CD548" s="218">
        <f>ROUND(IF($I548="Other HFC Blend",(AA548*$L548*SUMIF(Lists!$E$2:$E$133,'Quarterly Information'!$K548,Exchange_Value)+AA548*$N548*SUMIF(Lists!$E$2:$E$133,'Quarterly Information'!$M548,Exchange_Value)+AA548*$P548*SUMIF(Lists!$E$2:$E$133,'Quarterly Information'!$O548,Exchange_Value)+AA548*$R548*SUMIF(Lists!$E$2:$E$133,'Quarterly Information'!$Q548,Exchange_Value)+AA548*$T548*SUMIF(Lists!$E$2:$E$133,'Quarterly Information'!$S548,Exchange_Value))/1000,AA548*SUMIF(Lists!$E$2:$E$133,$I548,Exchange_Value)/1000),1)</f>
        <v>0</v>
      </c>
      <c r="CE548" s="218">
        <f>ROUND(IF($I548="Other HFC Blend",(AB548*$L548*SUMIF(Lists!$E$2:$E$133,'Quarterly Information'!$K548,Exchange_Value)+AB548*$N548*SUMIF(Lists!$E$2:$E$133,'Quarterly Information'!$M548,Exchange_Value)+AB548*$P548*SUMIF(Lists!$E$2:$E$133,'Quarterly Information'!$O548,Exchange_Value)+AB548*$R548*SUMIF(Lists!$E$2:$E$133,'Quarterly Information'!$Q548,Exchange_Value)+AB548*$T548*SUMIF(Lists!$E$2:$E$133,'Quarterly Information'!$S548,Exchange_Value))/1000,AB548*SUMIF(Lists!$E$2:$E$133,$I548,Exchange_Value)/1000),1)</f>
        <v>0</v>
      </c>
      <c r="CF548" s="218">
        <f>ROUND(IF($I548="Other HFC Blend",(AC548*$L548*SUMIF(Lists!$E$2:$E$133,'Quarterly Information'!$K548,Exchange_Value)+AC548*$N548*SUMIF(Lists!$E$2:$E$133,'Quarterly Information'!$M548,Exchange_Value)+AC548*$P548*SUMIF(Lists!$E$2:$E$133,'Quarterly Information'!$O548,Exchange_Value)+AC548*$R548*SUMIF(Lists!$E$2:$E$133,'Quarterly Information'!$Q548,Exchange_Value)+AC548*$T548*SUMIF(Lists!$E$2:$E$133,'Quarterly Information'!$S548,Exchange_Value))/1000,AC548*SUMIF(Lists!$E$2:$E$133,$I548,Exchange_Value)/1000),1)</f>
        <v>0</v>
      </c>
      <c r="CG548" s="218">
        <f>ROUND(IF($I548="Other HFC Blend",(AD548*$L548*SUMIF(Lists!$E$2:$E$133,'Quarterly Information'!$K548,Exchange_Value)+AD548*$N548*SUMIF(Lists!$E$2:$E$133,'Quarterly Information'!$M548,Exchange_Value)+AD548*$P548*SUMIF(Lists!$E$2:$E$133,'Quarterly Information'!$O548,Exchange_Value)+AD548*$R548*SUMIF(Lists!$E$2:$E$133,'Quarterly Information'!$Q548,Exchange_Value)+AD548*$T548*SUMIF(Lists!$E$2:$E$133,'Quarterly Information'!$S548,Exchange_Value))/1000,AD548*SUMIF(Lists!$E$2:$E$133,$I548,Exchange_Value)/1000),1)</f>
        <v>0</v>
      </c>
      <c r="CH548" s="218">
        <f>ROUND(IF($I548="Other HFC Blend",(AE548*$L548*SUMIF(Lists!$E$2:$E$133,'Quarterly Information'!$K548,Exchange_Value)+AE548*$N548*SUMIF(Lists!$E$2:$E$133,'Quarterly Information'!$M548,Exchange_Value)+AE548*$P548*SUMIF(Lists!$E$2:$E$133,'Quarterly Information'!$O548,Exchange_Value)+AE548*$R548*SUMIF(Lists!$E$2:$E$133,'Quarterly Information'!$Q548,Exchange_Value)+AE548*$T548*SUMIF(Lists!$E$2:$E$133,'Quarterly Information'!$S548,Exchange_Value))/1000,AE548*SUMIF(Lists!$E$2:$E$133,$I548,Exchange_Value)/1000),1)</f>
        <v>0</v>
      </c>
      <c r="CI548" s="218">
        <f>ROUND(IF($I548="Other HFC Blend",(AF548*$L548*SUMIF(Lists!$E$2:$E$133,'Quarterly Information'!$K548,Exchange_Value)+AF548*$N548*SUMIF(Lists!$E$2:$E$133,'Quarterly Information'!$M548,Exchange_Value)+AF548*$P548*SUMIF(Lists!$E$2:$E$133,'Quarterly Information'!$O548,Exchange_Value)+AF548*$R548*SUMIF(Lists!$E$2:$E$133,'Quarterly Information'!$Q548,Exchange_Value)+AF548*$T548*SUMIF(Lists!$E$2:$E$133,'Quarterly Information'!$S548,Exchange_Value))/1000,AF548*SUMIF(Lists!$E$2:$E$133,$I548,Exchange_Value)/1000),1)</f>
        <v>0</v>
      </c>
    </row>
    <row r="549" spans="1:87" ht="14" x14ac:dyDescent="0.25">
      <c r="A549" s="39">
        <v>507</v>
      </c>
      <c r="B549" s="90" t="str">
        <f t="shared" si="342"/>
        <v/>
      </c>
      <c r="C549" s="159"/>
      <c r="D549" s="91"/>
      <c r="E549" s="174"/>
      <c r="F549" s="92"/>
      <c r="G549" s="93"/>
      <c r="H549" s="94"/>
      <c r="I549" s="92"/>
      <c r="J549" s="200"/>
      <c r="K549" s="210"/>
      <c r="L549" s="95"/>
      <c r="M549" s="92"/>
      <c r="N549" s="95"/>
      <c r="O549" s="92"/>
      <c r="P549" s="95"/>
      <c r="Q549" s="128"/>
      <c r="R549" s="95"/>
      <c r="S549" s="128"/>
      <c r="T549" s="211"/>
      <c r="U549" s="203"/>
      <c r="V549" s="92"/>
      <c r="W549" s="96"/>
      <c r="X549" s="92"/>
      <c r="Y549" s="220"/>
      <c r="Z549" s="226"/>
      <c r="AA549" s="165"/>
      <c r="AB549" s="165"/>
      <c r="AC549" s="165"/>
      <c r="AD549" s="165"/>
      <c r="AE549" s="165"/>
      <c r="AF549" s="168"/>
      <c r="AG549"/>
      <c r="AH549" s="107">
        <f t="shared" si="344"/>
        <v>0</v>
      </c>
      <c r="AI549" s="107">
        <f t="shared" si="345"/>
        <v>0</v>
      </c>
      <c r="AJ549" s="107">
        <f t="shared" si="346"/>
        <v>0</v>
      </c>
      <c r="AK549" s="107">
        <f t="shared" si="347"/>
        <v>0</v>
      </c>
      <c r="AL549" s="107">
        <f t="shared" si="348"/>
        <v>0</v>
      </c>
      <c r="AM549" s="107">
        <f t="shared" si="343"/>
        <v>0</v>
      </c>
      <c r="AO549" s="161" t="e">
        <f t="shared" si="349"/>
        <v>#DIV/0!</v>
      </c>
      <c r="AP549" s="161" t="e">
        <f t="shared" si="350"/>
        <v>#DIV/0!</v>
      </c>
      <c r="AQ549" s="161" t="e">
        <f t="shared" si="351"/>
        <v>#DIV/0!</v>
      </c>
      <c r="AR549" s="161" t="e">
        <f t="shared" si="352"/>
        <v>#DIV/0!</v>
      </c>
      <c r="AS549" s="161" t="e">
        <f t="shared" si="353"/>
        <v>#DIV/0!</v>
      </c>
      <c r="AT549" s="107">
        <f t="shared" si="354"/>
        <v>0</v>
      </c>
      <c r="AU549" s="161" t="e">
        <f t="shared" si="355"/>
        <v>#DIV/0!</v>
      </c>
      <c r="AV549" s="161" t="e">
        <f t="shared" si="356"/>
        <v>#DIV/0!</v>
      </c>
      <c r="AW549" s="161" t="e">
        <f t="shared" si="357"/>
        <v>#DIV/0!</v>
      </c>
      <c r="AX549" s="161" t="e">
        <f t="shared" si="358"/>
        <v>#DIV/0!</v>
      </c>
      <c r="AY549" s="161" t="e">
        <f t="shared" si="359"/>
        <v>#DIV/0!</v>
      </c>
      <c r="AZ549" s="107">
        <f t="shared" si="360"/>
        <v>0</v>
      </c>
      <c r="BA549" s="161" t="e">
        <f t="shared" si="361"/>
        <v>#DIV/0!</v>
      </c>
      <c r="BB549" s="161" t="e">
        <f t="shared" si="362"/>
        <v>#DIV/0!</v>
      </c>
      <c r="BC549" s="161" t="e">
        <f t="shared" si="363"/>
        <v>#DIV/0!</v>
      </c>
      <c r="BD549" s="161" t="e">
        <f t="shared" si="364"/>
        <v>#DIV/0!</v>
      </c>
      <c r="BE549" s="161" t="e">
        <f t="shared" si="365"/>
        <v>#DIV/0!</v>
      </c>
      <c r="BF549" s="107">
        <f t="shared" si="366"/>
        <v>0</v>
      </c>
      <c r="BG549" s="161" t="e">
        <f t="shared" si="367"/>
        <v>#DIV/0!</v>
      </c>
      <c r="BH549" s="161" t="e">
        <f t="shared" si="368"/>
        <v>#DIV/0!</v>
      </c>
      <c r="BI549" s="161" t="e">
        <f t="shared" si="369"/>
        <v>#DIV/0!</v>
      </c>
      <c r="BJ549" s="161" t="e">
        <f t="shared" si="370"/>
        <v>#DIV/0!</v>
      </c>
      <c r="BK549" s="161" t="e">
        <f t="shared" si="371"/>
        <v>#DIV/0!</v>
      </c>
      <c r="BL549" s="107">
        <f t="shared" si="372"/>
        <v>0</v>
      </c>
      <c r="BM549" s="161" t="e">
        <f t="shared" si="373"/>
        <v>#DIV/0!</v>
      </c>
      <c r="BN549" s="161" t="e">
        <f t="shared" si="374"/>
        <v>#DIV/0!</v>
      </c>
      <c r="BO549" s="161" t="e">
        <f t="shared" si="375"/>
        <v>#DIV/0!</v>
      </c>
      <c r="BP549" s="161" t="e">
        <f t="shared" si="376"/>
        <v>#DIV/0!</v>
      </c>
      <c r="BQ549" s="161" t="e">
        <f t="shared" si="377"/>
        <v>#DIV/0!</v>
      </c>
      <c r="BR549" s="107">
        <f t="shared" si="378"/>
        <v>0</v>
      </c>
      <c r="BS549" s="161" t="e">
        <f t="shared" si="379"/>
        <v>#DIV/0!</v>
      </c>
      <c r="BT549" s="161" t="e">
        <f t="shared" si="380"/>
        <v>#DIV/0!</v>
      </c>
      <c r="BU549" s="161" t="e">
        <f t="shared" si="381"/>
        <v>#DIV/0!</v>
      </c>
      <c r="BV549" s="161" t="e">
        <f t="shared" si="382"/>
        <v>#DIV/0!</v>
      </c>
      <c r="BW549" s="161" t="e">
        <f t="shared" si="383"/>
        <v>#DIV/0!</v>
      </c>
      <c r="BX549" s="107">
        <f t="shared" si="384"/>
        <v>0</v>
      </c>
      <c r="BZ549" s="40" t="e">
        <f>VLOOKUP(I549,Lists!$D$2:$D$19,1,FALSE)</f>
        <v>#N/A</v>
      </c>
      <c r="CA549" s="40" t="e">
        <f>VLOOKUP($I549,Blends!$B$2:$B$115,1,FALSE)</f>
        <v>#N/A</v>
      </c>
      <c r="CC549" s="218">
        <f>ROUND(IF($I549="Other HFC Blend",(Z549*$L549*SUMIF(Lists!$E$2:$E$133,'Quarterly Information'!$K549,Exchange_Value)+Z549*$N549*SUMIF(Lists!$E$2:$E$133,'Quarterly Information'!$M549,Exchange_Value)+Z549*$P549*SUMIF(Lists!$E$2:$E$133,'Quarterly Information'!$O549,Exchange_Value)+Z549*$R549*SUMIF(Lists!$E$2:$E$133,'Quarterly Information'!$Q549,Exchange_Value)+Z549*$T549*SUMIF(Lists!$E$2:$E$133,'Quarterly Information'!$S549,Exchange_Value))/1000,Z549*SUMIF(Lists!$E$2:$E$133,$I549,Exchange_Value)/1000),1)</f>
        <v>0</v>
      </c>
      <c r="CD549" s="218">
        <f>ROUND(IF($I549="Other HFC Blend",(AA549*$L549*SUMIF(Lists!$E$2:$E$133,'Quarterly Information'!$K549,Exchange_Value)+AA549*$N549*SUMIF(Lists!$E$2:$E$133,'Quarterly Information'!$M549,Exchange_Value)+AA549*$P549*SUMIF(Lists!$E$2:$E$133,'Quarterly Information'!$O549,Exchange_Value)+AA549*$R549*SUMIF(Lists!$E$2:$E$133,'Quarterly Information'!$Q549,Exchange_Value)+AA549*$T549*SUMIF(Lists!$E$2:$E$133,'Quarterly Information'!$S549,Exchange_Value))/1000,AA549*SUMIF(Lists!$E$2:$E$133,$I549,Exchange_Value)/1000),1)</f>
        <v>0</v>
      </c>
      <c r="CE549" s="218">
        <f>ROUND(IF($I549="Other HFC Blend",(AB549*$L549*SUMIF(Lists!$E$2:$E$133,'Quarterly Information'!$K549,Exchange_Value)+AB549*$N549*SUMIF(Lists!$E$2:$E$133,'Quarterly Information'!$M549,Exchange_Value)+AB549*$P549*SUMIF(Lists!$E$2:$E$133,'Quarterly Information'!$O549,Exchange_Value)+AB549*$R549*SUMIF(Lists!$E$2:$E$133,'Quarterly Information'!$Q549,Exchange_Value)+AB549*$T549*SUMIF(Lists!$E$2:$E$133,'Quarterly Information'!$S549,Exchange_Value))/1000,AB549*SUMIF(Lists!$E$2:$E$133,$I549,Exchange_Value)/1000),1)</f>
        <v>0</v>
      </c>
      <c r="CF549" s="218">
        <f>ROUND(IF($I549="Other HFC Blend",(AC549*$L549*SUMIF(Lists!$E$2:$E$133,'Quarterly Information'!$K549,Exchange_Value)+AC549*$N549*SUMIF(Lists!$E$2:$E$133,'Quarterly Information'!$M549,Exchange_Value)+AC549*$P549*SUMIF(Lists!$E$2:$E$133,'Quarterly Information'!$O549,Exchange_Value)+AC549*$R549*SUMIF(Lists!$E$2:$E$133,'Quarterly Information'!$Q549,Exchange_Value)+AC549*$T549*SUMIF(Lists!$E$2:$E$133,'Quarterly Information'!$S549,Exchange_Value))/1000,AC549*SUMIF(Lists!$E$2:$E$133,$I549,Exchange_Value)/1000),1)</f>
        <v>0</v>
      </c>
      <c r="CG549" s="218">
        <f>ROUND(IF($I549="Other HFC Blend",(AD549*$L549*SUMIF(Lists!$E$2:$E$133,'Quarterly Information'!$K549,Exchange_Value)+AD549*$N549*SUMIF(Lists!$E$2:$E$133,'Quarterly Information'!$M549,Exchange_Value)+AD549*$P549*SUMIF(Lists!$E$2:$E$133,'Quarterly Information'!$O549,Exchange_Value)+AD549*$R549*SUMIF(Lists!$E$2:$E$133,'Quarterly Information'!$Q549,Exchange_Value)+AD549*$T549*SUMIF(Lists!$E$2:$E$133,'Quarterly Information'!$S549,Exchange_Value))/1000,AD549*SUMIF(Lists!$E$2:$E$133,$I549,Exchange_Value)/1000),1)</f>
        <v>0</v>
      </c>
      <c r="CH549" s="218">
        <f>ROUND(IF($I549="Other HFC Blend",(AE549*$L549*SUMIF(Lists!$E$2:$E$133,'Quarterly Information'!$K549,Exchange_Value)+AE549*$N549*SUMIF(Lists!$E$2:$E$133,'Quarterly Information'!$M549,Exchange_Value)+AE549*$P549*SUMIF(Lists!$E$2:$E$133,'Quarterly Information'!$O549,Exchange_Value)+AE549*$R549*SUMIF(Lists!$E$2:$E$133,'Quarterly Information'!$Q549,Exchange_Value)+AE549*$T549*SUMIF(Lists!$E$2:$E$133,'Quarterly Information'!$S549,Exchange_Value))/1000,AE549*SUMIF(Lists!$E$2:$E$133,$I549,Exchange_Value)/1000),1)</f>
        <v>0</v>
      </c>
      <c r="CI549" s="218">
        <f>ROUND(IF($I549="Other HFC Blend",(AF549*$L549*SUMIF(Lists!$E$2:$E$133,'Quarterly Information'!$K549,Exchange_Value)+AF549*$N549*SUMIF(Lists!$E$2:$E$133,'Quarterly Information'!$M549,Exchange_Value)+AF549*$P549*SUMIF(Lists!$E$2:$E$133,'Quarterly Information'!$O549,Exchange_Value)+AF549*$R549*SUMIF(Lists!$E$2:$E$133,'Quarterly Information'!$Q549,Exchange_Value)+AF549*$T549*SUMIF(Lists!$E$2:$E$133,'Quarterly Information'!$S549,Exchange_Value))/1000,AF549*SUMIF(Lists!$E$2:$E$133,$I549,Exchange_Value)/1000),1)</f>
        <v>0</v>
      </c>
    </row>
    <row r="550" spans="1:87" ht="14" x14ac:dyDescent="0.25">
      <c r="A550" s="39">
        <v>508</v>
      </c>
      <c r="B550" s="90" t="str">
        <f t="shared" si="342"/>
        <v/>
      </c>
      <c r="C550" s="159"/>
      <c r="D550" s="91"/>
      <c r="E550" s="174"/>
      <c r="F550" s="92"/>
      <c r="G550" s="93"/>
      <c r="H550" s="94"/>
      <c r="I550" s="92"/>
      <c r="J550" s="200"/>
      <c r="K550" s="210"/>
      <c r="L550" s="95"/>
      <c r="M550" s="92"/>
      <c r="N550" s="95"/>
      <c r="O550" s="92"/>
      <c r="P550" s="95"/>
      <c r="Q550" s="128"/>
      <c r="R550" s="95"/>
      <c r="S550" s="128"/>
      <c r="T550" s="211"/>
      <c r="U550" s="203"/>
      <c r="V550" s="92"/>
      <c r="W550" s="96"/>
      <c r="X550" s="92"/>
      <c r="Y550" s="220"/>
      <c r="Z550" s="226"/>
      <c r="AA550" s="165"/>
      <c r="AB550" s="165"/>
      <c r="AC550" s="165"/>
      <c r="AD550" s="165"/>
      <c r="AE550" s="165"/>
      <c r="AF550" s="168"/>
      <c r="AG550"/>
      <c r="AH550" s="107">
        <f t="shared" si="344"/>
        <v>0</v>
      </c>
      <c r="AI550" s="107">
        <f t="shared" si="345"/>
        <v>0</v>
      </c>
      <c r="AJ550" s="107">
        <f t="shared" si="346"/>
        <v>0</v>
      </c>
      <c r="AK550" s="107">
        <f t="shared" si="347"/>
        <v>0</v>
      </c>
      <c r="AL550" s="107">
        <f t="shared" si="348"/>
        <v>0</v>
      </c>
      <c r="AM550" s="107">
        <f t="shared" si="343"/>
        <v>0</v>
      </c>
      <c r="AO550" s="161" t="e">
        <f t="shared" si="349"/>
        <v>#DIV/0!</v>
      </c>
      <c r="AP550" s="161" t="e">
        <f t="shared" si="350"/>
        <v>#DIV/0!</v>
      </c>
      <c r="AQ550" s="161" t="e">
        <f t="shared" si="351"/>
        <v>#DIV/0!</v>
      </c>
      <c r="AR550" s="161" t="e">
        <f t="shared" si="352"/>
        <v>#DIV/0!</v>
      </c>
      <c r="AS550" s="161" t="e">
        <f t="shared" si="353"/>
        <v>#DIV/0!</v>
      </c>
      <c r="AT550" s="107">
        <f t="shared" si="354"/>
        <v>0</v>
      </c>
      <c r="AU550" s="161" t="e">
        <f t="shared" si="355"/>
        <v>#DIV/0!</v>
      </c>
      <c r="AV550" s="161" t="e">
        <f t="shared" si="356"/>
        <v>#DIV/0!</v>
      </c>
      <c r="AW550" s="161" t="e">
        <f t="shared" si="357"/>
        <v>#DIV/0!</v>
      </c>
      <c r="AX550" s="161" t="e">
        <f t="shared" si="358"/>
        <v>#DIV/0!</v>
      </c>
      <c r="AY550" s="161" t="e">
        <f t="shared" si="359"/>
        <v>#DIV/0!</v>
      </c>
      <c r="AZ550" s="107">
        <f t="shared" si="360"/>
        <v>0</v>
      </c>
      <c r="BA550" s="161" t="e">
        <f t="shared" si="361"/>
        <v>#DIV/0!</v>
      </c>
      <c r="BB550" s="161" t="e">
        <f t="shared" si="362"/>
        <v>#DIV/0!</v>
      </c>
      <c r="BC550" s="161" t="e">
        <f t="shared" si="363"/>
        <v>#DIV/0!</v>
      </c>
      <c r="BD550" s="161" t="e">
        <f t="shared" si="364"/>
        <v>#DIV/0!</v>
      </c>
      <c r="BE550" s="161" t="e">
        <f t="shared" si="365"/>
        <v>#DIV/0!</v>
      </c>
      <c r="BF550" s="107">
        <f t="shared" si="366"/>
        <v>0</v>
      </c>
      <c r="BG550" s="161" t="e">
        <f t="shared" si="367"/>
        <v>#DIV/0!</v>
      </c>
      <c r="BH550" s="161" t="e">
        <f t="shared" si="368"/>
        <v>#DIV/0!</v>
      </c>
      <c r="BI550" s="161" t="e">
        <f t="shared" si="369"/>
        <v>#DIV/0!</v>
      </c>
      <c r="BJ550" s="161" t="e">
        <f t="shared" si="370"/>
        <v>#DIV/0!</v>
      </c>
      <c r="BK550" s="161" t="e">
        <f t="shared" si="371"/>
        <v>#DIV/0!</v>
      </c>
      <c r="BL550" s="107">
        <f t="shared" si="372"/>
        <v>0</v>
      </c>
      <c r="BM550" s="161" t="e">
        <f t="shared" si="373"/>
        <v>#DIV/0!</v>
      </c>
      <c r="BN550" s="161" t="e">
        <f t="shared" si="374"/>
        <v>#DIV/0!</v>
      </c>
      <c r="BO550" s="161" t="e">
        <f t="shared" si="375"/>
        <v>#DIV/0!</v>
      </c>
      <c r="BP550" s="161" t="e">
        <f t="shared" si="376"/>
        <v>#DIV/0!</v>
      </c>
      <c r="BQ550" s="161" t="e">
        <f t="shared" si="377"/>
        <v>#DIV/0!</v>
      </c>
      <c r="BR550" s="107">
        <f t="shared" si="378"/>
        <v>0</v>
      </c>
      <c r="BS550" s="161" t="e">
        <f t="shared" si="379"/>
        <v>#DIV/0!</v>
      </c>
      <c r="BT550" s="161" t="e">
        <f t="shared" si="380"/>
        <v>#DIV/0!</v>
      </c>
      <c r="BU550" s="161" t="e">
        <f t="shared" si="381"/>
        <v>#DIV/0!</v>
      </c>
      <c r="BV550" s="161" t="e">
        <f t="shared" si="382"/>
        <v>#DIV/0!</v>
      </c>
      <c r="BW550" s="161" t="e">
        <f t="shared" si="383"/>
        <v>#DIV/0!</v>
      </c>
      <c r="BX550" s="107">
        <f t="shared" si="384"/>
        <v>0</v>
      </c>
      <c r="BZ550" s="40" t="e">
        <f>VLOOKUP(I550,Lists!$D$2:$D$19,1,FALSE)</f>
        <v>#N/A</v>
      </c>
      <c r="CA550" s="40" t="e">
        <f>VLOOKUP($I550,Blends!$B$2:$B$115,1,FALSE)</f>
        <v>#N/A</v>
      </c>
      <c r="CC550" s="218">
        <f>ROUND(IF($I550="Other HFC Blend",(Z550*$L550*SUMIF(Lists!$E$2:$E$133,'Quarterly Information'!$K550,Exchange_Value)+Z550*$N550*SUMIF(Lists!$E$2:$E$133,'Quarterly Information'!$M550,Exchange_Value)+Z550*$P550*SUMIF(Lists!$E$2:$E$133,'Quarterly Information'!$O550,Exchange_Value)+Z550*$R550*SUMIF(Lists!$E$2:$E$133,'Quarterly Information'!$Q550,Exchange_Value)+Z550*$T550*SUMIF(Lists!$E$2:$E$133,'Quarterly Information'!$S550,Exchange_Value))/1000,Z550*SUMIF(Lists!$E$2:$E$133,$I550,Exchange_Value)/1000),1)</f>
        <v>0</v>
      </c>
      <c r="CD550" s="218">
        <f>ROUND(IF($I550="Other HFC Blend",(AA550*$L550*SUMIF(Lists!$E$2:$E$133,'Quarterly Information'!$K550,Exchange_Value)+AA550*$N550*SUMIF(Lists!$E$2:$E$133,'Quarterly Information'!$M550,Exchange_Value)+AA550*$P550*SUMIF(Lists!$E$2:$E$133,'Quarterly Information'!$O550,Exchange_Value)+AA550*$R550*SUMIF(Lists!$E$2:$E$133,'Quarterly Information'!$Q550,Exchange_Value)+AA550*$T550*SUMIF(Lists!$E$2:$E$133,'Quarterly Information'!$S550,Exchange_Value))/1000,AA550*SUMIF(Lists!$E$2:$E$133,$I550,Exchange_Value)/1000),1)</f>
        <v>0</v>
      </c>
      <c r="CE550" s="218">
        <f>ROUND(IF($I550="Other HFC Blend",(AB550*$L550*SUMIF(Lists!$E$2:$E$133,'Quarterly Information'!$K550,Exchange_Value)+AB550*$N550*SUMIF(Lists!$E$2:$E$133,'Quarterly Information'!$M550,Exchange_Value)+AB550*$P550*SUMIF(Lists!$E$2:$E$133,'Quarterly Information'!$O550,Exchange_Value)+AB550*$R550*SUMIF(Lists!$E$2:$E$133,'Quarterly Information'!$Q550,Exchange_Value)+AB550*$T550*SUMIF(Lists!$E$2:$E$133,'Quarterly Information'!$S550,Exchange_Value))/1000,AB550*SUMIF(Lists!$E$2:$E$133,$I550,Exchange_Value)/1000),1)</f>
        <v>0</v>
      </c>
      <c r="CF550" s="218">
        <f>ROUND(IF($I550="Other HFC Blend",(AC550*$L550*SUMIF(Lists!$E$2:$E$133,'Quarterly Information'!$K550,Exchange_Value)+AC550*$N550*SUMIF(Lists!$E$2:$E$133,'Quarterly Information'!$M550,Exchange_Value)+AC550*$P550*SUMIF(Lists!$E$2:$E$133,'Quarterly Information'!$O550,Exchange_Value)+AC550*$R550*SUMIF(Lists!$E$2:$E$133,'Quarterly Information'!$Q550,Exchange_Value)+AC550*$T550*SUMIF(Lists!$E$2:$E$133,'Quarterly Information'!$S550,Exchange_Value))/1000,AC550*SUMIF(Lists!$E$2:$E$133,$I550,Exchange_Value)/1000),1)</f>
        <v>0</v>
      </c>
      <c r="CG550" s="218">
        <f>ROUND(IF($I550="Other HFC Blend",(AD550*$L550*SUMIF(Lists!$E$2:$E$133,'Quarterly Information'!$K550,Exchange_Value)+AD550*$N550*SUMIF(Lists!$E$2:$E$133,'Quarterly Information'!$M550,Exchange_Value)+AD550*$P550*SUMIF(Lists!$E$2:$E$133,'Quarterly Information'!$O550,Exchange_Value)+AD550*$R550*SUMIF(Lists!$E$2:$E$133,'Quarterly Information'!$Q550,Exchange_Value)+AD550*$T550*SUMIF(Lists!$E$2:$E$133,'Quarterly Information'!$S550,Exchange_Value))/1000,AD550*SUMIF(Lists!$E$2:$E$133,$I550,Exchange_Value)/1000),1)</f>
        <v>0</v>
      </c>
      <c r="CH550" s="218">
        <f>ROUND(IF($I550="Other HFC Blend",(AE550*$L550*SUMIF(Lists!$E$2:$E$133,'Quarterly Information'!$K550,Exchange_Value)+AE550*$N550*SUMIF(Lists!$E$2:$E$133,'Quarterly Information'!$M550,Exchange_Value)+AE550*$P550*SUMIF(Lists!$E$2:$E$133,'Quarterly Information'!$O550,Exchange_Value)+AE550*$R550*SUMIF(Lists!$E$2:$E$133,'Quarterly Information'!$Q550,Exchange_Value)+AE550*$T550*SUMIF(Lists!$E$2:$E$133,'Quarterly Information'!$S550,Exchange_Value))/1000,AE550*SUMIF(Lists!$E$2:$E$133,$I550,Exchange_Value)/1000),1)</f>
        <v>0</v>
      </c>
      <c r="CI550" s="218">
        <f>ROUND(IF($I550="Other HFC Blend",(AF550*$L550*SUMIF(Lists!$E$2:$E$133,'Quarterly Information'!$K550,Exchange_Value)+AF550*$N550*SUMIF(Lists!$E$2:$E$133,'Quarterly Information'!$M550,Exchange_Value)+AF550*$P550*SUMIF(Lists!$E$2:$E$133,'Quarterly Information'!$O550,Exchange_Value)+AF550*$R550*SUMIF(Lists!$E$2:$E$133,'Quarterly Information'!$Q550,Exchange_Value)+AF550*$T550*SUMIF(Lists!$E$2:$E$133,'Quarterly Information'!$S550,Exchange_Value))/1000,AF550*SUMIF(Lists!$E$2:$E$133,$I550,Exchange_Value)/1000),1)</f>
        <v>0</v>
      </c>
    </row>
    <row r="551" spans="1:87" s="47" customFormat="1" ht="14" x14ac:dyDescent="0.25">
      <c r="A551" s="39">
        <v>509</v>
      </c>
      <c r="B551" s="90" t="str">
        <f t="shared" si="342"/>
        <v/>
      </c>
      <c r="C551" s="159"/>
      <c r="D551" s="91"/>
      <c r="E551" s="174"/>
      <c r="F551" s="92"/>
      <c r="G551" s="93"/>
      <c r="H551" s="94"/>
      <c r="I551" s="92"/>
      <c r="J551" s="200"/>
      <c r="K551" s="210"/>
      <c r="L551" s="95"/>
      <c r="M551" s="92"/>
      <c r="N551" s="95"/>
      <c r="O551" s="92"/>
      <c r="P551" s="95"/>
      <c r="Q551" s="128"/>
      <c r="R551" s="95"/>
      <c r="S551" s="128"/>
      <c r="T551" s="211"/>
      <c r="U551" s="203"/>
      <c r="V551" s="92"/>
      <c r="W551" s="96"/>
      <c r="X551" s="92"/>
      <c r="Y551" s="220"/>
      <c r="Z551" s="226"/>
      <c r="AA551" s="165"/>
      <c r="AB551" s="165"/>
      <c r="AC551" s="165"/>
      <c r="AD551" s="165"/>
      <c r="AE551" s="165"/>
      <c r="AF551" s="168"/>
      <c r="AG551"/>
      <c r="AH551" s="107">
        <f t="shared" si="344"/>
        <v>0</v>
      </c>
      <c r="AI551" s="107">
        <f t="shared" si="345"/>
        <v>0</v>
      </c>
      <c r="AJ551" s="107">
        <f t="shared" si="346"/>
        <v>0</v>
      </c>
      <c r="AK551" s="107">
        <f t="shared" si="347"/>
        <v>0</v>
      </c>
      <c r="AL551" s="107">
        <f t="shared" si="348"/>
        <v>0</v>
      </c>
      <c r="AM551" s="107">
        <f t="shared" si="343"/>
        <v>0</v>
      </c>
      <c r="AN551" s="40"/>
      <c r="AO551" s="161" t="e">
        <f t="shared" si="349"/>
        <v>#DIV/0!</v>
      </c>
      <c r="AP551" s="161" t="e">
        <f t="shared" si="350"/>
        <v>#DIV/0!</v>
      </c>
      <c r="AQ551" s="161" t="e">
        <f t="shared" si="351"/>
        <v>#DIV/0!</v>
      </c>
      <c r="AR551" s="161" t="e">
        <f t="shared" si="352"/>
        <v>#DIV/0!</v>
      </c>
      <c r="AS551" s="161" t="e">
        <f t="shared" si="353"/>
        <v>#DIV/0!</v>
      </c>
      <c r="AT551" s="107">
        <f t="shared" si="354"/>
        <v>0</v>
      </c>
      <c r="AU551" s="161" t="e">
        <f t="shared" si="355"/>
        <v>#DIV/0!</v>
      </c>
      <c r="AV551" s="161" t="e">
        <f t="shared" si="356"/>
        <v>#DIV/0!</v>
      </c>
      <c r="AW551" s="161" t="e">
        <f t="shared" si="357"/>
        <v>#DIV/0!</v>
      </c>
      <c r="AX551" s="161" t="e">
        <f t="shared" si="358"/>
        <v>#DIV/0!</v>
      </c>
      <c r="AY551" s="161" t="e">
        <f t="shared" si="359"/>
        <v>#DIV/0!</v>
      </c>
      <c r="AZ551" s="107">
        <f t="shared" si="360"/>
        <v>0</v>
      </c>
      <c r="BA551" s="161" t="e">
        <f t="shared" si="361"/>
        <v>#DIV/0!</v>
      </c>
      <c r="BB551" s="161" t="e">
        <f t="shared" si="362"/>
        <v>#DIV/0!</v>
      </c>
      <c r="BC551" s="161" t="e">
        <f t="shared" si="363"/>
        <v>#DIV/0!</v>
      </c>
      <c r="BD551" s="161" t="e">
        <f t="shared" si="364"/>
        <v>#DIV/0!</v>
      </c>
      <c r="BE551" s="161" t="e">
        <f t="shared" si="365"/>
        <v>#DIV/0!</v>
      </c>
      <c r="BF551" s="107">
        <f t="shared" si="366"/>
        <v>0</v>
      </c>
      <c r="BG551" s="161" t="e">
        <f t="shared" si="367"/>
        <v>#DIV/0!</v>
      </c>
      <c r="BH551" s="161" t="e">
        <f t="shared" si="368"/>
        <v>#DIV/0!</v>
      </c>
      <c r="BI551" s="161" t="e">
        <f t="shared" si="369"/>
        <v>#DIV/0!</v>
      </c>
      <c r="BJ551" s="161" t="e">
        <f t="shared" si="370"/>
        <v>#DIV/0!</v>
      </c>
      <c r="BK551" s="161" t="e">
        <f t="shared" si="371"/>
        <v>#DIV/0!</v>
      </c>
      <c r="BL551" s="107">
        <f t="shared" si="372"/>
        <v>0</v>
      </c>
      <c r="BM551" s="161" t="e">
        <f t="shared" si="373"/>
        <v>#DIV/0!</v>
      </c>
      <c r="BN551" s="161" t="e">
        <f t="shared" si="374"/>
        <v>#DIV/0!</v>
      </c>
      <c r="BO551" s="161" t="e">
        <f t="shared" si="375"/>
        <v>#DIV/0!</v>
      </c>
      <c r="BP551" s="161" t="e">
        <f t="shared" si="376"/>
        <v>#DIV/0!</v>
      </c>
      <c r="BQ551" s="161" t="e">
        <f t="shared" si="377"/>
        <v>#DIV/0!</v>
      </c>
      <c r="BR551" s="107">
        <f t="shared" si="378"/>
        <v>0</v>
      </c>
      <c r="BS551" s="161" t="e">
        <f t="shared" si="379"/>
        <v>#DIV/0!</v>
      </c>
      <c r="BT551" s="161" t="e">
        <f t="shared" si="380"/>
        <v>#DIV/0!</v>
      </c>
      <c r="BU551" s="161" t="e">
        <f t="shared" si="381"/>
        <v>#DIV/0!</v>
      </c>
      <c r="BV551" s="161" t="e">
        <f t="shared" si="382"/>
        <v>#DIV/0!</v>
      </c>
      <c r="BW551" s="161" t="e">
        <f t="shared" si="383"/>
        <v>#DIV/0!</v>
      </c>
      <c r="BX551" s="107">
        <f t="shared" si="384"/>
        <v>0</v>
      </c>
      <c r="BZ551" s="40" t="e">
        <f>VLOOKUP(I551,Lists!$D$2:$D$19,1,FALSE)</f>
        <v>#N/A</v>
      </c>
      <c r="CA551" s="40" t="e">
        <f>VLOOKUP($I551,Blends!$B$2:$B$115,1,FALSE)</f>
        <v>#N/A</v>
      </c>
      <c r="CC551" s="218">
        <f>ROUND(IF($I551="Other HFC Blend",(Z551*$L551*SUMIF(Lists!$E$2:$E$133,'Quarterly Information'!$K551,Exchange_Value)+Z551*$N551*SUMIF(Lists!$E$2:$E$133,'Quarterly Information'!$M551,Exchange_Value)+Z551*$P551*SUMIF(Lists!$E$2:$E$133,'Quarterly Information'!$O551,Exchange_Value)+Z551*$R551*SUMIF(Lists!$E$2:$E$133,'Quarterly Information'!$Q551,Exchange_Value)+Z551*$T551*SUMIF(Lists!$E$2:$E$133,'Quarterly Information'!$S551,Exchange_Value))/1000,Z551*SUMIF(Lists!$E$2:$E$133,$I551,Exchange_Value)/1000),1)</f>
        <v>0</v>
      </c>
      <c r="CD551" s="218">
        <f>ROUND(IF($I551="Other HFC Blend",(AA551*$L551*SUMIF(Lists!$E$2:$E$133,'Quarterly Information'!$K551,Exchange_Value)+AA551*$N551*SUMIF(Lists!$E$2:$E$133,'Quarterly Information'!$M551,Exchange_Value)+AA551*$P551*SUMIF(Lists!$E$2:$E$133,'Quarterly Information'!$O551,Exchange_Value)+AA551*$R551*SUMIF(Lists!$E$2:$E$133,'Quarterly Information'!$Q551,Exchange_Value)+AA551*$T551*SUMIF(Lists!$E$2:$E$133,'Quarterly Information'!$S551,Exchange_Value))/1000,AA551*SUMIF(Lists!$E$2:$E$133,$I551,Exchange_Value)/1000),1)</f>
        <v>0</v>
      </c>
      <c r="CE551" s="218">
        <f>ROUND(IF($I551="Other HFC Blend",(AB551*$L551*SUMIF(Lists!$E$2:$E$133,'Quarterly Information'!$K551,Exchange_Value)+AB551*$N551*SUMIF(Lists!$E$2:$E$133,'Quarterly Information'!$M551,Exchange_Value)+AB551*$P551*SUMIF(Lists!$E$2:$E$133,'Quarterly Information'!$O551,Exchange_Value)+AB551*$R551*SUMIF(Lists!$E$2:$E$133,'Quarterly Information'!$Q551,Exchange_Value)+AB551*$T551*SUMIF(Lists!$E$2:$E$133,'Quarterly Information'!$S551,Exchange_Value))/1000,AB551*SUMIF(Lists!$E$2:$E$133,$I551,Exchange_Value)/1000),1)</f>
        <v>0</v>
      </c>
      <c r="CF551" s="218">
        <f>ROUND(IF($I551="Other HFC Blend",(AC551*$L551*SUMIF(Lists!$E$2:$E$133,'Quarterly Information'!$K551,Exchange_Value)+AC551*$N551*SUMIF(Lists!$E$2:$E$133,'Quarterly Information'!$M551,Exchange_Value)+AC551*$P551*SUMIF(Lists!$E$2:$E$133,'Quarterly Information'!$O551,Exchange_Value)+AC551*$R551*SUMIF(Lists!$E$2:$E$133,'Quarterly Information'!$Q551,Exchange_Value)+AC551*$T551*SUMIF(Lists!$E$2:$E$133,'Quarterly Information'!$S551,Exchange_Value))/1000,AC551*SUMIF(Lists!$E$2:$E$133,$I551,Exchange_Value)/1000),1)</f>
        <v>0</v>
      </c>
      <c r="CG551" s="218">
        <f>ROUND(IF($I551="Other HFC Blend",(AD551*$L551*SUMIF(Lists!$E$2:$E$133,'Quarterly Information'!$K551,Exchange_Value)+AD551*$N551*SUMIF(Lists!$E$2:$E$133,'Quarterly Information'!$M551,Exchange_Value)+AD551*$P551*SUMIF(Lists!$E$2:$E$133,'Quarterly Information'!$O551,Exchange_Value)+AD551*$R551*SUMIF(Lists!$E$2:$E$133,'Quarterly Information'!$Q551,Exchange_Value)+AD551*$T551*SUMIF(Lists!$E$2:$E$133,'Quarterly Information'!$S551,Exchange_Value))/1000,AD551*SUMIF(Lists!$E$2:$E$133,$I551,Exchange_Value)/1000),1)</f>
        <v>0</v>
      </c>
      <c r="CH551" s="218">
        <f>ROUND(IF($I551="Other HFC Blend",(AE551*$L551*SUMIF(Lists!$E$2:$E$133,'Quarterly Information'!$K551,Exchange_Value)+AE551*$N551*SUMIF(Lists!$E$2:$E$133,'Quarterly Information'!$M551,Exchange_Value)+AE551*$P551*SUMIF(Lists!$E$2:$E$133,'Quarterly Information'!$O551,Exchange_Value)+AE551*$R551*SUMIF(Lists!$E$2:$E$133,'Quarterly Information'!$Q551,Exchange_Value)+AE551*$T551*SUMIF(Lists!$E$2:$E$133,'Quarterly Information'!$S551,Exchange_Value))/1000,AE551*SUMIF(Lists!$E$2:$E$133,$I551,Exchange_Value)/1000),1)</f>
        <v>0</v>
      </c>
      <c r="CI551" s="218">
        <f>ROUND(IF($I551="Other HFC Blend",(AF551*$L551*SUMIF(Lists!$E$2:$E$133,'Quarterly Information'!$K551,Exchange_Value)+AF551*$N551*SUMIF(Lists!$E$2:$E$133,'Quarterly Information'!$M551,Exchange_Value)+AF551*$P551*SUMIF(Lists!$E$2:$E$133,'Quarterly Information'!$O551,Exchange_Value)+AF551*$R551*SUMIF(Lists!$E$2:$E$133,'Quarterly Information'!$Q551,Exchange_Value)+AF551*$T551*SUMIF(Lists!$E$2:$E$133,'Quarterly Information'!$S551,Exchange_Value))/1000,AF551*SUMIF(Lists!$E$2:$E$133,$I551,Exchange_Value)/1000),1)</f>
        <v>0</v>
      </c>
    </row>
    <row r="552" spans="1:87" ht="14" x14ac:dyDescent="0.25">
      <c r="A552" s="39">
        <v>510</v>
      </c>
      <c r="B552" s="90" t="str">
        <f t="shared" si="342"/>
        <v/>
      </c>
      <c r="C552" s="159"/>
      <c r="D552" s="91"/>
      <c r="E552" s="174"/>
      <c r="F552" s="92"/>
      <c r="G552" s="93"/>
      <c r="H552" s="94"/>
      <c r="I552" s="92"/>
      <c r="J552" s="200"/>
      <c r="K552" s="210"/>
      <c r="L552" s="95"/>
      <c r="M552" s="92"/>
      <c r="N552" s="95"/>
      <c r="O552" s="92"/>
      <c r="P552" s="95"/>
      <c r="Q552" s="128"/>
      <c r="R552" s="95"/>
      <c r="S552" s="128"/>
      <c r="T552" s="211"/>
      <c r="U552" s="203"/>
      <c r="V552" s="92"/>
      <c r="W552" s="96"/>
      <c r="X552" s="92"/>
      <c r="Y552" s="220"/>
      <c r="Z552" s="226"/>
      <c r="AA552" s="165"/>
      <c r="AB552" s="165"/>
      <c r="AC552" s="165"/>
      <c r="AD552" s="165"/>
      <c r="AE552" s="165"/>
      <c r="AF552" s="168"/>
      <c r="AG552"/>
      <c r="AH552" s="107">
        <f t="shared" si="344"/>
        <v>0</v>
      </c>
      <c r="AI552" s="107">
        <f t="shared" si="345"/>
        <v>0</v>
      </c>
      <c r="AJ552" s="107">
        <f t="shared" si="346"/>
        <v>0</v>
      </c>
      <c r="AK552" s="107">
        <f t="shared" si="347"/>
        <v>0</v>
      </c>
      <c r="AL552" s="107">
        <f t="shared" si="348"/>
        <v>0</v>
      </c>
      <c r="AM552" s="107">
        <f t="shared" si="343"/>
        <v>0</v>
      </c>
      <c r="AO552" s="161" t="e">
        <f t="shared" si="349"/>
        <v>#DIV/0!</v>
      </c>
      <c r="AP552" s="161" t="e">
        <f t="shared" si="350"/>
        <v>#DIV/0!</v>
      </c>
      <c r="AQ552" s="161" t="e">
        <f t="shared" si="351"/>
        <v>#DIV/0!</v>
      </c>
      <c r="AR552" s="161" t="e">
        <f t="shared" si="352"/>
        <v>#DIV/0!</v>
      </c>
      <c r="AS552" s="161" t="e">
        <f t="shared" si="353"/>
        <v>#DIV/0!</v>
      </c>
      <c r="AT552" s="107">
        <f t="shared" si="354"/>
        <v>0</v>
      </c>
      <c r="AU552" s="161" t="e">
        <f t="shared" si="355"/>
        <v>#DIV/0!</v>
      </c>
      <c r="AV552" s="161" t="e">
        <f t="shared" si="356"/>
        <v>#DIV/0!</v>
      </c>
      <c r="AW552" s="161" t="e">
        <f t="shared" si="357"/>
        <v>#DIV/0!</v>
      </c>
      <c r="AX552" s="161" t="e">
        <f t="shared" si="358"/>
        <v>#DIV/0!</v>
      </c>
      <c r="AY552" s="161" t="e">
        <f t="shared" si="359"/>
        <v>#DIV/0!</v>
      </c>
      <c r="AZ552" s="107">
        <f t="shared" si="360"/>
        <v>0</v>
      </c>
      <c r="BA552" s="161" t="e">
        <f t="shared" si="361"/>
        <v>#DIV/0!</v>
      </c>
      <c r="BB552" s="161" t="e">
        <f t="shared" si="362"/>
        <v>#DIV/0!</v>
      </c>
      <c r="BC552" s="161" t="e">
        <f t="shared" si="363"/>
        <v>#DIV/0!</v>
      </c>
      <c r="BD552" s="161" t="e">
        <f t="shared" si="364"/>
        <v>#DIV/0!</v>
      </c>
      <c r="BE552" s="161" t="e">
        <f t="shared" si="365"/>
        <v>#DIV/0!</v>
      </c>
      <c r="BF552" s="107">
        <f t="shared" si="366"/>
        <v>0</v>
      </c>
      <c r="BG552" s="161" t="e">
        <f t="shared" si="367"/>
        <v>#DIV/0!</v>
      </c>
      <c r="BH552" s="161" t="e">
        <f t="shared" si="368"/>
        <v>#DIV/0!</v>
      </c>
      <c r="BI552" s="161" t="e">
        <f t="shared" si="369"/>
        <v>#DIV/0!</v>
      </c>
      <c r="BJ552" s="161" t="e">
        <f t="shared" si="370"/>
        <v>#DIV/0!</v>
      </c>
      <c r="BK552" s="161" t="e">
        <f t="shared" si="371"/>
        <v>#DIV/0!</v>
      </c>
      <c r="BL552" s="107">
        <f t="shared" si="372"/>
        <v>0</v>
      </c>
      <c r="BM552" s="161" t="e">
        <f t="shared" si="373"/>
        <v>#DIV/0!</v>
      </c>
      <c r="BN552" s="161" t="e">
        <f t="shared" si="374"/>
        <v>#DIV/0!</v>
      </c>
      <c r="BO552" s="161" t="e">
        <f t="shared" si="375"/>
        <v>#DIV/0!</v>
      </c>
      <c r="BP552" s="161" t="e">
        <f t="shared" si="376"/>
        <v>#DIV/0!</v>
      </c>
      <c r="BQ552" s="161" t="e">
        <f t="shared" si="377"/>
        <v>#DIV/0!</v>
      </c>
      <c r="BR552" s="107">
        <f t="shared" si="378"/>
        <v>0</v>
      </c>
      <c r="BS552" s="161" t="e">
        <f t="shared" si="379"/>
        <v>#DIV/0!</v>
      </c>
      <c r="BT552" s="161" t="e">
        <f t="shared" si="380"/>
        <v>#DIV/0!</v>
      </c>
      <c r="BU552" s="161" t="e">
        <f t="shared" si="381"/>
        <v>#DIV/0!</v>
      </c>
      <c r="BV552" s="161" t="e">
        <f t="shared" si="382"/>
        <v>#DIV/0!</v>
      </c>
      <c r="BW552" s="161" t="e">
        <f t="shared" si="383"/>
        <v>#DIV/0!</v>
      </c>
      <c r="BX552" s="107">
        <f t="shared" si="384"/>
        <v>0</v>
      </c>
      <c r="BZ552" s="40" t="e">
        <f>VLOOKUP(I552,Lists!$D$2:$D$19,1,FALSE)</f>
        <v>#N/A</v>
      </c>
      <c r="CA552" s="40" t="e">
        <f>VLOOKUP($I552,Blends!$B$2:$B$115,1,FALSE)</f>
        <v>#N/A</v>
      </c>
      <c r="CC552" s="218">
        <f>ROUND(IF($I552="Other HFC Blend",(Z552*$L552*SUMIF(Lists!$E$2:$E$133,'Quarterly Information'!$K552,Exchange_Value)+Z552*$N552*SUMIF(Lists!$E$2:$E$133,'Quarterly Information'!$M552,Exchange_Value)+Z552*$P552*SUMIF(Lists!$E$2:$E$133,'Quarterly Information'!$O552,Exchange_Value)+Z552*$R552*SUMIF(Lists!$E$2:$E$133,'Quarterly Information'!$Q552,Exchange_Value)+Z552*$T552*SUMIF(Lists!$E$2:$E$133,'Quarterly Information'!$S552,Exchange_Value))/1000,Z552*SUMIF(Lists!$E$2:$E$133,$I552,Exchange_Value)/1000),1)</f>
        <v>0</v>
      </c>
      <c r="CD552" s="218">
        <f>ROUND(IF($I552="Other HFC Blend",(AA552*$L552*SUMIF(Lists!$E$2:$E$133,'Quarterly Information'!$K552,Exchange_Value)+AA552*$N552*SUMIF(Lists!$E$2:$E$133,'Quarterly Information'!$M552,Exchange_Value)+AA552*$P552*SUMIF(Lists!$E$2:$E$133,'Quarterly Information'!$O552,Exchange_Value)+AA552*$R552*SUMIF(Lists!$E$2:$E$133,'Quarterly Information'!$Q552,Exchange_Value)+AA552*$T552*SUMIF(Lists!$E$2:$E$133,'Quarterly Information'!$S552,Exchange_Value))/1000,AA552*SUMIF(Lists!$E$2:$E$133,$I552,Exchange_Value)/1000),1)</f>
        <v>0</v>
      </c>
      <c r="CE552" s="218">
        <f>ROUND(IF($I552="Other HFC Blend",(AB552*$L552*SUMIF(Lists!$E$2:$E$133,'Quarterly Information'!$K552,Exchange_Value)+AB552*$N552*SUMIF(Lists!$E$2:$E$133,'Quarterly Information'!$M552,Exchange_Value)+AB552*$P552*SUMIF(Lists!$E$2:$E$133,'Quarterly Information'!$O552,Exchange_Value)+AB552*$R552*SUMIF(Lists!$E$2:$E$133,'Quarterly Information'!$Q552,Exchange_Value)+AB552*$T552*SUMIF(Lists!$E$2:$E$133,'Quarterly Information'!$S552,Exchange_Value))/1000,AB552*SUMIF(Lists!$E$2:$E$133,$I552,Exchange_Value)/1000),1)</f>
        <v>0</v>
      </c>
      <c r="CF552" s="218">
        <f>ROUND(IF($I552="Other HFC Blend",(AC552*$L552*SUMIF(Lists!$E$2:$E$133,'Quarterly Information'!$K552,Exchange_Value)+AC552*$N552*SUMIF(Lists!$E$2:$E$133,'Quarterly Information'!$M552,Exchange_Value)+AC552*$P552*SUMIF(Lists!$E$2:$E$133,'Quarterly Information'!$O552,Exchange_Value)+AC552*$R552*SUMIF(Lists!$E$2:$E$133,'Quarterly Information'!$Q552,Exchange_Value)+AC552*$T552*SUMIF(Lists!$E$2:$E$133,'Quarterly Information'!$S552,Exchange_Value))/1000,AC552*SUMIF(Lists!$E$2:$E$133,$I552,Exchange_Value)/1000),1)</f>
        <v>0</v>
      </c>
      <c r="CG552" s="218">
        <f>ROUND(IF($I552="Other HFC Blend",(AD552*$L552*SUMIF(Lists!$E$2:$E$133,'Quarterly Information'!$K552,Exchange_Value)+AD552*$N552*SUMIF(Lists!$E$2:$E$133,'Quarterly Information'!$M552,Exchange_Value)+AD552*$P552*SUMIF(Lists!$E$2:$E$133,'Quarterly Information'!$O552,Exchange_Value)+AD552*$R552*SUMIF(Lists!$E$2:$E$133,'Quarterly Information'!$Q552,Exchange_Value)+AD552*$T552*SUMIF(Lists!$E$2:$E$133,'Quarterly Information'!$S552,Exchange_Value))/1000,AD552*SUMIF(Lists!$E$2:$E$133,$I552,Exchange_Value)/1000),1)</f>
        <v>0</v>
      </c>
      <c r="CH552" s="218">
        <f>ROUND(IF($I552="Other HFC Blend",(AE552*$L552*SUMIF(Lists!$E$2:$E$133,'Quarterly Information'!$K552,Exchange_Value)+AE552*$N552*SUMIF(Lists!$E$2:$E$133,'Quarterly Information'!$M552,Exchange_Value)+AE552*$P552*SUMIF(Lists!$E$2:$E$133,'Quarterly Information'!$O552,Exchange_Value)+AE552*$R552*SUMIF(Lists!$E$2:$E$133,'Quarterly Information'!$Q552,Exchange_Value)+AE552*$T552*SUMIF(Lists!$E$2:$E$133,'Quarterly Information'!$S552,Exchange_Value))/1000,AE552*SUMIF(Lists!$E$2:$E$133,$I552,Exchange_Value)/1000),1)</f>
        <v>0</v>
      </c>
      <c r="CI552" s="218">
        <f>ROUND(IF($I552="Other HFC Blend",(AF552*$L552*SUMIF(Lists!$E$2:$E$133,'Quarterly Information'!$K552,Exchange_Value)+AF552*$N552*SUMIF(Lists!$E$2:$E$133,'Quarterly Information'!$M552,Exchange_Value)+AF552*$P552*SUMIF(Lists!$E$2:$E$133,'Quarterly Information'!$O552,Exchange_Value)+AF552*$R552*SUMIF(Lists!$E$2:$E$133,'Quarterly Information'!$Q552,Exchange_Value)+AF552*$T552*SUMIF(Lists!$E$2:$E$133,'Quarterly Information'!$S552,Exchange_Value))/1000,AF552*SUMIF(Lists!$E$2:$E$133,$I552,Exchange_Value)/1000),1)</f>
        <v>0</v>
      </c>
    </row>
    <row r="553" spans="1:87" ht="14" x14ac:dyDescent="0.25">
      <c r="A553" s="39">
        <v>511</v>
      </c>
      <c r="B553" s="90" t="str">
        <f t="shared" si="342"/>
        <v/>
      </c>
      <c r="C553" s="159"/>
      <c r="D553" s="91"/>
      <c r="E553" s="174"/>
      <c r="F553" s="92"/>
      <c r="G553" s="93"/>
      <c r="H553" s="94"/>
      <c r="I553" s="92"/>
      <c r="J553" s="200"/>
      <c r="K553" s="210"/>
      <c r="L553" s="95"/>
      <c r="M553" s="92"/>
      <c r="N553" s="95"/>
      <c r="O553" s="92"/>
      <c r="P553" s="95"/>
      <c r="Q553" s="128"/>
      <c r="R553" s="95"/>
      <c r="S553" s="128"/>
      <c r="T553" s="211"/>
      <c r="U553" s="203"/>
      <c r="V553" s="92"/>
      <c r="W553" s="96"/>
      <c r="X553" s="92"/>
      <c r="Y553" s="220"/>
      <c r="Z553" s="226"/>
      <c r="AA553" s="165"/>
      <c r="AB553" s="165"/>
      <c r="AC553" s="165"/>
      <c r="AD553" s="165"/>
      <c r="AE553" s="165"/>
      <c r="AF553" s="168"/>
      <c r="AG553"/>
      <c r="AH553" s="107">
        <f t="shared" si="344"/>
        <v>0</v>
      </c>
      <c r="AI553" s="107">
        <f t="shared" si="345"/>
        <v>0</v>
      </c>
      <c r="AJ553" s="107">
        <f t="shared" si="346"/>
        <v>0</v>
      </c>
      <c r="AK553" s="107">
        <f t="shared" si="347"/>
        <v>0</v>
      </c>
      <c r="AL553" s="107">
        <f t="shared" si="348"/>
        <v>0</v>
      </c>
      <c r="AM553" s="107">
        <f t="shared" si="343"/>
        <v>0</v>
      </c>
      <c r="AO553" s="161" t="e">
        <f t="shared" si="349"/>
        <v>#DIV/0!</v>
      </c>
      <c r="AP553" s="161" t="e">
        <f t="shared" si="350"/>
        <v>#DIV/0!</v>
      </c>
      <c r="AQ553" s="161" t="e">
        <f t="shared" si="351"/>
        <v>#DIV/0!</v>
      </c>
      <c r="AR553" s="161" t="e">
        <f t="shared" si="352"/>
        <v>#DIV/0!</v>
      </c>
      <c r="AS553" s="161" t="e">
        <f t="shared" si="353"/>
        <v>#DIV/0!</v>
      </c>
      <c r="AT553" s="107">
        <f t="shared" si="354"/>
        <v>0</v>
      </c>
      <c r="AU553" s="161" t="e">
        <f t="shared" si="355"/>
        <v>#DIV/0!</v>
      </c>
      <c r="AV553" s="161" t="e">
        <f t="shared" si="356"/>
        <v>#DIV/0!</v>
      </c>
      <c r="AW553" s="161" t="e">
        <f t="shared" si="357"/>
        <v>#DIV/0!</v>
      </c>
      <c r="AX553" s="161" t="e">
        <f t="shared" si="358"/>
        <v>#DIV/0!</v>
      </c>
      <c r="AY553" s="161" t="e">
        <f t="shared" si="359"/>
        <v>#DIV/0!</v>
      </c>
      <c r="AZ553" s="107">
        <f t="shared" si="360"/>
        <v>0</v>
      </c>
      <c r="BA553" s="161" t="e">
        <f t="shared" si="361"/>
        <v>#DIV/0!</v>
      </c>
      <c r="BB553" s="161" t="e">
        <f t="shared" si="362"/>
        <v>#DIV/0!</v>
      </c>
      <c r="BC553" s="161" t="e">
        <f t="shared" si="363"/>
        <v>#DIV/0!</v>
      </c>
      <c r="BD553" s="161" t="e">
        <f t="shared" si="364"/>
        <v>#DIV/0!</v>
      </c>
      <c r="BE553" s="161" t="e">
        <f t="shared" si="365"/>
        <v>#DIV/0!</v>
      </c>
      <c r="BF553" s="107">
        <f t="shared" si="366"/>
        <v>0</v>
      </c>
      <c r="BG553" s="161" t="e">
        <f t="shared" si="367"/>
        <v>#DIV/0!</v>
      </c>
      <c r="BH553" s="161" t="e">
        <f t="shared" si="368"/>
        <v>#DIV/0!</v>
      </c>
      <c r="BI553" s="161" t="e">
        <f t="shared" si="369"/>
        <v>#DIV/0!</v>
      </c>
      <c r="BJ553" s="161" t="e">
        <f t="shared" si="370"/>
        <v>#DIV/0!</v>
      </c>
      <c r="BK553" s="161" t="e">
        <f t="shared" si="371"/>
        <v>#DIV/0!</v>
      </c>
      <c r="BL553" s="107">
        <f t="shared" si="372"/>
        <v>0</v>
      </c>
      <c r="BM553" s="161" t="e">
        <f t="shared" si="373"/>
        <v>#DIV/0!</v>
      </c>
      <c r="BN553" s="161" t="e">
        <f t="shared" si="374"/>
        <v>#DIV/0!</v>
      </c>
      <c r="BO553" s="161" t="e">
        <f t="shared" si="375"/>
        <v>#DIV/0!</v>
      </c>
      <c r="BP553" s="161" t="e">
        <f t="shared" si="376"/>
        <v>#DIV/0!</v>
      </c>
      <c r="BQ553" s="161" t="e">
        <f t="shared" si="377"/>
        <v>#DIV/0!</v>
      </c>
      <c r="BR553" s="107">
        <f t="shared" si="378"/>
        <v>0</v>
      </c>
      <c r="BS553" s="161" t="e">
        <f t="shared" si="379"/>
        <v>#DIV/0!</v>
      </c>
      <c r="BT553" s="161" t="e">
        <f t="shared" si="380"/>
        <v>#DIV/0!</v>
      </c>
      <c r="BU553" s="161" t="e">
        <f t="shared" si="381"/>
        <v>#DIV/0!</v>
      </c>
      <c r="BV553" s="161" t="e">
        <f t="shared" si="382"/>
        <v>#DIV/0!</v>
      </c>
      <c r="BW553" s="161" t="e">
        <f t="shared" si="383"/>
        <v>#DIV/0!</v>
      </c>
      <c r="BX553" s="107">
        <f t="shared" si="384"/>
        <v>0</v>
      </c>
      <c r="BZ553" s="40" t="e">
        <f>VLOOKUP(I553,Lists!$D$2:$D$19,1,FALSE)</f>
        <v>#N/A</v>
      </c>
      <c r="CA553" s="40" t="e">
        <f>VLOOKUP($I553,Blends!$B$2:$B$115,1,FALSE)</f>
        <v>#N/A</v>
      </c>
      <c r="CC553" s="218">
        <f>ROUND(IF($I553="Other HFC Blend",(Z553*$L553*SUMIF(Lists!$E$2:$E$133,'Quarterly Information'!$K553,Exchange_Value)+Z553*$N553*SUMIF(Lists!$E$2:$E$133,'Quarterly Information'!$M553,Exchange_Value)+Z553*$P553*SUMIF(Lists!$E$2:$E$133,'Quarterly Information'!$O553,Exchange_Value)+Z553*$R553*SUMIF(Lists!$E$2:$E$133,'Quarterly Information'!$Q553,Exchange_Value)+Z553*$T553*SUMIF(Lists!$E$2:$E$133,'Quarterly Information'!$S553,Exchange_Value))/1000,Z553*SUMIF(Lists!$E$2:$E$133,$I553,Exchange_Value)/1000),1)</f>
        <v>0</v>
      </c>
      <c r="CD553" s="218">
        <f>ROUND(IF($I553="Other HFC Blend",(AA553*$L553*SUMIF(Lists!$E$2:$E$133,'Quarterly Information'!$K553,Exchange_Value)+AA553*$N553*SUMIF(Lists!$E$2:$E$133,'Quarterly Information'!$M553,Exchange_Value)+AA553*$P553*SUMIF(Lists!$E$2:$E$133,'Quarterly Information'!$O553,Exchange_Value)+AA553*$R553*SUMIF(Lists!$E$2:$E$133,'Quarterly Information'!$Q553,Exchange_Value)+AA553*$T553*SUMIF(Lists!$E$2:$E$133,'Quarterly Information'!$S553,Exchange_Value))/1000,AA553*SUMIF(Lists!$E$2:$E$133,$I553,Exchange_Value)/1000),1)</f>
        <v>0</v>
      </c>
      <c r="CE553" s="218">
        <f>ROUND(IF($I553="Other HFC Blend",(AB553*$L553*SUMIF(Lists!$E$2:$E$133,'Quarterly Information'!$K553,Exchange_Value)+AB553*$N553*SUMIF(Lists!$E$2:$E$133,'Quarterly Information'!$M553,Exchange_Value)+AB553*$P553*SUMIF(Lists!$E$2:$E$133,'Quarterly Information'!$O553,Exchange_Value)+AB553*$R553*SUMIF(Lists!$E$2:$E$133,'Quarterly Information'!$Q553,Exchange_Value)+AB553*$T553*SUMIF(Lists!$E$2:$E$133,'Quarterly Information'!$S553,Exchange_Value))/1000,AB553*SUMIF(Lists!$E$2:$E$133,$I553,Exchange_Value)/1000),1)</f>
        <v>0</v>
      </c>
      <c r="CF553" s="218">
        <f>ROUND(IF($I553="Other HFC Blend",(AC553*$L553*SUMIF(Lists!$E$2:$E$133,'Quarterly Information'!$K553,Exchange_Value)+AC553*$N553*SUMIF(Lists!$E$2:$E$133,'Quarterly Information'!$M553,Exchange_Value)+AC553*$P553*SUMIF(Lists!$E$2:$E$133,'Quarterly Information'!$O553,Exchange_Value)+AC553*$R553*SUMIF(Lists!$E$2:$E$133,'Quarterly Information'!$Q553,Exchange_Value)+AC553*$T553*SUMIF(Lists!$E$2:$E$133,'Quarterly Information'!$S553,Exchange_Value))/1000,AC553*SUMIF(Lists!$E$2:$E$133,$I553,Exchange_Value)/1000),1)</f>
        <v>0</v>
      </c>
      <c r="CG553" s="218">
        <f>ROUND(IF($I553="Other HFC Blend",(AD553*$L553*SUMIF(Lists!$E$2:$E$133,'Quarterly Information'!$K553,Exchange_Value)+AD553*$N553*SUMIF(Lists!$E$2:$E$133,'Quarterly Information'!$M553,Exchange_Value)+AD553*$P553*SUMIF(Lists!$E$2:$E$133,'Quarterly Information'!$O553,Exchange_Value)+AD553*$R553*SUMIF(Lists!$E$2:$E$133,'Quarterly Information'!$Q553,Exchange_Value)+AD553*$T553*SUMIF(Lists!$E$2:$E$133,'Quarterly Information'!$S553,Exchange_Value))/1000,AD553*SUMIF(Lists!$E$2:$E$133,$I553,Exchange_Value)/1000),1)</f>
        <v>0</v>
      </c>
      <c r="CH553" s="218">
        <f>ROUND(IF($I553="Other HFC Blend",(AE553*$L553*SUMIF(Lists!$E$2:$E$133,'Quarterly Information'!$K553,Exchange_Value)+AE553*$N553*SUMIF(Lists!$E$2:$E$133,'Quarterly Information'!$M553,Exchange_Value)+AE553*$P553*SUMIF(Lists!$E$2:$E$133,'Quarterly Information'!$O553,Exchange_Value)+AE553*$R553*SUMIF(Lists!$E$2:$E$133,'Quarterly Information'!$Q553,Exchange_Value)+AE553*$T553*SUMIF(Lists!$E$2:$E$133,'Quarterly Information'!$S553,Exchange_Value))/1000,AE553*SUMIF(Lists!$E$2:$E$133,$I553,Exchange_Value)/1000),1)</f>
        <v>0</v>
      </c>
      <c r="CI553" s="218">
        <f>ROUND(IF($I553="Other HFC Blend",(AF553*$L553*SUMIF(Lists!$E$2:$E$133,'Quarterly Information'!$K553,Exchange_Value)+AF553*$N553*SUMIF(Lists!$E$2:$E$133,'Quarterly Information'!$M553,Exchange_Value)+AF553*$P553*SUMIF(Lists!$E$2:$E$133,'Quarterly Information'!$O553,Exchange_Value)+AF553*$R553*SUMIF(Lists!$E$2:$E$133,'Quarterly Information'!$Q553,Exchange_Value)+AF553*$T553*SUMIF(Lists!$E$2:$E$133,'Quarterly Information'!$S553,Exchange_Value))/1000,AF553*SUMIF(Lists!$E$2:$E$133,$I553,Exchange_Value)/1000),1)</f>
        <v>0</v>
      </c>
    </row>
    <row r="554" spans="1:87" ht="14" x14ac:dyDescent="0.25">
      <c r="A554" s="39">
        <v>512</v>
      </c>
      <c r="B554" s="90" t="str">
        <f t="shared" si="342"/>
        <v/>
      </c>
      <c r="C554" s="159"/>
      <c r="D554" s="91"/>
      <c r="E554" s="174"/>
      <c r="F554" s="92"/>
      <c r="G554" s="93"/>
      <c r="H554" s="94"/>
      <c r="I554" s="92"/>
      <c r="J554" s="200"/>
      <c r="K554" s="210"/>
      <c r="L554" s="95"/>
      <c r="M554" s="92"/>
      <c r="N554" s="95"/>
      <c r="O554" s="92"/>
      <c r="P554" s="95"/>
      <c r="Q554" s="128"/>
      <c r="R554" s="95"/>
      <c r="S554" s="128"/>
      <c r="T554" s="211"/>
      <c r="U554" s="203"/>
      <c r="V554" s="92"/>
      <c r="W554" s="96"/>
      <c r="X554" s="92"/>
      <c r="Y554" s="220"/>
      <c r="Z554" s="226"/>
      <c r="AA554" s="165"/>
      <c r="AB554" s="165"/>
      <c r="AC554" s="165"/>
      <c r="AD554" s="165"/>
      <c r="AE554" s="165"/>
      <c r="AF554" s="168"/>
      <c r="AG554"/>
      <c r="AH554" s="107">
        <f t="shared" si="344"/>
        <v>0</v>
      </c>
      <c r="AI554" s="107">
        <f t="shared" si="345"/>
        <v>0</v>
      </c>
      <c r="AJ554" s="107">
        <f t="shared" si="346"/>
        <v>0</v>
      </c>
      <c r="AK554" s="107">
        <f t="shared" si="347"/>
        <v>0</v>
      </c>
      <c r="AL554" s="107">
        <f t="shared" si="348"/>
        <v>0</v>
      </c>
      <c r="AM554" s="107">
        <f t="shared" si="343"/>
        <v>0</v>
      </c>
      <c r="AO554" s="161" t="e">
        <f t="shared" si="349"/>
        <v>#DIV/0!</v>
      </c>
      <c r="AP554" s="161" t="e">
        <f t="shared" si="350"/>
        <v>#DIV/0!</v>
      </c>
      <c r="AQ554" s="161" t="e">
        <f t="shared" si="351"/>
        <v>#DIV/0!</v>
      </c>
      <c r="AR554" s="161" t="e">
        <f t="shared" si="352"/>
        <v>#DIV/0!</v>
      </c>
      <c r="AS554" s="161" t="e">
        <f t="shared" si="353"/>
        <v>#DIV/0!</v>
      </c>
      <c r="AT554" s="107">
        <f t="shared" si="354"/>
        <v>0</v>
      </c>
      <c r="AU554" s="161" t="e">
        <f t="shared" si="355"/>
        <v>#DIV/0!</v>
      </c>
      <c r="AV554" s="161" t="e">
        <f t="shared" si="356"/>
        <v>#DIV/0!</v>
      </c>
      <c r="AW554" s="161" t="e">
        <f t="shared" si="357"/>
        <v>#DIV/0!</v>
      </c>
      <c r="AX554" s="161" t="e">
        <f t="shared" si="358"/>
        <v>#DIV/0!</v>
      </c>
      <c r="AY554" s="161" t="e">
        <f t="shared" si="359"/>
        <v>#DIV/0!</v>
      </c>
      <c r="AZ554" s="107">
        <f t="shared" si="360"/>
        <v>0</v>
      </c>
      <c r="BA554" s="161" t="e">
        <f t="shared" si="361"/>
        <v>#DIV/0!</v>
      </c>
      <c r="BB554" s="161" t="e">
        <f t="shared" si="362"/>
        <v>#DIV/0!</v>
      </c>
      <c r="BC554" s="161" t="e">
        <f t="shared" si="363"/>
        <v>#DIV/0!</v>
      </c>
      <c r="BD554" s="161" t="e">
        <f t="shared" si="364"/>
        <v>#DIV/0!</v>
      </c>
      <c r="BE554" s="161" t="e">
        <f t="shared" si="365"/>
        <v>#DIV/0!</v>
      </c>
      <c r="BF554" s="107">
        <f t="shared" si="366"/>
        <v>0</v>
      </c>
      <c r="BG554" s="161" t="e">
        <f t="shared" si="367"/>
        <v>#DIV/0!</v>
      </c>
      <c r="BH554" s="161" t="e">
        <f t="shared" si="368"/>
        <v>#DIV/0!</v>
      </c>
      <c r="BI554" s="161" t="e">
        <f t="shared" si="369"/>
        <v>#DIV/0!</v>
      </c>
      <c r="BJ554" s="161" t="e">
        <f t="shared" si="370"/>
        <v>#DIV/0!</v>
      </c>
      <c r="BK554" s="161" t="e">
        <f t="shared" si="371"/>
        <v>#DIV/0!</v>
      </c>
      <c r="BL554" s="107">
        <f t="shared" si="372"/>
        <v>0</v>
      </c>
      <c r="BM554" s="161" t="e">
        <f t="shared" si="373"/>
        <v>#DIV/0!</v>
      </c>
      <c r="BN554" s="161" t="e">
        <f t="shared" si="374"/>
        <v>#DIV/0!</v>
      </c>
      <c r="BO554" s="161" t="e">
        <f t="shared" si="375"/>
        <v>#DIV/0!</v>
      </c>
      <c r="BP554" s="161" t="e">
        <f t="shared" si="376"/>
        <v>#DIV/0!</v>
      </c>
      <c r="BQ554" s="161" t="e">
        <f t="shared" si="377"/>
        <v>#DIV/0!</v>
      </c>
      <c r="BR554" s="107">
        <f t="shared" si="378"/>
        <v>0</v>
      </c>
      <c r="BS554" s="161" t="e">
        <f t="shared" si="379"/>
        <v>#DIV/0!</v>
      </c>
      <c r="BT554" s="161" t="e">
        <f t="shared" si="380"/>
        <v>#DIV/0!</v>
      </c>
      <c r="BU554" s="161" t="e">
        <f t="shared" si="381"/>
        <v>#DIV/0!</v>
      </c>
      <c r="BV554" s="161" t="e">
        <f t="shared" si="382"/>
        <v>#DIV/0!</v>
      </c>
      <c r="BW554" s="161" t="e">
        <f t="shared" si="383"/>
        <v>#DIV/0!</v>
      </c>
      <c r="BX554" s="107">
        <f t="shared" si="384"/>
        <v>0</v>
      </c>
      <c r="BZ554" s="40" t="e">
        <f>VLOOKUP(I554,Lists!$D$2:$D$19,1,FALSE)</f>
        <v>#N/A</v>
      </c>
      <c r="CA554" s="40" t="e">
        <f>VLOOKUP($I554,Blends!$B$2:$B$115,1,FALSE)</f>
        <v>#N/A</v>
      </c>
      <c r="CC554" s="218">
        <f>ROUND(IF($I554="Other HFC Blend",(Z554*$L554*SUMIF(Lists!$E$2:$E$133,'Quarterly Information'!$K554,Exchange_Value)+Z554*$N554*SUMIF(Lists!$E$2:$E$133,'Quarterly Information'!$M554,Exchange_Value)+Z554*$P554*SUMIF(Lists!$E$2:$E$133,'Quarterly Information'!$O554,Exchange_Value)+Z554*$R554*SUMIF(Lists!$E$2:$E$133,'Quarterly Information'!$Q554,Exchange_Value)+Z554*$T554*SUMIF(Lists!$E$2:$E$133,'Quarterly Information'!$S554,Exchange_Value))/1000,Z554*SUMIF(Lists!$E$2:$E$133,$I554,Exchange_Value)/1000),1)</f>
        <v>0</v>
      </c>
      <c r="CD554" s="218">
        <f>ROUND(IF($I554="Other HFC Blend",(AA554*$L554*SUMIF(Lists!$E$2:$E$133,'Quarterly Information'!$K554,Exchange_Value)+AA554*$N554*SUMIF(Lists!$E$2:$E$133,'Quarterly Information'!$M554,Exchange_Value)+AA554*$P554*SUMIF(Lists!$E$2:$E$133,'Quarterly Information'!$O554,Exchange_Value)+AA554*$R554*SUMIF(Lists!$E$2:$E$133,'Quarterly Information'!$Q554,Exchange_Value)+AA554*$T554*SUMIF(Lists!$E$2:$E$133,'Quarterly Information'!$S554,Exchange_Value))/1000,AA554*SUMIF(Lists!$E$2:$E$133,$I554,Exchange_Value)/1000),1)</f>
        <v>0</v>
      </c>
      <c r="CE554" s="218">
        <f>ROUND(IF($I554="Other HFC Blend",(AB554*$L554*SUMIF(Lists!$E$2:$E$133,'Quarterly Information'!$K554,Exchange_Value)+AB554*$N554*SUMIF(Lists!$E$2:$E$133,'Quarterly Information'!$M554,Exchange_Value)+AB554*$P554*SUMIF(Lists!$E$2:$E$133,'Quarterly Information'!$O554,Exchange_Value)+AB554*$R554*SUMIF(Lists!$E$2:$E$133,'Quarterly Information'!$Q554,Exchange_Value)+AB554*$T554*SUMIF(Lists!$E$2:$E$133,'Quarterly Information'!$S554,Exchange_Value))/1000,AB554*SUMIF(Lists!$E$2:$E$133,$I554,Exchange_Value)/1000),1)</f>
        <v>0</v>
      </c>
      <c r="CF554" s="218">
        <f>ROUND(IF($I554="Other HFC Blend",(AC554*$L554*SUMIF(Lists!$E$2:$E$133,'Quarterly Information'!$K554,Exchange_Value)+AC554*$N554*SUMIF(Lists!$E$2:$E$133,'Quarterly Information'!$M554,Exchange_Value)+AC554*$P554*SUMIF(Lists!$E$2:$E$133,'Quarterly Information'!$O554,Exchange_Value)+AC554*$R554*SUMIF(Lists!$E$2:$E$133,'Quarterly Information'!$Q554,Exchange_Value)+AC554*$T554*SUMIF(Lists!$E$2:$E$133,'Quarterly Information'!$S554,Exchange_Value))/1000,AC554*SUMIF(Lists!$E$2:$E$133,$I554,Exchange_Value)/1000),1)</f>
        <v>0</v>
      </c>
      <c r="CG554" s="218">
        <f>ROUND(IF($I554="Other HFC Blend",(AD554*$L554*SUMIF(Lists!$E$2:$E$133,'Quarterly Information'!$K554,Exchange_Value)+AD554*$N554*SUMIF(Lists!$E$2:$E$133,'Quarterly Information'!$M554,Exchange_Value)+AD554*$P554*SUMIF(Lists!$E$2:$E$133,'Quarterly Information'!$O554,Exchange_Value)+AD554*$R554*SUMIF(Lists!$E$2:$E$133,'Quarterly Information'!$Q554,Exchange_Value)+AD554*$T554*SUMIF(Lists!$E$2:$E$133,'Quarterly Information'!$S554,Exchange_Value))/1000,AD554*SUMIF(Lists!$E$2:$E$133,$I554,Exchange_Value)/1000),1)</f>
        <v>0</v>
      </c>
      <c r="CH554" s="218">
        <f>ROUND(IF($I554="Other HFC Blend",(AE554*$L554*SUMIF(Lists!$E$2:$E$133,'Quarterly Information'!$K554,Exchange_Value)+AE554*$N554*SUMIF(Lists!$E$2:$E$133,'Quarterly Information'!$M554,Exchange_Value)+AE554*$P554*SUMIF(Lists!$E$2:$E$133,'Quarterly Information'!$O554,Exchange_Value)+AE554*$R554*SUMIF(Lists!$E$2:$E$133,'Quarterly Information'!$Q554,Exchange_Value)+AE554*$T554*SUMIF(Lists!$E$2:$E$133,'Quarterly Information'!$S554,Exchange_Value))/1000,AE554*SUMIF(Lists!$E$2:$E$133,$I554,Exchange_Value)/1000),1)</f>
        <v>0</v>
      </c>
      <c r="CI554" s="218">
        <f>ROUND(IF($I554="Other HFC Blend",(AF554*$L554*SUMIF(Lists!$E$2:$E$133,'Quarterly Information'!$K554,Exchange_Value)+AF554*$N554*SUMIF(Lists!$E$2:$E$133,'Quarterly Information'!$M554,Exchange_Value)+AF554*$P554*SUMIF(Lists!$E$2:$E$133,'Quarterly Information'!$O554,Exchange_Value)+AF554*$R554*SUMIF(Lists!$E$2:$E$133,'Quarterly Information'!$Q554,Exchange_Value)+AF554*$T554*SUMIF(Lists!$E$2:$E$133,'Quarterly Information'!$S554,Exchange_Value))/1000,AF554*SUMIF(Lists!$E$2:$E$133,$I554,Exchange_Value)/1000),1)</f>
        <v>0</v>
      </c>
    </row>
    <row r="555" spans="1:87" ht="14" x14ac:dyDescent="0.25">
      <c r="A555" s="39">
        <v>513</v>
      </c>
      <c r="B555" s="90" t="str">
        <f t="shared" si="342"/>
        <v/>
      </c>
      <c r="C555" s="159"/>
      <c r="D555" s="91"/>
      <c r="E555" s="174"/>
      <c r="F555" s="92"/>
      <c r="G555" s="93"/>
      <c r="H555" s="94"/>
      <c r="I555" s="92"/>
      <c r="J555" s="200"/>
      <c r="K555" s="210"/>
      <c r="L555" s="95"/>
      <c r="M555" s="92"/>
      <c r="N555" s="95"/>
      <c r="O555" s="92"/>
      <c r="P555" s="95"/>
      <c r="Q555" s="128"/>
      <c r="R555" s="95"/>
      <c r="S555" s="128"/>
      <c r="T555" s="211"/>
      <c r="U555" s="203"/>
      <c r="V555" s="92"/>
      <c r="W555" s="96"/>
      <c r="X555" s="92"/>
      <c r="Y555" s="220"/>
      <c r="Z555" s="226"/>
      <c r="AA555" s="165"/>
      <c r="AB555" s="165"/>
      <c r="AC555" s="165"/>
      <c r="AD555" s="165"/>
      <c r="AE555" s="165"/>
      <c r="AF555" s="168"/>
      <c r="AG555"/>
      <c r="AH555" s="107">
        <f t="shared" si="344"/>
        <v>0</v>
      </c>
      <c r="AI555" s="107">
        <f t="shared" si="345"/>
        <v>0</v>
      </c>
      <c r="AJ555" s="107">
        <f t="shared" si="346"/>
        <v>0</v>
      </c>
      <c r="AK555" s="107">
        <f t="shared" si="347"/>
        <v>0</v>
      </c>
      <c r="AL555" s="107">
        <f t="shared" si="348"/>
        <v>0</v>
      </c>
      <c r="AM555" s="107">
        <f t="shared" si="343"/>
        <v>0</v>
      </c>
      <c r="AO555" s="161" t="e">
        <f t="shared" si="349"/>
        <v>#DIV/0!</v>
      </c>
      <c r="AP555" s="161" t="e">
        <f t="shared" si="350"/>
        <v>#DIV/0!</v>
      </c>
      <c r="AQ555" s="161" t="e">
        <f t="shared" si="351"/>
        <v>#DIV/0!</v>
      </c>
      <c r="AR555" s="161" t="e">
        <f t="shared" si="352"/>
        <v>#DIV/0!</v>
      </c>
      <c r="AS555" s="161" t="e">
        <f t="shared" si="353"/>
        <v>#DIV/0!</v>
      </c>
      <c r="AT555" s="107">
        <f t="shared" si="354"/>
        <v>0</v>
      </c>
      <c r="AU555" s="161" t="e">
        <f t="shared" si="355"/>
        <v>#DIV/0!</v>
      </c>
      <c r="AV555" s="161" t="e">
        <f t="shared" si="356"/>
        <v>#DIV/0!</v>
      </c>
      <c r="AW555" s="161" t="e">
        <f t="shared" si="357"/>
        <v>#DIV/0!</v>
      </c>
      <c r="AX555" s="161" t="e">
        <f t="shared" si="358"/>
        <v>#DIV/0!</v>
      </c>
      <c r="AY555" s="161" t="e">
        <f t="shared" si="359"/>
        <v>#DIV/0!</v>
      </c>
      <c r="AZ555" s="107">
        <f t="shared" si="360"/>
        <v>0</v>
      </c>
      <c r="BA555" s="161" t="e">
        <f t="shared" si="361"/>
        <v>#DIV/0!</v>
      </c>
      <c r="BB555" s="161" t="e">
        <f t="shared" si="362"/>
        <v>#DIV/0!</v>
      </c>
      <c r="BC555" s="161" t="e">
        <f t="shared" si="363"/>
        <v>#DIV/0!</v>
      </c>
      <c r="BD555" s="161" t="e">
        <f t="shared" si="364"/>
        <v>#DIV/0!</v>
      </c>
      <c r="BE555" s="161" t="e">
        <f t="shared" si="365"/>
        <v>#DIV/0!</v>
      </c>
      <c r="BF555" s="107">
        <f t="shared" si="366"/>
        <v>0</v>
      </c>
      <c r="BG555" s="161" t="e">
        <f t="shared" si="367"/>
        <v>#DIV/0!</v>
      </c>
      <c r="BH555" s="161" t="e">
        <f t="shared" si="368"/>
        <v>#DIV/0!</v>
      </c>
      <c r="BI555" s="161" t="e">
        <f t="shared" si="369"/>
        <v>#DIV/0!</v>
      </c>
      <c r="BJ555" s="161" t="e">
        <f t="shared" si="370"/>
        <v>#DIV/0!</v>
      </c>
      <c r="BK555" s="161" t="e">
        <f t="shared" si="371"/>
        <v>#DIV/0!</v>
      </c>
      <c r="BL555" s="107">
        <f t="shared" si="372"/>
        <v>0</v>
      </c>
      <c r="BM555" s="161" t="e">
        <f t="shared" si="373"/>
        <v>#DIV/0!</v>
      </c>
      <c r="BN555" s="161" t="e">
        <f t="shared" si="374"/>
        <v>#DIV/0!</v>
      </c>
      <c r="BO555" s="161" t="e">
        <f t="shared" si="375"/>
        <v>#DIV/0!</v>
      </c>
      <c r="BP555" s="161" t="e">
        <f t="shared" si="376"/>
        <v>#DIV/0!</v>
      </c>
      <c r="BQ555" s="161" t="e">
        <f t="shared" si="377"/>
        <v>#DIV/0!</v>
      </c>
      <c r="BR555" s="107">
        <f t="shared" si="378"/>
        <v>0</v>
      </c>
      <c r="BS555" s="161" t="e">
        <f t="shared" si="379"/>
        <v>#DIV/0!</v>
      </c>
      <c r="BT555" s="161" t="e">
        <f t="shared" si="380"/>
        <v>#DIV/0!</v>
      </c>
      <c r="BU555" s="161" t="e">
        <f t="shared" si="381"/>
        <v>#DIV/0!</v>
      </c>
      <c r="BV555" s="161" t="e">
        <f t="shared" si="382"/>
        <v>#DIV/0!</v>
      </c>
      <c r="BW555" s="161" t="e">
        <f t="shared" si="383"/>
        <v>#DIV/0!</v>
      </c>
      <c r="BX555" s="107">
        <f t="shared" si="384"/>
        <v>0</v>
      </c>
      <c r="BZ555" s="40" t="e">
        <f>VLOOKUP(I555,Lists!$D$2:$D$19,1,FALSE)</f>
        <v>#N/A</v>
      </c>
      <c r="CA555" s="40" t="e">
        <f>VLOOKUP($I555,Blends!$B$2:$B$115,1,FALSE)</f>
        <v>#N/A</v>
      </c>
      <c r="CC555" s="218">
        <f>ROUND(IF($I555="Other HFC Blend",(Z555*$L555*SUMIF(Lists!$E$2:$E$133,'Quarterly Information'!$K555,Exchange_Value)+Z555*$N555*SUMIF(Lists!$E$2:$E$133,'Quarterly Information'!$M555,Exchange_Value)+Z555*$P555*SUMIF(Lists!$E$2:$E$133,'Quarterly Information'!$O555,Exchange_Value)+Z555*$R555*SUMIF(Lists!$E$2:$E$133,'Quarterly Information'!$Q555,Exchange_Value)+Z555*$T555*SUMIF(Lists!$E$2:$E$133,'Quarterly Information'!$S555,Exchange_Value))/1000,Z555*SUMIF(Lists!$E$2:$E$133,$I555,Exchange_Value)/1000),1)</f>
        <v>0</v>
      </c>
      <c r="CD555" s="218">
        <f>ROUND(IF($I555="Other HFC Blend",(AA555*$L555*SUMIF(Lists!$E$2:$E$133,'Quarterly Information'!$K555,Exchange_Value)+AA555*$N555*SUMIF(Lists!$E$2:$E$133,'Quarterly Information'!$M555,Exchange_Value)+AA555*$P555*SUMIF(Lists!$E$2:$E$133,'Quarterly Information'!$O555,Exchange_Value)+AA555*$R555*SUMIF(Lists!$E$2:$E$133,'Quarterly Information'!$Q555,Exchange_Value)+AA555*$T555*SUMIF(Lists!$E$2:$E$133,'Quarterly Information'!$S555,Exchange_Value))/1000,AA555*SUMIF(Lists!$E$2:$E$133,$I555,Exchange_Value)/1000),1)</f>
        <v>0</v>
      </c>
      <c r="CE555" s="218">
        <f>ROUND(IF($I555="Other HFC Blend",(AB555*$L555*SUMIF(Lists!$E$2:$E$133,'Quarterly Information'!$K555,Exchange_Value)+AB555*$N555*SUMIF(Lists!$E$2:$E$133,'Quarterly Information'!$M555,Exchange_Value)+AB555*$P555*SUMIF(Lists!$E$2:$E$133,'Quarterly Information'!$O555,Exchange_Value)+AB555*$R555*SUMIF(Lists!$E$2:$E$133,'Quarterly Information'!$Q555,Exchange_Value)+AB555*$T555*SUMIF(Lists!$E$2:$E$133,'Quarterly Information'!$S555,Exchange_Value))/1000,AB555*SUMIF(Lists!$E$2:$E$133,$I555,Exchange_Value)/1000),1)</f>
        <v>0</v>
      </c>
      <c r="CF555" s="218">
        <f>ROUND(IF($I555="Other HFC Blend",(AC555*$L555*SUMIF(Lists!$E$2:$E$133,'Quarterly Information'!$K555,Exchange_Value)+AC555*$N555*SUMIF(Lists!$E$2:$E$133,'Quarterly Information'!$M555,Exchange_Value)+AC555*$P555*SUMIF(Lists!$E$2:$E$133,'Quarterly Information'!$O555,Exchange_Value)+AC555*$R555*SUMIF(Lists!$E$2:$E$133,'Quarterly Information'!$Q555,Exchange_Value)+AC555*$T555*SUMIF(Lists!$E$2:$E$133,'Quarterly Information'!$S555,Exchange_Value))/1000,AC555*SUMIF(Lists!$E$2:$E$133,$I555,Exchange_Value)/1000),1)</f>
        <v>0</v>
      </c>
      <c r="CG555" s="218">
        <f>ROUND(IF($I555="Other HFC Blend",(AD555*$L555*SUMIF(Lists!$E$2:$E$133,'Quarterly Information'!$K555,Exchange_Value)+AD555*$N555*SUMIF(Lists!$E$2:$E$133,'Quarterly Information'!$M555,Exchange_Value)+AD555*$P555*SUMIF(Lists!$E$2:$E$133,'Quarterly Information'!$O555,Exchange_Value)+AD555*$R555*SUMIF(Lists!$E$2:$E$133,'Quarterly Information'!$Q555,Exchange_Value)+AD555*$T555*SUMIF(Lists!$E$2:$E$133,'Quarterly Information'!$S555,Exchange_Value))/1000,AD555*SUMIF(Lists!$E$2:$E$133,$I555,Exchange_Value)/1000),1)</f>
        <v>0</v>
      </c>
      <c r="CH555" s="218">
        <f>ROUND(IF($I555="Other HFC Blend",(AE555*$L555*SUMIF(Lists!$E$2:$E$133,'Quarterly Information'!$K555,Exchange_Value)+AE555*$N555*SUMIF(Lists!$E$2:$E$133,'Quarterly Information'!$M555,Exchange_Value)+AE555*$P555*SUMIF(Lists!$E$2:$E$133,'Quarterly Information'!$O555,Exchange_Value)+AE555*$R555*SUMIF(Lists!$E$2:$E$133,'Quarterly Information'!$Q555,Exchange_Value)+AE555*$T555*SUMIF(Lists!$E$2:$E$133,'Quarterly Information'!$S555,Exchange_Value))/1000,AE555*SUMIF(Lists!$E$2:$E$133,$I555,Exchange_Value)/1000),1)</f>
        <v>0</v>
      </c>
      <c r="CI555" s="218">
        <f>ROUND(IF($I555="Other HFC Blend",(AF555*$L555*SUMIF(Lists!$E$2:$E$133,'Quarterly Information'!$K555,Exchange_Value)+AF555*$N555*SUMIF(Lists!$E$2:$E$133,'Quarterly Information'!$M555,Exchange_Value)+AF555*$P555*SUMIF(Lists!$E$2:$E$133,'Quarterly Information'!$O555,Exchange_Value)+AF555*$R555*SUMIF(Lists!$E$2:$E$133,'Quarterly Information'!$Q555,Exchange_Value)+AF555*$T555*SUMIF(Lists!$E$2:$E$133,'Quarterly Information'!$S555,Exchange_Value))/1000,AF555*SUMIF(Lists!$E$2:$E$133,$I555,Exchange_Value)/1000),1)</f>
        <v>0</v>
      </c>
    </row>
    <row r="556" spans="1:87" ht="14" x14ac:dyDescent="0.25">
      <c r="A556" s="39">
        <v>514</v>
      </c>
      <c r="B556" s="90" t="str">
        <f t="shared" ref="B556:B619" si="385">IF(C556&gt;0,A556,"")</f>
        <v/>
      </c>
      <c r="C556" s="159"/>
      <c r="D556" s="91"/>
      <c r="E556" s="174"/>
      <c r="F556" s="92"/>
      <c r="G556" s="93"/>
      <c r="H556" s="94"/>
      <c r="I556" s="92"/>
      <c r="J556" s="200"/>
      <c r="K556" s="210"/>
      <c r="L556" s="95"/>
      <c r="M556" s="92"/>
      <c r="N556" s="95"/>
      <c r="O556" s="92"/>
      <c r="P556" s="95"/>
      <c r="Q556" s="128"/>
      <c r="R556" s="95"/>
      <c r="S556" s="128"/>
      <c r="T556" s="211"/>
      <c r="U556" s="203"/>
      <c r="V556" s="92"/>
      <c r="W556" s="96"/>
      <c r="X556" s="92"/>
      <c r="Y556" s="220"/>
      <c r="Z556" s="226"/>
      <c r="AA556" s="165"/>
      <c r="AB556" s="165"/>
      <c r="AC556" s="165"/>
      <c r="AD556" s="165"/>
      <c r="AE556" s="165"/>
      <c r="AF556" s="168"/>
      <c r="AG556"/>
      <c r="AH556" s="107">
        <f t="shared" si="344"/>
        <v>0</v>
      </c>
      <c r="AI556" s="107">
        <f t="shared" si="345"/>
        <v>0</v>
      </c>
      <c r="AJ556" s="107">
        <f t="shared" si="346"/>
        <v>0</v>
      </c>
      <c r="AK556" s="107">
        <f t="shared" si="347"/>
        <v>0</v>
      </c>
      <c r="AL556" s="107">
        <f t="shared" si="348"/>
        <v>0</v>
      </c>
      <c r="AM556" s="107">
        <f t="shared" ref="AM556:AM619" si="386">IF(F556="No",J556,0)</f>
        <v>0</v>
      </c>
      <c r="AO556" s="161" t="e">
        <f t="shared" si="349"/>
        <v>#DIV/0!</v>
      </c>
      <c r="AP556" s="161" t="e">
        <f t="shared" si="350"/>
        <v>#DIV/0!</v>
      </c>
      <c r="AQ556" s="161" t="e">
        <f t="shared" si="351"/>
        <v>#DIV/0!</v>
      </c>
      <c r="AR556" s="161" t="e">
        <f t="shared" si="352"/>
        <v>#DIV/0!</v>
      </c>
      <c r="AS556" s="161" t="e">
        <f t="shared" si="353"/>
        <v>#DIV/0!</v>
      </c>
      <c r="AT556" s="107">
        <f t="shared" si="354"/>
        <v>0</v>
      </c>
      <c r="AU556" s="161" t="e">
        <f t="shared" si="355"/>
        <v>#DIV/0!</v>
      </c>
      <c r="AV556" s="161" t="e">
        <f t="shared" si="356"/>
        <v>#DIV/0!</v>
      </c>
      <c r="AW556" s="161" t="e">
        <f t="shared" si="357"/>
        <v>#DIV/0!</v>
      </c>
      <c r="AX556" s="161" t="e">
        <f t="shared" si="358"/>
        <v>#DIV/0!</v>
      </c>
      <c r="AY556" s="161" t="e">
        <f t="shared" si="359"/>
        <v>#DIV/0!</v>
      </c>
      <c r="AZ556" s="107">
        <f t="shared" si="360"/>
        <v>0</v>
      </c>
      <c r="BA556" s="161" t="e">
        <f t="shared" si="361"/>
        <v>#DIV/0!</v>
      </c>
      <c r="BB556" s="161" t="e">
        <f t="shared" si="362"/>
        <v>#DIV/0!</v>
      </c>
      <c r="BC556" s="161" t="e">
        <f t="shared" si="363"/>
        <v>#DIV/0!</v>
      </c>
      <c r="BD556" s="161" t="e">
        <f t="shared" si="364"/>
        <v>#DIV/0!</v>
      </c>
      <c r="BE556" s="161" t="e">
        <f t="shared" si="365"/>
        <v>#DIV/0!</v>
      </c>
      <c r="BF556" s="107">
        <f t="shared" si="366"/>
        <v>0</v>
      </c>
      <c r="BG556" s="161" t="e">
        <f t="shared" si="367"/>
        <v>#DIV/0!</v>
      </c>
      <c r="BH556" s="161" t="e">
        <f t="shared" si="368"/>
        <v>#DIV/0!</v>
      </c>
      <c r="BI556" s="161" t="e">
        <f t="shared" si="369"/>
        <v>#DIV/0!</v>
      </c>
      <c r="BJ556" s="161" t="e">
        <f t="shared" si="370"/>
        <v>#DIV/0!</v>
      </c>
      <c r="BK556" s="161" t="e">
        <f t="shared" si="371"/>
        <v>#DIV/0!</v>
      </c>
      <c r="BL556" s="107">
        <f t="shared" si="372"/>
        <v>0</v>
      </c>
      <c r="BM556" s="161" t="e">
        <f t="shared" si="373"/>
        <v>#DIV/0!</v>
      </c>
      <c r="BN556" s="161" t="e">
        <f t="shared" si="374"/>
        <v>#DIV/0!</v>
      </c>
      <c r="BO556" s="161" t="e">
        <f t="shared" si="375"/>
        <v>#DIV/0!</v>
      </c>
      <c r="BP556" s="161" t="e">
        <f t="shared" si="376"/>
        <v>#DIV/0!</v>
      </c>
      <c r="BQ556" s="161" t="e">
        <f t="shared" si="377"/>
        <v>#DIV/0!</v>
      </c>
      <c r="BR556" s="107">
        <f t="shared" si="378"/>
        <v>0</v>
      </c>
      <c r="BS556" s="161" t="e">
        <f t="shared" si="379"/>
        <v>#DIV/0!</v>
      </c>
      <c r="BT556" s="161" t="e">
        <f t="shared" si="380"/>
        <v>#DIV/0!</v>
      </c>
      <c r="BU556" s="161" t="e">
        <f t="shared" si="381"/>
        <v>#DIV/0!</v>
      </c>
      <c r="BV556" s="161" t="e">
        <f t="shared" si="382"/>
        <v>#DIV/0!</v>
      </c>
      <c r="BW556" s="161" t="e">
        <f t="shared" si="383"/>
        <v>#DIV/0!</v>
      </c>
      <c r="BX556" s="107">
        <f t="shared" si="384"/>
        <v>0</v>
      </c>
      <c r="BZ556" s="40" t="e">
        <f>VLOOKUP(I556,Lists!$D$2:$D$19,1,FALSE)</f>
        <v>#N/A</v>
      </c>
      <c r="CA556" s="40" t="e">
        <f>VLOOKUP($I556,Blends!$B$2:$B$115,1,FALSE)</f>
        <v>#N/A</v>
      </c>
      <c r="CC556" s="218">
        <f>ROUND(IF($I556="Other HFC Blend",(Z556*$L556*SUMIF(Lists!$E$2:$E$133,'Quarterly Information'!$K556,Exchange_Value)+Z556*$N556*SUMIF(Lists!$E$2:$E$133,'Quarterly Information'!$M556,Exchange_Value)+Z556*$P556*SUMIF(Lists!$E$2:$E$133,'Quarterly Information'!$O556,Exchange_Value)+Z556*$R556*SUMIF(Lists!$E$2:$E$133,'Quarterly Information'!$Q556,Exchange_Value)+Z556*$T556*SUMIF(Lists!$E$2:$E$133,'Quarterly Information'!$S556,Exchange_Value))/1000,Z556*SUMIF(Lists!$E$2:$E$133,$I556,Exchange_Value)/1000),1)</f>
        <v>0</v>
      </c>
      <c r="CD556" s="218">
        <f>ROUND(IF($I556="Other HFC Blend",(AA556*$L556*SUMIF(Lists!$E$2:$E$133,'Quarterly Information'!$K556,Exchange_Value)+AA556*$N556*SUMIF(Lists!$E$2:$E$133,'Quarterly Information'!$M556,Exchange_Value)+AA556*$P556*SUMIF(Lists!$E$2:$E$133,'Quarterly Information'!$O556,Exchange_Value)+AA556*$R556*SUMIF(Lists!$E$2:$E$133,'Quarterly Information'!$Q556,Exchange_Value)+AA556*$T556*SUMIF(Lists!$E$2:$E$133,'Quarterly Information'!$S556,Exchange_Value))/1000,AA556*SUMIF(Lists!$E$2:$E$133,$I556,Exchange_Value)/1000),1)</f>
        <v>0</v>
      </c>
      <c r="CE556" s="218">
        <f>ROUND(IF($I556="Other HFC Blend",(AB556*$L556*SUMIF(Lists!$E$2:$E$133,'Quarterly Information'!$K556,Exchange_Value)+AB556*$N556*SUMIF(Lists!$E$2:$E$133,'Quarterly Information'!$M556,Exchange_Value)+AB556*$P556*SUMIF(Lists!$E$2:$E$133,'Quarterly Information'!$O556,Exchange_Value)+AB556*$R556*SUMIF(Lists!$E$2:$E$133,'Quarterly Information'!$Q556,Exchange_Value)+AB556*$T556*SUMIF(Lists!$E$2:$E$133,'Quarterly Information'!$S556,Exchange_Value))/1000,AB556*SUMIF(Lists!$E$2:$E$133,$I556,Exchange_Value)/1000),1)</f>
        <v>0</v>
      </c>
      <c r="CF556" s="218">
        <f>ROUND(IF($I556="Other HFC Blend",(AC556*$L556*SUMIF(Lists!$E$2:$E$133,'Quarterly Information'!$K556,Exchange_Value)+AC556*$N556*SUMIF(Lists!$E$2:$E$133,'Quarterly Information'!$M556,Exchange_Value)+AC556*$P556*SUMIF(Lists!$E$2:$E$133,'Quarterly Information'!$O556,Exchange_Value)+AC556*$R556*SUMIF(Lists!$E$2:$E$133,'Quarterly Information'!$Q556,Exchange_Value)+AC556*$T556*SUMIF(Lists!$E$2:$E$133,'Quarterly Information'!$S556,Exchange_Value))/1000,AC556*SUMIF(Lists!$E$2:$E$133,$I556,Exchange_Value)/1000),1)</f>
        <v>0</v>
      </c>
      <c r="CG556" s="218">
        <f>ROUND(IF($I556="Other HFC Blend",(AD556*$L556*SUMIF(Lists!$E$2:$E$133,'Quarterly Information'!$K556,Exchange_Value)+AD556*$N556*SUMIF(Lists!$E$2:$E$133,'Quarterly Information'!$M556,Exchange_Value)+AD556*$P556*SUMIF(Lists!$E$2:$E$133,'Quarterly Information'!$O556,Exchange_Value)+AD556*$R556*SUMIF(Lists!$E$2:$E$133,'Quarterly Information'!$Q556,Exchange_Value)+AD556*$T556*SUMIF(Lists!$E$2:$E$133,'Quarterly Information'!$S556,Exchange_Value))/1000,AD556*SUMIF(Lists!$E$2:$E$133,$I556,Exchange_Value)/1000),1)</f>
        <v>0</v>
      </c>
      <c r="CH556" s="218">
        <f>ROUND(IF($I556="Other HFC Blend",(AE556*$L556*SUMIF(Lists!$E$2:$E$133,'Quarterly Information'!$K556,Exchange_Value)+AE556*$N556*SUMIF(Lists!$E$2:$E$133,'Quarterly Information'!$M556,Exchange_Value)+AE556*$P556*SUMIF(Lists!$E$2:$E$133,'Quarterly Information'!$O556,Exchange_Value)+AE556*$R556*SUMIF(Lists!$E$2:$E$133,'Quarterly Information'!$Q556,Exchange_Value)+AE556*$T556*SUMIF(Lists!$E$2:$E$133,'Quarterly Information'!$S556,Exchange_Value))/1000,AE556*SUMIF(Lists!$E$2:$E$133,$I556,Exchange_Value)/1000),1)</f>
        <v>0</v>
      </c>
      <c r="CI556" s="218">
        <f>ROUND(IF($I556="Other HFC Blend",(AF556*$L556*SUMIF(Lists!$E$2:$E$133,'Quarterly Information'!$K556,Exchange_Value)+AF556*$N556*SUMIF(Lists!$E$2:$E$133,'Quarterly Information'!$M556,Exchange_Value)+AF556*$P556*SUMIF(Lists!$E$2:$E$133,'Quarterly Information'!$O556,Exchange_Value)+AF556*$R556*SUMIF(Lists!$E$2:$E$133,'Quarterly Information'!$Q556,Exchange_Value)+AF556*$T556*SUMIF(Lists!$E$2:$E$133,'Quarterly Information'!$S556,Exchange_Value))/1000,AF556*SUMIF(Lists!$E$2:$E$133,$I556,Exchange_Value)/1000),1)</f>
        <v>0</v>
      </c>
    </row>
    <row r="557" spans="1:87" ht="14" x14ac:dyDescent="0.25">
      <c r="A557" s="39">
        <v>515</v>
      </c>
      <c r="B557" s="90" t="str">
        <f t="shared" si="385"/>
        <v/>
      </c>
      <c r="C557" s="159"/>
      <c r="D557" s="91"/>
      <c r="E557" s="174"/>
      <c r="F557" s="92"/>
      <c r="G557" s="93"/>
      <c r="H557" s="94"/>
      <c r="I557" s="92"/>
      <c r="J557" s="200"/>
      <c r="K557" s="210"/>
      <c r="L557" s="95"/>
      <c r="M557" s="92"/>
      <c r="N557" s="95"/>
      <c r="O557" s="92"/>
      <c r="P557" s="95"/>
      <c r="Q557" s="128"/>
      <c r="R557" s="95"/>
      <c r="S557" s="128"/>
      <c r="T557" s="211"/>
      <c r="U557" s="203"/>
      <c r="V557" s="92"/>
      <c r="W557" s="96"/>
      <c r="X557" s="92"/>
      <c r="Y557" s="220"/>
      <c r="Z557" s="226"/>
      <c r="AA557" s="165"/>
      <c r="AB557" s="165"/>
      <c r="AC557" s="165"/>
      <c r="AD557" s="165"/>
      <c r="AE557" s="165"/>
      <c r="AF557" s="168"/>
      <c r="AG557"/>
      <c r="AH557" s="107">
        <f t="shared" si="344"/>
        <v>0</v>
      </c>
      <c r="AI557" s="107">
        <f t="shared" si="345"/>
        <v>0</v>
      </c>
      <c r="AJ557" s="107">
        <f t="shared" si="346"/>
        <v>0</v>
      </c>
      <c r="AK557" s="107">
        <f t="shared" si="347"/>
        <v>0</v>
      </c>
      <c r="AL557" s="107">
        <f t="shared" si="348"/>
        <v>0</v>
      </c>
      <c r="AM557" s="107">
        <f t="shared" si="386"/>
        <v>0</v>
      </c>
      <c r="AO557" s="161" t="e">
        <f t="shared" si="349"/>
        <v>#DIV/0!</v>
      </c>
      <c r="AP557" s="161" t="e">
        <f t="shared" si="350"/>
        <v>#DIV/0!</v>
      </c>
      <c r="AQ557" s="161" t="e">
        <f t="shared" si="351"/>
        <v>#DIV/0!</v>
      </c>
      <c r="AR557" s="161" t="e">
        <f t="shared" si="352"/>
        <v>#DIV/0!</v>
      </c>
      <c r="AS557" s="161" t="e">
        <f t="shared" si="353"/>
        <v>#DIV/0!</v>
      </c>
      <c r="AT557" s="107">
        <f t="shared" si="354"/>
        <v>0</v>
      </c>
      <c r="AU557" s="161" t="e">
        <f t="shared" si="355"/>
        <v>#DIV/0!</v>
      </c>
      <c r="AV557" s="161" t="e">
        <f t="shared" si="356"/>
        <v>#DIV/0!</v>
      </c>
      <c r="AW557" s="161" t="e">
        <f t="shared" si="357"/>
        <v>#DIV/0!</v>
      </c>
      <c r="AX557" s="161" t="e">
        <f t="shared" si="358"/>
        <v>#DIV/0!</v>
      </c>
      <c r="AY557" s="161" t="e">
        <f t="shared" si="359"/>
        <v>#DIV/0!</v>
      </c>
      <c r="AZ557" s="107">
        <f t="shared" si="360"/>
        <v>0</v>
      </c>
      <c r="BA557" s="161" t="e">
        <f t="shared" si="361"/>
        <v>#DIV/0!</v>
      </c>
      <c r="BB557" s="161" t="e">
        <f t="shared" si="362"/>
        <v>#DIV/0!</v>
      </c>
      <c r="BC557" s="161" t="e">
        <f t="shared" si="363"/>
        <v>#DIV/0!</v>
      </c>
      <c r="BD557" s="161" t="e">
        <f t="shared" si="364"/>
        <v>#DIV/0!</v>
      </c>
      <c r="BE557" s="161" t="e">
        <f t="shared" si="365"/>
        <v>#DIV/0!</v>
      </c>
      <c r="BF557" s="107">
        <f t="shared" si="366"/>
        <v>0</v>
      </c>
      <c r="BG557" s="161" t="e">
        <f t="shared" si="367"/>
        <v>#DIV/0!</v>
      </c>
      <c r="BH557" s="161" t="e">
        <f t="shared" si="368"/>
        <v>#DIV/0!</v>
      </c>
      <c r="BI557" s="161" t="e">
        <f t="shared" si="369"/>
        <v>#DIV/0!</v>
      </c>
      <c r="BJ557" s="161" t="e">
        <f t="shared" si="370"/>
        <v>#DIV/0!</v>
      </c>
      <c r="BK557" s="161" t="e">
        <f t="shared" si="371"/>
        <v>#DIV/0!</v>
      </c>
      <c r="BL557" s="107">
        <f t="shared" si="372"/>
        <v>0</v>
      </c>
      <c r="BM557" s="161" t="e">
        <f t="shared" si="373"/>
        <v>#DIV/0!</v>
      </c>
      <c r="BN557" s="161" t="e">
        <f t="shared" si="374"/>
        <v>#DIV/0!</v>
      </c>
      <c r="BO557" s="161" t="e">
        <f t="shared" si="375"/>
        <v>#DIV/0!</v>
      </c>
      <c r="BP557" s="161" t="e">
        <f t="shared" si="376"/>
        <v>#DIV/0!</v>
      </c>
      <c r="BQ557" s="161" t="e">
        <f t="shared" si="377"/>
        <v>#DIV/0!</v>
      </c>
      <c r="BR557" s="107">
        <f t="shared" si="378"/>
        <v>0</v>
      </c>
      <c r="BS557" s="161" t="e">
        <f t="shared" si="379"/>
        <v>#DIV/0!</v>
      </c>
      <c r="BT557" s="161" t="e">
        <f t="shared" si="380"/>
        <v>#DIV/0!</v>
      </c>
      <c r="BU557" s="161" t="e">
        <f t="shared" si="381"/>
        <v>#DIV/0!</v>
      </c>
      <c r="BV557" s="161" t="e">
        <f t="shared" si="382"/>
        <v>#DIV/0!</v>
      </c>
      <c r="BW557" s="161" t="e">
        <f t="shared" si="383"/>
        <v>#DIV/0!</v>
      </c>
      <c r="BX557" s="107">
        <f t="shared" si="384"/>
        <v>0</v>
      </c>
      <c r="BZ557" s="40" t="e">
        <f>VLOOKUP(I557,Lists!$D$2:$D$19,1,FALSE)</f>
        <v>#N/A</v>
      </c>
      <c r="CA557" s="40" t="e">
        <f>VLOOKUP($I557,Blends!$B$2:$B$115,1,FALSE)</f>
        <v>#N/A</v>
      </c>
      <c r="CC557" s="218">
        <f>ROUND(IF($I557="Other HFC Blend",(Z557*$L557*SUMIF(Lists!$E$2:$E$133,'Quarterly Information'!$K557,Exchange_Value)+Z557*$N557*SUMIF(Lists!$E$2:$E$133,'Quarterly Information'!$M557,Exchange_Value)+Z557*$P557*SUMIF(Lists!$E$2:$E$133,'Quarterly Information'!$O557,Exchange_Value)+Z557*$R557*SUMIF(Lists!$E$2:$E$133,'Quarterly Information'!$Q557,Exchange_Value)+Z557*$T557*SUMIF(Lists!$E$2:$E$133,'Quarterly Information'!$S557,Exchange_Value))/1000,Z557*SUMIF(Lists!$E$2:$E$133,$I557,Exchange_Value)/1000),1)</f>
        <v>0</v>
      </c>
      <c r="CD557" s="218">
        <f>ROUND(IF($I557="Other HFC Blend",(AA557*$L557*SUMIF(Lists!$E$2:$E$133,'Quarterly Information'!$K557,Exchange_Value)+AA557*$N557*SUMIF(Lists!$E$2:$E$133,'Quarterly Information'!$M557,Exchange_Value)+AA557*$P557*SUMIF(Lists!$E$2:$E$133,'Quarterly Information'!$O557,Exchange_Value)+AA557*$R557*SUMIF(Lists!$E$2:$E$133,'Quarterly Information'!$Q557,Exchange_Value)+AA557*$T557*SUMIF(Lists!$E$2:$E$133,'Quarterly Information'!$S557,Exchange_Value))/1000,AA557*SUMIF(Lists!$E$2:$E$133,$I557,Exchange_Value)/1000),1)</f>
        <v>0</v>
      </c>
      <c r="CE557" s="218">
        <f>ROUND(IF($I557="Other HFC Blend",(AB557*$L557*SUMIF(Lists!$E$2:$E$133,'Quarterly Information'!$K557,Exchange_Value)+AB557*$N557*SUMIF(Lists!$E$2:$E$133,'Quarterly Information'!$M557,Exchange_Value)+AB557*$P557*SUMIF(Lists!$E$2:$E$133,'Quarterly Information'!$O557,Exchange_Value)+AB557*$R557*SUMIF(Lists!$E$2:$E$133,'Quarterly Information'!$Q557,Exchange_Value)+AB557*$T557*SUMIF(Lists!$E$2:$E$133,'Quarterly Information'!$S557,Exchange_Value))/1000,AB557*SUMIF(Lists!$E$2:$E$133,$I557,Exchange_Value)/1000),1)</f>
        <v>0</v>
      </c>
      <c r="CF557" s="218">
        <f>ROUND(IF($I557="Other HFC Blend",(AC557*$L557*SUMIF(Lists!$E$2:$E$133,'Quarterly Information'!$K557,Exchange_Value)+AC557*$N557*SUMIF(Lists!$E$2:$E$133,'Quarterly Information'!$M557,Exchange_Value)+AC557*$P557*SUMIF(Lists!$E$2:$E$133,'Quarterly Information'!$O557,Exchange_Value)+AC557*$R557*SUMIF(Lists!$E$2:$E$133,'Quarterly Information'!$Q557,Exchange_Value)+AC557*$T557*SUMIF(Lists!$E$2:$E$133,'Quarterly Information'!$S557,Exchange_Value))/1000,AC557*SUMIF(Lists!$E$2:$E$133,$I557,Exchange_Value)/1000),1)</f>
        <v>0</v>
      </c>
      <c r="CG557" s="218">
        <f>ROUND(IF($I557="Other HFC Blend",(AD557*$L557*SUMIF(Lists!$E$2:$E$133,'Quarterly Information'!$K557,Exchange_Value)+AD557*$N557*SUMIF(Lists!$E$2:$E$133,'Quarterly Information'!$M557,Exchange_Value)+AD557*$P557*SUMIF(Lists!$E$2:$E$133,'Quarterly Information'!$O557,Exchange_Value)+AD557*$R557*SUMIF(Lists!$E$2:$E$133,'Quarterly Information'!$Q557,Exchange_Value)+AD557*$T557*SUMIF(Lists!$E$2:$E$133,'Quarterly Information'!$S557,Exchange_Value))/1000,AD557*SUMIF(Lists!$E$2:$E$133,$I557,Exchange_Value)/1000),1)</f>
        <v>0</v>
      </c>
      <c r="CH557" s="218">
        <f>ROUND(IF($I557="Other HFC Blend",(AE557*$L557*SUMIF(Lists!$E$2:$E$133,'Quarterly Information'!$K557,Exchange_Value)+AE557*$N557*SUMIF(Lists!$E$2:$E$133,'Quarterly Information'!$M557,Exchange_Value)+AE557*$P557*SUMIF(Lists!$E$2:$E$133,'Quarterly Information'!$O557,Exchange_Value)+AE557*$R557*SUMIF(Lists!$E$2:$E$133,'Quarterly Information'!$Q557,Exchange_Value)+AE557*$T557*SUMIF(Lists!$E$2:$E$133,'Quarterly Information'!$S557,Exchange_Value))/1000,AE557*SUMIF(Lists!$E$2:$E$133,$I557,Exchange_Value)/1000),1)</f>
        <v>0</v>
      </c>
      <c r="CI557" s="218">
        <f>ROUND(IF($I557="Other HFC Blend",(AF557*$L557*SUMIF(Lists!$E$2:$E$133,'Quarterly Information'!$K557,Exchange_Value)+AF557*$N557*SUMIF(Lists!$E$2:$E$133,'Quarterly Information'!$M557,Exchange_Value)+AF557*$P557*SUMIF(Lists!$E$2:$E$133,'Quarterly Information'!$O557,Exchange_Value)+AF557*$R557*SUMIF(Lists!$E$2:$E$133,'Quarterly Information'!$Q557,Exchange_Value)+AF557*$T557*SUMIF(Lists!$E$2:$E$133,'Quarterly Information'!$S557,Exchange_Value))/1000,AF557*SUMIF(Lists!$E$2:$E$133,$I557,Exchange_Value)/1000),1)</f>
        <v>0</v>
      </c>
    </row>
    <row r="558" spans="1:87" ht="14" x14ac:dyDescent="0.25">
      <c r="A558" s="39">
        <v>516</v>
      </c>
      <c r="B558" s="90" t="str">
        <f t="shared" si="385"/>
        <v/>
      </c>
      <c r="C558" s="159"/>
      <c r="D558" s="91"/>
      <c r="E558" s="174"/>
      <c r="F558" s="92"/>
      <c r="G558" s="93"/>
      <c r="H558" s="94"/>
      <c r="I558" s="92"/>
      <c r="J558" s="200"/>
      <c r="K558" s="210"/>
      <c r="L558" s="95"/>
      <c r="M558" s="92"/>
      <c r="N558" s="95"/>
      <c r="O558" s="92"/>
      <c r="P558" s="95"/>
      <c r="Q558" s="128"/>
      <c r="R558" s="95"/>
      <c r="S558" s="128"/>
      <c r="T558" s="211"/>
      <c r="U558" s="203"/>
      <c r="V558" s="92"/>
      <c r="W558" s="96"/>
      <c r="X558" s="92"/>
      <c r="Y558" s="220"/>
      <c r="Z558" s="226"/>
      <c r="AA558" s="165"/>
      <c r="AB558" s="165"/>
      <c r="AC558" s="165"/>
      <c r="AD558" s="165"/>
      <c r="AE558" s="165"/>
      <c r="AF558" s="168"/>
      <c r="AG558"/>
      <c r="AH558" s="107">
        <f t="shared" si="344"/>
        <v>0</v>
      </c>
      <c r="AI558" s="107">
        <f t="shared" si="345"/>
        <v>0</v>
      </c>
      <c r="AJ558" s="107">
        <f t="shared" si="346"/>
        <v>0</v>
      </c>
      <c r="AK558" s="107">
        <f t="shared" si="347"/>
        <v>0</v>
      </c>
      <c r="AL558" s="107">
        <f t="shared" si="348"/>
        <v>0</v>
      </c>
      <c r="AM558" s="107">
        <f t="shared" si="386"/>
        <v>0</v>
      </c>
      <c r="AO558" s="161" t="e">
        <f t="shared" si="349"/>
        <v>#DIV/0!</v>
      </c>
      <c r="AP558" s="161" t="e">
        <f t="shared" si="350"/>
        <v>#DIV/0!</v>
      </c>
      <c r="AQ558" s="161" t="e">
        <f t="shared" si="351"/>
        <v>#DIV/0!</v>
      </c>
      <c r="AR558" s="161" t="e">
        <f t="shared" si="352"/>
        <v>#DIV/0!</v>
      </c>
      <c r="AS558" s="161" t="e">
        <f t="shared" si="353"/>
        <v>#DIV/0!</v>
      </c>
      <c r="AT558" s="107">
        <f t="shared" si="354"/>
        <v>0</v>
      </c>
      <c r="AU558" s="161" t="e">
        <f t="shared" si="355"/>
        <v>#DIV/0!</v>
      </c>
      <c r="AV558" s="161" t="e">
        <f t="shared" si="356"/>
        <v>#DIV/0!</v>
      </c>
      <c r="AW558" s="161" t="e">
        <f t="shared" si="357"/>
        <v>#DIV/0!</v>
      </c>
      <c r="AX558" s="161" t="e">
        <f t="shared" si="358"/>
        <v>#DIV/0!</v>
      </c>
      <c r="AY558" s="161" t="e">
        <f t="shared" si="359"/>
        <v>#DIV/0!</v>
      </c>
      <c r="AZ558" s="107">
        <f t="shared" si="360"/>
        <v>0</v>
      </c>
      <c r="BA558" s="161" t="e">
        <f t="shared" si="361"/>
        <v>#DIV/0!</v>
      </c>
      <c r="BB558" s="161" t="e">
        <f t="shared" si="362"/>
        <v>#DIV/0!</v>
      </c>
      <c r="BC558" s="161" t="e">
        <f t="shared" si="363"/>
        <v>#DIV/0!</v>
      </c>
      <c r="BD558" s="161" t="e">
        <f t="shared" si="364"/>
        <v>#DIV/0!</v>
      </c>
      <c r="BE558" s="161" t="e">
        <f t="shared" si="365"/>
        <v>#DIV/0!</v>
      </c>
      <c r="BF558" s="107">
        <f t="shared" si="366"/>
        <v>0</v>
      </c>
      <c r="BG558" s="161" t="e">
        <f t="shared" si="367"/>
        <v>#DIV/0!</v>
      </c>
      <c r="BH558" s="161" t="e">
        <f t="shared" si="368"/>
        <v>#DIV/0!</v>
      </c>
      <c r="BI558" s="161" t="e">
        <f t="shared" si="369"/>
        <v>#DIV/0!</v>
      </c>
      <c r="BJ558" s="161" t="e">
        <f t="shared" si="370"/>
        <v>#DIV/0!</v>
      </c>
      <c r="BK558" s="161" t="e">
        <f t="shared" si="371"/>
        <v>#DIV/0!</v>
      </c>
      <c r="BL558" s="107">
        <f t="shared" si="372"/>
        <v>0</v>
      </c>
      <c r="BM558" s="161" t="e">
        <f t="shared" si="373"/>
        <v>#DIV/0!</v>
      </c>
      <c r="BN558" s="161" t="e">
        <f t="shared" si="374"/>
        <v>#DIV/0!</v>
      </c>
      <c r="BO558" s="161" t="e">
        <f t="shared" si="375"/>
        <v>#DIV/0!</v>
      </c>
      <c r="BP558" s="161" t="e">
        <f t="shared" si="376"/>
        <v>#DIV/0!</v>
      </c>
      <c r="BQ558" s="161" t="e">
        <f t="shared" si="377"/>
        <v>#DIV/0!</v>
      </c>
      <c r="BR558" s="107">
        <f t="shared" si="378"/>
        <v>0</v>
      </c>
      <c r="BS558" s="161" t="e">
        <f t="shared" si="379"/>
        <v>#DIV/0!</v>
      </c>
      <c r="BT558" s="161" t="e">
        <f t="shared" si="380"/>
        <v>#DIV/0!</v>
      </c>
      <c r="BU558" s="161" t="e">
        <f t="shared" si="381"/>
        <v>#DIV/0!</v>
      </c>
      <c r="BV558" s="161" t="e">
        <f t="shared" si="382"/>
        <v>#DIV/0!</v>
      </c>
      <c r="BW558" s="161" t="e">
        <f t="shared" si="383"/>
        <v>#DIV/0!</v>
      </c>
      <c r="BX558" s="107">
        <f t="shared" si="384"/>
        <v>0</v>
      </c>
      <c r="BZ558" s="40" t="e">
        <f>VLOOKUP(I558,Lists!$D$2:$D$19,1,FALSE)</f>
        <v>#N/A</v>
      </c>
      <c r="CA558" s="40" t="e">
        <f>VLOOKUP($I558,Blends!$B$2:$B$115,1,FALSE)</f>
        <v>#N/A</v>
      </c>
      <c r="CC558" s="218">
        <f>ROUND(IF($I558="Other HFC Blend",(Z558*$L558*SUMIF(Lists!$E$2:$E$133,'Quarterly Information'!$K558,Exchange_Value)+Z558*$N558*SUMIF(Lists!$E$2:$E$133,'Quarterly Information'!$M558,Exchange_Value)+Z558*$P558*SUMIF(Lists!$E$2:$E$133,'Quarterly Information'!$O558,Exchange_Value)+Z558*$R558*SUMIF(Lists!$E$2:$E$133,'Quarterly Information'!$Q558,Exchange_Value)+Z558*$T558*SUMIF(Lists!$E$2:$E$133,'Quarterly Information'!$S558,Exchange_Value))/1000,Z558*SUMIF(Lists!$E$2:$E$133,$I558,Exchange_Value)/1000),1)</f>
        <v>0</v>
      </c>
      <c r="CD558" s="218">
        <f>ROUND(IF($I558="Other HFC Blend",(AA558*$L558*SUMIF(Lists!$E$2:$E$133,'Quarterly Information'!$K558,Exchange_Value)+AA558*$N558*SUMIF(Lists!$E$2:$E$133,'Quarterly Information'!$M558,Exchange_Value)+AA558*$P558*SUMIF(Lists!$E$2:$E$133,'Quarterly Information'!$O558,Exchange_Value)+AA558*$R558*SUMIF(Lists!$E$2:$E$133,'Quarterly Information'!$Q558,Exchange_Value)+AA558*$T558*SUMIF(Lists!$E$2:$E$133,'Quarterly Information'!$S558,Exchange_Value))/1000,AA558*SUMIF(Lists!$E$2:$E$133,$I558,Exchange_Value)/1000),1)</f>
        <v>0</v>
      </c>
      <c r="CE558" s="218">
        <f>ROUND(IF($I558="Other HFC Blend",(AB558*$L558*SUMIF(Lists!$E$2:$E$133,'Quarterly Information'!$K558,Exchange_Value)+AB558*$N558*SUMIF(Lists!$E$2:$E$133,'Quarterly Information'!$M558,Exchange_Value)+AB558*$P558*SUMIF(Lists!$E$2:$E$133,'Quarterly Information'!$O558,Exchange_Value)+AB558*$R558*SUMIF(Lists!$E$2:$E$133,'Quarterly Information'!$Q558,Exchange_Value)+AB558*$T558*SUMIF(Lists!$E$2:$E$133,'Quarterly Information'!$S558,Exchange_Value))/1000,AB558*SUMIF(Lists!$E$2:$E$133,$I558,Exchange_Value)/1000),1)</f>
        <v>0</v>
      </c>
      <c r="CF558" s="218">
        <f>ROUND(IF($I558="Other HFC Blend",(AC558*$L558*SUMIF(Lists!$E$2:$E$133,'Quarterly Information'!$K558,Exchange_Value)+AC558*$N558*SUMIF(Lists!$E$2:$E$133,'Quarterly Information'!$M558,Exchange_Value)+AC558*$P558*SUMIF(Lists!$E$2:$E$133,'Quarterly Information'!$O558,Exchange_Value)+AC558*$R558*SUMIF(Lists!$E$2:$E$133,'Quarterly Information'!$Q558,Exchange_Value)+AC558*$T558*SUMIF(Lists!$E$2:$E$133,'Quarterly Information'!$S558,Exchange_Value))/1000,AC558*SUMIF(Lists!$E$2:$E$133,$I558,Exchange_Value)/1000),1)</f>
        <v>0</v>
      </c>
      <c r="CG558" s="218">
        <f>ROUND(IF($I558="Other HFC Blend",(AD558*$L558*SUMIF(Lists!$E$2:$E$133,'Quarterly Information'!$K558,Exchange_Value)+AD558*$N558*SUMIF(Lists!$E$2:$E$133,'Quarterly Information'!$M558,Exchange_Value)+AD558*$P558*SUMIF(Lists!$E$2:$E$133,'Quarterly Information'!$O558,Exchange_Value)+AD558*$R558*SUMIF(Lists!$E$2:$E$133,'Quarterly Information'!$Q558,Exchange_Value)+AD558*$T558*SUMIF(Lists!$E$2:$E$133,'Quarterly Information'!$S558,Exchange_Value))/1000,AD558*SUMIF(Lists!$E$2:$E$133,$I558,Exchange_Value)/1000),1)</f>
        <v>0</v>
      </c>
      <c r="CH558" s="218">
        <f>ROUND(IF($I558="Other HFC Blend",(AE558*$L558*SUMIF(Lists!$E$2:$E$133,'Quarterly Information'!$K558,Exchange_Value)+AE558*$N558*SUMIF(Lists!$E$2:$E$133,'Quarterly Information'!$M558,Exchange_Value)+AE558*$P558*SUMIF(Lists!$E$2:$E$133,'Quarterly Information'!$O558,Exchange_Value)+AE558*$R558*SUMIF(Lists!$E$2:$E$133,'Quarterly Information'!$Q558,Exchange_Value)+AE558*$T558*SUMIF(Lists!$E$2:$E$133,'Quarterly Information'!$S558,Exchange_Value))/1000,AE558*SUMIF(Lists!$E$2:$E$133,$I558,Exchange_Value)/1000),1)</f>
        <v>0</v>
      </c>
      <c r="CI558" s="218">
        <f>ROUND(IF($I558="Other HFC Blend",(AF558*$L558*SUMIF(Lists!$E$2:$E$133,'Quarterly Information'!$K558,Exchange_Value)+AF558*$N558*SUMIF(Lists!$E$2:$E$133,'Quarterly Information'!$M558,Exchange_Value)+AF558*$P558*SUMIF(Lists!$E$2:$E$133,'Quarterly Information'!$O558,Exchange_Value)+AF558*$R558*SUMIF(Lists!$E$2:$E$133,'Quarterly Information'!$Q558,Exchange_Value)+AF558*$T558*SUMIF(Lists!$E$2:$E$133,'Quarterly Information'!$S558,Exchange_Value))/1000,AF558*SUMIF(Lists!$E$2:$E$133,$I558,Exchange_Value)/1000),1)</f>
        <v>0</v>
      </c>
    </row>
    <row r="559" spans="1:87" ht="14" x14ac:dyDescent="0.25">
      <c r="A559" s="39">
        <v>517</v>
      </c>
      <c r="B559" s="90" t="str">
        <f t="shared" si="385"/>
        <v/>
      </c>
      <c r="C559" s="159"/>
      <c r="D559" s="91"/>
      <c r="E559" s="174"/>
      <c r="F559" s="92"/>
      <c r="G559" s="93"/>
      <c r="H559" s="94"/>
      <c r="I559" s="92"/>
      <c r="J559" s="200"/>
      <c r="K559" s="210"/>
      <c r="L559" s="95"/>
      <c r="M559" s="92"/>
      <c r="N559" s="95"/>
      <c r="O559" s="92"/>
      <c r="P559" s="95"/>
      <c r="Q559" s="128"/>
      <c r="R559" s="95"/>
      <c r="S559" s="128"/>
      <c r="T559" s="211"/>
      <c r="U559" s="203"/>
      <c r="V559" s="92"/>
      <c r="W559" s="96"/>
      <c r="X559" s="92"/>
      <c r="Y559" s="220"/>
      <c r="Z559" s="226"/>
      <c r="AA559" s="165"/>
      <c r="AB559" s="165"/>
      <c r="AC559" s="165"/>
      <c r="AD559" s="165"/>
      <c r="AE559" s="165"/>
      <c r="AF559" s="168"/>
      <c r="AG559"/>
      <c r="AH559" s="107">
        <f t="shared" si="344"/>
        <v>0</v>
      </c>
      <c r="AI559" s="107">
        <f t="shared" si="345"/>
        <v>0</v>
      </c>
      <c r="AJ559" s="107">
        <f t="shared" si="346"/>
        <v>0</v>
      </c>
      <c r="AK559" s="107">
        <f t="shared" si="347"/>
        <v>0</v>
      </c>
      <c r="AL559" s="107">
        <f t="shared" si="348"/>
        <v>0</v>
      </c>
      <c r="AM559" s="107">
        <f t="shared" si="386"/>
        <v>0</v>
      </c>
      <c r="AO559" s="161" t="e">
        <f t="shared" si="349"/>
        <v>#DIV/0!</v>
      </c>
      <c r="AP559" s="161" t="e">
        <f t="shared" si="350"/>
        <v>#DIV/0!</v>
      </c>
      <c r="AQ559" s="161" t="e">
        <f t="shared" si="351"/>
        <v>#DIV/0!</v>
      </c>
      <c r="AR559" s="161" t="e">
        <f t="shared" si="352"/>
        <v>#DIV/0!</v>
      </c>
      <c r="AS559" s="161" t="e">
        <f t="shared" si="353"/>
        <v>#DIV/0!</v>
      </c>
      <c r="AT559" s="107">
        <f t="shared" si="354"/>
        <v>0</v>
      </c>
      <c r="AU559" s="161" t="e">
        <f t="shared" si="355"/>
        <v>#DIV/0!</v>
      </c>
      <c r="AV559" s="161" t="e">
        <f t="shared" si="356"/>
        <v>#DIV/0!</v>
      </c>
      <c r="AW559" s="161" t="e">
        <f t="shared" si="357"/>
        <v>#DIV/0!</v>
      </c>
      <c r="AX559" s="161" t="e">
        <f t="shared" si="358"/>
        <v>#DIV/0!</v>
      </c>
      <c r="AY559" s="161" t="e">
        <f t="shared" si="359"/>
        <v>#DIV/0!</v>
      </c>
      <c r="AZ559" s="107">
        <f t="shared" si="360"/>
        <v>0</v>
      </c>
      <c r="BA559" s="161" t="e">
        <f t="shared" si="361"/>
        <v>#DIV/0!</v>
      </c>
      <c r="BB559" s="161" t="e">
        <f t="shared" si="362"/>
        <v>#DIV/0!</v>
      </c>
      <c r="BC559" s="161" t="e">
        <f t="shared" si="363"/>
        <v>#DIV/0!</v>
      </c>
      <c r="BD559" s="161" t="e">
        <f t="shared" si="364"/>
        <v>#DIV/0!</v>
      </c>
      <c r="BE559" s="161" t="e">
        <f t="shared" si="365"/>
        <v>#DIV/0!</v>
      </c>
      <c r="BF559" s="107">
        <f t="shared" si="366"/>
        <v>0</v>
      </c>
      <c r="BG559" s="161" t="e">
        <f t="shared" si="367"/>
        <v>#DIV/0!</v>
      </c>
      <c r="BH559" s="161" t="e">
        <f t="shared" si="368"/>
        <v>#DIV/0!</v>
      </c>
      <c r="BI559" s="161" t="e">
        <f t="shared" si="369"/>
        <v>#DIV/0!</v>
      </c>
      <c r="BJ559" s="161" t="e">
        <f t="shared" si="370"/>
        <v>#DIV/0!</v>
      </c>
      <c r="BK559" s="161" t="e">
        <f t="shared" si="371"/>
        <v>#DIV/0!</v>
      </c>
      <c r="BL559" s="107">
        <f t="shared" si="372"/>
        <v>0</v>
      </c>
      <c r="BM559" s="161" t="e">
        <f t="shared" si="373"/>
        <v>#DIV/0!</v>
      </c>
      <c r="BN559" s="161" t="e">
        <f t="shared" si="374"/>
        <v>#DIV/0!</v>
      </c>
      <c r="BO559" s="161" t="e">
        <f t="shared" si="375"/>
        <v>#DIV/0!</v>
      </c>
      <c r="BP559" s="161" t="e">
        <f t="shared" si="376"/>
        <v>#DIV/0!</v>
      </c>
      <c r="BQ559" s="161" t="e">
        <f t="shared" si="377"/>
        <v>#DIV/0!</v>
      </c>
      <c r="BR559" s="107">
        <f t="shared" si="378"/>
        <v>0</v>
      </c>
      <c r="BS559" s="161" t="e">
        <f t="shared" si="379"/>
        <v>#DIV/0!</v>
      </c>
      <c r="BT559" s="161" t="e">
        <f t="shared" si="380"/>
        <v>#DIV/0!</v>
      </c>
      <c r="BU559" s="161" t="e">
        <f t="shared" si="381"/>
        <v>#DIV/0!</v>
      </c>
      <c r="BV559" s="161" t="e">
        <f t="shared" si="382"/>
        <v>#DIV/0!</v>
      </c>
      <c r="BW559" s="161" t="e">
        <f t="shared" si="383"/>
        <v>#DIV/0!</v>
      </c>
      <c r="BX559" s="107">
        <f t="shared" si="384"/>
        <v>0</v>
      </c>
      <c r="BZ559" s="40" t="e">
        <f>VLOOKUP(I559,Lists!$D$2:$D$19,1,FALSE)</f>
        <v>#N/A</v>
      </c>
      <c r="CA559" s="40" t="e">
        <f>VLOOKUP($I559,Blends!$B$2:$B$115,1,FALSE)</f>
        <v>#N/A</v>
      </c>
      <c r="CC559" s="218">
        <f>ROUND(IF($I559="Other HFC Blend",(Z559*$L559*SUMIF(Lists!$E$2:$E$133,'Quarterly Information'!$K559,Exchange_Value)+Z559*$N559*SUMIF(Lists!$E$2:$E$133,'Quarterly Information'!$M559,Exchange_Value)+Z559*$P559*SUMIF(Lists!$E$2:$E$133,'Quarterly Information'!$O559,Exchange_Value)+Z559*$R559*SUMIF(Lists!$E$2:$E$133,'Quarterly Information'!$Q559,Exchange_Value)+Z559*$T559*SUMIF(Lists!$E$2:$E$133,'Quarterly Information'!$S559,Exchange_Value))/1000,Z559*SUMIF(Lists!$E$2:$E$133,$I559,Exchange_Value)/1000),1)</f>
        <v>0</v>
      </c>
      <c r="CD559" s="218">
        <f>ROUND(IF($I559="Other HFC Blend",(AA559*$L559*SUMIF(Lists!$E$2:$E$133,'Quarterly Information'!$K559,Exchange_Value)+AA559*$N559*SUMIF(Lists!$E$2:$E$133,'Quarterly Information'!$M559,Exchange_Value)+AA559*$P559*SUMIF(Lists!$E$2:$E$133,'Quarterly Information'!$O559,Exchange_Value)+AA559*$R559*SUMIF(Lists!$E$2:$E$133,'Quarterly Information'!$Q559,Exchange_Value)+AA559*$T559*SUMIF(Lists!$E$2:$E$133,'Quarterly Information'!$S559,Exchange_Value))/1000,AA559*SUMIF(Lists!$E$2:$E$133,$I559,Exchange_Value)/1000),1)</f>
        <v>0</v>
      </c>
      <c r="CE559" s="218">
        <f>ROUND(IF($I559="Other HFC Blend",(AB559*$L559*SUMIF(Lists!$E$2:$E$133,'Quarterly Information'!$K559,Exchange_Value)+AB559*$N559*SUMIF(Lists!$E$2:$E$133,'Quarterly Information'!$M559,Exchange_Value)+AB559*$P559*SUMIF(Lists!$E$2:$E$133,'Quarterly Information'!$O559,Exchange_Value)+AB559*$R559*SUMIF(Lists!$E$2:$E$133,'Quarterly Information'!$Q559,Exchange_Value)+AB559*$T559*SUMIF(Lists!$E$2:$E$133,'Quarterly Information'!$S559,Exchange_Value))/1000,AB559*SUMIF(Lists!$E$2:$E$133,$I559,Exchange_Value)/1000),1)</f>
        <v>0</v>
      </c>
      <c r="CF559" s="218">
        <f>ROUND(IF($I559="Other HFC Blend",(AC559*$L559*SUMIF(Lists!$E$2:$E$133,'Quarterly Information'!$K559,Exchange_Value)+AC559*$N559*SUMIF(Lists!$E$2:$E$133,'Quarterly Information'!$M559,Exchange_Value)+AC559*$P559*SUMIF(Lists!$E$2:$E$133,'Quarterly Information'!$O559,Exchange_Value)+AC559*$R559*SUMIF(Lists!$E$2:$E$133,'Quarterly Information'!$Q559,Exchange_Value)+AC559*$T559*SUMIF(Lists!$E$2:$E$133,'Quarterly Information'!$S559,Exchange_Value))/1000,AC559*SUMIF(Lists!$E$2:$E$133,$I559,Exchange_Value)/1000),1)</f>
        <v>0</v>
      </c>
      <c r="CG559" s="218">
        <f>ROUND(IF($I559="Other HFC Blend",(AD559*$L559*SUMIF(Lists!$E$2:$E$133,'Quarterly Information'!$K559,Exchange_Value)+AD559*$N559*SUMIF(Lists!$E$2:$E$133,'Quarterly Information'!$M559,Exchange_Value)+AD559*$P559*SUMIF(Lists!$E$2:$E$133,'Quarterly Information'!$O559,Exchange_Value)+AD559*$R559*SUMIF(Lists!$E$2:$E$133,'Quarterly Information'!$Q559,Exchange_Value)+AD559*$T559*SUMIF(Lists!$E$2:$E$133,'Quarterly Information'!$S559,Exchange_Value))/1000,AD559*SUMIF(Lists!$E$2:$E$133,$I559,Exchange_Value)/1000),1)</f>
        <v>0</v>
      </c>
      <c r="CH559" s="218">
        <f>ROUND(IF($I559="Other HFC Blend",(AE559*$L559*SUMIF(Lists!$E$2:$E$133,'Quarterly Information'!$K559,Exchange_Value)+AE559*$N559*SUMIF(Lists!$E$2:$E$133,'Quarterly Information'!$M559,Exchange_Value)+AE559*$P559*SUMIF(Lists!$E$2:$E$133,'Quarterly Information'!$O559,Exchange_Value)+AE559*$R559*SUMIF(Lists!$E$2:$E$133,'Quarterly Information'!$Q559,Exchange_Value)+AE559*$T559*SUMIF(Lists!$E$2:$E$133,'Quarterly Information'!$S559,Exchange_Value))/1000,AE559*SUMIF(Lists!$E$2:$E$133,$I559,Exchange_Value)/1000),1)</f>
        <v>0</v>
      </c>
      <c r="CI559" s="218">
        <f>ROUND(IF($I559="Other HFC Blend",(AF559*$L559*SUMIF(Lists!$E$2:$E$133,'Quarterly Information'!$K559,Exchange_Value)+AF559*$N559*SUMIF(Lists!$E$2:$E$133,'Quarterly Information'!$M559,Exchange_Value)+AF559*$P559*SUMIF(Lists!$E$2:$E$133,'Quarterly Information'!$O559,Exchange_Value)+AF559*$R559*SUMIF(Lists!$E$2:$E$133,'Quarterly Information'!$Q559,Exchange_Value)+AF559*$T559*SUMIF(Lists!$E$2:$E$133,'Quarterly Information'!$S559,Exchange_Value))/1000,AF559*SUMIF(Lists!$E$2:$E$133,$I559,Exchange_Value)/1000),1)</f>
        <v>0</v>
      </c>
    </row>
    <row r="560" spans="1:87" ht="14" x14ac:dyDescent="0.25">
      <c r="A560" s="39">
        <v>518</v>
      </c>
      <c r="B560" s="90" t="str">
        <f t="shared" si="385"/>
        <v/>
      </c>
      <c r="C560" s="159"/>
      <c r="D560" s="91"/>
      <c r="E560" s="174"/>
      <c r="F560" s="92"/>
      <c r="G560" s="93"/>
      <c r="H560" s="94"/>
      <c r="I560" s="92"/>
      <c r="J560" s="200"/>
      <c r="K560" s="210"/>
      <c r="L560" s="95"/>
      <c r="M560" s="92"/>
      <c r="N560" s="95"/>
      <c r="O560" s="92"/>
      <c r="P560" s="95"/>
      <c r="Q560" s="128"/>
      <c r="R560" s="95"/>
      <c r="S560" s="128"/>
      <c r="T560" s="211"/>
      <c r="U560" s="203"/>
      <c r="V560" s="92"/>
      <c r="W560" s="96"/>
      <c r="X560" s="92"/>
      <c r="Y560" s="220"/>
      <c r="Z560" s="226"/>
      <c r="AA560" s="165"/>
      <c r="AB560" s="165"/>
      <c r="AC560" s="165"/>
      <c r="AD560" s="165"/>
      <c r="AE560" s="165"/>
      <c r="AF560" s="168"/>
      <c r="AG560"/>
      <c r="AH560" s="107">
        <f t="shared" si="344"/>
        <v>0</v>
      </c>
      <c r="AI560" s="107">
        <f t="shared" si="345"/>
        <v>0</v>
      </c>
      <c r="AJ560" s="107">
        <f t="shared" si="346"/>
        <v>0</v>
      </c>
      <c r="AK560" s="107">
        <f t="shared" si="347"/>
        <v>0</v>
      </c>
      <c r="AL560" s="107">
        <f t="shared" si="348"/>
        <v>0</v>
      </c>
      <c r="AM560" s="107">
        <f t="shared" si="386"/>
        <v>0</v>
      </c>
      <c r="AO560" s="161" t="e">
        <f t="shared" si="349"/>
        <v>#DIV/0!</v>
      </c>
      <c r="AP560" s="161" t="e">
        <f t="shared" si="350"/>
        <v>#DIV/0!</v>
      </c>
      <c r="AQ560" s="161" t="e">
        <f t="shared" si="351"/>
        <v>#DIV/0!</v>
      </c>
      <c r="AR560" s="161" t="e">
        <f t="shared" si="352"/>
        <v>#DIV/0!</v>
      </c>
      <c r="AS560" s="161" t="e">
        <f t="shared" si="353"/>
        <v>#DIV/0!</v>
      </c>
      <c r="AT560" s="107">
        <f t="shared" si="354"/>
        <v>0</v>
      </c>
      <c r="AU560" s="161" t="e">
        <f t="shared" si="355"/>
        <v>#DIV/0!</v>
      </c>
      <c r="AV560" s="161" t="e">
        <f t="shared" si="356"/>
        <v>#DIV/0!</v>
      </c>
      <c r="AW560" s="161" t="e">
        <f t="shared" si="357"/>
        <v>#DIV/0!</v>
      </c>
      <c r="AX560" s="161" t="e">
        <f t="shared" si="358"/>
        <v>#DIV/0!</v>
      </c>
      <c r="AY560" s="161" t="e">
        <f t="shared" si="359"/>
        <v>#DIV/0!</v>
      </c>
      <c r="AZ560" s="107">
        <f t="shared" si="360"/>
        <v>0</v>
      </c>
      <c r="BA560" s="161" t="e">
        <f t="shared" si="361"/>
        <v>#DIV/0!</v>
      </c>
      <c r="BB560" s="161" t="e">
        <f t="shared" si="362"/>
        <v>#DIV/0!</v>
      </c>
      <c r="BC560" s="161" t="e">
        <f t="shared" si="363"/>
        <v>#DIV/0!</v>
      </c>
      <c r="BD560" s="161" t="e">
        <f t="shared" si="364"/>
        <v>#DIV/0!</v>
      </c>
      <c r="BE560" s="161" t="e">
        <f t="shared" si="365"/>
        <v>#DIV/0!</v>
      </c>
      <c r="BF560" s="107">
        <f t="shared" si="366"/>
        <v>0</v>
      </c>
      <c r="BG560" s="161" t="e">
        <f t="shared" si="367"/>
        <v>#DIV/0!</v>
      </c>
      <c r="BH560" s="161" t="e">
        <f t="shared" si="368"/>
        <v>#DIV/0!</v>
      </c>
      <c r="BI560" s="161" t="e">
        <f t="shared" si="369"/>
        <v>#DIV/0!</v>
      </c>
      <c r="BJ560" s="161" t="e">
        <f t="shared" si="370"/>
        <v>#DIV/0!</v>
      </c>
      <c r="BK560" s="161" t="e">
        <f t="shared" si="371"/>
        <v>#DIV/0!</v>
      </c>
      <c r="BL560" s="107">
        <f t="shared" si="372"/>
        <v>0</v>
      </c>
      <c r="BM560" s="161" t="e">
        <f t="shared" si="373"/>
        <v>#DIV/0!</v>
      </c>
      <c r="BN560" s="161" t="e">
        <f t="shared" si="374"/>
        <v>#DIV/0!</v>
      </c>
      <c r="BO560" s="161" t="e">
        <f t="shared" si="375"/>
        <v>#DIV/0!</v>
      </c>
      <c r="BP560" s="161" t="e">
        <f t="shared" si="376"/>
        <v>#DIV/0!</v>
      </c>
      <c r="BQ560" s="161" t="e">
        <f t="shared" si="377"/>
        <v>#DIV/0!</v>
      </c>
      <c r="BR560" s="107">
        <f t="shared" si="378"/>
        <v>0</v>
      </c>
      <c r="BS560" s="161" t="e">
        <f t="shared" si="379"/>
        <v>#DIV/0!</v>
      </c>
      <c r="BT560" s="161" t="e">
        <f t="shared" si="380"/>
        <v>#DIV/0!</v>
      </c>
      <c r="BU560" s="161" t="e">
        <f t="shared" si="381"/>
        <v>#DIV/0!</v>
      </c>
      <c r="BV560" s="161" t="e">
        <f t="shared" si="382"/>
        <v>#DIV/0!</v>
      </c>
      <c r="BW560" s="161" t="e">
        <f t="shared" si="383"/>
        <v>#DIV/0!</v>
      </c>
      <c r="BX560" s="107">
        <f t="shared" si="384"/>
        <v>0</v>
      </c>
      <c r="BZ560" s="40" t="e">
        <f>VLOOKUP(I560,Lists!$D$2:$D$19,1,FALSE)</f>
        <v>#N/A</v>
      </c>
      <c r="CA560" s="40" t="e">
        <f>VLOOKUP($I560,Blends!$B$2:$B$115,1,FALSE)</f>
        <v>#N/A</v>
      </c>
      <c r="CC560" s="218">
        <f>ROUND(IF($I560="Other HFC Blend",(Z560*$L560*SUMIF(Lists!$E$2:$E$133,'Quarterly Information'!$K560,Exchange_Value)+Z560*$N560*SUMIF(Lists!$E$2:$E$133,'Quarterly Information'!$M560,Exchange_Value)+Z560*$P560*SUMIF(Lists!$E$2:$E$133,'Quarterly Information'!$O560,Exchange_Value)+Z560*$R560*SUMIF(Lists!$E$2:$E$133,'Quarterly Information'!$Q560,Exchange_Value)+Z560*$T560*SUMIF(Lists!$E$2:$E$133,'Quarterly Information'!$S560,Exchange_Value))/1000,Z560*SUMIF(Lists!$E$2:$E$133,$I560,Exchange_Value)/1000),1)</f>
        <v>0</v>
      </c>
      <c r="CD560" s="218">
        <f>ROUND(IF($I560="Other HFC Blend",(AA560*$L560*SUMIF(Lists!$E$2:$E$133,'Quarterly Information'!$K560,Exchange_Value)+AA560*$N560*SUMIF(Lists!$E$2:$E$133,'Quarterly Information'!$M560,Exchange_Value)+AA560*$P560*SUMIF(Lists!$E$2:$E$133,'Quarterly Information'!$O560,Exchange_Value)+AA560*$R560*SUMIF(Lists!$E$2:$E$133,'Quarterly Information'!$Q560,Exchange_Value)+AA560*$T560*SUMIF(Lists!$E$2:$E$133,'Quarterly Information'!$S560,Exchange_Value))/1000,AA560*SUMIF(Lists!$E$2:$E$133,$I560,Exchange_Value)/1000),1)</f>
        <v>0</v>
      </c>
      <c r="CE560" s="218">
        <f>ROUND(IF($I560="Other HFC Blend",(AB560*$L560*SUMIF(Lists!$E$2:$E$133,'Quarterly Information'!$K560,Exchange_Value)+AB560*$N560*SUMIF(Lists!$E$2:$E$133,'Quarterly Information'!$M560,Exchange_Value)+AB560*$P560*SUMIF(Lists!$E$2:$E$133,'Quarterly Information'!$O560,Exchange_Value)+AB560*$R560*SUMIF(Lists!$E$2:$E$133,'Quarterly Information'!$Q560,Exchange_Value)+AB560*$T560*SUMIF(Lists!$E$2:$E$133,'Quarterly Information'!$S560,Exchange_Value))/1000,AB560*SUMIF(Lists!$E$2:$E$133,$I560,Exchange_Value)/1000),1)</f>
        <v>0</v>
      </c>
      <c r="CF560" s="218">
        <f>ROUND(IF($I560="Other HFC Blend",(AC560*$L560*SUMIF(Lists!$E$2:$E$133,'Quarterly Information'!$K560,Exchange_Value)+AC560*$N560*SUMIF(Lists!$E$2:$E$133,'Quarterly Information'!$M560,Exchange_Value)+AC560*$P560*SUMIF(Lists!$E$2:$E$133,'Quarterly Information'!$O560,Exchange_Value)+AC560*$R560*SUMIF(Lists!$E$2:$E$133,'Quarterly Information'!$Q560,Exchange_Value)+AC560*$T560*SUMIF(Lists!$E$2:$E$133,'Quarterly Information'!$S560,Exchange_Value))/1000,AC560*SUMIF(Lists!$E$2:$E$133,$I560,Exchange_Value)/1000),1)</f>
        <v>0</v>
      </c>
      <c r="CG560" s="218">
        <f>ROUND(IF($I560="Other HFC Blend",(AD560*$L560*SUMIF(Lists!$E$2:$E$133,'Quarterly Information'!$K560,Exchange_Value)+AD560*$N560*SUMIF(Lists!$E$2:$E$133,'Quarterly Information'!$M560,Exchange_Value)+AD560*$P560*SUMIF(Lists!$E$2:$E$133,'Quarterly Information'!$O560,Exchange_Value)+AD560*$R560*SUMIF(Lists!$E$2:$E$133,'Quarterly Information'!$Q560,Exchange_Value)+AD560*$T560*SUMIF(Lists!$E$2:$E$133,'Quarterly Information'!$S560,Exchange_Value))/1000,AD560*SUMIF(Lists!$E$2:$E$133,$I560,Exchange_Value)/1000),1)</f>
        <v>0</v>
      </c>
      <c r="CH560" s="218">
        <f>ROUND(IF($I560="Other HFC Blend",(AE560*$L560*SUMIF(Lists!$E$2:$E$133,'Quarterly Information'!$K560,Exchange_Value)+AE560*$N560*SUMIF(Lists!$E$2:$E$133,'Quarterly Information'!$M560,Exchange_Value)+AE560*$P560*SUMIF(Lists!$E$2:$E$133,'Quarterly Information'!$O560,Exchange_Value)+AE560*$R560*SUMIF(Lists!$E$2:$E$133,'Quarterly Information'!$Q560,Exchange_Value)+AE560*$T560*SUMIF(Lists!$E$2:$E$133,'Quarterly Information'!$S560,Exchange_Value))/1000,AE560*SUMIF(Lists!$E$2:$E$133,$I560,Exchange_Value)/1000),1)</f>
        <v>0</v>
      </c>
      <c r="CI560" s="218">
        <f>ROUND(IF($I560="Other HFC Blend",(AF560*$L560*SUMIF(Lists!$E$2:$E$133,'Quarterly Information'!$K560,Exchange_Value)+AF560*$N560*SUMIF(Lists!$E$2:$E$133,'Quarterly Information'!$M560,Exchange_Value)+AF560*$P560*SUMIF(Lists!$E$2:$E$133,'Quarterly Information'!$O560,Exchange_Value)+AF560*$R560*SUMIF(Lists!$E$2:$E$133,'Quarterly Information'!$Q560,Exchange_Value)+AF560*$T560*SUMIF(Lists!$E$2:$E$133,'Quarterly Information'!$S560,Exchange_Value))/1000,AF560*SUMIF(Lists!$E$2:$E$133,$I560,Exchange_Value)/1000),1)</f>
        <v>0</v>
      </c>
    </row>
    <row r="561" spans="1:87" ht="14" x14ac:dyDescent="0.25">
      <c r="A561" s="39">
        <v>519</v>
      </c>
      <c r="B561" s="90" t="str">
        <f t="shared" si="385"/>
        <v/>
      </c>
      <c r="C561" s="159"/>
      <c r="D561" s="91"/>
      <c r="E561" s="174"/>
      <c r="F561" s="92"/>
      <c r="G561" s="93"/>
      <c r="H561" s="94"/>
      <c r="I561" s="92"/>
      <c r="J561" s="200"/>
      <c r="K561" s="210"/>
      <c r="L561" s="95"/>
      <c r="M561" s="92"/>
      <c r="N561" s="95"/>
      <c r="O561" s="92"/>
      <c r="P561" s="95"/>
      <c r="Q561" s="128"/>
      <c r="R561" s="95"/>
      <c r="S561" s="128"/>
      <c r="T561" s="211"/>
      <c r="U561" s="203"/>
      <c r="V561" s="92"/>
      <c r="W561" s="96"/>
      <c r="X561" s="92"/>
      <c r="Y561" s="220"/>
      <c r="Z561" s="226"/>
      <c r="AA561" s="165"/>
      <c r="AB561" s="165"/>
      <c r="AC561" s="165"/>
      <c r="AD561" s="165"/>
      <c r="AE561" s="165"/>
      <c r="AF561" s="168"/>
      <c r="AG561"/>
      <c r="AH561" s="107">
        <f t="shared" si="344"/>
        <v>0</v>
      </c>
      <c r="AI561" s="107">
        <f t="shared" si="345"/>
        <v>0</v>
      </c>
      <c r="AJ561" s="107">
        <f t="shared" si="346"/>
        <v>0</v>
      </c>
      <c r="AK561" s="107">
        <f t="shared" si="347"/>
        <v>0</v>
      </c>
      <c r="AL561" s="107">
        <f t="shared" si="348"/>
        <v>0</v>
      </c>
      <c r="AM561" s="107">
        <f t="shared" si="386"/>
        <v>0</v>
      </c>
      <c r="AO561" s="161" t="e">
        <f t="shared" si="349"/>
        <v>#DIV/0!</v>
      </c>
      <c r="AP561" s="161" t="e">
        <f t="shared" si="350"/>
        <v>#DIV/0!</v>
      </c>
      <c r="AQ561" s="161" t="e">
        <f t="shared" si="351"/>
        <v>#DIV/0!</v>
      </c>
      <c r="AR561" s="161" t="e">
        <f t="shared" si="352"/>
        <v>#DIV/0!</v>
      </c>
      <c r="AS561" s="161" t="e">
        <f t="shared" si="353"/>
        <v>#DIV/0!</v>
      </c>
      <c r="AT561" s="107">
        <f t="shared" si="354"/>
        <v>0</v>
      </c>
      <c r="AU561" s="161" t="e">
        <f t="shared" si="355"/>
        <v>#DIV/0!</v>
      </c>
      <c r="AV561" s="161" t="e">
        <f t="shared" si="356"/>
        <v>#DIV/0!</v>
      </c>
      <c r="AW561" s="161" t="e">
        <f t="shared" si="357"/>
        <v>#DIV/0!</v>
      </c>
      <c r="AX561" s="161" t="e">
        <f t="shared" si="358"/>
        <v>#DIV/0!</v>
      </c>
      <c r="AY561" s="161" t="e">
        <f t="shared" si="359"/>
        <v>#DIV/0!</v>
      </c>
      <c r="AZ561" s="107">
        <f t="shared" si="360"/>
        <v>0</v>
      </c>
      <c r="BA561" s="161" t="e">
        <f t="shared" si="361"/>
        <v>#DIV/0!</v>
      </c>
      <c r="BB561" s="161" t="e">
        <f t="shared" si="362"/>
        <v>#DIV/0!</v>
      </c>
      <c r="BC561" s="161" t="e">
        <f t="shared" si="363"/>
        <v>#DIV/0!</v>
      </c>
      <c r="BD561" s="161" t="e">
        <f t="shared" si="364"/>
        <v>#DIV/0!</v>
      </c>
      <c r="BE561" s="161" t="e">
        <f t="shared" si="365"/>
        <v>#DIV/0!</v>
      </c>
      <c r="BF561" s="107">
        <f t="shared" si="366"/>
        <v>0</v>
      </c>
      <c r="BG561" s="161" t="e">
        <f t="shared" si="367"/>
        <v>#DIV/0!</v>
      </c>
      <c r="BH561" s="161" t="e">
        <f t="shared" si="368"/>
        <v>#DIV/0!</v>
      </c>
      <c r="BI561" s="161" t="e">
        <f t="shared" si="369"/>
        <v>#DIV/0!</v>
      </c>
      <c r="BJ561" s="161" t="e">
        <f t="shared" si="370"/>
        <v>#DIV/0!</v>
      </c>
      <c r="BK561" s="161" t="e">
        <f t="shared" si="371"/>
        <v>#DIV/0!</v>
      </c>
      <c r="BL561" s="107">
        <f t="shared" si="372"/>
        <v>0</v>
      </c>
      <c r="BM561" s="161" t="e">
        <f t="shared" si="373"/>
        <v>#DIV/0!</v>
      </c>
      <c r="BN561" s="161" t="e">
        <f t="shared" si="374"/>
        <v>#DIV/0!</v>
      </c>
      <c r="BO561" s="161" t="e">
        <f t="shared" si="375"/>
        <v>#DIV/0!</v>
      </c>
      <c r="BP561" s="161" t="e">
        <f t="shared" si="376"/>
        <v>#DIV/0!</v>
      </c>
      <c r="BQ561" s="161" t="e">
        <f t="shared" si="377"/>
        <v>#DIV/0!</v>
      </c>
      <c r="BR561" s="107">
        <f t="shared" si="378"/>
        <v>0</v>
      </c>
      <c r="BS561" s="161" t="e">
        <f t="shared" si="379"/>
        <v>#DIV/0!</v>
      </c>
      <c r="BT561" s="161" t="e">
        <f t="shared" si="380"/>
        <v>#DIV/0!</v>
      </c>
      <c r="BU561" s="161" t="e">
        <f t="shared" si="381"/>
        <v>#DIV/0!</v>
      </c>
      <c r="BV561" s="161" t="e">
        <f t="shared" si="382"/>
        <v>#DIV/0!</v>
      </c>
      <c r="BW561" s="161" t="e">
        <f t="shared" si="383"/>
        <v>#DIV/0!</v>
      </c>
      <c r="BX561" s="107">
        <f t="shared" si="384"/>
        <v>0</v>
      </c>
      <c r="BZ561" s="40" t="e">
        <f>VLOOKUP(I561,Lists!$D$2:$D$19,1,FALSE)</f>
        <v>#N/A</v>
      </c>
      <c r="CA561" s="40" t="e">
        <f>VLOOKUP($I561,Blends!$B$2:$B$115,1,FALSE)</f>
        <v>#N/A</v>
      </c>
      <c r="CC561" s="218">
        <f>ROUND(IF($I561="Other HFC Blend",(Z561*$L561*SUMIF(Lists!$E$2:$E$133,'Quarterly Information'!$K561,Exchange_Value)+Z561*$N561*SUMIF(Lists!$E$2:$E$133,'Quarterly Information'!$M561,Exchange_Value)+Z561*$P561*SUMIF(Lists!$E$2:$E$133,'Quarterly Information'!$O561,Exchange_Value)+Z561*$R561*SUMIF(Lists!$E$2:$E$133,'Quarterly Information'!$Q561,Exchange_Value)+Z561*$T561*SUMIF(Lists!$E$2:$E$133,'Quarterly Information'!$S561,Exchange_Value))/1000,Z561*SUMIF(Lists!$E$2:$E$133,$I561,Exchange_Value)/1000),1)</f>
        <v>0</v>
      </c>
      <c r="CD561" s="218">
        <f>ROUND(IF($I561="Other HFC Blend",(AA561*$L561*SUMIF(Lists!$E$2:$E$133,'Quarterly Information'!$K561,Exchange_Value)+AA561*$N561*SUMIF(Lists!$E$2:$E$133,'Quarterly Information'!$M561,Exchange_Value)+AA561*$P561*SUMIF(Lists!$E$2:$E$133,'Quarterly Information'!$O561,Exchange_Value)+AA561*$R561*SUMIF(Lists!$E$2:$E$133,'Quarterly Information'!$Q561,Exchange_Value)+AA561*$T561*SUMIF(Lists!$E$2:$E$133,'Quarterly Information'!$S561,Exchange_Value))/1000,AA561*SUMIF(Lists!$E$2:$E$133,$I561,Exchange_Value)/1000),1)</f>
        <v>0</v>
      </c>
      <c r="CE561" s="218">
        <f>ROUND(IF($I561="Other HFC Blend",(AB561*$L561*SUMIF(Lists!$E$2:$E$133,'Quarterly Information'!$K561,Exchange_Value)+AB561*$N561*SUMIF(Lists!$E$2:$E$133,'Quarterly Information'!$M561,Exchange_Value)+AB561*$P561*SUMIF(Lists!$E$2:$E$133,'Quarterly Information'!$O561,Exchange_Value)+AB561*$R561*SUMIF(Lists!$E$2:$E$133,'Quarterly Information'!$Q561,Exchange_Value)+AB561*$T561*SUMIF(Lists!$E$2:$E$133,'Quarterly Information'!$S561,Exchange_Value))/1000,AB561*SUMIF(Lists!$E$2:$E$133,$I561,Exchange_Value)/1000),1)</f>
        <v>0</v>
      </c>
      <c r="CF561" s="218">
        <f>ROUND(IF($I561="Other HFC Blend",(AC561*$L561*SUMIF(Lists!$E$2:$E$133,'Quarterly Information'!$K561,Exchange_Value)+AC561*$N561*SUMIF(Lists!$E$2:$E$133,'Quarterly Information'!$M561,Exchange_Value)+AC561*$P561*SUMIF(Lists!$E$2:$E$133,'Quarterly Information'!$O561,Exchange_Value)+AC561*$R561*SUMIF(Lists!$E$2:$E$133,'Quarterly Information'!$Q561,Exchange_Value)+AC561*$T561*SUMIF(Lists!$E$2:$E$133,'Quarterly Information'!$S561,Exchange_Value))/1000,AC561*SUMIF(Lists!$E$2:$E$133,$I561,Exchange_Value)/1000),1)</f>
        <v>0</v>
      </c>
      <c r="CG561" s="218">
        <f>ROUND(IF($I561="Other HFC Blend",(AD561*$L561*SUMIF(Lists!$E$2:$E$133,'Quarterly Information'!$K561,Exchange_Value)+AD561*$N561*SUMIF(Lists!$E$2:$E$133,'Quarterly Information'!$M561,Exchange_Value)+AD561*$P561*SUMIF(Lists!$E$2:$E$133,'Quarterly Information'!$O561,Exchange_Value)+AD561*$R561*SUMIF(Lists!$E$2:$E$133,'Quarterly Information'!$Q561,Exchange_Value)+AD561*$T561*SUMIF(Lists!$E$2:$E$133,'Quarterly Information'!$S561,Exchange_Value))/1000,AD561*SUMIF(Lists!$E$2:$E$133,$I561,Exchange_Value)/1000),1)</f>
        <v>0</v>
      </c>
      <c r="CH561" s="218">
        <f>ROUND(IF($I561="Other HFC Blend",(AE561*$L561*SUMIF(Lists!$E$2:$E$133,'Quarterly Information'!$K561,Exchange_Value)+AE561*$N561*SUMIF(Lists!$E$2:$E$133,'Quarterly Information'!$M561,Exchange_Value)+AE561*$P561*SUMIF(Lists!$E$2:$E$133,'Quarterly Information'!$O561,Exchange_Value)+AE561*$R561*SUMIF(Lists!$E$2:$E$133,'Quarterly Information'!$Q561,Exchange_Value)+AE561*$T561*SUMIF(Lists!$E$2:$E$133,'Quarterly Information'!$S561,Exchange_Value))/1000,AE561*SUMIF(Lists!$E$2:$E$133,$I561,Exchange_Value)/1000),1)</f>
        <v>0</v>
      </c>
      <c r="CI561" s="218">
        <f>ROUND(IF($I561="Other HFC Blend",(AF561*$L561*SUMIF(Lists!$E$2:$E$133,'Quarterly Information'!$K561,Exchange_Value)+AF561*$N561*SUMIF(Lists!$E$2:$E$133,'Quarterly Information'!$M561,Exchange_Value)+AF561*$P561*SUMIF(Lists!$E$2:$E$133,'Quarterly Information'!$O561,Exchange_Value)+AF561*$R561*SUMIF(Lists!$E$2:$E$133,'Quarterly Information'!$Q561,Exchange_Value)+AF561*$T561*SUMIF(Lists!$E$2:$E$133,'Quarterly Information'!$S561,Exchange_Value))/1000,AF561*SUMIF(Lists!$E$2:$E$133,$I561,Exchange_Value)/1000),1)</f>
        <v>0</v>
      </c>
    </row>
    <row r="562" spans="1:87" ht="14" x14ac:dyDescent="0.25">
      <c r="A562" s="39">
        <v>520</v>
      </c>
      <c r="B562" s="90" t="str">
        <f t="shared" si="385"/>
        <v/>
      </c>
      <c r="C562" s="159"/>
      <c r="D562" s="91"/>
      <c r="E562" s="174"/>
      <c r="F562" s="92"/>
      <c r="G562" s="93"/>
      <c r="H562" s="94"/>
      <c r="I562" s="92"/>
      <c r="J562" s="200"/>
      <c r="K562" s="210"/>
      <c r="L562" s="95"/>
      <c r="M562" s="92"/>
      <c r="N562" s="95"/>
      <c r="O562" s="92"/>
      <c r="P562" s="95"/>
      <c r="Q562" s="128"/>
      <c r="R562" s="95"/>
      <c r="S562" s="128"/>
      <c r="T562" s="211"/>
      <c r="U562" s="203"/>
      <c r="V562" s="92"/>
      <c r="W562" s="96"/>
      <c r="X562" s="92"/>
      <c r="Y562" s="220"/>
      <c r="Z562" s="226"/>
      <c r="AA562" s="165"/>
      <c r="AB562" s="165"/>
      <c r="AC562" s="165"/>
      <c r="AD562" s="165"/>
      <c r="AE562" s="165"/>
      <c r="AF562" s="168"/>
      <c r="AG562"/>
      <c r="AH562" s="107">
        <f t="shared" si="344"/>
        <v>0</v>
      </c>
      <c r="AI562" s="107">
        <f t="shared" si="345"/>
        <v>0</v>
      </c>
      <c r="AJ562" s="107">
        <f t="shared" si="346"/>
        <v>0</v>
      </c>
      <c r="AK562" s="107">
        <f t="shared" si="347"/>
        <v>0</v>
      </c>
      <c r="AL562" s="107">
        <f t="shared" si="348"/>
        <v>0</v>
      </c>
      <c r="AM562" s="107">
        <f t="shared" si="386"/>
        <v>0</v>
      </c>
      <c r="AO562" s="161" t="e">
        <f t="shared" si="349"/>
        <v>#DIV/0!</v>
      </c>
      <c r="AP562" s="161" t="e">
        <f t="shared" si="350"/>
        <v>#DIV/0!</v>
      </c>
      <c r="AQ562" s="161" t="e">
        <f t="shared" si="351"/>
        <v>#DIV/0!</v>
      </c>
      <c r="AR562" s="161" t="e">
        <f t="shared" si="352"/>
        <v>#DIV/0!</v>
      </c>
      <c r="AS562" s="161" t="e">
        <f t="shared" si="353"/>
        <v>#DIV/0!</v>
      </c>
      <c r="AT562" s="107">
        <f t="shared" si="354"/>
        <v>0</v>
      </c>
      <c r="AU562" s="161" t="e">
        <f t="shared" si="355"/>
        <v>#DIV/0!</v>
      </c>
      <c r="AV562" s="161" t="e">
        <f t="shared" si="356"/>
        <v>#DIV/0!</v>
      </c>
      <c r="AW562" s="161" t="e">
        <f t="shared" si="357"/>
        <v>#DIV/0!</v>
      </c>
      <c r="AX562" s="161" t="e">
        <f t="shared" si="358"/>
        <v>#DIV/0!</v>
      </c>
      <c r="AY562" s="161" t="e">
        <f t="shared" si="359"/>
        <v>#DIV/0!</v>
      </c>
      <c r="AZ562" s="107">
        <f t="shared" si="360"/>
        <v>0</v>
      </c>
      <c r="BA562" s="161" t="e">
        <f t="shared" si="361"/>
        <v>#DIV/0!</v>
      </c>
      <c r="BB562" s="161" t="e">
        <f t="shared" si="362"/>
        <v>#DIV/0!</v>
      </c>
      <c r="BC562" s="161" t="e">
        <f t="shared" si="363"/>
        <v>#DIV/0!</v>
      </c>
      <c r="BD562" s="161" t="e">
        <f t="shared" si="364"/>
        <v>#DIV/0!</v>
      </c>
      <c r="BE562" s="161" t="e">
        <f t="shared" si="365"/>
        <v>#DIV/0!</v>
      </c>
      <c r="BF562" s="107">
        <f t="shared" si="366"/>
        <v>0</v>
      </c>
      <c r="BG562" s="161" t="e">
        <f t="shared" si="367"/>
        <v>#DIV/0!</v>
      </c>
      <c r="BH562" s="161" t="e">
        <f t="shared" si="368"/>
        <v>#DIV/0!</v>
      </c>
      <c r="BI562" s="161" t="e">
        <f t="shared" si="369"/>
        <v>#DIV/0!</v>
      </c>
      <c r="BJ562" s="161" t="e">
        <f t="shared" si="370"/>
        <v>#DIV/0!</v>
      </c>
      <c r="BK562" s="161" t="e">
        <f t="shared" si="371"/>
        <v>#DIV/0!</v>
      </c>
      <c r="BL562" s="107">
        <f t="shared" si="372"/>
        <v>0</v>
      </c>
      <c r="BM562" s="161" t="e">
        <f t="shared" si="373"/>
        <v>#DIV/0!</v>
      </c>
      <c r="BN562" s="161" t="e">
        <f t="shared" si="374"/>
        <v>#DIV/0!</v>
      </c>
      <c r="BO562" s="161" t="e">
        <f t="shared" si="375"/>
        <v>#DIV/0!</v>
      </c>
      <c r="BP562" s="161" t="e">
        <f t="shared" si="376"/>
        <v>#DIV/0!</v>
      </c>
      <c r="BQ562" s="161" t="e">
        <f t="shared" si="377"/>
        <v>#DIV/0!</v>
      </c>
      <c r="BR562" s="107">
        <f t="shared" si="378"/>
        <v>0</v>
      </c>
      <c r="BS562" s="161" t="e">
        <f t="shared" si="379"/>
        <v>#DIV/0!</v>
      </c>
      <c r="BT562" s="161" t="e">
        <f t="shared" si="380"/>
        <v>#DIV/0!</v>
      </c>
      <c r="BU562" s="161" t="e">
        <f t="shared" si="381"/>
        <v>#DIV/0!</v>
      </c>
      <c r="BV562" s="161" t="e">
        <f t="shared" si="382"/>
        <v>#DIV/0!</v>
      </c>
      <c r="BW562" s="161" t="e">
        <f t="shared" si="383"/>
        <v>#DIV/0!</v>
      </c>
      <c r="BX562" s="107">
        <f t="shared" si="384"/>
        <v>0</v>
      </c>
      <c r="BZ562" s="40" t="e">
        <f>VLOOKUP(I562,Lists!$D$2:$D$19,1,FALSE)</f>
        <v>#N/A</v>
      </c>
      <c r="CA562" s="40" t="e">
        <f>VLOOKUP($I562,Blends!$B$2:$B$115,1,FALSE)</f>
        <v>#N/A</v>
      </c>
      <c r="CC562" s="218">
        <f>ROUND(IF($I562="Other HFC Blend",(Z562*$L562*SUMIF(Lists!$E$2:$E$133,'Quarterly Information'!$K562,Exchange_Value)+Z562*$N562*SUMIF(Lists!$E$2:$E$133,'Quarterly Information'!$M562,Exchange_Value)+Z562*$P562*SUMIF(Lists!$E$2:$E$133,'Quarterly Information'!$O562,Exchange_Value)+Z562*$R562*SUMIF(Lists!$E$2:$E$133,'Quarterly Information'!$Q562,Exchange_Value)+Z562*$T562*SUMIF(Lists!$E$2:$E$133,'Quarterly Information'!$S562,Exchange_Value))/1000,Z562*SUMIF(Lists!$E$2:$E$133,$I562,Exchange_Value)/1000),1)</f>
        <v>0</v>
      </c>
      <c r="CD562" s="218">
        <f>ROUND(IF($I562="Other HFC Blend",(AA562*$L562*SUMIF(Lists!$E$2:$E$133,'Quarterly Information'!$K562,Exchange_Value)+AA562*$N562*SUMIF(Lists!$E$2:$E$133,'Quarterly Information'!$M562,Exchange_Value)+AA562*$P562*SUMIF(Lists!$E$2:$E$133,'Quarterly Information'!$O562,Exchange_Value)+AA562*$R562*SUMIF(Lists!$E$2:$E$133,'Quarterly Information'!$Q562,Exchange_Value)+AA562*$T562*SUMIF(Lists!$E$2:$E$133,'Quarterly Information'!$S562,Exchange_Value))/1000,AA562*SUMIF(Lists!$E$2:$E$133,$I562,Exchange_Value)/1000),1)</f>
        <v>0</v>
      </c>
      <c r="CE562" s="218">
        <f>ROUND(IF($I562="Other HFC Blend",(AB562*$L562*SUMIF(Lists!$E$2:$E$133,'Quarterly Information'!$K562,Exchange_Value)+AB562*$N562*SUMIF(Lists!$E$2:$E$133,'Quarterly Information'!$M562,Exchange_Value)+AB562*$P562*SUMIF(Lists!$E$2:$E$133,'Quarterly Information'!$O562,Exchange_Value)+AB562*$R562*SUMIF(Lists!$E$2:$E$133,'Quarterly Information'!$Q562,Exchange_Value)+AB562*$T562*SUMIF(Lists!$E$2:$E$133,'Quarterly Information'!$S562,Exchange_Value))/1000,AB562*SUMIF(Lists!$E$2:$E$133,$I562,Exchange_Value)/1000),1)</f>
        <v>0</v>
      </c>
      <c r="CF562" s="218">
        <f>ROUND(IF($I562="Other HFC Blend",(AC562*$L562*SUMIF(Lists!$E$2:$E$133,'Quarterly Information'!$K562,Exchange_Value)+AC562*$N562*SUMIF(Lists!$E$2:$E$133,'Quarterly Information'!$M562,Exchange_Value)+AC562*$P562*SUMIF(Lists!$E$2:$E$133,'Quarterly Information'!$O562,Exchange_Value)+AC562*$R562*SUMIF(Lists!$E$2:$E$133,'Quarterly Information'!$Q562,Exchange_Value)+AC562*$T562*SUMIF(Lists!$E$2:$E$133,'Quarterly Information'!$S562,Exchange_Value))/1000,AC562*SUMIF(Lists!$E$2:$E$133,$I562,Exchange_Value)/1000),1)</f>
        <v>0</v>
      </c>
      <c r="CG562" s="218">
        <f>ROUND(IF($I562="Other HFC Blend",(AD562*$L562*SUMIF(Lists!$E$2:$E$133,'Quarterly Information'!$K562,Exchange_Value)+AD562*$N562*SUMIF(Lists!$E$2:$E$133,'Quarterly Information'!$M562,Exchange_Value)+AD562*$P562*SUMIF(Lists!$E$2:$E$133,'Quarterly Information'!$O562,Exchange_Value)+AD562*$R562*SUMIF(Lists!$E$2:$E$133,'Quarterly Information'!$Q562,Exchange_Value)+AD562*$T562*SUMIF(Lists!$E$2:$E$133,'Quarterly Information'!$S562,Exchange_Value))/1000,AD562*SUMIF(Lists!$E$2:$E$133,$I562,Exchange_Value)/1000),1)</f>
        <v>0</v>
      </c>
      <c r="CH562" s="218">
        <f>ROUND(IF($I562="Other HFC Blend",(AE562*$L562*SUMIF(Lists!$E$2:$E$133,'Quarterly Information'!$K562,Exchange_Value)+AE562*$N562*SUMIF(Lists!$E$2:$E$133,'Quarterly Information'!$M562,Exchange_Value)+AE562*$P562*SUMIF(Lists!$E$2:$E$133,'Quarterly Information'!$O562,Exchange_Value)+AE562*$R562*SUMIF(Lists!$E$2:$E$133,'Quarterly Information'!$Q562,Exchange_Value)+AE562*$T562*SUMIF(Lists!$E$2:$E$133,'Quarterly Information'!$S562,Exchange_Value))/1000,AE562*SUMIF(Lists!$E$2:$E$133,$I562,Exchange_Value)/1000),1)</f>
        <v>0</v>
      </c>
      <c r="CI562" s="218">
        <f>ROUND(IF($I562="Other HFC Blend",(AF562*$L562*SUMIF(Lists!$E$2:$E$133,'Quarterly Information'!$K562,Exchange_Value)+AF562*$N562*SUMIF(Lists!$E$2:$E$133,'Quarterly Information'!$M562,Exchange_Value)+AF562*$P562*SUMIF(Lists!$E$2:$E$133,'Quarterly Information'!$O562,Exchange_Value)+AF562*$R562*SUMIF(Lists!$E$2:$E$133,'Quarterly Information'!$Q562,Exchange_Value)+AF562*$T562*SUMIF(Lists!$E$2:$E$133,'Quarterly Information'!$S562,Exchange_Value))/1000,AF562*SUMIF(Lists!$E$2:$E$133,$I562,Exchange_Value)/1000),1)</f>
        <v>0</v>
      </c>
    </row>
    <row r="563" spans="1:87" ht="14" x14ac:dyDescent="0.25">
      <c r="A563" s="39">
        <v>521</v>
      </c>
      <c r="B563" s="90" t="str">
        <f t="shared" si="385"/>
        <v/>
      </c>
      <c r="C563" s="159"/>
      <c r="D563" s="91"/>
      <c r="E563" s="174"/>
      <c r="F563" s="92"/>
      <c r="G563" s="93"/>
      <c r="H563" s="94"/>
      <c r="I563" s="92"/>
      <c r="J563" s="200"/>
      <c r="K563" s="210"/>
      <c r="L563" s="95"/>
      <c r="M563" s="92"/>
      <c r="N563" s="95"/>
      <c r="O563" s="92"/>
      <c r="P563" s="95"/>
      <c r="Q563" s="128"/>
      <c r="R563" s="95"/>
      <c r="S563" s="128"/>
      <c r="T563" s="211"/>
      <c r="U563" s="203"/>
      <c r="V563" s="92"/>
      <c r="W563" s="96"/>
      <c r="X563" s="92"/>
      <c r="Y563" s="220"/>
      <c r="Z563" s="226"/>
      <c r="AA563" s="165"/>
      <c r="AB563" s="165"/>
      <c r="AC563" s="165"/>
      <c r="AD563" s="165"/>
      <c r="AE563" s="165"/>
      <c r="AF563" s="168"/>
      <c r="AG563"/>
      <c r="AH563" s="107">
        <f t="shared" si="344"/>
        <v>0</v>
      </c>
      <c r="AI563" s="107">
        <f t="shared" si="345"/>
        <v>0</v>
      </c>
      <c r="AJ563" s="107">
        <f t="shared" si="346"/>
        <v>0</v>
      </c>
      <c r="AK563" s="107">
        <f t="shared" si="347"/>
        <v>0</v>
      </c>
      <c r="AL563" s="107">
        <f t="shared" si="348"/>
        <v>0</v>
      </c>
      <c r="AM563" s="107">
        <f t="shared" si="386"/>
        <v>0</v>
      </c>
      <c r="AO563" s="161" t="e">
        <f t="shared" si="349"/>
        <v>#DIV/0!</v>
      </c>
      <c r="AP563" s="161" t="e">
        <f t="shared" si="350"/>
        <v>#DIV/0!</v>
      </c>
      <c r="AQ563" s="161" t="e">
        <f t="shared" si="351"/>
        <v>#DIV/0!</v>
      </c>
      <c r="AR563" s="161" t="e">
        <f t="shared" si="352"/>
        <v>#DIV/0!</v>
      </c>
      <c r="AS563" s="161" t="e">
        <f t="shared" si="353"/>
        <v>#DIV/0!</v>
      </c>
      <c r="AT563" s="107">
        <f t="shared" si="354"/>
        <v>0</v>
      </c>
      <c r="AU563" s="161" t="e">
        <f t="shared" si="355"/>
        <v>#DIV/0!</v>
      </c>
      <c r="AV563" s="161" t="e">
        <f t="shared" si="356"/>
        <v>#DIV/0!</v>
      </c>
      <c r="AW563" s="161" t="e">
        <f t="shared" si="357"/>
        <v>#DIV/0!</v>
      </c>
      <c r="AX563" s="161" t="e">
        <f t="shared" si="358"/>
        <v>#DIV/0!</v>
      </c>
      <c r="AY563" s="161" t="e">
        <f t="shared" si="359"/>
        <v>#DIV/0!</v>
      </c>
      <c r="AZ563" s="107">
        <f t="shared" si="360"/>
        <v>0</v>
      </c>
      <c r="BA563" s="161" t="e">
        <f t="shared" si="361"/>
        <v>#DIV/0!</v>
      </c>
      <c r="BB563" s="161" t="e">
        <f t="shared" si="362"/>
        <v>#DIV/0!</v>
      </c>
      <c r="BC563" s="161" t="e">
        <f t="shared" si="363"/>
        <v>#DIV/0!</v>
      </c>
      <c r="BD563" s="161" t="e">
        <f t="shared" si="364"/>
        <v>#DIV/0!</v>
      </c>
      <c r="BE563" s="161" t="e">
        <f t="shared" si="365"/>
        <v>#DIV/0!</v>
      </c>
      <c r="BF563" s="107">
        <f t="shared" si="366"/>
        <v>0</v>
      </c>
      <c r="BG563" s="161" t="e">
        <f t="shared" si="367"/>
        <v>#DIV/0!</v>
      </c>
      <c r="BH563" s="161" t="e">
        <f t="shared" si="368"/>
        <v>#DIV/0!</v>
      </c>
      <c r="BI563" s="161" t="e">
        <f t="shared" si="369"/>
        <v>#DIV/0!</v>
      </c>
      <c r="BJ563" s="161" t="e">
        <f t="shared" si="370"/>
        <v>#DIV/0!</v>
      </c>
      <c r="BK563" s="161" t="e">
        <f t="shared" si="371"/>
        <v>#DIV/0!</v>
      </c>
      <c r="BL563" s="107">
        <f t="shared" si="372"/>
        <v>0</v>
      </c>
      <c r="BM563" s="161" t="e">
        <f t="shared" si="373"/>
        <v>#DIV/0!</v>
      </c>
      <c r="BN563" s="161" t="e">
        <f t="shared" si="374"/>
        <v>#DIV/0!</v>
      </c>
      <c r="BO563" s="161" t="e">
        <f t="shared" si="375"/>
        <v>#DIV/0!</v>
      </c>
      <c r="BP563" s="161" t="e">
        <f t="shared" si="376"/>
        <v>#DIV/0!</v>
      </c>
      <c r="BQ563" s="161" t="e">
        <f t="shared" si="377"/>
        <v>#DIV/0!</v>
      </c>
      <c r="BR563" s="107">
        <f t="shared" si="378"/>
        <v>0</v>
      </c>
      <c r="BS563" s="161" t="e">
        <f t="shared" si="379"/>
        <v>#DIV/0!</v>
      </c>
      <c r="BT563" s="161" t="e">
        <f t="shared" si="380"/>
        <v>#DIV/0!</v>
      </c>
      <c r="BU563" s="161" t="e">
        <f t="shared" si="381"/>
        <v>#DIV/0!</v>
      </c>
      <c r="BV563" s="161" t="e">
        <f t="shared" si="382"/>
        <v>#DIV/0!</v>
      </c>
      <c r="BW563" s="161" t="e">
        <f t="shared" si="383"/>
        <v>#DIV/0!</v>
      </c>
      <c r="BX563" s="107">
        <f t="shared" si="384"/>
        <v>0</v>
      </c>
      <c r="BZ563" s="40" t="e">
        <f>VLOOKUP(I563,Lists!$D$2:$D$19,1,FALSE)</f>
        <v>#N/A</v>
      </c>
      <c r="CA563" s="40" t="e">
        <f>VLOOKUP($I563,Blends!$B$2:$B$115,1,FALSE)</f>
        <v>#N/A</v>
      </c>
      <c r="CC563" s="218">
        <f>ROUND(IF($I563="Other HFC Blend",(Z563*$L563*SUMIF(Lists!$E$2:$E$133,'Quarterly Information'!$K563,Exchange_Value)+Z563*$N563*SUMIF(Lists!$E$2:$E$133,'Quarterly Information'!$M563,Exchange_Value)+Z563*$P563*SUMIF(Lists!$E$2:$E$133,'Quarterly Information'!$O563,Exchange_Value)+Z563*$R563*SUMIF(Lists!$E$2:$E$133,'Quarterly Information'!$Q563,Exchange_Value)+Z563*$T563*SUMIF(Lists!$E$2:$E$133,'Quarterly Information'!$S563,Exchange_Value))/1000,Z563*SUMIF(Lists!$E$2:$E$133,$I563,Exchange_Value)/1000),1)</f>
        <v>0</v>
      </c>
      <c r="CD563" s="218">
        <f>ROUND(IF($I563="Other HFC Blend",(AA563*$L563*SUMIF(Lists!$E$2:$E$133,'Quarterly Information'!$K563,Exchange_Value)+AA563*$N563*SUMIF(Lists!$E$2:$E$133,'Quarterly Information'!$M563,Exchange_Value)+AA563*$P563*SUMIF(Lists!$E$2:$E$133,'Quarterly Information'!$O563,Exchange_Value)+AA563*$R563*SUMIF(Lists!$E$2:$E$133,'Quarterly Information'!$Q563,Exchange_Value)+AA563*$T563*SUMIF(Lists!$E$2:$E$133,'Quarterly Information'!$S563,Exchange_Value))/1000,AA563*SUMIF(Lists!$E$2:$E$133,$I563,Exchange_Value)/1000),1)</f>
        <v>0</v>
      </c>
      <c r="CE563" s="218">
        <f>ROUND(IF($I563="Other HFC Blend",(AB563*$L563*SUMIF(Lists!$E$2:$E$133,'Quarterly Information'!$K563,Exchange_Value)+AB563*$N563*SUMIF(Lists!$E$2:$E$133,'Quarterly Information'!$M563,Exchange_Value)+AB563*$P563*SUMIF(Lists!$E$2:$E$133,'Quarterly Information'!$O563,Exchange_Value)+AB563*$R563*SUMIF(Lists!$E$2:$E$133,'Quarterly Information'!$Q563,Exchange_Value)+AB563*$T563*SUMIF(Lists!$E$2:$E$133,'Quarterly Information'!$S563,Exchange_Value))/1000,AB563*SUMIF(Lists!$E$2:$E$133,$I563,Exchange_Value)/1000),1)</f>
        <v>0</v>
      </c>
      <c r="CF563" s="218">
        <f>ROUND(IF($I563="Other HFC Blend",(AC563*$L563*SUMIF(Lists!$E$2:$E$133,'Quarterly Information'!$K563,Exchange_Value)+AC563*$N563*SUMIF(Lists!$E$2:$E$133,'Quarterly Information'!$M563,Exchange_Value)+AC563*$P563*SUMIF(Lists!$E$2:$E$133,'Quarterly Information'!$O563,Exchange_Value)+AC563*$R563*SUMIF(Lists!$E$2:$E$133,'Quarterly Information'!$Q563,Exchange_Value)+AC563*$T563*SUMIF(Lists!$E$2:$E$133,'Quarterly Information'!$S563,Exchange_Value))/1000,AC563*SUMIF(Lists!$E$2:$E$133,$I563,Exchange_Value)/1000),1)</f>
        <v>0</v>
      </c>
      <c r="CG563" s="218">
        <f>ROUND(IF($I563="Other HFC Blend",(AD563*$L563*SUMIF(Lists!$E$2:$E$133,'Quarterly Information'!$K563,Exchange_Value)+AD563*$N563*SUMIF(Lists!$E$2:$E$133,'Quarterly Information'!$M563,Exchange_Value)+AD563*$P563*SUMIF(Lists!$E$2:$E$133,'Quarterly Information'!$O563,Exchange_Value)+AD563*$R563*SUMIF(Lists!$E$2:$E$133,'Quarterly Information'!$Q563,Exchange_Value)+AD563*$T563*SUMIF(Lists!$E$2:$E$133,'Quarterly Information'!$S563,Exchange_Value))/1000,AD563*SUMIF(Lists!$E$2:$E$133,$I563,Exchange_Value)/1000),1)</f>
        <v>0</v>
      </c>
      <c r="CH563" s="218">
        <f>ROUND(IF($I563="Other HFC Blend",(AE563*$L563*SUMIF(Lists!$E$2:$E$133,'Quarterly Information'!$K563,Exchange_Value)+AE563*$N563*SUMIF(Lists!$E$2:$E$133,'Quarterly Information'!$M563,Exchange_Value)+AE563*$P563*SUMIF(Lists!$E$2:$E$133,'Quarterly Information'!$O563,Exchange_Value)+AE563*$R563*SUMIF(Lists!$E$2:$E$133,'Quarterly Information'!$Q563,Exchange_Value)+AE563*$T563*SUMIF(Lists!$E$2:$E$133,'Quarterly Information'!$S563,Exchange_Value))/1000,AE563*SUMIF(Lists!$E$2:$E$133,$I563,Exchange_Value)/1000),1)</f>
        <v>0</v>
      </c>
      <c r="CI563" s="218">
        <f>ROUND(IF($I563="Other HFC Blend",(AF563*$L563*SUMIF(Lists!$E$2:$E$133,'Quarterly Information'!$K563,Exchange_Value)+AF563*$N563*SUMIF(Lists!$E$2:$E$133,'Quarterly Information'!$M563,Exchange_Value)+AF563*$P563*SUMIF(Lists!$E$2:$E$133,'Quarterly Information'!$O563,Exchange_Value)+AF563*$R563*SUMIF(Lists!$E$2:$E$133,'Quarterly Information'!$Q563,Exchange_Value)+AF563*$T563*SUMIF(Lists!$E$2:$E$133,'Quarterly Information'!$S563,Exchange_Value))/1000,AF563*SUMIF(Lists!$E$2:$E$133,$I563,Exchange_Value)/1000),1)</f>
        <v>0</v>
      </c>
    </row>
    <row r="564" spans="1:87" ht="14" x14ac:dyDescent="0.25">
      <c r="A564" s="39">
        <v>522</v>
      </c>
      <c r="B564" s="90" t="str">
        <f t="shared" si="385"/>
        <v/>
      </c>
      <c r="C564" s="159"/>
      <c r="D564" s="91"/>
      <c r="E564" s="174"/>
      <c r="F564" s="92"/>
      <c r="G564" s="93"/>
      <c r="H564" s="94"/>
      <c r="I564" s="92"/>
      <c r="J564" s="200"/>
      <c r="K564" s="210"/>
      <c r="L564" s="95"/>
      <c r="M564" s="92"/>
      <c r="N564" s="95"/>
      <c r="O564" s="92"/>
      <c r="P564" s="95"/>
      <c r="Q564" s="128"/>
      <c r="R564" s="95"/>
      <c r="S564" s="128"/>
      <c r="T564" s="211"/>
      <c r="U564" s="203"/>
      <c r="V564" s="92"/>
      <c r="W564" s="96"/>
      <c r="X564" s="92"/>
      <c r="Y564" s="220"/>
      <c r="Z564" s="226"/>
      <c r="AA564" s="165"/>
      <c r="AB564" s="165"/>
      <c r="AC564" s="165"/>
      <c r="AD564" s="165"/>
      <c r="AE564" s="165"/>
      <c r="AF564" s="168"/>
      <c r="AG564"/>
      <c r="AH564" s="107">
        <f t="shared" si="344"/>
        <v>0</v>
      </c>
      <c r="AI564" s="107">
        <f t="shared" si="345"/>
        <v>0</v>
      </c>
      <c r="AJ564" s="107">
        <f t="shared" si="346"/>
        <v>0</v>
      </c>
      <c r="AK564" s="107">
        <f t="shared" si="347"/>
        <v>0</v>
      </c>
      <c r="AL564" s="107">
        <f t="shared" si="348"/>
        <v>0</v>
      </c>
      <c r="AM564" s="107">
        <f t="shared" si="386"/>
        <v>0</v>
      </c>
      <c r="AO564" s="161" t="e">
        <f t="shared" si="349"/>
        <v>#DIV/0!</v>
      </c>
      <c r="AP564" s="161" t="e">
        <f t="shared" si="350"/>
        <v>#DIV/0!</v>
      </c>
      <c r="AQ564" s="161" t="e">
        <f t="shared" si="351"/>
        <v>#DIV/0!</v>
      </c>
      <c r="AR564" s="161" t="e">
        <f t="shared" si="352"/>
        <v>#DIV/0!</v>
      </c>
      <c r="AS564" s="161" t="e">
        <f t="shared" si="353"/>
        <v>#DIV/0!</v>
      </c>
      <c r="AT564" s="107">
        <f t="shared" si="354"/>
        <v>0</v>
      </c>
      <c r="AU564" s="161" t="e">
        <f t="shared" si="355"/>
        <v>#DIV/0!</v>
      </c>
      <c r="AV564" s="161" t="e">
        <f t="shared" si="356"/>
        <v>#DIV/0!</v>
      </c>
      <c r="AW564" s="161" t="e">
        <f t="shared" si="357"/>
        <v>#DIV/0!</v>
      </c>
      <c r="AX564" s="161" t="e">
        <f t="shared" si="358"/>
        <v>#DIV/0!</v>
      </c>
      <c r="AY564" s="161" t="e">
        <f t="shared" si="359"/>
        <v>#DIV/0!</v>
      </c>
      <c r="AZ564" s="107">
        <f t="shared" si="360"/>
        <v>0</v>
      </c>
      <c r="BA564" s="161" t="e">
        <f t="shared" si="361"/>
        <v>#DIV/0!</v>
      </c>
      <c r="BB564" s="161" t="e">
        <f t="shared" si="362"/>
        <v>#DIV/0!</v>
      </c>
      <c r="BC564" s="161" t="e">
        <f t="shared" si="363"/>
        <v>#DIV/0!</v>
      </c>
      <c r="BD564" s="161" t="e">
        <f t="shared" si="364"/>
        <v>#DIV/0!</v>
      </c>
      <c r="BE564" s="161" t="e">
        <f t="shared" si="365"/>
        <v>#DIV/0!</v>
      </c>
      <c r="BF564" s="107">
        <f t="shared" si="366"/>
        <v>0</v>
      </c>
      <c r="BG564" s="161" t="e">
        <f t="shared" si="367"/>
        <v>#DIV/0!</v>
      </c>
      <c r="BH564" s="161" t="e">
        <f t="shared" si="368"/>
        <v>#DIV/0!</v>
      </c>
      <c r="BI564" s="161" t="e">
        <f t="shared" si="369"/>
        <v>#DIV/0!</v>
      </c>
      <c r="BJ564" s="161" t="e">
        <f t="shared" si="370"/>
        <v>#DIV/0!</v>
      </c>
      <c r="BK564" s="161" t="e">
        <f t="shared" si="371"/>
        <v>#DIV/0!</v>
      </c>
      <c r="BL564" s="107">
        <f t="shared" si="372"/>
        <v>0</v>
      </c>
      <c r="BM564" s="161" t="e">
        <f t="shared" si="373"/>
        <v>#DIV/0!</v>
      </c>
      <c r="BN564" s="161" t="e">
        <f t="shared" si="374"/>
        <v>#DIV/0!</v>
      </c>
      <c r="BO564" s="161" t="e">
        <f t="shared" si="375"/>
        <v>#DIV/0!</v>
      </c>
      <c r="BP564" s="161" t="e">
        <f t="shared" si="376"/>
        <v>#DIV/0!</v>
      </c>
      <c r="BQ564" s="161" t="e">
        <f t="shared" si="377"/>
        <v>#DIV/0!</v>
      </c>
      <c r="BR564" s="107">
        <f t="shared" si="378"/>
        <v>0</v>
      </c>
      <c r="BS564" s="161" t="e">
        <f t="shared" si="379"/>
        <v>#DIV/0!</v>
      </c>
      <c r="BT564" s="161" t="e">
        <f t="shared" si="380"/>
        <v>#DIV/0!</v>
      </c>
      <c r="BU564" s="161" t="e">
        <f t="shared" si="381"/>
        <v>#DIV/0!</v>
      </c>
      <c r="BV564" s="161" t="e">
        <f t="shared" si="382"/>
        <v>#DIV/0!</v>
      </c>
      <c r="BW564" s="161" t="e">
        <f t="shared" si="383"/>
        <v>#DIV/0!</v>
      </c>
      <c r="BX564" s="107">
        <f t="shared" si="384"/>
        <v>0</v>
      </c>
      <c r="BZ564" s="40" t="e">
        <f>VLOOKUP(I564,Lists!$D$2:$D$19,1,FALSE)</f>
        <v>#N/A</v>
      </c>
      <c r="CA564" s="40" t="e">
        <f>VLOOKUP($I564,Blends!$B$2:$B$115,1,FALSE)</f>
        <v>#N/A</v>
      </c>
      <c r="CC564" s="218">
        <f>ROUND(IF($I564="Other HFC Blend",(Z564*$L564*SUMIF(Lists!$E$2:$E$133,'Quarterly Information'!$K564,Exchange_Value)+Z564*$N564*SUMIF(Lists!$E$2:$E$133,'Quarterly Information'!$M564,Exchange_Value)+Z564*$P564*SUMIF(Lists!$E$2:$E$133,'Quarterly Information'!$O564,Exchange_Value)+Z564*$R564*SUMIF(Lists!$E$2:$E$133,'Quarterly Information'!$Q564,Exchange_Value)+Z564*$T564*SUMIF(Lists!$E$2:$E$133,'Quarterly Information'!$S564,Exchange_Value))/1000,Z564*SUMIF(Lists!$E$2:$E$133,$I564,Exchange_Value)/1000),1)</f>
        <v>0</v>
      </c>
      <c r="CD564" s="218">
        <f>ROUND(IF($I564="Other HFC Blend",(AA564*$L564*SUMIF(Lists!$E$2:$E$133,'Quarterly Information'!$K564,Exchange_Value)+AA564*$N564*SUMIF(Lists!$E$2:$E$133,'Quarterly Information'!$M564,Exchange_Value)+AA564*$P564*SUMIF(Lists!$E$2:$E$133,'Quarterly Information'!$O564,Exchange_Value)+AA564*$R564*SUMIF(Lists!$E$2:$E$133,'Quarterly Information'!$Q564,Exchange_Value)+AA564*$T564*SUMIF(Lists!$E$2:$E$133,'Quarterly Information'!$S564,Exchange_Value))/1000,AA564*SUMIF(Lists!$E$2:$E$133,$I564,Exchange_Value)/1000),1)</f>
        <v>0</v>
      </c>
      <c r="CE564" s="218">
        <f>ROUND(IF($I564="Other HFC Blend",(AB564*$L564*SUMIF(Lists!$E$2:$E$133,'Quarterly Information'!$K564,Exchange_Value)+AB564*$N564*SUMIF(Lists!$E$2:$E$133,'Quarterly Information'!$M564,Exchange_Value)+AB564*$P564*SUMIF(Lists!$E$2:$E$133,'Quarterly Information'!$O564,Exchange_Value)+AB564*$R564*SUMIF(Lists!$E$2:$E$133,'Quarterly Information'!$Q564,Exchange_Value)+AB564*$T564*SUMIF(Lists!$E$2:$E$133,'Quarterly Information'!$S564,Exchange_Value))/1000,AB564*SUMIF(Lists!$E$2:$E$133,$I564,Exchange_Value)/1000),1)</f>
        <v>0</v>
      </c>
      <c r="CF564" s="218">
        <f>ROUND(IF($I564="Other HFC Blend",(AC564*$L564*SUMIF(Lists!$E$2:$E$133,'Quarterly Information'!$K564,Exchange_Value)+AC564*$N564*SUMIF(Lists!$E$2:$E$133,'Quarterly Information'!$M564,Exchange_Value)+AC564*$P564*SUMIF(Lists!$E$2:$E$133,'Quarterly Information'!$O564,Exchange_Value)+AC564*$R564*SUMIF(Lists!$E$2:$E$133,'Quarterly Information'!$Q564,Exchange_Value)+AC564*$T564*SUMIF(Lists!$E$2:$E$133,'Quarterly Information'!$S564,Exchange_Value))/1000,AC564*SUMIF(Lists!$E$2:$E$133,$I564,Exchange_Value)/1000),1)</f>
        <v>0</v>
      </c>
      <c r="CG564" s="218">
        <f>ROUND(IF($I564="Other HFC Blend",(AD564*$L564*SUMIF(Lists!$E$2:$E$133,'Quarterly Information'!$K564,Exchange_Value)+AD564*$N564*SUMIF(Lists!$E$2:$E$133,'Quarterly Information'!$M564,Exchange_Value)+AD564*$P564*SUMIF(Lists!$E$2:$E$133,'Quarterly Information'!$O564,Exchange_Value)+AD564*$R564*SUMIF(Lists!$E$2:$E$133,'Quarterly Information'!$Q564,Exchange_Value)+AD564*$T564*SUMIF(Lists!$E$2:$E$133,'Quarterly Information'!$S564,Exchange_Value))/1000,AD564*SUMIF(Lists!$E$2:$E$133,$I564,Exchange_Value)/1000),1)</f>
        <v>0</v>
      </c>
      <c r="CH564" s="218">
        <f>ROUND(IF($I564="Other HFC Blend",(AE564*$L564*SUMIF(Lists!$E$2:$E$133,'Quarterly Information'!$K564,Exchange_Value)+AE564*$N564*SUMIF(Lists!$E$2:$E$133,'Quarterly Information'!$M564,Exchange_Value)+AE564*$P564*SUMIF(Lists!$E$2:$E$133,'Quarterly Information'!$O564,Exchange_Value)+AE564*$R564*SUMIF(Lists!$E$2:$E$133,'Quarterly Information'!$Q564,Exchange_Value)+AE564*$T564*SUMIF(Lists!$E$2:$E$133,'Quarterly Information'!$S564,Exchange_Value))/1000,AE564*SUMIF(Lists!$E$2:$E$133,$I564,Exchange_Value)/1000),1)</f>
        <v>0</v>
      </c>
      <c r="CI564" s="218">
        <f>ROUND(IF($I564="Other HFC Blend",(AF564*$L564*SUMIF(Lists!$E$2:$E$133,'Quarterly Information'!$K564,Exchange_Value)+AF564*$N564*SUMIF(Lists!$E$2:$E$133,'Quarterly Information'!$M564,Exchange_Value)+AF564*$P564*SUMIF(Lists!$E$2:$E$133,'Quarterly Information'!$O564,Exchange_Value)+AF564*$R564*SUMIF(Lists!$E$2:$E$133,'Quarterly Information'!$Q564,Exchange_Value)+AF564*$T564*SUMIF(Lists!$E$2:$E$133,'Quarterly Information'!$S564,Exchange_Value))/1000,AF564*SUMIF(Lists!$E$2:$E$133,$I564,Exchange_Value)/1000),1)</f>
        <v>0</v>
      </c>
    </row>
    <row r="565" spans="1:87" ht="14" x14ac:dyDescent="0.25">
      <c r="A565" s="39">
        <v>523</v>
      </c>
      <c r="B565" s="90" t="str">
        <f t="shared" si="385"/>
        <v/>
      </c>
      <c r="C565" s="159"/>
      <c r="D565" s="91"/>
      <c r="E565" s="174"/>
      <c r="F565" s="92"/>
      <c r="G565" s="93"/>
      <c r="H565" s="94"/>
      <c r="I565" s="92"/>
      <c r="J565" s="200"/>
      <c r="K565" s="210"/>
      <c r="L565" s="95"/>
      <c r="M565" s="92"/>
      <c r="N565" s="95"/>
      <c r="O565" s="92"/>
      <c r="P565" s="95"/>
      <c r="Q565" s="128"/>
      <c r="R565" s="95"/>
      <c r="S565" s="128"/>
      <c r="T565" s="211"/>
      <c r="U565" s="203"/>
      <c r="V565" s="92"/>
      <c r="W565" s="96"/>
      <c r="X565" s="92"/>
      <c r="Y565" s="220"/>
      <c r="Z565" s="226"/>
      <c r="AA565" s="165"/>
      <c r="AB565" s="165"/>
      <c r="AC565" s="165"/>
      <c r="AD565" s="165"/>
      <c r="AE565" s="165"/>
      <c r="AF565" s="168"/>
      <c r="AG565"/>
      <c r="AH565" s="107">
        <f t="shared" si="344"/>
        <v>0</v>
      </c>
      <c r="AI565" s="107">
        <f t="shared" si="345"/>
        <v>0</v>
      </c>
      <c r="AJ565" s="107">
        <f t="shared" si="346"/>
        <v>0</v>
      </c>
      <c r="AK565" s="107">
        <f t="shared" si="347"/>
        <v>0</v>
      </c>
      <c r="AL565" s="107">
        <f t="shared" si="348"/>
        <v>0</v>
      </c>
      <c r="AM565" s="107">
        <f t="shared" si="386"/>
        <v>0</v>
      </c>
      <c r="AO565" s="161" t="e">
        <f t="shared" si="349"/>
        <v>#DIV/0!</v>
      </c>
      <c r="AP565" s="161" t="e">
        <f t="shared" si="350"/>
        <v>#DIV/0!</v>
      </c>
      <c r="AQ565" s="161" t="e">
        <f t="shared" si="351"/>
        <v>#DIV/0!</v>
      </c>
      <c r="AR565" s="161" t="e">
        <f t="shared" si="352"/>
        <v>#DIV/0!</v>
      </c>
      <c r="AS565" s="161" t="e">
        <f t="shared" si="353"/>
        <v>#DIV/0!</v>
      </c>
      <c r="AT565" s="107">
        <f t="shared" si="354"/>
        <v>0</v>
      </c>
      <c r="AU565" s="161" t="e">
        <f t="shared" si="355"/>
        <v>#DIV/0!</v>
      </c>
      <c r="AV565" s="161" t="e">
        <f t="shared" si="356"/>
        <v>#DIV/0!</v>
      </c>
      <c r="AW565" s="161" t="e">
        <f t="shared" si="357"/>
        <v>#DIV/0!</v>
      </c>
      <c r="AX565" s="161" t="e">
        <f t="shared" si="358"/>
        <v>#DIV/0!</v>
      </c>
      <c r="AY565" s="161" t="e">
        <f t="shared" si="359"/>
        <v>#DIV/0!</v>
      </c>
      <c r="AZ565" s="107">
        <f t="shared" si="360"/>
        <v>0</v>
      </c>
      <c r="BA565" s="161" t="e">
        <f t="shared" si="361"/>
        <v>#DIV/0!</v>
      </c>
      <c r="BB565" s="161" t="e">
        <f t="shared" si="362"/>
        <v>#DIV/0!</v>
      </c>
      <c r="BC565" s="161" t="e">
        <f t="shared" si="363"/>
        <v>#DIV/0!</v>
      </c>
      <c r="BD565" s="161" t="e">
        <f t="shared" si="364"/>
        <v>#DIV/0!</v>
      </c>
      <c r="BE565" s="161" t="e">
        <f t="shared" si="365"/>
        <v>#DIV/0!</v>
      </c>
      <c r="BF565" s="107">
        <f t="shared" si="366"/>
        <v>0</v>
      </c>
      <c r="BG565" s="161" t="e">
        <f t="shared" si="367"/>
        <v>#DIV/0!</v>
      </c>
      <c r="BH565" s="161" t="e">
        <f t="shared" si="368"/>
        <v>#DIV/0!</v>
      </c>
      <c r="BI565" s="161" t="e">
        <f t="shared" si="369"/>
        <v>#DIV/0!</v>
      </c>
      <c r="BJ565" s="161" t="e">
        <f t="shared" si="370"/>
        <v>#DIV/0!</v>
      </c>
      <c r="BK565" s="161" t="e">
        <f t="shared" si="371"/>
        <v>#DIV/0!</v>
      </c>
      <c r="BL565" s="107">
        <f t="shared" si="372"/>
        <v>0</v>
      </c>
      <c r="BM565" s="161" t="e">
        <f t="shared" si="373"/>
        <v>#DIV/0!</v>
      </c>
      <c r="BN565" s="161" t="e">
        <f t="shared" si="374"/>
        <v>#DIV/0!</v>
      </c>
      <c r="BO565" s="161" t="e">
        <f t="shared" si="375"/>
        <v>#DIV/0!</v>
      </c>
      <c r="BP565" s="161" t="e">
        <f t="shared" si="376"/>
        <v>#DIV/0!</v>
      </c>
      <c r="BQ565" s="161" t="e">
        <f t="shared" si="377"/>
        <v>#DIV/0!</v>
      </c>
      <c r="BR565" s="107">
        <f t="shared" si="378"/>
        <v>0</v>
      </c>
      <c r="BS565" s="161" t="e">
        <f t="shared" si="379"/>
        <v>#DIV/0!</v>
      </c>
      <c r="BT565" s="161" t="e">
        <f t="shared" si="380"/>
        <v>#DIV/0!</v>
      </c>
      <c r="BU565" s="161" t="e">
        <f t="shared" si="381"/>
        <v>#DIV/0!</v>
      </c>
      <c r="BV565" s="161" t="e">
        <f t="shared" si="382"/>
        <v>#DIV/0!</v>
      </c>
      <c r="BW565" s="161" t="e">
        <f t="shared" si="383"/>
        <v>#DIV/0!</v>
      </c>
      <c r="BX565" s="107">
        <f t="shared" si="384"/>
        <v>0</v>
      </c>
      <c r="BZ565" s="40" t="e">
        <f>VLOOKUP(I565,Lists!$D$2:$D$19,1,FALSE)</f>
        <v>#N/A</v>
      </c>
      <c r="CA565" s="40" t="e">
        <f>VLOOKUP($I565,Blends!$B$2:$B$115,1,FALSE)</f>
        <v>#N/A</v>
      </c>
      <c r="CC565" s="218">
        <f>ROUND(IF($I565="Other HFC Blend",(Z565*$L565*SUMIF(Lists!$E$2:$E$133,'Quarterly Information'!$K565,Exchange_Value)+Z565*$N565*SUMIF(Lists!$E$2:$E$133,'Quarterly Information'!$M565,Exchange_Value)+Z565*$P565*SUMIF(Lists!$E$2:$E$133,'Quarterly Information'!$O565,Exchange_Value)+Z565*$R565*SUMIF(Lists!$E$2:$E$133,'Quarterly Information'!$Q565,Exchange_Value)+Z565*$T565*SUMIF(Lists!$E$2:$E$133,'Quarterly Information'!$S565,Exchange_Value))/1000,Z565*SUMIF(Lists!$E$2:$E$133,$I565,Exchange_Value)/1000),1)</f>
        <v>0</v>
      </c>
      <c r="CD565" s="218">
        <f>ROUND(IF($I565="Other HFC Blend",(AA565*$L565*SUMIF(Lists!$E$2:$E$133,'Quarterly Information'!$K565,Exchange_Value)+AA565*$N565*SUMIF(Lists!$E$2:$E$133,'Quarterly Information'!$M565,Exchange_Value)+AA565*$P565*SUMIF(Lists!$E$2:$E$133,'Quarterly Information'!$O565,Exchange_Value)+AA565*$R565*SUMIF(Lists!$E$2:$E$133,'Quarterly Information'!$Q565,Exchange_Value)+AA565*$T565*SUMIF(Lists!$E$2:$E$133,'Quarterly Information'!$S565,Exchange_Value))/1000,AA565*SUMIF(Lists!$E$2:$E$133,$I565,Exchange_Value)/1000),1)</f>
        <v>0</v>
      </c>
      <c r="CE565" s="218">
        <f>ROUND(IF($I565="Other HFC Blend",(AB565*$L565*SUMIF(Lists!$E$2:$E$133,'Quarterly Information'!$K565,Exchange_Value)+AB565*$N565*SUMIF(Lists!$E$2:$E$133,'Quarterly Information'!$M565,Exchange_Value)+AB565*$P565*SUMIF(Lists!$E$2:$E$133,'Quarterly Information'!$O565,Exchange_Value)+AB565*$R565*SUMIF(Lists!$E$2:$E$133,'Quarterly Information'!$Q565,Exchange_Value)+AB565*$T565*SUMIF(Lists!$E$2:$E$133,'Quarterly Information'!$S565,Exchange_Value))/1000,AB565*SUMIF(Lists!$E$2:$E$133,$I565,Exchange_Value)/1000),1)</f>
        <v>0</v>
      </c>
      <c r="CF565" s="218">
        <f>ROUND(IF($I565="Other HFC Blend",(AC565*$L565*SUMIF(Lists!$E$2:$E$133,'Quarterly Information'!$K565,Exchange_Value)+AC565*$N565*SUMIF(Lists!$E$2:$E$133,'Quarterly Information'!$M565,Exchange_Value)+AC565*$P565*SUMIF(Lists!$E$2:$E$133,'Quarterly Information'!$O565,Exchange_Value)+AC565*$R565*SUMIF(Lists!$E$2:$E$133,'Quarterly Information'!$Q565,Exchange_Value)+AC565*$T565*SUMIF(Lists!$E$2:$E$133,'Quarterly Information'!$S565,Exchange_Value))/1000,AC565*SUMIF(Lists!$E$2:$E$133,$I565,Exchange_Value)/1000),1)</f>
        <v>0</v>
      </c>
      <c r="CG565" s="218">
        <f>ROUND(IF($I565="Other HFC Blend",(AD565*$L565*SUMIF(Lists!$E$2:$E$133,'Quarterly Information'!$K565,Exchange_Value)+AD565*$N565*SUMIF(Lists!$E$2:$E$133,'Quarterly Information'!$M565,Exchange_Value)+AD565*$P565*SUMIF(Lists!$E$2:$E$133,'Quarterly Information'!$O565,Exchange_Value)+AD565*$R565*SUMIF(Lists!$E$2:$E$133,'Quarterly Information'!$Q565,Exchange_Value)+AD565*$T565*SUMIF(Lists!$E$2:$E$133,'Quarterly Information'!$S565,Exchange_Value))/1000,AD565*SUMIF(Lists!$E$2:$E$133,$I565,Exchange_Value)/1000),1)</f>
        <v>0</v>
      </c>
      <c r="CH565" s="218">
        <f>ROUND(IF($I565="Other HFC Blend",(AE565*$L565*SUMIF(Lists!$E$2:$E$133,'Quarterly Information'!$K565,Exchange_Value)+AE565*$N565*SUMIF(Lists!$E$2:$E$133,'Quarterly Information'!$M565,Exchange_Value)+AE565*$P565*SUMIF(Lists!$E$2:$E$133,'Quarterly Information'!$O565,Exchange_Value)+AE565*$R565*SUMIF(Lists!$E$2:$E$133,'Quarterly Information'!$Q565,Exchange_Value)+AE565*$T565*SUMIF(Lists!$E$2:$E$133,'Quarterly Information'!$S565,Exchange_Value))/1000,AE565*SUMIF(Lists!$E$2:$E$133,$I565,Exchange_Value)/1000),1)</f>
        <v>0</v>
      </c>
      <c r="CI565" s="218">
        <f>ROUND(IF($I565="Other HFC Blend",(AF565*$L565*SUMIF(Lists!$E$2:$E$133,'Quarterly Information'!$K565,Exchange_Value)+AF565*$N565*SUMIF(Lists!$E$2:$E$133,'Quarterly Information'!$M565,Exchange_Value)+AF565*$P565*SUMIF(Lists!$E$2:$E$133,'Quarterly Information'!$O565,Exchange_Value)+AF565*$R565*SUMIF(Lists!$E$2:$E$133,'Quarterly Information'!$Q565,Exchange_Value)+AF565*$T565*SUMIF(Lists!$E$2:$E$133,'Quarterly Information'!$S565,Exchange_Value))/1000,AF565*SUMIF(Lists!$E$2:$E$133,$I565,Exchange_Value)/1000),1)</f>
        <v>0</v>
      </c>
    </row>
    <row r="566" spans="1:87" ht="14" x14ac:dyDescent="0.25">
      <c r="A566" s="39">
        <v>524</v>
      </c>
      <c r="B566" s="90" t="str">
        <f t="shared" si="385"/>
        <v/>
      </c>
      <c r="C566" s="159"/>
      <c r="D566" s="91"/>
      <c r="E566" s="174"/>
      <c r="F566" s="92"/>
      <c r="G566" s="93"/>
      <c r="H566" s="94"/>
      <c r="I566" s="92"/>
      <c r="J566" s="200"/>
      <c r="K566" s="210"/>
      <c r="L566" s="95"/>
      <c r="M566" s="92"/>
      <c r="N566" s="95"/>
      <c r="O566" s="92"/>
      <c r="P566" s="95"/>
      <c r="Q566" s="128"/>
      <c r="R566" s="95"/>
      <c r="S566" s="128"/>
      <c r="T566" s="211"/>
      <c r="U566" s="203"/>
      <c r="V566" s="92"/>
      <c r="W566" s="96"/>
      <c r="X566" s="92"/>
      <c r="Y566" s="220"/>
      <c r="Z566" s="226"/>
      <c r="AA566" s="165"/>
      <c r="AB566" s="165"/>
      <c r="AC566" s="165"/>
      <c r="AD566" s="165"/>
      <c r="AE566" s="165"/>
      <c r="AF566" s="168"/>
      <c r="AG566"/>
      <c r="AH566" s="107">
        <f t="shared" si="344"/>
        <v>0</v>
      </c>
      <c r="AI566" s="107">
        <f t="shared" si="345"/>
        <v>0</v>
      </c>
      <c r="AJ566" s="107">
        <f t="shared" si="346"/>
        <v>0</v>
      </c>
      <c r="AK566" s="107">
        <f t="shared" si="347"/>
        <v>0</v>
      </c>
      <c r="AL566" s="107">
        <f t="shared" si="348"/>
        <v>0</v>
      </c>
      <c r="AM566" s="107">
        <f t="shared" si="386"/>
        <v>0</v>
      </c>
      <c r="AO566" s="161" t="e">
        <f t="shared" si="349"/>
        <v>#DIV/0!</v>
      </c>
      <c r="AP566" s="161" t="e">
        <f t="shared" si="350"/>
        <v>#DIV/0!</v>
      </c>
      <c r="AQ566" s="161" t="e">
        <f t="shared" si="351"/>
        <v>#DIV/0!</v>
      </c>
      <c r="AR566" s="161" t="e">
        <f t="shared" si="352"/>
        <v>#DIV/0!</v>
      </c>
      <c r="AS566" s="161" t="e">
        <f t="shared" si="353"/>
        <v>#DIV/0!</v>
      </c>
      <c r="AT566" s="107">
        <f t="shared" si="354"/>
        <v>0</v>
      </c>
      <c r="AU566" s="161" t="e">
        <f t="shared" si="355"/>
        <v>#DIV/0!</v>
      </c>
      <c r="AV566" s="161" t="e">
        <f t="shared" si="356"/>
        <v>#DIV/0!</v>
      </c>
      <c r="AW566" s="161" t="e">
        <f t="shared" si="357"/>
        <v>#DIV/0!</v>
      </c>
      <c r="AX566" s="161" t="e">
        <f t="shared" si="358"/>
        <v>#DIV/0!</v>
      </c>
      <c r="AY566" s="161" t="e">
        <f t="shared" si="359"/>
        <v>#DIV/0!</v>
      </c>
      <c r="AZ566" s="107">
        <f t="shared" si="360"/>
        <v>0</v>
      </c>
      <c r="BA566" s="161" t="e">
        <f t="shared" si="361"/>
        <v>#DIV/0!</v>
      </c>
      <c r="BB566" s="161" t="e">
        <f t="shared" si="362"/>
        <v>#DIV/0!</v>
      </c>
      <c r="BC566" s="161" t="e">
        <f t="shared" si="363"/>
        <v>#DIV/0!</v>
      </c>
      <c r="BD566" s="161" t="e">
        <f t="shared" si="364"/>
        <v>#DIV/0!</v>
      </c>
      <c r="BE566" s="161" t="e">
        <f t="shared" si="365"/>
        <v>#DIV/0!</v>
      </c>
      <c r="BF566" s="107">
        <f t="shared" si="366"/>
        <v>0</v>
      </c>
      <c r="BG566" s="161" t="e">
        <f t="shared" si="367"/>
        <v>#DIV/0!</v>
      </c>
      <c r="BH566" s="161" t="e">
        <f t="shared" si="368"/>
        <v>#DIV/0!</v>
      </c>
      <c r="BI566" s="161" t="e">
        <f t="shared" si="369"/>
        <v>#DIV/0!</v>
      </c>
      <c r="BJ566" s="161" t="e">
        <f t="shared" si="370"/>
        <v>#DIV/0!</v>
      </c>
      <c r="BK566" s="161" t="e">
        <f t="shared" si="371"/>
        <v>#DIV/0!</v>
      </c>
      <c r="BL566" s="107">
        <f t="shared" si="372"/>
        <v>0</v>
      </c>
      <c r="BM566" s="161" t="e">
        <f t="shared" si="373"/>
        <v>#DIV/0!</v>
      </c>
      <c r="BN566" s="161" t="e">
        <f t="shared" si="374"/>
        <v>#DIV/0!</v>
      </c>
      <c r="BO566" s="161" t="e">
        <f t="shared" si="375"/>
        <v>#DIV/0!</v>
      </c>
      <c r="BP566" s="161" t="e">
        <f t="shared" si="376"/>
        <v>#DIV/0!</v>
      </c>
      <c r="BQ566" s="161" t="e">
        <f t="shared" si="377"/>
        <v>#DIV/0!</v>
      </c>
      <c r="BR566" s="107">
        <f t="shared" si="378"/>
        <v>0</v>
      </c>
      <c r="BS566" s="161" t="e">
        <f t="shared" si="379"/>
        <v>#DIV/0!</v>
      </c>
      <c r="BT566" s="161" t="e">
        <f t="shared" si="380"/>
        <v>#DIV/0!</v>
      </c>
      <c r="BU566" s="161" t="e">
        <f t="shared" si="381"/>
        <v>#DIV/0!</v>
      </c>
      <c r="BV566" s="161" t="e">
        <f t="shared" si="382"/>
        <v>#DIV/0!</v>
      </c>
      <c r="BW566" s="161" t="e">
        <f t="shared" si="383"/>
        <v>#DIV/0!</v>
      </c>
      <c r="BX566" s="107">
        <f t="shared" si="384"/>
        <v>0</v>
      </c>
      <c r="BZ566" s="40" t="e">
        <f>VLOOKUP(I566,Lists!$D$2:$D$19,1,FALSE)</f>
        <v>#N/A</v>
      </c>
      <c r="CA566" s="40" t="e">
        <f>VLOOKUP($I566,Blends!$B$2:$B$115,1,FALSE)</f>
        <v>#N/A</v>
      </c>
      <c r="CC566" s="218">
        <f>ROUND(IF($I566="Other HFC Blend",(Z566*$L566*SUMIF(Lists!$E$2:$E$133,'Quarterly Information'!$K566,Exchange_Value)+Z566*$N566*SUMIF(Lists!$E$2:$E$133,'Quarterly Information'!$M566,Exchange_Value)+Z566*$P566*SUMIF(Lists!$E$2:$E$133,'Quarterly Information'!$O566,Exchange_Value)+Z566*$R566*SUMIF(Lists!$E$2:$E$133,'Quarterly Information'!$Q566,Exchange_Value)+Z566*$T566*SUMIF(Lists!$E$2:$E$133,'Quarterly Information'!$S566,Exchange_Value))/1000,Z566*SUMIF(Lists!$E$2:$E$133,$I566,Exchange_Value)/1000),1)</f>
        <v>0</v>
      </c>
      <c r="CD566" s="218">
        <f>ROUND(IF($I566="Other HFC Blend",(AA566*$L566*SUMIF(Lists!$E$2:$E$133,'Quarterly Information'!$K566,Exchange_Value)+AA566*$N566*SUMIF(Lists!$E$2:$E$133,'Quarterly Information'!$M566,Exchange_Value)+AA566*$P566*SUMIF(Lists!$E$2:$E$133,'Quarterly Information'!$O566,Exchange_Value)+AA566*$R566*SUMIF(Lists!$E$2:$E$133,'Quarterly Information'!$Q566,Exchange_Value)+AA566*$T566*SUMIF(Lists!$E$2:$E$133,'Quarterly Information'!$S566,Exchange_Value))/1000,AA566*SUMIF(Lists!$E$2:$E$133,$I566,Exchange_Value)/1000),1)</f>
        <v>0</v>
      </c>
      <c r="CE566" s="218">
        <f>ROUND(IF($I566="Other HFC Blend",(AB566*$L566*SUMIF(Lists!$E$2:$E$133,'Quarterly Information'!$K566,Exchange_Value)+AB566*$N566*SUMIF(Lists!$E$2:$E$133,'Quarterly Information'!$M566,Exchange_Value)+AB566*$P566*SUMIF(Lists!$E$2:$E$133,'Quarterly Information'!$O566,Exchange_Value)+AB566*$R566*SUMIF(Lists!$E$2:$E$133,'Quarterly Information'!$Q566,Exchange_Value)+AB566*$T566*SUMIF(Lists!$E$2:$E$133,'Quarterly Information'!$S566,Exchange_Value))/1000,AB566*SUMIF(Lists!$E$2:$E$133,$I566,Exchange_Value)/1000),1)</f>
        <v>0</v>
      </c>
      <c r="CF566" s="218">
        <f>ROUND(IF($I566="Other HFC Blend",(AC566*$L566*SUMIF(Lists!$E$2:$E$133,'Quarterly Information'!$K566,Exchange_Value)+AC566*$N566*SUMIF(Lists!$E$2:$E$133,'Quarterly Information'!$M566,Exchange_Value)+AC566*$P566*SUMIF(Lists!$E$2:$E$133,'Quarterly Information'!$O566,Exchange_Value)+AC566*$R566*SUMIF(Lists!$E$2:$E$133,'Quarterly Information'!$Q566,Exchange_Value)+AC566*$T566*SUMIF(Lists!$E$2:$E$133,'Quarterly Information'!$S566,Exchange_Value))/1000,AC566*SUMIF(Lists!$E$2:$E$133,$I566,Exchange_Value)/1000),1)</f>
        <v>0</v>
      </c>
      <c r="CG566" s="218">
        <f>ROUND(IF($I566="Other HFC Blend",(AD566*$L566*SUMIF(Lists!$E$2:$E$133,'Quarterly Information'!$K566,Exchange_Value)+AD566*$N566*SUMIF(Lists!$E$2:$E$133,'Quarterly Information'!$M566,Exchange_Value)+AD566*$P566*SUMIF(Lists!$E$2:$E$133,'Quarterly Information'!$O566,Exchange_Value)+AD566*$R566*SUMIF(Lists!$E$2:$E$133,'Quarterly Information'!$Q566,Exchange_Value)+AD566*$T566*SUMIF(Lists!$E$2:$E$133,'Quarterly Information'!$S566,Exchange_Value))/1000,AD566*SUMIF(Lists!$E$2:$E$133,$I566,Exchange_Value)/1000),1)</f>
        <v>0</v>
      </c>
      <c r="CH566" s="218">
        <f>ROUND(IF($I566="Other HFC Blend",(AE566*$L566*SUMIF(Lists!$E$2:$E$133,'Quarterly Information'!$K566,Exchange_Value)+AE566*$N566*SUMIF(Lists!$E$2:$E$133,'Quarterly Information'!$M566,Exchange_Value)+AE566*$P566*SUMIF(Lists!$E$2:$E$133,'Quarterly Information'!$O566,Exchange_Value)+AE566*$R566*SUMIF(Lists!$E$2:$E$133,'Quarterly Information'!$Q566,Exchange_Value)+AE566*$T566*SUMIF(Lists!$E$2:$E$133,'Quarterly Information'!$S566,Exchange_Value))/1000,AE566*SUMIF(Lists!$E$2:$E$133,$I566,Exchange_Value)/1000),1)</f>
        <v>0</v>
      </c>
      <c r="CI566" s="218">
        <f>ROUND(IF($I566="Other HFC Blend",(AF566*$L566*SUMIF(Lists!$E$2:$E$133,'Quarterly Information'!$K566,Exchange_Value)+AF566*$N566*SUMIF(Lists!$E$2:$E$133,'Quarterly Information'!$M566,Exchange_Value)+AF566*$P566*SUMIF(Lists!$E$2:$E$133,'Quarterly Information'!$O566,Exchange_Value)+AF566*$R566*SUMIF(Lists!$E$2:$E$133,'Quarterly Information'!$Q566,Exchange_Value)+AF566*$T566*SUMIF(Lists!$E$2:$E$133,'Quarterly Information'!$S566,Exchange_Value))/1000,AF566*SUMIF(Lists!$E$2:$E$133,$I566,Exchange_Value)/1000),1)</f>
        <v>0</v>
      </c>
    </row>
    <row r="567" spans="1:87" ht="14" x14ac:dyDescent="0.25">
      <c r="A567" s="39">
        <v>525</v>
      </c>
      <c r="B567" s="90" t="str">
        <f t="shared" si="385"/>
        <v/>
      </c>
      <c r="C567" s="159"/>
      <c r="D567" s="91"/>
      <c r="E567" s="174"/>
      <c r="F567" s="92"/>
      <c r="G567" s="93"/>
      <c r="H567" s="94"/>
      <c r="I567" s="92"/>
      <c r="J567" s="200"/>
      <c r="K567" s="210"/>
      <c r="L567" s="95"/>
      <c r="M567" s="92"/>
      <c r="N567" s="95"/>
      <c r="O567" s="92"/>
      <c r="P567" s="95"/>
      <c r="Q567" s="128"/>
      <c r="R567" s="95"/>
      <c r="S567" s="128"/>
      <c r="T567" s="211"/>
      <c r="U567" s="203"/>
      <c r="V567" s="92"/>
      <c r="W567" s="96"/>
      <c r="X567" s="92"/>
      <c r="Y567" s="220"/>
      <c r="Z567" s="226"/>
      <c r="AA567" s="165"/>
      <c r="AB567" s="165"/>
      <c r="AC567" s="165"/>
      <c r="AD567" s="165"/>
      <c r="AE567" s="165"/>
      <c r="AF567" s="168"/>
      <c r="AG567"/>
      <c r="AH567" s="107">
        <f t="shared" si="344"/>
        <v>0</v>
      </c>
      <c r="AI567" s="107">
        <f t="shared" si="345"/>
        <v>0</v>
      </c>
      <c r="AJ567" s="107">
        <f t="shared" si="346"/>
        <v>0</v>
      </c>
      <c r="AK567" s="107">
        <f t="shared" si="347"/>
        <v>0</v>
      </c>
      <c r="AL567" s="107">
        <f t="shared" si="348"/>
        <v>0</v>
      </c>
      <c r="AM567" s="107">
        <f t="shared" si="386"/>
        <v>0</v>
      </c>
      <c r="AO567" s="161" t="e">
        <f t="shared" si="349"/>
        <v>#DIV/0!</v>
      </c>
      <c r="AP567" s="161" t="e">
        <f t="shared" si="350"/>
        <v>#DIV/0!</v>
      </c>
      <c r="AQ567" s="161" t="e">
        <f t="shared" si="351"/>
        <v>#DIV/0!</v>
      </c>
      <c r="AR567" s="161" t="e">
        <f t="shared" si="352"/>
        <v>#DIV/0!</v>
      </c>
      <c r="AS567" s="161" t="e">
        <f t="shared" si="353"/>
        <v>#DIV/0!</v>
      </c>
      <c r="AT567" s="107">
        <f t="shared" si="354"/>
        <v>0</v>
      </c>
      <c r="AU567" s="161" t="e">
        <f t="shared" si="355"/>
        <v>#DIV/0!</v>
      </c>
      <c r="AV567" s="161" t="e">
        <f t="shared" si="356"/>
        <v>#DIV/0!</v>
      </c>
      <c r="AW567" s="161" t="e">
        <f t="shared" si="357"/>
        <v>#DIV/0!</v>
      </c>
      <c r="AX567" s="161" t="e">
        <f t="shared" si="358"/>
        <v>#DIV/0!</v>
      </c>
      <c r="AY567" s="161" t="e">
        <f t="shared" si="359"/>
        <v>#DIV/0!</v>
      </c>
      <c r="AZ567" s="107">
        <f t="shared" si="360"/>
        <v>0</v>
      </c>
      <c r="BA567" s="161" t="e">
        <f t="shared" si="361"/>
        <v>#DIV/0!</v>
      </c>
      <c r="BB567" s="161" t="e">
        <f t="shared" si="362"/>
        <v>#DIV/0!</v>
      </c>
      <c r="BC567" s="161" t="e">
        <f t="shared" si="363"/>
        <v>#DIV/0!</v>
      </c>
      <c r="BD567" s="161" t="e">
        <f t="shared" si="364"/>
        <v>#DIV/0!</v>
      </c>
      <c r="BE567" s="161" t="e">
        <f t="shared" si="365"/>
        <v>#DIV/0!</v>
      </c>
      <c r="BF567" s="107">
        <f t="shared" si="366"/>
        <v>0</v>
      </c>
      <c r="BG567" s="161" t="e">
        <f t="shared" si="367"/>
        <v>#DIV/0!</v>
      </c>
      <c r="BH567" s="161" t="e">
        <f t="shared" si="368"/>
        <v>#DIV/0!</v>
      </c>
      <c r="BI567" s="161" t="e">
        <f t="shared" si="369"/>
        <v>#DIV/0!</v>
      </c>
      <c r="BJ567" s="161" t="e">
        <f t="shared" si="370"/>
        <v>#DIV/0!</v>
      </c>
      <c r="BK567" s="161" t="e">
        <f t="shared" si="371"/>
        <v>#DIV/0!</v>
      </c>
      <c r="BL567" s="107">
        <f t="shared" si="372"/>
        <v>0</v>
      </c>
      <c r="BM567" s="161" t="e">
        <f t="shared" si="373"/>
        <v>#DIV/0!</v>
      </c>
      <c r="BN567" s="161" t="e">
        <f t="shared" si="374"/>
        <v>#DIV/0!</v>
      </c>
      <c r="BO567" s="161" t="e">
        <f t="shared" si="375"/>
        <v>#DIV/0!</v>
      </c>
      <c r="BP567" s="161" t="e">
        <f t="shared" si="376"/>
        <v>#DIV/0!</v>
      </c>
      <c r="BQ567" s="161" t="e">
        <f t="shared" si="377"/>
        <v>#DIV/0!</v>
      </c>
      <c r="BR567" s="107">
        <f t="shared" si="378"/>
        <v>0</v>
      </c>
      <c r="BS567" s="161" t="e">
        <f t="shared" si="379"/>
        <v>#DIV/0!</v>
      </c>
      <c r="BT567" s="161" t="e">
        <f t="shared" si="380"/>
        <v>#DIV/0!</v>
      </c>
      <c r="BU567" s="161" t="e">
        <f t="shared" si="381"/>
        <v>#DIV/0!</v>
      </c>
      <c r="BV567" s="161" t="e">
        <f t="shared" si="382"/>
        <v>#DIV/0!</v>
      </c>
      <c r="BW567" s="161" t="e">
        <f t="shared" si="383"/>
        <v>#DIV/0!</v>
      </c>
      <c r="BX567" s="107">
        <f t="shared" si="384"/>
        <v>0</v>
      </c>
      <c r="BZ567" s="40" t="e">
        <f>VLOOKUP(I567,Lists!$D$2:$D$19,1,FALSE)</f>
        <v>#N/A</v>
      </c>
      <c r="CA567" s="40" t="e">
        <f>VLOOKUP($I567,Blends!$B$2:$B$115,1,FALSE)</f>
        <v>#N/A</v>
      </c>
      <c r="CC567" s="218">
        <f>ROUND(IF($I567="Other HFC Blend",(Z567*$L567*SUMIF(Lists!$E$2:$E$133,'Quarterly Information'!$K567,Exchange_Value)+Z567*$N567*SUMIF(Lists!$E$2:$E$133,'Quarterly Information'!$M567,Exchange_Value)+Z567*$P567*SUMIF(Lists!$E$2:$E$133,'Quarterly Information'!$O567,Exchange_Value)+Z567*$R567*SUMIF(Lists!$E$2:$E$133,'Quarterly Information'!$Q567,Exchange_Value)+Z567*$T567*SUMIF(Lists!$E$2:$E$133,'Quarterly Information'!$S567,Exchange_Value))/1000,Z567*SUMIF(Lists!$E$2:$E$133,$I567,Exchange_Value)/1000),1)</f>
        <v>0</v>
      </c>
      <c r="CD567" s="218">
        <f>ROUND(IF($I567="Other HFC Blend",(AA567*$L567*SUMIF(Lists!$E$2:$E$133,'Quarterly Information'!$K567,Exchange_Value)+AA567*$N567*SUMIF(Lists!$E$2:$E$133,'Quarterly Information'!$M567,Exchange_Value)+AA567*$P567*SUMIF(Lists!$E$2:$E$133,'Quarterly Information'!$O567,Exchange_Value)+AA567*$R567*SUMIF(Lists!$E$2:$E$133,'Quarterly Information'!$Q567,Exchange_Value)+AA567*$T567*SUMIF(Lists!$E$2:$E$133,'Quarterly Information'!$S567,Exchange_Value))/1000,AA567*SUMIF(Lists!$E$2:$E$133,$I567,Exchange_Value)/1000),1)</f>
        <v>0</v>
      </c>
      <c r="CE567" s="218">
        <f>ROUND(IF($I567="Other HFC Blend",(AB567*$L567*SUMIF(Lists!$E$2:$E$133,'Quarterly Information'!$K567,Exchange_Value)+AB567*$N567*SUMIF(Lists!$E$2:$E$133,'Quarterly Information'!$M567,Exchange_Value)+AB567*$P567*SUMIF(Lists!$E$2:$E$133,'Quarterly Information'!$O567,Exchange_Value)+AB567*$R567*SUMIF(Lists!$E$2:$E$133,'Quarterly Information'!$Q567,Exchange_Value)+AB567*$T567*SUMIF(Lists!$E$2:$E$133,'Quarterly Information'!$S567,Exchange_Value))/1000,AB567*SUMIF(Lists!$E$2:$E$133,$I567,Exchange_Value)/1000),1)</f>
        <v>0</v>
      </c>
      <c r="CF567" s="218">
        <f>ROUND(IF($I567="Other HFC Blend",(AC567*$L567*SUMIF(Lists!$E$2:$E$133,'Quarterly Information'!$K567,Exchange_Value)+AC567*$N567*SUMIF(Lists!$E$2:$E$133,'Quarterly Information'!$M567,Exchange_Value)+AC567*$P567*SUMIF(Lists!$E$2:$E$133,'Quarterly Information'!$O567,Exchange_Value)+AC567*$R567*SUMIF(Lists!$E$2:$E$133,'Quarterly Information'!$Q567,Exchange_Value)+AC567*$T567*SUMIF(Lists!$E$2:$E$133,'Quarterly Information'!$S567,Exchange_Value))/1000,AC567*SUMIF(Lists!$E$2:$E$133,$I567,Exchange_Value)/1000),1)</f>
        <v>0</v>
      </c>
      <c r="CG567" s="218">
        <f>ROUND(IF($I567="Other HFC Blend",(AD567*$L567*SUMIF(Lists!$E$2:$E$133,'Quarterly Information'!$K567,Exchange_Value)+AD567*$N567*SUMIF(Lists!$E$2:$E$133,'Quarterly Information'!$M567,Exchange_Value)+AD567*$P567*SUMIF(Lists!$E$2:$E$133,'Quarterly Information'!$O567,Exchange_Value)+AD567*$R567*SUMIF(Lists!$E$2:$E$133,'Quarterly Information'!$Q567,Exchange_Value)+AD567*$T567*SUMIF(Lists!$E$2:$E$133,'Quarterly Information'!$S567,Exchange_Value))/1000,AD567*SUMIF(Lists!$E$2:$E$133,$I567,Exchange_Value)/1000),1)</f>
        <v>0</v>
      </c>
      <c r="CH567" s="218">
        <f>ROUND(IF($I567="Other HFC Blend",(AE567*$L567*SUMIF(Lists!$E$2:$E$133,'Quarterly Information'!$K567,Exchange_Value)+AE567*$N567*SUMIF(Lists!$E$2:$E$133,'Quarterly Information'!$M567,Exchange_Value)+AE567*$P567*SUMIF(Lists!$E$2:$E$133,'Quarterly Information'!$O567,Exchange_Value)+AE567*$R567*SUMIF(Lists!$E$2:$E$133,'Quarterly Information'!$Q567,Exchange_Value)+AE567*$T567*SUMIF(Lists!$E$2:$E$133,'Quarterly Information'!$S567,Exchange_Value))/1000,AE567*SUMIF(Lists!$E$2:$E$133,$I567,Exchange_Value)/1000),1)</f>
        <v>0</v>
      </c>
      <c r="CI567" s="218">
        <f>ROUND(IF($I567="Other HFC Blend",(AF567*$L567*SUMIF(Lists!$E$2:$E$133,'Quarterly Information'!$K567,Exchange_Value)+AF567*$N567*SUMIF(Lists!$E$2:$E$133,'Quarterly Information'!$M567,Exchange_Value)+AF567*$P567*SUMIF(Lists!$E$2:$E$133,'Quarterly Information'!$O567,Exchange_Value)+AF567*$R567*SUMIF(Lists!$E$2:$E$133,'Quarterly Information'!$Q567,Exchange_Value)+AF567*$T567*SUMIF(Lists!$E$2:$E$133,'Quarterly Information'!$S567,Exchange_Value))/1000,AF567*SUMIF(Lists!$E$2:$E$133,$I567,Exchange_Value)/1000),1)</f>
        <v>0</v>
      </c>
    </row>
    <row r="568" spans="1:87" ht="14" x14ac:dyDescent="0.25">
      <c r="A568" s="39">
        <v>526</v>
      </c>
      <c r="B568" s="90" t="str">
        <f t="shared" si="385"/>
        <v/>
      </c>
      <c r="C568" s="159"/>
      <c r="D568" s="91"/>
      <c r="E568" s="174"/>
      <c r="F568" s="92"/>
      <c r="G568" s="93"/>
      <c r="H568" s="94"/>
      <c r="I568" s="92"/>
      <c r="J568" s="200"/>
      <c r="K568" s="210"/>
      <c r="L568" s="95"/>
      <c r="M568" s="92"/>
      <c r="N568" s="95"/>
      <c r="O568" s="92"/>
      <c r="P568" s="95"/>
      <c r="Q568" s="128"/>
      <c r="R568" s="95"/>
      <c r="S568" s="128"/>
      <c r="T568" s="211"/>
      <c r="U568" s="203"/>
      <c r="V568" s="92"/>
      <c r="W568" s="96"/>
      <c r="X568" s="92"/>
      <c r="Y568" s="220"/>
      <c r="Z568" s="226"/>
      <c r="AA568" s="165"/>
      <c r="AB568" s="165"/>
      <c r="AC568" s="165"/>
      <c r="AD568" s="165"/>
      <c r="AE568" s="165"/>
      <c r="AF568" s="168"/>
      <c r="AG568"/>
      <c r="AH568" s="107">
        <f t="shared" si="344"/>
        <v>0</v>
      </c>
      <c r="AI568" s="107">
        <f t="shared" si="345"/>
        <v>0</v>
      </c>
      <c r="AJ568" s="107">
        <f t="shared" si="346"/>
        <v>0</v>
      </c>
      <c r="AK568" s="107">
        <f t="shared" si="347"/>
        <v>0</v>
      </c>
      <c r="AL568" s="107">
        <f t="shared" si="348"/>
        <v>0</v>
      </c>
      <c r="AM568" s="107">
        <f t="shared" si="386"/>
        <v>0</v>
      </c>
      <c r="AO568" s="161" t="e">
        <f t="shared" si="349"/>
        <v>#DIV/0!</v>
      </c>
      <c r="AP568" s="161" t="e">
        <f t="shared" si="350"/>
        <v>#DIV/0!</v>
      </c>
      <c r="AQ568" s="161" t="e">
        <f t="shared" si="351"/>
        <v>#DIV/0!</v>
      </c>
      <c r="AR568" s="161" t="e">
        <f t="shared" si="352"/>
        <v>#DIV/0!</v>
      </c>
      <c r="AS568" s="161" t="e">
        <f t="shared" si="353"/>
        <v>#DIV/0!</v>
      </c>
      <c r="AT568" s="107">
        <f t="shared" si="354"/>
        <v>0</v>
      </c>
      <c r="AU568" s="161" t="e">
        <f t="shared" si="355"/>
        <v>#DIV/0!</v>
      </c>
      <c r="AV568" s="161" t="e">
        <f t="shared" si="356"/>
        <v>#DIV/0!</v>
      </c>
      <c r="AW568" s="161" t="e">
        <f t="shared" si="357"/>
        <v>#DIV/0!</v>
      </c>
      <c r="AX568" s="161" t="e">
        <f t="shared" si="358"/>
        <v>#DIV/0!</v>
      </c>
      <c r="AY568" s="161" t="e">
        <f t="shared" si="359"/>
        <v>#DIV/0!</v>
      </c>
      <c r="AZ568" s="107">
        <f t="shared" si="360"/>
        <v>0</v>
      </c>
      <c r="BA568" s="161" t="e">
        <f t="shared" si="361"/>
        <v>#DIV/0!</v>
      </c>
      <c r="BB568" s="161" t="e">
        <f t="shared" si="362"/>
        <v>#DIV/0!</v>
      </c>
      <c r="BC568" s="161" t="e">
        <f t="shared" si="363"/>
        <v>#DIV/0!</v>
      </c>
      <c r="BD568" s="161" t="e">
        <f t="shared" si="364"/>
        <v>#DIV/0!</v>
      </c>
      <c r="BE568" s="161" t="e">
        <f t="shared" si="365"/>
        <v>#DIV/0!</v>
      </c>
      <c r="BF568" s="107">
        <f t="shared" si="366"/>
        <v>0</v>
      </c>
      <c r="BG568" s="161" t="e">
        <f t="shared" si="367"/>
        <v>#DIV/0!</v>
      </c>
      <c r="BH568" s="161" t="e">
        <f t="shared" si="368"/>
        <v>#DIV/0!</v>
      </c>
      <c r="BI568" s="161" t="e">
        <f t="shared" si="369"/>
        <v>#DIV/0!</v>
      </c>
      <c r="BJ568" s="161" t="e">
        <f t="shared" si="370"/>
        <v>#DIV/0!</v>
      </c>
      <c r="BK568" s="161" t="e">
        <f t="shared" si="371"/>
        <v>#DIV/0!</v>
      </c>
      <c r="BL568" s="107">
        <f t="shared" si="372"/>
        <v>0</v>
      </c>
      <c r="BM568" s="161" t="e">
        <f t="shared" si="373"/>
        <v>#DIV/0!</v>
      </c>
      <c r="BN568" s="161" t="e">
        <f t="shared" si="374"/>
        <v>#DIV/0!</v>
      </c>
      <c r="BO568" s="161" t="e">
        <f t="shared" si="375"/>
        <v>#DIV/0!</v>
      </c>
      <c r="BP568" s="161" t="e">
        <f t="shared" si="376"/>
        <v>#DIV/0!</v>
      </c>
      <c r="BQ568" s="161" t="e">
        <f t="shared" si="377"/>
        <v>#DIV/0!</v>
      </c>
      <c r="BR568" s="107">
        <f t="shared" si="378"/>
        <v>0</v>
      </c>
      <c r="BS568" s="161" t="e">
        <f t="shared" si="379"/>
        <v>#DIV/0!</v>
      </c>
      <c r="BT568" s="161" t="e">
        <f t="shared" si="380"/>
        <v>#DIV/0!</v>
      </c>
      <c r="BU568" s="161" t="e">
        <f t="shared" si="381"/>
        <v>#DIV/0!</v>
      </c>
      <c r="BV568" s="161" t="e">
        <f t="shared" si="382"/>
        <v>#DIV/0!</v>
      </c>
      <c r="BW568" s="161" t="e">
        <f t="shared" si="383"/>
        <v>#DIV/0!</v>
      </c>
      <c r="BX568" s="107">
        <f t="shared" si="384"/>
        <v>0</v>
      </c>
      <c r="BZ568" s="40" t="e">
        <f>VLOOKUP(I568,Lists!$D$2:$D$19,1,FALSE)</f>
        <v>#N/A</v>
      </c>
      <c r="CA568" s="40" t="e">
        <f>VLOOKUP($I568,Blends!$B$2:$B$115,1,FALSE)</f>
        <v>#N/A</v>
      </c>
      <c r="CC568" s="218">
        <f>ROUND(IF($I568="Other HFC Blend",(Z568*$L568*SUMIF(Lists!$E$2:$E$133,'Quarterly Information'!$K568,Exchange_Value)+Z568*$N568*SUMIF(Lists!$E$2:$E$133,'Quarterly Information'!$M568,Exchange_Value)+Z568*$P568*SUMIF(Lists!$E$2:$E$133,'Quarterly Information'!$O568,Exchange_Value)+Z568*$R568*SUMIF(Lists!$E$2:$E$133,'Quarterly Information'!$Q568,Exchange_Value)+Z568*$T568*SUMIF(Lists!$E$2:$E$133,'Quarterly Information'!$S568,Exchange_Value))/1000,Z568*SUMIF(Lists!$E$2:$E$133,$I568,Exchange_Value)/1000),1)</f>
        <v>0</v>
      </c>
      <c r="CD568" s="218">
        <f>ROUND(IF($I568="Other HFC Blend",(AA568*$L568*SUMIF(Lists!$E$2:$E$133,'Quarterly Information'!$K568,Exchange_Value)+AA568*$N568*SUMIF(Lists!$E$2:$E$133,'Quarterly Information'!$M568,Exchange_Value)+AA568*$P568*SUMIF(Lists!$E$2:$E$133,'Quarterly Information'!$O568,Exchange_Value)+AA568*$R568*SUMIF(Lists!$E$2:$E$133,'Quarterly Information'!$Q568,Exchange_Value)+AA568*$T568*SUMIF(Lists!$E$2:$E$133,'Quarterly Information'!$S568,Exchange_Value))/1000,AA568*SUMIF(Lists!$E$2:$E$133,$I568,Exchange_Value)/1000),1)</f>
        <v>0</v>
      </c>
      <c r="CE568" s="218">
        <f>ROUND(IF($I568="Other HFC Blend",(AB568*$L568*SUMIF(Lists!$E$2:$E$133,'Quarterly Information'!$K568,Exchange_Value)+AB568*$N568*SUMIF(Lists!$E$2:$E$133,'Quarterly Information'!$M568,Exchange_Value)+AB568*$P568*SUMIF(Lists!$E$2:$E$133,'Quarterly Information'!$O568,Exchange_Value)+AB568*$R568*SUMIF(Lists!$E$2:$E$133,'Quarterly Information'!$Q568,Exchange_Value)+AB568*$T568*SUMIF(Lists!$E$2:$E$133,'Quarterly Information'!$S568,Exchange_Value))/1000,AB568*SUMIF(Lists!$E$2:$E$133,$I568,Exchange_Value)/1000),1)</f>
        <v>0</v>
      </c>
      <c r="CF568" s="218">
        <f>ROUND(IF($I568="Other HFC Blend",(AC568*$L568*SUMIF(Lists!$E$2:$E$133,'Quarterly Information'!$K568,Exchange_Value)+AC568*$N568*SUMIF(Lists!$E$2:$E$133,'Quarterly Information'!$M568,Exchange_Value)+AC568*$P568*SUMIF(Lists!$E$2:$E$133,'Quarterly Information'!$O568,Exchange_Value)+AC568*$R568*SUMIF(Lists!$E$2:$E$133,'Quarterly Information'!$Q568,Exchange_Value)+AC568*$T568*SUMIF(Lists!$E$2:$E$133,'Quarterly Information'!$S568,Exchange_Value))/1000,AC568*SUMIF(Lists!$E$2:$E$133,$I568,Exchange_Value)/1000),1)</f>
        <v>0</v>
      </c>
      <c r="CG568" s="218">
        <f>ROUND(IF($I568="Other HFC Blend",(AD568*$L568*SUMIF(Lists!$E$2:$E$133,'Quarterly Information'!$K568,Exchange_Value)+AD568*$N568*SUMIF(Lists!$E$2:$E$133,'Quarterly Information'!$M568,Exchange_Value)+AD568*$P568*SUMIF(Lists!$E$2:$E$133,'Quarterly Information'!$O568,Exchange_Value)+AD568*$R568*SUMIF(Lists!$E$2:$E$133,'Quarterly Information'!$Q568,Exchange_Value)+AD568*$T568*SUMIF(Lists!$E$2:$E$133,'Quarterly Information'!$S568,Exchange_Value))/1000,AD568*SUMIF(Lists!$E$2:$E$133,$I568,Exchange_Value)/1000),1)</f>
        <v>0</v>
      </c>
      <c r="CH568" s="218">
        <f>ROUND(IF($I568="Other HFC Blend",(AE568*$L568*SUMIF(Lists!$E$2:$E$133,'Quarterly Information'!$K568,Exchange_Value)+AE568*$N568*SUMIF(Lists!$E$2:$E$133,'Quarterly Information'!$M568,Exchange_Value)+AE568*$P568*SUMIF(Lists!$E$2:$E$133,'Quarterly Information'!$O568,Exchange_Value)+AE568*$R568*SUMIF(Lists!$E$2:$E$133,'Quarterly Information'!$Q568,Exchange_Value)+AE568*$T568*SUMIF(Lists!$E$2:$E$133,'Quarterly Information'!$S568,Exchange_Value))/1000,AE568*SUMIF(Lists!$E$2:$E$133,$I568,Exchange_Value)/1000),1)</f>
        <v>0</v>
      </c>
      <c r="CI568" s="218">
        <f>ROUND(IF($I568="Other HFC Blend",(AF568*$L568*SUMIF(Lists!$E$2:$E$133,'Quarterly Information'!$K568,Exchange_Value)+AF568*$N568*SUMIF(Lists!$E$2:$E$133,'Quarterly Information'!$M568,Exchange_Value)+AF568*$P568*SUMIF(Lists!$E$2:$E$133,'Quarterly Information'!$O568,Exchange_Value)+AF568*$R568*SUMIF(Lists!$E$2:$E$133,'Quarterly Information'!$Q568,Exchange_Value)+AF568*$T568*SUMIF(Lists!$E$2:$E$133,'Quarterly Information'!$S568,Exchange_Value))/1000,AF568*SUMIF(Lists!$E$2:$E$133,$I568,Exchange_Value)/1000),1)</f>
        <v>0</v>
      </c>
    </row>
    <row r="569" spans="1:87" ht="14" x14ac:dyDescent="0.25">
      <c r="A569" s="39">
        <v>527</v>
      </c>
      <c r="B569" s="90" t="str">
        <f t="shared" si="385"/>
        <v/>
      </c>
      <c r="C569" s="159"/>
      <c r="D569" s="91"/>
      <c r="E569" s="174"/>
      <c r="F569" s="92"/>
      <c r="G569" s="93"/>
      <c r="H569" s="94"/>
      <c r="I569" s="92"/>
      <c r="J569" s="200"/>
      <c r="K569" s="210"/>
      <c r="L569" s="95"/>
      <c r="M569" s="92"/>
      <c r="N569" s="95"/>
      <c r="O569" s="92"/>
      <c r="P569" s="95"/>
      <c r="Q569" s="128"/>
      <c r="R569" s="95"/>
      <c r="S569" s="128"/>
      <c r="T569" s="211"/>
      <c r="U569" s="203"/>
      <c r="V569" s="92"/>
      <c r="W569" s="96"/>
      <c r="X569" s="92"/>
      <c r="Y569" s="220"/>
      <c r="Z569" s="226"/>
      <c r="AA569" s="165"/>
      <c r="AB569" s="165"/>
      <c r="AC569" s="165"/>
      <c r="AD569" s="165"/>
      <c r="AE569" s="165"/>
      <c r="AF569" s="168"/>
      <c r="AG569"/>
      <c r="AH569" s="107">
        <f t="shared" si="344"/>
        <v>0</v>
      </c>
      <c r="AI569" s="107">
        <f t="shared" si="345"/>
        <v>0</v>
      </c>
      <c r="AJ569" s="107">
        <f t="shared" si="346"/>
        <v>0</v>
      </c>
      <c r="AK569" s="107">
        <f t="shared" si="347"/>
        <v>0</v>
      </c>
      <c r="AL569" s="107">
        <f t="shared" si="348"/>
        <v>0</v>
      </c>
      <c r="AM569" s="107">
        <f t="shared" si="386"/>
        <v>0</v>
      </c>
      <c r="AO569" s="161" t="e">
        <f t="shared" si="349"/>
        <v>#DIV/0!</v>
      </c>
      <c r="AP569" s="161" t="e">
        <f t="shared" si="350"/>
        <v>#DIV/0!</v>
      </c>
      <c r="AQ569" s="161" t="e">
        <f t="shared" si="351"/>
        <v>#DIV/0!</v>
      </c>
      <c r="AR569" s="161" t="e">
        <f t="shared" si="352"/>
        <v>#DIV/0!</v>
      </c>
      <c r="AS569" s="161" t="e">
        <f t="shared" si="353"/>
        <v>#DIV/0!</v>
      </c>
      <c r="AT569" s="107">
        <f t="shared" si="354"/>
        <v>0</v>
      </c>
      <c r="AU569" s="161" t="e">
        <f t="shared" si="355"/>
        <v>#DIV/0!</v>
      </c>
      <c r="AV569" s="161" t="e">
        <f t="shared" si="356"/>
        <v>#DIV/0!</v>
      </c>
      <c r="AW569" s="161" t="e">
        <f t="shared" si="357"/>
        <v>#DIV/0!</v>
      </c>
      <c r="AX569" s="161" t="e">
        <f t="shared" si="358"/>
        <v>#DIV/0!</v>
      </c>
      <c r="AY569" s="161" t="e">
        <f t="shared" si="359"/>
        <v>#DIV/0!</v>
      </c>
      <c r="AZ569" s="107">
        <f t="shared" si="360"/>
        <v>0</v>
      </c>
      <c r="BA569" s="161" t="e">
        <f t="shared" si="361"/>
        <v>#DIV/0!</v>
      </c>
      <c r="BB569" s="161" t="e">
        <f t="shared" si="362"/>
        <v>#DIV/0!</v>
      </c>
      <c r="BC569" s="161" t="e">
        <f t="shared" si="363"/>
        <v>#DIV/0!</v>
      </c>
      <c r="BD569" s="161" t="e">
        <f t="shared" si="364"/>
        <v>#DIV/0!</v>
      </c>
      <c r="BE569" s="161" t="e">
        <f t="shared" si="365"/>
        <v>#DIV/0!</v>
      </c>
      <c r="BF569" s="107">
        <f t="shared" si="366"/>
        <v>0</v>
      </c>
      <c r="BG569" s="161" t="e">
        <f t="shared" si="367"/>
        <v>#DIV/0!</v>
      </c>
      <c r="BH569" s="161" t="e">
        <f t="shared" si="368"/>
        <v>#DIV/0!</v>
      </c>
      <c r="BI569" s="161" t="e">
        <f t="shared" si="369"/>
        <v>#DIV/0!</v>
      </c>
      <c r="BJ569" s="161" t="e">
        <f t="shared" si="370"/>
        <v>#DIV/0!</v>
      </c>
      <c r="BK569" s="161" t="e">
        <f t="shared" si="371"/>
        <v>#DIV/0!</v>
      </c>
      <c r="BL569" s="107">
        <f t="shared" si="372"/>
        <v>0</v>
      </c>
      <c r="BM569" s="161" t="e">
        <f t="shared" si="373"/>
        <v>#DIV/0!</v>
      </c>
      <c r="BN569" s="161" t="e">
        <f t="shared" si="374"/>
        <v>#DIV/0!</v>
      </c>
      <c r="BO569" s="161" t="e">
        <f t="shared" si="375"/>
        <v>#DIV/0!</v>
      </c>
      <c r="BP569" s="161" t="e">
        <f t="shared" si="376"/>
        <v>#DIV/0!</v>
      </c>
      <c r="BQ569" s="161" t="e">
        <f t="shared" si="377"/>
        <v>#DIV/0!</v>
      </c>
      <c r="BR569" s="107">
        <f t="shared" si="378"/>
        <v>0</v>
      </c>
      <c r="BS569" s="161" t="e">
        <f t="shared" si="379"/>
        <v>#DIV/0!</v>
      </c>
      <c r="BT569" s="161" t="e">
        <f t="shared" si="380"/>
        <v>#DIV/0!</v>
      </c>
      <c r="BU569" s="161" t="e">
        <f t="shared" si="381"/>
        <v>#DIV/0!</v>
      </c>
      <c r="BV569" s="161" t="e">
        <f t="shared" si="382"/>
        <v>#DIV/0!</v>
      </c>
      <c r="BW569" s="161" t="e">
        <f t="shared" si="383"/>
        <v>#DIV/0!</v>
      </c>
      <c r="BX569" s="107">
        <f t="shared" si="384"/>
        <v>0</v>
      </c>
      <c r="BZ569" s="40" t="e">
        <f>VLOOKUP(I569,Lists!$D$2:$D$19,1,FALSE)</f>
        <v>#N/A</v>
      </c>
      <c r="CA569" s="40" t="e">
        <f>VLOOKUP($I569,Blends!$B$2:$B$115,1,FALSE)</f>
        <v>#N/A</v>
      </c>
      <c r="CC569" s="218">
        <f>ROUND(IF($I569="Other HFC Blend",(Z569*$L569*SUMIF(Lists!$E$2:$E$133,'Quarterly Information'!$K569,Exchange_Value)+Z569*$N569*SUMIF(Lists!$E$2:$E$133,'Quarterly Information'!$M569,Exchange_Value)+Z569*$P569*SUMIF(Lists!$E$2:$E$133,'Quarterly Information'!$O569,Exchange_Value)+Z569*$R569*SUMIF(Lists!$E$2:$E$133,'Quarterly Information'!$Q569,Exchange_Value)+Z569*$T569*SUMIF(Lists!$E$2:$E$133,'Quarterly Information'!$S569,Exchange_Value))/1000,Z569*SUMIF(Lists!$E$2:$E$133,$I569,Exchange_Value)/1000),1)</f>
        <v>0</v>
      </c>
      <c r="CD569" s="218">
        <f>ROUND(IF($I569="Other HFC Blend",(AA569*$L569*SUMIF(Lists!$E$2:$E$133,'Quarterly Information'!$K569,Exchange_Value)+AA569*$N569*SUMIF(Lists!$E$2:$E$133,'Quarterly Information'!$M569,Exchange_Value)+AA569*$P569*SUMIF(Lists!$E$2:$E$133,'Quarterly Information'!$O569,Exchange_Value)+AA569*$R569*SUMIF(Lists!$E$2:$E$133,'Quarterly Information'!$Q569,Exchange_Value)+AA569*$T569*SUMIF(Lists!$E$2:$E$133,'Quarterly Information'!$S569,Exchange_Value))/1000,AA569*SUMIF(Lists!$E$2:$E$133,$I569,Exchange_Value)/1000),1)</f>
        <v>0</v>
      </c>
      <c r="CE569" s="218">
        <f>ROUND(IF($I569="Other HFC Blend",(AB569*$L569*SUMIF(Lists!$E$2:$E$133,'Quarterly Information'!$K569,Exchange_Value)+AB569*$N569*SUMIF(Lists!$E$2:$E$133,'Quarterly Information'!$M569,Exchange_Value)+AB569*$P569*SUMIF(Lists!$E$2:$E$133,'Quarterly Information'!$O569,Exchange_Value)+AB569*$R569*SUMIF(Lists!$E$2:$E$133,'Quarterly Information'!$Q569,Exchange_Value)+AB569*$T569*SUMIF(Lists!$E$2:$E$133,'Quarterly Information'!$S569,Exchange_Value))/1000,AB569*SUMIF(Lists!$E$2:$E$133,$I569,Exchange_Value)/1000),1)</f>
        <v>0</v>
      </c>
      <c r="CF569" s="218">
        <f>ROUND(IF($I569="Other HFC Blend",(AC569*$L569*SUMIF(Lists!$E$2:$E$133,'Quarterly Information'!$K569,Exchange_Value)+AC569*$N569*SUMIF(Lists!$E$2:$E$133,'Quarterly Information'!$M569,Exchange_Value)+AC569*$P569*SUMIF(Lists!$E$2:$E$133,'Quarterly Information'!$O569,Exchange_Value)+AC569*$R569*SUMIF(Lists!$E$2:$E$133,'Quarterly Information'!$Q569,Exchange_Value)+AC569*$T569*SUMIF(Lists!$E$2:$E$133,'Quarterly Information'!$S569,Exchange_Value))/1000,AC569*SUMIF(Lists!$E$2:$E$133,$I569,Exchange_Value)/1000),1)</f>
        <v>0</v>
      </c>
      <c r="CG569" s="218">
        <f>ROUND(IF($I569="Other HFC Blend",(AD569*$L569*SUMIF(Lists!$E$2:$E$133,'Quarterly Information'!$K569,Exchange_Value)+AD569*$N569*SUMIF(Lists!$E$2:$E$133,'Quarterly Information'!$M569,Exchange_Value)+AD569*$P569*SUMIF(Lists!$E$2:$E$133,'Quarterly Information'!$O569,Exchange_Value)+AD569*$R569*SUMIF(Lists!$E$2:$E$133,'Quarterly Information'!$Q569,Exchange_Value)+AD569*$T569*SUMIF(Lists!$E$2:$E$133,'Quarterly Information'!$S569,Exchange_Value))/1000,AD569*SUMIF(Lists!$E$2:$E$133,$I569,Exchange_Value)/1000),1)</f>
        <v>0</v>
      </c>
      <c r="CH569" s="218">
        <f>ROUND(IF($I569="Other HFC Blend",(AE569*$L569*SUMIF(Lists!$E$2:$E$133,'Quarterly Information'!$K569,Exchange_Value)+AE569*$N569*SUMIF(Lists!$E$2:$E$133,'Quarterly Information'!$M569,Exchange_Value)+AE569*$P569*SUMIF(Lists!$E$2:$E$133,'Quarterly Information'!$O569,Exchange_Value)+AE569*$R569*SUMIF(Lists!$E$2:$E$133,'Quarterly Information'!$Q569,Exchange_Value)+AE569*$T569*SUMIF(Lists!$E$2:$E$133,'Quarterly Information'!$S569,Exchange_Value))/1000,AE569*SUMIF(Lists!$E$2:$E$133,$I569,Exchange_Value)/1000),1)</f>
        <v>0</v>
      </c>
      <c r="CI569" s="218">
        <f>ROUND(IF($I569="Other HFC Blend",(AF569*$L569*SUMIF(Lists!$E$2:$E$133,'Quarterly Information'!$K569,Exchange_Value)+AF569*$N569*SUMIF(Lists!$E$2:$E$133,'Quarterly Information'!$M569,Exchange_Value)+AF569*$P569*SUMIF(Lists!$E$2:$E$133,'Quarterly Information'!$O569,Exchange_Value)+AF569*$R569*SUMIF(Lists!$E$2:$E$133,'Quarterly Information'!$Q569,Exchange_Value)+AF569*$T569*SUMIF(Lists!$E$2:$E$133,'Quarterly Information'!$S569,Exchange_Value))/1000,AF569*SUMIF(Lists!$E$2:$E$133,$I569,Exchange_Value)/1000),1)</f>
        <v>0</v>
      </c>
    </row>
    <row r="570" spans="1:87" ht="14" x14ac:dyDescent="0.25">
      <c r="A570" s="39">
        <v>528</v>
      </c>
      <c r="B570" s="90" t="str">
        <f t="shared" si="385"/>
        <v/>
      </c>
      <c r="C570" s="159"/>
      <c r="D570" s="91"/>
      <c r="E570" s="174"/>
      <c r="F570" s="92"/>
      <c r="G570" s="93"/>
      <c r="H570" s="94"/>
      <c r="I570" s="92"/>
      <c r="J570" s="200"/>
      <c r="K570" s="210"/>
      <c r="L570" s="95"/>
      <c r="M570" s="92"/>
      <c r="N570" s="95"/>
      <c r="O570" s="92"/>
      <c r="P570" s="95"/>
      <c r="Q570" s="128"/>
      <c r="R570" s="95"/>
      <c r="S570" s="128"/>
      <c r="T570" s="211"/>
      <c r="U570" s="203"/>
      <c r="V570" s="92"/>
      <c r="W570" s="96"/>
      <c r="X570" s="92"/>
      <c r="Y570" s="220"/>
      <c r="Z570" s="226"/>
      <c r="AA570" s="165"/>
      <c r="AB570" s="165"/>
      <c r="AC570" s="165"/>
      <c r="AD570" s="165"/>
      <c r="AE570" s="165"/>
      <c r="AF570" s="168"/>
      <c r="AG570"/>
      <c r="AH570" s="107">
        <f t="shared" si="344"/>
        <v>0</v>
      </c>
      <c r="AI570" s="107">
        <f t="shared" si="345"/>
        <v>0</v>
      </c>
      <c r="AJ570" s="107">
        <f t="shared" si="346"/>
        <v>0</v>
      </c>
      <c r="AK570" s="107">
        <f t="shared" si="347"/>
        <v>0</v>
      </c>
      <c r="AL570" s="107">
        <f t="shared" si="348"/>
        <v>0</v>
      </c>
      <c r="AM570" s="107">
        <f t="shared" si="386"/>
        <v>0</v>
      </c>
      <c r="AO570" s="161" t="e">
        <f t="shared" si="349"/>
        <v>#DIV/0!</v>
      </c>
      <c r="AP570" s="161" t="e">
        <f t="shared" si="350"/>
        <v>#DIV/0!</v>
      </c>
      <c r="AQ570" s="161" t="e">
        <f t="shared" si="351"/>
        <v>#DIV/0!</v>
      </c>
      <c r="AR570" s="161" t="e">
        <f t="shared" si="352"/>
        <v>#DIV/0!</v>
      </c>
      <c r="AS570" s="161" t="e">
        <f t="shared" si="353"/>
        <v>#DIV/0!</v>
      </c>
      <c r="AT570" s="107">
        <f t="shared" si="354"/>
        <v>0</v>
      </c>
      <c r="AU570" s="161" t="e">
        <f t="shared" si="355"/>
        <v>#DIV/0!</v>
      </c>
      <c r="AV570" s="161" t="e">
        <f t="shared" si="356"/>
        <v>#DIV/0!</v>
      </c>
      <c r="AW570" s="161" t="e">
        <f t="shared" si="357"/>
        <v>#DIV/0!</v>
      </c>
      <c r="AX570" s="161" t="e">
        <f t="shared" si="358"/>
        <v>#DIV/0!</v>
      </c>
      <c r="AY570" s="161" t="e">
        <f t="shared" si="359"/>
        <v>#DIV/0!</v>
      </c>
      <c r="AZ570" s="107">
        <f t="shared" si="360"/>
        <v>0</v>
      </c>
      <c r="BA570" s="161" t="e">
        <f t="shared" si="361"/>
        <v>#DIV/0!</v>
      </c>
      <c r="BB570" s="161" t="e">
        <f t="shared" si="362"/>
        <v>#DIV/0!</v>
      </c>
      <c r="BC570" s="161" t="e">
        <f t="shared" si="363"/>
        <v>#DIV/0!</v>
      </c>
      <c r="BD570" s="161" t="e">
        <f t="shared" si="364"/>
        <v>#DIV/0!</v>
      </c>
      <c r="BE570" s="161" t="e">
        <f t="shared" si="365"/>
        <v>#DIV/0!</v>
      </c>
      <c r="BF570" s="107">
        <f t="shared" si="366"/>
        <v>0</v>
      </c>
      <c r="BG570" s="161" t="e">
        <f t="shared" si="367"/>
        <v>#DIV/0!</v>
      </c>
      <c r="BH570" s="161" t="e">
        <f t="shared" si="368"/>
        <v>#DIV/0!</v>
      </c>
      <c r="BI570" s="161" t="e">
        <f t="shared" si="369"/>
        <v>#DIV/0!</v>
      </c>
      <c r="BJ570" s="161" t="e">
        <f t="shared" si="370"/>
        <v>#DIV/0!</v>
      </c>
      <c r="BK570" s="161" t="e">
        <f t="shared" si="371"/>
        <v>#DIV/0!</v>
      </c>
      <c r="BL570" s="107">
        <f t="shared" si="372"/>
        <v>0</v>
      </c>
      <c r="BM570" s="161" t="e">
        <f t="shared" si="373"/>
        <v>#DIV/0!</v>
      </c>
      <c r="BN570" s="161" t="e">
        <f t="shared" si="374"/>
        <v>#DIV/0!</v>
      </c>
      <c r="BO570" s="161" t="e">
        <f t="shared" si="375"/>
        <v>#DIV/0!</v>
      </c>
      <c r="BP570" s="161" t="e">
        <f t="shared" si="376"/>
        <v>#DIV/0!</v>
      </c>
      <c r="BQ570" s="161" t="e">
        <f t="shared" si="377"/>
        <v>#DIV/0!</v>
      </c>
      <c r="BR570" s="107">
        <f t="shared" si="378"/>
        <v>0</v>
      </c>
      <c r="BS570" s="161" t="e">
        <f t="shared" si="379"/>
        <v>#DIV/0!</v>
      </c>
      <c r="BT570" s="161" t="e">
        <f t="shared" si="380"/>
        <v>#DIV/0!</v>
      </c>
      <c r="BU570" s="161" t="e">
        <f t="shared" si="381"/>
        <v>#DIV/0!</v>
      </c>
      <c r="BV570" s="161" t="e">
        <f t="shared" si="382"/>
        <v>#DIV/0!</v>
      </c>
      <c r="BW570" s="161" t="e">
        <f t="shared" si="383"/>
        <v>#DIV/0!</v>
      </c>
      <c r="BX570" s="107">
        <f t="shared" si="384"/>
        <v>0</v>
      </c>
      <c r="BZ570" s="40" t="e">
        <f>VLOOKUP(I570,Lists!$D$2:$D$19,1,FALSE)</f>
        <v>#N/A</v>
      </c>
      <c r="CA570" s="40" t="e">
        <f>VLOOKUP($I570,Blends!$B$2:$B$115,1,FALSE)</f>
        <v>#N/A</v>
      </c>
      <c r="CC570" s="218">
        <f>ROUND(IF($I570="Other HFC Blend",(Z570*$L570*SUMIF(Lists!$E$2:$E$133,'Quarterly Information'!$K570,Exchange_Value)+Z570*$N570*SUMIF(Lists!$E$2:$E$133,'Quarterly Information'!$M570,Exchange_Value)+Z570*$P570*SUMIF(Lists!$E$2:$E$133,'Quarterly Information'!$O570,Exchange_Value)+Z570*$R570*SUMIF(Lists!$E$2:$E$133,'Quarterly Information'!$Q570,Exchange_Value)+Z570*$T570*SUMIF(Lists!$E$2:$E$133,'Quarterly Information'!$S570,Exchange_Value))/1000,Z570*SUMIF(Lists!$E$2:$E$133,$I570,Exchange_Value)/1000),1)</f>
        <v>0</v>
      </c>
      <c r="CD570" s="218">
        <f>ROUND(IF($I570="Other HFC Blend",(AA570*$L570*SUMIF(Lists!$E$2:$E$133,'Quarterly Information'!$K570,Exchange_Value)+AA570*$N570*SUMIF(Lists!$E$2:$E$133,'Quarterly Information'!$M570,Exchange_Value)+AA570*$P570*SUMIF(Lists!$E$2:$E$133,'Quarterly Information'!$O570,Exchange_Value)+AA570*$R570*SUMIF(Lists!$E$2:$E$133,'Quarterly Information'!$Q570,Exchange_Value)+AA570*$T570*SUMIF(Lists!$E$2:$E$133,'Quarterly Information'!$S570,Exchange_Value))/1000,AA570*SUMIF(Lists!$E$2:$E$133,$I570,Exchange_Value)/1000),1)</f>
        <v>0</v>
      </c>
      <c r="CE570" s="218">
        <f>ROUND(IF($I570="Other HFC Blend",(AB570*$L570*SUMIF(Lists!$E$2:$E$133,'Quarterly Information'!$K570,Exchange_Value)+AB570*$N570*SUMIF(Lists!$E$2:$E$133,'Quarterly Information'!$M570,Exchange_Value)+AB570*$P570*SUMIF(Lists!$E$2:$E$133,'Quarterly Information'!$O570,Exchange_Value)+AB570*$R570*SUMIF(Lists!$E$2:$E$133,'Quarterly Information'!$Q570,Exchange_Value)+AB570*$T570*SUMIF(Lists!$E$2:$E$133,'Quarterly Information'!$S570,Exchange_Value))/1000,AB570*SUMIF(Lists!$E$2:$E$133,$I570,Exchange_Value)/1000),1)</f>
        <v>0</v>
      </c>
      <c r="CF570" s="218">
        <f>ROUND(IF($I570="Other HFC Blend",(AC570*$L570*SUMIF(Lists!$E$2:$E$133,'Quarterly Information'!$K570,Exchange_Value)+AC570*$N570*SUMIF(Lists!$E$2:$E$133,'Quarterly Information'!$M570,Exchange_Value)+AC570*$P570*SUMIF(Lists!$E$2:$E$133,'Quarterly Information'!$O570,Exchange_Value)+AC570*$R570*SUMIF(Lists!$E$2:$E$133,'Quarterly Information'!$Q570,Exchange_Value)+AC570*$T570*SUMIF(Lists!$E$2:$E$133,'Quarterly Information'!$S570,Exchange_Value))/1000,AC570*SUMIF(Lists!$E$2:$E$133,$I570,Exchange_Value)/1000),1)</f>
        <v>0</v>
      </c>
      <c r="CG570" s="218">
        <f>ROUND(IF($I570="Other HFC Blend",(AD570*$L570*SUMIF(Lists!$E$2:$E$133,'Quarterly Information'!$K570,Exchange_Value)+AD570*$N570*SUMIF(Lists!$E$2:$E$133,'Quarterly Information'!$M570,Exchange_Value)+AD570*$P570*SUMIF(Lists!$E$2:$E$133,'Quarterly Information'!$O570,Exchange_Value)+AD570*$R570*SUMIF(Lists!$E$2:$E$133,'Quarterly Information'!$Q570,Exchange_Value)+AD570*$T570*SUMIF(Lists!$E$2:$E$133,'Quarterly Information'!$S570,Exchange_Value))/1000,AD570*SUMIF(Lists!$E$2:$E$133,$I570,Exchange_Value)/1000),1)</f>
        <v>0</v>
      </c>
      <c r="CH570" s="218">
        <f>ROUND(IF($I570="Other HFC Blend",(AE570*$L570*SUMIF(Lists!$E$2:$E$133,'Quarterly Information'!$K570,Exchange_Value)+AE570*$N570*SUMIF(Lists!$E$2:$E$133,'Quarterly Information'!$M570,Exchange_Value)+AE570*$P570*SUMIF(Lists!$E$2:$E$133,'Quarterly Information'!$O570,Exchange_Value)+AE570*$R570*SUMIF(Lists!$E$2:$E$133,'Quarterly Information'!$Q570,Exchange_Value)+AE570*$T570*SUMIF(Lists!$E$2:$E$133,'Quarterly Information'!$S570,Exchange_Value))/1000,AE570*SUMIF(Lists!$E$2:$E$133,$I570,Exchange_Value)/1000),1)</f>
        <v>0</v>
      </c>
      <c r="CI570" s="218">
        <f>ROUND(IF($I570="Other HFC Blend",(AF570*$L570*SUMIF(Lists!$E$2:$E$133,'Quarterly Information'!$K570,Exchange_Value)+AF570*$N570*SUMIF(Lists!$E$2:$E$133,'Quarterly Information'!$M570,Exchange_Value)+AF570*$P570*SUMIF(Lists!$E$2:$E$133,'Quarterly Information'!$O570,Exchange_Value)+AF570*$R570*SUMIF(Lists!$E$2:$E$133,'Quarterly Information'!$Q570,Exchange_Value)+AF570*$T570*SUMIF(Lists!$E$2:$E$133,'Quarterly Information'!$S570,Exchange_Value))/1000,AF570*SUMIF(Lists!$E$2:$E$133,$I570,Exchange_Value)/1000),1)</f>
        <v>0</v>
      </c>
    </row>
    <row r="571" spans="1:87" ht="14" x14ac:dyDescent="0.25">
      <c r="A571" s="39">
        <v>529</v>
      </c>
      <c r="B571" s="90" t="str">
        <f t="shared" si="385"/>
        <v/>
      </c>
      <c r="C571" s="159"/>
      <c r="D571" s="91"/>
      <c r="E571" s="174"/>
      <c r="F571" s="92"/>
      <c r="G571" s="93"/>
      <c r="H571" s="94"/>
      <c r="I571" s="92"/>
      <c r="J571" s="200"/>
      <c r="K571" s="210"/>
      <c r="L571" s="95"/>
      <c r="M571" s="92"/>
      <c r="N571" s="95"/>
      <c r="O571" s="92"/>
      <c r="P571" s="95"/>
      <c r="Q571" s="128"/>
      <c r="R571" s="95"/>
      <c r="S571" s="128"/>
      <c r="T571" s="211"/>
      <c r="U571" s="203"/>
      <c r="V571" s="92"/>
      <c r="W571" s="96"/>
      <c r="X571" s="92"/>
      <c r="Y571" s="220"/>
      <c r="Z571" s="226"/>
      <c r="AA571" s="165"/>
      <c r="AB571" s="165"/>
      <c r="AC571" s="165"/>
      <c r="AD571" s="165"/>
      <c r="AE571" s="165"/>
      <c r="AF571" s="168"/>
      <c r="AG571"/>
      <c r="AH571" s="107">
        <f t="shared" ref="AH571:AH634" si="387">L571*J571</f>
        <v>0</v>
      </c>
      <c r="AI571" s="107">
        <f t="shared" ref="AI571:AI634" si="388">N571*J571</f>
        <v>0</v>
      </c>
      <c r="AJ571" s="107">
        <f t="shared" ref="AJ571:AJ634" si="389">P571*J571</f>
        <v>0</v>
      </c>
      <c r="AK571" s="107">
        <f t="shared" ref="AK571:AK634" si="390">R571*J571</f>
        <v>0</v>
      </c>
      <c r="AL571" s="107">
        <f t="shared" ref="AL571:AL634" si="391">T571*J571</f>
        <v>0</v>
      </c>
      <c r="AM571" s="107">
        <f t="shared" si="386"/>
        <v>0</v>
      </c>
      <c r="AO571" s="161" t="e">
        <f t="shared" ref="AO571:AO634" si="392">(J571*L571)*(Z571/J571)</f>
        <v>#DIV/0!</v>
      </c>
      <c r="AP571" s="161" t="e">
        <f t="shared" ref="AP571:AP634" si="393">(J571*N571)*(Z571/J571)</f>
        <v>#DIV/0!</v>
      </c>
      <c r="AQ571" s="161" t="e">
        <f t="shared" ref="AQ571:AQ634" si="394">(J571*P571)*(Z571/J571)</f>
        <v>#DIV/0!</v>
      </c>
      <c r="AR571" s="161" t="e">
        <f t="shared" ref="AR571:AR634" si="395">(J571*R571)*(Z571/J571)</f>
        <v>#DIV/0!</v>
      </c>
      <c r="AS571" s="161" t="e">
        <f t="shared" ref="AS571:AS634" si="396">(J571*T571)*(Z571/J571)</f>
        <v>#DIV/0!</v>
      </c>
      <c r="AT571" s="107">
        <f t="shared" ref="AT571:AT634" si="397">IF(F571="No",Z571,0)</f>
        <v>0</v>
      </c>
      <c r="AU571" s="161" t="e">
        <f t="shared" ref="AU571:AU634" si="398">(J571*L571)*(AA571/J571)</f>
        <v>#DIV/0!</v>
      </c>
      <c r="AV571" s="161" t="e">
        <f t="shared" ref="AV571:AV634" si="399">(J571*N571)*(AA571/J571)</f>
        <v>#DIV/0!</v>
      </c>
      <c r="AW571" s="161" t="e">
        <f t="shared" ref="AW571:AW634" si="400">(J571*P571)*(AA571/J571)</f>
        <v>#DIV/0!</v>
      </c>
      <c r="AX571" s="161" t="e">
        <f t="shared" ref="AX571:AX634" si="401">(J571*R571)*(AA571/J571)</f>
        <v>#DIV/0!</v>
      </c>
      <c r="AY571" s="161" t="e">
        <f t="shared" ref="AY571:AY634" si="402">(J571*T571)*(AA571/J571)</f>
        <v>#DIV/0!</v>
      </c>
      <c r="AZ571" s="107">
        <f t="shared" ref="AZ571:AZ634" si="403">IF(F571="No",AA571,0)</f>
        <v>0</v>
      </c>
      <c r="BA571" s="161" t="e">
        <f t="shared" ref="BA571:BA634" si="404">(J571*L571)*(AB571/J571)</f>
        <v>#DIV/0!</v>
      </c>
      <c r="BB571" s="161" t="e">
        <f t="shared" ref="BB571:BB634" si="405">(J571*N571)*(AB571/J571)</f>
        <v>#DIV/0!</v>
      </c>
      <c r="BC571" s="161" t="e">
        <f t="shared" ref="BC571:BC634" si="406">(J571*P571)*(AB571/J571)</f>
        <v>#DIV/0!</v>
      </c>
      <c r="BD571" s="161" t="e">
        <f t="shared" ref="BD571:BD634" si="407">(J571*R571)*(AB571/J571)</f>
        <v>#DIV/0!</v>
      </c>
      <c r="BE571" s="161" t="e">
        <f t="shared" ref="BE571:BE634" si="408">(J571*T571)*(AB571/J571)</f>
        <v>#DIV/0!</v>
      </c>
      <c r="BF571" s="107">
        <f t="shared" ref="BF571:BF634" si="409">IF(F571="No",AB571,0)</f>
        <v>0</v>
      </c>
      <c r="BG571" s="161" t="e">
        <f t="shared" ref="BG571:BG634" si="410">(J571*L571)*(AC571/J571)</f>
        <v>#DIV/0!</v>
      </c>
      <c r="BH571" s="161" t="e">
        <f t="shared" ref="BH571:BH634" si="411">(J571*N571)*(AC571/J571)</f>
        <v>#DIV/0!</v>
      </c>
      <c r="BI571" s="161" t="e">
        <f t="shared" ref="BI571:BI634" si="412">(J571*P571)*(AC571/J571)</f>
        <v>#DIV/0!</v>
      </c>
      <c r="BJ571" s="161" t="e">
        <f t="shared" ref="BJ571:BJ634" si="413">(J571*R571)*(AC571/J571)</f>
        <v>#DIV/0!</v>
      </c>
      <c r="BK571" s="161" t="e">
        <f t="shared" ref="BK571:BK634" si="414">(J571*T571)*(AC571/J571)</f>
        <v>#DIV/0!</v>
      </c>
      <c r="BL571" s="107">
        <f t="shared" ref="BL571:BL634" si="415">IF(F571="No",AC571,0)</f>
        <v>0</v>
      </c>
      <c r="BM571" s="161" t="e">
        <f t="shared" ref="BM571:BM634" si="416">(J571*L571)*(AD571/J571)</f>
        <v>#DIV/0!</v>
      </c>
      <c r="BN571" s="161" t="e">
        <f t="shared" ref="BN571:BN634" si="417">(J571*N571)*(AD571/J571)</f>
        <v>#DIV/0!</v>
      </c>
      <c r="BO571" s="161" t="e">
        <f t="shared" ref="BO571:BO634" si="418">(J571*P571)*(AD571/J571)</f>
        <v>#DIV/0!</v>
      </c>
      <c r="BP571" s="161" t="e">
        <f t="shared" ref="BP571:BP634" si="419">(J571*R571)*(AD571/J571)</f>
        <v>#DIV/0!</v>
      </c>
      <c r="BQ571" s="161" t="e">
        <f t="shared" ref="BQ571:BQ634" si="420">(J571*T571)*(AD571/J571)</f>
        <v>#DIV/0!</v>
      </c>
      <c r="BR571" s="107">
        <f t="shared" ref="BR571:BR634" si="421">IF(F571="No",AD571,0)</f>
        <v>0</v>
      </c>
      <c r="BS571" s="161" t="e">
        <f t="shared" ref="BS571:BS634" si="422">(J571*L571)*(AE571/J571)</f>
        <v>#DIV/0!</v>
      </c>
      <c r="BT571" s="161" t="e">
        <f t="shared" ref="BT571:BT634" si="423">(J571*N571)*(AE571/J571)</f>
        <v>#DIV/0!</v>
      </c>
      <c r="BU571" s="161" t="e">
        <f t="shared" ref="BU571:BU634" si="424">(J571*P571)*(AE571/J571)</f>
        <v>#DIV/0!</v>
      </c>
      <c r="BV571" s="161" t="e">
        <f t="shared" ref="BV571:BV634" si="425">(J571*R571)*(AE571/J571)</f>
        <v>#DIV/0!</v>
      </c>
      <c r="BW571" s="161" t="e">
        <f t="shared" ref="BW571:BW634" si="426">(J571*T571)*(AE571/J571)</f>
        <v>#DIV/0!</v>
      </c>
      <c r="BX571" s="107">
        <f t="shared" ref="BX571:BX634" si="427">IF(F571="No",AE571,0)</f>
        <v>0</v>
      </c>
      <c r="BZ571" s="40" t="e">
        <f>VLOOKUP(I571,Lists!$D$2:$D$19,1,FALSE)</f>
        <v>#N/A</v>
      </c>
      <c r="CA571" s="40" t="e">
        <f>VLOOKUP($I571,Blends!$B$2:$B$115,1,FALSE)</f>
        <v>#N/A</v>
      </c>
      <c r="CC571" s="218">
        <f>ROUND(IF($I571="Other HFC Blend",(Z571*$L571*SUMIF(Lists!$E$2:$E$133,'Quarterly Information'!$K571,Exchange_Value)+Z571*$N571*SUMIF(Lists!$E$2:$E$133,'Quarterly Information'!$M571,Exchange_Value)+Z571*$P571*SUMIF(Lists!$E$2:$E$133,'Quarterly Information'!$O571,Exchange_Value)+Z571*$R571*SUMIF(Lists!$E$2:$E$133,'Quarterly Information'!$Q571,Exchange_Value)+Z571*$T571*SUMIF(Lists!$E$2:$E$133,'Quarterly Information'!$S571,Exchange_Value))/1000,Z571*SUMIF(Lists!$E$2:$E$133,$I571,Exchange_Value)/1000),1)</f>
        <v>0</v>
      </c>
      <c r="CD571" s="218">
        <f>ROUND(IF($I571="Other HFC Blend",(AA571*$L571*SUMIF(Lists!$E$2:$E$133,'Quarterly Information'!$K571,Exchange_Value)+AA571*$N571*SUMIF(Lists!$E$2:$E$133,'Quarterly Information'!$M571,Exchange_Value)+AA571*$P571*SUMIF(Lists!$E$2:$E$133,'Quarterly Information'!$O571,Exchange_Value)+AA571*$R571*SUMIF(Lists!$E$2:$E$133,'Quarterly Information'!$Q571,Exchange_Value)+AA571*$T571*SUMIF(Lists!$E$2:$E$133,'Quarterly Information'!$S571,Exchange_Value))/1000,AA571*SUMIF(Lists!$E$2:$E$133,$I571,Exchange_Value)/1000),1)</f>
        <v>0</v>
      </c>
      <c r="CE571" s="218">
        <f>ROUND(IF($I571="Other HFC Blend",(AB571*$L571*SUMIF(Lists!$E$2:$E$133,'Quarterly Information'!$K571,Exchange_Value)+AB571*$N571*SUMIF(Lists!$E$2:$E$133,'Quarterly Information'!$M571,Exchange_Value)+AB571*$P571*SUMIF(Lists!$E$2:$E$133,'Quarterly Information'!$O571,Exchange_Value)+AB571*$R571*SUMIF(Lists!$E$2:$E$133,'Quarterly Information'!$Q571,Exchange_Value)+AB571*$T571*SUMIF(Lists!$E$2:$E$133,'Quarterly Information'!$S571,Exchange_Value))/1000,AB571*SUMIF(Lists!$E$2:$E$133,$I571,Exchange_Value)/1000),1)</f>
        <v>0</v>
      </c>
      <c r="CF571" s="218">
        <f>ROUND(IF($I571="Other HFC Blend",(AC571*$L571*SUMIF(Lists!$E$2:$E$133,'Quarterly Information'!$K571,Exchange_Value)+AC571*$N571*SUMIF(Lists!$E$2:$E$133,'Quarterly Information'!$M571,Exchange_Value)+AC571*$P571*SUMIF(Lists!$E$2:$E$133,'Quarterly Information'!$O571,Exchange_Value)+AC571*$R571*SUMIF(Lists!$E$2:$E$133,'Quarterly Information'!$Q571,Exchange_Value)+AC571*$T571*SUMIF(Lists!$E$2:$E$133,'Quarterly Information'!$S571,Exchange_Value))/1000,AC571*SUMIF(Lists!$E$2:$E$133,$I571,Exchange_Value)/1000),1)</f>
        <v>0</v>
      </c>
      <c r="CG571" s="218">
        <f>ROUND(IF($I571="Other HFC Blend",(AD571*$L571*SUMIF(Lists!$E$2:$E$133,'Quarterly Information'!$K571,Exchange_Value)+AD571*$N571*SUMIF(Lists!$E$2:$E$133,'Quarterly Information'!$M571,Exchange_Value)+AD571*$P571*SUMIF(Lists!$E$2:$E$133,'Quarterly Information'!$O571,Exchange_Value)+AD571*$R571*SUMIF(Lists!$E$2:$E$133,'Quarterly Information'!$Q571,Exchange_Value)+AD571*$T571*SUMIF(Lists!$E$2:$E$133,'Quarterly Information'!$S571,Exchange_Value))/1000,AD571*SUMIF(Lists!$E$2:$E$133,$I571,Exchange_Value)/1000),1)</f>
        <v>0</v>
      </c>
      <c r="CH571" s="218">
        <f>ROUND(IF($I571="Other HFC Blend",(AE571*$L571*SUMIF(Lists!$E$2:$E$133,'Quarterly Information'!$K571,Exchange_Value)+AE571*$N571*SUMIF(Lists!$E$2:$E$133,'Quarterly Information'!$M571,Exchange_Value)+AE571*$P571*SUMIF(Lists!$E$2:$E$133,'Quarterly Information'!$O571,Exchange_Value)+AE571*$R571*SUMIF(Lists!$E$2:$E$133,'Quarterly Information'!$Q571,Exchange_Value)+AE571*$T571*SUMIF(Lists!$E$2:$E$133,'Quarterly Information'!$S571,Exchange_Value))/1000,AE571*SUMIF(Lists!$E$2:$E$133,$I571,Exchange_Value)/1000),1)</f>
        <v>0</v>
      </c>
      <c r="CI571" s="218">
        <f>ROUND(IF($I571="Other HFC Blend",(AF571*$L571*SUMIF(Lists!$E$2:$E$133,'Quarterly Information'!$K571,Exchange_Value)+AF571*$N571*SUMIF(Lists!$E$2:$E$133,'Quarterly Information'!$M571,Exchange_Value)+AF571*$P571*SUMIF(Lists!$E$2:$E$133,'Quarterly Information'!$O571,Exchange_Value)+AF571*$R571*SUMIF(Lists!$E$2:$E$133,'Quarterly Information'!$Q571,Exchange_Value)+AF571*$T571*SUMIF(Lists!$E$2:$E$133,'Quarterly Information'!$S571,Exchange_Value))/1000,AF571*SUMIF(Lists!$E$2:$E$133,$I571,Exchange_Value)/1000),1)</f>
        <v>0</v>
      </c>
    </row>
    <row r="572" spans="1:87" ht="14" x14ac:dyDescent="0.25">
      <c r="A572" s="39">
        <v>530</v>
      </c>
      <c r="B572" s="90" t="str">
        <f t="shared" si="385"/>
        <v/>
      </c>
      <c r="C572" s="159"/>
      <c r="D572" s="91"/>
      <c r="E572" s="174"/>
      <c r="F572" s="92"/>
      <c r="G572" s="93"/>
      <c r="H572" s="94"/>
      <c r="I572" s="92"/>
      <c r="J572" s="200"/>
      <c r="K572" s="210"/>
      <c r="L572" s="95"/>
      <c r="M572" s="92"/>
      <c r="N572" s="95"/>
      <c r="O572" s="92"/>
      <c r="P572" s="95"/>
      <c r="Q572" s="128"/>
      <c r="R572" s="95"/>
      <c r="S572" s="128"/>
      <c r="T572" s="211"/>
      <c r="U572" s="203"/>
      <c r="V572" s="92"/>
      <c r="W572" s="96"/>
      <c r="X572" s="92"/>
      <c r="Y572" s="220"/>
      <c r="Z572" s="226"/>
      <c r="AA572" s="165"/>
      <c r="AB572" s="165"/>
      <c r="AC572" s="165"/>
      <c r="AD572" s="165"/>
      <c r="AE572" s="165"/>
      <c r="AF572" s="168"/>
      <c r="AG572"/>
      <c r="AH572" s="107">
        <f t="shared" si="387"/>
        <v>0</v>
      </c>
      <c r="AI572" s="107">
        <f t="shared" si="388"/>
        <v>0</v>
      </c>
      <c r="AJ572" s="107">
        <f t="shared" si="389"/>
        <v>0</v>
      </c>
      <c r="AK572" s="107">
        <f t="shared" si="390"/>
        <v>0</v>
      </c>
      <c r="AL572" s="107">
        <f t="shared" si="391"/>
        <v>0</v>
      </c>
      <c r="AM572" s="107">
        <f t="shared" si="386"/>
        <v>0</v>
      </c>
      <c r="AO572" s="161" t="e">
        <f t="shared" si="392"/>
        <v>#DIV/0!</v>
      </c>
      <c r="AP572" s="161" t="e">
        <f t="shared" si="393"/>
        <v>#DIV/0!</v>
      </c>
      <c r="AQ572" s="161" t="e">
        <f t="shared" si="394"/>
        <v>#DIV/0!</v>
      </c>
      <c r="AR572" s="161" t="e">
        <f t="shared" si="395"/>
        <v>#DIV/0!</v>
      </c>
      <c r="AS572" s="161" t="e">
        <f t="shared" si="396"/>
        <v>#DIV/0!</v>
      </c>
      <c r="AT572" s="107">
        <f t="shared" si="397"/>
        <v>0</v>
      </c>
      <c r="AU572" s="161" t="e">
        <f t="shared" si="398"/>
        <v>#DIV/0!</v>
      </c>
      <c r="AV572" s="161" t="e">
        <f t="shared" si="399"/>
        <v>#DIV/0!</v>
      </c>
      <c r="AW572" s="161" t="e">
        <f t="shared" si="400"/>
        <v>#DIV/0!</v>
      </c>
      <c r="AX572" s="161" t="e">
        <f t="shared" si="401"/>
        <v>#DIV/0!</v>
      </c>
      <c r="AY572" s="161" t="e">
        <f t="shared" si="402"/>
        <v>#DIV/0!</v>
      </c>
      <c r="AZ572" s="107">
        <f t="shared" si="403"/>
        <v>0</v>
      </c>
      <c r="BA572" s="161" t="e">
        <f t="shared" si="404"/>
        <v>#DIV/0!</v>
      </c>
      <c r="BB572" s="161" t="e">
        <f t="shared" si="405"/>
        <v>#DIV/0!</v>
      </c>
      <c r="BC572" s="161" t="e">
        <f t="shared" si="406"/>
        <v>#DIV/0!</v>
      </c>
      <c r="BD572" s="161" t="e">
        <f t="shared" si="407"/>
        <v>#DIV/0!</v>
      </c>
      <c r="BE572" s="161" t="e">
        <f t="shared" si="408"/>
        <v>#DIV/0!</v>
      </c>
      <c r="BF572" s="107">
        <f t="shared" si="409"/>
        <v>0</v>
      </c>
      <c r="BG572" s="161" t="e">
        <f t="shared" si="410"/>
        <v>#DIV/0!</v>
      </c>
      <c r="BH572" s="161" t="e">
        <f t="shared" si="411"/>
        <v>#DIV/0!</v>
      </c>
      <c r="BI572" s="161" t="e">
        <f t="shared" si="412"/>
        <v>#DIV/0!</v>
      </c>
      <c r="BJ572" s="161" t="e">
        <f t="shared" si="413"/>
        <v>#DIV/0!</v>
      </c>
      <c r="BK572" s="161" t="e">
        <f t="shared" si="414"/>
        <v>#DIV/0!</v>
      </c>
      <c r="BL572" s="107">
        <f t="shared" si="415"/>
        <v>0</v>
      </c>
      <c r="BM572" s="161" t="e">
        <f t="shared" si="416"/>
        <v>#DIV/0!</v>
      </c>
      <c r="BN572" s="161" t="e">
        <f t="shared" si="417"/>
        <v>#DIV/0!</v>
      </c>
      <c r="BO572" s="161" t="e">
        <f t="shared" si="418"/>
        <v>#DIV/0!</v>
      </c>
      <c r="BP572" s="161" t="e">
        <f t="shared" si="419"/>
        <v>#DIV/0!</v>
      </c>
      <c r="BQ572" s="161" t="e">
        <f t="shared" si="420"/>
        <v>#DIV/0!</v>
      </c>
      <c r="BR572" s="107">
        <f t="shared" si="421"/>
        <v>0</v>
      </c>
      <c r="BS572" s="161" t="e">
        <f t="shared" si="422"/>
        <v>#DIV/0!</v>
      </c>
      <c r="BT572" s="161" t="e">
        <f t="shared" si="423"/>
        <v>#DIV/0!</v>
      </c>
      <c r="BU572" s="161" t="e">
        <f t="shared" si="424"/>
        <v>#DIV/0!</v>
      </c>
      <c r="BV572" s="161" t="e">
        <f t="shared" si="425"/>
        <v>#DIV/0!</v>
      </c>
      <c r="BW572" s="161" t="e">
        <f t="shared" si="426"/>
        <v>#DIV/0!</v>
      </c>
      <c r="BX572" s="107">
        <f t="shared" si="427"/>
        <v>0</v>
      </c>
      <c r="BZ572" s="40" t="e">
        <f>VLOOKUP(I572,Lists!$D$2:$D$19,1,FALSE)</f>
        <v>#N/A</v>
      </c>
      <c r="CA572" s="40" t="e">
        <f>VLOOKUP($I572,Blends!$B$2:$B$115,1,FALSE)</f>
        <v>#N/A</v>
      </c>
      <c r="CC572" s="218">
        <f>ROUND(IF($I572="Other HFC Blend",(Z572*$L572*SUMIF(Lists!$E$2:$E$133,'Quarterly Information'!$K572,Exchange_Value)+Z572*$N572*SUMIF(Lists!$E$2:$E$133,'Quarterly Information'!$M572,Exchange_Value)+Z572*$P572*SUMIF(Lists!$E$2:$E$133,'Quarterly Information'!$O572,Exchange_Value)+Z572*$R572*SUMIF(Lists!$E$2:$E$133,'Quarterly Information'!$Q572,Exchange_Value)+Z572*$T572*SUMIF(Lists!$E$2:$E$133,'Quarterly Information'!$S572,Exchange_Value))/1000,Z572*SUMIF(Lists!$E$2:$E$133,$I572,Exchange_Value)/1000),1)</f>
        <v>0</v>
      </c>
      <c r="CD572" s="218">
        <f>ROUND(IF($I572="Other HFC Blend",(AA572*$L572*SUMIF(Lists!$E$2:$E$133,'Quarterly Information'!$K572,Exchange_Value)+AA572*$N572*SUMIF(Lists!$E$2:$E$133,'Quarterly Information'!$M572,Exchange_Value)+AA572*$P572*SUMIF(Lists!$E$2:$E$133,'Quarterly Information'!$O572,Exchange_Value)+AA572*$R572*SUMIF(Lists!$E$2:$E$133,'Quarterly Information'!$Q572,Exchange_Value)+AA572*$T572*SUMIF(Lists!$E$2:$E$133,'Quarterly Information'!$S572,Exchange_Value))/1000,AA572*SUMIF(Lists!$E$2:$E$133,$I572,Exchange_Value)/1000),1)</f>
        <v>0</v>
      </c>
      <c r="CE572" s="218">
        <f>ROUND(IF($I572="Other HFC Blend",(AB572*$L572*SUMIF(Lists!$E$2:$E$133,'Quarterly Information'!$K572,Exchange_Value)+AB572*$N572*SUMIF(Lists!$E$2:$E$133,'Quarterly Information'!$M572,Exchange_Value)+AB572*$P572*SUMIF(Lists!$E$2:$E$133,'Quarterly Information'!$O572,Exchange_Value)+AB572*$R572*SUMIF(Lists!$E$2:$E$133,'Quarterly Information'!$Q572,Exchange_Value)+AB572*$T572*SUMIF(Lists!$E$2:$E$133,'Quarterly Information'!$S572,Exchange_Value))/1000,AB572*SUMIF(Lists!$E$2:$E$133,$I572,Exchange_Value)/1000),1)</f>
        <v>0</v>
      </c>
      <c r="CF572" s="218">
        <f>ROUND(IF($I572="Other HFC Blend",(AC572*$L572*SUMIF(Lists!$E$2:$E$133,'Quarterly Information'!$K572,Exchange_Value)+AC572*$N572*SUMIF(Lists!$E$2:$E$133,'Quarterly Information'!$M572,Exchange_Value)+AC572*$P572*SUMIF(Lists!$E$2:$E$133,'Quarterly Information'!$O572,Exchange_Value)+AC572*$R572*SUMIF(Lists!$E$2:$E$133,'Quarterly Information'!$Q572,Exchange_Value)+AC572*$T572*SUMIF(Lists!$E$2:$E$133,'Quarterly Information'!$S572,Exchange_Value))/1000,AC572*SUMIF(Lists!$E$2:$E$133,$I572,Exchange_Value)/1000),1)</f>
        <v>0</v>
      </c>
      <c r="CG572" s="218">
        <f>ROUND(IF($I572="Other HFC Blend",(AD572*$L572*SUMIF(Lists!$E$2:$E$133,'Quarterly Information'!$K572,Exchange_Value)+AD572*$N572*SUMIF(Lists!$E$2:$E$133,'Quarterly Information'!$M572,Exchange_Value)+AD572*$P572*SUMIF(Lists!$E$2:$E$133,'Quarterly Information'!$O572,Exchange_Value)+AD572*$R572*SUMIF(Lists!$E$2:$E$133,'Quarterly Information'!$Q572,Exchange_Value)+AD572*$T572*SUMIF(Lists!$E$2:$E$133,'Quarterly Information'!$S572,Exchange_Value))/1000,AD572*SUMIF(Lists!$E$2:$E$133,$I572,Exchange_Value)/1000),1)</f>
        <v>0</v>
      </c>
      <c r="CH572" s="218">
        <f>ROUND(IF($I572="Other HFC Blend",(AE572*$L572*SUMIF(Lists!$E$2:$E$133,'Quarterly Information'!$K572,Exchange_Value)+AE572*$N572*SUMIF(Lists!$E$2:$E$133,'Quarterly Information'!$M572,Exchange_Value)+AE572*$P572*SUMIF(Lists!$E$2:$E$133,'Quarterly Information'!$O572,Exchange_Value)+AE572*$R572*SUMIF(Lists!$E$2:$E$133,'Quarterly Information'!$Q572,Exchange_Value)+AE572*$T572*SUMIF(Lists!$E$2:$E$133,'Quarterly Information'!$S572,Exchange_Value))/1000,AE572*SUMIF(Lists!$E$2:$E$133,$I572,Exchange_Value)/1000),1)</f>
        <v>0</v>
      </c>
      <c r="CI572" s="218">
        <f>ROUND(IF($I572="Other HFC Blend",(AF572*$L572*SUMIF(Lists!$E$2:$E$133,'Quarterly Information'!$K572,Exchange_Value)+AF572*$N572*SUMIF(Lists!$E$2:$E$133,'Quarterly Information'!$M572,Exchange_Value)+AF572*$P572*SUMIF(Lists!$E$2:$E$133,'Quarterly Information'!$O572,Exchange_Value)+AF572*$R572*SUMIF(Lists!$E$2:$E$133,'Quarterly Information'!$Q572,Exchange_Value)+AF572*$T572*SUMIF(Lists!$E$2:$E$133,'Quarterly Information'!$S572,Exchange_Value))/1000,AF572*SUMIF(Lists!$E$2:$E$133,$I572,Exchange_Value)/1000),1)</f>
        <v>0</v>
      </c>
    </row>
    <row r="573" spans="1:87" ht="14" x14ac:dyDescent="0.25">
      <c r="A573" s="39">
        <v>531</v>
      </c>
      <c r="B573" s="90" t="str">
        <f t="shared" si="385"/>
        <v/>
      </c>
      <c r="C573" s="159"/>
      <c r="D573" s="91"/>
      <c r="E573" s="174"/>
      <c r="F573" s="92"/>
      <c r="G573" s="93"/>
      <c r="H573" s="94"/>
      <c r="I573" s="92"/>
      <c r="J573" s="200"/>
      <c r="K573" s="210"/>
      <c r="L573" s="95"/>
      <c r="M573" s="92"/>
      <c r="N573" s="95"/>
      <c r="O573" s="92"/>
      <c r="P573" s="95"/>
      <c r="Q573" s="128"/>
      <c r="R573" s="95"/>
      <c r="S573" s="128"/>
      <c r="T573" s="211"/>
      <c r="U573" s="203"/>
      <c r="V573" s="92"/>
      <c r="W573" s="96"/>
      <c r="X573" s="92"/>
      <c r="Y573" s="220"/>
      <c r="Z573" s="226"/>
      <c r="AA573" s="165"/>
      <c r="AB573" s="165"/>
      <c r="AC573" s="165"/>
      <c r="AD573" s="165"/>
      <c r="AE573" s="165"/>
      <c r="AF573" s="168"/>
      <c r="AG573"/>
      <c r="AH573" s="107">
        <f t="shared" si="387"/>
        <v>0</v>
      </c>
      <c r="AI573" s="107">
        <f t="shared" si="388"/>
        <v>0</v>
      </c>
      <c r="AJ573" s="107">
        <f t="shared" si="389"/>
        <v>0</v>
      </c>
      <c r="AK573" s="107">
        <f t="shared" si="390"/>
        <v>0</v>
      </c>
      <c r="AL573" s="107">
        <f t="shared" si="391"/>
        <v>0</v>
      </c>
      <c r="AM573" s="107">
        <f t="shared" si="386"/>
        <v>0</v>
      </c>
      <c r="AO573" s="161" t="e">
        <f t="shared" si="392"/>
        <v>#DIV/0!</v>
      </c>
      <c r="AP573" s="161" t="e">
        <f t="shared" si="393"/>
        <v>#DIV/0!</v>
      </c>
      <c r="AQ573" s="161" t="e">
        <f t="shared" si="394"/>
        <v>#DIV/0!</v>
      </c>
      <c r="AR573" s="161" t="e">
        <f t="shared" si="395"/>
        <v>#DIV/0!</v>
      </c>
      <c r="AS573" s="161" t="e">
        <f t="shared" si="396"/>
        <v>#DIV/0!</v>
      </c>
      <c r="AT573" s="107">
        <f t="shared" si="397"/>
        <v>0</v>
      </c>
      <c r="AU573" s="161" t="e">
        <f t="shared" si="398"/>
        <v>#DIV/0!</v>
      </c>
      <c r="AV573" s="161" t="e">
        <f t="shared" si="399"/>
        <v>#DIV/0!</v>
      </c>
      <c r="AW573" s="161" t="e">
        <f t="shared" si="400"/>
        <v>#DIV/0!</v>
      </c>
      <c r="AX573" s="161" t="e">
        <f t="shared" si="401"/>
        <v>#DIV/0!</v>
      </c>
      <c r="AY573" s="161" t="e">
        <f t="shared" si="402"/>
        <v>#DIV/0!</v>
      </c>
      <c r="AZ573" s="107">
        <f t="shared" si="403"/>
        <v>0</v>
      </c>
      <c r="BA573" s="161" t="e">
        <f t="shared" si="404"/>
        <v>#DIV/0!</v>
      </c>
      <c r="BB573" s="161" t="e">
        <f t="shared" si="405"/>
        <v>#DIV/0!</v>
      </c>
      <c r="BC573" s="161" t="e">
        <f t="shared" si="406"/>
        <v>#DIV/0!</v>
      </c>
      <c r="BD573" s="161" t="e">
        <f t="shared" si="407"/>
        <v>#DIV/0!</v>
      </c>
      <c r="BE573" s="161" t="e">
        <f t="shared" si="408"/>
        <v>#DIV/0!</v>
      </c>
      <c r="BF573" s="107">
        <f t="shared" si="409"/>
        <v>0</v>
      </c>
      <c r="BG573" s="161" t="e">
        <f t="shared" si="410"/>
        <v>#DIV/0!</v>
      </c>
      <c r="BH573" s="161" t="e">
        <f t="shared" si="411"/>
        <v>#DIV/0!</v>
      </c>
      <c r="BI573" s="161" t="e">
        <f t="shared" si="412"/>
        <v>#DIV/0!</v>
      </c>
      <c r="BJ573" s="161" t="e">
        <f t="shared" si="413"/>
        <v>#DIV/0!</v>
      </c>
      <c r="BK573" s="161" t="e">
        <f t="shared" si="414"/>
        <v>#DIV/0!</v>
      </c>
      <c r="BL573" s="107">
        <f t="shared" si="415"/>
        <v>0</v>
      </c>
      <c r="BM573" s="161" t="e">
        <f t="shared" si="416"/>
        <v>#DIV/0!</v>
      </c>
      <c r="BN573" s="161" t="e">
        <f t="shared" si="417"/>
        <v>#DIV/0!</v>
      </c>
      <c r="BO573" s="161" t="e">
        <f t="shared" si="418"/>
        <v>#DIV/0!</v>
      </c>
      <c r="BP573" s="161" t="e">
        <f t="shared" si="419"/>
        <v>#DIV/0!</v>
      </c>
      <c r="BQ573" s="161" t="e">
        <f t="shared" si="420"/>
        <v>#DIV/0!</v>
      </c>
      <c r="BR573" s="107">
        <f t="shared" si="421"/>
        <v>0</v>
      </c>
      <c r="BS573" s="161" t="e">
        <f t="shared" si="422"/>
        <v>#DIV/0!</v>
      </c>
      <c r="BT573" s="161" t="e">
        <f t="shared" si="423"/>
        <v>#DIV/0!</v>
      </c>
      <c r="BU573" s="161" t="e">
        <f t="shared" si="424"/>
        <v>#DIV/0!</v>
      </c>
      <c r="BV573" s="161" t="e">
        <f t="shared" si="425"/>
        <v>#DIV/0!</v>
      </c>
      <c r="BW573" s="161" t="e">
        <f t="shared" si="426"/>
        <v>#DIV/0!</v>
      </c>
      <c r="BX573" s="107">
        <f t="shared" si="427"/>
        <v>0</v>
      </c>
      <c r="BZ573" s="40" t="e">
        <f>VLOOKUP(I573,Lists!$D$2:$D$19,1,FALSE)</f>
        <v>#N/A</v>
      </c>
      <c r="CA573" s="40" t="e">
        <f>VLOOKUP($I573,Blends!$B$2:$B$115,1,FALSE)</f>
        <v>#N/A</v>
      </c>
      <c r="CC573" s="218">
        <f>ROUND(IF($I573="Other HFC Blend",(Z573*$L573*SUMIF(Lists!$E$2:$E$133,'Quarterly Information'!$K573,Exchange_Value)+Z573*$N573*SUMIF(Lists!$E$2:$E$133,'Quarterly Information'!$M573,Exchange_Value)+Z573*$P573*SUMIF(Lists!$E$2:$E$133,'Quarterly Information'!$O573,Exchange_Value)+Z573*$R573*SUMIF(Lists!$E$2:$E$133,'Quarterly Information'!$Q573,Exchange_Value)+Z573*$T573*SUMIF(Lists!$E$2:$E$133,'Quarterly Information'!$S573,Exchange_Value))/1000,Z573*SUMIF(Lists!$E$2:$E$133,$I573,Exchange_Value)/1000),1)</f>
        <v>0</v>
      </c>
      <c r="CD573" s="218">
        <f>ROUND(IF($I573="Other HFC Blend",(AA573*$L573*SUMIF(Lists!$E$2:$E$133,'Quarterly Information'!$K573,Exchange_Value)+AA573*$N573*SUMIF(Lists!$E$2:$E$133,'Quarterly Information'!$M573,Exchange_Value)+AA573*$P573*SUMIF(Lists!$E$2:$E$133,'Quarterly Information'!$O573,Exchange_Value)+AA573*$R573*SUMIF(Lists!$E$2:$E$133,'Quarterly Information'!$Q573,Exchange_Value)+AA573*$T573*SUMIF(Lists!$E$2:$E$133,'Quarterly Information'!$S573,Exchange_Value))/1000,AA573*SUMIF(Lists!$E$2:$E$133,$I573,Exchange_Value)/1000),1)</f>
        <v>0</v>
      </c>
      <c r="CE573" s="218">
        <f>ROUND(IF($I573="Other HFC Blend",(AB573*$L573*SUMIF(Lists!$E$2:$E$133,'Quarterly Information'!$K573,Exchange_Value)+AB573*$N573*SUMIF(Lists!$E$2:$E$133,'Quarterly Information'!$M573,Exchange_Value)+AB573*$P573*SUMIF(Lists!$E$2:$E$133,'Quarterly Information'!$O573,Exchange_Value)+AB573*$R573*SUMIF(Lists!$E$2:$E$133,'Quarterly Information'!$Q573,Exchange_Value)+AB573*$T573*SUMIF(Lists!$E$2:$E$133,'Quarterly Information'!$S573,Exchange_Value))/1000,AB573*SUMIF(Lists!$E$2:$E$133,$I573,Exchange_Value)/1000),1)</f>
        <v>0</v>
      </c>
      <c r="CF573" s="218">
        <f>ROUND(IF($I573="Other HFC Blend",(AC573*$L573*SUMIF(Lists!$E$2:$E$133,'Quarterly Information'!$K573,Exchange_Value)+AC573*$N573*SUMIF(Lists!$E$2:$E$133,'Quarterly Information'!$M573,Exchange_Value)+AC573*$P573*SUMIF(Lists!$E$2:$E$133,'Quarterly Information'!$O573,Exchange_Value)+AC573*$R573*SUMIF(Lists!$E$2:$E$133,'Quarterly Information'!$Q573,Exchange_Value)+AC573*$T573*SUMIF(Lists!$E$2:$E$133,'Quarterly Information'!$S573,Exchange_Value))/1000,AC573*SUMIF(Lists!$E$2:$E$133,$I573,Exchange_Value)/1000),1)</f>
        <v>0</v>
      </c>
      <c r="CG573" s="218">
        <f>ROUND(IF($I573="Other HFC Blend",(AD573*$L573*SUMIF(Lists!$E$2:$E$133,'Quarterly Information'!$K573,Exchange_Value)+AD573*$N573*SUMIF(Lists!$E$2:$E$133,'Quarterly Information'!$M573,Exchange_Value)+AD573*$P573*SUMIF(Lists!$E$2:$E$133,'Quarterly Information'!$O573,Exchange_Value)+AD573*$R573*SUMIF(Lists!$E$2:$E$133,'Quarterly Information'!$Q573,Exchange_Value)+AD573*$T573*SUMIF(Lists!$E$2:$E$133,'Quarterly Information'!$S573,Exchange_Value))/1000,AD573*SUMIF(Lists!$E$2:$E$133,$I573,Exchange_Value)/1000),1)</f>
        <v>0</v>
      </c>
      <c r="CH573" s="218">
        <f>ROUND(IF($I573="Other HFC Blend",(AE573*$L573*SUMIF(Lists!$E$2:$E$133,'Quarterly Information'!$K573,Exchange_Value)+AE573*$N573*SUMIF(Lists!$E$2:$E$133,'Quarterly Information'!$M573,Exchange_Value)+AE573*$P573*SUMIF(Lists!$E$2:$E$133,'Quarterly Information'!$O573,Exchange_Value)+AE573*$R573*SUMIF(Lists!$E$2:$E$133,'Quarterly Information'!$Q573,Exchange_Value)+AE573*$T573*SUMIF(Lists!$E$2:$E$133,'Quarterly Information'!$S573,Exchange_Value))/1000,AE573*SUMIF(Lists!$E$2:$E$133,$I573,Exchange_Value)/1000),1)</f>
        <v>0</v>
      </c>
      <c r="CI573" s="218">
        <f>ROUND(IF($I573="Other HFC Blend",(AF573*$L573*SUMIF(Lists!$E$2:$E$133,'Quarterly Information'!$K573,Exchange_Value)+AF573*$N573*SUMIF(Lists!$E$2:$E$133,'Quarterly Information'!$M573,Exchange_Value)+AF573*$P573*SUMIF(Lists!$E$2:$E$133,'Quarterly Information'!$O573,Exchange_Value)+AF573*$R573*SUMIF(Lists!$E$2:$E$133,'Quarterly Information'!$Q573,Exchange_Value)+AF573*$T573*SUMIF(Lists!$E$2:$E$133,'Quarterly Information'!$S573,Exchange_Value))/1000,AF573*SUMIF(Lists!$E$2:$E$133,$I573,Exchange_Value)/1000),1)</f>
        <v>0</v>
      </c>
    </row>
    <row r="574" spans="1:87" ht="14" x14ac:dyDescent="0.25">
      <c r="A574" s="39">
        <v>532</v>
      </c>
      <c r="B574" s="90" t="str">
        <f t="shared" si="385"/>
        <v/>
      </c>
      <c r="C574" s="159"/>
      <c r="D574" s="91"/>
      <c r="E574" s="174"/>
      <c r="F574" s="92"/>
      <c r="G574" s="93"/>
      <c r="H574" s="94"/>
      <c r="I574" s="92"/>
      <c r="J574" s="200"/>
      <c r="K574" s="210"/>
      <c r="L574" s="95"/>
      <c r="M574" s="92"/>
      <c r="N574" s="95"/>
      <c r="O574" s="92"/>
      <c r="P574" s="95"/>
      <c r="Q574" s="128"/>
      <c r="R574" s="95"/>
      <c r="S574" s="128"/>
      <c r="T574" s="211"/>
      <c r="U574" s="203"/>
      <c r="V574" s="92"/>
      <c r="W574" s="96"/>
      <c r="X574" s="92"/>
      <c r="Y574" s="220"/>
      <c r="Z574" s="226"/>
      <c r="AA574" s="165"/>
      <c r="AB574" s="165"/>
      <c r="AC574" s="165"/>
      <c r="AD574" s="165"/>
      <c r="AE574" s="165"/>
      <c r="AF574" s="168"/>
      <c r="AG574"/>
      <c r="AH574" s="107">
        <f t="shared" si="387"/>
        <v>0</v>
      </c>
      <c r="AI574" s="107">
        <f t="shared" si="388"/>
        <v>0</v>
      </c>
      <c r="AJ574" s="107">
        <f t="shared" si="389"/>
        <v>0</v>
      </c>
      <c r="AK574" s="107">
        <f t="shared" si="390"/>
        <v>0</v>
      </c>
      <c r="AL574" s="107">
        <f t="shared" si="391"/>
        <v>0</v>
      </c>
      <c r="AM574" s="107">
        <f t="shared" si="386"/>
        <v>0</v>
      </c>
      <c r="AO574" s="161" t="e">
        <f t="shared" si="392"/>
        <v>#DIV/0!</v>
      </c>
      <c r="AP574" s="161" t="e">
        <f t="shared" si="393"/>
        <v>#DIV/0!</v>
      </c>
      <c r="AQ574" s="161" t="e">
        <f t="shared" si="394"/>
        <v>#DIV/0!</v>
      </c>
      <c r="AR574" s="161" t="e">
        <f t="shared" si="395"/>
        <v>#DIV/0!</v>
      </c>
      <c r="AS574" s="161" t="e">
        <f t="shared" si="396"/>
        <v>#DIV/0!</v>
      </c>
      <c r="AT574" s="107">
        <f t="shared" si="397"/>
        <v>0</v>
      </c>
      <c r="AU574" s="161" t="e">
        <f t="shared" si="398"/>
        <v>#DIV/0!</v>
      </c>
      <c r="AV574" s="161" t="e">
        <f t="shared" si="399"/>
        <v>#DIV/0!</v>
      </c>
      <c r="AW574" s="161" t="e">
        <f t="shared" si="400"/>
        <v>#DIV/0!</v>
      </c>
      <c r="AX574" s="161" t="e">
        <f t="shared" si="401"/>
        <v>#DIV/0!</v>
      </c>
      <c r="AY574" s="161" t="e">
        <f t="shared" si="402"/>
        <v>#DIV/0!</v>
      </c>
      <c r="AZ574" s="107">
        <f t="shared" si="403"/>
        <v>0</v>
      </c>
      <c r="BA574" s="161" t="e">
        <f t="shared" si="404"/>
        <v>#DIV/0!</v>
      </c>
      <c r="BB574" s="161" t="e">
        <f t="shared" si="405"/>
        <v>#DIV/0!</v>
      </c>
      <c r="BC574" s="161" t="e">
        <f t="shared" si="406"/>
        <v>#DIV/0!</v>
      </c>
      <c r="BD574" s="161" t="e">
        <f t="shared" si="407"/>
        <v>#DIV/0!</v>
      </c>
      <c r="BE574" s="161" t="e">
        <f t="shared" si="408"/>
        <v>#DIV/0!</v>
      </c>
      <c r="BF574" s="107">
        <f t="shared" si="409"/>
        <v>0</v>
      </c>
      <c r="BG574" s="161" t="e">
        <f t="shared" si="410"/>
        <v>#DIV/0!</v>
      </c>
      <c r="BH574" s="161" t="e">
        <f t="shared" si="411"/>
        <v>#DIV/0!</v>
      </c>
      <c r="BI574" s="161" t="e">
        <f t="shared" si="412"/>
        <v>#DIV/0!</v>
      </c>
      <c r="BJ574" s="161" t="e">
        <f t="shared" si="413"/>
        <v>#DIV/0!</v>
      </c>
      <c r="BK574" s="161" t="e">
        <f t="shared" si="414"/>
        <v>#DIV/0!</v>
      </c>
      <c r="BL574" s="107">
        <f t="shared" si="415"/>
        <v>0</v>
      </c>
      <c r="BM574" s="161" t="e">
        <f t="shared" si="416"/>
        <v>#DIV/0!</v>
      </c>
      <c r="BN574" s="161" t="e">
        <f t="shared" si="417"/>
        <v>#DIV/0!</v>
      </c>
      <c r="BO574" s="161" t="e">
        <f t="shared" si="418"/>
        <v>#DIV/0!</v>
      </c>
      <c r="BP574" s="161" t="e">
        <f t="shared" si="419"/>
        <v>#DIV/0!</v>
      </c>
      <c r="BQ574" s="161" t="e">
        <f t="shared" si="420"/>
        <v>#DIV/0!</v>
      </c>
      <c r="BR574" s="107">
        <f t="shared" si="421"/>
        <v>0</v>
      </c>
      <c r="BS574" s="161" t="e">
        <f t="shared" si="422"/>
        <v>#DIV/0!</v>
      </c>
      <c r="BT574" s="161" t="e">
        <f t="shared" si="423"/>
        <v>#DIV/0!</v>
      </c>
      <c r="BU574" s="161" t="e">
        <f t="shared" si="424"/>
        <v>#DIV/0!</v>
      </c>
      <c r="BV574" s="161" t="e">
        <f t="shared" si="425"/>
        <v>#DIV/0!</v>
      </c>
      <c r="BW574" s="161" t="e">
        <f t="shared" si="426"/>
        <v>#DIV/0!</v>
      </c>
      <c r="BX574" s="107">
        <f t="shared" si="427"/>
        <v>0</v>
      </c>
      <c r="BZ574" s="40" t="e">
        <f>VLOOKUP(I574,Lists!$D$2:$D$19,1,FALSE)</f>
        <v>#N/A</v>
      </c>
      <c r="CA574" s="40" t="e">
        <f>VLOOKUP($I574,Blends!$B$2:$B$115,1,FALSE)</f>
        <v>#N/A</v>
      </c>
      <c r="CC574" s="218">
        <f>ROUND(IF($I574="Other HFC Blend",(Z574*$L574*SUMIF(Lists!$E$2:$E$133,'Quarterly Information'!$K574,Exchange_Value)+Z574*$N574*SUMIF(Lists!$E$2:$E$133,'Quarterly Information'!$M574,Exchange_Value)+Z574*$P574*SUMIF(Lists!$E$2:$E$133,'Quarterly Information'!$O574,Exchange_Value)+Z574*$R574*SUMIF(Lists!$E$2:$E$133,'Quarterly Information'!$Q574,Exchange_Value)+Z574*$T574*SUMIF(Lists!$E$2:$E$133,'Quarterly Information'!$S574,Exchange_Value))/1000,Z574*SUMIF(Lists!$E$2:$E$133,$I574,Exchange_Value)/1000),1)</f>
        <v>0</v>
      </c>
      <c r="CD574" s="218">
        <f>ROUND(IF($I574="Other HFC Blend",(AA574*$L574*SUMIF(Lists!$E$2:$E$133,'Quarterly Information'!$K574,Exchange_Value)+AA574*$N574*SUMIF(Lists!$E$2:$E$133,'Quarterly Information'!$M574,Exchange_Value)+AA574*$P574*SUMIF(Lists!$E$2:$E$133,'Quarterly Information'!$O574,Exchange_Value)+AA574*$R574*SUMIF(Lists!$E$2:$E$133,'Quarterly Information'!$Q574,Exchange_Value)+AA574*$T574*SUMIF(Lists!$E$2:$E$133,'Quarterly Information'!$S574,Exchange_Value))/1000,AA574*SUMIF(Lists!$E$2:$E$133,$I574,Exchange_Value)/1000),1)</f>
        <v>0</v>
      </c>
      <c r="CE574" s="218">
        <f>ROUND(IF($I574="Other HFC Blend",(AB574*$L574*SUMIF(Lists!$E$2:$E$133,'Quarterly Information'!$K574,Exchange_Value)+AB574*$N574*SUMIF(Lists!$E$2:$E$133,'Quarterly Information'!$M574,Exchange_Value)+AB574*$P574*SUMIF(Lists!$E$2:$E$133,'Quarterly Information'!$O574,Exchange_Value)+AB574*$R574*SUMIF(Lists!$E$2:$E$133,'Quarterly Information'!$Q574,Exchange_Value)+AB574*$T574*SUMIF(Lists!$E$2:$E$133,'Quarterly Information'!$S574,Exchange_Value))/1000,AB574*SUMIF(Lists!$E$2:$E$133,$I574,Exchange_Value)/1000),1)</f>
        <v>0</v>
      </c>
      <c r="CF574" s="218">
        <f>ROUND(IF($I574="Other HFC Blend",(AC574*$L574*SUMIF(Lists!$E$2:$E$133,'Quarterly Information'!$K574,Exchange_Value)+AC574*$N574*SUMIF(Lists!$E$2:$E$133,'Quarterly Information'!$M574,Exchange_Value)+AC574*$P574*SUMIF(Lists!$E$2:$E$133,'Quarterly Information'!$O574,Exchange_Value)+AC574*$R574*SUMIF(Lists!$E$2:$E$133,'Quarterly Information'!$Q574,Exchange_Value)+AC574*$T574*SUMIF(Lists!$E$2:$E$133,'Quarterly Information'!$S574,Exchange_Value))/1000,AC574*SUMIF(Lists!$E$2:$E$133,$I574,Exchange_Value)/1000),1)</f>
        <v>0</v>
      </c>
      <c r="CG574" s="218">
        <f>ROUND(IF($I574="Other HFC Blend",(AD574*$L574*SUMIF(Lists!$E$2:$E$133,'Quarterly Information'!$K574,Exchange_Value)+AD574*$N574*SUMIF(Lists!$E$2:$E$133,'Quarterly Information'!$M574,Exchange_Value)+AD574*$P574*SUMIF(Lists!$E$2:$E$133,'Quarterly Information'!$O574,Exchange_Value)+AD574*$R574*SUMIF(Lists!$E$2:$E$133,'Quarterly Information'!$Q574,Exchange_Value)+AD574*$T574*SUMIF(Lists!$E$2:$E$133,'Quarterly Information'!$S574,Exchange_Value))/1000,AD574*SUMIF(Lists!$E$2:$E$133,$I574,Exchange_Value)/1000),1)</f>
        <v>0</v>
      </c>
      <c r="CH574" s="218">
        <f>ROUND(IF($I574="Other HFC Blend",(AE574*$L574*SUMIF(Lists!$E$2:$E$133,'Quarterly Information'!$K574,Exchange_Value)+AE574*$N574*SUMIF(Lists!$E$2:$E$133,'Quarterly Information'!$M574,Exchange_Value)+AE574*$P574*SUMIF(Lists!$E$2:$E$133,'Quarterly Information'!$O574,Exchange_Value)+AE574*$R574*SUMIF(Lists!$E$2:$E$133,'Quarterly Information'!$Q574,Exchange_Value)+AE574*$T574*SUMIF(Lists!$E$2:$E$133,'Quarterly Information'!$S574,Exchange_Value))/1000,AE574*SUMIF(Lists!$E$2:$E$133,$I574,Exchange_Value)/1000),1)</f>
        <v>0</v>
      </c>
      <c r="CI574" s="218">
        <f>ROUND(IF($I574="Other HFC Blend",(AF574*$L574*SUMIF(Lists!$E$2:$E$133,'Quarterly Information'!$K574,Exchange_Value)+AF574*$N574*SUMIF(Lists!$E$2:$E$133,'Quarterly Information'!$M574,Exchange_Value)+AF574*$P574*SUMIF(Lists!$E$2:$E$133,'Quarterly Information'!$O574,Exchange_Value)+AF574*$R574*SUMIF(Lists!$E$2:$E$133,'Quarterly Information'!$Q574,Exchange_Value)+AF574*$T574*SUMIF(Lists!$E$2:$E$133,'Quarterly Information'!$S574,Exchange_Value))/1000,AF574*SUMIF(Lists!$E$2:$E$133,$I574,Exchange_Value)/1000),1)</f>
        <v>0</v>
      </c>
    </row>
    <row r="575" spans="1:87" ht="14" x14ac:dyDescent="0.25">
      <c r="A575" s="39">
        <v>533</v>
      </c>
      <c r="B575" s="90" t="str">
        <f t="shared" si="385"/>
        <v/>
      </c>
      <c r="C575" s="159"/>
      <c r="D575" s="91"/>
      <c r="E575" s="174"/>
      <c r="F575" s="92"/>
      <c r="G575" s="93"/>
      <c r="H575" s="94"/>
      <c r="I575" s="92"/>
      <c r="J575" s="200"/>
      <c r="K575" s="210"/>
      <c r="L575" s="95"/>
      <c r="M575" s="92"/>
      <c r="N575" s="95"/>
      <c r="O575" s="92"/>
      <c r="P575" s="95"/>
      <c r="Q575" s="128"/>
      <c r="R575" s="95"/>
      <c r="S575" s="128"/>
      <c r="T575" s="211"/>
      <c r="U575" s="203"/>
      <c r="V575" s="92"/>
      <c r="W575" s="96"/>
      <c r="X575" s="92"/>
      <c r="Y575" s="220"/>
      <c r="Z575" s="226"/>
      <c r="AA575" s="165"/>
      <c r="AB575" s="165"/>
      <c r="AC575" s="165"/>
      <c r="AD575" s="165"/>
      <c r="AE575" s="165"/>
      <c r="AF575" s="168"/>
      <c r="AG575"/>
      <c r="AH575" s="107">
        <f t="shared" si="387"/>
        <v>0</v>
      </c>
      <c r="AI575" s="107">
        <f t="shared" si="388"/>
        <v>0</v>
      </c>
      <c r="AJ575" s="107">
        <f t="shared" si="389"/>
        <v>0</v>
      </c>
      <c r="AK575" s="107">
        <f t="shared" si="390"/>
        <v>0</v>
      </c>
      <c r="AL575" s="107">
        <f t="shared" si="391"/>
        <v>0</v>
      </c>
      <c r="AM575" s="107">
        <f t="shared" si="386"/>
        <v>0</v>
      </c>
      <c r="AO575" s="161" t="e">
        <f t="shared" si="392"/>
        <v>#DIV/0!</v>
      </c>
      <c r="AP575" s="161" t="e">
        <f t="shared" si="393"/>
        <v>#DIV/0!</v>
      </c>
      <c r="AQ575" s="161" t="e">
        <f t="shared" si="394"/>
        <v>#DIV/0!</v>
      </c>
      <c r="AR575" s="161" t="e">
        <f t="shared" si="395"/>
        <v>#DIV/0!</v>
      </c>
      <c r="AS575" s="161" t="e">
        <f t="shared" si="396"/>
        <v>#DIV/0!</v>
      </c>
      <c r="AT575" s="107">
        <f t="shared" si="397"/>
        <v>0</v>
      </c>
      <c r="AU575" s="161" t="e">
        <f t="shared" si="398"/>
        <v>#DIV/0!</v>
      </c>
      <c r="AV575" s="161" t="e">
        <f t="shared" si="399"/>
        <v>#DIV/0!</v>
      </c>
      <c r="AW575" s="161" t="e">
        <f t="shared" si="400"/>
        <v>#DIV/0!</v>
      </c>
      <c r="AX575" s="161" t="e">
        <f t="shared" si="401"/>
        <v>#DIV/0!</v>
      </c>
      <c r="AY575" s="161" t="e">
        <f t="shared" si="402"/>
        <v>#DIV/0!</v>
      </c>
      <c r="AZ575" s="107">
        <f t="shared" si="403"/>
        <v>0</v>
      </c>
      <c r="BA575" s="161" t="e">
        <f t="shared" si="404"/>
        <v>#DIV/0!</v>
      </c>
      <c r="BB575" s="161" t="e">
        <f t="shared" si="405"/>
        <v>#DIV/0!</v>
      </c>
      <c r="BC575" s="161" t="e">
        <f t="shared" si="406"/>
        <v>#DIV/0!</v>
      </c>
      <c r="BD575" s="161" t="e">
        <f t="shared" si="407"/>
        <v>#DIV/0!</v>
      </c>
      <c r="BE575" s="161" t="e">
        <f t="shared" si="408"/>
        <v>#DIV/0!</v>
      </c>
      <c r="BF575" s="107">
        <f t="shared" si="409"/>
        <v>0</v>
      </c>
      <c r="BG575" s="161" t="e">
        <f t="shared" si="410"/>
        <v>#DIV/0!</v>
      </c>
      <c r="BH575" s="161" t="e">
        <f t="shared" si="411"/>
        <v>#DIV/0!</v>
      </c>
      <c r="BI575" s="161" t="e">
        <f t="shared" si="412"/>
        <v>#DIV/0!</v>
      </c>
      <c r="BJ575" s="161" t="e">
        <f t="shared" si="413"/>
        <v>#DIV/0!</v>
      </c>
      <c r="BK575" s="161" t="e">
        <f t="shared" si="414"/>
        <v>#DIV/0!</v>
      </c>
      <c r="BL575" s="107">
        <f t="shared" si="415"/>
        <v>0</v>
      </c>
      <c r="BM575" s="161" t="e">
        <f t="shared" si="416"/>
        <v>#DIV/0!</v>
      </c>
      <c r="BN575" s="161" t="e">
        <f t="shared" si="417"/>
        <v>#DIV/0!</v>
      </c>
      <c r="BO575" s="161" t="e">
        <f t="shared" si="418"/>
        <v>#DIV/0!</v>
      </c>
      <c r="BP575" s="161" t="e">
        <f t="shared" si="419"/>
        <v>#DIV/0!</v>
      </c>
      <c r="BQ575" s="161" t="e">
        <f t="shared" si="420"/>
        <v>#DIV/0!</v>
      </c>
      <c r="BR575" s="107">
        <f t="shared" si="421"/>
        <v>0</v>
      </c>
      <c r="BS575" s="161" t="e">
        <f t="shared" si="422"/>
        <v>#DIV/0!</v>
      </c>
      <c r="BT575" s="161" t="e">
        <f t="shared" si="423"/>
        <v>#DIV/0!</v>
      </c>
      <c r="BU575" s="161" t="e">
        <f t="shared" si="424"/>
        <v>#DIV/0!</v>
      </c>
      <c r="BV575" s="161" t="e">
        <f t="shared" si="425"/>
        <v>#DIV/0!</v>
      </c>
      <c r="BW575" s="161" t="e">
        <f t="shared" si="426"/>
        <v>#DIV/0!</v>
      </c>
      <c r="BX575" s="107">
        <f t="shared" si="427"/>
        <v>0</v>
      </c>
      <c r="BZ575" s="40" t="e">
        <f>VLOOKUP(I575,Lists!$D$2:$D$19,1,FALSE)</f>
        <v>#N/A</v>
      </c>
      <c r="CA575" s="40" t="e">
        <f>VLOOKUP($I575,Blends!$B$2:$B$115,1,FALSE)</f>
        <v>#N/A</v>
      </c>
      <c r="CC575" s="218">
        <f>ROUND(IF($I575="Other HFC Blend",(Z575*$L575*SUMIF(Lists!$E$2:$E$133,'Quarterly Information'!$K575,Exchange_Value)+Z575*$N575*SUMIF(Lists!$E$2:$E$133,'Quarterly Information'!$M575,Exchange_Value)+Z575*$P575*SUMIF(Lists!$E$2:$E$133,'Quarterly Information'!$O575,Exchange_Value)+Z575*$R575*SUMIF(Lists!$E$2:$E$133,'Quarterly Information'!$Q575,Exchange_Value)+Z575*$T575*SUMIF(Lists!$E$2:$E$133,'Quarterly Information'!$S575,Exchange_Value))/1000,Z575*SUMIF(Lists!$E$2:$E$133,$I575,Exchange_Value)/1000),1)</f>
        <v>0</v>
      </c>
      <c r="CD575" s="218">
        <f>ROUND(IF($I575="Other HFC Blend",(AA575*$L575*SUMIF(Lists!$E$2:$E$133,'Quarterly Information'!$K575,Exchange_Value)+AA575*$N575*SUMIF(Lists!$E$2:$E$133,'Quarterly Information'!$M575,Exchange_Value)+AA575*$P575*SUMIF(Lists!$E$2:$E$133,'Quarterly Information'!$O575,Exchange_Value)+AA575*$R575*SUMIF(Lists!$E$2:$E$133,'Quarterly Information'!$Q575,Exchange_Value)+AA575*$T575*SUMIF(Lists!$E$2:$E$133,'Quarterly Information'!$S575,Exchange_Value))/1000,AA575*SUMIF(Lists!$E$2:$E$133,$I575,Exchange_Value)/1000),1)</f>
        <v>0</v>
      </c>
      <c r="CE575" s="218">
        <f>ROUND(IF($I575="Other HFC Blend",(AB575*$L575*SUMIF(Lists!$E$2:$E$133,'Quarterly Information'!$K575,Exchange_Value)+AB575*$N575*SUMIF(Lists!$E$2:$E$133,'Quarterly Information'!$M575,Exchange_Value)+AB575*$P575*SUMIF(Lists!$E$2:$E$133,'Quarterly Information'!$O575,Exchange_Value)+AB575*$R575*SUMIF(Lists!$E$2:$E$133,'Quarterly Information'!$Q575,Exchange_Value)+AB575*$T575*SUMIF(Lists!$E$2:$E$133,'Quarterly Information'!$S575,Exchange_Value))/1000,AB575*SUMIF(Lists!$E$2:$E$133,$I575,Exchange_Value)/1000),1)</f>
        <v>0</v>
      </c>
      <c r="CF575" s="218">
        <f>ROUND(IF($I575="Other HFC Blend",(AC575*$L575*SUMIF(Lists!$E$2:$E$133,'Quarterly Information'!$K575,Exchange_Value)+AC575*$N575*SUMIF(Lists!$E$2:$E$133,'Quarterly Information'!$M575,Exchange_Value)+AC575*$P575*SUMIF(Lists!$E$2:$E$133,'Quarterly Information'!$O575,Exchange_Value)+AC575*$R575*SUMIF(Lists!$E$2:$E$133,'Quarterly Information'!$Q575,Exchange_Value)+AC575*$T575*SUMIF(Lists!$E$2:$E$133,'Quarterly Information'!$S575,Exchange_Value))/1000,AC575*SUMIF(Lists!$E$2:$E$133,$I575,Exchange_Value)/1000),1)</f>
        <v>0</v>
      </c>
      <c r="CG575" s="218">
        <f>ROUND(IF($I575="Other HFC Blend",(AD575*$L575*SUMIF(Lists!$E$2:$E$133,'Quarterly Information'!$K575,Exchange_Value)+AD575*$N575*SUMIF(Lists!$E$2:$E$133,'Quarterly Information'!$M575,Exchange_Value)+AD575*$P575*SUMIF(Lists!$E$2:$E$133,'Quarterly Information'!$O575,Exchange_Value)+AD575*$R575*SUMIF(Lists!$E$2:$E$133,'Quarterly Information'!$Q575,Exchange_Value)+AD575*$T575*SUMIF(Lists!$E$2:$E$133,'Quarterly Information'!$S575,Exchange_Value))/1000,AD575*SUMIF(Lists!$E$2:$E$133,$I575,Exchange_Value)/1000),1)</f>
        <v>0</v>
      </c>
      <c r="CH575" s="218">
        <f>ROUND(IF($I575="Other HFC Blend",(AE575*$L575*SUMIF(Lists!$E$2:$E$133,'Quarterly Information'!$K575,Exchange_Value)+AE575*$N575*SUMIF(Lists!$E$2:$E$133,'Quarterly Information'!$M575,Exchange_Value)+AE575*$P575*SUMIF(Lists!$E$2:$E$133,'Quarterly Information'!$O575,Exchange_Value)+AE575*$R575*SUMIF(Lists!$E$2:$E$133,'Quarterly Information'!$Q575,Exchange_Value)+AE575*$T575*SUMIF(Lists!$E$2:$E$133,'Quarterly Information'!$S575,Exchange_Value))/1000,AE575*SUMIF(Lists!$E$2:$E$133,$I575,Exchange_Value)/1000),1)</f>
        <v>0</v>
      </c>
      <c r="CI575" s="218">
        <f>ROUND(IF($I575="Other HFC Blend",(AF575*$L575*SUMIF(Lists!$E$2:$E$133,'Quarterly Information'!$K575,Exchange_Value)+AF575*$N575*SUMIF(Lists!$E$2:$E$133,'Quarterly Information'!$M575,Exchange_Value)+AF575*$P575*SUMIF(Lists!$E$2:$E$133,'Quarterly Information'!$O575,Exchange_Value)+AF575*$R575*SUMIF(Lists!$E$2:$E$133,'Quarterly Information'!$Q575,Exchange_Value)+AF575*$T575*SUMIF(Lists!$E$2:$E$133,'Quarterly Information'!$S575,Exchange_Value))/1000,AF575*SUMIF(Lists!$E$2:$E$133,$I575,Exchange_Value)/1000),1)</f>
        <v>0</v>
      </c>
    </row>
    <row r="576" spans="1:87" ht="14" x14ac:dyDescent="0.25">
      <c r="A576" s="39">
        <v>534</v>
      </c>
      <c r="B576" s="90" t="str">
        <f t="shared" si="385"/>
        <v/>
      </c>
      <c r="C576" s="159"/>
      <c r="D576" s="91"/>
      <c r="E576" s="174"/>
      <c r="F576" s="92"/>
      <c r="G576" s="93"/>
      <c r="H576" s="94"/>
      <c r="I576" s="92"/>
      <c r="J576" s="200"/>
      <c r="K576" s="210"/>
      <c r="L576" s="95"/>
      <c r="M576" s="92"/>
      <c r="N576" s="95"/>
      <c r="O576" s="92"/>
      <c r="P576" s="95"/>
      <c r="Q576" s="128"/>
      <c r="R576" s="95"/>
      <c r="S576" s="128"/>
      <c r="T576" s="211"/>
      <c r="U576" s="203"/>
      <c r="V576" s="92"/>
      <c r="W576" s="96"/>
      <c r="X576" s="92"/>
      <c r="Y576" s="220"/>
      <c r="Z576" s="226"/>
      <c r="AA576" s="165"/>
      <c r="AB576" s="165"/>
      <c r="AC576" s="165"/>
      <c r="AD576" s="165"/>
      <c r="AE576" s="165"/>
      <c r="AF576" s="168"/>
      <c r="AG576"/>
      <c r="AH576" s="107">
        <f t="shared" si="387"/>
        <v>0</v>
      </c>
      <c r="AI576" s="107">
        <f t="shared" si="388"/>
        <v>0</v>
      </c>
      <c r="AJ576" s="107">
        <f t="shared" si="389"/>
        <v>0</v>
      </c>
      <c r="AK576" s="107">
        <f t="shared" si="390"/>
        <v>0</v>
      </c>
      <c r="AL576" s="107">
        <f t="shared" si="391"/>
        <v>0</v>
      </c>
      <c r="AM576" s="107">
        <f t="shared" si="386"/>
        <v>0</v>
      </c>
      <c r="AO576" s="161" t="e">
        <f t="shared" si="392"/>
        <v>#DIV/0!</v>
      </c>
      <c r="AP576" s="161" t="e">
        <f t="shared" si="393"/>
        <v>#DIV/0!</v>
      </c>
      <c r="AQ576" s="161" t="e">
        <f t="shared" si="394"/>
        <v>#DIV/0!</v>
      </c>
      <c r="AR576" s="161" t="e">
        <f t="shared" si="395"/>
        <v>#DIV/0!</v>
      </c>
      <c r="AS576" s="161" t="e">
        <f t="shared" si="396"/>
        <v>#DIV/0!</v>
      </c>
      <c r="AT576" s="107">
        <f t="shared" si="397"/>
        <v>0</v>
      </c>
      <c r="AU576" s="161" t="e">
        <f t="shared" si="398"/>
        <v>#DIV/0!</v>
      </c>
      <c r="AV576" s="161" t="e">
        <f t="shared" si="399"/>
        <v>#DIV/0!</v>
      </c>
      <c r="AW576" s="161" t="e">
        <f t="shared" si="400"/>
        <v>#DIV/0!</v>
      </c>
      <c r="AX576" s="161" t="e">
        <f t="shared" si="401"/>
        <v>#DIV/0!</v>
      </c>
      <c r="AY576" s="161" t="e">
        <f t="shared" si="402"/>
        <v>#DIV/0!</v>
      </c>
      <c r="AZ576" s="107">
        <f t="shared" si="403"/>
        <v>0</v>
      </c>
      <c r="BA576" s="161" t="e">
        <f t="shared" si="404"/>
        <v>#DIV/0!</v>
      </c>
      <c r="BB576" s="161" t="e">
        <f t="shared" si="405"/>
        <v>#DIV/0!</v>
      </c>
      <c r="BC576" s="161" t="e">
        <f t="shared" si="406"/>
        <v>#DIV/0!</v>
      </c>
      <c r="BD576" s="161" t="e">
        <f t="shared" si="407"/>
        <v>#DIV/0!</v>
      </c>
      <c r="BE576" s="161" t="e">
        <f t="shared" si="408"/>
        <v>#DIV/0!</v>
      </c>
      <c r="BF576" s="107">
        <f t="shared" si="409"/>
        <v>0</v>
      </c>
      <c r="BG576" s="161" t="e">
        <f t="shared" si="410"/>
        <v>#DIV/0!</v>
      </c>
      <c r="BH576" s="161" t="e">
        <f t="shared" si="411"/>
        <v>#DIV/0!</v>
      </c>
      <c r="BI576" s="161" t="e">
        <f t="shared" si="412"/>
        <v>#DIV/0!</v>
      </c>
      <c r="BJ576" s="161" t="e">
        <f t="shared" si="413"/>
        <v>#DIV/0!</v>
      </c>
      <c r="BK576" s="161" t="e">
        <f t="shared" si="414"/>
        <v>#DIV/0!</v>
      </c>
      <c r="BL576" s="107">
        <f t="shared" si="415"/>
        <v>0</v>
      </c>
      <c r="BM576" s="161" t="e">
        <f t="shared" si="416"/>
        <v>#DIV/0!</v>
      </c>
      <c r="BN576" s="161" t="e">
        <f t="shared" si="417"/>
        <v>#DIV/0!</v>
      </c>
      <c r="BO576" s="161" t="e">
        <f t="shared" si="418"/>
        <v>#DIV/0!</v>
      </c>
      <c r="BP576" s="161" t="e">
        <f t="shared" si="419"/>
        <v>#DIV/0!</v>
      </c>
      <c r="BQ576" s="161" t="e">
        <f t="shared" si="420"/>
        <v>#DIV/0!</v>
      </c>
      <c r="BR576" s="107">
        <f t="shared" si="421"/>
        <v>0</v>
      </c>
      <c r="BS576" s="161" t="e">
        <f t="shared" si="422"/>
        <v>#DIV/0!</v>
      </c>
      <c r="BT576" s="161" t="e">
        <f t="shared" si="423"/>
        <v>#DIV/0!</v>
      </c>
      <c r="BU576" s="161" t="e">
        <f t="shared" si="424"/>
        <v>#DIV/0!</v>
      </c>
      <c r="BV576" s="161" t="e">
        <f t="shared" si="425"/>
        <v>#DIV/0!</v>
      </c>
      <c r="BW576" s="161" t="e">
        <f t="shared" si="426"/>
        <v>#DIV/0!</v>
      </c>
      <c r="BX576" s="107">
        <f t="shared" si="427"/>
        <v>0</v>
      </c>
      <c r="BZ576" s="40" t="e">
        <f>VLOOKUP(I576,Lists!$D$2:$D$19,1,FALSE)</f>
        <v>#N/A</v>
      </c>
      <c r="CA576" s="40" t="e">
        <f>VLOOKUP($I576,Blends!$B$2:$B$115,1,FALSE)</f>
        <v>#N/A</v>
      </c>
      <c r="CC576" s="218">
        <f>ROUND(IF($I576="Other HFC Blend",(Z576*$L576*SUMIF(Lists!$E$2:$E$133,'Quarterly Information'!$K576,Exchange_Value)+Z576*$N576*SUMIF(Lists!$E$2:$E$133,'Quarterly Information'!$M576,Exchange_Value)+Z576*$P576*SUMIF(Lists!$E$2:$E$133,'Quarterly Information'!$O576,Exchange_Value)+Z576*$R576*SUMIF(Lists!$E$2:$E$133,'Quarterly Information'!$Q576,Exchange_Value)+Z576*$T576*SUMIF(Lists!$E$2:$E$133,'Quarterly Information'!$S576,Exchange_Value))/1000,Z576*SUMIF(Lists!$E$2:$E$133,$I576,Exchange_Value)/1000),1)</f>
        <v>0</v>
      </c>
      <c r="CD576" s="218">
        <f>ROUND(IF($I576="Other HFC Blend",(AA576*$L576*SUMIF(Lists!$E$2:$E$133,'Quarterly Information'!$K576,Exchange_Value)+AA576*$N576*SUMIF(Lists!$E$2:$E$133,'Quarterly Information'!$M576,Exchange_Value)+AA576*$P576*SUMIF(Lists!$E$2:$E$133,'Quarterly Information'!$O576,Exchange_Value)+AA576*$R576*SUMIF(Lists!$E$2:$E$133,'Quarterly Information'!$Q576,Exchange_Value)+AA576*$T576*SUMIF(Lists!$E$2:$E$133,'Quarterly Information'!$S576,Exchange_Value))/1000,AA576*SUMIF(Lists!$E$2:$E$133,$I576,Exchange_Value)/1000),1)</f>
        <v>0</v>
      </c>
      <c r="CE576" s="218">
        <f>ROUND(IF($I576="Other HFC Blend",(AB576*$L576*SUMIF(Lists!$E$2:$E$133,'Quarterly Information'!$K576,Exchange_Value)+AB576*$N576*SUMIF(Lists!$E$2:$E$133,'Quarterly Information'!$M576,Exchange_Value)+AB576*$P576*SUMIF(Lists!$E$2:$E$133,'Quarterly Information'!$O576,Exchange_Value)+AB576*$R576*SUMIF(Lists!$E$2:$E$133,'Quarterly Information'!$Q576,Exchange_Value)+AB576*$T576*SUMIF(Lists!$E$2:$E$133,'Quarterly Information'!$S576,Exchange_Value))/1000,AB576*SUMIF(Lists!$E$2:$E$133,$I576,Exchange_Value)/1000),1)</f>
        <v>0</v>
      </c>
      <c r="CF576" s="218">
        <f>ROUND(IF($I576="Other HFC Blend",(AC576*$L576*SUMIF(Lists!$E$2:$E$133,'Quarterly Information'!$K576,Exchange_Value)+AC576*$N576*SUMIF(Lists!$E$2:$E$133,'Quarterly Information'!$M576,Exchange_Value)+AC576*$P576*SUMIF(Lists!$E$2:$E$133,'Quarterly Information'!$O576,Exchange_Value)+AC576*$R576*SUMIF(Lists!$E$2:$E$133,'Quarterly Information'!$Q576,Exchange_Value)+AC576*$T576*SUMIF(Lists!$E$2:$E$133,'Quarterly Information'!$S576,Exchange_Value))/1000,AC576*SUMIF(Lists!$E$2:$E$133,$I576,Exchange_Value)/1000),1)</f>
        <v>0</v>
      </c>
      <c r="CG576" s="218">
        <f>ROUND(IF($I576="Other HFC Blend",(AD576*$L576*SUMIF(Lists!$E$2:$E$133,'Quarterly Information'!$K576,Exchange_Value)+AD576*$N576*SUMIF(Lists!$E$2:$E$133,'Quarterly Information'!$M576,Exchange_Value)+AD576*$P576*SUMIF(Lists!$E$2:$E$133,'Quarterly Information'!$O576,Exchange_Value)+AD576*$R576*SUMIF(Lists!$E$2:$E$133,'Quarterly Information'!$Q576,Exchange_Value)+AD576*$T576*SUMIF(Lists!$E$2:$E$133,'Quarterly Information'!$S576,Exchange_Value))/1000,AD576*SUMIF(Lists!$E$2:$E$133,$I576,Exchange_Value)/1000),1)</f>
        <v>0</v>
      </c>
      <c r="CH576" s="218">
        <f>ROUND(IF($I576="Other HFC Blend",(AE576*$L576*SUMIF(Lists!$E$2:$E$133,'Quarterly Information'!$K576,Exchange_Value)+AE576*$N576*SUMIF(Lists!$E$2:$E$133,'Quarterly Information'!$M576,Exchange_Value)+AE576*$P576*SUMIF(Lists!$E$2:$E$133,'Quarterly Information'!$O576,Exchange_Value)+AE576*$R576*SUMIF(Lists!$E$2:$E$133,'Quarterly Information'!$Q576,Exchange_Value)+AE576*$T576*SUMIF(Lists!$E$2:$E$133,'Quarterly Information'!$S576,Exchange_Value))/1000,AE576*SUMIF(Lists!$E$2:$E$133,$I576,Exchange_Value)/1000),1)</f>
        <v>0</v>
      </c>
      <c r="CI576" s="218">
        <f>ROUND(IF($I576="Other HFC Blend",(AF576*$L576*SUMIF(Lists!$E$2:$E$133,'Quarterly Information'!$K576,Exchange_Value)+AF576*$N576*SUMIF(Lists!$E$2:$E$133,'Quarterly Information'!$M576,Exchange_Value)+AF576*$P576*SUMIF(Lists!$E$2:$E$133,'Quarterly Information'!$O576,Exchange_Value)+AF576*$R576*SUMIF(Lists!$E$2:$E$133,'Quarterly Information'!$Q576,Exchange_Value)+AF576*$T576*SUMIF(Lists!$E$2:$E$133,'Quarterly Information'!$S576,Exchange_Value))/1000,AF576*SUMIF(Lists!$E$2:$E$133,$I576,Exchange_Value)/1000),1)</f>
        <v>0</v>
      </c>
    </row>
    <row r="577" spans="1:87" ht="14" x14ac:dyDescent="0.25">
      <c r="A577" s="39">
        <v>535</v>
      </c>
      <c r="B577" s="90" t="str">
        <f t="shared" si="385"/>
        <v/>
      </c>
      <c r="C577" s="159"/>
      <c r="D577" s="91"/>
      <c r="E577" s="174"/>
      <c r="F577" s="92"/>
      <c r="G577" s="93"/>
      <c r="H577" s="94"/>
      <c r="I577" s="92"/>
      <c r="J577" s="200"/>
      <c r="K577" s="210"/>
      <c r="L577" s="95"/>
      <c r="M577" s="92"/>
      <c r="N577" s="95"/>
      <c r="O577" s="92"/>
      <c r="P577" s="95"/>
      <c r="Q577" s="128"/>
      <c r="R577" s="95"/>
      <c r="S577" s="128"/>
      <c r="T577" s="211"/>
      <c r="U577" s="203"/>
      <c r="V577" s="92"/>
      <c r="W577" s="96"/>
      <c r="X577" s="92"/>
      <c r="Y577" s="220"/>
      <c r="Z577" s="226"/>
      <c r="AA577" s="165"/>
      <c r="AB577" s="165"/>
      <c r="AC577" s="165"/>
      <c r="AD577" s="165"/>
      <c r="AE577" s="165"/>
      <c r="AF577" s="168"/>
      <c r="AG577"/>
      <c r="AH577" s="107">
        <f t="shared" si="387"/>
        <v>0</v>
      </c>
      <c r="AI577" s="107">
        <f t="shared" si="388"/>
        <v>0</v>
      </c>
      <c r="AJ577" s="107">
        <f t="shared" si="389"/>
        <v>0</v>
      </c>
      <c r="AK577" s="107">
        <f t="shared" si="390"/>
        <v>0</v>
      </c>
      <c r="AL577" s="107">
        <f t="shared" si="391"/>
        <v>0</v>
      </c>
      <c r="AM577" s="107">
        <f t="shared" si="386"/>
        <v>0</v>
      </c>
      <c r="AO577" s="161" t="e">
        <f t="shared" si="392"/>
        <v>#DIV/0!</v>
      </c>
      <c r="AP577" s="161" t="e">
        <f t="shared" si="393"/>
        <v>#DIV/0!</v>
      </c>
      <c r="AQ577" s="161" t="e">
        <f t="shared" si="394"/>
        <v>#DIV/0!</v>
      </c>
      <c r="AR577" s="161" t="e">
        <f t="shared" si="395"/>
        <v>#DIV/0!</v>
      </c>
      <c r="AS577" s="161" t="e">
        <f t="shared" si="396"/>
        <v>#DIV/0!</v>
      </c>
      <c r="AT577" s="107">
        <f t="shared" si="397"/>
        <v>0</v>
      </c>
      <c r="AU577" s="161" t="e">
        <f t="shared" si="398"/>
        <v>#DIV/0!</v>
      </c>
      <c r="AV577" s="161" t="e">
        <f t="shared" si="399"/>
        <v>#DIV/0!</v>
      </c>
      <c r="AW577" s="161" t="e">
        <f t="shared" si="400"/>
        <v>#DIV/0!</v>
      </c>
      <c r="AX577" s="161" t="e">
        <f t="shared" si="401"/>
        <v>#DIV/0!</v>
      </c>
      <c r="AY577" s="161" t="e">
        <f t="shared" si="402"/>
        <v>#DIV/0!</v>
      </c>
      <c r="AZ577" s="107">
        <f t="shared" si="403"/>
        <v>0</v>
      </c>
      <c r="BA577" s="161" t="e">
        <f t="shared" si="404"/>
        <v>#DIV/0!</v>
      </c>
      <c r="BB577" s="161" t="e">
        <f t="shared" si="405"/>
        <v>#DIV/0!</v>
      </c>
      <c r="BC577" s="161" t="e">
        <f t="shared" si="406"/>
        <v>#DIV/0!</v>
      </c>
      <c r="BD577" s="161" t="e">
        <f t="shared" si="407"/>
        <v>#DIV/0!</v>
      </c>
      <c r="BE577" s="161" t="e">
        <f t="shared" si="408"/>
        <v>#DIV/0!</v>
      </c>
      <c r="BF577" s="107">
        <f t="shared" si="409"/>
        <v>0</v>
      </c>
      <c r="BG577" s="161" t="e">
        <f t="shared" si="410"/>
        <v>#DIV/0!</v>
      </c>
      <c r="BH577" s="161" t="e">
        <f t="shared" si="411"/>
        <v>#DIV/0!</v>
      </c>
      <c r="BI577" s="161" t="e">
        <f t="shared" si="412"/>
        <v>#DIV/0!</v>
      </c>
      <c r="BJ577" s="161" t="e">
        <f t="shared" si="413"/>
        <v>#DIV/0!</v>
      </c>
      <c r="BK577" s="161" t="e">
        <f t="shared" si="414"/>
        <v>#DIV/0!</v>
      </c>
      <c r="BL577" s="107">
        <f t="shared" si="415"/>
        <v>0</v>
      </c>
      <c r="BM577" s="161" t="e">
        <f t="shared" si="416"/>
        <v>#DIV/0!</v>
      </c>
      <c r="BN577" s="161" t="e">
        <f t="shared" si="417"/>
        <v>#DIV/0!</v>
      </c>
      <c r="BO577" s="161" t="e">
        <f t="shared" si="418"/>
        <v>#DIV/0!</v>
      </c>
      <c r="BP577" s="161" t="e">
        <f t="shared" si="419"/>
        <v>#DIV/0!</v>
      </c>
      <c r="BQ577" s="161" t="e">
        <f t="shared" si="420"/>
        <v>#DIV/0!</v>
      </c>
      <c r="BR577" s="107">
        <f t="shared" si="421"/>
        <v>0</v>
      </c>
      <c r="BS577" s="161" t="e">
        <f t="shared" si="422"/>
        <v>#DIV/0!</v>
      </c>
      <c r="BT577" s="161" t="e">
        <f t="shared" si="423"/>
        <v>#DIV/0!</v>
      </c>
      <c r="BU577" s="161" t="e">
        <f t="shared" si="424"/>
        <v>#DIV/0!</v>
      </c>
      <c r="BV577" s="161" t="e">
        <f t="shared" si="425"/>
        <v>#DIV/0!</v>
      </c>
      <c r="BW577" s="161" t="e">
        <f t="shared" si="426"/>
        <v>#DIV/0!</v>
      </c>
      <c r="BX577" s="107">
        <f t="shared" si="427"/>
        <v>0</v>
      </c>
      <c r="BZ577" s="40" t="e">
        <f>VLOOKUP(I577,Lists!$D$2:$D$19,1,FALSE)</f>
        <v>#N/A</v>
      </c>
      <c r="CA577" s="40" t="e">
        <f>VLOOKUP($I577,Blends!$B$2:$B$115,1,FALSE)</f>
        <v>#N/A</v>
      </c>
      <c r="CC577" s="218">
        <f>ROUND(IF($I577="Other HFC Blend",(Z577*$L577*SUMIF(Lists!$E$2:$E$133,'Quarterly Information'!$K577,Exchange_Value)+Z577*$N577*SUMIF(Lists!$E$2:$E$133,'Quarterly Information'!$M577,Exchange_Value)+Z577*$P577*SUMIF(Lists!$E$2:$E$133,'Quarterly Information'!$O577,Exchange_Value)+Z577*$R577*SUMIF(Lists!$E$2:$E$133,'Quarterly Information'!$Q577,Exchange_Value)+Z577*$T577*SUMIF(Lists!$E$2:$E$133,'Quarterly Information'!$S577,Exchange_Value))/1000,Z577*SUMIF(Lists!$E$2:$E$133,$I577,Exchange_Value)/1000),1)</f>
        <v>0</v>
      </c>
      <c r="CD577" s="218">
        <f>ROUND(IF($I577="Other HFC Blend",(AA577*$L577*SUMIF(Lists!$E$2:$E$133,'Quarterly Information'!$K577,Exchange_Value)+AA577*$N577*SUMIF(Lists!$E$2:$E$133,'Quarterly Information'!$M577,Exchange_Value)+AA577*$P577*SUMIF(Lists!$E$2:$E$133,'Quarterly Information'!$O577,Exchange_Value)+AA577*$R577*SUMIF(Lists!$E$2:$E$133,'Quarterly Information'!$Q577,Exchange_Value)+AA577*$T577*SUMIF(Lists!$E$2:$E$133,'Quarterly Information'!$S577,Exchange_Value))/1000,AA577*SUMIF(Lists!$E$2:$E$133,$I577,Exchange_Value)/1000),1)</f>
        <v>0</v>
      </c>
      <c r="CE577" s="218">
        <f>ROUND(IF($I577="Other HFC Blend",(AB577*$L577*SUMIF(Lists!$E$2:$E$133,'Quarterly Information'!$K577,Exchange_Value)+AB577*$N577*SUMIF(Lists!$E$2:$E$133,'Quarterly Information'!$M577,Exchange_Value)+AB577*$P577*SUMIF(Lists!$E$2:$E$133,'Quarterly Information'!$O577,Exchange_Value)+AB577*$R577*SUMIF(Lists!$E$2:$E$133,'Quarterly Information'!$Q577,Exchange_Value)+AB577*$T577*SUMIF(Lists!$E$2:$E$133,'Quarterly Information'!$S577,Exchange_Value))/1000,AB577*SUMIF(Lists!$E$2:$E$133,$I577,Exchange_Value)/1000),1)</f>
        <v>0</v>
      </c>
      <c r="CF577" s="218">
        <f>ROUND(IF($I577="Other HFC Blend",(AC577*$L577*SUMIF(Lists!$E$2:$E$133,'Quarterly Information'!$K577,Exchange_Value)+AC577*$N577*SUMIF(Lists!$E$2:$E$133,'Quarterly Information'!$M577,Exchange_Value)+AC577*$P577*SUMIF(Lists!$E$2:$E$133,'Quarterly Information'!$O577,Exchange_Value)+AC577*$R577*SUMIF(Lists!$E$2:$E$133,'Quarterly Information'!$Q577,Exchange_Value)+AC577*$T577*SUMIF(Lists!$E$2:$E$133,'Quarterly Information'!$S577,Exchange_Value))/1000,AC577*SUMIF(Lists!$E$2:$E$133,$I577,Exchange_Value)/1000),1)</f>
        <v>0</v>
      </c>
      <c r="CG577" s="218">
        <f>ROUND(IF($I577="Other HFC Blend",(AD577*$L577*SUMIF(Lists!$E$2:$E$133,'Quarterly Information'!$K577,Exchange_Value)+AD577*$N577*SUMIF(Lists!$E$2:$E$133,'Quarterly Information'!$M577,Exchange_Value)+AD577*$P577*SUMIF(Lists!$E$2:$E$133,'Quarterly Information'!$O577,Exchange_Value)+AD577*$R577*SUMIF(Lists!$E$2:$E$133,'Quarterly Information'!$Q577,Exchange_Value)+AD577*$T577*SUMIF(Lists!$E$2:$E$133,'Quarterly Information'!$S577,Exchange_Value))/1000,AD577*SUMIF(Lists!$E$2:$E$133,$I577,Exchange_Value)/1000),1)</f>
        <v>0</v>
      </c>
      <c r="CH577" s="218">
        <f>ROUND(IF($I577="Other HFC Blend",(AE577*$L577*SUMIF(Lists!$E$2:$E$133,'Quarterly Information'!$K577,Exchange_Value)+AE577*$N577*SUMIF(Lists!$E$2:$E$133,'Quarterly Information'!$M577,Exchange_Value)+AE577*$P577*SUMIF(Lists!$E$2:$E$133,'Quarterly Information'!$O577,Exchange_Value)+AE577*$R577*SUMIF(Lists!$E$2:$E$133,'Quarterly Information'!$Q577,Exchange_Value)+AE577*$T577*SUMIF(Lists!$E$2:$E$133,'Quarterly Information'!$S577,Exchange_Value))/1000,AE577*SUMIF(Lists!$E$2:$E$133,$I577,Exchange_Value)/1000),1)</f>
        <v>0</v>
      </c>
      <c r="CI577" s="218">
        <f>ROUND(IF($I577="Other HFC Blend",(AF577*$L577*SUMIF(Lists!$E$2:$E$133,'Quarterly Information'!$K577,Exchange_Value)+AF577*$N577*SUMIF(Lists!$E$2:$E$133,'Quarterly Information'!$M577,Exchange_Value)+AF577*$P577*SUMIF(Lists!$E$2:$E$133,'Quarterly Information'!$O577,Exchange_Value)+AF577*$R577*SUMIF(Lists!$E$2:$E$133,'Quarterly Information'!$Q577,Exchange_Value)+AF577*$T577*SUMIF(Lists!$E$2:$E$133,'Quarterly Information'!$S577,Exchange_Value))/1000,AF577*SUMIF(Lists!$E$2:$E$133,$I577,Exchange_Value)/1000),1)</f>
        <v>0</v>
      </c>
    </row>
    <row r="578" spans="1:87" ht="14" x14ac:dyDescent="0.25">
      <c r="A578" s="39">
        <v>536</v>
      </c>
      <c r="B578" s="90" t="str">
        <f t="shared" si="385"/>
        <v/>
      </c>
      <c r="C578" s="159"/>
      <c r="D578" s="91"/>
      <c r="E578" s="174"/>
      <c r="F578" s="92"/>
      <c r="G578" s="93"/>
      <c r="H578" s="94"/>
      <c r="I578" s="92"/>
      <c r="J578" s="200"/>
      <c r="K578" s="210"/>
      <c r="L578" s="95"/>
      <c r="M578" s="92"/>
      <c r="N578" s="95"/>
      <c r="O578" s="92"/>
      <c r="P578" s="95"/>
      <c r="Q578" s="128"/>
      <c r="R578" s="95"/>
      <c r="S578" s="128"/>
      <c r="T578" s="211"/>
      <c r="U578" s="203"/>
      <c r="V578" s="92"/>
      <c r="W578" s="96"/>
      <c r="X578" s="92"/>
      <c r="Y578" s="220"/>
      <c r="Z578" s="226"/>
      <c r="AA578" s="165"/>
      <c r="AB578" s="165"/>
      <c r="AC578" s="165"/>
      <c r="AD578" s="165"/>
      <c r="AE578" s="165"/>
      <c r="AF578" s="168"/>
      <c r="AG578"/>
      <c r="AH578" s="107">
        <f t="shared" si="387"/>
        <v>0</v>
      </c>
      <c r="AI578" s="107">
        <f t="shared" si="388"/>
        <v>0</v>
      </c>
      <c r="AJ578" s="107">
        <f t="shared" si="389"/>
        <v>0</v>
      </c>
      <c r="AK578" s="107">
        <f t="shared" si="390"/>
        <v>0</v>
      </c>
      <c r="AL578" s="107">
        <f t="shared" si="391"/>
        <v>0</v>
      </c>
      <c r="AM578" s="107">
        <f t="shared" si="386"/>
        <v>0</v>
      </c>
      <c r="AO578" s="161" t="e">
        <f t="shared" si="392"/>
        <v>#DIV/0!</v>
      </c>
      <c r="AP578" s="161" t="e">
        <f t="shared" si="393"/>
        <v>#DIV/0!</v>
      </c>
      <c r="AQ578" s="161" t="e">
        <f t="shared" si="394"/>
        <v>#DIV/0!</v>
      </c>
      <c r="AR578" s="161" t="e">
        <f t="shared" si="395"/>
        <v>#DIV/0!</v>
      </c>
      <c r="AS578" s="161" t="e">
        <f t="shared" si="396"/>
        <v>#DIV/0!</v>
      </c>
      <c r="AT578" s="107">
        <f t="shared" si="397"/>
        <v>0</v>
      </c>
      <c r="AU578" s="161" t="e">
        <f t="shared" si="398"/>
        <v>#DIV/0!</v>
      </c>
      <c r="AV578" s="161" t="e">
        <f t="shared" si="399"/>
        <v>#DIV/0!</v>
      </c>
      <c r="AW578" s="161" t="e">
        <f t="shared" si="400"/>
        <v>#DIV/0!</v>
      </c>
      <c r="AX578" s="161" t="e">
        <f t="shared" si="401"/>
        <v>#DIV/0!</v>
      </c>
      <c r="AY578" s="161" t="e">
        <f t="shared" si="402"/>
        <v>#DIV/0!</v>
      </c>
      <c r="AZ578" s="107">
        <f t="shared" si="403"/>
        <v>0</v>
      </c>
      <c r="BA578" s="161" t="e">
        <f t="shared" si="404"/>
        <v>#DIV/0!</v>
      </c>
      <c r="BB578" s="161" t="e">
        <f t="shared" si="405"/>
        <v>#DIV/0!</v>
      </c>
      <c r="BC578" s="161" t="e">
        <f t="shared" si="406"/>
        <v>#DIV/0!</v>
      </c>
      <c r="BD578" s="161" t="e">
        <f t="shared" si="407"/>
        <v>#DIV/0!</v>
      </c>
      <c r="BE578" s="161" t="e">
        <f t="shared" si="408"/>
        <v>#DIV/0!</v>
      </c>
      <c r="BF578" s="107">
        <f t="shared" si="409"/>
        <v>0</v>
      </c>
      <c r="BG578" s="161" t="e">
        <f t="shared" si="410"/>
        <v>#DIV/0!</v>
      </c>
      <c r="BH578" s="161" t="e">
        <f t="shared" si="411"/>
        <v>#DIV/0!</v>
      </c>
      <c r="BI578" s="161" t="e">
        <f t="shared" si="412"/>
        <v>#DIV/0!</v>
      </c>
      <c r="BJ578" s="161" t="e">
        <f t="shared" si="413"/>
        <v>#DIV/0!</v>
      </c>
      <c r="BK578" s="161" t="e">
        <f t="shared" si="414"/>
        <v>#DIV/0!</v>
      </c>
      <c r="BL578" s="107">
        <f t="shared" si="415"/>
        <v>0</v>
      </c>
      <c r="BM578" s="161" t="e">
        <f t="shared" si="416"/>
        <v>#DIV/0!</v>
      </c>
      <c r="BN578" s="161" t="e">
        <f t="shared" si="417"/>
        <v>#DIV/0!</v>
      </c>
      <c r="BO578" s="161" t="e">
        <f t="shared" si="418"/>
        <v>#DIV/0!</v>
      </c>
      <c r="BP578" s="161" t="e">
        <f t="shared" si="419"/>
        <v>#DIV/0!</v>
      </c>
      <c r="BQ578" s="161" t="e">
        <f t="shared" si="420"/>
        <v>#DIV/0!</v>
      </c>
      <c r="BR578" s="107">
        <f t="shared" si="421"/>
        <v>0</v>
      </c>
      <c r="BS578" s="161" t="e">
        <f t="shared" si="422"/>
        <v>#DIV/0!</v>
      </c>
      <c r="BT578" s="161" t="e">
        <f t="shared" si="423"/>
        <v>#DIV/0!</v>
      </c>
      <c r="BU578" s="161" t="e">
        <f t="shared" si="424"/>
        <v>#DIV/0!</v>
      </c>
      <c r="BV578" s="161" t="e">
        <f t="shared" si="425"/>
        <v>#DIV/0!</v>
      </c>
      <c r="BW578" s="161" t="e">
        <f t="shared" si="426"/>
        <v>#DIV/0!</v>
      </c>
      <c r="BX578" s="107">
        <f t="shared" si="427"/>
        <v>0</v>
      </c>
      <c r="BZ578" s="40" t="e">
        <f>VLOOKUP(I578,Lists!$D$2:$D$19,1,FALSE)</f>
        <v>#N/A</v>
      </c>
      <c r="CA578" s="40" t="e">
        <f>VLOOKUP($I578,Blends!$B$2:$B$115,1,FALSE)</f>
        <v>#N/A</v>
      </c>
      <c r="CC578" s="218">
        <f>ROUND(IF($I578="Other HFC Blend",(Z578*$L578*SUMIF(Lists!$E$2:$E$133,'Quarterly Information'!$K578,Exchange_Value)+Z578*$N578*SUMIF(Lists!$E$2:$E$133,'Quarterly Information'!$M578,Exchange_Value)+Z578*$P578*SUMIF(Lists!$E$2:$E$133,'Quarterly Information'!$O578,Exchange_Value)+Z578*$R578*SUMIF(Lists!$E$2:$E$133,'Quarterly Information'!$Q578,Exchange_Value)+Z578*$T578*SUMIF(Lists!$E$2:$E$133,'Quarterly Information'!$S578,Exchange_Value))/1000,Z578*SUMIF(Lists!$E$2:$E$133,$I578,Exchange_Value)/1000),1)</f>
        <v>0</v>
      </c>
      <c r="CD578" s="218">
        <f>ROUND(IF($I578="Other HFC Blend",(AA578*$L578*SUMIF(Lists!$E$2:$E$133,'Quarterly Information'!$K578,Exchange_Value)+AA578*$N578*SUMIF(Lists!$E$2:$E$133,'Quarterly Information'!$M578,Exchange_Value)+AA578*$P578*SUMIF(Lists!$E$2:$E$133,'Quarterly Information'!$O578,Exchange_Value)+AA578*$R578*SUMIF(Lists!$E$2:$E$133,'Quarterly Information'!$Q578,Exchange_Value)+AA578*$T578*SUMIF(Lists!$E$2:$E$133,'Quarterly Information'!$S578,Exchange_Value))/1000,AA578*SUMIF(Lists!$E$2:$E$133,$I578,Exchange_Value)/1000),1)</f>
        <v>0</v>
      </c>
      <c r="CE578" s="218">
        <f>ROUND(IF($I578="Other HFC Blend",(AB578*$L578*SUMIF(Lists!$E$2:$E$133,'Quarterly Information'!$K578,Exchange_Value)+AB578*$N578*SUMIF(Lists!$E$2:$E$133,'Quarterly Information'!$M578,Exchange_Value)+AB578*$P578*SUMIF(Lists!$E$2:$E$133,'Quarterly Information'!$O578,Exchange_Value)+AB578*$R578*SUMIF(Lists!$E$2:$E$133,'Quarterly Information'!$Q578,Exchange_Value)+AB578*$T578*SUMIF(Lists!$E$2:$E$133,'Quarterly Information'!$S578,Exchange_Value))/1000,AB578*SUMIF(Lists!$E$2:$E$133,$I578,Exchange_Value)/1000),1)</f>
        <v>0</v>
      </c>
      <c r="CF578" s="218">
        <f>ROUND(IF($I578="Other HFC Blend",(AC578*$L578*SUMIF(Lists!$E$2:$E$133,'Quarterly Information'!$K578,Exchange_Value)+AC578*$N578*SUMIF(Lists!$E$2:$E$133,'Quarterly Information'!$M578,Exchange_Value)+AC578*$P578*SUMIF(Lists!$E$2:$E$133,'Quarterly Information'!$O578,Exchange_Value)+AC578*$R578*SUMIF(Lists!$E$2:$E$133,'Quarterly Information'!$Q578,Exchange_Value)+AC578*$T578*SUMIF(Lists!$E$2:$E$133,'Quarterly Information'!$S578,Exchange_Value))/1000,AC578*SUMIF(Lists!$E$2:$E$133,$I578,Exchange_Value)/1000),1)</f>
        <v>0</v>
      </c>
      <c r="CG578" s="218">
        <f>ROUND(IF($I578="Other HFC Blend",(AD578*$L578*SUMIF(Lists!$E$2:$E$133,'Quarterly Information'!$K578,Exchange_Value)+AD578*$N578*SUMIF(Lists!$E$2:$E$133,'Quarterly Information'!$M578,Exchange_Value)+AD578*$P578*SUMIF(Lists!$E$2:$E$133,'Quarterly Information'!$O578,Exchange_Value)+AD578*$R578*SUMIF(Lists!$E$2:$E$133,'Quarterly Information'!$Q578,Exchange_Value)+AD578*$T578*SUMIF(Lists!$E$2:$E$133,'Quarterly Information'!$S578,Exchange_Value))/1000,AD578*SUMIF(Lists!$E$2:$E$133,$I578,Exchange_Value)/1000),1)</f>
        <v>0</v>
      </c>
      <c r="CH578" s="218">
        <f>ROUND(IF($I578="Other HFC Blend",(AE578*$L578*SUMIF(Lists!$E$2:$E$133,'Quarterly Information'!$K578,Exchange_Value)+AE578*$N578*SUMIF(Lists!$E$2:$E$133,'Quarterly Information'!$M578,Exchange_Value)+AE578*$P578*SUMIF(Lists!$E$2:$E$133,'Quarterly Information'!$O578,Exchange_Value)+AE578*$R578*SUMIF(Lists!$E$2:$E$133,'Quarterly Information'!$Q578,Exchange_Value)+AE578*$T578*SUMIF(Lists!$E$2:$E$133,'Quarterly Information'!$S578,Exchange_Value))/1000,AE578*SUMIF(Lists!$E$2:$E$133,$I578,Exchange_Value)/1000),1)</f>
        <v>0</v>
      </c>
      <c r="CI578" s="218">
        <f>ROUND(IF($I578="Other HFC Blend",(AF578*$L578*SUMIF(Lists!$E$2:$E$133,'Quarterly Information'!$K578,Exchange_Value)+AF578*$N578*SUMIF(Lists!$E$2:$E$133,'Quarterly Information'!$M578,Exchange_Value)+AF578*$P578*SUMIF(Lists!$E$2:$E$133,'Quarterly Information'!$O578,Exchange_Value)+AF578*$R578*SUMIF(Lists!$E$2:$E$133,'Quarterly Information'!$Q578,Exchange_Value)+AF578*$T578*SUMIF(Lists!$E$2:$E$133,'Quarterly Information'!$S578,Exchange_Value))/1000,AF578*SUMIF(Lists!$E$2:$E$133,$I578,Exchange_Value)/1000),1)</f>
        <v>0</v>
      </c>
    </row>
    <row r="579" spans="1:87" ht="14" x14ac:dyDescent="0.25">
      <c r="A579" s="39">
        <v>537</v>
      </c>
      <c r="B579" s="90" t="str">
        <f t="shared" si="385"/>
        <v/>
      </c>
      <c r="C579" s="159"/>
      <c r="D579" s="91"/>
      <c r="E579" s="174"/>
      <c r="F579" s="92"/>
      <c r="G579" s="93"/>
      <c r="H579" s="94"/>
      <c r="I579" s="92"/>
      <c r="J579" s="200"/>
      <c r="K579" s="210"/>
      <c r="L579" s="95"/>
      <c r="M579" s="92"/>
      <c r="N579" s="95"/>
      <c r="O579" s="92"/>
      <c r="P579" s="95"/>
      <c r="Q579" s="128"/>
      <c r="R579" s="95"/>
      <c r="S579" s="128"/>
      <c r="T579" s="211"/>
      <c r="U579" s="203"/>
      <c r="V579" s="92"/>
      <c r="W579" s="96"/>
      <c r="X579" s="92"/>
      <c r="Y579" s="220"/>
      <c r="Z579" s="226"/>
      <c r="AA579" s="165"/>
      <c r="AB579" s="165"/>
      <c r="AC579" s="165"/>
      <c r="AD579" s="165"/>
      <c r="AE579" s="165"/>
      <c r="AF579" s="168"/>
      <c r="AG579"/>
      <c r="AH579" s="107">
        <f t="shared" si="387"/>
        <v>0</v>
      </c>
      <c r="AI579" s="107">
        <f t="shared" si="388"/>
        <v>0</v>
      </c>
      <c r="AJ579" s="107">
        <f t="shared" si="389"/>
        <v>0</v>
      </c>
      <c r="AK579" s="107">
        <f t="shared" si="390"/>
        <v>0</v>
      </c>
      <c r="AL579" s="107">
        <f t="shared" si="391"/>
        <v>0</v>
      </c>
      <c r="AM579" s="107">
        <f t="shared" si="386"/>
        <v>0</v>
      </c>
      <c r="AO579" s="161" t="e">
        <f t="shared" si="392"/>
        <v>#DIV/0!</v>
      </c>
      <c r="AP579" s="161" t="e">
        <f t="shared" si="393"/>
        <v>#DIV/0!</v>
      </c>
      <c r="AQ579" s="161" t="e">
        <f t="shared" si="394"/>
        <v>#DIV/0!</v>
      </c>
      <c r="AR579" s="161" t="e">
        <f t="shared" si="395"/>
        <v>#DIV/0!</v>
      </c>
      <c r="AS579" s="161" t="e">
        <f t="shared" si="396"/>
        <v>#DIV/0!</v>
      </c>
      <c r="AT579" s="107">
        <f t="shared" si="397"/>
        <v>0</v>
      </c>
      <c r="AU579" s="161" t="e">
        <f t="shared" si="398"/>
        <v>#DIV/0!</v>
      </c>
      <c r="AV579" s="161" t="e">
        <f t="shared" si="399"/>
        <v>#DIV/0!</v>
      </c>
      <c r="AW579" s="161" t="e">
        <f t="shared" si="400"/>
        <v>#DIV/0!</v>
      </c>
      <c r="AX579" s="161" t="e">
        <f t="shared" si="401"/>
        <v>#DIV/0!</v>
      </c>
      <c r="AY579" s="161" t="e">
        <f t="shared" si="402"/>
        <v>#DIV/0!</v>
      </c>
      <c r="AZ579" s="107">
        <f t="shared" si="403"/>
        <v>0</v>
      </c>
      <c r="BA579" s="161" t="e">
        <f t="shared" si="404"/>
        <v>#DIV/0!</v>
      </c>
      <c r="BB579" s="161" t="e">
        <f t="shared" si="405"/>
        <v>#DIV/0!</v>
      </c>
      <c r="BC579" s="161" t="e">
        <f t="shared" si="406"/>
        <v>#DIV/0!</v>
      </c>
      <c r="BD579" s="161" t="e">
        <f t="shared" si="407"/>
        <v>#DIV/0!</v>
      </c>
      <c r="BE579" s="161" t="e">
        <f t="shared" si="408"/>
        <v>#DIV/0!</v>
      </c>
      <c r="BF579" s="107">
        <f t="shared" si="409"/>
        <v>0</v>
      </c>
      <c r="BG579" s="161" t="e">
        <f t="shared" si="410"/>
        <v>#DIV/0!</v>
      </c>
      <c r="BH579" s="161" t="e">
        <f t="shared" si="411"/>
        <v>#DIV/0!</v>
      </c>
      <c r="BI579" s="161" t="e">
        <f t="shared" si="412"/>
        <v>#DIV/0!</v>
      </c>
      <c r="BJ579" s="161" t="e">
        <f t="shared" si="413"/>
        <v>#DIV/0!</v>
      </c>
      <c r="BK579" s="161" t="e">
        <f t="shared" si="414"/>
        <v>#DIV/0!</v>
      </c>
      <c r="BL579" s="107">
        <f t="shared" si="415"/>
        <v>0</v>
      </c>
      <c r="BM579" s="161" t="e">
        <f t="shared" si="416"/>
        <v>#DIV/0!</v>
      </c>
      <c r="BN579" s="161" t="e">
        <f t="shared" si="417"/>
        <v>#DIV/0!</v>
      </c>
      <c r="BO579" s="161" t="e">
        <f t="shared" si="418"/>
        <v>#DIV/0!</v>
      </c>
      <c r="BP579" s="161" t="e">
        <f t="shared" si="419"/>
        <v>#DIV/0!</v>
      </c>
      <c r="BQ579" s="161" t="e">
        <f t="shared" si="420"/>
        <v>#DIV/0!</v>
      </c>
      <c r="BR579" s="107">
        <f t="shared" si="421"/>
        <v>0</v>
      </c>
      <c r="BS579" s="161" t="e">
        <f t="shared" si="422"/>
        <v>#DIV/0!</v>
      </c>
      <c r="BT579" s="161" t="e">
        <f t="shared" si="423"/>
        <v>#DIV/0!</v>
      </c>
      <c r="BU579" s="161" t="e">
        <f t="shared" si="424"/>
        <v>#DIV/0!</v>
      </c>
      <c r="BV579" s="161" t="e">
        <f t="shared" si="425"/>
        <v>#DIV/0!</v>
      </c>
      <c r="BW579" s="161" t="e">
        <f t="shared" si="426"/>
        <v>#DIV/0!</v>
      </c>
      <c r="BX579" s="107">
        <f t="shared" si="427"/>
        <v>0</v>
      </c>
      <c r="BZ579" s="40" t="e">
        <f>VLOOKUP(I579,Lists!$D$2:$D$19,1,FALSE)</f>
        <v>#N/A</v>
      </c>
      <c r="CA579" s="40" t="e">
        <f>VLOOKUP($I579,Blends!$B$2:$B$115,1,FALSE)</f>
        <v>#N/A</v>
      </c>
      <c r="CC579" s="218">
        <f>ROUND(IF($I579="Other HFC Blend",(Z579*$L579*SUMIF(Lists!$E$2:$E$133,'Quarterly Information'!$K579,Exchange_Value)+Z579*$N579*SUMIF(Lists!$E$2:$E$133,'Quarterly Information'!$M579,Exchange_Value)+Z579*$P579*SUMIF(Lists!$E$2:$E$133,'Quarterly Information'!$O579,Exchange_Value)+Z579*$R579*SUMIF(Lists!$E$2:$E$133,'Quarterly Information'!$Q579,Exchange_Value)+Z579*$T579*SUMIF(Lists!$E$2:$E$133,'Quarterly Information'!$S579,Exchange_Value))/1000,Z579*SUMIF(Lists!$E$2:$E$133,$I579,Exchange_Value)/1000),1)</f>
        <v>0</v>
      </c>
      <c r="CD579" s="218">
        <f>ROUND(IF($I579="Other HFC Blend",(AA579*$L579*SUMIF(Lists!$E$2:$E$133,'Quarterly Information'!$K579,Exchange_Value)+AA579*$N579*SUMIF(Lists!$E$2:$E$133,'Quarterly Information'!$M579,Exchange_Value)+AA579*$P579*SUMIF(Lists!$E$2:$E$133,'Quarterly Information'!$O579,Exchange_Value)+AA579*$R579*SUMIF(Lists!$E$2:$E$133,'Quarterly Information'!$Q579,Exchange_Value)+AA579*$T579*SUMIF(Lists!$E$2:$E$133,'Quarterly Information'!$S579,Exchange_Value))/1000,AA579*SUMIF(Lists!$E$2:$E$133,$I579,Exchange_Value)/1000),1)</f>
        <v>0</v>
      </c>
      <c r="CE579" s="218">
        <f>ROUND(IF($I579="Other HFC Blend",(AB579*$L579*SUMIF(Lists!$E$2:$E$133,'Quarterly Information'!$K579,Exchange_Value)+AB579*$N579*SUMIF(Lists!$E$2:$E$133,'Quarterly Information'!$M579,Exchange_Value)+AB579*$P579*SUMIF(Lists!$E$2:$E$133,'Quarterly Information'!$O579,Exchange_Value)+AB579*$R579*SUMIF(Lists!$E$2:$E$133,'Quarterly Information'!$Q579,Exchange_Value)+AB579*$T579*SUMIF(Lists!$E$2:$E$133,'Quarterly Information'!$S579,Exchange_Value))/1000,AB579*SUMIF(Lists!$E$2:$E$133,$I579,Exchange_Value)/1000),1)</f>
        <v>0</v>
      </c>
      <c r="CF579" s="218">
        <f>ROUND(IF($I579="Other HFC Blend",(AC579*$L579*SUMIF(Lists!$E$2:$E$133,'Quarterly Information'!$K579,Exchange_Value)+AC579*$N579*SUMIF(Lists!$E$2:$E$133,'Quarterly Information'!$M579,Exchange_Value)+AC579*$P579*SUMIF(Lists!$E$2:$E$133,'Quarterly Information'!$O579,Exchange_Value)+AC579*$R579*SUMIF(Lists!$E$2:$E$133,'Quarterly Information'!$Q579,Exchange_Value)+AC579*$T579*SUMIF(Lists!$E$2:$E$133,'Quarterly Information'!$S579,Exchange_Value))/1000,AC579*SUMIF(Lists!$E$2:$E$133,$I579,Exchange_Value)/1000),1)</f>
        <v>0</v>
      </c>
      <c r="CG579" s="218">
        <f>ROUND(IF($I579="Other HFC Blend",(AD579*$L579*SUMIF(Lists!$E$2:$E$133,'Quarterly Information'!$K579,Exchange_Value)+AD579*$N579*SUMIF(Lists!$E$2:$E$133,'Quarterly Information'!$M579,Exchange_Value)+AD579*$P579*SUMIF(Lists!$E$2:$E$133,'Quarterly Information'!$O579,Exchange_Value)+AD579*$R579*SUMIF(Lists!$E$2:$E$133,'Quarterly Information'!$Q579,Exchange_Value)+AD579*$T579*SUMIF(Lists!$E$2:$E$133,'Quarterly Information'!$S579,Exchange_Value))/1000,AD579*SUMIF(Lists!$E$2:$E$133,$I579,Exchange_Value)/1000),1)</f>
        <v>0</v>
      </c>
      <c r="CH579" s="218">
        <f>ROUND(IF($I579="Other HFC Blend",(AE579*$L579*SUMIF(Lists!$E$2:$E$133,'Quarterly Information'!$K579,Exchange_Value)+AE579*$N579*SUMIF(Lists!$E$2:$E$133,'Quarterly Information'!$M579,Exchange_Value)+AE579*$P579*SUMIF(Lists!$E$2:$E$133,'Quarterly Information'!$O579,Exchange_Value)+AE579*$R579*SUMIF(Lists!$E$2:$E$133,'Quarterly Information'!$Q579,Exchange_Value)+AE579*$T579*SUMIF(Lists!$E$2:$E$133,'Quarterly Information'!$S579,Exchange_Value))/1000,AE579*SUMIF(Lists!$E$2:$E$133,$I579,Exchange_Value)/1000),1)</f>
        <v>0</v>
      </c>
      <c r="CI579" s="218">
        <f>ROUND(IF($I579="Other HFC Blend",(AF579*$L579*SUMIF(Lists!$E$2:$E$133,'Quarterly Information'!$K579,Exchange_Value)+AF579*$N579*SUMIF(Lists!$E$2:$E$133,'Quarterly Information'!$M579,Exchange_Value)+AF579*$P579*SUMIF(Lists!$E$2:$E$133,'Quarterly Information'!$O579,Exchange_Value)+AF579*$R579*SUMIF(Lists!$E$2:$E$133,'Quarterly Information'!$Q579,Exchange_Value)+AF579*$T579*SUMIF(Lists!$E$2:$E$133,'Quarterly Information'!$S579,Exchange_Value))/1000,AF579*SUMIF(Lists!$E$2:$E$133,$I579,Exchange_Value)/1000),1)</f>
        <v>0</v>
      </c>
    </row>
    <row r="580" spans="1:87" ht="14" x14ac:dyDescent="0.25">
      <c r="A580" s="39">
        <v>538</v>
      </c>
      <c r="B580" s="90" t="str">
        <f t="shared" si="385"/>
        <v/>
      </c>
      <c r="C580" s="159"/>
      <c r="D580" s="91"/>
      <c r="E580" s="174"/>
      <c r="F580" s="92"/>
      <c r="G580" s="93"/>
      <c r="H580" s="94"/>
      <c r="I580" s="92"/>
      <c r="J580" s="200"/>
      <c r="K580" s="210"/>
      <c r="L580" s="95"/>
      <c r="M580" s="92"/>
      <c r="N580" s="95"/>
      <c r="O580" s="92"/>
      <c r="P580" s="95"/>
      <c r="Q580" s="128"/>
      <c r="R580" s="95"/>
      <c r="S580" s="128"/>
      <c r="T580" s="211"/>
      <c r="U580" s="203"/>
      <c r="V580" s="92"/>
      <c r="W580" s="96"/>
      <c r="X580" s="92"/>
      <c r="Y580" s="220"/>
      <c r="Z580" s="226"/>
      <c r="AA580" s="165"/>
      <c r="AB580" s="165"/>
      <c r="AC580" s="165"/>
      <c r="AD580" s="165"/>
      <c r="AE580" s="165"/>
      <c r="AF580" s="168"/>
      <c r="AG580"/>
      <c r="AH580" s="107">
        <f t="shared" si="387"/>
        <v>0</v>
      </c>
      <c r="AI580" s="107">
        <f t="shared" si="388"/>
        <v>0</v>
      </c>
      <c r="AJ580" s="107">
        <f t="shared" si="389"/>
        <v>0</v>
      </c>
      <c r="AK580" s="107">
        <f t="shared" si="390"/>
        <v>0</v>
      </c>
      <c r="AL580" s="107">
        <f t="shared" si="391"/>
        <v>0</v>
      </c>
      <c r="AM580" s="107">
        <f t="shared" si="386"/>
        <v>0</v>
      </c>
      <c r="AO580" s="161" t="e">
        <f t="shared" si="392"/>
        <v>#DIV/0!</v>
      </c>
      <c r="AP580" s="161" t="e">
        <f t="shared" si="393"/>
        <v>#DIV/0!</v>
      </c>
      <c r="AQ580" s="161" t="e">
        <f t="shared" si="394"/>
        <v>#DIV/0!</v>
      </c>
      <c r="AR580" s="161" t="e">
        <f t="shared" si="395"/>
        <v>#DIV/0!</v>
      </c>
      <c r="AS580" s="161" t="e">
        <f t="shared" si="396"/>
        <v>#DIV/0!</v>
      </c>
      <c r="AT580" s="107">
        <f t="shared" si="397"/>
        <v>0</v>
      </c>
      <c r="AU580" s="161" t="e">
        <f t="shared" si="398"/>
        <v>#DIV/0!</v>
      </c>
      <c r="AV580" s="161" t="e">
        <f t="shared" si="399"/>
        <v>#DIV/0!</v>
      </c>
      <c r="AW580" s="161" t="e">
        <f t="shared" si="400"/>
        <v>#DIV/0!</v>
      </c>
      <c r="AX580" s="161" t="e">
        <f t="shared" si="401"/>
        <v>#DIV/0!</v>
      </c>
      <c r="AY580" s="161" t="e">
        <f t="shared" si="402"/>
        <v>#DIV/0!</v>
      </c>
      <c r="AZ580" s="107">
        <f t="shared" si="403"/>
        <v>0</v>
      </c>
      <c r="BA580" s="161" t="e">
        <f t="shared" si="404"/>
        <v>#DIV/0!</v>
      </c>
      <c r="BB580" s="161" t="e">
        <f t="shared" si="405"/>
        <v>#DIV/0!</v>
      </c>
      <c r="BC580" s="161" t="e">
        <f t="shared" si="406"/>
        <v>#DIV/0!</v>
      </c>
      <c r="BD580" s="161" t="e">
        <f t="shared" si="407"/>
        <v>#DIV/0!</v>
      </c>
      <c r="BE580" s="161" t="e">
        <f t="shared" si="408"/>
        <v>#DIV/0!</v>
      </c>
      <c r="BF580" s="107">
        <f t="shared" si="409"/>
        <v>0</v>
      </c>
      <c r="BG580" s="161" t="e">
        <f t="shared" si="410"/>
        <v>#DIV/0!</v>
      </c>
      <c r="BH580" s="161" t="e">
        <f t="shared" si="411"/>
        <v>#DIV/0!</v>
      </c>
      <c r="BI580" s="161" t="e">
        <f t="shared" si="412"/>
        <v>#DIV/0!</v>
      </c>
      <c r="BJ580" s="161" t="e">
        <f t="shared" si="413"/>
        <v>#DIV/0!</v>
      </c>
      <c r="BK580" s="161" t="e">
        <f t="shared" si="414"/>
        <v>#DIV/0!</v>
      </c>
      <c r="BL580" s="107">
        <f t="shared" si="415"/>
        <v>0</v>
      </c>
      <c r="BM580" s="161" t="e">
        <f t="shared" si="416"/>
        <v>#DIV/0!</v>
      </c>
      <c r="BN580" s="161" t="e">
        <f t="shared" si="417"/>
        <v>#DIV/0!</v>
      </c>
      <c r="BO580" s="161" t="e">
        <f t="shared" si="418"/>
        <v>#DIV/0!</v>
      </c>
      <c r="BP580" s="161" t="e">
        <f t="shared" si="419"/>
        <v>#DIV/0!</v>
      </c>
      <c r="BQ580" s="161" t="e">
        <f t="shared" si="420"/>
        <v>#DIV/0!</v>
      </c>
      <c r="BR580" s="107">
        <f t="shared" si="421"/>
        <v>0</v>
      </c>
      <c r="BS580" s="161" t="e">
        <f t="shared" si="422"/>
        <v>#DIV/0!</v>
      </c>
      <c r="BT580" s="161" t="e">
        <f t="shared" si="423"/>
        <v>#DIV/0!</v>
      </c>
      <c r="BU580" s="161" t="e">
        <f t="shared" si="424"/>
        <v>#DIV/0!</v>
      </c>
      <c r="BV580" s="161" t="e">
        <f t="shared" si="425"/>
        <v>#DIV/0!</v>
      </c>
      <c r="BW580" s="161" t="e">
        <f t="shared" si="426"/>
        <v>#DIV/0!</v>
      </c>
      <c r="BX580" s="107">
        <f t="shared" si="427"/>
        <v>0</v>
      </c>
      <c r="BZ580" s="40" t="e">
        <f>VLOOKUP(I580,Lists!$D$2:$D$19,1,FALSE)</f>
        <v>#N/A</v>
      </c>
      <c r="CA580" s="40" t="e">
        <f>VLOOKUP($I580,Blends!$B$2:$B$115,1,FALSE)</f>
        <v>#N/A</v>
      </c>
      <c r="CC580" s="218">
        <f>ROUND(IF($I580="Other HFC Blend",(Z580*$L580*SUMIF(Lists!$E$2:$E$133,'Quarterly Information'!$K580,Exchange_Value)+Z580*$N580*SUMIF(Lists!$E$2:$E$133,'Quarterly Information'!$M580,Exchange_Value)+Z580*$P580*SUMIF(Lists!$E$2:$E$133,'Quarterly Information'!$O580,Exchange_Value)+Z580*$R580*SUMIF(Lists!$E$2:$E$133,'Quarterly Information'!$Q580,Exchange_Value)+Z580*$T580*SUMIF(Lists!$E$2:$E$133,'Quarterly Information'!$S580,Exchange_Value))/1000,Z580*SUMIF(Lists!$E$2:$E$133,$I580,Exchange_Value)/1000),1)</f>
        <v>0</v>
      </c>
      <c r="CD580" s="218">
        <f>ROUND(IF($I580="Other HFC Blend",(AA580*$L580*SUMIF(Lists!$E$2:$E$133,'Quarterly Information'!$K580,Exchange_Value)+AA580*$N580*SUMIF(Lists!$E$2:$E$133,'Quarterly Information'!$M580,Exchange_Value)+AA580*$P580*SUMIF(Lists!$E$2:$E$133,'Quarterly Information'!$O580,Exchange_Value)+AA580*$R580*SUMIF(Lists!$E$2:$E$133,'Quarterly Information'!$Q580,Exchange_Value)+AA580*$T580*SUMIF(Lists!$E$2:$E$133,'Quarterly Information'!$S580,Exchange_Value))/1000,AA580*SUMIF(Lists!$E$2:$E$133,$I580,Exchange_Value)/1000),1)</f>
        <v>0</v>
      </c>
      <c r="CE580" s="218">
        <f>ROUND(IF($I580="Other HFC Blend",(AB580*$L580*SUMIF(Lists!$E$2:$E$133,'Quarterly Information'!$K580,Exchange_Value)+AB580*$N580*SUMIF(Lists!$E$2:$E$133,'Quarterly Information'!$M580,Exchange_Value)+AB580*$P580*SUMIF(Lists!$E$2:$E$133,'Quarterly Information'!$O580,Exchange_Value)+AB580*$R580*SUMIF(Lists!$E$2:$E$133,'Quarterly Information'!$Q580,Exchange_Value)+AB580*$T580*SUMIF(Lists!$E$2:$E$133,'Quarterly Information'!$S580,Exchange_Value))/1000,AB580*SUMIF(Lists!$E$2:$E$133,$I580,Exchange_Value)/1000),1)</f>
        <v>0</v>
      </c>
      <c r="CF580" s="218">
        <f>ROUND(IF($I580="Other HFC Blend",(AC580*$L580*SUMIF(Lists!$E$2:$E$133,'Quarterly Information'!$K580,Exchange_Value)+AC580*$N580*SUMIF(Lists!$E$2:$E$133,'Quarterly Information'!$M580,Exchange_Value)+AC580*$P580*SUMIF(Lists!$E$2:$E$133,'Quarterly Information'!$O580,Exchange_Value)+AC580*$R580*SUMIF(Lists!$E$2:$E$133,'Quarterly Information'!$Q580,Exchange_Value)+AC580*$T580*SUMIF(Lists!$E$2:$E$133,'Quarterly Information'!$S580,Exchange_Value))/1000,AC580*SUMIF(Lists!$E$2:$E$133,$I580,Exchange_Value)/1000),1)</f>
        <v>0</v>
      </c>
      <c r="CG580" s="218">
        <f>ROUND(IF($I580="Other HFC Blend",(AD580*$L580*SUMIF(Lists!$E$2:$E$133,'Quarterly Information'!$K580,Exchange_Value)+AD580*$N580*SUMIF(Lists!$E$2:$E$133,'Quarterly Information'!$M580,Exchange_Value)+AD580*$P580*SUMIF(Lists!$E$2:$E$133,'Quarterly Information'!$O580,Exchange_Value)+AD580*$R580*SUMIF(Lists!$E$2:$E$133,'Quarterly Information'!$Q580,Exchange_Value)+AD580*$T580*SUMIF(Lists!$E$2:$E$133,'Quarterly Information'!$S580,Exchange_Value))/1000,AD580*SUMIF(Lists!$E$2:$E$133,$I580,Exchange_Value)/1000),1)</f>
        <v>0</v>
      </c>
      <c r="CH580" s="218">
        <f>ROUND(IF($I580="Other HFC Blend",(AE580*$L580*SUMIF(Lists!$E$2:$E$133,'Quarterly Information'!$K580,Exchange_Value)+AE580*$N580*SUMIF(Lists!$E$2:$E$133,'Quarterly Information'!$M580,Exchange_Value)+AE580*$P580*SUMIF(Lists!$E$2:$E$133,'Quarterly Information'!$O580,Exchange_Value)+AE580*$R580*SUMIF(Lists!$E$2:$E$133,'Quarterly Information'!$Q580,Exchange_Value)+AE580*$T580*SUMIF(Lists!$E$2:$E$133,'Quarterly Information'!$S580,Exchange_Value))/1000,AE580*SUMIF(Lists!$E$2:$E$133,$I580,Exchange_Value)/1000),1)</f>
        <v>0</v>
      </c>
      <c r="CI580" s="218">
        <f>ROUND(IF($I580="Other HFC Blend",(AF580*$L580*SUMIF(Lists!$E$2:$E$133,'Quarterly Information'!$K580,Exchange_Value)+AF580*$N580*SUMIF(Lists!$E$2:$E$133,'Quarterly Information'!$M580,Exchange_Value)+AF580*$P580*SUMIF(Lists!$E$2:$E$133,'Quarterly Information'!$O580,Exchange_Value)+AF580*$R580*SUMIF(Lists!$E$2:$E$133,'Quarterly Information'!$Q580,Exchange_Value)+AF580*$T580*SUMIF(Lists!$E$2:$E$133,'Quarterly Information'!$S580,Exchange_Value))/1000,AF580*SUMIF(Lists!$E$2:$E$133,$I580,Exchange_Value)/1000),1)</f>
        <v>0</v>
      </c>
    </row>
    <row r="581" spans="1:87" ht="14" x14ac:dyDescent="0.25">
      <c r="A581" s="39">
        <v>539</v>
      </c>
      <c r="B581" s="90" t="str">
        <f t="shared" si="385"/>
        <v/>
      </c>
      <c r="C581" s="159"/>
      <c r="D581" s="91"/>
      <c r="E581" s="174"/>
      <c r="F581" s="92"/>
      <c r="G581" s="93"/>
      <c r="H581" s="94"/>
      <c r="I581" s="92"/>
      <c r="J581" s="200"/>
      <c r="K581" s="210"/>
      <c r="L581" s="95"/>
      <c r="M581" s="92"/>
      <c r="N581" s="95"/>
      <c r="O581" s="92"/>
      <c r="P581" s="95"/>
      <c r="Q581" s="128"/>
      <c r="R581" s="95"/>
      <c r="S581" s="128"/>
      <c r="T581" s="211"/>
      <c r="U581" s="203"/>
      <c r="V581" s="92"/>
      <c r="W581" s="96"/>
      <c r="X581" s="92"/>
      <c r="Y581" s="220"/>
      <c r="Z581" s="226"/>
      <c r="AA581" s="165"/>
      <c r="AB581" s="165"/>
      <c r="AC581" s="165"/>
      <c r="AD581" s="165"/>
      <c r="AE581" s="165"/>
      <c r="AF581" s="168"/>
      <c r="AG581"/>
      <c r="AH581" s="107">
        <f t="shared" si="387"/>
        <v>0</v>
      </c>
      <c r="AI581" s="107">
        <f t="shared" si="388"/>
        <v>0</v>
      </c>
      <c r="AJ581" s="107">
        <f t="shared" si="389"/>
        <v>0</v>
      </c>
      <c r="AK581" s="107">
        <f t="shared" si="390"/>
        <v>0</v>
      </c>
      <c r="AL581" s="107">
        <f t="shared" si="391"/>
        <v>0</v>
      </c>
      <c r="AM581" s="107">
        <f t="shared" si="386"/>
        <v>0</v>
      </c>
      <c r="AO581" s="161" t="e">
        <f t="shared" si="392"/>
        <v>#DIV/0!</v>
      </c>
      <c r="AP581" s="161" t="e">
        <f t="shared" si="393"/>
        <v>#DIV/0!</v>
      </c>
      <c r="AQ581" s="161" t="e">
        <f t="shared" si="394"/>
        <v>#DIV/0!</v>
      </c>
      <c r="AR581" s="161" t="e">
        <f t="shared" si="395"/>
        <v>#DIV/0!</v>
      </c>
      <c r="AS581" s="161" t="e">
        <f t="shared" si="396"/>
        <v>#DIV/0!</v>
      </c>
      <c r="AT581" s="107">
        <f t="shared" si="397"/>
        <v>0</v>
      </c>
      <c r="AU581" s="161" t="e">
        <f t="shared" si="398"/>
        <v>#DIV/0!</v>
      </c>
      <c r="AV581" s="161" t="e">
        <f t="shared" si="399"/>
        <v>#DIV/0!</v>
      </c>
      <c r="AW581" s="161" t="e">
        <f t="shared" si="400"/>
        <v>#DIV/0!</v>
      </c>
      <c r="AX581" s="161" t="e">
        <f t="shared" si="401"/>
        <v>#DIV/0!</v>
      </c>
      <c r="AY581" s="161" t="e">
        <f t="shared" si="402"/>
        <v>#DIV/0!</v>
      </c>
      <c r="AZ581" s="107">
        <f t="shared" si="403"/>
        <v>0</v>
      </c>
      <c r="BA581" s="161" t="e">
        <f t="shared" si="404"/>
        <v>#DIV/0!</v>
      </c>
      <c r="BB581" s="161" t="e">
        <f t="shared" si="405"/>
        <v>#DIV/0!</v>
      </c>
      <c r="BC581" s="161" t="e">
        <f t="shared" si="406"/>
        <v>#DIV/0!</v>
      </c>
      <c r="BD581" s="161" t="e">
        <f t="shared" si="407"/>
        <v>#DIV/0!</v>
      </c>
      <c r="BE581" s="161" t="e">
        <f t="shared" si="408"/>
        <v>#DIV/0!</v>
      </c>
      <c r="BF581" s="107">
        <f t="shared" si="409"/>
        <v>0</v>
      </c>
      <c r="BG581" s="161" t="e">
        <f t="shared" si="410"/>
        <v>#DIV/0!</v>
      </c>
      <c r="BH581" s="161" t="e">
        <f t="shared" si="411"/>
        <v>#DIV/0!</v>
      </c>
      <c r="BI581" s="161" t="e">
        <f t="shared" si="412"/>
        <v>#DIV/0!</v>
      </c>
      <c r="BJ581" s="161" t="e">
        <f t="shared" si="413"/>
        <v>#DIV/0!</v>
      </c>
      <c r="BK581" s="161" t="e">
        <f t="shared" si="414"/>
        <v>#DIV/0!</v>
      </c>
      <c r="BL581" s="107">
        <f t="shared" si="415"/>
        <v>0</v>
      </c>
      <c r="BM581" s="161" t="e">
        <f t="shared" si="416"/>
        <v>#DIV/0!</v>
      </c>
      <c r="BN581" s="161" t="e">
        <f t="shared" si="417"/>
        <v>#DIV/0!</v>
      </c>
      <c r="BO581" s="161" t="e">
        <f t="shared" si="418"/>
        <v>#DIV/0!</v>
      </c>
      <c r="BP581" s="161" t="e">
        <f t="shared" si="419"/>
        <v>#DIV/0!</v>
      </c>
      <c r="BQ581" s="161" t="e">
        <f t="shared" si="420"/>
        <v>#DIV/0!</v>
      </c>
      <c r="BR581" s="107">
        <f t="shared" si="421"/>
        <v>0</v>
      </c>
      <c r="BS581" s="161" t="e">
        <f t="shared" si="422"/>
        <v>#DIV/0!</v>
      </c>
      <c r="BT581" s="161" t="e">
        <f t="shared" si="423"/>
        <v>#DIV/0!</v>
      </c>
      <c r="BU581" s="161" t="e">
        <f t="shared" si="424"/>
        <v>#DIV/0!</v>
      </c>
      <c r="BV581" s="161" t="e">
        <f t="shared" si="425"/>
        <v>#DIV/0!</v>
      </c>
      <c r="BW581" s="161" t="e">
        <f t="shared" si="426"/>
        <v>#DIV/0!</v>
      </c>
      <c r="BX581" s="107">
        <f t="shared" si="427"/>
        <v>0</v>
      </c>
      <c r="BZ581" s="40" t="e">
        <f>VLOOKUP(I581,Lists!$D$2:$D$19,1,FALSE)</f>
        <v>#N/A</v>
      </c>
      <c r="CA581" s="40" t="e">
        <f>VLOOKUP($I581,Blends!$B$2:$B$115,1,FALSE)</f>
        <v>#N/A</v>
      </c>
      <c r="CC581" s="218">
        <f>ROUND(IF($I581="Other HFC Blend",(Z581*$L581*SUMIF(Lists!$E$2:$E$133,'Quarterly Information'!$K581,Exchange_Value)+Z581*$N581*SUMIF(Lists!$E$2:$E$133,'Quarterly Information'!$M581,Exchange_Value)+Z581*$P581*SUMIF(Lists!$E$2:$E$133,'Quarterly Information'!$O581,Exchange_Value)+Z581*$R581*SUMIF(Lists!$E$2:$E$133,'Quarterly Information'!$Q581,Exchange_Value)+Z581*$T581*SUMIF(Lists!$E$2:$E$133,'Quarterly Information'!$S581,Exchange_Value))/1000,Z581*SUMIF(Lists!$E$2:$E$133,$I581,Exchange_Value)/1000),1)</f>
        <v>0</v>
      </c>
      <c r="CD581" s="218">
        <f>ROUND(IF($I581="Other HFC Blend",(AA581*$L581*SUMIF(Lists!$E$2:$E$133,'Quarterly Information'!$K581,Exchange_Value)+AA581*$N581*SUMIF(Lists!$E$2:$E$133,'Quarterly Information'!$M581,Exchange_Value)+AA581*$P581*SUMIF(Lists!$E$2:$E$133,'Quarterly Information'!$O581,Exchange_Value)+AA581*$R581*SUMIF(Lists!$E$2:$E$133,'Quarterly Information'!$Q581,Exchange_Value)+AA581*$T581*SUMIF(Lists!$E$2:$E$133,'Quarterly Information'!$S581,Exchange_Value))/1000,AA581*SUMIF(Lists!$E$2:$E$133,$I581,Exchange_Value)/1000),1)</f>
        <v>0</v>
      </c>
      <c r="CE581" s="218">
        <f>ROUND(IF($I581="Other HFC Blend",(AB581*$L581*SUMIF(Lists!$E$2:$E$133,'Quarterly Information'!$K581,Exchange_Value)+AB581*$N581*SUMIF(Lists!$E$2:$E$133,'Quarterly Information'!$M581,Exchange_Value)+AB581*$P581*SUMIF(Lists!$E$2:$E$133,'Quarterly Information'!$O581,Exchange_Value)+AB581*$R581*SUMIF(Lists!$E$2:$E$133,'Quarterly Information'!$Q581,Exchange_Value)+AB581*$T581*SUMIF(Lists!$E$2:$E$133,'Quarterly Information'!$S581,Exchange_Value))/1000,AB581*SUMIF(Lists!$E$2:$E$133,$I581,Exchange_Value)/1000),1)</f>
        <v>0</v>
      </c>
      <c r="CF581" s="218">
        <f>ROUND(IF($I581="Other HFC Blend",(AC581*$L581*SUMIF(Lists!$E$2:$E$133,'Quarterly Information'!$K581,Exchange_Value)+AC581*$N581*SUMIF(Lists!$E$2:$E$133,'Quarterly Information'!$M581,Exchange_Value)+AC581*$P581*SUMIF(Lists!$E$2:$E$133,'Quarterly Information'!$O581,Exchange_Value)+AC581*$R581*SUMIF(Lists!$E$2:$E$133,'Quarterly Information'!$Q581,Exchange_Value)+AC581*$T581*SUMIF(Lists!$E$2:$E$133,'Quarterly Information'!$S581,Exchange_Value))/1000,AC581*SUMIF(Lists!$E$2:$E$133,$I581,Exchange_Value)/1000),1)</f>
        <v>0</v>
      </c>
      <c r="CG581" s="218">
        <f>ROUND(IF($I581="Other HFC Blend",(AD581*$L581*SUMIF(Lists!$E$2:$E$133,'Quarterly Information'!$K581,Exchange_Value)+AD581*$N581*SUMIF(Lists!$E$2:$E$133,'Quarterly Information'!$M581,Exchange_Value)+AD581*$P581*SUMIF(Lists!$E$2:$E$133,'Quarterly Information'!$O581,Exchange_Value)+AD581*$R581*SUMIF(Lists!$E$2:$E$133,'Quarterly Information'!$Q581,Exchange_Value)+AD581*$T581*SUMIF(Lists!$E$2:$E$133,'Quarterly Information'!$S581,Exchange_Value))/1000,AD581*SUMIF(Lists!$E$2:$E$133,$I581,Exchange_Value)/1000),1)</f>
        <v>0</v>
      </c>
      <c r="CH581" s="218">
        <f>ROUND(IF($I581="Other HFC Blend",(AE581*$L581*SUMIF(Lists!$E$2:$E$133,'Quarterly Information'!$K581,Exchange_Value)+AE581*$N581*SUMIF(Lists!$E$2:$E$133,'Quarterly Information'!$M581,Exchange_Value)+AE581*$P581*SUMIF(Lists!$E$2:$E$133,'Quarterly Information'!$O581,Exchange_Value)+AE581*$R581*SUMIF(Lists!$E$2:$E$133,'Quarterly Information'!$Q581,Exchange_Value)+AE581*$T581*SUMIF(Lists!$E$2:$E$133,'Quarterly Information'!$S581,Exchange_Value))/1000,AE581*SUMIF(Lists!$E$2:$E$133,$I581,Exchange_Value)/1000),1)</f>
        <v>0</v>
      </c>
      <c r="CI581" s="218">
        <f>ROUND(IF($I581="Other HFC Blend",(AF581*$L581*SUMIF(Lists!$E$2:$E$133,'Quarterly Information'!$K581,Exchange_Value)+AF581*$N581*SUMIF(Lists!$E$2:$E$133,'Quarterly Information'!$M581,Exchange_Value)+AF581*$P581*SUMIF(Lists!$E$2:$E$133,'Quarterly Information'!$O581,Exchange_Value)+AF581*$R581*SUMIF(Lists!$E$2:$E$133,'Quarterly Information'!$Q581,Exchange_Value)+AF581*$T581*SUMIF(Lists!$E$2:$E$133,'Quarterly Information'!$S581,Exchange_Value))/1000,AF581*SUMIF(Lists!$E$2:$E$133,$I581,Exchange_Value)/1000),1)</f>
        <v>0</v>
      </c>
    </row>
    <row r="582" spans="1:87" ht="14" x14ac:dyDescent="0.25">
      <c r="A582" s="39">
        <v>540</v>
      </c>
      <c r="B582" s="90" t="str">
        <f t="shared" si="385"/>
        <v/>
      </c>
      <c r="C582" s="159"/>
      <c r="D582" s="91"/>
      <c r="E582" s="174"/>
      <c r="F582" s="92"/>
      <c r="G582" s="93"/>
      <c r="H582" s="94"/>
      <c r="I582" s="92"/>
      <c r="J582" s="200"/>
      <c r="K582" s="210"/>
      <c r="L582" s="95"/>
      <c r="M582" s="92"/>
      <c r="N582" s="95"/>
      <c r="O582" s="92"/>
      <c r="P582" s="95"/>
      <c r="Q582" s="128"/>
      <c r="R582" s="95"/>
      <c r="S582" s="128"/>
      <c r="T582" s="211"/>
      <c r="U582" s="203"/>
      <c r="V582" s="92"/>
      <c r="W582" s="96"/>
      <c r="X582" s="92"/>
      <c r="Y582" s="220"/>
      <c r="Z582" s="226"/>
      <c r="AA582" s="165"/>
      <c r="AB582" s="165"/>
      <c r="AC582" s="165"/>
      <c r="AD582" s="165"/>
      <c r="AE582" s="165"/>
      <c r="AF582" s="168"/>
      <c r="AG582"/>
      <c r="AH582" s="107">
        <f t="shared" si="387"/>
        <v>0</v>
      </c>
      <c r="AI582" s="107">
        <f t="shared" si="388"/>
        <v>0</v>
      </c>
      <c r="AJ582" s="107">
        <f t="shared" si="389"/>
        <v>0</v>
      </c>
      <c r="AK582" s="107">
        <f t="shared" si="390"/>
        <v>0</v>
      </c>
      <c r="AL582" s="107">
        <f t="shared" si="391"/>
        <v>0</v>
      </c>
      <c r="AM582" s="107">
        <f t="shared" si="386"/>
        <v>0</v>
      </c>
      <c r="AO582" s="161" t="e">
        <f t="shared" si="392"/>
        <v>#DIV/0!</v>
      </c>
      <c r="AP582" s="161" t="e">
        <f t="shared" si="393"/>
        <v>#DIV/0!</v>
      </c>
      <c r="AQ582" s="161" t="e">
        <f t="shared" si="394"/>
        <v>#DIV/0!</v>
      </c>
      <c r="AR582" s="161" t="e">
        <f t="shared" si="395"/>
        <v>#DIV/0!</v>
      </c>
      <c r="AS582" s="161" t="e">
        <f t="shared" si="396"/>
        <v>#DIV/0!</v>
      </c>
      <c r="AT582" s="107">
        <f t="shared" si="397"/>
        <v>0</v>
      </c>
      <c r="AU582" s="161" t="e">
        <f t="shared" si="398"/>
        <v>#DIV/0!</v>
      </c>
      <c r="AV582" s="161" t="e">
        <f t="shared" si="399"/>
        <v>#DIV/0!</v>
      </c>
      <c r="AW582" s="161" t="e">
        <f t="shared" si="400"/>
        <v>#DIV/0!</v>
      </c>
      <c r="AX582" s="161" t="e">
        <f t="shared" si="401"/>
        <v>#DIV/0!</v>
      </c>
      <c r="AY582" s="161" t="e">
        <f t="shared" si="402"/>
        <v>#DIV/0!</v>
      </c>
      <c r="AZ582" s="107">
        <f t="shared" si="403"/>
        <v>0</v>
      </c>
      <c r="BA582" s="161" t="e">
        <f t="shared" si="404"/>
        <v>#DIV/0!</v>
      </c>
      <c r="BB582" s="161" t="e">
        <f t="shared" si="405"/>
        <v>#DIV/0!</v>
      </c>
      <c r="BC582" s="161" t="e">
        <f t="shared" si="406"/>
        <v>#DIV/0!</v>
      </c>
      <c r="BD582" s="161" t="e">
        <f t="shared" si="407"/>
        <v>#DIV/0!</v>
      </c>
      <c r="BE582" s="161" t="e">
        <f t="shared" si="408"/>
        <v>#DIV/0!</v>
      </c>
      <c r="BF582" s="107">
        <f t="shared" si="409"/>
        <v>0</v>
      </c>
      <c r="BG582" s="161" t="e">
        <f t="shared" si="410"/>
        <v>#DIV/0!</v>
      </c>
      <c r="BH582" s="161" t="e">
        <f t="shared" si="411"/>
        <v>#DIV/0!</v>
      </c>
      <c r="BI582" s="161" t="e">
        <f t="shared" si="412"/>
        <v>#DIV/0!</v>
      </c>
      <c r="BJ582" s="161" t="e">
        <f t="shared" si="413"/>
        <v>#DIV/0!</v>
      </c>
      <c r="BK582" s="161" t="e">
        <f t="shared" si="414"/>
        <v>#DIV/0!</v>
      </c>
      <c r="BL582" s="107">
        <f t="shared" si="415"/>
        <v>0</v>
      </c>
      <c r="BM582" s="161" t="e">
        <f t="shared" si="416"/>
        <v>#DIV/0!</v>
      </c>
      <c r="BN582" s="161" t="e">
        <f t="shared" si="417"/>
        <v>#DIV/0!</v>
      </c>
      <c r="BO582" s="161" t="e">
        <f t="shared" si="418"/>
        <v>#DIV/0!</v>
      </c>
      <c r="BP582" s="161" t="e">
        <f t="shared" si="419"/>
        <v>#DIV/0!</v>
      </c>
      <c r="BQ582" s="161" t="e">
        <f t="shared" si="420"/>
        <v>#DIV/0!</v>
      </c>
      <c r="BR582" s="107">
        <f t="shared" si="421"/>
        <v>0</v>
      </c>
      <c r="BS582" s="161" t="e">
        <f t="shared" si="422"/>
        <v>#DIV/0!</v>
      </c>
      <c r="BT582" s="161" t="e">
        <f t="shared" si="423"/>
        <v>#DIV/0!</v>
      </c>
      <c r="BU582" s="161" t="e">
        <f t="shared" si="424"/>
        <v>#DIV/0!</v>
      </c>
      <c r="BV582" s="161" t="e">
        <f t="shared" si="425"/>
        <v>#DIV/0!</v>
      </c>
      <c r="BW582" s="161" t="e">
        <f t="shared" si="426"/>
        <v>#DIV/0!</v>
      </c>
      <c r="BX582" s="107">
        <f t="shared" si="427"/>
        <v>0</v>
      </c>
      <c r="BZ582" s="40" t="e">
        <f>VLOOKUP(I582,Lists!$D$2:$D$19,1,FALSE)</f>
        <v>#N/A</v>
      </c>
      <c r="CA582" s="40" t="e">
        <f>VLOOKUP($I582,Blends!$B$2:$B$115,1,FALSE)</f>
        <v>#N/A</v>
      </c>
      <c r="CC582" s="218">
        <f>ROUND(IF($I582="Other HFC Blend",(Z582*$L582*SUMIF(Lists!$E$2:$E$133,'Quarterly Information'!$K582,Exchange_Value)+Z582*$N582*SUMIF(Lists!$E$2:$E$133,'Quarterly Information'!$M582,Exchange_Value)+Z582*$P582*SUMIF(Lists!$E$2:$E$133,'Quarterly Information'!$O582,Exchange_Value)+Z582*$R582*SUMIF(Lists!$E$2:$E$133,'Quarterly Information'!$Q582,Exchange_Value)+Z582*$T582*SUMIF(Lists!$E$2:$E$133,'Quarterly Information'!$S582,Exchange_Value))/1000,Z582*SUMIF(Lists!$E$2:$E$133,$I582,Exchange_Value)/1000),1)</f>
        <v>0</v>
      </c>
      <c r="CD582" s="218">
        <f>ROUND(IF($I582="Other HFC Blend",(AA582*$L582*SUMIF(Lists!$E$2:$E$133,'Quarterly Information'!$K582,Exchange_Value)+AA582*$N582*SUMIF(Lists!$E$2:$E$133,'Quarterly Information'!$M582,Exchange_Value)+AA582*$P582*SUMIF(Lists!$E$2:$E$133,'Quarterly Information'!$O582,Exchange_Value)+AA582*$R582*SUMIF(Lists!$E$2:$E$133,'Quarterly Information'!$Q582,Exchange_Value)+AA582*$T582*SUMIF(Lists!$E$2:$E$133,'Quarterly Information'!$S582,Exchange_Value))/1000,AA582*SUMIF(Lists!$E$2:$E$133,$I582,Exchange_Value)/1000),1)</f>
        <v>0</v>
      </c>
      <c r="CE582" s="218">
        <f>ROUND(IF($I582="Other HFC Blend",(AB582*$L582*SUMIF(Lists!$E$2:$E$133,'Quarterly Information'!$K582,Exchange_Value)+AB582*$N582*SUMIF(Lists!$E$2:$E$133,'Quarterly Information'!$M582,Exchange_Value)+AB582*$P582*SUMIF(Lists!$E$2:$E$133,'Quarterly Information'!$O582,Exchange_Value)+AB582*$R582*SUMIF(Lists!$E$2:$E$133,'Quarterly Information'!$Q582,Exchange_Value)+AB582*$T582*SUMIF(Lists!$E$2:$E$133,'Quarterly Information'!$S582,Exchange_Value))/1000,AB582*SUMIF(Lists!$E$2:$E$133,$I582,Exchange_Value)/1000),1)</f>
        <v>0</v>
      </c>
      <c r="CF582" s="218">
        <f>ROUND(IF($I582="Other HFC Blend",(AC582*$L582*SUMIF(Lists!$E$2:$E$133,'Quarterly Information'!$K582,Exchange_Value)+AC582*$N582*SUMIF(Lists!$E$2:$E$133,'Quarterly Information'!$M582,Exchange_Value)+AC582*$P582*SUMIF(Lists!$E$2:$E$133,'Quarterly Information'!$O582,Exchange_Value)+AC582*$R582*SUMIF(Lists!$E$2:$E$133,'Quarterly Information'!$Q582,Exchange_Value)+AC582*$T582*SUMIF(Lists!$E$2:$E$133,'Quarterly Information'!$S582,Exchange_Value))/1000,AC582*SUMIF(Lists!$E$2:$E$133,$I582,Exchange_Value)/1000),1)</f>
        <v>0</v>
      </c>
      <c r="CG582" s="218">
        <f>ROUND(IF($I582="Other HFC Blend",(AD582*$L582*SUMIF(Lists!$E$2:$E$133,'Quarterly Information'!$K582,Exchange_Value)+AD582*$N582*SUMIF(Lists!$E$2:$E$133,'Quarterly Information'!$M582,Exchange_Value)+AD582*$P582*SUMIF(Lists!$E$2:$E$133,'Quarterly Information'!$O582,Exchange_Value)+AD582*$R582*SUMIF(Lists!$E$2:$E$133,'Quarterly Information'!$Q582,Exchange_Value)+AD582*$T582*SUMIF(Lists!$E$2:$E$133,'Quarterly Information'!$S582,Exchange_Value))/1000,AD582*SUMIF(Lists!$E$2:$E$133,$I582,Exchange_Value)/1000),1)</f>
        <v>0</v>
      </c>
      <c r="CH582" s="218">
        <f>ROUND(IF($I582="Other HFC Blend",(AE582*$L582*SUMIF(Lists!$E$2:$E$133,'Quarterly Information'!$K582,Exchange_Value)+AE582*$N582*SUMIF(Lists!$E$2:$E$133,'Quarterly Information'!$M582,Exchange_Value)+AE582*$P582*SUMIF(Lists!$E$2:$E$133,'Quarterly Information'!$O582,Exchange_Value)+AE582*$R582*SUMIF(Lists!$E$2:$E$133,'Quarterly Information'!$Q582,Exchange_Value)+AE582*$T582*SUMIF(Lists!$E$2:$E$133,'Quarterly Information'!$S582,Exchange_Value))/1000,AE582*SUMIF(Lists!$E$2:$E$133,$I582,Exchange_Value)/1000),1)</f>
        <v>0</v>
      </c>
      <c r="CI582" s="218">
        <f>ROUND(IF($I582="Other HFC Blend",(AF582*$L582*SUMIF(Lists!$E$2:$E$133,'Quarterly Information'!$K582,Exchange_Value)+AF582*$N582*SUMIF(Lists!$E$2:$E$133,'Quarterly Information'!$M582,Exchange_Value)+AF582*$P582*SUMIF(Lists!$E$2:$E$133,'Quarterly Information'!$O582,Exchange_Value)+AF582*$R582*SUMIF(Lists!$E$2:$E$133,'Quarterly Information'!$Q582,Exchange_Value)+AF582*$T582*SUMIF(Lists!$E$2:$E$133,'Quarterly Information'!$S582,Exchange_Value))/1000,AF582*SUMIF(Lists!$E$2:$E$133,$I582,Exchange_Value)/1000),1)</f>
        <v>0</v>
      </c>
    </row>
    <row r="583" spans="1:87" ht="14" x14ac:dyDescent="0.25">
      <c r="A583" s="39">
        <v>541</v>
      </c>
      <c r="B583" s="90" t="str">
        <f t="shared" si="385"/>
        <v/>
      </c>
      <c r="C583" s="159"/>
      <c r="D583" s="91"/>
      <c r="E583" s="174"/>
      <c r="F583" s="92"/>
      <c r="G583" s="93"/>
      <c r="H583" s="94"/>
      <c r="I583" s="92"/>
      <c r="J583" s="200"/>
      <c r="K583" s="210"/>
      <c r="L583" s="95"/>
      <c r="M583" s="92"/>
      <c r="N583" s="95"/>
      <c r="O583" s="92"/>
      <c r="P583" s="95"/>
      <c r="Q583" s="128"/>
      <c r="R583" s="95"/>
      <c r="S583" s="128"/>
      <c r="T583" s="211"/>
      <c r="U583" s="203"/>
      <c r="V583" s="92"/>
      <c r="W583" s="96"/>
      <c r="X583" s="92"/>
      <c r="Y583" s="220"/>
      <c r="Z583" s="226"/>
      <c r="AA583" s="165"/>
      <c r="AB583" s="165"/>
      <c r="AC583" s="165"/>
      <c r="AD583" s="165"/>
      <c r="AE583" s="165"/>
      <c r="AF583" s="168"/>
      <c r="AG583"/>
      <c r="AH583" s="107">
        <f t="shared" si="387"/>
        <v>0</v>
      </c>
      <c r="AI583" s="107">
        <f t="shared" si="388"/>
        <v>0</v>
      </c>
      <c r="AJ583" s="107">
        <f t="shared" si="389"/>
        <v>0</v>
      </c>
      <c r="AK583" s="107">
        <f t="shared" si="390"/>
        <v>0</v>
      </c>
      <c r="AL583" s="107">
        <f t="shared" si="391"/>
        <v>0</v>
      </c>
      <c r="AM583" s="107">
        <f t="shared" si="386"/>
        <v>0</v>
      </c>
      <c r="AO583" s="161" t="e">
        <f t="shared" si="392"/>
        <v>#DIV/0!</v>
      </c>
      <c r="AP583" s="161" t="e">
        <f t="shared" si="393"/>
        <v>#DIV/0!</v>
      </c>
      <c r="AQ583" s="161" t="e">
        <f t="shared" si="394"/>
        <v>#DIV/0!</v>
      </c>
      <c r="AR583" s="161" t="e">
        <f t="shared" si="395"/>
        <v>#DIV/0!</v>
      </c>
      <c r="AS583" s="161" t="e">
        <f t="shared" si="396"/>
        <v>#DIV/0!</v>
      </c>
      <c r="AT583" s="107">
        <f t="shared" si="397"/>
        <v>0</v>
      </c>
      <c r="AU583" s="161" t="e">
        <f t="shared" si="398"/>
        <v>#DIV/0!</v>
      </c>
      <c r="AV583" s="161" t="e">
        <f t="shared" si="399"/>
        <v>#DIV/0!</v>
      </c>
      <c r="AW583" s="161" t="e">
        <f t="shared" si="400"/>
        <v>#DIV/0!</v>
      </c>
      <c r="AX583" s="161" t="e">
        <f t="shared" si="401"/>
        <v>#DIV/0!</v>
      </c>
      <c r="AY583" s="161" t="e">
        <f t="shared" si="402"/>
        <v>#DIV/0!</v>
      </c>
      <c r="AZ583" s="107">
        <f t="shared" si="403"/>
        <v>0</v>
      </c>
      <c r="BA583" s="161" t="e">
        <f t="shared" si="404"/>
        <v>#DIV/0!</v>
      </c>
      <c r="BB583" s="161" t="e">
        <f t="shared" si="405"/>
        <v>#DIV/0!</v>
      </c>
      <c r="BC583" s="161" t="e">
        <f t="shared" si="406"/>
        <v>#DIV/0!</v>
      </c>
      <c r="BD583" s="161" t="e">
        <f t="shared" si="407"/>
        <v>#DIV/0!</v>
      </c>
      <c r="BE583" s="161" t="e">
        <f t="shared" si="408"/>
        <v>#DIV/0!</v>
      </c>
      <c r="BF583" s="107">
        <f t="shared" si="409"/>
        <v>0</v>
      </c>
      <c r="BG583" s="161" t="e">
        <f t="shared" si="410"/>
        <v>#DIV/0!</v>
      </c>
      <c r="BH583" s="161" t="e">
        <f t="shared" si="411"/>
        <v>#DIV/0!</v>
      </c>
      <c r="BI583" s="161" t="e">
        <f t="shared" si="412"/>
        <v>#DIV/0!</v>
      </c>
      <c r="BJ583" s="161" t="e">
        <f t="shared" si="413"/>
        <v>#DIV/0!</v>
      </c>
      <c r="BK583" s="161" t="e">
        <f t="shared" si="414"/>
        <v>#DIV/0!</v>
      </c>
      <c r="BL583" s="107">
        <f t="shared" si="415"/>
        <v>0</v>
      </c>
      <c r="BM583" s="161" t="e">
        <f t="shared" si="416"/>
        <v>#DIV/0!</v>
      </c>
      <c r="BN583" s="161" t="e">
        <f t="shared" si="417"/>
        <v>#DIV/0!</v>
      </c>
      <c r="BO583" s="161" t="e">
        <f t="shared" si="418"/>
        <v>#DIV/0!</v>
      </c>
      <c r="BP583" s="161" t="e">
        <f t="shared" si="419"/>
        <v>#DIV/0!</v>
      </c>
      <c r="BQ583" s="161" t="e">
        <f t="shared" si="420"/>
        <v>#DIV/0!</v>
      </c>
      <c r="BR583" s="107">
        <f t="shared" si="421"/>
        <v>0</v>
      </c>
      <c r="BS583" s="161" t="e">
        <f t="shared" si="422"/>
        <v>#DIV/0!</v>
      </c>
      <c r="BT583" s="161" t="e">
        <f t="shared" si="423"/>
        <v>#DIV/0!</v>
      </c>
      <c r="BU583" s="161" t="e">
        <f t="shared" si="424"/>
        <v>#DIV/0!</v>
      </c>
      <c r="BV583" s="161" t="e">
        <f t="shared" si="425"/>
        <v>#DIV/0!</v>
      </c>
      <c r="BW583" s="161" t="e">
        <f t="shared" si="426"/>
        <v>#DIV/0!</v>
      </c>
      <c r="BX583" s="107">
        <f t="shared" si="427"/>
        <v>0</v>
      </c>
      <c r="BZ583" s="40" t="e">
        <f>VLOOKUP(I583,Lists!$D$2:$D$19,1,FALSE)</f>
        <v>#N/A</v>
      </c>
      <c r="CA583" s="40" t="e">
        <f>VLOOKUP($I583,Blends!$B$2:$B$115,1,FALSE)</f>
        <v>#N/A</v>
      </c>
      <c r="CC583" s="218">
        <f>ROUND(IF($I583="Other HFC Blend",(Z583*$L583*SUMIF(Lists!$E$2:$E$133,'Quarterly Information'!$K583,Exchange_Value)+Z583*$N583*SUMIF(Lists!$E$2:$E$133,'Quarterly Information'!$M583,Exchange_Value)+Z583*$P583*SUMIF(Lists!$E$2:$E$133,'Quarterly Information'!$O583,Exchange_Value)+Z583*$R583*SUMIF(Lists!$E$2:$E$133,'Quarterly Information'!$Q583,Exchange_Value)+Z583*$T583*SUMIF(Lists!$E$2:$E$133,'Quarterly Information'!$S583,Exchange_Value))/1000,Z583*SUMIF(Lists!$E$2:$E$133,$I583,Exchange_Value)/1000),1)</f>
        <v>0</v>
      </c>
      <c r="CD583" s="218">
        <f>ROUND(IF($I583="Other HFC Blend",(AA583*$L583*SUMIF(Lists!$E$2:$E$133,'Quarterly Information'!$K583,Exchange_Value)+AA583*$N583*SUMIF(Lists!$E$2:$E$133,'Quarterly Information'!$M583,Exchange_Value)+AA583*$P583*SUMIF(Lists!$E$2:$E$133,'Quarterly Information'!$O583,Exchange_Value)+AA583*$R583*SUMIF(Lists!$E$2:$E$133,'Quarterly Information'!$Q583,Exchange_Value)+AA583*$T583*SUMIF(Lists!$E$2:$E$133,'Quarterly Information'!$S583,Exchange_Value))/1000,AA583*SUMIF(Lists!$E$2:$E$133,$I583,Exchange_Value)/1000),1)</f>
        <v>0</v>
      </c>
      <c r="CE583" s="218">
        <f>ROUND(IF($I583="Other HFC Blend",(AB583*$L583*SUMIF(Lists!$E$2:$E$133,'Quarterly Information'!$K583,Exchange_Value)+AB583*$N583*SUMIF(Lists!$E$2:$E$133,'Quarterly Information'!$M583,Exchange_Value)+AB583*$P583*SUMIF(Lists!$E$2:$E$133,'Quarterly Information'!$O583,Exchange_Value)+AB583*$R583*SUMIF(Lists!$E$2:$E$133,'Quarterly Information'!$Q583,Exchange_Value)+AB583*$T583*SUMIF(Lists!$E$2:$E$133,'Quarterly Information'!$S583,Exchange_Value))/1000,AB583*SUMIF(Lists!$E$2:$E$133,$I583,Exchange_Value)/1000),1)</f>
        <v>0</v>
      </c>
      <c r="CF583" s="218">
        <f>ROUND(IF($I583="Other HFC Blend",(AC583*$L583*SUMIF(Lists!$E$2:$E$133,'Quarterly Information'!$K583,Exchange_Value)+AC583*$N583*SUMIF(Lists!$E$2:$E$133,'Quarterly Information'!$M583,Exchange_Value)+AC583*$P583*SUMIF(Lists!$E$2:$E$133,'Quarterly Information'!$O583,Exchange_Value)+AC583*$R583*SUMIF(Lists!$E$2:$E$133,'Quarterly Information'!$Q583,Exchange_Value)+AC583*$T583*SUMIF(Lists!$E$2:$E$133,'Quarterly Information'!$S583,Exchange_Value))/1000,AC583*SUMIF(Lists!$E$2:$E$133,$I583,Exchange_Value)/1000),1)</f>
        <v>0</v>
      </c>
      <c r="CG583" s="218">
        <f>ROUND(IF($I583="Other HFC Blend",(AD583*$L583*SUMIF(Lists!$E$2:$E$133,'Quarterly Information'!$K583,Exchange_Value)+AD583*$N583*SUMIF(Lists!$E$2:$E$133,'Quarterly Information'!$M583,Exchange_Value)+AD583*$P583*SUMIF(Lists!$E$2:$E$133,'Quarterly Information'!$O583,Exchange_Value)+AD583*$R583*SUMIF(Lists!$E$2:$E$133,'Quarterly Information'!$Q583,Exchange_Value)+AD583*$T583*SUMIF(Lists!$E$2:$E$133,'Quarterly Information'!$S583,Exchange_Value))/1000,AD583*SUMIF(Lists!$E$2:$E$133,$I583,Exchange_Value)/1000),1)</f>
        <v>0</v>
      </c>
      <c r="CH583" s="218">
        <f>ROUND(IF($I583="Other HFC Blend",(AE583*$L583*SUMIF(Lists!$E$2:$E$133,'Quarterly Information'!$K583,Exchange_Value)+AE583*$N583*SUMIF(Lists!$E$2:$E$133,'Quarterly Information'!$M583,Exchange_Value)+AE583*$P583*SUMIF(Lists!$E$2:$E$133,'Quarterly Information'!$O583,Exchange_Value)+AE583*$R583*SUMIF(Lists!$E$2:$E$133,'Quarterly Information'!$Q583,Exchange_Value)+AE583*$T583*SUMIF(Lists!$E$2:$E$133,'Quarterly Information'!$S583,Exchange_Value))/1000,AE583*SUMIF(Lists!$E$2:$E$133,$I583,Exchange_Value)/1000),1)</f>
        <v>0</v>
      </c>
      <c r="CI583" s="218">
        <f>ROUND(IF($I583="Other HFC Blend",(AF583*$L583*SUMIF(Lists!$E$2:$E$133,'Quarterly Information'!$K583,Exchange_Value)+AF583*$N583*SUMIF(Lists!$E$2:$E$133,'Quarterly Information'!$M583,Exchange_Value)+AF583*$P583*SUMIF(Lists!$E$2:$E$133,'Quarterly Information'!$O583,Exchange_Value)+AF583*$R583*SUMIF(Lists!$E$2:$E$133,'Quarterly Information'!$Q583,Exchange_Value)+AF583*$T583*SUMIF(Lists!$E$2:$E$133,'Quarterly Information'!$S583,Exchange_Value))/1000,AF583*SUMIF(Lists!$E$2:$E$133,$I583,Exchange_Value)/1000),1)</f>
        <v>0</v>
      </c>
    </row>
    <row r="584" spans="1:87" ht="14" x14ac:dyDescent="0.25">
      <c r="A584" s="39">
        <v>542</v>
      </c>
      <c r="B584" s="90" t="str">
        <f t="shared" si="385"/>
        <v/>
      </c>
      <c r="C584" s="159"/>
      <c r="D584" s="91"/>
      <c r="E584" s="174"/>
      <c r="F584" s="92"/>
      <c r="G584" s="93"/>
      <c r="H584" s="94"/>
      <c r="I584" s="92"/>
      <c r="J584" s="200"/>
      <c r="K584" s="210"/>
      <c r="L584" s="95"/>
      <c r="M584" s="92"/>
      <c r="N584" s="95"/>
      <c r="O584" s="92"/>
      <c r="P584" s="95"/>
      <c r="Q584" s="128"/>
      <c r="R584" s="95"/>
      <c r="S584" s="128"/>
      <c r="T584" s="211"/>
      <c r="U584" s="203"/>
      <c r="V584" s="92"/>
      <c r="W584" s="96"/>
      <c r="X584" s="92"/>
      <c r="Y584" s="220"/>
      <c r="Z584" s="226"/>
      <c r="AA584" s="165"/>
      <c r="AB584" s="165"/>
      <c r="AC584" s="165"/>
      <c r="AD584" s="165"/>
      <c r="AE584" s="165"/>
      <c r="AF584" s="168"/>
      <c r="AG584"/>
      <c r="AH584" s="107">
        <f t="shared" si="387"/>
        <v>0</v>
      </c>
      <c r="AI584" s="107">
        <f t="shared" si="388"/>
        <v>0</v>
      </c>
      <c r="AJ584" s="107">
        <f t="shared" si="389"/>
        <v>0</v>
      </c>
      <c r="AK584" s="107">
        <f t="shared" si="390"/>
        <v>0</v>
      </c>
      <c r="AL584" s="107">
        <f t="shared" si="391"/>
        <v>0</v>
      </c>
      <c r="AM584" s="107">
        <f t="shared" si="386"/>
        <v>0</v>
      </c>
      <c r="AO584" s="161" t="e">
        <f t="shared" si="392"/>
        <v>#DIV/0!</v>
      </c>
      <c r="AP584" s="161" t="e">
        <f t="shared" si="393"/>
        <v>#DIV/0!</v>
      </c>
      <c r="AQ584" s="161" t="e">
        <f t="shared" si="394"/>
        <v>#DIV/0!</v>
      </c>
      <c r="AR584" s="161" t="e">
        <f t="shared" si="395"/>
        <v>#DIV/0!</v>
      </c>
      <c r="AS584" s="161" t="e">
        <f t="shared" si="396"/>
        <v>#DIV/0!</v>
      </c>
      <c r="AT584" s="107">
        <f t="shared" si="397"/>
        <v>0</v>
      </c>
      <c r="AU584" s="161" t="e">
        <f t="shared" si="398"/>
        <v>#DIV/0!</v>
      </c>
      <c r="AV584" s="161" t="e">
        <f t="shared" si="399"/>
        <v>#DIV/0!</v>
      </c>
      <c r="AW584" s="161" t="e">
        <f t="shared" si="400"/>
        <v>#DIV/0!</v>
      </c>
      <c r="AX584" s="161" t="e">
        <f t="shared" si="401"/>
        <v>#DIV/0!</v>
      </c>
      <c r="AY584" s="161" t="e">
        <f t="shared" si="402"/>
        <v>#DIV/0!</v>
      </c>
      <c r="AZ584" s="107">
        <f t="shared" si="403"/>
        <v>0</v>
      </c>
      <c r="BA584" s="161" t="e">
        <f t="shared" si="404"/>
        <v>#DIV/0!</v>
      </c>
      <c r="BB584" s="161" t="e">
        <f t="shared" si="405"/>
        <v>#DIV/0!</v>
      </c>
      <c r="BC584" s="161" t="e">
        <f t="shared" si="406"/>
        <v>#DIV/0!</v>
      </c>
      <c r="BD584" s="161" t="e">
        <f t="shared" si="407"/>
        <v>#DIV/0!</v>
      </c>
      <c r="BE584" s="161" t="e">
        <f t="shared" si="408"/>
        <v>#DIV/0!</v>
      </c>
      <c r="BF584" s="107">
        <f t="shared" si="409"/>
        <v>0</v>
      </c>
      <c r="BG584" s="161" t="e">
        <f t="shared" si="410"/>
        <v>#DIV/0!</v>
      </c>
      <c r="BH584" s="161" t="e">
        <f t="shared" si="411"/>
        <v>#DIV/0!</v>
      </c>
      <c r="BI584" s="161" t="e">
        <f t="shared" si="412"/>
        <v>#DIV/0!</v>
      </c>
      <c r="BJ584" s="161" t="e">
        <f t="shared" si="413"/>
        <v>#DIV/0!</v>
      </c>
      <c r="BK584" s="161" t="e">
        <f t="shared" si="414"/>
        <v>#DIV/0!</v>
      </c>
      <c r="BL584" s="107">
        <f t="shared" si="415"/>
        <v>0</v>
      </c>
      <c r="BM584" s="161" t="e">
        <f t="shared" si="416"/>
        <v>#DIV/0!</v>
      </c>
      <c r="BN584" s="161" t="e">
        <f t="shared" si="417"/>
        <v>#DIV/0!</v>
      </c>
      <c r="BO584" s="161" t="e">
        <f t="shared" si="418"/>
        <v>#DIV/0!</v>
      </c>
      <c r="BP584" s="161" t="e">
        <f t="shared" si="419"/>
        <v>#DIV/0!</v>
      </c>
      <c r="BQ584" s="161" t="e">
        <f t="shared" si="420"/>
        <v>#DIV/0!</v>
      </c>
      <c r="BR584" s="107">
        <f t="shared" si="421"/>
        <v>0</v>
      </c>
      <c r="BS584" s="161" t="e">
        <f t="shared" si="422"/>
        <v>#DIV/0!</v>
      </c>
      <c r="BT584" s="161" t="e">
        <f t="shared" si="423"/>
        <v>#DIV/0!</v>
      </c>
      <c r="BU584" s="161" t="e">
        <f t="shared" si="424"/>
        <v>#DIV/0!</v>
      </c>
      <c r="BV584" s="161" t="e">
        <f t="shared" si="425"/>
        <v>#DIV/0!</v>
      </c>
      <c r="BW584" s="161" t="e">
        <f t="shared" si="426"/>
        <v>#DIV/0!</v>
      </c>
      <c r="BX584" s="107">
        <f t="shared" si="427"/>
        <v>0</v>
      </c>
      <c r="BZ584" s="40" t="e">
        <f>VLOOKUP(I584,Lists!$D$2:$D$19,1,FALSE)</f>
        <v>#N/A</v>
      </c>
      <c r="CA584" s="40" t="e">
        <f>VLOOKUP($I584,Blends!$B$2:$B$115,1,FALSE)</f>
        <v>#N/A</v>
      </c>
      <c r="CC584" s="218">
        <f>ROUND(IF($I584="Other HFC Blend",(Z584*$L584*SUMIF(Lists!$E$2:$E$133,'Quarterly Information'!$K584,Exchange_Value)+Z584*$N584*SUMIF(Lists!$E$2:$E$133,'Quarterly Information'!$M584,Exchange_Value)+Z584*$P584*SUMIF(Lists!$E$2:$E$133,'Quarterly Information'!$O584,Exchange_Value)+Z584*$R584*SUMIF(Lists!$E$2:$E$133,'Quarterly Information'!$Q584,Exchange_Value)+Z584*$T584*SUMIF(Lists!$E$2:$E$133,'Quarterly Information'!$S584,Exchange_Value))/1000,Z584*SUMIF(Lists!$E$2:$E$133,$I584,Exchange_Value)/1000),1)</f>
        <v>0</v>
      </c>
      <c r="CD584" s="218">
        <f>ROUND(IF($I584="Other HFC Blend",(AA584*$L584*SUMIF(Lists!$E$2:$E$133,'Quarterly Information'!$K584,Exchange_Value)+AA584*$N584*SUMIF(Lists!$E$2:$E$133,'Quarterly Information'!$M584,Exchange_Value)+AA584*$P584*SUMIF(Lists!$E$2:$E$133,'Quarterly Information'!$O584,Exchange_Value)+AA584*$R584*SUMIF(Lists!$E$2:$E$133,'Quarterly Information'!$Q584,Exchange_Value)+AA584*$T584*SUMIF(Lists!$E$2:$E$133,'Quarterly Information'!$S584,Exchange_Value))/1000,AA584*SUMIF(Lists!$E$2:$E$133,$I584,Exchange_Value)/1000),1)</f>
        <v>0</v>
      </c>
      <c r="CE584" s="218">
        <f>ROUND(IF($I584="Other HFC Blend",(AB584*$L584*SUMIF(Lists!$E$2:$E$133,'Quarterly Information'!$K584,Exchange_Value)+AB584*$N584*SUMIF(Lists!$E$2:$E$133,'Quarterly Information'!$M584,Exchange_Value)+AB584*$P584*SUMIF(Lists!$E$2:$E$133,'Quarterly Information'!$O584,Exchange_Value)+AB584*$R584*SUMIF(Lists!$E$2:$E$133,'Quarterly Information'!$Q584,Exchange_Value)+AB584*$T584*SUMIF(Lists!$E$2:$E$133,'Quarterly Information'!$S584,Exchange_Value))/1000,AB584*SUMIF(Lists!$E$2:$E$133,$I584,Exchange_Value)/1000),1)</f>
        <v>0</v>
      </c>
      <c r="CF584" s="218">
        <f>ROUND(IF($I584="Other HFC Blend",(AC584*$L584*SUMIF(Lists!$E$2:$E$133,'Quarterly Information'!$K584,Exchange_Value)+AC584*$N584*SUMIF(Lists!$E$2:$E$133,'Quarterly Information'!$M584,Exchange_Value)+AC584*$P584*SUMIF(Lists!$E$2:$E$133,'Quarterly Information'!$O584,Exchange_Value)+AC584*$R584*SUMIF(Lists!$E$2:$E$133,'Quarterly Information'!$Q584,Exchange_Value)+AC584*$T584*SUMIF(Lists!$E$2:$E$133,'Quarterly Information'!$S584,Exchange_Value))/1000,AC584*SUMIF(Lists!$E$2:$E$133,$I584,Exchange_Value)/1000),1)</f>
        <v>0</v>
      </c>
      <c r="CG584" s="218">
        <f>ROUND(IF($I584="Other HFC Blend",(AD584*$L584*SUMIF(Lists!$E$2:$E$133,'Quarterly Information'!$K584,Exchange_Value)+AD584*$N584*SUMIF(Lists!$E$2:$E$133,'Quarterly Information'!$M584,Exchange_Value)+AD584*$P584*SUMIF(Lists!$E$2:$E$133,'Quarterly Information'!$O584,Exchange_Value)+AD584*$R584*SUMIF(Lists!$E$2:$E$133,'Quarterly Information'!$Q584,Exchange_Value)+AD584*$T584*SUMIF(Lists!$E$2:$E$133,'Quarterly Information'!$S584,Exchange_Value))/1000,AD584*SUMIF(Lists!$E$2:$E$133,$I584,Exchange_Value)/1000),1)</f>
        <v>0</v>
      </c>
      <c r="CH584" s="218">
        <f>ROUND(IF($I584="Other HFC Blend",(AE584*$L584*SUMIF(Lists!$E$2:$E$133,'Quarterly Information'!$K584,Exchange_Value)+AE584*$N584*SUMIF(Lists!$E$2:$E$133,'Quarterly Information'!$M584,Exchange_Value)+AE584*$P584*SUMIF(Lists!$E$2:$E$133,'Quarterly Information'!$O584,Exchange_Value)+AE584*$R584*SUMIF(Lists!$E$2:$E$133,'Quarterly Information'!$Q584,Exchange_Value)+AE584*$T584*SUMIF(Lists!$E$2:$E$133,'Quarterly Information'!$S584,Exchange_Value))/1000,AE584*SUMIF(Lists!$E$2:$E$133,$I584,Exchange_Value)/1000),1)</f>
        <v>0</v>
      </c>
      <c r="CI584" s="218">
        <f>ROUND(IF($I584="Other HFC Blend",(AF584*$L584*SUMIF(Lists!$E$2:$E$133,'Quarterly Information'!$K584,Exchange_Value)+AF584*$N584*SUMIF(Lists!$E$2:$E$133,'Quarterly Information'!$M584,Exchange_Value)+AF584*$P584*SUMIF(Lists!$E$2:$E$133,'Quarterly Information'!$O584,Exchange_Value)+AF584*$R584*SUMIF(Lists!$E$2:$E$133,'Quarterly Information'!$Q584,Exchange_Value)+AF584*$T584*SUMIF(Lists!$E$2:$E$133,'Quarterly Information'!$S584,Exchange_Value))/1000,AF584*SUMIF(Lists!$E$2:$E$133,$I584,Exchange_Value)/1000),1)</f>
        <v>0</v>
      </c>
    </row>
    <row r="585" spans="1:87" ht="14" x14ac:dyDescent="0.25">
      <c r="A585" s="39">
        <v>543</v>
      </c>
      <c r="B585" s="90" t="str">
        <f t="shared" si="385"/>
        <v/>
      </c>
      <c r="C585" s="159"/>
      <c r="D585" s="91"/>
      <c r="E585" s="174"/>
      <c r="F585" s="92"/>
      <c r="G585" s="93"/>
      <c r="H585" s="94"/>
      <c r="I585" s="92"/>
      <c r="J585" s="200"/>
      <c r="K585" s="210"/>
      <c r="L585" s="95"/>
      <c r="M585" s="92"/>
      <c r="N585" s="95"/>
      <c r="O585" s="92"/>
      <c r="P585" s="95"/>
      <c r="Q585" s="128"/>
      <c r="R585" s="95"/>
      <c r="S585" s="128"/>
      <c r="T585" s="211"/>
      <c r="U585" s="203"/>
      <c r="V585" s="92"/>
      <c r="W585" s="96"/>
      <c r="X585" s="92"/>
      <c r="Y585" s="220"/>
      <c r="Z585" s="226"/>
      <c r="AA585" s="165"/>
      <c r="AB585" s="165"/>
      <c r="AC585" s="165"/>
      <c r="AD585" s="165"/>
      <c r="AE585" s="165"/>
      <c r="AF585" s="168"/>
      <c r="AG585"/>
      <c r="AH585" s="107">
        <f t="shared" si="387"/>
        <v>0</v>
      </c>
      <c r="AI585" s="107">
        <f t="shared" si="388"/>
        <v>0</v>
      </c>
      <c r="AJ585" s="107">
        <f t="shared" si="389"/>
        <v>0</v>
      </c>
      <c r="AK585" s="107">
        <f t="shared" si="390"/>
        <v>0</v>
      </c>
      <c r="AL585" s="107">
        <f t="shared" si="391"/>
        <v>0</v>
      </c>
      <c r="AM585" s="107">
        <f t="shared" si="386"/>
        <v>0</v>
      </c>
      <c r="AO585" s="161" t="e">
        <f t="shared" si="392"/>
        <v>#DIV/0!</v>
      </c>
      <c r="AP585" s="161" t="e">
        <f t="shared" si="393"/>
        <v>#DIV/0!</v>
      </c>
      <c r="AQ585" s="161" t="e">
        <f t="shared" si="394"/>
        <v>#DIV/0!</v>
      </c>
      <c r="AR585" s="161" t="e">
        <f t="shared" si="395"/>
        <v>#DIV/0!</v>
      </c>
      <c r="AS585" s="161" t="e">
        <f t="shared" si="396"/>
        <v>#DIV/0!</v>
      </c>
      <c r="AT585" s="107">
        <f t="shared" si="397"/>
        <v>0</v>
      </c>
      <c r="AU585" s="161" t="e">
        <f t="shared" si="398"/>
        <v>#DIV/0!</v>
      </c>
      <c r="AV585" s="161" t="e">
        <f t="shared" si="399"/>
        <v>#DIV/0!</v>
      </c>
      <c r="AW585" s="161" t="e">
        <f t="shared" si="400"/>
        <v>#DIV/0!</v>
      </c>
      <c r="AX585" s="161" t="e">
        <f t="shared" si="401"/>
        <v>#DIV/0!</v>
      </c>
      <c r="AY585" s="161" t="e">
        <f t="shared" si="402"/>
        <v>#DIV/0!</v>
      </c>
      <c r="AZ585" s="107">
        <f t="shared" si="403"/>
        <v>0</v>
      </c>
      <c r="BA585" s="161" t="e">
        <f t="shared" si="404"/>
        <v>#DIV/0!</v>
      </c>
      <c r="BB585" s="161" t="e">
        <f t="shared" si="405"/>
        <v>#DIV/0!</v>
      </c>
      <c r="BC585" s="161" t="e">
        <f t="shared" si="406"/>
        <v>#DIV/0!</v>
      </c>
      <c r="BD585" s="161" t="e">
        <f t="shared" si="407"/>
        <v>#DIV/0!</v>
      </c>
      <c r="BE585" s="161" t="e">
        <f t="shared" si="408"/>
        <v>#DIV/0!</v>
      </c>
      <c r="BF585" s="107">
        <f t="shared" si="409"/>
        <v>0</v>
      </c>
      <c r="BG585" s="161" t="e">
        <f t="shared" si="410"/>
        <v>#DIV/0!</v>
      </c>
      <c r="BH585" s="161" t="e">
        <f t="shared" si="411"/>
        <v>#DIV/0!</v>
      </c>
      <c r="BI585" s="161" t="e">
        <f t="shared" si="412"/>
        <v>#DIV/0!</v>
      </c>
      <c r="BJ585" s="161" t="e">
        <f t="shared" si="413"/>
        <v>#DIV/0!</v>
      </c>
      <c r="BK585" s="161" t="e">
        <f t="shared" si="414"/>
        <v>#DIV/0!</v>
      </c>
      <c r="BL585" s="107">
        <f t="shared" si="415"/>
        <v>0</v>
      </c>
      <c r="BM585" s="161" t="e">
        <f t="shared" si="416"/>
        <v>#DIV/0!</v>
      </c>
      <c r="BN585" s="161" t="e">
        <f t="shared" si="417"/>
        <v>#DIV/0!</v>
      </c>
      <c r="BO585" s="161" t="e">
        <f t="shared" si="418"/>
        <v>#DIV/0!</v>
      </c>
      <c r="BP585" s="161" t="e">
        <f t="shared" si="419"/>
        <v>#DIV/0!</v>
      </c>
      <c r="BQ585" s="161" t="e">
        <f t="shared" si="420"/>
        <v>#DIV/0!</v>
      </c>
      <c r="BR585" s="107">
        <f t="shared" si="421"/>
        <v>0</v>
      </c>
      <c r="BS585" s="161" t="e">
        <f t="shared" si="422"/>
        <v>#DIV/0!</v>
      </c>
      <c r="BT585" s="161" t="e">
        <f t="shared" si="423"/>
        <v>#DIV/0!</v>
      </c>
      <c r="BU585" s="161" t="e">
        <f t="shared" si="424"/>
        <v>#DIV/0!</v>
      </c>
      <c r="BV585" s="161" t="e">
        <f t="shared" si="425"/>
        <v>#DIV/0!</v>
      </c>
      <c r="BW585" s="161" t="e">
        <f t="shared" si="426"/>
        <v>#DIV/0!</v>
      </c>
      <c r="BX585" s="107">
        <f t="shared" si="427"/>
        <v>0</v>
      </c>
      <c r="BZ585" s="40" t="e">
        <f>VLOOKUP(I585,Lists!$D$2:$D$19,1,FALSE)</f>
        <v>#N/A</v>
      </c>
      <c r="CA585" s="40" t="e">
        <f>VLOOKUP($I585,Blends!$B$2:$B$115,1,FALSE)</f>
        <v>#N/A</v>
      </c>
      <c r="CC585" s="218">
        <f>ROUND(IF($I585="Other HFC Blend",(Z585*$L585*SUMIF(Lists!$E$2:$E$133,'Quarterly Information'!$K585,Exchange_Value)+Z585*$N585*SUMIF(Lists!$E$2:$E$133,'Quarterly Information'!$M585,Exchange_Value)+Z585*$P585*SUMIF(Lists!$E$2:$E$133,'Quarterly Information'!$O585,Exchange_Value)+Z585*$R585*SUMIF(Lists!$E$2:$E$133,'Quarterly Information'!$Q585,Exchange_Value)+Z585*$T585*SUMIF(Lists!$E$2:$E$133,'Quarterly Information'!$S585,Exchange_Value))/1000,Z585*SUMIF(Lists!$E$2:$E$133,$I585,Exchange_Value)/1000),1)</f>
        <v>0</v>
      </c>
      <c r="CD585" s="218">
        <f>ROUND(IF($I585="Other HFC Blend",(AA585*$L585*SUMIF(Lists!$E$2:$E$133,'Quarterly Information'!$K585,Exchange_Value)+AA585*$N585*SUMIF(Lists!$E$2:$E$133,'Quarterly Information'!$M585,Exchange_Value)+AA585*$P585*SUMIF(Lists!$E$2:$E$133,'Quarterly Information'!$O585,Exchange_Value)+AA585*$R585*SUMIF(Lists!$E$2:$E$133,'Quarterly Information'!$Q585,Exchange_Value)+AA585*$T585*SUMIF(Lists!$E$2:$E$133,'Quarterly Information'!$S585,Exchange_Value))/1000,AA585*SUMIF(Lists!$E$2:$E$133,$I585,Exchange_Value)/1000),1)</f>
        <v>0</v>
      </c>
      <c r="CE585" s="218">
        <f>ROUND(IF($I585="Other HFC Blend",(AB585*$L585*SUMIF(Lists!$E$2:$E$133,'Quarterly Information'!$K585,Exchange_Value)+AB585*$N585*SUMIF(Lists!$E$2:$E$133,'Quarterly Information'!$M585,Exchange_Value)+AB585*$P585*SUMIF(Lists!$E$2:$E$133,'Quarterly Information'!$O585,Exchange_Value)+AB585*$R585*SUMIF(Lists!$E$2:$E$133,'Quarterly Information'!$Q585,Exchange_Value)+AB585*$T585*SUMIF(Lists!$E$2:$E$133,'Quarterly Information'!$S585,Exchange_Value))/1000,AB585*SUMIF(Lists!$E$2:$E$133,$I585,Exchange_Value)/1000),1)</f>
        <v>0</v>
      </c>
      <c r="CF585" s="218">
        <f>ROUND(IF($I585="Other HFC Blend",(AC585*$L585*SUMIF(Lists!$E$2:$E$133,'Quarterly Information'!$K585,Exchange_Value)+AC585*$N585*SUMIF(Lists!$E$2:$E$133,'Quarterly Information'!$M585,Exchange_Value)+AC585*$P585*SUMIF(Lists!$E$2:$E$133,'Quarterly Information'!$O585,Exchange_Value)+AC585*$R585*SUMIF(Lists!$E$2:$E$133,'Quarterly Information'!$Q585,Exchange_Value)+AC585*$T585*SUMIF(Lists!$E$2:$E$133,'Quarterly Information'!$S585,Exchange_Value))/1000,AC585*SUMIF(Lists!$E$2:$E$133,$I585,Exchange_Value)/1000),1)</f>
        <v>0</v>
      </c>
      <c r="CG585" s="218">
        <f>ROUND(IF($I585="Other HFC Blend",(AD585*$L585*SUMIF(Lists!$E$2:$E$133,'Quarterly Information'!$K585,Exchange_Value)+AD585*$N585*SUMIF(Lists!$E$2:$E$133,'Quarterly Information'!$M585,Exchange_Value)+AD585*$P585*SUMIF(Lists!$E$2:$E$133,'Quarterly Information'!$O585,Exchange_Value)+AD585*$R585*SUMIF(Lists!$E$2:$E$133,'Quarterly Information'!$Q585,Exchange_Value)+AD585*$T585*SUMIF(Lists!$E$2:$E$133,'Quarterly Information'!$S585,Exchange_Value))/1000,AD585*SUMIF(Lists!$E$2:$E$133,$I585,Exchange_Value)/1000),1)</f>
        <v>0</v>
      </c>
      <c r="CH585" s="218">
        <f>ROUND(IF($I585="Other HFC Blend",(AE585*$L585*SUMIF(Lists!$E$2:$E$133,'Quarterly Information'!$K585,Exchange_Value)+AE585*$N585*SUMIF(Lists!$E$2:$E$133,'Quarterly Information'!$M585,Exchange_Value)+AE585*$P585*SUMIF(Lists!$E$2:$E$133,'Quarterly Information'!$O585,Exchange_Value)+AE585*$R585*SUMIF(Lists!$E$2:$E$133,'Quarterly Information'!$Q585,Exchange_Value)+AE585*$T585*SUMIF(Lists!$E$2:$E$133,'Quarterly Information'!$S585,Exchange_Value))/1000,AE585*SUMIF(Lists!$E$2:$E$133,$I585,Exchange_Value)/1000),1)</f>
        <v>0</v>
      </c>
      <c r="CI585" s="218">
        <f>ROUND(IF($I585="Other HFC Blend",(AF585*$L585*SUMIF(Lists!$E$2:$E$133,'Quarterly Information'!$K585,Exchange_Value)+AF585*$N585*SUMIF(Lists!$E$2:$E$133,'Quarterly Information'!$M585,Exchange_Value)+AF585*$P585*SUMIF(Lists!$E$2:$E$133,'Quarterly Information'!$O585,Exchange_Value)+AF585*$R585*SUMIF(Lists!$E$2:$E$133,'Quarterly Information'!$Q585,Exchange_Value)+AF585*$T585*SUMIF(Lists!$E$2:$E$133,'Quarterly Information'!$S585,Exchange_Value))/1000,AF585*SUMIF(Lists!$E$2:$E$133,$I585,Exchange_Value)/1000),1)</f>
        <v>0</v>
      </c>
    </row>
    <row r="586" spans="1:87" ht="14" x14ac:dyDescent="0.25">
      <c r="A586" s="39">
        <v>544</v>
      </c>
      <c r="B586" s="90" t="str">
        <f t="shared" si="385"/>
        <v/>
      </c>
      <c r="C586" s="159"/>
      <c r="D586" s="91"/>
      <c r="E586" s="174"/>
      <c r="F586" s="92"/>
      <c r="G586" s="93"/>
      <c r="H586" s="94"/>
      <c r="I586" s="92"/>
      <c r="J586" s="200"/>
      <c r="K586" s="210"/>
      <c r="L586" s="95"/>
      <c r="M586" s="92"/>
      <c r="N586" s="95"/>
      <c r="O586" s="92"/>
      <c r="P586" s="95"/>
      <c r="Q586" s="128"/>
      <c r="R586" s="95"/>
      <c r="S586" s="128"/>
      <c r="T586" s="211"/>
      <c r="U586" s="203"/>
      <c r="V586" s="92"/>
      <c r="W586" s="96"/>
      <c r="X586" s="92"/>
      <c r="Y586" s="220"/>
      <c r="Z586" s="226"/>
      <c r="AA586" s="165"/>
      <c r="AB586" s="165"/>
      <c r="AC586" s="165"/>
      <c r="AD586" s="165"/>
      <c r="AE586" s="165"/>
      <c r="AF586" s="168"/>
      <c r="AG586"/>
      <c r="AH586" s="107">
        <f t="shared" si="387"/>
        <v>0</v>
      </c>
      <c r="AI586" s="107">
        <f t="shared" si="388"/>
        <v>0</v>
      </c>
      <c r="AJ586" s="107">
        <f t="shared" si="389"/>
        <v>0</v>
      </c>
      <c r="AK586" s="107">
        <f t="shared" si="390"/>
        <v>0</v>
      </c>
      <c r="AL586" s="107">
        <f t="shared" si="391"/>
        <v>0</v>
      </c>
      <c r="AM586" s="107">
        <f t="shared" si="386"/>
        <v>0</v>
      </c>
      <c r="AO586" s="161" t="e">
        <f t="shared" si="392"/>
        <v>#DIV/0!</v>
      </c>
      <c r="AP586" s="161" t="e">
        <f t="shared" si="393"/>
        <v>#DIV/0!</v>
      </c>
      <c r="AQ586" s="161" t="e">
        <f t="shared" si="394"/>
        <v>#DIV/0!</v>
      </c>
      <c r="AR586" s="161" t="e">
        <f t="shared" si="395"/>
        <v>#DIV/0!</v>
      </c>
      <c r="AS586" s="161" t="e">
        <f t="shared" si="396"/>
        <v>#DIV/0!</v>
      </c>
      <c r="AT586" s="107">
        <f t="shared" si="397"/>
        <v>0</v>
      </c>
      <c r="AU586" s="161" t="e">
        <f t="shared" si="398"/>
        <v>#DIV/0!</v>
      </c>
      <c r="AV586" s="161" t="e">
        <f t="shared" si="399"/>
        <v>#DIV/0!</v>
      </c>
      <c r="AW586" s="161" t="e">
        <f t="shared" si="400"/>
        <v>#DIV/0!</v>
      </c>
      <c r="AX586" s="161" t="e">
        <f t="shared" si="401"/>
        <v>#DIV/0!</v>
      </c>
      <c r="AY586" s="161" t="e">
        <f t="shared" si="402"/>
        <v>#DIV/0!</v>
      </c>
      <c r="AZ586" s="107">
        <f t="shared" si="403"/>
        <v>0</v>
      </c>
      <c r="BA586" s="161" t="e">
        <f t="shared" si="404"/>
        <v>#DIV/0!</v>
      </c>
      <c r="BB586" s="161" t="e">
        <f t="shared" si="405"/>
        <v>#DIV/0!</v>
      </c>
      <c r="BC586" s="161" t="e">
        <f t="shared" si="406"/>
        <v>#DIV/0!</v>
      </c>
      <c r="BD586" s="161" t="e">
        <f t="shared" si="407"/>
        <v>#DIV/0!</v>
      </c>
      <c r="BE586" s="161" t="e">
        <f t="shared" si="408"/>
        <v>#DIV/0!</v>
      </c>
      <c r="BF586" s="107">
        <f t="shared" si="409"/>
        <v>0</v>
      </c>
      <c r="BG586" s="161" t="e">
        <f t="shared" si="410"/>
        <v>#DIV/0!</v>
      </c>
      <c r="BH586" s="161" t="e">
        <f t="shared" si="411"/>
        <v>#DIV/0!</v>
      </c>
      <c r="BI586" s="161" t="e">
        <f t="shared" si="412"/>
        <v>#DIV/0!</v>
      </c>
      <c r="BJ586" s="161" t="e">
        <f t="shared" si="413"/>
        <v>#DIV/0!</v>
      </c>
      <c r="BK586" s="161" t="e">
        <f t="shared" si="414"/>
        <v>#DIV/0!</v>
      </c>
      <c r="BL586" s="107">
        <f t="shared" si="415"/>
        <v>0</v>
      </c>
      <c r="BM586" s="161" t="e">
        <f t="shared" si="416"/>
        <v>#DIV/0!</v>
      </c>
      <c r="BN586" s="161" t="e">
        <f t="shared" si="417"/>
        <v>#DIV/0!</v>
      </c>
      <c r="BO586" s="161" t="e">
        <f t="shared" si="418"/>
        <v>#DIV/0!</v>
      </c>
      <c r="BP586" s="161" t="e">
        <f t="shared" si="419"/>
        <v>#DIV/0!</v>
      </c>
      <c r="BQ586" s="161" t="e">
        <f t="shared" si="420"/>
        <v>#DIV/0!</v>
      </c>
      <c r="BR586" s="107">
        <f t="shared" si="421"/>
        <v>0</v>
      </c>
      <c r="BS586" s="161" t="e">
        <f t="shared" si="422"/>
        <v>#DIV/0!</v>
      </c>
      <c r="BT586" s="161" t="e">
        <f t="shared" si="423"/>
        <v>#DIV/0!</v>
      </c>
      <c r="BU586" s="161" t="e">
        <f t="shared" si="424"/>
        <v>#DIV/0!</v>
      </c>
      <c r="BV586" s="161" t="e">
        <f t="shared" si="425"/>
        <v>#DIV/0!</v>
      </c>
      <c r="BW586" s="161" t="e">
        <f t="shared" si="426"/>
        <v>#DIV/0!</v>
      </c>
      <c r="BX586" s="107">
        <f t="shared" si="427"/>
        <v>0</v>
      </c>
      <c r="BZ586" s="40" t="e">
        <f>VLOOKUP(I586,Lists!$D$2:$D$19,1,FALSE)</f>
        <v>#N/A</v>
      </c>
      <c r="CA586" s="40" t="e">
        <f>VLOOKUP($I586,Blends!$B$2:$B$115,1,FALSE)</f>
        <v>#N/A</v>
      </c>
      <c r="CC586" s="218">
        <f>ROUND(IF($I586="Other HFC Blend",(Z586*$L586*SUMIF(Lists!$E$2:$E$133,'Quarterly Information'!$K586,Exchange_Value)+Z586*$N586*SUMIF(Lists!$E$2:$E$133,'Quarterly Information'!$M586,Exchange_Value)+Z586*$P586*SUMIF(Lists!$E$2:$E$133,'Quarterly Information'!$O586,Exchange_Value)+Z586*$R586*SUMIF(Lists!$E$2:$E$133,'Quarterly Information'!$Q586,Exchange_Value)+Z586*$T586*SUMIF(Lists!$E$2:$E$133,'Quarterly Information'!$S586,Exchange_Value))/1000,Z586*SUMIF(Lists!$E$2:$E$133,$I586,Exchange_Value)/1000),1)</f>
        <v>0</v>
      </c>
      <c r="CD586" s="218">
        <f>ROUND(IF($I586="Other HFC Blend",(AA586*$L586*SUMIF(Lists!$E$2:$E$133,'Quarterly Information'!$K586,Exchange_Value)+AA586*$N586*SUMIF(Lists!$E$2:$E$133,'Quarterly Information'!$M586,Exchange_Value)+AA586*$P586*SUMIF(Lists!$E$2:$E$133,'Quarterly Information'!$O586,Exchange_Value)+AA586*$R586*SUMIF(Lists!$E$2:$E$133,'Quarterly Information'!$Q586,Exchange_Value)+AA586*$T586*SUMIF(Lists!$E$2:$E$133,'Quarterly Information'!$S586,Exchange_Value))/1000,AA586*SUMIF(Lists!$E$2:$E$133,$I586,Exchange_Value)/1000),1)</f>
        <v>0</v>
      </c>
      <c r="CE586" s="218">
        <f>ROUND(IF($I586="Other HFC Blend",(AB586*$L586*SUMIF(Lists!$E$2:$E$133,'Quarterly Information'!$K586,Exchange_Value)+AB586*$N586*SUMIF(Lists!$E$2:$E$133,'Quarterly Information'!$M586,Exchange_Value)+AB586*$P586*SUMIF(Lists!$E$2:$E$133,'Quarterly Information'!$O586,Exchange_Value)+AB586*$R586*SUMIF(Lists!$E$2:$E$133,'Quarterly Information'!$Q586,Exchange_Value)+AB586*$T586*SUMIF(Lists!$E$2:$E$133,'Quarterly Information'!$S586,Exchange_Value))/1000,AB586*SUMIF(Lists!$E$2:$E$133,$I586,Exchange_Value)/1000),1)</f>
        <v>0</v>
      </c>
      <c r="CF586" s="218">
        <f>ROUND(IF($I586="Other HFC Blend",(AC586*$L586*SUMIF(Lists!$E$2:$E$133,'Quarterly Information'!$K586,Exchange_Value)+AC586*$N586*SUMIF(Lists!$E$2:$E$133,'Quarterly Information'!$M586,Exchange_Value)+AC586*$P586*SUMIF(Lists!$E$2:$E$133,'Quarterly Information'!$O586,Exchange_Value)+AC586*$R586*SUMIF(Lists!$E$2:$E$133,'Quarterly Information'!$Q586,Exchange_Value)+AC586*$T586*SUMIF(Lists!$E$2:$E$133,'Quarterly Information'!$S586,Exchange_Value))/1000,AC586*SUMIF(Lists!$E$2:$E$133,$I586,Exchange_Value)/1000),1)</f>
        <v>0</v>
      </c>
      <c r="CG586" s="218">
        <f>ROUND(IF($I586="Other HFC Blend",(AD586*$L586*SUMIF(Lists!$E$2:$E$133,'Quarterly Information'!$K586,Exchange_Value)+AD586*$N586*SUMIF(Lists!$E$2:$E$133,'Quarterly Information'!$M586,Exchange_Value)+AD586*$P586*SUMIF(Lists!$E$2:$E$133,'Quarterly Information'!$O586,Exchange_Value)+AD586*$R586*SUMIF(Lists!$E$2:$E$133,'Quarterly Information'!$Q586,Exchange_Value)+AD586*$T586*SUMIF(Lists!$E$2:$E$133,'Quarterly Information'!$S586,Exchange_Value))/1000,AD586*SUMIF(Lists!$E$2:$E$133,$I586,Exchange_Value)/1000),1)</f>
        <v>0</v>
      </c>
      <c r="CH586" s="218">
        <f>ROUND(IF($I586="Other HFC Blend",(AE586*$L586*SUMIF(Lists!$E$2:$E$133,'Quarterly Information'!$K586,Exchange_Value)+AE586*$N586*SUMIF(Lists!$E$2:$E$133,'Quarterly Information'!$M586,Exchange_Value)+AE586*$P586*SUMIF(Lists!$E$2:$E$133,'Quarterly Information'!$O586,Exchange_Value)+AE586*$R586*SUMIF(Lists!$E$2:$E$133,'Quarterly Information'!$Q586,Exchange_Value)+AE586*$T586*SUMIF(Lists!$E$2:$E$133,'Quarterly Information'!$S586,Exchange_Value))/1000,AE586*SUMIF(Lists!$E$2:$E$133,$I586,Exchange_Value)/1000),1)</f>
        <v>0</v>
      </c>
      <c r="CI586" s="218">
        <f>ROUND(IF($I586="Other HFC Blend",(AF586*$L586*SUMIF(Lists!$E$2:$E$133,'Quarterly Information'!$K586,Exchange_Value)+AF586*$N586*SUMIF(Lists!$E$2:$E$133,'Quarterly Information'!$M586,Exchange_Value)+AF586*$P586*SUMIF(Lists!$E$2:$E$133,'Quarterly Information'!$O586,Exchange_Value)+AF586*$R586*SUMIF(Lists!$E$2:$E$133,'Quarterly Information'!$Q586,Exchange_Value)+AF586*$T586*SUMIF(Lists!$E$2:$E$133,'Quarterly Information'!$S586,Exchange_Value))/1000,AF586*SUMIF(Lists!$E$2:$E$133,$I586,Exchange_Value)/1000),1)</f>
        <v>0</v>
      </c>
    </row>
    <row r="587" spans="1:87" ht="14" x14ac:dyDescent="0.25">
      <c r="A587" s="39">
        <v>545</v>
      </c>
      <c r="B587" s="90" t="str">
        <f t="shared" si="385"/>
        <v/>
      </c>
      <c r="C587" s="159"/>
      <c r="D587" s="91"/>
      <c r="E587" s="174"/>
      <c r="F587" s="92"/>
      <c r="G587" s="93"/>
      <c r="H587" s="94"/>
      <c r="I587" s="92"/>
      <c r="J587" s="200"/>
      <c r="K587" s="210"/>
      <c r="L587" s="95"/>
      <c r="M587" s="92"/>
      <c r="N587" s="95"/>
      <c r="O587" s="92"/>
      <c r="P587" s="95"/>
      <c r="Q587" s="128"/>
      <c r="R587" s="95"/>
      <c r="S587" s="128"/>
      <c r="T587" s="211"/>
      <c r="U587" s="203"/>
      <c r="V587" s="92"/>
      <c r="W587" s="96"/>
      <c r="X587" s="92"/>
      <c r="Y587" s="220"/>
      <c r="Z587" s="226"/>
      <c r="AA587" s="165"/>
      <c r="AB587" s="165"/>
      <c r="AC587" s="165"/>
      <c r="AD587" s="165"/>
      <c r="AE587" s="165"/>
      <c r="AF587" s="168"/>
      <c r="AG587"/>
      <c r="AH587" s="107">
        <f t="shared" si="387"/>
        <v>0</v>
      </c>
      <c r="AI587" s="107">
        <f t="shared" si="388"/>
        <v>0</v>
      </c>
      <c r="AJ587" s="107">
        <f t="shared" si="389"/>
        <v>0</v>
      </c>
      <c r="AK587" s="107">
        <f t="shared" si="390"/>
        <v>0</v>
      </c>
      <c r="AL587" s="107">
        <f t="shared" si="391"/>
        <v>0</v>
      </c>
      <c r="AM587" s="107">
        <f t="shared" si="386"/>
        <v>0</v>
      </c>
      <c r="AO587" s="161" t="e">
        <f t="shared" si="392"/>
        <v>#DIV/0!</v>
      </c>
      <c r="AP587" s="161" t="e">
        <f t="shared" si="393"/>
        <v>#DIV/0!</v>
      </c>
      <c r="AQ587" s="161" t="e">
        <f t="shared" si="394"/>
        <v>#DIV/0!</v>
      </c>
      <c r="AR587" s="161" t="e">
        <f t="shared" si="395"/>
        <v>#DIV/0!</v>
      </c>
      <c r="AS587" s="161" t="e">
        <f t="shared" si="396"/>
        <v>#DIV/0!</v>
      </c>
      <c r="AT587" s="107">
        <f t="shared" si="397"/>
        <v>0</v>
      </c>
      <c r="AU587" s="161" t="e">
        <f t="shared" si="398"/>
        <v>#DIV/0!</v>
      </c>
      <c r="AV587" s="161" t="e">
        <f t="shared" si="399"/>
        <v>#DIV/0!</v>
      </c>
      <c r="AW587" s="161" t="e">
        <f t="shared" si="400"/>
        <v>#DIV/0!</v>
      </c>
      <c r="AX587" s="161" t="e">
        <f t="shared" si="401"/>
        <v>#DIV/0!</v>
      </c>
      <c r="AY587" s="161" t="e">
        <f t="shared" si="402"/>
        <v>#DIV/0!</v>
      </c>
      <c r="AZ587" s="107">
        <f t="shared" si="403"/>
        <v>0</v>
      </c>
      <c r="BA587" s="161" t="e">
        <f t="shared" si="404"/>
        <v>#DIV/0!</v>
      </c>
      <c r="BB587" s="161" t="e">
        <f t="shared" si="405"/>
        <v>#DIV/0!</v>
      </c>
      <c r="BC587" s="161" t="e">
        <f t="shared" si="406"/>
        <v>#DIV/0!</v>
      </c>
      <c r="BD587" s="161" t="e">
        <f t="shared" si="407"/>
        <v>#DIV/0!</v>
      </c>
      <c r="BE587" s="161" t="e">
        <f t="shared" si="408"/>
        <v>#DIV/0!</v>
      </c>
      <c r="BF587" s="107">
        <f t="shared" si="409"/>
        <v>0</v>
      </c>
      <c r="BG587" s="161" t="e">
        <f t="shared" si="410"/>
        <v>#DIV/0!</v>
      </c>
      <c r="BH587" s="161" t="e">
        <f t="shared" si="411"/>
        <v>#DIV/0!</v>
      </c>
      <c r="BI587" s="161" t="e">
        <f t="shared" si="412"/>
        <v>#DIV/0!</v>
      </c>
      <c r="BJ587" s="161" t="e">
        <f t="shared" si="413"/>
        <v>#DIV/0!</v>
      </c>
      <c r="BK587" s="161" t="e">
        <f t="shared" si="414"/>
        <v>#DIV/0!</v>
      </c>
      <c r="BL587" s="107">
        <f t="shared" si="415"/>
        <v>0</v>
      </c>
      <c r="BM587" s="161" t="e">
        <f t="shared" si="416"/>
        <v>#DIV/0!</v>
      </c>
      <c r="BN587" s="161" t="e">
        <f t="shared" si="417"/>
        <v>#DIV/0!</v>
      </c>
      <c r="BO587" s="161" t="e">
        <f t="shared" si="418"/>
        <v>#DIV/0!</v>
      </c>
      <c r="BP587" s="161" t="e">
        <f t="shared" si="419"/>
        <v>#DIV/0!</v>
      </c>
      <c r="BQ587" s="161" t="e">
        <f t="shared" si="420"/>
        <v>#DIV/0!</v>
      </c>
      <c r="BR587" s="107">
        <f t="shared" si="421"/>
        <v>0</v>
      </c>
      <c r="BS587" s="161" t="e">
        <f t="shared" si="422"/>
        <v>#DIV/0!</v>
      </c>
      <c r="BT587" s="161" t="e">
        <f t="shared" si="423"/>
        <v>#DIV/0!</v>
      </c>
      <c r="BU587" s="161" t="e">
        <f t="shared" si="424"/>
        <v>#DIV/0!</v>
      </c>
      <c r="BV587" s="161" t="e">
        <f t="shared" si="425"/>
        <v>#DIV/0!</v>
      </c>
      <c r="BW587" s="161" t="e">
        <f t="shared" si="426"/>
        <v>#DIV/0!</v>
      </c>
      <c r="BX587" s="107">
        <f t="shared" si="427"/>
        <v>0</v>
      </c>
      <c r="BZ587" s="40" t="e">
        <f>VLOOKUP(I587,Lists!$D$2:$D$19,1,FALSE)</f>
        <v>#N/A</v>
      </c>
      <c r="CA587" s="40" t="e">
        <f>VLOOKUP($I587,Blends!$B$2:$B$115,1,FALSE)</f>
        <v>#N/A</v>
      </c>
      <c r="CC587" s="218">
        <f>ROUND(IF($I587="Other HFC Blend",(Z587*$L587*SUMIF(Lists!$E$2:$E$133,'Quarterly Information'!$K587,Exchange_Value)+Z587*$N587*SUMIF(Lists!$E$2:$E$133,'Quarterly Information'!$M587,Exchange_Value)+Z587*$P587*SUMIF(Lists!$E$2:$E$133,'Quarterly Information'!$O587,Exchange_Value)+Z587*$R587*SUMIF(Lists!$E$2:$E$133,'Quarterly Information'!$Q587,Exchange_Value)+Z587*$T587*SUMIF(Lists!$E$2:$E$133,'Quarterly Information'!$S587,Exchange_Value))/1000,Z587*SUMIF(Lists!$E$2:$E$133,$I587,Exchange_Value)/1000),1)</f>
        <v>0</v>
      </c>
      <c r="CD587" s="218">
        <f>ROUND(IF($I587="Other HFC Blend",(AA587*$L587*SUMIF(Lists!$E$2:$E$133,'Quarterly Information'!$K587,Exchange_Value)+AA587*$N587*SUMIF(Lists!$E$2:$E$133,'Quarterly Information'!$M587,Exchange_Value)+AA587*$P587*SUMIF(Lists!$E$2:$E$133,'Quarterly Information'!$O587,Exchange_Value)+AA587*$R587*SUMIF(Lists!$E$2:$E$133,'Quarterly Information'!$Q587,Exchange_Value)+AA587*$T587*SUMIF(Lists!$E$2:$E$133,'Quarterly Information'!$S587,Exchange_Value))/1000,AA587*SUMIF(Lists!$E$2:$E$133,$I587,Exchange_Value)/1000),1)</f>
        <v>0</v>
      </c>
      <c r="CE587" s="218">
        <f>ROUND(IF($I587="Other HFC Blend",(AB587*$L587*SUMIF(Lists!$E$2:$E$133,'Quarterly Information'!$K587,Exchange_Value)+AB587*$N587*SUMIF(Lists!$E$2:$E$133,'Quarterly Information'!$M587,Exchange_Value)+AB587*$P587*SUMIF(Lists!$E$2:$E$133,'Quarterly Information'!$O587,Exchange_Value)+AB587*$R587*SUMIF(Lists!$E$2:$E$133,'Quarterly Information'!$Q587,Exchange_Value)+AB587*$T587*SUMIF(Lists!$E$2:$E$133,'Quarterly Information'!$S587,Exchange_Value))/1000,AB587*SUMIF(Lists!$E$2:$E$133,$I587,Exchange_Value)/1000),1)</f>
        <v>0</v>
      </c>
      <c r="CF587" s="218">
        <f>ROUND(IF($I587="Other HFC Blend",(AC587*$L587*SUMIF(Lists!$E$2:$E$133,'Quarterly Information'!$K587,Exchange_Value)+AC587*$N587*SUMIF(Lists!$E$2:$E$133,'Quarterly Information'!$M587,Exchange_Value)+AC587*$P587*SUMIF(Lists!$E$2:$E$133,'Quarterly Information'!$O587,Exchange_Value)+AC587*$R587*SUMIF(Lists!$E$2:$E$133,'Quarterly Information'!$Q587,Exchange_Value)+AC587*$T587*SUMIF(Lists!$E$2:$E$133,'Quarterly Information'!$S587,Exchange_Value))/1000,AC587*SUMIF(Lists!$E$2:$E$133,$I587,Exchange_Value)/1000),1)</f>
        <v>0</v>
      </c>
      <c r="CG587" s="218">
        <f>ROUND(IF($I587="Other HFC Blend",(AD587*$L587*SUMIF(Lists!$E$2:$E$133,'Quarterly Information'!$K587,Exchange_Value)+AD587*$N587*SUMIF(Lists!$E$2:$E$133,'Quarterly Information'!$M587,Exchange_Value)+AD587*$P587*SUMIF(Lists!$E$2:$E$133,'Quarterly Information'!$O587,Exchange_Value)+AD587*$R587*SUMIF(Lists!$E$2:$E$133,'Quarterly Information'!$Q587,Exchange_Value)+AD587*$T587*SUMIF(Lists!$E$2:$E$133,'Quarterly Information'!$S587,Exchange_Value))/1000,AD587*SUMIF(Lists!$E$2:$E$133,$I587,Exchange_Value)/1000),1)</f>
        <v>0</v>
      </c>
      <c r="CH587" s="218">
        <f>ROUND(IF($I587="Other HFC Blend",(AE587*$L587*SUMIF(Lists!$E$2:$E$133,'Quarterly Information'!$K587,Exchange_Value)+AE587*$N587*SUMIF(Lists!$E$2:$E$133,'Quarterly Information'!$M587,Exchange_Value)+AE587*$P587*SUMIF(Lists!$E$2:$E$133,'Quarterly Information'!$O587,Exchange_Value)+AE587*$R587*SUMIF(Lists!$E$2:$E$133,'Quarterly Information'!$Q587,Exchange_Value)+AE587*$T587*SUMIF(Lists!$E$2:$E$133,'Quarterly Information'!$S587,Exchange_Value))/1000,AE587*SUMIF(Lists!$E$2:$E$133,$I587,Exchange_Value)/1000),1)</f>
        <v>0</v>
      </c>
      <c r="CI587" s="218">
        <f>ROUND(IF($I587="Other HFC Blend",(AF587*$L587*SUMIF(Lists!$E$2:$E$133,'Quarterly Information'!$K587,Exchange_Value)+AF587*$N587*SUMIF(Lists!$E$2:$E$133,'Quarterly Information'!$M587,Exchange_Value)+AF587*$P587*SUMIF(Lists!$E$2:$E$133,'Quarterly Information'!$O587,Exchange_Value)+AF587*$R587*SUMIF(Lists!$E$2:$E$133,'Quarterly Information'!$Q587,Exchange_Value)+AF587*$T587*SUMIF(Lists!$E$2:$E$133,'Quarterly Information'!$S587,Exchange_Value))/1000,AF587*SUMIF(Lists!$E$2:$E$133,$I587,Exchange_Value)/1000),1)</f>
        <v>0</v>
      </c>
    </row>
    <row r="588" spans="1:87" ht="14" x14ac:dyDescent="0.25">
      <c r="A588" s="39">
        <v>546</v>
      </c>
      <c r="B588" s="90" t="str">
        <f t="shared" si="385"/>
        <v/>
      </c>
      <c r="C588" s="159"/>
      <c r="D588" s="91"/>
      <c r="E588" s="174"/>
      <c r="F588" s="92"/>
      <c r="G588" s="93"/>
      <c r="H588" s="94"/>
      <c r="I588" s="92"/>
      <c r="J588" s="200"/>
      <c r="K588" s="210"/>
      <c r="L588" s="95"/>
      <c r="M588" s="92"/>
      <c r="N588" s="95"/>
      <c r="O588" s="92"/>
      <c r="P588" s="95"/>
      <c r="Q588" s="128"/>
      <c r="R588" s="95"/>
      <c r="S588" s="128"/>
      <c r="T588" s="211"/>
      <c r="U588" s="203"/>
      <c r="V588" s="92"/>
      <c r="W588" s="96"/>
      <c r="X588" s="92"/>
      <c r="Y588" s="220"/>
      <c r="Z588" s="226"/>
      <c r="AA588" s="165"/>
      <c r="AB588" s="165"/>
      <c r="AC588" s="165"/>
      <c r="AD588" s="165"/>
      <c r="AE588" s="165"/>
      <c r="AF588" s="168"/>
      <c r="AG588"/>
      <c r="AH588" s="107">
        <f t="shared" si="387"/>
        <v>0</v>
      </c>
      <c r="AI588" s="107">
        <f t="shared" si="388"/>
        <v>0</v>
      </c>
      <c r="AJ588" s="107">
        <f t="shared" si="389"/>
        <v>0</v>
      </c>
      <c r="AK588" s="107">
        <f t="shared" si="390"/>
        <v>0</v>
      </c>
      <c r="AL588" s="107">
        <f t="shared" si="391"/>
        <v>0</v>
      </c>
      <c r="AM588" s="107">
        <f t="shared" si="386"/>
        <v>0</v>
      </c>
      <c r="AO588" s="161" t="e">
        <f t="shared" si="392"/>
        <v>#DIV/0!</v>
      </c>
      <c r="AP588" s="161" t="e">
        <f t="shared" si="393"/>
        <v>#DIV/0!</v>
      </c>
      <c r="AQ588" s="161" t="e">
        <f t="shared" si="394"/>
        <v>#DIV/0!</v>
      </c>
      <c r="AR588" s="161" t="e">
        <f t="shared" si="395"/>
        <v>#DIV/0!</v>
      </c>
      <c r="AS588" s="161" t="e">
        <f t="shared" si="396"/>
        <v>#DIV/0!</v>
      </c>
      <c r="AT588" s="107">
        <f t="shared" si="397"/>
        <v>0</v>
      </c>
      <c r="AU588" s="161" t="e">
        <f t="shared" si="398"/>
        <v>#DIV/0!</v>
      </c>
      <c r="AV588" s="161" t="e">
        <f t="shared" si="399"/>
        <v>#DIV/0!</v>
      </c>
      <c r="AW588" s="161" t="e">
        <f t="shared" si="400"/>
        <v>#DIV/0!</v>
      </c>
      <c r="AX588" s="161" t="e">
        <f t="shared" si="401"/>
        <v>#DIV/0!</v>
      </c>
      <c r="AY588" s="161" t="e">
        <f t="shared" si="402"/>
        <v>#DIV/0!</v>
      </c>
      <c r="AZ588" s="107">
        <f t="shared" si="403"/>
        <v>0</v>
      </c>
      <c r="BA588" s="161" t="e">
        <f t="shared" si="404"/>
        <v>#DIV/0!</v>
      </c>
      <c r="BB588" s="161" t="e">
        <f t="shared" si="405"/>
        <v>#DIV/0!</v>
      </c>
      <c r="BC588" s="161" t="e">
        <f t="shared" si="406"/>
        <v>#DIV/0!</v>
      </c>
      <c r="BD588" s="161" t="e">
        <f t="shared" si="407"/>
        <v>#DIV/0!</v>
      </c>
      <c r="BE588" s="161" t="e">
        <f t="shared" si="408"/>
        <v>#DIV/0!</v>
      </c>
      <c r="BF588" s="107">
        <f t="shared" si="409"/>
        <v>0</v>
      </c>
      <c r="BG588" s="161" t="e">
        <f t="shared" si="410"/>
        <v>#DIV/0!</v>
      </c>
      <c r="BH588" s="161" t="e">
        <f t="shared" si="411"/>
        <v>#DIV/0!</v>
      </c>
      <c r="BI588" s="161" t="e">
        <f t="shared" si="412"/>
        <v>#DIV/0!</v>
      </c>
      <c r="BJ588" s="161" t="e">
        <f t="shared" si="413"/>
        <v>#DIV/0!</v>
      </c>
      <c r="BK588" s="161" t="e">
        <f t="shared" si="414"/>
        <v>#DIV/0!</v>
      </c>
      <c r="BL588" s="107">
        <f t="shared" si="415"/>
        <v>0</v>
      </c>
      <c r="BM588" s="161" t="e">
        <f t="shared" si="416"/>
        <v>#DIV/0!</v>
      </c>
      <c r="BN588" s="161" t="e">
        <f t="shared" si="417"/>
        <v>#DIV/0!</v>
      </c>
      <c r="BO588" s="161" t="e">
        <f t="shared" si="418"/>
        <v>#DIV/0!</v>
      </c>
      <c r="BP588" s="161" t="e">
        <f t="shared" si="419"/>
        <v>#DIV/0!</v>
      </c>
      <c r="BQ588" s="161" t="e">
        <f t="shared" si="420"/>
        <v>#DIV/0!</v>
      </c>
      <c r="BR588" s="107">
        <f t="shared" si="421"/>
        <v>0</v>
      </c>
      <c r="BS588" s="161" t="e">
        <f t="shared" si="422"/>
        <v>#DIV/0!</v>
      </c>
      <c r="BT588" s="161" t="e">
        <f t="shared" si="423"/>
        <v>#DIV/0!</v>
      </c>
      <c r="BU588" s="161" t="e">
        <f t="shared" si="424"/>
        <v>#DIV/0!</v>
      </c>
      <c r="BV588" s="161" t="e">
        <f t="shared" si="425"/>
        <v>#DIV/0!</v>
      </c>
      <c r="BW588" s="161" t="e">
        <f t="shared" si="426"/>
        <v>#DIV/0!</v>
      </c>
      <c r="BX588" s="107">
        <f t="shared" si="427"/>
        <v>0</v>
      </c>
      <c r="BZ588" s="40" t="e">
        <f>VLOOKUP(I588,Lists!$D$2:$D$19,1,FALSE)</f>
        <v>#N/A</v>
      </c>
      <c r="CA588" s="40" t="e">
        <f>VLOOKUP($I588,Blends!$B$2:$B$115,1,FALSE)</f>
        <v>#N/A</v>
      </c>
      <c r="CC588" s="218">
        <f>ROUND(IF($I588="Other HFC Blend",(Z588*$L588*SUMIF(Lists!$E$2:$E$133,'Quarterly Information'!$K588,Exchange_Value)+Z588*$N588*SUMIF(Lists!$E$2:$E$133,'Quarterly Information'!$M588,Exchange_Value)+Z588*$P588*SUMIF(Lists!$E$2:$E$133,'Quarterly Information'!$O588,Exchange_Value)+Z588*$R588*SUMIF(Lists!$E$2:$E$133,'Quarterly Information'!$Q588,Exchange_Value)+Z588*$T588*SUMIF(Lists!$E$2:$E$133,'Quarterly Information'!$S588,Exchange_Value))/1000,Z588*SUMIF(Lists!$E$2:$E$133,$I588,Exchange_Value)/1000),1)</f>
        <v>0</v>
      </c>
      <c r="CD588" s="218">
        <f>ROUND(IF($I588="Other HFC Blend",(AA588*$L588*SUMIF(Lists!$E$2:$E$133,'Quarterly Information'!$K588,Exchange_Value)+AA588*$N588*SUMIF(Lists!$E$2:$E$133,'Quarterly Information'!$M588,Exchange_Value)+AA588*$P588*SUMIF(Lists!$E$2:$E$133,'Quarterly Information'!$O588,Exchange_Value)+AA588*$R588*SUMIF(Lists!$E$2:$E$133,'Quarterly Information'!$Q588,Exchange_Value)+AA588*$T588*SUMIF(Lists!$E$2:$E$133,'Quarterly Information'!$S588,Exchange_Value))/1000,AA588*SUMIF(Lists!$E$2:$E$133,$I588,Exchange_Value)/1000),1)</f>
        <v>0</v>
      </c>
      <c r="CE588" s="218">
        <f>ROUND(IF($I588="Other HFC Blend",(AB588*$L588*SUMIF(Lists!$E$2:$E$133,'Quarterly Information'!$K588,Exchange_Value)+AB588*$N588*SUMIF(Lists!$E$2:$E$133,'Quarterly Information'!$M588,Exchange_Value)+AB588*$P588*SUMIF(Lists!$E$2:$E$133,'Quarterly Information'!$O588,Exchange_Value)+AB588*$R588*SUMIF(Lists!$E$2:$E$133,'Quarterly Information'!$Q588,Exchange_Value)+AB588*$T588*SUMIF(Lists!$E$2:$E$133,'Quarterly Information'!$S588,Exchange_Value))/1000,AB588*SUMIF(Lists!$E$2:$E$133,$I588,Exchange_Value)/1000),1)</f>
        <v>0</v>
      </c>
      <c r="CF588" s="218">
        <f>ROUND(IF($I588="Other HFC Blend",(AC588*$L588*SUMIF(Lists!$E$2:$E$133,'Quarterly Information'!$K588,Exchange_Value)+AC588*$N588*SUMIF(Lists!$E$2:$E$133,'Quarterly Information'!$M588,Exchange_Value)+AC588*$P588*SUMIF(Lists!$E$2:$E$133,'Quarterly Information'!$O588,Exchange_Value)+AC588*$R588*SUMIF(Lists!$E$2:$E$133,'Quarterly Information'!$Q588,Exchange_Value)+AC588*$T588*SUMIF(Lists!$E$2:$E$133,'Quarterly Information'!$S588,Exchange_Value))/1000,AC588*SUMIF(Lists!$E$2:$E$133,$I588,Exchange_Value)/1000),1)</f>
        <v>0</v>
      </c>
      <c r="CG588" s="218">
        <f>ROUND(IF($I588="Other HFC Blend",(AD588*$L588*SUMIF(Lists!$E$2:$E$133,'Quarterly Information'!$K588,Exchange_Value)+AD588*$N588*SUMIF(Lists!$E$2:$E$133,'Quarterly Information'!$M588,Exchange_Value)+AD588*$P588*SUMIF(Lists!$E$2:$E$133,'Quarterly Information'!$O588,Exchange_Value)+AD588*$R588*SUMIF(Lists!$E$2:$E$133,'Quarterly Information'!$Q588,Exchange_Value)+AD588*$T588*SUMIF(Lists!$E$2:$E$133,'Quarterly Information'!$S588,Exchange_Value))/1000,AD588*SUMIF(Lists!$E$2:$E$133,$I588,Exchange_Value)/1000),1)</f>
        <v>0</v>
      </c>
      <c r="CH588" s="218">
        <f>ROUND(IF($I588="Other HFC Blend",(AE588*$L588*SUMIF(Lists!$E$2:$E$133,'Quarterly Information'!$K588,Exchange_Value)+AE588*$N588*SUMIF(Lists!$E$2:$E$133,'Quarterly Information'!$M588,Exchange_Value)+AE588*$P588*SUMIF(Lists!$E$2:$E$133,'Quarterly Information'!$O588,Exchange_Value)+AE588*$R588*SUMIF(Lists!$E$2:$E$133,'Quarterly Information'!$Q588,Exchange_Value)+AE588*$T588*SUMIF(Lists!$E$2:$E$133,'Quarterly Information'!$S588,Exchange_Value))/1000,AE588*SUMIF(Lists!$E$2:$E$133,$I588,Exchange_Value)/1000),1)</f>
        <v>0</v>
      </c>
      <c r="CI588" s="218">
        <f>ROUND(IF($I588="Other HFC Blend",(AF588*$L588*SUMIF(Lists!$E$2:$E$133,'Quarterly Information'!$K588,Exchange_Value)+AF588*$N588*SUMIF(Lists!$E$2:$E$133,'Quarterly Information'!$M588,Exchange_Value)+AF588*$P588*SUMIF(Lists!$E$2:$E$133,'Quarterly Information'!$O588,Exchange_Value)+AF588*$R588*SUMIF(Lists!$E$2:$E$133,'Quarterly Information'!$Q588,Exchange_Value)+AF588*$T588*SUMIF(Lists!$E$2:$E$133,'Quarterly Information'!$S588,Exchange_Value))/1000,AF588*SUMIF(Lists!$E$2:$E$133,$I588,Exchange_Value)/1000),1)</f>
        <v>0</v>
      </c>
    </row>
    <row r="589" spans="1:87" ht="14" x14ac:dyDescent="0.25">
      <c r="A589" s="39">
        <v>547</v>
      </c>
      <c r="B589" s="90" t="str">
        <f t="shared" si="385"/>
        <v/>
      </c>
      <c r="C589" s="159"/>
      <c r="D589" s="91"/>
      <c r="E589" s="174"/>
      <c r="F589" s="92"/>
      <c r="G589" s="93"/>
      <c r="H589" s="94"/>
      <c r="I589" s="92"/>
      <c r="J589" s="200"/>
      <c r="K589" s="210"/>
      <c r="L589" s="95"/>
      <c r="M589" s="92"/>
      <c r="N589" s="95"/>
      <c r="O589" s="92"/>
      <c r="P589" s="95"/>
      <c r="Q589" s="128"/>
      <c r="R589" s="95"/>
      <c r="S589" s="128"/>
      <c r="T589" s="211"/>
      <c r="U589" s="203"/>
      <c r="V589" s="92"/>
      <c r="W589" s="96"/>
      <c r="X589" s="92"/>
      <c r="Y589" s="220"/>
      <c r="Z589" s="226"/>
      <c r="AA589" s="165"/>
      <c r="AB589" s="165"/>
      <c r="AC589" s="165"/>
      <c r="AD589" s="165"/>
      <c r="AE589" s="165"/>
      <c r="AF589" s="168"/>
      <c r="AG589"/>
      <c r="AH589" s="107">
        <f t="shared" si="387"/>
        <v>0</v>
      </c>
      <c r="AI589" s="107">
        <f t="shared" si="388"/>
        <v>0</v>
      </c>
      <c r="AJ589" s="107">
        <f t="shared" si="389"/>
        <v>0</v>
      </c>
      <c r="AK589" s="107">
        <f t="shared" si="390"/>
        <v>0</v>
      </c>
      <c r="AL589" s="107">
        <f t="shared" si="391"/>
        <v>0</v>
      </c>
      <c r="AM589" s="107">
        <f t="shared" si="386"/>
        <v>0</v>
      </c>
      <c r="AO589" s="161" t="e">
        <f t="shared" si="392"/>
        <v>#DIV/0!</v>
      </c>
      <c r="AP589" s="161" t="e">
        <f t="shared" si="393"/>
        <v>#DIV/0!</v>
      </c>
      <c r="AQ589" s="161" t="e">
        <f t="shared" si="394"/>
        <v>#DIV/0!</v>
      </c>
      <c r="AR589" s="161" t="e">
        <f t="shared" si="395"/>
        <v>#DIV/0!</v>
      </c>
      <c r="AS589" s="161" t="e">
        <f t="shared" si="396"/>
        <v>#DIV/0!</v>
      </c>
      <c r="AT589" s="107">
        <f t="shared" si="397"/>
        <v>0</v>
      </c>
      <c r="AU589" s="161" t="e">
        <f t="shared" si="398"/>
        <v>#DIV/0!</v>
      </c>
      <c r="AV589" s="161" t="e">
        <f t="shared" si="399"/>
        <v>#DIV/0!</v>
      </c>
      <c r="AW589" s="161" t="e">
        <f t="shared" si="400"/>
        <v>#DIV/0!</v>
      </c>
      <c r="AX589" s="161" t="e">
        <f t="shared" si="401"/>
        <v>#DIV/0!</v>
      </c>
      <c r="AY589" s="161" t="e">
        <f t="shared" si="402"/>
        <v>#DIV/0!</v>
      </c>
      <c r="AZ589" s="107">
        <f t="shared" si="403"/>
        <v>0</v>
      </c>
      <c r="BA589" s="161" t="e">
        <f t="shared" si="404"/>
        <v>#DIV/0!</v>
      </c>
      <c r="BB589" s="161" t="e">
        <f t="shared" si="405"/>
        <v>#DIV/0!</v>
      </c>
      <c r="BC589" s="161" t="e">
        <f t="shared" si="406"/>
        <v>#DIV/0!</v>
      </c>
      <c r="BD589" s="161" t="e">
        <f t="shared" si="407"/>
        <v>#DIV/0!</v>
      </c>
      <c r="BE589" s="161" t="e">
        <f t="shared" si="408"/>
        <v>#DIV/0!</v>
      </c>
      <c r="BF589" s="107">
        <f t="shared" si="409"/>
        <v>0</v>
      </c>
      <c r="BG589" s="161" t="e">
        <f t="shared" si="410"/>
        <v>#DIV/0!</v>
      </c>
      <c r="BH589" s="161" t="e">
        <f t="shared" si="411"/>
        <v>#DIV/0!</v>
      </c>
      <c r="BI589" s="161" t="e">
        <f t="shared" si="412"/>
        <v>#DIV/0!</v>
      </c>
      <c r="BJ589" s="161" t="e">
        <f t="shared" si="413"/>
        <v>#DIV/0!</v>
      </c>
      <c r="BK589" s="161" t="e">
        <f t="shared" si="414"/>
        <v>#DIV/0!</v>
      </c>
      <c r="BL589" s="107">
        <f t="shared" si="415"/>
        <v>0</v>
      </c>
      <c r="BM589" s="161" t="e">
        <f t="shared" si="416"/>
        <v>#DIV/0!</v>
      </c>
      <c r="BN589" s="161" t="e">
        <f t="shared" si="417"/>
        <v>#DIV/0!</v>
      </c>
      <c r="BO589" s="161" t="e">
        <f t="shared" si="418"/>
        <v>#DIV/0!</v>
      </c>
      <c r="BP589" s="161" t="e">
        <f t="shared" si="419"/>
        <v>#DIV/0!</v>
      </c>
      <c r="BQ589" s="161" t="e">
        <f t="shared" si="420"/>
        <v>#DIV/0!</v>
      </c>
      <c r="BR589" s="107">
        <f t="shared" si="421"/>
        <v>0</v>
      </c>
      <c r="BS589" s="161" t="e">
        <f t="shared" si="422"/>
        <v>#DIV/0!</v>
      </c>
      <c r="BT589" s="161" t="e">
        <f t="shared" si="423"/>
        <v>#DIV/0!</v>
      </c>
      <c r="BU589" s="161" t="e">
        <f t="shared" si="424"/>
        <v>#DIV/0!</v>
      </c>
      <c r="BV589" s="161" t="e">
        <f t="shared" si="425"/>
        <v>#DIV/0!</v>
      </c>
      <c r="BW589" s="161" t="e">
        <f t="shared" si="426"/>
        <v>#DIV/0!</v>
      </c>
      <c r="BX589" s="107">
        <f t="shared" si="427"/>
        <v>0</v>
      </c>
      <c r="BZ589" s="40" t="e">
        <f>VLOOKUP(I589,Lists!$D$2:$D$19,1,FALSE)</f>
        <v>#N/A</v>
      </c>
      <c r="CA589" s="40" t="e">
        <f>VLOOKUP($I589,Blends!$B$2:$B$115,1,FALSE)</f>
        <v>#N/A</v>
      </c>
      <c r="CC589" s="218">
        <f>ROUND(IF($I589="Other HFC Blend",(Z589*$L589*SUMIF(Lists!$E$2:$E$133,'Quarterly Information'!$K589,Exchange_Value)+Z589*$N589*SUMIF(Lists!$E$2:$E$133,'Quarterly Information'!$M589,Exchange_Value)+Z589*$P589*SUMIF(Lists!$E$2:$E$133,'Quarterly Information'!$O589,Exchange_Value)+Z589*$R589*SUMIF(Lists!$E$2:$E$133,'Quarterly Information'!$Q589,Exchange_Value)+Z589*$T589*SUMIF(Lists!$E$2:$E$133,'Quarterly Information'!$S589,Exchange_Value))/1000,Z589*SUMIF(Lists!$E$2:$E$133,$I589,Exchange_Value)/1000),1)</f>
        <v>0</v>
      </c>
      <c r="CD589" s="218">
        <f>ROUND(IF($I589="Other HFC Blend",(AA589*$L589*SUMIF(Lists!$E$2:$E$133,'Quarterly Information'!$K589,Exchange_Value)+AA589*$N589*SUMIF(Lists!$E$2:$E$133,'Quarterly Information'!$M589,Exchange_Value)+AA589*$P589*SUMIF(Lists!$E$2:$E$133,'Quarterly Information'!$O589,Exchange_Value)+AA589*$R589*SUMIF(Lists!$E$2:$E$133,'Quarterly Information'!$Q589,Exchange_Value)+AA589*$T589*SUMIF(Lists!$E$2:$E$133,'Quarterly Information'!$S589,Exchange_Value))/1000,AA589*SUMIF(Lists!$E$2:$E$133,$I589,Exchange_Value)/1000),1)</f>
        <v>0</v>
      </c>
      <c r="CE589" s="218">
        <f>ROUND(IF($I589="Other HFC Blend",(AB589*$L589*SUMIF(Lists!$E$2:$E$133,'Quarterly Information'!$K589,Exchange_Value)+AB589*$N589*SUMIF(Lists!$E$2:$E$133,'Quarterly Information'!$M589,Exchange_Value)+AB589*$P589*SUMIF(Lists!$E$2:$E$133,'Quarterly Information'!$O589,Exchange_Value)+AB589*$R589*SUMIF(Lists!$E$2:$E$133,'Quarterly Information'!$Q589,Exchange_Value)+AB589*$T589*SUMIF(Lists!$E$2:$E$133,'Quarterly Information'!$S589,Exchange_Value))/1000,AB589*SUMIF(Lists!$E$2:$E$133,$I589,Exchange_Value)/1000),1)</f>
        <v>0</v>
      </c>
      <c r="CF589" s="218">
        <f>ROUND(IF($I589="Other HFC Blend",(AC589*$L589*SUMIF(Lists!$E$2:$E$133,'Quarterly Information'!$K589,Exchange_Value)+AC589*$N589*SUMIF(Lists!$E$2:$E$133,'Quarterly Information'!$M589,Exchange_Value)+AC589*$P589*SUMIF(Lists!$E$2:$E$133,'Quarterly Information'!$O589,Exchange_Value)+AC589*$R589*SUMIF(Lists!$E$2:$E$133,'Quarterly Information'!$Q589,Exchange_Value)+AC589*$T589*SUMIF(Lists!$E$2:$E$133,'Quarterly Information'!$S589,Exchange_Value))/1000,AC589*SUMIF(Lists!$E$2:$E$133,$I589,Exchange_Value)/1000),1)</f>
        <v>0</v>
      </c>
      <c r="CG589" s="218">
        <f>ROUND(IF($I589="Other HFC Blend",(AD589*$L589*SUMIF(Lists!$E$2:$E$133,'Quarterly Information'!$K589,Exchange_Value)+AD589*$N589*SUMIF(Lists!$E$2:$E$133,'Quarterly Information'!$M589,Exchange_Value)+AD589*$P589*SUMIF(Lists!$E$2:$E$133,'Quarterly Information'!$O589,Exchange_Value)+AD589*$R589*SUMIF(Lists!$E$2:$E$133,'Quarterly Information'!$Q589,Exchange_Value)+AD589*$T589*SUMIF(Lists!$E$2:$E$133,'Quarterly Information'!$S589,Exchange_Value))/1000,AD589*SUMIF(Lists!$E$2:$E$133,$I589,Exchange_Value)/1000),1)</f>
        <v>0</v>
      </c>
      <c r="CH589" s="218">
        <f>ROUND(IF($I589="Other HFC Blend",(AE589*$L589*SUMIF(Lists!$E$2:$E$133,'Quarterly Information'!$K589,Exchange_Value)+AE589*$N589*SUMIF(Lists!$E$2:$E$133,'Quarterly Information'!$M589,Exchange_Value)+AE589*$P589*SUMIF(Lists!$E$2:$E$133,'Quarterly Information'!$O589,Exchange_Value)+AE589*$R589*SUMIF(Lists!$E$2:$E$133,'Quarterly Information'!$Q589,Exchange_Value)+AE589*$T589*SUMIF(Lists!$E$2:$E$133,'Quarterly Information'!$S589,Exchange_Value))/1000,AE589*SUMIF(Lists!$E$2:$E$133,$I589,Exchange_Value)/1000),1)</f>
        <v>0</v>
      </c>
      <c r="CI589" s="218">
        <f>ROUND(IF($I589="Other HFC Blend",(AF589*$L589*SUMIF(Lists!$E$2:$E$133,'Quarterly Information'!$K589,Exchange_Value)+AF589*$N589*SUMIF(Lists!$E$2:$E$133,'Quarterly Information'!$M589,Exchange_Value)+AF589*$P589*SUMIF(Lists!$E$2:$E$133,'Quarterly Information'!$O589,Exchange_Value)+AF589*$R589*SUMIF(Lists!$E$2:$E$133,'Quarterly Information'!$Q589,Exchange_Value)+AF589*$T589*SUMIF(Lists!$E$2:$E$133,'Quarterly Information'!$S589,Exchange_Value))/1000,AF589*SUMIF(Lists!$E$2:$E$133,$I589,Exchange_Value)/1000),1)</f>
        <v>0</v>
      </c>
    </row>
    <row r="590" spans="1:87" ht="14" x14ac:dyDescent="0.25">
      <c r="A590" s="39">
        <v>548</v>
      </c>
      <c r="B590" s="90" t="str">
        <f t="shared" si="385"/>
        <v/>
      </c>
      <c r="C590" s="159"/>
      <c r="D590" s="91"/>
      <c r="E590" s="174"/>
      <c r="F590" s="92"/>
      <c r="G590" s="93"/>
      <c r="H590" s="94"/>
      <c r="I590" s="92"/>
      <c r="J590" s="200"/>
      <c r="K590" s="210"/>
      <c r="L590" s="95"/>
      <c r="M590" s="92"/>
      <c r="N590" s="95"/>
      <c r="O590" s="92"/>
      <c r="P590" s="95"/>
      <c r="Q590" s="128"/>
      <c r="R590" s="95"/>
      <c r="S590" s="128"/>
      <c r="T590" s="211"/>
      <c r="U590" s="203"/>
      <c r="V590" s="92"/>
      <c r="W590" s="96"/>
      <c r="X590" s="92"/>
      <c r="Y590" s="220"/>
      <c r="Z590" s="226"/>
      <c r="AA590" s="165"/>
      <c r="AB590" s="165"/>
      <c r="AC590" s="165"/>
      <c r="AD590" s="165"/>
      <c r="AE590" s="165"/>
      <c r="AF590" s="168"/>
      <c r="AG590"/>
      <c r="AH590" s="107">
        <f t="shared" si="387"/>
        <v>0</v>
      </c>
      <c r="AI590" s="107">
        <f t="shared" si="388"/>
        <v>0</v>
      </c>
      <c r="AJ590" s="107">
        <f t="shared" si="389"/>
        <v>0</v>
      </c>
      <c r="AK590" s="107">
        <f t="shared" si="390"/>
        <v>0</v>
      </c>
      <c r="AL590" s="107">
        <f t="shared" si="391"/>
        <v>0</v>
      </c>
      <c r="AM590" s="107">
        <f t="shared" si="386"/>
        <v>0</v>
      </c>
      <c r="AO590" s="161" t="e">
        <f t="shared" si="392"/>
        <v>#DIV/0!</v>
      </c>
      <c r="AP590" s="161" t="e">
        <f t="shared" si="393"/>
        <v>#DIV/0!</v>
      </c>
      <c r="AQ590" s="161" t="e">
        <f t="shared" si="394"/>
        <v>#DIV/0!</v>
      </c>
      <c r="AR590" s="161" t="e">
        <f t="shared" si="395"/>
        <v>#DIV/0!</v>
      </c>
      <c r="AS590" s="161" t="e">
        <f t="shared" si="396"/>
        <v>#DIV/0!</v>
      </c>
      <c r="AT590" s="107">
        <f t="shared" si="397"/>
        <v>0</v>
      </c>
      <c r="AU590" s="161" t="e">
        <f t="shared" si="398"/>
        <v>#DIV/0!</v>
      </c>
      <c r="AV590" s="161" t="e">
        <f t="shared" si="399"/>
        <v>#DIV/0!</v>
      </c>
      <c r="AW590" s="161" t="e">
        <f t="shared" si="400"/>
        <v>#DIV/0!</v>
      </c>
      <c r="AX590" s="161" t="e">
        <f t="shared" si="401"/>
        <v>#DIV/0!</v>
      </c>
      <c r="AY590" s="161" t="e">
        <f t="shared" si="402"/>
        <v>#DIV/0!</v>
      </c>
      <c r="AZ590" s="107">
        <f t="shared" si="403"/>
        <v>0</v>
      </c>
      <c r="BA590" s="161" t="e">
        <f t="shared" si="404"/>
        <v>#DIV/0!</v>
      </c>
      <c r="BB590" s="161" t="e">
        <f t="shared" si="405"/>
        <v>#DIV/0!</v>
      </c>
      <c r="BC590" s="161" t="e">
        <f t="shared" si="406"/>
        <v>#DIV/0!</v>
      </c>
      <c r="BD590" s="161" t="e">
        <f t="shared" si="407"/>
        <v>#DIV/0!</v>
      </c>
      <c r="BE590" s="161" t="e">
        <f t="shared" si="408"/>
        <v>#DIV/0!</v>
      </c>
      <c r="BF590" s="107">
        <f t="shared" si="409"/>
        <v>0</v>
      </c>
      <c r="BG590" s="161" t="e">
        <f t="shared" si="410"/>
        <v>#DIV/0!</v>
      </c>
      <c r="BH590" s="161" t="e">
        <f t="shared" si="411"/>
        <v>#DIV/0!</v>
      </c>
      <c r="BI590" s="161" t="e">
        <f t="shared" si="412"/>
        <v>#DIV/0!</v>
      </c>
      <c r="BJ590" s="161" t="e">
        <f t="shared" si="413"/>
        <v>#DIV/0!</v>
      </c>
      <c r="BK590" s="161" t="e">
        <f t="shared" si="414"/>
        <v>#DIV/0!</v>
      </c>
      <c r="BL590" s="107">
        <f t="shared" si="415"/>
        <v>0</v>
      </c>
      <c r="BM590" s="161" t="e">
        <f t="shared" si="416"/>
        <v>#DIV/0!</v>
      </c>
      <c r="BN590" s="161" t="e">
        <f t="shared" si="417"/>
        <v>#DIV/0!</v>
      </c>
      <c r="BO590" s="161" t="e">
        <f t="shared" si="418"/>
        <v>#DIV/0!</v>
      </c>
      <c r="BP590" s="161" t="e">
        <f t="shared" si="419"/>
        <v>#DIV/0!</v>
      </c>
      <c r="BQ590" s="161" t="e">
        <f t="shared" si="420"/>
        <v>#DIV/0!</v>
      </c>
      <c r="BR590" s="107">
        <f t="shared" si="421"/>
        <v>0</v>
      </c>
      <c r="BS590" s="161" t="e">
        <f t="shared" si="422"/>
        <v>#DIV/0!</v>
      </c>
      <c r="BT590" s="161" t="e">
        <f t="shared" si="423"/>
        <v>#DIV/0!</v>
      </c>
      <c r="BU590" s="161" t="e">
        <f t="shared" si="424"/>
        <v>#DIV/0!</v>
      </c>
      <c r="BV590" s="161" t="e">
        <f t="shared" si="425"/>
        <v>#DIV/0!</v>
      </c>
      <c r="BW590" s="161" t="e">
        <f t="shared" si="426"/>
        <v>#DIV/0!</v>
      </c>
      <c r="BX590" s="107">
        <f t="shared" si="427"/>
        <v>0</v>
      </c>
      <c r="BZ590" s="40" t="e">
        <f>VLOOKUP(I590,Lists!$D$2:$D$19,1,FALSE)</f>
        <v>#N/A</v>
      </c>
      <c r="CA590" s="40" t="e">
        <f>VLOOKUP($I590,Blends!$B$2:$B$115,1,FALSE)</f>
        <v>#N/A</v>
      </c>
      <c r="CC590" s="218">
        <f>ROUND(IF($I590="Other HFC Blend",(Z590*$L590*SUMIF(Lists!$E$2:$E$133,'Quarterly Information'!$K590,Exchange_Value)+Z590*$N590*SUMIF(Lists!$E$2:$E$133,'Quarterly Information'!$M590,Exchange_Value)+Z590*$P590*SUMIF(Lists!$E$2:$E$133,'Quarterly Information'!$O590,Exchange_Value)+Z590*$R590*SUMIF(Lists!$E$2:$E$133,'Quarterly Information'!$Q590,Exchange_Value)+Z590*$T590*SUMIF(Lists!$E$2:$E$133,'Quarterly Information'!$S590,Exchange_Value))/1000,Z590*SUMIF(Lists!$E$2:$E$133,$I590,Exchange_Value)/1000),1)</f>
        <v>0</v>
      </c>
      <c r="CD590" s="218">
        <f>ROUND(IF($I590="Other HFC Blend",(AA590*$L590*SUMIF(Lists!$E$2:$E$133,'Quarterly Information'!$K590,Exchange_Value)+AA590*$N590*SUMIF(Lists!$E$2:$E$133,'Quarterly Information'!$M590,Exchange_Value)+AA590*$P590*SUMIF(Lists!$E$2:$E$133,'Quarterly Information'!$O590,Exchange_Value)+AA590*$R590*SUMIF(Lists!$E$2:$E$133,'Quarterly Information'!$Q590,Exchange_Value)+AA590*$T590*SUMIF(Lists!$E$2:$E$133,'Quarterly Information'!$S590,Exchange_Value))/1000,AA590*SUMIF(Lists!$E$2:$E$133,$I590,Exchange_Value)/1000),1)</f>
        <v>0</v>
      </c>
      <c r="CE590" s="218">
        <f>ROUND(IF($I590="Other HFC Blend",(AB590*$L590*SUMIF(Lists!$E$2:$E$133,'Quarterly Information'!$K590,Exchange_Value)+AB590*$N590*SUMIF(Lists!$E$2:$E$133,'Quarterly Information'!$M590,Exchange_Value)+AB590*$P590*SUMIF(Lists!$E$2:$E$133,'Quarterly Information'!$O590,Exchange_Value)+AB590*$R590*SUMIF(Lists!$E$2:$E$133,'Quarterly Information'!$Q590,Exchange_Value)+AB590*$T590*SUMIF(Lists!$E$2:$E$133,'Quarterly Information'!$S590,Exchange_Value))/1000,AB590*SUMIF(Lists!$E$2:$E$133,$I590,Exchange_Value)/1000),1)</f>
        <v>0</v>
      </c>
      <c r="CF590" s="218">
        <f>ROUND(IF($I590="Other HFC Blend",(AC590*$L590*SUMIF(Lists!$E$2:$E$133,'Quarterly Information'!$K590,Exchange_Value)+AC590*$N590*SUMIF(Lists!$E$2:$E$133,'Quarterly Information'!$M590,Exchange_Value)+AC590*$P590*SUMIF(Lists!$E$2:$E$133,'Quarterly Information'!$O590,Exchange_Value)+AC590*$R590*SUMIF(Lists!$E$2:$E$133,'Quarterly Information'!$Q590,Exchange_Value)+AC590*$T590*SUMIF(Lists!$E$2:$E$133,'Quarterly Information'!$S590,Exchange_Value))/1000,AC590*SUMIF(Lists!$E$2:$E$133,$I590,Exchange_Value)/1000),1)</f>
        <v>0</v>
      </c>
      <c r="CG590" s="218">
        <f>ROUND(IF($I590="Other HFC Blend",(AD590*$L590*SUMIF(Lists!$E$2:$E$133,'Quarterly Information'!$K590,Exchange_Value)+AD590*$N590*SUMIF(Lists!$E$2:$E$133,'Quarterly Information'!$M590,Exchange_Value)+AD590*$P590*SUMIF(Lists!$E$2:$E$133,'Quarterly Information'!$O590,Exchange_Value)+AD590*$R590*SUMIF(Lists!$E$2:$E$133,'Quarterly Information'!$Q590,Exchange_Value)+AD590*$T590*SUMIF(Lists!$E$2:$E$133,'Quarterly Information'!$S590,Exchange_Value))/1000,AD590*SUMIF(Lists!$E$2:$E$133,$I590,Exchange_Value)/1000),1)</f>
        <v>0</v>
      </c>
      <c r="CH590" s="218">
        <f>ROUND(IF($I590="Other HFC Blend",(AE590*$L590*SUMIF(Lists!$E$2:$E$133,'Quarterly Information'!$K590,Exchange_Value)+AE590*$N590*SUMIF(Lists!$E$2:$E$133,'Quarterly Information'!$M590,Exchange_Value)+AE590*$P590*SUMIF(Lists!$E$2:$E$133,'Quarterly Information'!$O590,Exchange_Value)+AE590*$R590*SUMIF(Lists!$E$2:$E$133,'Quarterly Information'!$Q590,Exchange_Value)+AE590*$T590*SUMIF(Lists!$E$2:$E$133,'Quarterly Information'!$S590,Exchange_Value))/1000,AE590*SUMIF(Lists!$E$2:$E$133,$I590,Exchange_Value)/1000),1)</f>
        <v>0</v>
      </c>
      <c r="CI590" s="218">
        <f>ROUND(IF($I590="Other HFC Blend",(AF590*$L590*SUMIF(Lists!$E$2:$E$133,'Quarterly Information'!$K590,Exchange_Value)+AF590*$N590*SUMIF(Lists!$E$2:$E$133,'Quarterly Information'!$M590,Exchange_Value)+AF590*$P590*SUMIF(Lists!$E$2:$E$133,'Quarterly Information'!$O590,Exchange_Value)+AF590*$R590*SUMIF(Lists!$E$2:$E$133,'Quarterly Information'!$Q590,Exchange_Value)+AF590*$T590*SUMIF(Lists!$E$2:$E$133,'Quarterly Information'!$S590,Exchange_Value))/1000,AF590*SUMIF(Lists!$E$2:$E$133,$I590,Exchange_Value)/1000),1)</f>
        <v>0</v>
      </c>
    </row>
    <row r="591" spans="1:87" ht="14" x14ac:dyDescent="0.25">
      <c r="A591" s="39">
        <v>549</v>
      </c>
      <c r="B591" s="90" t="str">
        <f t="shared" si="385"/>
        <v/>
      </c>
      <c r="C591" s="159"/>
      <c r="D591" s="91"/>
      <c r="E591" s="174"/>
      <c r="F591" s="92"/>
      <c r="G591" s="93"/>
      <c r="H591" s="94"/>
      <c r="I591" s="92"/>
      <c r="J591" s="200"/>
      <c r="K591" s="210"/>
      <c r="L591" s="95"/>
      <c r="M591" s="92"/>
      <c r="N591" s="95"/>
      <c r="O591" s="92"/>
      <c r="P591" s="95"/>
      <c r="Q591" s="128"/>
      <c r="R591" s="95"/>
      <c r="S591" s="128"/>
      <c r="T591" s="211"/>
      <c r="U591" s="203"/>
      <c r="V591" s="92"/>
      <c r="W591" s="96"/>
      <c r="X591" s="92"/>
      <c r="Y591" s="220"/>
      <c r="Z591" s="226"/>
      <c r="AA591" s="165"/>
      <c r="AB591" s="165"/>
      <c r="AC591" s="165"/>
      <c r="AD591" s="165"/>
      <c r="AE591" s="165"/>
      <c r="AF591" s="168"/>
      <c r="AG591"/>
      <c r="AH591" s="107">
        <f t="shared" si="387"/>
        <v>0</v>
      </c>
      <c r="AI591" s="107">
        <f t="shared" si="388"/>
        <v>0</v>
      </c>
      <c r="AJ591" s="107">
        <f t="shared" si="389"/>
        <v>0</v>
      </c>
      <c r="AK591" s="107">
        <f t="shared" si="390"/>
        <v>0</v>
      </c>
      <c r="AL591" s="107">
        <f t="shared" si="391"/>
        <v>0</v>
      </c>
      <c r="AM591" s="107">
        <f t="shared" si="386"/>
        <v>0</v>
      </c>
      <c r="AO591" s="161" t="e">
        <f t="shared" si="392"/>
        <v>#DIV/0!</v>
      </c>
      <c r="AP591" s="161" t="e">
        <f t="shared" si="393"/>
        <v>#DIV/0!</v>
      </c>
      <c r="AQ591" s="161" t="e">
        <f t="shared" si="394"/>
        <v>#DIV/0!</v>
      </c>
      <c r="AR591" s="161" t="e">
        <f t="shared" si="395"/>
        <v>#DIV/0!</v>
      </c>
      <c r="AS591" s="161" t="e">
        <f t="shared" si="396"/>
        <v>#DIV/0!</v>
      </c>
      <c r="AT591" s="107">
        <f t="shared" si="397"/>
        <v>0</v>
      </c>
      <c r="AU591" s="161" t="e">
        <f t="shared" si="398"/>
        <v>#DIV/0!</v>
      </c>
      <c r="AV591" s="161" t="e">
        <f t="shared" si="399"/>
        <v>#DIV/0!</v>
      </c>
      <c r="AW591" s="161" t="e">
        <f t="shared" si="400"/>
        <v>#DIV/0!</v>
      </c>
      <c r="AX591" s="161" t="e">
        <f t="shared" si="401"/>
        <v>#DIV/0!</v>
      </c>
      <c r="AY591" s="161" t="e">
        <f t="shared" si="402"/>
        <v>#DIV/0!</v>
      </c>
      <c r="AZ591" s="107">
        <f t="shared" si="403"/>
        <v>0</v>
      </c>
      <c r="BA591" s="161" t="e">
        <f t="shared" si="404"/>
        <v>#DIV/0!</v>
      </c>
      <c r="BB591" s="161" t="e">
        <f t="shared" si="405"/>
        <v>#DIV/0!</v>
      </c>
      <c r="BC591" s="161" t="e">
        <f t="shared" si="406"/>
        <v>#DIV/0!</v>
      </c>
      <c r="BD591" s="161" t="e">
        <f t="shared" si="407"/>
        <v>#DIV/0!</v>
      </c>
      <c r="BE591" s="161" t="e">
        <f t="shared" si="408"/>
        <v>#DIV/0!</v>
      </c>
      <c r="BF591" s="107">
        <f t="shared" si="409"/>
        <v>0</v>
      </c>
      <c r="BG591" s="161" t="e">
        <f t="shared" si="410"/>
        <v>#DIV/0!</v>
      </c>
      <c r="BH591" s="161" t="e">
        <f t="shared" si="411"/>
        <v>#DIV/0!</v>
      </c>
      <c r="BI591" s="161" t="e">
        <f t="shared" si="412"/>
        <v>#DIV/0!</v>
      </c>
      <c r="BJ591" s="161" t="e">
        <f t="shared" si="413"/>
        <v>#DIV/0!</v>
      </c>
      <c r="BK591" s="161" t="e">
        <f t="shared" si="414"/>
        <v>#DIV/0!</v>
      </c>
      <c r="BL591" s="107">
        <f t="shared" si="415"/>
        <v>0</v>
      </c>
      <c r="BM591" s="161" t="e">
        <f t="shared" si="416"/>
        <v>#DIV/0!</v>
      </c>
      <c r="BN591" s="161" t="e">
        <f t="shared" si="417"/>
        <v>#DIV/0!</v>
      </c>
      <c r="BO591" s="161" t="e">
        <f t="shared" si="418"/>
        <v>#DIV/0!</v>
      </c>
      <c r="BP591" s="161" t="e">
        <f t="shared" si="419"/>
        <v>#DIV/0!</v>
      </c>
      <c r="BQ591" s="161" t="e">
        <f t="shared" si="420"/>
        <v>#DIV/0!</v>
      </c>
      <c r="BR591" s="107">
        <f t="shared" si="421"/>
        <v>0</v>
      </c>
      <c r="BS591" s="161" t="e">
        <f t="shared" si="422"/>
        <v>#DIV/0!</v>
      </c>
      <c r="BT591" s="161" t="e">
        <f t="shared" si="423"/>
        <v>#DIV/0!</v>
      </c>
      <c r="BU591" s="161" t="e">
        <f t="shared" si="424"/>
        <v>#DIV/0!</v>
      </c>
      <c r="BV591" s="161" t="e">
        <f t="shared" si="425"/>
        <v>#DIV/0!</v>
      </c>
      <c r="BW591" s="161" t="e">
        <f t="shared" si="426"/>
        <v>#DIV/0!</v>
      </c>
      <c r="BX591" s="107">
        <f t="shared" si="427"/>
        <v>0</v>
      </c>
      <c r="BZ591" s="40" t="e">
        <f>VLOOKUP(I591,Lists!$D$2:$D$19,1,FALSE)</f>
        <v>#N/A</v>
      </c>
      <c r="CA591" s="40" t="e">
        <f>VLOOKUP($I591,Blends!$B$2:$B$115,1,FALSE)</f>
        <v>#N/A</v>
      </c>
      <c r="CC591" s="218">
        <f>ROUND(IF($I591="Other HFC Blend",(Z591*$L591*SUMIF(Lists!$E$2:$E$133,'Quarterly Information'!$K591,Exchange_Value)+Z591*$N591*SUMIF(Lists!$E$2:$E$133,'Quarterly Information'!$M591,Exchange_Value)+Z591*$P591*SUMIF(Lists!$E$2:$E$133,'Quarterly Information'!$O591,Exchange_Value)+Z591*$R591*SUMIF(Lists!$E$2:$E$133,'Quarterly Information'!$Q591,Exchange_Value)+Z591*$T591*SUMIF(Lists!$E$2:$E$133,'Quarterly Information'!$S591,Exchange_Value))/1000,Z591*SUMIF(Lists!$E$2:$E$133,$I591,Exchange_Value)/1000),1)</f>
        <v>0</v>
      </c>
      <c r="CD591" s="218">
        <f>ROUND(IF($I591="Other HFC Blend",(AA591*$L591*SUMIF(Lists!$E$2:$E$133,'Quarterly Information'!$K591,Exchange_Value)+AA591*$N591*SUMIF(Lists!$E$2:$E$133,'Quarterly Information'!$M591,Exchange_Value)+AA591*$P591*SUMIF(Lists!$E$2:$E$133,'Quarterly Information'!$O591,Exchange_Value)+AA591*$R591*SUMIF(Lists!$E$2:$E$133,'Quarterly Information'!$Q591,Exchange_Value)+AA591*$T591*SUMIF(Lists!$E$2:$E$133,'Quarterly Information'!$S591,Exchange_Value))/1000,AA591*SUMIF(Lists!$E$2:$E$133,$I591,Exchange_Value)/1000),1)</f>
        <v>0</v>
      </c>
      <c r="CE591" s="218">
        <f>ROUND(IF($I591="Other HFC Blend",(AB591*$L591*SUMIF(Lists!$E$2:$E$133,'Quarterly Information'!$K591,Exchange_Value)+AB591*$N591*SUMIF(Lists!$E$2:$E$133,'Quarterly Information'!$M591,Exchange_Value)+AB591*$P591*SUMIF(Lists!$E$2:$E$133,'Quarterly Information'!$O591,Exchange_Value)+AB591*$R591*SUMIF(Lists!$E$2:$E$133,'Quarterly Information'!$Q591,Exchange_Value)+AB591*$T591*SUMIF(Lists!$E$2:$E$133,'Quarterly Information'!$S591,Exchange_Value))/1000,AB591*SUMIF(Lists!$E$2:$E$133,$I591,Exchange_Value)/1000),1)</f>
        <v>0</v>
      </c>
      <c r="CF591" s="218">
        <f>ROUND(IF($I591="Other HFC Blend",(AC591*$L591*SUMIF(Lists!$E$2:$E$133,'Quarterly Information'!$K591,Exchange_Value)+AC591*$N591*SUMIF(Lists!$E$2:$E$133,'Quarterly Information'!$M591,Exchange_Value)+AC591*$P591*SUMIF(Lists!$E$2:$E$133,'Quarterly Information'!$O591,Exchange_Value)+AC591*$R591*SUMIF(Lists!$E$2:$E$133,'Quarterly Information'!$Q591,Exchange_Value)+AC591*$T591*SUMIF(Lists!$E$2:$E$133,'Quarterly Information'!$S591,Exchange_Value))/1000,AC591*SUMIF(Lists!$E$2:$E$133,$I591,Exchange_Value)/1000),1)</f>
        <v>0</v>
      </c>
      <c r="CG591" s="218">
        <f>ROUND(IF($I591="Other HFC Blend",(AD591*$L591*SUMIF(Lists!$E$2:$E$133,'Quarterly Information'!$K591,Exchange_Value)+AD591*$N591*SUMIF(Lists!$E$2:$E$133,'Quarterly Information'!$M591,Exchange_Value)+AD591*$P591*SUMIF(Lists!$E$2:$E$133,'Quarterly Information'!$O591,Exchange_Value)+AD591*$R591*SUMIF(Lists!$E$2:$E$133,'Quarterly Information'!$Q591,Exchange_Value)+AD591*$T591*SUMIF(Lists!$E$2:$E$133,'Quarterly Information'!$S591,Exchange_Value))/1000,AD591*SUMIF(Lists!$E$2:$E$133,$I591,Exchange_Value)/1000),1)</f>
        <v>0</v>
      </c>
      <c r="CH591" s="218">
        <f>ROUND(IF($I591="Other HFC Blend",(AE591*$L591*SUMIF(Lists!$E$2:$E$133,'Quarterly Information'!$K591,Exchange_Value)+AE591*$N591*SUMIF(Lists!$E$2:$E$133,'Quarterly Information'!$M591,Exchange_Value)+AE591*$P591*SUMIF(Lists!$E$2:$E$133,'Quarterly Information'!$O591,Exchange_Value)+AE591*$R591*SUMIF(Lists!$E$2:$E$133,'Quarterly Information'!$Q591,Exchange_Value)+AE591*$T591*SUMIF(Lists!$E$2:$E$133,'Quarterly Information'!$S591,Exchange_Value))/1000,AE591*SUMIF(Lists!$E$2:$E$133,$I591,Exchange_Value)/1000),1)</f>
        <v>0</v>
      </c>
      <c r="CI591" s="218">
        <f>ROUND(IF($I591="Other HFC Blend",(AF591*$L591*SUMIF(Lists!$E$2:$E$133,'Quarterly Information'!$K591,Exchange_Value)+AF591*$N591*SUMIF(Lists!$E$2:$E$133,'Quarterly Information'!$M591,Exchange_Value)+AF591*$P591*SUMIF(Lists!$E$2:$E$133,'Quarterly Information'!$O591,Exchange_Value)+AF591*$R591*SUMIF(Lists!$E$2:$E$133,'Quarterly Information'!$Q591,Exchange_Value)+AF591*$T591*SUMIF(Lists!$E$2:$E$133,'Quarterly Information'!$S591,Exchange_Value))/1000,AF591*SUMIF(Lists!$E$2:$E$133,$I591,Exchange_Value)/1000),1)</f>
        <v>0</v>
      </c>
    </row>
    <row r="592" spans="1:87" ht="14" x14ac:dyDescent="0.25">
      <c r="A592" s="39">
        <v>550</v>
      </c>
      <c r="B592" s="90" t="str">
        <f t="shared" si="385"/>
        <v/>
      </c>
      <c r="C592" s="159"/>
      <c r="D592" s="91"/>
      <c r="E592" s="174"/>
      <c r="F592" s="92"/>
      <c r="G592" s="93"/>
      <c r="H592" s="94"/>
      <c r="I592" s="92"/>
      <c r="J592" s="200"/>
      <c r="K592" s="210"/>
      <c r="L592" s="95"/>
      <c r="M592" s="92"/>
      <c r="N592" s="95"/>
      <c r="O592" s="92"/>
      <c r="P592" s="95"/>
      <c r="Q592" s="128"/>
      <c r="R592" s="95"/>
      <c r="S592" s="128"/>
      <c r="T592" s="211"/>
      <c r="U592" s="203"/>
      <c r="V592" s="92"/>
      <c r="W592" s="96"/>
      <c r="X592" s="92"/>
      <c r="Y592" s="220"/>
      <c r="Z592" s="226"/>
      <c r="AA592" s="165"/>
      <c r="AB592" s="165"/>
      <c r="AC592" s="165"/>
      <c r="AD592" s="165"/>
      <c r="AE592" s="165"/>
      <c r="AF592" s="168"/>
      <c r="AG592"/>
      <c r="AH592" s="107">
        <f t="shared" si="387"/>
        <v>0</v>
      </c>
      <c r="AI592" s="107">
        <f t="shared" si="388"/>
        <v>0</v>
      </c>
      <c r="AJ592" s="107">
        <f t="shared" si="389"/>
        <v>0</v>
      </c>
      <c r="AK592" s="107">
        <f t="shared" si="390"/>
        <v>0</v>
      </c>
      <c r="AL592" s="107">
        <f t="shared" si="391"/>
        <v>0</v>
      </c>
      <c r="AM592" s="107">
        <f t="shared" si="386"/>
        <v>0</v>
      </c>
      <c r="AO592" s="161" t="e">
        <f t="shared" si="392"/>
        <v>#DIV/0!</v>
      </c>
      <c r="AP592" s="161" t="e">
        <f t="shared" si="393"/>
        <v>#DIV/0!</v>
      </c>
      <c r="AQ592" s="161" t="e">
        <f t="shared" si="394"/>
        <v>#DIV/0!</v>
      </c>
      <c r="AR592" s="161" t="e">
        <f t="shared" si="395"/>
        <v>#DIV/0!</v>
      </c>
      <c r="AS592" s="161" t="e">
        <f t="shared" si="396"/>
        <v>#DIV/0!</v>
      </c>
      <c r="AT592" s="107">
        <f t="shared" si="397"/>
        <v>0</v>
      </c>
      <c r="AU592" s="161" t="e">
        <f t="shared" si="398"/>
        <v>#DIV/0!</v>
      </c>
      <c r="AV592" s="161" t="e">
        <f t="shared" si="399"/>
        <v>#DIV/0!</v>
      </c>
      <c r="AW592" s="161" t="e">
        <f t="shared" si="400"/>
        <v>#DIV/0!</v>
      </c>
      <c r="AX592" s="161" t="e">
        <f t="shared" si="401"/>
        <v>#DIV/0!</v>
      </c>
      <c r="AY592" s="161" t="e">
        <f t="shared" si="402"/>
        <v>#DIV/0!</v>
      </c>
      <c r="AZ592" s="107">
        <f t="shared" si="403"/>
        <v>0</v>
      </c>
      <c r="BA592" s="161" t="e">
        <f t="shared" si="404"/>
        <v>#DIV/0!</v>
      </c>
      <c r="BB592" s="161" t="e">
        <f t="shared" si="405"/>
        <v>#DIV/0!</v>
      </c>
      <c r="BC592" s="161" t="e">
        <f t="shared" si="406"/>
        <v>#DIV/0!</v>
      </c>
      <c r="BD592" s="161" t="e">
        <f t="shared" si="407"/>
        <v>#DIV/0!</v>
      </c>
      <c r="BE592" s="161" t="e">
        <f t="shared" si="408"/>
        <v>#DIV/0!</v>
      </c>
      <c r="BF592" s="107">
        <f t="shared" si="409"/>
        <v>0</v>
      </c>
      <c r="BG592" s="161" t="e">
        <f t="shared" si="410"/>
        <v>#DIV/0!</v>
      </c>
      <c r="BH592" s="161" t="e">
        <f t="shared" si="411"/>
        <v>#DIV/0!</v>
      </c>
      <c r="BI592" s="161" t="e">
        <f t="shared" si="412"/>
        <v>#DIV/0!</v>
      </c>
      <c r="BJ592" s="161" t="e">
        <f t="shared" si="413"/>
        <v>#DIV/0!</v>
      </c>
      <c r="BK592" s="161" t="e">
        <f t="shared" si="414"/>
        <v>#DIV/0!</v>
      </c>
      <c r="BL592" s="107">
        <f t="shared" si="415"/>
        <v>0</v>
      </c>
      <c r="BM592" s="161" t="e">
        <f t="shared" si="416"/>
        <v>#DIV/0!</v>
      </c>
      <c r="BN592" s="161" t="e">
        <f t="shared" si="417"/>
        <v>#DIV/0!</v>
      </c>
      <c r="BO592" s="161" t="e">
        <f t="shared" si="418"/>
        <v>#DIV/0!</v>
      </c>
      <c r="BP592" s="161" t="e">
        <f t="shared" si="419"/>
        <v>#DIV/0!</v>
      </c>
      <c r="BQ592" s="161" t="e">
        <f t="shared" si="420"/>
        <v>#DIV/0!</v>
      </c>
      <c r="BR592" s="107">
        <f t="shared" si="421"/>
        <v>0</v>
      </c>
      <c r="BS592" s="161" t="e">
        <f t="shared" si="422"/>
        <v>#DIV/0!</v>
      </c>
      <c r="BT592" s="161" t="e">
        <f t="shared" si="423"/>
        <v>#DIV/0!</v>
      </c>
      <c r="BU592" s="161" t="e">
        <f t="shared" si="424"/>
        <v>#DIV/0!</v>
      </c>
      <c r="BV592" s="161" t="e">
        <f t="shared" si="425"/>
        <v>#DIV/0!</v>
      </c>
      <c r="BW592" s="161" t="e">
        <f t="shared" si="426"/>
        <v>#DIV/0!</v>
      </c>
      <c r="BX592" s="107">
        <f t="shared" si="427"/>
        <v>0</v>
      </c>
      <c r="BZ592" s="40" t="e">
        <f>VLOOKUP(I592,Lists!$D$2:$D$19,1,FALSE)</f>
        <v>#N/A</v>
      </c>
      <c r="CA592" s="40" t="e">
        <f>VLOOKUP($I592,Blends!$B$2:$B$115,1,FALSE)</f>
        <v>#N/A</v>
      </c>
      <c r="CC592" s="218">
        <f>ROUND(IF($I592="Other HFC Blend",(Z592*$L592*SUMIF(Lists!$E$2:$E$133,'Quarterly Information'!$K592,Exchange_Value)+Z592*$N592*SUMIF(Lists!$E$2:$E$133,'Quarterly Information'!$M592,Exchange_Value)+Z592*$P592*SUMIF(Lists!$E$2:$E$133,'Quarterly Information'!$O592,Exchange_Value)+Z592*$R592*SUMIF(Lists!$E$2:$E$133,'Quarterly Information'!$Q592,Exchange_Value)+Z592*$T592*SUMIF(Lists!$E$2:$E$133,'Quarterly Information'!$S592,Exchange_Value))/1000,Z592*SUMIF(Lists!$E$2:$E$133,$I592,Exchange_Value)/1000),1)</f>
        <v>0</v>
      </c>
      <c r="CD592" s="218">
        <f>ROUND(IF($I592="Other HFC Blend",(AA592*$L592*SUMIF(Lists!$E$2:$E$133,'Quarterly Information'!$K592,Exchange_Value)+AA592*$N592*SUMIF(Lists!$E$2:$E$133,'Quarterly Information'!$M592,Exchange_Value)+AA592*$P592*SUMIF(Lists!$E$2:$E$133,'Quarterly Information'!$O592,Exchange_Value)+AA592*$R592*SUMIF(Lists!$E$2:$E$133,'Quarterly Information'!$Q592,Exchange_Value)+AA592*$T592*SUMIF(Lists!$E$2:$E$133,'Quarterly Information'!$S592,Exchange_Value))/1000,AA592*SUMIF(Lists!$E$2:$E$133,$I592,Exchange_Value)/1000),1)</f>
        <v>0</v>
      </c>
      <c r="CE592" s="218">
        <f>ROUND(IF($I592="Other HFC Blend",(AB592*$L592*SUMIF(Lists!$E$2:$E$133,'Quarterly Information'!$K592,Exchange_Value)+AB592*$N592*SUMIF(Lists!$E$2:$E$133,'Quarterly Information'!$M592,Exchange_Value)+AB592*$P592*SUMIF(Lists!$E$2:$E$133,'Quarterly Information'!$O592,Exchange_Value)+AB592*$R592*SUMIF(Lists!$E$2:$E$133,'Quarterly Information'!$Q592,Exchange_Value)+AB592*$T592*SUMIF(Lists!$E$2:$E$133,'Quarterly Information'!$S592,Exchange_Value))/1000,AB592*SUMIF(Lists!$E$2:$E$133,$I592,Exchange_Value)/1000),1)</f>
        <v>0</v>
      </c>
      <c r="CF592" s="218">
        <f>ROUND(IF($I592="Other HFC Blend",(AC592*$L592*SUMIF(Lists!$E$2:$E$133,'Quarterly Information'!$K592,Exchange_Value)+AC592*$N592*SUMIF(Lists!$E$2:$E$133,'Quarterly Information'!$M592,Exchange_Value)+AC592*$P592*SUMIF(Lists!$E$2:$E$133,'Quarterly Information'!$O592,Exchange_Value)+AC592*$R592*SUMIF(Lists!$E$2:$E$133,'Quarterly Information'!$Q592,Exchange_Value)+AC592*$T592*SUMIF(Lists!$E$2:$E$133,'Quarterly Information'!$S592,Exchange_Value))/1000,AC592*SUMIF(Lists!$E$2:$E$133,$I592,Exchange_Value)/1000),1)</f>
        <v>0</v>
      </c>
      <c r="CG592" s="218">
        <f>ROUND(IF($I592="Other HFC Blend",(AD592*$L592*SUMIF(Lists!$E$2:$E$133,'Quarterly Information'!$K592,Exchange_Value)+AD592*$N592*SUMIF(Lists!$E$2:$E$133,'Quarterly Information'!$M592,Exchange_Value)+AD592*$P592*SUMIF(Lists!$E$2:$E$133,'Quarterly Information'!$O592,Exchange_Value)+AD592*$R592*SUMIF(Lists!$E$2:$E$133,'Quarterly Information'!$Q592,Exchange_Value)+AD592*$T592*SUMIF(Lists!$E$2:$E$133,'Quarterly Information'!$S592,Exchange_Value))/1000,AD592*SUMIF(Lists!$E$2:$E$133,$I592,Exchange_Value)/1000),1)</f>
        <v>0</v>
      </c>
      <c r="CH592" s="218">
        <f>ROUND(IF($I592="Other HFC Blend",(AE592*$L592*SUMIF(Lists!$E$2:$E$133,'Quarterly Information'!$K592,Exchange_Value)+AE592*$N592*SUMIF(Lists!$E$2:$E$133,'Quarterly Information'!$M592,Exchange_Value)+AE592*$P592*SUMIF(Lists!$E$2:$E$133,'Quarterly Information'!$O592,Exchange_Value)+AE592*$R592*SUMIF(Lists!$E$2:$E$133,'Quarterly Information'!$Q592,Exchange_Value)+AE592*$T592*SUMIF(Lists!$E$2:$E$133,'Quarterly Information'!$S592,Exchange_Value))/1000,AE592*SUMIF(Lists!$E$2:$E$133,$I592,Exchange_Value)/1000),1)</f>
        <v>0</v>
      </c>
      <c r="CI592" s="218">
        <f>ROUND(IF($I592="Other HFC Blend",(AF592*$L592*SUMIF(Lists!$E$2:$E$133,'Quarterly Information'!$K592,Exchange_Value)+AF592*$N592*SUMIF(Lists!$E$2:$E$133,'Quarterly Information'!$M592,Exchange_Value)+AF592*$P592*SUMIF(Lists!$E$2:$E$133,'Quarterly Information'!$O592,Exchange_Value)+AF592*$R592*SUMIF(Lists!$E$2:$E$133,'Quarterly Information'!$Q592,Exchange_Value)+AF592*$T592*SUMIF(Lists!$E$2:$E$133,'Quarterly Information'!$S592,Exchange_Value))/1000,AF592*SUMIF(Lists!$E$2:$E$133,$I592,Exchange_Value)/1000),1)</f>
        <v>0</v>
      </c>
    </row>
    <row r="593" spans="1:87" ht="14" x14ac:dyDescent="0.25">
      <c r="A593" s="39">
        <v>551</v>
      </c>
      <c r="B593" s="90" t="str">
        <f t="shared" si="385"/>
        <v/>
      </c>
      <c r="C593" s="159"/>
      <c r="D593" s="91"/>
      <c r="E593" s="174"/>
      <c r="F593" s="92"/>
      <c r="G593" s="93"/>
      <c r="H593" s="94"/>
      <c r="I593" s="92"/>
      <c r="J593" s="200"/>
      <c r="K593" s="210"/>
      <c r="L593" s="95"/>
      <c r="M593" s="92"/>
      <c r="N593" s="95"/>
      <c r="O593" s="92"/>
      <c r="P593" s="95"/>
      <c r="Q593" s="128"/>
      <c r="R593" s="95"/>
      <c r="S593" s="128"/>
      <c r="T593" s="211"/>
      <c r="U593" s="203"/>
      <c r="V593" s="92"/>
      <c r="W593" s="96"/>
      <c r="X593" s="92"/>
      <c r="Y593" s="220"/>
      <c r="Z593" s="226"/>
      <c r="AA593" s="165"/>
      <c r="AB593" s="165"/>
      <c r="AC593" s="165"/>
      <c r="AD593" s="165"/>
      <c r="AE593" s="165"/>
      <c r="AF593" s="168"/>
      <c r="AG593"/>
      <c r="AH593" s="107">
        <f t="shared" si="387"/>
        <v>0</v>
      </c>
      <c r="AI593" s="107">
        <f t="shared" si="388"/>
        <v>0</v>
      </c>
      <c r="AJ593" s="107">
        <f t="shared" si="389"/>
        <v>0</v>
      </c>
      <c r="AK593" s="107">
        <f t="shared" si="390"/>
        <v>0</v>
      </c>
      <c r="AL593" s="107">
        <f t="shared" si="391"/>
        <v>0</v>
      </c>
      <c r="AM593" s="107">
        <f t="shared" si="386"/>
        <v>0</v>
      </c>
      <c r="AO593" s="161" t="e">
        <f t="shared" si="392"/>
        <v>#DIV/0!</v>
      </c>
      <c r="AP593" s="161" t="e">
        <f t="shared" si="393"/>
        <v>#DIV/0!</v>
      </c>
      <c r="AQ593" s="161" t="e">
        <f t="shared" si="394"/>
        <v>#DIV/0!</v>
      </c>
      <c r="AR593" s="161" t="e">
        <f t="shared" si="395"/>
        <v>#DIV/0!</v>
      </c>
      <c r="AS593" s="161" t="e">
        <f t="shared" si="396"/>
        <v>#DIV/0!</v>
      </c>
      <c r="AT593" s="107">
        <f t="shared" si="397"/>
        <v>0</v>
      </c>
      <c r="AU593" s="161" t="e">
        <f t="shared" si="398"/>
        <v>#DIV/0!</v>
      </c>
      <c r="AV593" s="161" t="e">
        <f t="shared" si="399"/>
        <v>#DIV/0!</v>
      </c>
      <c r="AW593" s="161" t="e">
        <f t="shared" si="400"/>
        <v>#DIV/0!</v>
      </c>
      <c r="AX593" s="161" t="e">
        <f t="shared" si="401"/>
        <v>#DIV/0!</v>
      </c>
      <c r="AY593" s="161" t="e">
        <f t="shared" si="402"/>
        <v>#DIV/0!</v>
      </c>
      <c r="AZ593" s="107">
        <f t="shared" si="403"/>
        <v>0</v>
      </c>
      <c r="BA593" s="161" t="e">
        <f t="shared" si="404"/>
        <v>#DIV/0!</v>
      </c>
      <c r="BB593" s="161" t="e">
        <f t="shared" si="405"/>
        <v>#DIV/0!</v>
      </c>
      <c r="BC593" s="161" t="e">
        <f t="shared" si="406"/>
        <v>#DIV/0!</v>
      </c>
      <c r="BD593" s="161" t="e">
        <f t="shared" si="407"/>
        <v>#DIV/0!</v>
      </c>
      <c r="BE593" s="161" t="e">
        <f t="shared" si="408"/>
        <v>#DIV/0!</v>
      </c>
      <c r="BF593" s="107">
        <f t="shared" si="409"/>
        <v>0</v>
      </c>
      <c r="BG593" s="161" t="e">
        <f t="shared" si="410"/>
        <v>#DIV/0!</v>
      </c>
      <c r="BH593" s="161" t="e">
        <f t="shared" si="411"/>
        <v>#DIV/0!</v>
      </c>
      <c r="BI593" s="161" t="e">
        <f t="shared" si="412"/>
        <v>#DIV/0!</v>
      </c>
      <c r="BJ593" s="161" t="e">
        <f t="shared" si="413"/>
        <v>#DIV/0!</v>
      </c>
      <c r="BK593" s="161" t="e">
        <f t="shared" si="414"/>
        <v>#DIV/0!</v>
      </c>
      <c r="BL593" s="107">
        <f t="shared" si="415"/>
        <v>0</v>
      </c>
      <c r="BM593" s="161" t="e">
        <f t="shared" si="416"/>
        <v>#DIV/0!</v>
      </c>
      <c r="BN593" s="161" t="e">
        <f t="shared" si="417"/>
        <v>#DIV/0!</v>
      </c>
      <c r="BO593" s="161" t="e">
        <f t="shared" si="418"/>
        <v>#DIV/0!</v>
      </c>
      <c r="BP593" s="161" t="e">
        <f t="shared" si="419"/>
        <v>#DIV/0!</v>
      </c>
      <c r="BQ593" s="161" t="e">
        <f t="shared" si="420"/>
        <v>#DIV/0!</v>
      </c>
      <c r="BR593" s="107">
        <f t="shared" si="421"/>
        <v>0</v>
      </c>
      <c r="BS593" s="161" t="e">
        <f t="shared" si="422"/>
        <v>#DIV/0!</v>
      </c>
      <c r="BT593" s="161" t="e">
        <f t="shared" si="423"/>
        <v>#DIV/0!</v>
      </c>
      <c r="BU593" s="161" t="e">
        <f t="shared" si="424"/>
        <v>#DIV/0!</v>
      </c>
      <c r="BV593" s="161" t="e">
        <f t="shared" si="425"/>
        <v>#DIV/0!</v>
      </c>
      <c r="BW593" s="161" t="e">
        <f t="shared" si="426"/>
        <v>#DIV/0!</v>
      </c>
      <c r="BX593" s="107">
        <f t="shared" si="427"/>
        <v>0</v>
      </c>
      <c r="BZ593" s="40" t="e">
        <f>VLOOKUP(I593,Lists!$D$2:$D$19,1,FALSE)</f>
        <v>#N/A</v>
      </c>
      <c r="CA593" s="40" t="e">
        <f>VLOOKUP($I593,Blends!$B$2:$B$115,1,FALSE)</f>
        <v>#N/A</v>
      </c>
      <c r="CC593" s="218">
        <f>ROUND(IF($I593="Other HFC Blend",(Z593*$L593*SUMIF(Lists!$E$2:$E$133,'Quarterly Information'!$K593,Exchange_Value)+Z593*$N593*SUMIF(Lists!$E$2:$E$133,'Quarterly Information'!$M593,Exchange_Value)+Z593*$P593*SUMIF(Lists!$E$2:$E$133,'Quarterly Information'!$O593,Exchange_Value)+Z593*$R593*SUMIF(Lists!$E$2:$E$133,'Quarterly Information'!$Q593,Exchange_Value)+Z593*$T593*SUMIF(Lists!$E$2:$E$133,'Quarterly Information'!$S593,Exchange_Value))/1000,Z593*SUMIF(Lists!$E$2:$E$133,$I593,Exchange_Value)/1000),1)</f>
        <v>0</v>
      </c>
      <c r="CD593" s="218">
        <f>ROUND(IF($I593="Other HFC Blend",(AA593*$L593*SUMIF(Lists!$E$2:$E$133,'Quarterly Information'!$K593,Exchange_Value)+AA593*$N593*SUMIF(Lists!$E$2:$E$133,'Quarterly Information'!$M593,Exchange_Value)+AA593*$P593*SUMIF(Lists!$E$2:$E$133,'Quarterly Information'!$O593,Exchange_Value)+AA593*$R593*SUMIF(Lists!$E$2:$E$133,'Quarterly Information'!$Q593,Exchange_Value)+AA593*$T593*SUMIF(Lists!$E$2:$E$133,'Quarterly Information'!$S593,Exchange_Value))/1000,AA593*SUMIF(Lists!$E$2:$E$133,$I593,Exchange_Value)/1000),1)</f>
        <v>0</v>
      </c>
      <c r="CE593" s="218">
        <f>ROUND(IF($I593="Other HFC Blend",(AB593*$L593*SUMIF(Lists!$E$2:$E$133,'Quarterly Information'!$K593,Exchange_Value)+AB593*$N593*SUMIF(Lists!$E$2:$E$133,'Quarterly Information'!$M593,Exchange_Value)+AB593*$P593*SUMIF(Lists!$E$2:$E$133,'Quarterly Information'!$O593,Exchange_Value)+AB593*$R593*SUMIF(Lists!$E$2:$E$133,'Quarterly Information'!$Q593,Exchange_Value)+AB593*$T593*SUMIF(Lists!$E$2:$E$133,'Quarterly Information'!$S593,Exchange_Value))/1000,AB593*SUMIF(Lists!$E$2:$E$133,$I593,Exchange_Value)/1000),1)</f>
        <v>0</v>
      </c>
      <c r="CF593" s="218">
        <f>ROUND(IF($I593="Other HFC Blend",(AC593*$L593*SUMIF(Lists!$E$2:$E$133,'Quarterly Information'!$K593,Exchange_Value)+AC593*$N593*SUMIF(Lists!$E$2:$E$133,'Quarterly Information'!$M593,Exchange_Value)+AC593*$P593*SUMIF(Lists!$E$2:$E$133,'Quarterly Information'!$O593,Exchange_Value)+AC593*$R593*SUMIF(Lists!$E$2:$E$133,'Quarterly Information'!$Q593,Exchange_Value)+AC593*$T593*SUMIF(Lists!$E$2:$E$133,'Quarterly Information'!$S593,Exchange_Value))/1000,AC593*SUMIF(Lists!$E$2:$E$133,$I593,Exchange_Value)/1000),1)</f>
        <v>0</v>
      </c>
      <c r="CG593" s="218">
        <f>ROUND(IF($I593="Other HFC Blend",(AD593*$L593*SUMIF(Lists!$E$2:$E$133,'Quarterly Information'!$K593,Exchange_Value)+AD593*$N593*SUMIF(Lists!$E$2:$E$133,'Quarterly Information'!$M593,Exchange_Value)+AD593*$P593*SUMIF(Lists!$E$2:$E$133,'Quarterly Information'!$O593,Exchange_Value)+AD593*$R593*SUMIF(Lists!$E$2:$E$133,'Quarterly Information'!$Q593,Exchange_Value)+AD593*$T593*SUMIF(Lists!$E$2:$E$133,'Quarterly Information'!$S593,Exchange_Value))/1000,AD593*SUMIF(Lists!$E$2:$E$133,$I593,Exchange_Value)/1000),1)</f>
        <v>0</v>
      </c>
      <c r="CH593" s="218">
        <f>ROUND(IF($I593="Other HFC Blend",(AE593*$L593*SUMIF(Lists!$E$2:$E$133,'Quarterly Information'!$K593,Exchange_Value)+AE593*$N593*SUMIF(Lists!$E$2:$E$133,'Quarterly Information'!$M593,Exchange_Value)+AE593*$P593*SUMIF(Lists!$E$2:$E$133,'Quarterly Information'!$O593,Exchange_Value)+AE593*$R593*SUMIF(Lists!$E$2:$E$133,'Quarterly Information'!$Q593,Exchange_Value)+AE593*$T593*SUMIF(Lists!$E$2:$E$133,'Quarterly Information'!$S593,Exchange_Value))/1000,AE593*SUMIF(Lists!$E$2:$E$133,$I593,Exchange_Value)/1000),1)</f>
        <v>0</v>
      </c>
      <c r="CI593" s="218">
        <f>ROUND(IF($I593="Other HFC Blend",(AF593*$L593*SUMIF(Lists!$E$2:$E$133,'Quarterly Information'!$K593,Exchange_Value)+AF593*$N593*SUMIF(Lists!$E$2:$E$133,'Quarterly Information'!$M593,Exchange_Value)+AF593*$P593*SUMIF(Lists!$E$2:$E$133,'Quarterly Information'!$O593,Exchange_Value)+AF593*$R593*SUMIF(Lists!$E$2:$E$133,'Quarterly Information'!$Q593,Exchange_Value)+AF593*$T593*SUMIF(Lists!$E$2:$E$133,'Quarterly Information'!$S593,Exchange_Value))/1000,AF593*SUMIF(Lists!$E$2:$E$133,$I593,Exchange_Value)/1000),1)</f>
        <v>0</v>
      </c>
    </row>
    <row r="594" spans="1:87" ht="14" x14ac:dyDescent="0.25">
      <c r="A594" s="39">
        <v>552</v>
      </c>
      <c r="B594" s="90" t="str">
        <f t="shared" si="385"/>
        <v/>
      </c>
      <c r="C594" s="159"/>
      <c r="D594" s="91"/>
      <c r="E594" s="174"/>
      <c r="F594" s="92"/>
      <c r="G594" s="93"/>
      <c r="H594" s="94"/>
      <c r="I594" s="92"/>
      <c r="J594" s="200"/>
      <c r="K594" s="210"/>
      <c r="L594" s="95"/>
      <c r="M594" s="92"/>
      <c r="N594" s="95"/>
      <c r="O594" s="92"/>
      <c r="P594" s="95"/>
      <c r="Q594" s="128"/>
      <c r="R594" s="95"/>
      <c r="S594" s="128"/>
      <c r="T594" s="211"/>
      <c r="U594" s="203"/>
      <c r="V594" s="92"/>
      <c r="W594" s="96"/>
      <c r="X594" s="92"/>
      <c r="Y594" s="220"/>
      <c r="Z594" s="226"/>
      <c r="AA594" s="165"/>
      <c r="AB594" s="165"/>
      <c r="AC594" s="165"/>
      <c r="AD594" s="165"/>
      <c r="AE594" s="165"/>
      <c r="AF594" s="168"/>
      <c r="AG594"/>
      <c r="AH594" s="107">
        <f t="shared" si="387"/>
        <v>0</v>
      </c>
      <c r="AI594" s="107">
        <f t="shared" si="388"/>
        <v>0</v>
      </c>
      <c r="AJ594" s="107">
        <f t="shared" si="389"/>
        <v>0</v>
      </c>
      <c r="AK594" s="107">
        <f t="shared" si="390"/>
        <v>0</v>
      </c>
      <c r="AL594" s="107">
        <f t="shared" si="391"/>
        <v>0</v>
      </c>
      <c r="AM594" s="107">
        <f t="shared" si="386"/>
        <v>0</v>
      </c>
      <c r="AO594" s="161" t="e">
        <f t="shared" si="392"/>
        <v>#DIV/0!</v>
      </c>
      <c r="AP594" s="161" t="e">
        <f t="shared" si="393"/>
        <v>#DIV/0!</v>
      </c>
      <c r="AQ594" s="161" t="e">
        <f t="shared" si="394"/>
        <v>#DIV/0!</v>
      </c>
      <c r="AR594" s="161" t="e">
        <f t="shared" si="395"/>
        <v>#DIV/0!</v>
      </c>
      <c r="AS594" s="161" t="e">
        <f t="shared" si="396"/>
        <v>#DIV/0!</v>
      </c>
      <c r="AT594" s="107">
        <f t="shared" si="397"/>
        <v>0</v>
      </c>
      <c r="AU594" s="161" t="e">
        <f t="shared" si="398"/>
        <v>#DIV/0!</v>
      </c>
      <c r="AV594" s="161" t="e">
        <f t="shared" si="399"/>
        <v>#DIV/0!</v>
      </c>
      <c r="AW594" s="161" t="e">
        <f t="shared" si="400"/>
        <v>#DIV/0!</v>
      </c>
      <c r="AX594" s="161" t="e">
        <f t="shared" si="401"/>
        <v>#DIV/0!</v>
      </c>
      <c r="AY594" s="161" t="e">
        <f t="shared" si="402"/>
        <v>#DIV/0!</v>
      </c>
      <c r="AZ594" s="107">
        <f t="shared" si="403"/>
        <v>0</v>
      </c>
      <c r="BA594" s="161" t="e">
        <f t="shared" si="404"/>
        <v>#DIV/0!</v>
      </c>
      <c r="BB594" s="161" t="e">
        <f t="shared" si="405"/>
        <v>#DIV/0!</v>
      </c>
      <c r="BC594" s="161" t="e">
        <f t="shared" si="406"/>
        <v>#DIV/0!</v>
      </c>
      <c r="BD594" s="161" t="e">
        <f t="shared" si="407"/>
        <v>#DIV/0!</v>
      </c>
      <c r="BE594" s="161" t="e">
        <f t="shared" si="408"/>
        <v>#DIV/0!</v>
      </c>
      <c r="BF594" s="107">
        <f t="shared" si="409"/>
        <v>0</v>
      </c>
      <c r="BG594" s="161" t="e">
        <f t="shared" si="410"/>
        <v>#DIV/0!</v>
      </c>
      <c r="BH594" s="161" t="e">
        <f t="shared" si="411"/>
        <v>#DIV/0!</v>
      </c>
      <c r="BI594" s="161" t="e">
        <f t="shared" si="412"/>
        <v>#DIV/0!</v>
      </c>
      <c r="BJ594" s="161" t="e">
        <f t="shared" si="413"/>
        <v>#DIV/0!</v>
      </c>
      <c r="BK594" s="161" t="e">
        <f t="shared" si="414"/>
        <v>#DIV/0!</v>
      </c>
      <c r="BL594" s="107">
        <f t="shared" si="415"/>
        <v>0</v>
      </c>
      <c r="BM594" s="161" t="e">
        <f t="shared" si="416"/>
        <v>#DIV/0!</v>
      </c>
      <c r="BN594" s="161" t="e">
        <f t="shared" si="417"/>
        <v>#DIV/0!</v>
      </c>
      <c r="BO594" s="161" t="e">
        <f t="shared" si="418"/>
        <v>#DIV/0!</v>
      </c>
      <c r="BP594" s="161" t="e">
        <f t="shared" si="419"/>
        <v>#DIV/0!</v>
      </c>
      <c r="BQ594" s="161" t="e">
        <f t="shared" si="420"/>
        <v>#DIV/0!</v>
      </c>
      <c r="BR594" s="107">
        <f t="shared" si="421"/>
        <v>0</v>
      </c>
      <c r="BS594" s="161" t="e">
        <f t="shared" si="422"/>
        <v>#DIV/0!</v>
      </c>
      <c r="BT594" s="161" t="e">
        <f t="shared" si="423"/>
        <v>#DIV/0!</v>
      </c>
      <c r="BU594" s="161" t="e">
        <f t="shared" si="424"/>
        <v>#DIV/0!</v>
      </c>
      <c r="BV594" s="161" t="e">
        <f t="shared" si="425"/>
        <v>#DIV/0!</v>
      </c>
      <c r="BW594" s="161" t="e">
        <f t="shared" si="426"/>
        <v>#DIV/0!</v>
      </c>
      <c r="BX594" s="107">
        <f t="shared" si="427"/>
        <v>0</v>
      </c>
      <c r="BZ594" s="40" t="e">
        <f>VLOOKUP(I594,Lists!$D$2:$D$19,1,FALSE)</f>
        <v>#N/A</v>
      </c>
      <c r="CA594" s="40" t="e">
        <f>VLOOKUP($I594,Blends!$B$2:$B$115,1,FALSE)</f>
        <v>#N/A</v>
      </c>
      <c r="CC594" s="218">
        <f>ROUND(IF($I594="Other HFC Blend",(Z594*$L594*SUMIF(Lists!$E$2:$E$133,'Quarterly Information'!$K594,Exchange_Value)+Z594*$N594*SUMIF(Lists!$E$2:$E$133,'Quarterly Information'!$M594,Exchange_Value)+Z594*$P594*SUMIF(Lists!$E$2:$E$133,'Quarterly Information'!$O594,Exchange_Value)+Z594*$R594*SUMIF(Lists!$E$2:$E$133,'Quarterly Information'!$Q594,Exchange_Value)+Z594*$T594*SUMIF(Lists!$E$2:$E$133,'Quarterly Information'!$S594,Exchange_Value))/1000,Z594*SUMIF(Lists!$E$2:$E$133,$I594,Exchange_Value)/1000),1)</f>
        <v>0</v>
      </c>
      <c r="CD594" s="218">
        <f>ROUND(IF($I594="Other HFC Blend",(AA594*$L594*SUMIF(Lists!$E$2:$E$133,'Quarterly Information'!$K594,Exchange_Value)+AA594*$N594*SUMIF(Lists!$E$2:$E$133,'Quarterly Information'!$M594,Exchange_Value)+AA594*$P594*SUMIF(Lists!$E$2:$E$133,'Quarterly Information'!$O594,Exchange_Value)+AA594*$R594*SUMIF(Lists!$E$2:$E$133,'Quarterly Information'!$Q594,Exchange_Value)+AA594*$T594*SUMIF(Lists!$E$2:$E$133,'Quarterly Information'!$S594,Exchange_Value))/1000,AA594*SUMIF(Lists!$E$2:$E$133,$I594,Exchange_Value)/1000),1)</f>
        <v>0</v>
      </c>
      <c r="CE594" s="218">
        <f>ROUND(IF($I594="Other HFC Blend",(AB594*$L594*SUMIF(Lists!$E$2:$E$133,'Quarterly Information'!$K594,Exchange_Value)+AB594*$N594*SUMIF(Lists!$E$2:$E$133,'Quarterly Information'!$M594,Exchange_Value)+AB594*$P594*SUMIF(Lists!$E$2:$E$133,'Quarterly Information'!$O594,Exchange_Value)+AB594*$R594*SUMIF(Lists!$E$2:$E$133,'Quarterly Information'!$Q594,Exchange_Value)+AB594*$T594*SUMIF(Lists!$E$2:$E$133,'Quarterly Information'!$S594,Exchange_Value))/1000,AB594*SUMIF(Lists!$E$2:$E$133,$I594,Exchange_Value)/1000),1)</f>
        <v>0</v>
      </c>
      <c r="CF594" s="218">
        <f>ROUND(IF($I594="Other HFC Blend",(AC594*$L594*SUMIF(Lists!$E$2:$E$133,'Quarterly Information'!$K594,Exchange_Value)+AC594*$N594*SUMIF(Lists!$E$2:$E$133,'Quarterly Information'!$M594,Exchange_Value)+AC594*$P594*SUMIF(Lists!$E$2:$E$133,'Quarterly Information'!$O594,Exchange_Value)+AC594*$R594*SUMIF(Lists!$E$2:$E$133,'Quarterly Information'!$Q594,Exchange_Value)+AC594*$T594*SUMIF(Lists!$E$2:$E$133,'Quarterly Information'!$S594,Exchange_Value))/1000,AC594*SUMIF(Lists!$E$2:$E$133,$I594,Exchange_Value)/1000),1)</f>
        <v>0</v>
      </c>
      <c r="CG594" s="218">
        <f>ROUND(IF($I594="Other HFC Blend",(AD594*$L594*SUMIF(Lists!$E$2:$E$133,'Quarterly Information'!$K594,Exchange_Value)+AD594*$N594*SUMIF(Lists!$E$2:$E$133,'Quarterly Information'!$M594,Exchange_Value)+AD594*$P594*SUMIF(Lists!$E$2:$E$133,'Quarterly Information'!$O594,Exchange_Value)+AD594*$R594*SUMIF(Lists!$E$2:$E$133,'Quarterly Information'!$Q594,Exchange_Value)+AD594*$T594*SUMIF(Lists!$E$2:$E$133,'Quarterly Information'!$S594,Exchange_Value))/1000,AD594*SUMIF(Lists!$E$2:$E$133,$I594,Exchange_Value)/1000),1)</f>
        <v>0</v>
      </c>
      <c r="CH594" s="218">
        <f>ROUND(IF($I594="Other HFC Blend",(AE594*$L594*SUMIF(Lists!$E$2:$E$133,'Quarterly Information'!$K594,Exchange_Value)+AE594*$N594*SUMIF(Lists!$E$2:$E$133,'Quarterly Information'!$M594,Exchange_Value)+AE594*$P594*SUMIF(Lists!$E$2:$E$133,'Quarterly Information'!$O594,Exchange_Value)+AE594*$R594*SUMIF(Lists!$E$2:$E$133,'Quarterly Information'!$Q594,Exchange_Value)+AE594*$T594*SUMIF(Lists!$E$2:$E$133,'Quarterly Information'!$S594,Exchange_Value))/1000,AE594*SUMIF(Lists!$E$2:$E$133,$I594,Exchange_Value)/1000),1)</f>
        <v>0</v>
      </c>
      <c r="CI594" s="218">
        <f>ROUND(IF($I594="Other HFC Blend",(AF594*$L594*SUMIF(Lists!$E$2:$E$133,'Quarterly Information'!$K594,Exchange_Value)+AF594*$N594*SUMIF(Lists!$E$2:$E$133,'Quarterly Information'!$M594,Exchange_Value)+AF594*$P594*SUMIF(Lists!$E$2:$E$133,'Quarterly Information'!$O594,Exchange_Value)+AF594*$R594*SUMIF(Lists!$E$2:$E$133,'Quarterly Information'!$Q594,Exchange_Value)+AF594*$T594*SUMIF(Lists!$E$2:$E$133,'Quarterly Information'!$S594,Exchange_Value))/1000,AF594*SUMIF(Lists!$E$2:$E$133,$I594,Exchange_Value)/1000),1)</f>
        <v>0</v>
      </c>
    </row>
    <row r="595" spans="1:87" ht="14" x14ac:dyDescent="0.25">
      <c r="A595" s="39">
        <v>553</v>
      </c>
      <c r="B595" s="90" t="str">
        <f t="shared" si="385"/>
        <v/>
      </c>
      <c r="C595" s="159"/>
      <c r="D595" s="91"/>
      <c r="E595" s="174"/>
      <c r="F595" s="92"/>
      <c r="G595" s="93"/>
      <c r="H595" s="94"/>
      <c r="I595" s="92"/>
      <c r="J595" s="200"/>
      <c r="K595" s="210"/>
      <c r="L595" s="95"/>
      <c r="M595" s="92"/>
      <c r="N595" s="95"/>
      <c r="O595" s="92"/>
      <c r="P595" s="95"/>
      <c r="Q595" s="128"/>
      <c r="R595" s="95"/>
      <c r="S595" s="128"/>
      <c r="T595" s="211"/>
      <c r="U595" s="203"/>
      <c r="V595" s="92"/>
      <c r="W595" s="96"/>
      <c r="X595" s="92"/>
      <c r="Y595" s="220"/>
      <c r="Z595" s="226"/>
      <c r="AA595" s="165"/>
      <c r="AB595" s="165"/>
      <c r="AC595" s="165"/>
      <c r="AD595" s="165"/>
      <c r="AE595" s="165"/>
      <c r="AF595" s="168"/>
      <c r="AG595"/>
      <c r="AH595" s="107">
        <f t="shared" si="387"/>
        <v>0</v>
      </c>
      <c r="AI595" s="107">
        <f t="shared" si="388"/>
        <v>0</v>
      </c>
      <c r="AJ595" s="107">
        <f t="shared" si="389"/>
        <v>0</v>
      </c>
      <c r="AK595" s="107">
        <f t="shared" si="390"/>
        <v>0</v>
      </c>
      <c r="AL595" s="107">
        <f t="shared" si="391"/>
        <v>0</v>
      </c>
      <c r="AM595" s="107">
        <f t="shared" si="386"/>
        <v>0</v>
      </c>
      <c r="AO595" s="161" t="e">
        <f t="shared" si="392"/>
        <v>#DIV/0!</v>
      </c>
      <c r="AP595" s="161" t="e">
        <f t="shared" si="393"/>
        <v>#DIV/0!</v>
      </c>
      <c r="AQ595" s="161" t="e">
        <f t="shared" si="394"/>
        <v>#DIV/0!</v>
      </c>
      <c r="AR595" s="161" t="e">
        <f t="shared" si="395"/>
        <v>#DIV/0!</v>
      </c>
      <c r="AS595" s="161" t="e">
        <f t="shared" si="396"/>
        <v>#DIV/0!</v>
      </c>
      <c r="AT595" s="107">
        <f t="shared" si="397"/>
        <v>0</v>
      </c>
      <c r="AU595" s="161" t="e">
        <f t="shared" si="398"/>
        <v>#DIV/0!</v>
      </c>
      <c r="AV595" s="161" t="e">
        <f t="shared" si="399"/>
        <v>#DIV/0!</v>
      </c>
      <c r="AW595" s="161" t="e">
        <f t="shared" si="400"/>
        <v>#DIV/0!</v>
      </c>
      <c r="AX595" s="161" t="e">
        <f t="shared" si="401"/>
        <v>#DIV/0!</v>
      </c>
      <c r="AY595" s="161" t="e">
        <f t="shared" si="402"/>
        <v>#DIV/0!</v>
      </c>
      <c r="AZ595" s="107">
        <f t="shared" si="403"/>
        <v>0</v>
      </c>
      <c r="BA595" s="161" t="e">
        <f t="shared" si="404"/>
        <v>#DIV/0!</v>
      </c>
      <c r="BB595" s="161" t="e">
        <f t="shared" si="405"/>
        <v>#DIV/0!</v>
      </c>
      <c r="BC595" s="161" t="e">
        <f t="shared" si="406"/>
        <v>#DIV/0!</v>
      </c>
      <c r="BD595" s="161" t="e">
        <f t="shared" si="407"/>
        <v>#DIV/0!</v>
      </c>
      <c r="BE595" s="161" t="e">
        <f t="shared" si="408"/>
        <v>#DIV/0!</v>
      </c>
      <c r="BF595" s="107">
        <f t="shared" si="409"/>
        <v>0</v>
      </c>
      <c r="BG595" s="161" t="e">
        <f t="shared" si="410"/>
        <v>#DIV/0!</v>
      </c>
      <c r="BH595" s="161" t="e">
        <f t="shared" si="411"/>
        <v>#DIV/0!</v>
      </c>
      <c r="BI595" s="161" t="e">
        <f t="shared" si="412"/>
        <v>#DIV/0!</v>
      </c>
      <c r="BJ595" s="161" t="e">
        <f t="shared" si="413"/>
        <v>#DIV/0!</v>
      </c>
      <c r="BK595" s="161" t="e">
        <f t="shared" si="414"/>
        <v>#DIV/0!</v>
      </c>
      <c r="BL595" s="107">
        <f t="shared" si="415"/>
        <v>0</v>
      </c>
      <c r="BM595" s="161" t="e">
        <f t="shared" si="416"/>
        <v>#DIV/0!</v>
      </c>
      <c r="BN595" s="161" t="e">
        <f t="shared" si="417"/>
        <v>#DIV/0!</v>
      </c>
      <c r="BO595" s="161" t="e">
        <f t="shared" si="418"/>
        <v>#DIV/0!</v>
      </c>
      <c r="BP595" s="161" t="e">
        <f t="shared" si="419"/>
        <v>#DIV/0!</v>
      </c>
      <c r="BQ595" s="161" t="e">
        <f t="shared" si="420"/>
        <v>#DIV/0!</v>
      </c>
      <c r="BR595" s="107">
        <f t="shared" si="421"/>
        <v>0</v>
      </c>
      <c r="BS595" s="161" t="e">
        <f t="shared" si="422"/>
        <v>#DIV/0!</v>
      </c>
      <c r="BT595" s="161" t="e">
        <f t="shared" si="423"/>
        <v>#DIV/0!</v>
      </c>
      <c r="BU595" s="161" t="e">
        <f t="shared" si="424"/>
        <v>#DIV/0!</v>
      </c>
      <c r="BV595" s="161" t="e">
        <f t="shared" si="425"/>
        <v>#DIV/0!</v>
      </c>
      <c r="BW595" s="161" t="e">
        <f t="shared" si="426"/>
        <v>#DIV/0!</v>
      </c>
      <c r="BX595" s="107">
        <f t="shared" si="427"/>
        <v>0</v>
      </c>
      <c r="BZ595" s="40" t="e">
        <f>VLOOKUP(I595,Lists!$D$2:$D$19,1,FALSE)</f>
        <v>#N/A</v>
      </c>
      <c r="CA595" s="40" t="e">
        <f>VLOOKUP($I595,Blends!$B$2:$B$115,1,FALSE)</f>
        <v>#N/A</v>
      </c>
      <c r="CC595" s="218">
        <f>ROUND(IF($I595="Other HFC Blend",(Z595*$L595*SUMIF(Lists!$E$2:$E$133,'Quarterly Information'!$K595,Exchange_Value)+Z595*$N595*SUMIF(Lists!$E$2:$E$133,'Quarterly Information'!$M595,Exchange_Value)+Z595*$P595*SUMIF(Lists!$E$2:$E$133,'Quarterly Information'!$O595,Exchange_Value)+Z595*$R595*SUMIF(Lists!$E$2:$E$133,'Quarterly Information'!$Q595,Exchange_Value)+Z595*$T595*SUMIF(Lists!$E$2:$E$133,'Quarterly Information'!$S595,Exchange_Value))/1000,Z595*SUMIF(Lists!$E$2:$E$133,$I595,Exchange_Value)/1000),1)</f>
        <v>0</v>
      </c>
      <c r="CD595" s="218">
        <f>ROUND(IF($I595="Other HFC Blend",(AA595*$L595*SUMIF(Lists!$E$2:$E$133,'Quarterly Information'!$K595,Exchange_Value)+AA595*$N595*SUMIF(Lists!$E$2:$E$133,'Quarterly Information'!$M595,Exchange_Value)+AA595*$P595*SUMIF(Lists!$E$2:$E$133,'Quarterly Information'!$O595,Exchange_Value)+AA595*$R595*SUMIF(Lists!$E$2:$E$133,'Quarterly Information'!$Q595,Exchange_Value)+AA595*$T595*SUMIF(Lists!$E$2:$E$133,'Quarterly Information'!$S595,Exchange_Value))/1000,AA595*SUMIF(Lists!$E$2:$E$133,$I595,Exchange_Value)/1000),1)</f>
        <v>0</v>
      </c>
      <c r="CE595" s="218">
        <f>ROUND(IF($I595="Other HFC Blend",(AB595*$L595*SUMIF(Lists!$E$2:$E$133,'Quarterly Information'!$K595,Exchange_Value)+AB595*$N595*SUMIF(Lists!$E$2:$E$133,'Quarterly Information'!$M595,Exchange_Value)+AB595*$P595*SUMIF(Lists!$E$2:$E$133,'Quarterly Information'!$O595,Exchange_Value)+AB595*$R595*SUMIF(Lists!$E$2:$E$133,'Quarterly Information'!$Q595,Exchange_Value)+AB595*$T595*SUMIF(Lists!$E$2:$E$133,'Quarterly Information'!$S595,Exchange_Value))/1000,AB595*SUMIF(Lists!$E$2:$E$133,$I595,Exchange_Value)/1000),1)</f>
        <v>0</v>
      </c>
      <c r="CF595" s="218">
        <f>ROUND(IF($I595="Other HFC Blend",(AC595*$L595*SUMIF(Lists!$E$2:$E$133,'Quarterly Information'!$K595,Exchange_Value)+AC595*$N595*SUMIF(Lists!$E$2:$E$133,'Quarterly Information'!$M595,Exchange_Value)+AC595*$P595*SUMIF(Lists!$E$2:$E$133,'Quarterly Information'!$O595,Exchange_Value)+AC595*$R595*SUMIF(Lists!$E$2:$E$133,'Quarterly Information'!$Q595,Exchange_Value)+AC595*$T595*SUMIF(Lists!$E$2:$E$133,'Quarterly Information'!$S595,Exchange_Value))/1000,AC595*SUMIF(Lists!$E$2:$E$133,$I595,Exchange_Value)/1000),1)</f>
        <v>0</v>
      </c>
      <c r="CG595" s="218">
        <f>ROUND(IF($I595="Other HFC Blend",(AD595*$L595*SUMIF(Lists!$E$2:$E$133,'Quarterly Information'!$K595,Exchange_Value)+AD595*$N595*SUMIF(Lists!$E$2:$E$133,'Quarterly Information'!$M595,Exchange_Value)+AD595*$P595*SUMIF(Lists!$E$2:$E$133,'Quarterly Information'!$O595,Exchange_Value)+AD595*$R595*SUMIF(Lists!$E$2:$E$133,'Quarterly Information'!$Q595,Exchange_Value)+AD595*$T595*SUMIF(Lists!$E$2:$E$133,'Quarterly Information'!$S595,Exchange_Value))/1000,AD595*SUMIF(Lists!$E$2:$E$133,$I595,Exchange_Value)/1000),1)</f>
        <v>0</v>
      </c>
      <c r="CH595" s="218">
        <f>ROUND(IF($I595="Other HFC Blend",(AE595*$L595*SUMIF(Lists!$E$2:$E$133,'Quarterly Information'!$K595,Exchange_Value)+AE595*$N595*SUMIF(Lists!$E$2:$E$133,'Quarterly Information'!$M595,Exchange_Value)+AE595*$P595*SUMIF(Lists!$E$2:$E$133,'Quarterly Information'!$O595,Exchange_Value)+AE595*$R595*SUMIF(Lists!$E$2:$E$133,'Quarterly Information'!$Q595,Exchange_Value)+AE595*$T595*SUMIF(Lists!$E$2:$E$133,'Quarterly Information'!$S595,Exchange_Value))/1000,AE595*SUMIF(Lists!$E$2:$E$133,$I595,Exchange_Value)/1000),1)</f>
        <v>0</v>
      </c>
      <c r="CI595" s="218">
        <f>ROUND(IF($I595="Other HFC Blend",(AF595*$L595*SUMIF(Lists!$E$2:$E$133,'Quarterly Information'!$K595,Exchange_Value)+AF595*$N595*SUMIF(Lists!$E$2:$E$133,'Quarterly Information'!$M595,Exchange_Value)+AF595*$P595*SUMIF(Lists!$E$2:$E$133,'Quarterly Information'!$O595,Exchange_Value)+AF595*$R595*SUMIF(Lists!$E$2:$E$133,'Quarterly Information'!$Q595,Exchange_Value)+AF595*$T595*SUMIF(Lists!$E$2:$E$133,'Quarterly Information'!$S595,Exchange_Value))/1000,AF595*SUMIF(Lists!$E$2:$E$133,$I595,Exchange_Value)/1000),1)</f>
        <v>0</v>
      </c>
    </row>
    <row r="596" spans="1:87" ht="14" x14ac:dyDescent="0.25">
      <c r="A596" s="39">
        <v>554</v>
      </c>
      <c r="B596" s="90" t="str">
        <f t="shared" si="385"/>
        <v/>
      </c>
      <c r="C596" s="159"/>
      <c r="D596" s="91"/>
      <c r="E596" s="174"/>
      <c r="F596" s="92"/>
      <c r="G596" s="93"/>
      <c r="H596" s="94"/>
      <c r="I596" s="92"/>
      <c r="J596" s="200"/>
      <c r="K596" s="210"/>
      <c r="L596" s="95"/>
      <c r="M596" s="92"/>
      <c r="N596" s="95"/>
      <c r="O596" s="92"/>
      <c r="P596" s="95"/>
      <c r="Q596" s="128"/>
      <c r="R596" s="95"/>
      <c r="S596" s="128"/>
      <c r="T596" s="211"/>
      <c r="U596" s="203"/>
      <c r="V596" s="92"/>
      <c r="W596" s="96"/>
      <c r="X596" s="92"/>
      <c r="Y596" s="220"/>
      <c r="Z596" s="226"/>
      <c r="AA596" s="165"/>
      <c r="AB596" s="165"/>
      <c r="AC596" s="165"/>
      <c r="AD596" s="165"/>
      <c r="AE596" s="165"/>
      <c r="AF596" s="168"/>
      <c r="AG596"/>
      <c r="AH596" s="107">
        <f t="shared" si="387"/>
        <v>0</v>
      </c>
      <c r="AI596" s="107">
        <f t="shared" si="388"/>
        <v>0</v>
      </c>
      <c r="AJ596" s="107">
        <f t="shared" si="389"/>
        <v>0</v>
      </c>
      <c r="AK596" s="107">
        <f t="shared" si="390"/>
        <v>0</v>
      </c>
      <c r="AL596" s="107">
        <f t="shared" si="391"/>
        <v>0</v>
      </c>
      <c r="AM596" s="107">
        <f t="shared" si="386"/>
        <v>0</v>
      </c>
      <c r="AO596" s="161" t="e">
        <f t="shared" si="392"/>
        <v>#DIV/0!</v>
      </c>
      <c r="AP596" s="161" t="e">
        <f t="shared" si="393"/>
        <v>#DIV/0!</v>
      </c>
      <c r="AQ596" s="161" t="e">
        <f t="shared" si="394"/>
        <v>#DIV/0!</v>
      </c>
      <c r="AR596" s="161" t="e">
        <f t="shared" si="395"/>
        <v>#DIV/0!</v>
      </c>
      <c r="AS596" s="161" t="e">
        <f t="shared" si="396"/>
        <v>#DIV/0!</v>
      </c>
      <c r="AT596" s="107">
        <f t="shared" si="397"/>
        <v>0</v>
      </c>
      <c r="AU596" s="161" t="e">
        <f t="shared" si="398"/>
        <v>#DIV/0!</v>
      </c>
      <c r="AV596" s="161" t="e">
        <f t="shared" si="399"/>
        <v>#DIV/0!</v>
      </c>
      <c r="AW596" s="161" t="e">
        <f t="shared" si="400"/>
        <v>#DIV/0!</v>
      </c>
      <c r="AX596" s="161" t="e">
        <f t="shared" si="401"/>
        <v>#DIV/0!</v>
      </c>
      <c r="AY596" s="161" t="e">
        <f t="shared" si="402"/>
        <v>#DIV/0!</v>
      </c>
      <c r="AZ596" s="107">
        <f t="shared" si="403"/>
        <v>0</v>
      </c>
      <c r="BA596" s="161" t="e">
        <f t="shared" si="404"/>
        <v>#DIV/0!</v>
      </c>
      <c r="BB596" s="161" t="e">
        <f t="shared" si="405"/>
        <v>#DIV/0!</v>
      </c>
      <c r="BC596" s="161" t="e">
        <f t="shared" si="406"/>
        <v>#DIV/0!</v>
      </c>
      <c r="BD596" s="161" t="e">
        <f t="shared" si="407"/>
        <v>#DIV/0!</v>
      </c>
      <c r="BE596" s="161" t="e">
        <f t="shared" si="408"/>
        <v>#DIV/0!</v>
      </c>
      <c r="BF596" s="107">
        <f t="shared" si="409"/>
        <v>0</v>
      </c>
      <c r="BG596" s="161" t="e">
        <f t="shared" si="410"/>
        <v>#DIV/0!</v>
      </c>
      <c r="BH596" s="161" t="e">
        <f t="shared" si="411"/>
        <v>#DIV/0!</v>
      </c>
      <c r="BI596" s="161" t="e">
        <f t="shared" si="412"/>
        <v>#DIV/0!</v>
      </c>
      <c r="BJ596" s="161" t="e">
        <f t="shared" si="413"/>
        <v>#DIV/0!</v>
      </c>
      <c r="BK596" s="161" t="e">
        <f t="shared" si="414"/>
        <v>#DIV/0!</v>
      </c>
      <c r="BL596" s="107">
        <f t="shared" si="415"/>
        <v>0</v>
      </c>
      <c r="BM596" s="161" t="e">
        <f t="shared" si="416"/>
        <v>#DIV/0!</v>
      </c>
      <c r="BN596" s="161" t="e">
        <f t="shared" si="417"/>
        <v>#DIV/0!</v>
      </c>
      <c r="BO596" s="161" t="e">
        <f t="shared" si="418"/>
        <v>#DIV/0!</v>
      </c>
      <c r="BP596" s="161" t="e">
        <f t="shared" si="419"/>
        <v>#DIV/0!</v>
      </c>
      <c r="BQ596" s="161" t="e">
        <f t="shared" si="420"/>
        <v>#DIV/0!</v>
      </c>
      <c r="BR596" s="107">
        <f t="shared" si="421"/>
        <v>0</v>
      </c>
      <c r="BS596" s="161" t="e">
        <f t="shared" si="422"/>
        <v>#DIV/0!</v>
      </c>
      <c r="BT596" s="161" t="e">
        <f t="shared" si="423"/>
        <v>#DIV/0!</v>
      </c>
      <c r="BU596" s="161" t="e">
        <f t="shared" si="424"/>
        <v>#DIV/0!</v>
      </c>
      <c r="BV596" s="161" t="e">
        <f t="shared" si="425"/>
        <v>#DIV/0!</v>
      </c>
      <c r="BW596" s="161" t="e">
        <f t="shared" si="426"/>
        <v>#DIV/0!</v>
      </c>
      <c r="BX596" s="107">
        <f t="shared" si="427"/>
        <v>0</v>
      </c>
      <c r="BZ596" s="40" t="e">
        <f>VLOOKUP(I596,Lists!$D$2:$D$19,1,FALSE)</f>
        <v>#N/A</v>
      </c>
      <c r="CA596" s="40" t="e">
        <f>VLOOKUP($I596,Blends!$B$2:$B$115,1,FALSE)</f>
        <v>#N/A</v>
      </c>
      <c r="CC596" s="218">
        <f>ROUND(IF($I596="Other HFC Blend",(Z596*$L596*SUMIF(Lists!$E$2:$E$133,'Quarterly Information'!$K596,Exchange_Value)+Z596*$N596*SUMIF(Lists!$E$2:$E$133,'Quarterly Information'!$M596,Exchange_Value)+Z596*$P596*SUMIF(Lists!$E$2:$E$133,'Quarterly Information'!$O596,Exchange_Value)+Z596*$R596*SUMIF(Lists!$E$2:$E$133,'Quarterly Information'!$Q596,Exchange_Value)+Z596*$T596*SUMIF(Lists!$E$2:$E$133,'Quarterly Information'!$S596,Exchange_Value))/1000,Z596*SUMIF(Lists!$E$2:$E$133,$I596,Exchange_Value)/1000),1)</f>
        <v>0</v>
      </c>
      <c r="CD596" s="218">
        <f>ROUND(IF($I596="Other HFC Blend",(AA596*$L596*SUMIF(Lists!$E$2:$E$133,'Quarterly Information'!$K596,Exchange_Value)+AA596*$N596*SUMIF(Lists!$E$2:$E$133,'Quarterly Information'!$M596,Exchange_Value)+AA596*$P596*SUMIF(Lists!$E$2:$E$133,'Quarterly Information'!$O596,Exchange_Value)+AA596*$R596*SUMIF(Lists!$E$2:$E$133,'Quarterly Information'!$Q596,Exchange_Value)+AA596*$T596*SUMIF(Lists!$E$2:$E$133,'Quarterly Information'!$S596,Exchange_Value))/1000,AA596*SUMIF(Lists!$E$2:$E$133,$I596,Exchange_Value)/1000),1)</f>
        <v>0</v>
      </c>
      <c r="CE596" s="218">
        <f>ROUND(IF($I596="Other HFC Blend",(AB596*$L596*SUMIF(Lists!$E$2:$E$133,'Quarterly Information'!$K596,Exchange_Value)+AB596*$N596*SUMIF(Lists!$E$2:$E$133,'Quarterly Information'!$M596,Exchange_Value)+AB596*$P596*SUMIF(Lists!$E$2:$E$133,'Quarterly Information'!$O596,Exchange_Value)+AB596*$R596*SUMIF(Lists!$E$2:$E$133,'Quarterly Information'!$Q596,Exchange_Value)+AB596*$T596*SUMIF(Lists!$E$2:$E$133,'Quarterly Information'!$S596,Exchange_Value))/1000,AB596*SUMIF(Lists!$E$2:$E$133,$I596,Exchange_Value)/1000),1)</f>
        <v>0</v>
      </c>
      <c r="CF596" s="218">
        <f>ROUND(IF($I596="Other HFC Blend",(AC596*$L596*SUMIF(Lists!$E$2:$E$133,'Quarterly Information'!$K596,Exchange_Value)+AC596*$N596*SUMIF(Lists!$E$2:$E$133,'Quarterly Information'!$M596,Exchange_Value)+AC596*$P596*SUMIF(Lists!$E$2:$E$133,'Quarterly Information'!$O596,Exchange_Value)+AC596*$R596*SUMIF(Lists!$E$2:$E$133,'Quarterly Information'!$Q596,Exchange_Value)+AC596*$T596*SUMIF(Lists!$E$2:$E$133,'Quarterly Information'!$S596,Exchange_Value))/1000,AC596*SUMIF(Lists!$E$2:$E$133,$I596,Exchange_Value)/1000),1)</f>
        <v>0</v>
      </c>
      <c r="CG596" s="218">
        <f>ROUND(IF($I596="Other HFC Blend",(AD596*$L596*SUMIF(Lists!$E$2:$E$133,'Quarterly Information'!$K596,Exchange_Value)+AD596*$N596*SUMIF(Lists!$E$2:$E$133,'Quarterly Information'!$M596,Exchange_Value)+AD596*$P596*SUMIF(Lists!$E$2:$E$133,'Quarterly Information'!$O596,Exchange_Value)+AD596*$R596*SUMIF(Lists!$E$2:$E$133,'Quarterly Information'!$Q596,Exchange_Value)+AD596*$T596*SUMIF(Lists!$E$2:$E$133,'Quarterly Information'!$S596,Exchange_Value))/1000,AD596*SUMIF(Lists!$E$2:$E$133,$I596,Exchange_Value)/1000),1)</f>
        <v>0</v>
      </c>
      <c r="CH596" s="218">
        <f>ROUND(IF($I596="Other HFC Blend",(AE596*$L596*SUMIF(Lists!$E$2:$E$133,'Quarterly Information'!$K596,Exchange_Value)+AE596*$N596*SUMIF(Lists!$E$2:$E$133,'Quarterly Information'!$M596,Exchange_Value)+AE596*$P596*SUMIF(Lists!$E$2:$E$133,'Quarterly Information'!$O596,Exchange_Value)+AE596*$R596*SUMIF(Lists!$E$2:$E$133,'Quarterly Information'!$Q596,Exchange_Value)+AE596*$T596*SUMIF(Lists!$E$2:$E$133,'Quarterly Information'!$S596,Exchange_Value))/1000,AE596*SUMIF(Lists!$E$2:$E$133,$I596,Exchange_Value)/1000),1)</f>
        <v>0</v>
      </c>
      <c r="CI596" s="218">
        <f>ROUND(IF($I596="Other HFC Blend",(AF596*$L596*SUMIF(Lists!$E$2:$E$133,'Quarterly Information'!$K596,Exchange_Value)+AF596*$N596*SUMIF(Lists!$E$2:$E$133,'Quarterly Information'!$M596,Exchange_Value)+AF596*$P596*SUMIF(Lists!$E$2:$E$133,'Quarterly Information'!$O596,Exchange_Value)+AF596*$R596*SUMIF(Lists!$E$2:$E$133,'Quarterly Information'!$Q596,Exchange_Value)+AF596*$T596*SUMIF(Lists!$E$2:$E$133,'Quarterly Information'!$S596,Exchange_Value))/1000,AF596*SUMIF(Lists!$E$2:$E$133,$I596,Exchange_Value)/1000),1)</f>
        <v>0</v>
      </c>
    </row>
    <row r="597" spans="1:87" ht="14" x14ac:dyDescent="0.25">
      <c r="A597" s="39">
        <v>555</v>
      </c>
      <c r="B597" s="90" t="str">
        <f t="shared" si="385"/>
        <v/>
      </c>
      <c r="C597" s="159"/>
      <c r="D597" s="91"/>
      <c r="E597" s="174"/>
      <c r="F597" s="92"/>
      <c r="G597" s="93"/>
      <c r="H597" s="94"/>
      <c r="I597" s="92"/>
      <c r="J597" s="200"/>
      <c r="K597" s="210"/>
      <c r="L597" s="95"/>
      <c r="M597" s="92"/>
      <c r="N597" s="95"/>
      <c r="O597" s="92"/>
      <c r="P597" s="95"/>
      <c r="Q597" s="128"/>
      <c r="R597" s="95"/>
      <c r="S597" s="128"/>
      <c r="T597" s="211"/>
      <c r="U597" s="203"/>
      <c r="V597" s="92"/>
      <c r="W597" s="96"/>
      <c r="X597" s="92"/>
      <c r="Y597" s="220"/>
      <c r="Z597" s="226"/>
      <c r="AA597" s="165"/>
      <c r="AB597" s="165"/>
      <c r="AC597" s="165"/>
      <c r="AD597" s="165"/>
      <c r="AE597" s="165"/>
      <c r="AF597" s="168"/>
      <c r="AG597"/>
      <c r="AH597" s="107">
        <f t="shared" si="387"/>
        <v>0</v>
      </c>
      <c r="AI597" s="107">
        <f t="shared" si="388"/>
        <v>0</v>
      </c>
      <c r="AJ597" s="107">
        <f t="shared" si="389"/>
        <v>0</v>
      </c>
      <c r="AK597" s="107">
        <f t="shared" si="390"/>
        <v>0</v>
      </c>
      <c r="AL597" s="107">
        <f t="shared" si="391"/>
        <v>0</v>
      </c>
      <c r="AM597" s="107">
        <f t="shared" si="386"/>
        <v>0</v>
      </c>
      <c r="AO597" s="161" t="e">
        <f t="shared" si="392"/>
        <v>#DIV/0!</v>
      </c>
      <c r="AP597" s="161" t="e">
        <f t="shared" si="393"/>
        <v>#DIV/0!</v>
      </c>
      <c r="AQ597" s="161" t="e">
        <f t="shared" si="394"/>
        <v>#DIV/0!</v>
      </c>
      <c r="AR597" s="161" t="e">
        <f t="shared" si="395"/>
        <v>#DIV/0!</v>
      </c>
      <c r="AS597" s="161" t="e">
        <f t="shared" si="396"/>
        <v>#DIV/0!</v>
      </c>
      <c r="AT597" s="107">
        <f t="shared" si="397"/>
        <v>0</v>
      </c>
      <c r="AU597" s="161" t="e">
        <f t="shared" si="398"/>
        <v>#DIV/0!</v>
      </c>
      <c r="AV597" s="161" t="e">
        <f t="shared" si="399"/>
        <v>#DIV/0!</v>
      </c>
      <c r="AW597" s="161" t="e">
        <f t="shared" si="400"/>
        <v>#DIV/0!</v>
      </c>
      <c r="AX597" s="161" t="e">
        <f t="shared" si="401"/>
        <v>#DIV/0!</v>
      </c>
      <c r="AY597" s="161" t="e">
        <f t="shared" si="402"/>
        <v>#DIV/0!</v>
      </c>
      <c r="AZ597" s="107">
        <f t="shared" si="403"/>
        <v>0</v>
      </c>
      <c r="BA597" s="161" t="e">
        <f t="shared" si="404"/>
        <v>#DIV/0!</v>
      </c>
      <c r="BB597" s="161" t="e">
        <f t="shared" si="405"/>
        <v>#DIV/0!</v>
      </c>
      <c r="BC597" s="161" t="e">
        <f t="shared" si="406"/>
        <v>#DIV/0!</v>
      </c>
      <c r="BD597" s="161" t="e">
        <f t="shared" si="407"/>
        <v>#DIV/0!</v>
      </c>
      <c r="BE597" s="161" t="e">
        <f t="shared" si="408"/>
        <v>#DIV/0!</v>
      </c>
      <c r="BF597" s="107">
        <f t="shared" si="409"/>
        <v>0</v>
      </c>
      <c r="BG597" s="161" t="e">
        <f t="shared" si="410"/>
        <v>#DIV/0!</v>
      </c>
      <c r="BH597" s="161" t="e">
        <f t="shared" si="411"/>
        <v>#DIV/0!</v>
      </c>
      <c r="BI597" s="161" t="e">
        <f t="shared" si="412"/>
        <v>#DIV/0!</v>
      </c>
      <c r="BJ597" s="161" t="e">
        <f t="shared" si="413"/>
        <v>#DIV/0!</v>
      </c>
      <c r="BK597" s="161" t="e">
        <f t="shared" si="414"/>
        <v>#DIV/0!</v>
      </c>
      <c r="BL597" s="107">
        <f t="shared" si="415"/>
        <v>0</v>
      </c>
      <c r="BM597" s="161" t="e">
        <f t="shared" si="416"/>
        <v>#DIV/0!</v>
      </c>
      <c r="BN597" s="161" t="e">
        <f t="shared" si="417"/>
        <v>#DIV/0!</v>
      </c>
      <c r="BO597" s="161" t="e">
        <f t="shared" si="418"/>
        <v>#DIV/0!</v>
      </c>
      <c r="BP597" s="161" t="e">
        <f t="shared" si="419"/>
        <v>#DIV/0!</v>
      </c>
      <c r="BQ597" s="161" t="e">
        <f t="shared" si="420"/>
        <v>#DIV/0!</v>
      </c>
      <c r="BR597" s="107">
        <f t="shared" si="421"/>
        <v>0</v>
      </c>
      <c r="BS597" s="161" t="e">
        <f t="shared" si="422"/>
        <v>#DIV/0!</v>
      </c>
      <c r="BT597" s="161" t="e">
        <f t="shared" si="423"/>
        <v>#DIV/0!</v>
      </c>
      <c r="BU597" s="161" t="e">
        <f t="shared" si="424"/>
        <v>#DIV/0!</v>
      </c>
      <c r="BV597" s="161" t="e">
        <f t="shared" si="425"/>
        <v>#DIV/0!</v>
      </c>
      <c r="BW597" s="161" t="e">
        <f t="shared" si="426"/>
        <v>#DIV/0!</v>
      </c>
      <c r="BX597" s="107">
        <f t="shared" si="427"/>
        <v>0</v>
      </c>
      <c r="BZ597" s="40" t="e">
        <f>VLOOKUP(I597,Lists!$D$2:$D$19,1,FALSE)</f>
        <v>#N/A</v>
      </c>
      <c r="CA597" s="40" t="e">
        <f>VLOOKUP($I597,Blends!$B$2:$B$115,1,FALSE)</f>
        <v>#N/A</v>
      </c>
      <c r="CC597" s="218">
        <f>ROUND(IF($I597="Other HFC Blend",(Z597*$L597*SUMIF(Lists!$E$2:$E$133,'Quarterly Information'!$K597,Exchange_Value)+Z597*$N597*SUMIF(Lists!$E$2:$E$133,'Quarterly Information'!$M597,Exchange_Value)+Z597*$P597*SUMIF(Lists!$E$2:$E$133,'Quarterly Information'!$O597,Exchange_Value)+Z597*$R597*SUMIF(Lists!$E$2:$E$133,'Quarterly Information'!$Q597,Exchange_Value)+Z597*$T597*SUMIF(Lists!$E$2:$E$133,'Quarterly Information'!$S597,Exchange_Value))/1000,Z597*SUMIF(Lists!$E$2:$E$133,$I597,Exchange_Value)/1000),1)</f>
        <v>0</v>
      </c>
      <c r="CD597" s="218">
        <f>ROUND(IF($I597="Other HFC Blend",(AA597*$L597*SUMIF(Lists!$E$2:$E$133,'Quarterly Information'!$K597,Exchange_Value)+AA597*$N597*SUMIF(Lists!$E$2:$E$133,'Quarterly Information'!$M597,Exchange_Value)+AA597*$P597*SUMIF(Lists!$E$2:$E$133,'Quarterly Information'!$O597,Exchange_Value)+AA597*$R597*SUMIF(Lists!$E$2:$E$133,'Quarterly Information'!$Q597,Exchange_Value)+AA597*$T597*SUMIF(Lists!$E$2:$E$133,'Quarterly Information'!$S597,Exchange_Value))/1000,AA597*SUMIF(Lists!$E$2:$E$133,$I597,Exchange_Value)/1000),1)</f>
        <v>0</v>
      </c>
      <c r="CE597" s="218">
        <f>ROUND(IF($I597="Other HFC Blend",(AB597*$L597*SUMIF(Lists!$E$2:$E$133,'Quarterly Information'!$K597,Exchange_Value)+AB597*$N597*SUMIF(Lists!$E$2:$E$133,'Quarterly Information'!$M597,Exchange_Value)+AB597*$P597*SUMIF(Lists!$E$2:$E$133,'Quarterly Information'!$O597,Exchange_Value)+AB597*$R597*SUMIF(Lists!$E$2:$E$133,'Quarterly Information'!$Q597,Exchange_Value)+AB597*$T597*SUMIF(Lists!$E$2:$E$133,'Quarterly Information'!$S597,Exchange_Value))/1000,AB597*SUMIF(Lists!$E$2:$E$133,$I597,Exchange_Value)/1000),1)</f>
        <v>0</v>
      </c>
      <c r="CF597" s="218">
        <f>ROUND(IF($I597="Other HFC Blend",(AC597*$L597*SUMIF(Lists!$E$2:$E$133,'Quarterly Information'!$K597,Exchange_Value)+AC597*$N597*SUMIF(Lists!$E$2:$E$133,'Quarterly Information'!$M597,Exchange_Value)+AC597*$P597*SUMIF(Lists!$E$2:$E$133,'Quarterly Information'!$O597,Exchange_Value)+AC597*$R597*SUMIF(Lists!$E$2:$E$133,'Quarterly Information'!$Q597,Exchange_Value)+AC597*$T597*SUMIF(Lists!$E$2:$E$133,'Quarterly Information'!$S597,Exchange_Value))/1000,AC597*SUMIF(Lists!$E$2:$E$133,$I597,Exchange_Value)/1000),1)</f>
        <v>0</v>
      </c>
      <c r="CG597" s="218">
        <f>ROUND(IF($I597="Other HFC Blend",(AD597*$L597*SUMIF(Lists!$E$2:$E$133,'Quarterly Information'!$K597,Exchange_Value)+AD597*$N597*SUMIF(Lists!$E$2:$E$133,'Quarterly Information'!$M597,Exchange_Value)+AD597*$P597*SUMIF(Lists!$E$2:$E$133,'Quarterly Information'!$O597,Exchange_Value)+AD597*$R597*SUMIF(Lists!$E$2:$E$133,'Quarterly Information'!$Q597,Exchange_Value)+AD597*$T597*SUMIF(Lists!$E$2:$E$133,'Quarterly Information'!$S597,Exchange_Value))/1000,AD597*SUMIF(Lists!$E$2:$E$133,$I597,Exchange_Value)/1000),1)</f>
        <v>0</v>
      </c>
      <c r="CH597" s="218">
        <f>ROUND(IF($I597="Other HFC Blend",(AE597*$L597*SUMIF(Lists!$E$2:$E$133,'Quarterly Information'!$K597,Exchange_Value)+AE597*$N597*SUMIF(Lists!$E$2:$E$133,'Quarterly Information'!$M597,Exchange_Value)+AE597*$P597*SUMIF(Lists!$E$2:$E$133,'Quarterly Information'!$O597,Exchange_Value)+AE597*$R597*SUMIF(Lists!$E$2:$E$133,'Quarterly Information'!$Q597,Exchange_Value)+AE597*$T597*SUMIF(Lists!$E$2:$E$133,'Quarterly Information'!$S597,Exchange_Value))/1000,AE597*SUMIF(Lists!$E$2:$E$133,$I597,Exchange_Value)/1000),1)</f>
        <v>0</v>
      </c>
      <c r="CI597" s="218">
        <f>ROUND(IF($I597="Other HFC Blend",(AF597*$L597*SUMIF(Lists!$E$2:$E$133,'Quarterly Information'!$K597,Exchange_Value)+AF597*$N597*SUMIF(Lists!$E$2:$E$133,'Quarterly Information'!$M597,Exchange_Value)+AF597*$P597*SUMIF(Lists!$E$2:$E$133,'Quarterly Information'!$O597,Exchange_Value)+AF597*$R597*SUMIF(Lists!$E$2:$E$133,'Quarterly Information'!$Q597,Exchange_Value)+AF597*$T597*SUMIF(Lists!$E$2:$E$133,'Quarterly Information'!$S597,Exchange_Value))/1000,AF597*SUMIF(Lists!$E$2:$E$133,$I597,Exchange_Value)/1000),1)</f>
        <v>0</v>
      </c>
    </row>
    <row r="598" spans="1:87" ht="14" x14ac:dyDescent="0.25">
      <c r="A598" s="39">
        <v>556</v>
      </c>
      <c r="B598" s="90" t="str">
        <f t="shared" si="385"/>
        <v/>
      </c>
      <c r="C598" s="159"/>
      <c r="D598" s="91"/>
      <c r="E598" s="174"/>
      <c r="F598" s="92"/>
      <c r="G598" s="93"/>
      <c r="H598" s="94"/>
      <c r="I598" s="92"/>
      <c r="J598" s="200"/>
      <c r="K598" s="210"/>
      <c r="L598" s="95"/>
      <c r="M598" s="92"/>
      <c r="N598" s="95"/>
      <c r="O598" s="92"/>
      <c r="P598" s="95"/>
      <c r="Q598" s="128"/>
      <c r="R598" s="95"/>
      <c r="S598" s="128"/>
      <c r="T598" s="211"/>
      <c r="U598" s="203"/>
      <c r="V598" s="92"/>
      <c r="W598" s="96"/>
      <c r="X598" s="92"/>
      <c r="Y598" s="220"/>
      <c r="Z598" s="226"/>
      <c r="AA598" s="165"/>
      <c r="AB598" s="165"/>
      <c r="AC598" s="165"/>
      <c r="AD598" s="165"/>
      <c r="AE598" s="165"/>
      <c r="AF598" s="168"/>
      <c r="AG598"/>
      <c r="AH598" s="107">
        <f t="shared" si="387"/>
        <v>0</v>
      </c>
      <c r="AI598" s="107">
        <f t="shared" si="388"/>
        <v>0</v>
      </c>
      <c r="AJ598" s="107">
        <f t="shared" si="389"/>
        <v>0</v>
      </c>
      <c r="AK598" s="107">
        <f t="shared" si="390"/>
        <v>0</v>
      </c>
      <c r="AL598" s="107">
        <f t="shared" si="391"/>
        <v>0</v>
      </c>
      <c r="AM598" s="107">
        <f t="shared" si="386"/>
        <v>0</v>
      </c>
      <c r="AO598" s="161" t="e">
        <f t="shared" si="392"/>
        <v>#DIV/0!</v>
      </c>
      <c r="AP598" s="161" t="e">
        <f t="shared" si="393"/>
        <v>#DIV/0!</v>
      </c>
      <c r="AQ598" s="161" t="e">
        <f t="shared" si="394"/>
        <v>#DIV/0!</v>
      </c>
      <c r="AR598" s="161" t="e">
        <f t="shared" si="395"/>
        <v>#DIV/0!</v>
      </c>
      <c r="AS598" s="161" t="e">
        <f t="shared" si="396"/>
        <v>#DIV/0!</v>
      </c>
      <c r="AT598" s="107">
        <f t="shared" si="397"/>
        <v>0</v>
      </c>
      <c r="AU598" s="161" t="e">
        <f t="shared" si="398"/>
        <v>#DIV/0!</v>
      </c>
      <c r="AV598" s="161" t="e">
        <f t="shared" si="399"/>
        <v>#DIV/0!</v>
      </c>
      <c r="AW598" s="161" t="e">
        <f t="shared" si="400"/>
        <v>#DIV/0!</v>
      </c>
      <c r="AX598" s="161" t="e">
        <f t="shared" si="401"/>
        <v>#DIV/0!</v>
      </c>
      <c r="AY598" s="161" t="e">
        <f t="shared" si="402"/>
        <v>#DIV/0!</v>
      </c>
      <c r="AZ598" s="107">
        <f t="shared" si="403"/>
        <v>0</v>
      </c>
      <c r="BA598" s="161" t="e">
        <f t="shared" si="404"/>
        <v>#DIV/0!</v>
      </c>
      <c r="BB598" s="161" t="e">
        <f t="shared" si="405"/>
        <v>#DIV/0!</v>
      </c>
      <c r="BC598" s="161" t="e">
        <f t="shared" si="406"/>
        <v>#DIV/0!</v>
      </c>
      <c r="BD598" s="161" t="e">
        <f t="shared" si="407"/>
        <v>#DIV/0!</v>
      </c>
      <c r="BE598" s="161" t="e">
        <f t="shared" si="408"/>
        <v>#DIV/0!</v>
      </c>
      <c r="BF598" s="107">
        <f t="shared" si="409"/>
        <v>0</v>
      </c>
      <c r="BG598" s="161" t="e">
        <f t="shared" si="410"/>
        <v>#DIV/0!</v>
      </c>
      <c r="BH598" s="161" t="e">
        <f t="shared" si="411"/>
        <v>#DIV/0!</v>
      </c>
      <c r="BI598" s="161" t="e">
        <f t="shared" si="412"/>
        <v>#DIV/0!</v>
      </c>
      <c r="BJ598" s="161" t="e">
        <f t="shared" si="413"/>
        <v>#DIV/0!</v>
      </c>
      <c r="BK598" s="161" t="e">
        <f t="shared" si="414"/>
        <v>#DIV/0!</v>
      </c>
      <c r="BL598" s="107">
        <f t="shared" si="415"/>
        <v>0</v>
      </c>
      <c r="BM598" s="161" t="e">
        <f t="shared" si="416"/>
        <v>#DIV/0!</v>
      </c>
      <c r="BN598" s="161" t="e">
        <f t="shared" si="417"/>
        <v>#DIV/0!</v>
      </c>
      <c r="BO598" s="161" t="e">
        <f t="shared" si="418"/>
        <v>#DIV/0!</v>
      </c>
      <c r="BP598" s="161" t="e">
        <f t="shared" si="419"/>
        <v>#DIV/0!</v>
      </c>
      <c r="BQ598" s="161" t="e">
        <f t="shared" si="420"/>
        <v>#DIV/0!</v>
      </c>
      <c r="BR598" s="107">
        <f t="shared" si="421"/>
        <v>0</v>
      </c>
      <c r="BS598" s="161" t="e">
        <f t="shared" si="422"/>
        <v>#DIV/0!</v>
      </c>
      <c r="BT598" s="161" t="e">
        <f t="shared" si="423"/>
        <v>#DIV/0!</v>
      </c>
      <c r="BU598" s="161" t="e">
        <f t="shared" si="424"/>
        <v>#DIV/0!</v>
      </c>
      <c r="BV598" s="161" t="e">
        <f t="shared" si="425"/>
        <v>#DIV/0!</v>
      </c>
      <c r="BW598" s="161" t="e">
        <f t="shared" si="426"/>
        <v>#DIV/0!</v>
      </c>
      <c r="BX598" s="107">
        <f t="shared" si="427"/>
        <v>0</v>
      </c>
      <c r="BZ598" s="40" t="e">
        <f>VLOOKUP(I598,Lists!$D$2:$D$19,1,FALSE)</f>
        <v>#N/A</v>
      </c>
      <c r="CA598" s="40" t="e">
        <f>VLOOKUP($I598,Blends!$B$2:$B$115,1,FALSE)</f>
        <v>#N/A</v>
      </c>
      <c r="CC598" s="218">
        <f>ROUND(IF($I598="Other HFC Blend",(Z598*$L598*SUMIF(Lists!$E$2:$E$133,'Quarterly Information'!$K598,Exchange_Value)+Z598*$N598*SUMIF(Lists!$E$2:$E$133,'Quarterly Information'!$M598,Exchange_Value)+Z598*$P598*SUMIF(Lists!$E$2:$E$133,'Quarterly Information'!$O598,Exchange_Value)+Z598*$R598*SUMIF(Lists!$E$2:$E$133,'Quarterly Information'!$Q598,Exchange_Value)+Z598*$T598*SUMIF(Lists!$E$2:$E$133,'Quarterly Information'!$S598,Exchange_Value))/1000,Z598*SUMIF(Lists!$E$2:$E$133,$I598,Exchange_Value)/1000),1)</f>
        <v>0</v>
      </c>
      <c r="CD598" s="218">
        <f>ROUND(IF($I598="Other HFC Blend",(AA598*$L598*SUMIF(Lists!$E$2:$E$133,'Quarterly Information'!$K598,Exchange_Value)+AA598*$N598*SUMIF(Lists!$E$2:$E$133,'Quarterly Information'!$M598,Exchange_Value)+AA598*$P598*SUMIF(Lists!$E$2:$E$133,'Quarterly Information'!$O598,Exchange_Value)+AA598*$R598*SUMIF(Lists!$E$2:$E$133,'Quarterly Information'!$Q598,Exchange_Value)+AA598*$T598*SUMIF(Lists!$E$2:$E$133,'Quarterly Information'!$S598,Exchange_Value))/1000,AA598*SUMIF(Lists!$E$2:$E$133,$I598,Exchange_Value)/1000),1)</f>
        <v>0</v>
      </c>
      <c r="CE598" s="218">
        <f>ROUND(IF($I598="Other HFC Blend",(AB598*$L598*SUMIF(Lists!$E$2:$E$133,'Quarterly Information'!$K598,Exchange_Value)+AB598*$N598*SUMIF(Lists!$E$2:$E$133,'Quarterly Information'!$M598,Exchange_Value)+AB598*$P598*SUMIF(Lists!$E$2:$E$133,'Quarterly Information'!$O598,Exchange_Value)+AB598*$R598*SUMIF(Lists!$E$2:$E$133,'Quarterly Information'!$Q598,Exchange_Value)+AB598*$T598*SUMIF(Lists!$E$2:$E$133,'Quarterly Information'!$S598,Exchange_Value))/1000,AB598*SUMIF(Lists!$E$2:$E$133,$I598,Exchange_Value)/1000),1)</f>
        <v>0</v>
      </c>
      <c r="CF598" s="218">
        <f>ROUND(IF($I598="Other HFC Blend",(AC598*$L598*SUMIF(Lists!$E$2:$E$133,'Quarterly Information'!$K598,Exchange_Value)+AC598*$N598*SUMIF(Lists!$E$2:$E$133,'Quarterly Information'!$M598,Exchange_Value)+AC598*$P598*SUMIF(Lists!$E$2:$E$133,'Quarterly Information'!$O598,Exchange_Value)+AC598*$R598*SUMIF(Lists!$E$2:$E$133,'Quarterly Information'!$Q598,Exchange_Value)+AC598*$T598*SUMIF(Lists!$E$2:$E$133,'Quarterly Information'!$S598,Exchange_Value))/1000,AC598*SUMIF(Lists!$E$2:$E$133,$I598,Exchange_Value)/1000),1)</f>
        <v>0</v>
      </c>
      <c r="CG598" s="218">
        <f>ROUND(IF($I598="Other HFC Blend",(AD598*$L598*SUMIF(Lists!$E$2:$E$133,'Quarterly Information'!$K598,Exchange_Value)+AD598*$N598*SUMIF(Lists!$E$2:$E$133,'Quarterly Information'!$M598,Exchange_Value)+AD598*$P598*SUMIF(Lists!$E$2:$E$133,'Quarterly Information'!$O598,Exchange_Value)+AD598*$R598*SUMIF(Lists!$E$2:$E$133,'Quarterly Information'!$Q598,Exchange_Value)+AD598*$T598*SUMIF(Lists!$E$2:$E$133,'Quarterly Information'!$S598,Exchange_Value))/1000,AD598*SUMIF(Lists!$E$2:$E$133,$I598,Exchange_Value)/1000),1)</f>
        <v>0</v>
      </c>
      <c r="CH598" s="218">
        <f>ROUND(IF($I598="Other HFC Blend",(AE598*$L598*SUMIF(Lists!$E$2:$E$133,'Quarterly Information'!$K598,Exchange_Value)+AE598*$N598*SUMIF(Lists!$E$2:$E$133,'Quarterly Information'!$M598,Exchange_Value)+AE598*$P598*SUMIF(Lists!$E$2:$E$133,'Quarterly Information'!$O598,Exchange_Value)+AE598*$R598*SUMIF(Lists!$E$2:$E$133,'Quarterly Information'!$Q598,Exchange_Value)+AE598*$T598*SUMIF(Lists!$E$2:$E$133,'Quarterly Information'!$S598,Exchange_Value))/1000,AE598*SUMIF(Lists!$E$2:$E$133,$I598,Exchange_Value)/1000),1)</f>
        <v>0</v>
      </c>
      <c r="CI598" s="218">
        <f>ROUND(IF($I598="Other HFC Blend",(AF598*$L598*SUMIF(Lists!$E$2:$E$133,'Quarterly Information'!$K598,Exchange_Value)+AF598*$N598*SUMIF(Lists!$E$2:$E$133,'Quarterly Information'!$M598,Exchange_Value)+AF598*$P598*SUMIF(Lists!$E$2:$E$133,'Quarterly Information'!$O598,Exchange_Value)+AF598*$R598*SUMIF(Lists!$E$2:$E$133,'Quarterly Information'!$Q598,Exchange_Value)+AF598*$T598*SUMIF(Lists!$E$2:$E$133,'Quarterly Information'!$S598,Exchange_Value))/1000,AF598*SUMIF(Lists!$E$2:$E$133,$I598,Exchange_Value)/1000),1)</f>
        <v>0</v>
      </c>
    </row>
    <row r="599" spans="1:87" ht="14" x14ac:dyDescent="0.25">
      <c r="A599" s="39">
        <v>557</v>
      </c>
      <c r="B599" s="90" t="str">
        <f t="shared" si="385"/>
        <v/>
      </c>
      <c r="C599" s="159"/>
      <c r="D599" s="91"/>
      <c r="E599" s="174"/>
      <c r="F599" s="92"/>
      <c r="G599" s="93"/>
      <c r="H599" s="94"/>
      <c r="I599" s="92"/>
      <c r="J599" s="200"/>
      <c r="K599" s="210"/>
      <c r="L599" s="95"/>
      <c r="M599" s="92"/>
      <c r="N599" s="95"/>
      <c r="O599" s="92"/>
      <c r="P599" s="95"/>
      <c r="Q599" s="128"/>
      <c r="R599" s="95"/>
      <c r="S599" s="128"/>
      <c r="T599" s="211"/>
      <c r="U599" s="203"/>
      <c r="V599" s="92"/>
      <c r="W599" s="96"/>
      <c r="X599" s="92"/>
      <c r="Y599" s="220"/>
      <c r="Z599" s="226"/>
      <c r="AA599" s="165"/>
      <c r="AB599" s="165"/>
      <c r="AC599" s="165"/>
      <c r="AD599" s="165"/>
      <c r="AE599" s="165"/>
      <c r="AF599" s="168"/>
      <c r="AG599"/>
      <c r="AH599" s="107">
        <f t="shared" si="387"/>
        <v>0</v>
      </c>
      <c r="AI599" s="107">
        <f t="shared" si="388"/>
        <v>0</v>
      </c>
      <c r="AJ599" s="107">
        <f t="shared" si="389"/>
        <v>0</v>
      </c>
      <c r="AK599" s="107">
        <f t="shared" si="390"/>
        <v>0</v>
      </c>
      <c r="AL599" s="107">
        <f t="shared" si="391"/>
        <v>0</v>
      </c>
      <c r="AM599" s="107">
        <f t="shared" si="386"/>
        <v>0</v>
      </c>
      <c r="AO599" s="161" t="e">
        <f t="shared" si="392"/>
        <v>#DIV/0!</v>
      </c>
      <c r="AP599" s="161" t="e">
        <f t="shared" si="393"/>
        <v>#DIV/0!</v>
      </c>
      <c r="AQ599" s="161" t="e">
        <f t="shared" si="394"/>
        <v>#DIV/0!</v>
      </c>
      <c r="AR599" s="161" t="e">
        <f t="shared" si="395"/>
        <v>#DIV/0!</v>
      </c>
      <c r="AS599" s="161" t="e">
        <f t="shared" si="396"/>
        <v>#DIV/0!</v>
      </c>
      <c r="AT599" s="107">
        <f t="shared" si="397"/>
        <v>0</v>
      </c>
      <c r="AU599" s="161" t="e">
        <f t="shared" si="398"/>
        <v>#DIV/0!</v>
      </c>
      <c r="AV599" s="161" t="e">
        <f t="shared" si="399"/>
        <v>#DIV/0!</v>
      </c>
      <c r="AW599" s="161" t="e">
        <f t="shared" si="400"/>
        <v>#DIV/0!</v>
      </c>
      <c r="AX599" s="161" t="e">
        <f t="shared" si="401"/>
        <v>#DIV/0!</v>
      </c>
      <c r="AY599" s="161" t="e">
        <f t="shared" si="402"/>
        <v>#DIV/0!</v>
      </c>
      <c r="AZ599" s="107">
        <f t="shared" si="403"/>
        <v>0</v>
      </c>
      <c r="BA599" s="161" t="e">
        <f t="shared" si="404"/>
        <v>#DIV/0!</v>
      </c>
      <c r="BB599" s="161" t="e">
        <f t="shared" si="405"/>
        <v>#DIV/0!</v>
      </c>
      <c r="BC599" s="161" t="e">
        <f t="shared" si="406"/>
        <v>#DIV/0!</v>
      </c>
      <c r="BD599" s="161" t="e">
        <f t="shared" si="407"/>
        <v>#DIV/0!</v>
      </c>
      <c r="BE599" s="161" t="e">
        <f t="shared" si="408"/>
        <v>#DIV/0!</v>
      </c>
      <c r="BF599" s="107">
        <f t="shared" si="409"/>
        <v>0</v>
      </c>
      <c r="BG599" s="161" t="e">
        <f t="shared" si="410"/>
        <v>#DIV/0!</v>
      </c>
      <c r="BH599" s="161" t="e">
        <f t="shared" si="411"/>
        <v>#DIV/0!</v>
      </c>
      <c r="BI599" s="161" t="e">
        <f t="shared" si="412"/>
        <v>#DIV/0!</v>
      </c>
      <c r="BJ599" s="161" t="e">
        <f t="shared" si="413"/>
        <v>#DIV/0!</v>
      </c>
      <c r="BK599" s="161" t="e">
        <f t="shared" si="414"/>
        <v>#DIV/0!</v>
      </c>
      <c r="BL599" s="107">
        <f t="shared" si="415"/>
        <v>0</v>
      </c>
      <c r="BM599" s="161" t="e">
        <f t="shared" si="416"/>
        <v>#DIV/0!</v>
      </c>
      <c r="BN599" s="161" t="e">
        <f t="shared" si="417"/>
        <v>#DIV/0!</v>
      </c>
      <c r="BO599" s="161" t="e">
        <f t="shared" si="418"/>
        <v>#DIV/0!</v>
      </c>
      <c r="BP599" s="161" t="e">
        <f t="shared" si="419"/>
        <v>#DIV/0!</v>
      </c>
      <c r="BQ599" s="161" t="e">
        <f t="shared" si="420"/>
        <v>#DIV/0!</v>
      </c>
      <c r="BR599" s="107">
        <f t="shared" si="421"/>
        <v>0</v>
      </c>
      <c r="BS599" s="161" t="e">
        <f t="shared" si="422"/>
        <v>#DIV/0!</v>
      </c>
      <c r="BT599" s="161" t="e">
        <f t="shared" si="423"/>
        <v>#DIV/0!</v>
      </c>
      <c r="BU599" s="161" t="e">
        <f t="shared" si="424"/>
        <v>#DIV/0!</v>
      </c>
      <c r="BV599" s="161" t="e">
        <f t="shared" si="425"/>
        <v>#DIV/0!</v>
      </c>
      <c r="BW599" s="161" t="e">
        <f t="shared" si="426"/>
        <v>#DIV/0!</v>
      </c>
      <c r="BX599" s="107">
        <f t="shared" si="427"/>
        <v>0</v>
      </c>
      <c r="BZ599" s="40" t="e">
        <f>VLOOKUP(I599,Lists!$D$2:$D$19,1,FALSE)</f>
        <v>#N/A</v>
      </c>
      <c r="CA599" s="40" t="e">
        <f>VLOOKUP($I599,Blends!$B$2:$B$115,1,FALSE)</f>
        <v>#N/A</v>
      </c>
      <c r="CC599" s="218">
        <f>ROUND(IF($I599="Other HFC Blend",(Z599*$L599*SUMIF(Lists!$E$2:$E$133,'Quarterly Information'!$K599,Exchange_Value)+Z599*$N599*SUMIF(Lists!$E$2:$E$133,'Quarterly Information'!$M599,Exchange_Value)+Z599*$P599*SUMIF(Lists!$E$2:$E$133,'Quarterly Information'!$O599,Exchange_Value)+Z599*$R599*SUMIF(Lists!$E$2:$E$133,'Quarterly Information'!$Q599,Exchange_Value)+Z599*$T599*SUMIF(Lists!$E$2:$E$133,'Quarterly Information'!$S599,Exchange_Value))/1000,Z599*SUMIF(Lists!$E$2:$E$133,$I599,Exchange_Value)/1000),1)</f>
        <v>0</v>
      </c>
      <c r="CD599" s="218">
        <f>ROUND(IF($I599="Other HFC Blend",(AA599*$L599*SUMIF(Lists!$E$2:$E$133,'Quarterly Information'!$K599,Exchange_Value)+AA599*$N599*SUMIF(Lists!$E$2:$E$133,'Quarterly Information'!$M599,Exchange_Value)+AA599*$P599*SUMIF(Lists!$E$2:$E$133,'Quarterly Information'!$O599,Exchange_Value)+AA599*$R599*SUMIF(Lists!$E$2:$E$133,'Quarterly Information'!$Q599,Exchange_Value)+AA599*$T599*SUMIF(Lists!$E$2:$E$133,'Quarterly Information'!$S599,Exchange_Value))/1000,AA599*SUMIF(Lists!$E$2:$E$133,$I599,Exchange_Value)/1000),1)</f>
        <v>0</v>
      </c>
      <c r="CE599" s="218">
        <f>ROUND(IF($I599="Other HFC Blend",(AB599*$L599*SUMIF(Lists!$E$2:$E$133,'Quarterly Information'!$K599,Exchange_Value)+AB599*$N599*SUMIF(Lists!$E$2:$E$133,'Quarterly Information'!$M599,Exchange_Value)+AB599*$P599*SUMIF(Lists!$E$2:$E$133,'Quarterly Information'!$O599,Exchange_Value)+AB599*$R599*SUMIF(Lists!$E$2:$E$133,'Quarterly Information'!$Q599,Exchange_Value)+AB599*$T599*SUMIF(Lists!$E$2:$E$133,'Quarterly Information'!$S599,Exchange_Value))/1000,AB599*SUMIF(Lists!$E$2:$E$133,$I599,Exchange_Value)/1000),1)</f>
        <v>0</v>
      </c>
      <c r="CF599" s="218">
        <f>ROUND(IF($I599="Other HFC Blend",(AC599*$L599*SUMIF(Lists!$E$2:$E$133,'Quarterly Information'!$K599,Exchange_Value)+AC599*$N599*SUMIF(Lists!$E$2:$E$133,'Quarterly Information'!$M599,Exchange_Value)+AC599*$P599*SUMIF(Lists!$E$2:$E$133,'Quarterly Information'!$O599,Exchange_Value)+AC599*$R599*SUMIF(Lists!$E$2:$E$133,'Quarterly Information'!$Q599,Exchange_Value)+AC599*$T599*SUMIF(Lists!$E$2:$E$133,'Quarterly Information'!$S599,Exchange_Value))/1000,AC599*SUMIF(Lists!$E$2:$E$133,$I599,Exchange_Value)/1000),1)</f>
        <v>0</v>
      </c>
      <c r="CG599" s="218">
        <f>ROUND(IF($I599="Other HFC Blend",(AD599*$L599*SUMIF(Lists!$E$2:$E$133,'Quarterly Information'!$K599,Exchange_Value)+AD599*$N599*SUMIF(Lists!$E$2:$E$133,'Quarterly Information'!$M599,Exchange_Value)+AD599*$P599*SUMIF(Lists!$E$2:$E$133,'Quarterly Information'!$O599,Exchange_Value)+AD599*$R599*SUMIF(Lists!$E$2:$E$133,'Quarterly Information'!$Q599,Exchange_Value)+AD599*$T599*SUMIF(Lists!$E$2:$E$133,'Quarterly Information'!$S599,Exchange_Value))/1000,AD599*SUMIF(Lists!$E$2:$E$133,$I599,Exchange_Value)/1000),1)</f>
        <v>0</v>
      </c>
      <c r="CH599" s="218">
        <f>ROUND(IF($I599="Other HFC Blend",(AE599*$L599*SUMIF(Lists!$E$2:$E$133,'Quarterly Information'!$K599,Exchange_Value)+AE599*$N599*SUMIF(Lists!$E$2:$E$133,'Quarterly Information'!$M599,Exchange_Value)+AE599*$P599*SUMIF(Lists!$E$2:$E$133,'Quarterly Information'!$O599,Exchange_Value)+AE599*$R599*SUMIF(Lists!$E$2:$E$133,'Quarterly Information'!$Q599,Exchange_Value)+AE599*$T599*SUMIF(Lists!$E$2:$E$133,'Quarterly Information'!$S599,Exchange_Value))/1000,AE599*SUMIF(Lists!$E$2:$E$133,$I599,Exchange_Value)/1000),1)</f>
        <v>0</v>
      </c>
      <c r="CI599" s="218">
        <f>ROUND(IF($I599="Other HFC Blend",(AF599*$L599*SUMIF(Lists!$E$2:$E$133,'Quarterly Information'!$K599,Exchange_Value)+AF599*$N599*SUMIF(Lists!$E$2:$E$133,'Quarterly Information'!$M599,Exchange_Value)+AF599*$P599*SUMIF(Lists!$E$2:$E$133,'Quarterly Information'!$O599,Exchange_Value)+AF599*$R599*SUMIF(Lists!$E$2:$E$133,'Quarterly Information'!$Q599,Exchange_Value)+AF599*$T599*SUMIF(Lists!$E$2:$E$133,'Quarterly Information'!$S599,Exchange_Value))/1000,AF599*SUMIF(Lists!$E$2:$E$133,$I599,Exchange_Value)/1000),1)</f>
        <v>0</v>
      </c>
    </row>
    <row r="600" spans="1:87" ht="14" x14ac:dyDescent="0.25">
      <c r="A600" s="39">
        <v>558</v>
      </c>
      <c r="B600" s="90" t="str">
        <f t="shared" si="385"/>
        <v/>
      </c>
      <c r="C600" s="159"/>
      <c r="D600" s="91"/>
      <c r="E600" s="174"/>
      <c r="F600" s="92"/>
      <c r="G600" s="93"/>
      <c r="H600" s="94"/>
      <c r="I600" s="92"/>
      <c r="J600" s="200"/>
      <c r="K600" s="210"/>
      <c r="L600" s="95"/>
      <c r="M600" s="92"/>
      <c r="N600" s="95"/>
      <c r="O600" s="92"/>
      <c r="P600" s="95"/>
      <c r="Q600" s="128"/>
      <c r="R600" s="95"/>
      <c r="S600" s="128"/>
      <c r="T600" s="211"/>
      <c r="U600" s="203"/>
      <c r="V600" s="92"/>
      <c r="W600" s="96"/>
      <c r="X600" s="92"/>
      <c r="Y600" s="220"/>
      <c r="Z600" s="226"/>
      <c r="AA600" s="165"/>
      <c r="AB600" s="165"/>
      <c r="AC600" s="165"/>
      <c r="AD600" s="165"/>
      <c r="AE600" s="165"/>
      <c r="AF600" s="168"/>
      <c r="AG600"/>
      <c r="AH600" s="107">
        <f t="shared" si="387"/>
        <v>0</v>
      </c>
      <c r="AI600" s="107">
        <f t="shared" si="388"/>
        <v>0</v>
      </c>
      <c r="AJ600" s="107">
        <f t="shared" si="389"/>
        <v>0</v>
      </c>
      <c r="AK600" s="107">
        <f t="shared" si="390"/>
        <v>0</v>
      </c>
      <c r="AL600" s="107">
        <f t="shared" si="391"/>
        <v>0</v>
      </c>
      <c r="AM600" s="107">
        <f t="shared" si="386"/>
        <v>0</v>
      </c>
      <c r="AO600" s="161" t="e">
        <f t="shared" si="392"/>
        <v>#DIV/0!</v>
      </c>
      <c r="AP600" s="161" t="e">
        <f t="shared" si="393"/>
        <v>#DIV/0!</v>
      </c>
      <c r="AQ600" s="161" t="e">
        <f t="shared" si="394"/>
        <v>#DIV/0!</v>
      </c>
      <c r="AR600" s="161" t="e">
        <f t="shared" si="395"/>
        <v>#DIV/0!</v>
      </c>
      <c r="AS600" s="161" t="e">
        <f t="shared" si="396"/>
        <v>#DIV/0!</v>
      </c>
      <c r="AT600" s="107">
        <f t="shared" si="397"/>
        <v>0</v>
      </c>
      <c r="AU600" s="161" t="e">
        <f t="shared" si="398"/>
        <v>#DIV/0!</v>
      </c>
      <c r="AV600" s="161" t="e">
        <f t="shared" si="399"/>
        <v>#DIV/0!</v>
      </c>
      <c r="AW600" s="161" t="e">
        <f t="shared" si="400"/>
        <v>#DIV/0!</v>
      </c>
      <c r="AX600" s="161" t="e">
        <f t="shared" si="401"/>
        <v>#DIV/0!</v>
      </c>
      <c r="AY600" s="161" t="e">
        <f t="shared" si="402"/>
        <v>#DIV/0!</v>
      </c>
      <c r="AZ600" s="107">
        <f t="shared" si="403"/>
        <v>0</v>
      </c>
      <c r="BA600" s="161" t="e">
        <f t="shared" si="404"/>
        <v>#DIV/0!</v>
      </c>
      <c r="BB600" s="161" t="e">
        <f t="shared" si="405"/>
        <v>#DIV/0!</v>
      </c>
      <c r="BC600" s="161" t="e">
        <f t="shared" si="406"/>
        <v>#DIV/0!</v>
      </c>
      <c r="BD600" s="161" t="e">
        <f t="shared" si="407"/>
        <v>#DIV/0!</v>
      </c>
      <c r="BE600" s="161" t="e">
        <f t="shared" si="408"/>
        <v>#DIV/0!</v>
      </c>
      <c r="BF600" s="107">
        <f t="shared" si="409"/>
        <v>0</v>
      </c>
      <c r="BG600" s="161" t="e">
        <f t="shared" si="410"/>
        <v>#DIV/0!</v>
      </c>
      <c r="BH600" s="161" t="e">
        <f t="shared" si="411"/>
        <v>#DIV/0!</v>
      </c>
      <c r="BI600" s="161" t="e">
        <f t="shared" si="412"/>
        <v>#DIV/0!</v>
      </c>
      <c r="BJ600" s="161" t="e">
        <f t="shared" si="413"/>
        <v>#DIV/0!</v>
      </c>
      <c r="BK600" s="161" t="e">
        <f t="shared" si="414"/>
        <v>#DIV/0!</v>
      </c>
      <c r="BL600" s="107">
        <f t="shared" si="415"/>
        <v>0</v>
      </c>
      <c r="BM600" s="161" t="e">
        <f t="shared" si="416"/>
        <v>#DIV/0!</v>
      </c>
      <c r="BN600" s="161" t="e">
        <f t="shared" si="417"/>
        <v>#DIV/0!</v>
      </c>
      <c r="BO600" s="161" t="e">
        <f t="shared" si="418"/>
        <v>#DIV/0!</v>
      </c>
      <c r="BP600" s="161" t="e">
        <f t="shared" si="419"/>
        <v>#DIV/0!</v>
      </c>
      <c r="BQ600" s="161" t="e">
        <f t="shared" si="420"/>
        <v>#DIV/0!</v>
      </c>
      <c r="BR600" s="107">
        <f t="shared" si="421"/>
        <v>0</v>
      </c>
      <c r="BS600" s="161" t="e">
        <f t="shared" si="422"/>
        <v>#DIV/0!</v>
      </c>
      <c r="BT600" s="161" t="e">
        <f t="shared" si="423"/>
        <v>#DIV/0!</v>
      </c>
      <c r="BU600" s="161" t="e">
        <f t="shared" si="424"/>
        <v>#DIV/0!</v>
      </c>
      <c r="BV600" s="161" t="e">
        <f t="shared" si="425"/>
        <v>#DIV/0!</v>
      </c>
      <c r="BW600" s="161" t="e">
        <f t="shared" si="426"/>
        <v>#DIV/0!</v>
      </c>
      <c r="BX600" s="107">
        <f t="shared" si="427"/>
        <v>0</v>
      </c>
      <c r="BZ600" s="40" t="e">
        <f>VLOOKUP(I600,Lists!$D$2:$D$19,1,FALSE)</f>
        <v>#N/A</v>
      </c>
      <c r="CA600" s="40" t="e">
        <f>VLOOKUP($I600,Blends!$B$2:$B$115,1,FALSE)</f>
        <v>#N/A</v>
      </c>
      <c r="CC600" s="218">
        <f>ROUND(IF($I600="Other HFC Blend",(Z600*$L600*SUMIF(Lists!$E$2:$E$133,'Quarterly Information'!$K600,Exchange_Value)+Z600*$N600*SUMIF(Lists!$E$2:$E$133,'Quarterly Information'!$M600,Exchange_Value)+Z600*$P600*SUMIF(Lists!$E$2:$E$133,'Quarterly Information'!$O600,Exchange_Value)+Z600*$R600*SUMIF(Lists!$E$2:$E$133,'Quarterly Information'!$Q600,Exchange_Value)+Z600*$T600*SUMIF(Lists!$E$2:$E$133,'Quarterly Information'!$S600,Exchange_Value))/1000,Z600*SUMIF(Lists!$E$2:$E$133,$I600,Exchange_Value)/1000),1)</f>
        <v>0</v>
      </c>
      <c r="CD600" s="218">
        <f>ROUND(IF($I600="Other HFC Blend",(AA600*$L600*SUMIF(Lists!$E$2:$E$133,'Quarterly Information'!$K600,Exchange_Value)+AA600*$N600*SUMIF(Lists!$E$2:$E$133,'Quarterly Information'!$M600,Exchange_Value)+AA600*$P600*SUMIF(Lists!$E$2:$E$133,'Quarterly Information'!$O600,Exchange_Value)+AA600*$R600*SUMIF(Lists!$E$2:$E$133,'Quarterly Information'!$Q600,Exchange_Value)+AA600*$T600*SUMIF(Lists!$E$2:$E$133,'Quarterly Information'!$S600,Exchange_Value))/1000,AA600*SUMIF(Lists!$E$2:$E$133,$I600,Exchange_Value)/1000),1)</f>
        <v>0</v>
      </c>
      <c r="CE600" s="218">
        <f>ROUND(IF($I600="Other HFC Blend",(AB600*$L600*SUMIF(Lists!$E$2:$E$133,'Quarterly Information'!$K600,Exchange_Value)+AB600*$N600*SUMIF(Lists!$E$2:$E$133,'Quarterly Information'!$M600,Exchange_Value)+AB600*$P600*SUMIF(Lists!$E$2:$E$133,'Quarterly Information'!$O600,Exchange_Value)+AB600*$R600*SUMIF(Lists!$E$2:$E$133,'Quarterly Information'!$Q600,Exchange_Value)+AB600*$T600*SUMIF(Lists!$E$2:$E$133,'Quarterly Information'!$S600,Exchange_Value))/1000,AB600*SUMIF(Lists!$E$2:$E$133,$I600,Exchange_Value)/1000),1)</f>
        <v>0</v>
      </c>
      <c r="CF600" s="218">
        <f>ROUND(IF($I600="Other HFC Blend",(AC600*$L600*SUMIF(Lists!$E$2:$E$133,'Quarterly Information'!$K600,Exchange_Value)+AC600*$N600*SUMIF(Lists!$E$2:$E$133,'Quarterly Information'!$M600,Exchange_Value)+AC600*$P600*SUMIF(Lists!$E$2:$E$133,'Quarterly Information'!$O600,Exchange_Value)+AC600*$R600*SUMIF(Lists!$E$2:$E$133,'Quarterly Information'!$Q600,Exchange_Value)+AC600*$T600*SUMIF(Lists!$E$2:$E$133,'Quarterly Information'!$S600,Exchange_Value))/1000,AC600*SUMIF(Lists!$E$2:$E$133,$I600,Exchange_Value)/1000),1)</f>
        <v>0</v>
      </c>
      <c r="CG600" s="218">
        <f>ROUND(IF($I600="Other HFC Blend",(AD600*$L600*SUMIF(Lists!$E$2:$E$133,'Quarterly Information'!$K600,Exchange_Value)+AD600*$N600*SUMIF(Lists!$E$2:$E$133,'Quarterly Information'!$M600,Exchange_Value)+AD600*$P600*SUMIF(Lists!$E$2:$E$133,'Quarterly Information'!$O600,Exchange_Value)+AD600*$R600*SUMIF(Lists!$E$2:$E$133,'Quarterly Information'!$Q600,Exchange_Value)+AD600*$T600*SUMIF(Lists!$E$2:$E$133,'Quarterly Information'!$S600,Exchange_Value))/1000,AD600*SUMIF(Lists!$E$2:$E$133,$I600,Exchange_Value)/1000),1)</f>
        <v>0</v>
      </c>
      <c r="CH600" s="218">
        <f>ROUND(IF($I600="Other HFC Blend",(AE600*$L600*SUMIF(Lists!$E$2:$E$133,'Quarterly Information'!$K600,Exchange_Value)+AE600*$N600*SUMIF(Lists!$E$2:$E$133,'Quarterly Information'!$M600,Exchange_Value)+AE600*$P600*SUMIF(Lists!$E$2:$E$133,'Quarterly Information'!$O600,Exchange_Value)+AE600*$R600*SUMIF(Lists!$E$2:$E$133,'Quarterly Information'!$Q600,Exchange_Value)+AE600*$T600*SUMIF(Lists!$E$2:$E$133,'Quarterly Information'!$S600,Exchange_Value))/1000,AE600*SUMIF(Lists!$E$2:$E$133,$I600,Exchange_Value)/1000),1)</f>
        <v>0</v>
      </c>
      <c r="CI600" s="218">
        <f>ROUND(IF($I600="Other HFC Blend",(AF600*$L600*SUMIF(Lists!$E$2:$E$133,'Quarterly Information'!$K600,Exchange_Value)+AF600*$N600*SUMIF(Lists!$E$2:$E$133,'Quarterly Information'!$M600,Exchange_Value)+AF600*$P600*SUMIF(Lists!$E$2:$E$133,'Quarterly Information'!$O600,Exchange_Value)+AF600*$R600*SUMIF(Lists!$E$2:$E$133,'Quarterly Information'!$Q600,Exchange_Value)+AF600*$T600*SUMIF(Lists!$E$2:$E$133,'Quarterly Information'!$S600,Exchange_Value))/1000,AF600*SUMIF(Lists!$E$2:$E$133,$I600,Exchange_Value)/1000),1)</f>
        <v>0</v>
      </c>
    </row>
    <row r="601" spans="1:87" ht="14" x14ac:dyDescent="0.25">
      <c r="A601" s="39">
        <v>559</v>
      </c>
      <c r="B601" s="90" t="str">
        <f t="shared" si="385"/>
        <v/>
      </c>
      <c r="C601" s="159"/>
      <c r="D601" s="91"/>
      <c r="E601" s="174"/>
      <c r="F601" s="92"/>
      <c r="G601" s="93"/>
      <c r="H601" s="94"/>
      <c r="I601" s="92"/>
      <c r="J601" s="200"/>
      <c r="K601" s="210"/>
      <c r="L601" s="95"/>
      <c r="M601" s="92"/>
      <c r="N601" s="95"/>
      <c r="O601" s="92"/>
      <c r="P601" s="95"/>
      <c r="Q601" s="128"/>
      <c r="R601" s="95"/>
      <c r="S601" s="128"/>
      <c r="T601" s="211"/>
      <c r="U601" s="203"/>
      <c r="V601" s="92"/>
      <c r="W601" s="96"/>
      <c r="X601" s="92"/>
      <c r="Y601" s="220"/>
      <c r="Z601" s="226"/>
      <c r="AA601" s="165"/>
      <c r="AB601" s="165"/>
      <c r="AC601" s="165"/>
      <c r="AD601" s="165"/>
      <c r="AE601" s="165"/>
      <c r="AF601" s="168"/>
      <c r="AG601"/>
      <c r="AH601" s="107">
        <f t="shared" si="387"/>
        <v>0</v>
      </c>
      <c r="AI601" s="107">
        <f t="shared" si="388"/>
        <v>0</v>
      </c>
      <c r="AJ601" s="107">
        <f t="shared" si="389"/>
        <v>0</v>
      </c>
      <c r="AK601" s="107">
        <f t="shared" si="390"/>
        <v>0</v>
      </c>
      <c r="AL601" s="107">
        <f t="shared" si="391"/>
        <v>0</v>
      </c>
      <c r="AM601" s="107">
        <f t="shared" si="386"/>
        <v>0</v>
      </c>
      <c r="AO601" s="161" t="e">
        <f t="shared" si="392"/>
        <v>#DIV/0!</v>
      </c>
      <c r="AP601" s="161" t="e">
        <f t="shared" si="393"/>
        <v>#DIV/0!</v>
      </c>
      <c r="AQ601" s="161" t="e">
        <f t="shared" si="394"/>
        <v>#DIV/0!</v>
      </c>
      <c r="AR601" s="161" t="e">
        <f t="shared" si="395"/>
        <v>#DIV/0!</v>
      </c>
      <c r="AS601" s="161" t="e">
        <f t="shared" si="396"/>
        <v>#DIV/0!</v>
      </c>
      <c r="AT601" s="107">
        <f t="shared" si="397"/>
        <v>0</v>
      </c>
      <c r="AU601" s="161" t="e">
        <f t="shared" si="398"/>
        <v>#DIV/0!</v>
      </c>
      <c r="AV601" s="161" t="e">
        <f t="shared" si="399"/>
        <v>#DIV/0!</v>
      </c>
      <c r="AW601" s="161" t="e">
        <f t="shared" si="400"/>
        <v>#DIV/0!</v>
      </c>
      <c r="AX601" s="161" t="e">
        <f t="shared" si="401"/>
        <v>#DIV/0!</v>
      </c>
      <c r="AY601" s="161" t="e">
        <f t="shared" si="402"/>
        <v>#DIV/0!</v>
      </c>
      <c r="AZ601" s="107">
        <f t="shared" si="403"/>
        <v>0</v>
      </c>
      <c r="BA601" s="161" t="e">
        <f t="shared" si="404"/>
        <v>#DIV/0!</v>
      </c>
      <c r="BB601" s="161" t="e">
        <f t="shared" si="405"/>
        <v>#DIV/0!</v>
      </c>
      <c r="BC601" s="161" t="e">
        <f t="shared" si="406"/>
        <v>#DIV/0!</v>
      </c>
      <c r="BD601" s="161" t="e">
        <f t="shared" si="407"/>
        <v>#DIV/0!</v>
      </c>
      <c r="BE601" s="161" t="e">
        <f t="shared" si="408"/>
        <v>#DIV/0!</v>
      </c>
      <c r="BF601" s="107">
        <f t="shared" si="409"/>
        <v>0</v>
      </c>
      <c r="BG601" s="161" t="e">
        <f t="shared" si="410"/>
        <v>#DIV/0!</v>
      </c>
      <c r="BH601" s="161" t="e">
        <f t="shared" si="411"/>
        <v>#DIV/0!</v>
      </c>
      <c r="BI601" s="161" t="e">
        <f t="shared" si="412"/>
        <v>#DIV/0!</v>
      </c>
      <c r="BJ601" s="161" t="e">
        <f t="shared" si="413"/>
        <v>#DIV/0!</v>
      </c>
      <c r="BK601" s="161" t="e">
        <f t="shared" si="414"/>
        <v>#DIV/0!</v>
      </c>
      <c r="BL601" s="107">
        <f t="shared" si="415"/>
        <v>0</v>
      </c>
      <c r="BM601" s="161" t="e">
        <f t="shared" si="416"/>
        <v>#DIV/0!</v>
      </c>
      <c r="BN601" s="161" t="e">
        <f t="shared" si="417"/>
        <v>#DIV/0!</v>
      </c>
      <c r="BO601" s="161" t="e">
        <f t="shared" si="418"/>
        <v>#DIV/0!</v>
      </c>
      <c r="BP601" s="161" t="e">
        <f t="shared" si="419"/>
        <v>#DIV/0!</v>
      </c>
      <c r="BQ601" s="161" t="e">
        <f t="shared" si="420"/>
        <v>#DIV/0!</v>
      </c>
      <c r="BR601" s="107">
        <f t="shared" si="421"/>
        <v>0</v>
      </c>
      <c r="BS601" s="161" t="e">
        <f t="shared" si="422"/>
        <v>#DIV/0!</v>
      </c>
      <c r="BT601" s="161" t="e">
        <f t="shared" si="423"/>
        <v>#DIV/0!</v>
      </c>
      <c r="BU601" s="161" t="e">
        <f t="shared" si="424"/>
        <v>#DIV/0!</v>
      </c>
      <c r="BV601" s="161" t="e">
        <f t="shared" si="425"/>
        <v>#DIV/0!</v>
      </c>
      <c r="BW601" s="161" t="e">
        <f t="shared" si="426"/>
        <v>#DIV/0!</v>
      </c>
      <c r="BX601" s="107">
        <f t="shared" si="427"/>
        <v>0</v>
      </c>
      <c r="BZ601" s="40" t="e">
        <f>VLOOKUP(I601,Lists!$D$2:$D$19,1,FALSE)</f>
        <v>#N/A</v>
      </c>
      <c r="CA601" s="40" t="e">
        <f>VLOOKUP($I601,Blends!$B$2:$B$115,1,FALSE)</f>
        <v>#N/A</v>
      </c>
      <c r="CC601" s="218">
        <f>ROUND(IF($I601="Other HFC Blend",(Z601*$L601*SUMIF(Lists!$E$2:$E$133,'Quarterly Information'!$K601,Exchange_Value)+Z601*$N601*SUMIF(Lists!$E$2:$E$133,'Quarterly Information'!$M601,Exchange_Value)+Z601*$P601*SUMIF(Lists!$E$2:$E$133,'Quarterly Information'!$O601,Exchange_Value)+Z601*$R601*SUMIF(Lists!$E$2:$E$133,'Quarterly Information'!$Q601,Exchange_Value)+Z601*$T601*SUMIF(Lists!$E$2:$E$133,'Quarterly Information'!$S601,Exchange_Value))/1000,Z601*SUMIF(Lists!$E$2:$E$133,$I601,Exchange_Value)/1000),1)</f>
        <v>0</v>
      </c>
      <c r="CD601" s="218">
        <f>ROUND(IF($I601="Other HFC Blend",(AA601*$L601*SUMIF(Lists!$E$2:$E$133,'Quarterly Information'!$K601,Exchange_Value)+AA601*$N601*SUMIF(Lists!$E$2:$E$133,'Quarterly Information'!$M601,Exchange_Value)+AA601*$P601*SUMIF(Lists!$E$2:$E$133,'Quarterly Information'!$O601,Exchange_Value)+AA601*$R601*SUMIF(Lists!$E$2:$E$133,'Quarterly Information'!$Q601,Exchange_Value)+AA601*$T601*SUMIF(Lists!$E$2:$E$133,'Quarterly Information'!$S601,Exchange_Value))/1000,AA601*SUMIF(Lists!$E$2:$E$133,$I601,Exchange_Value)/1000),1)</f>
        <v>0</v>
      </c>
      <c r="CE601" s="218">
        <f>ROUND(IF($I601="Other HFC Blend",(AB601*$L601*SUMIF(Lists!$E$2:$E$133,'Quarterly Information'!$K601,Exchange_Value)+AB601*$N601*SUMIF(Lists!$E$2:$E$133,'Quarterly Information'!$M601,Exchange_Value)+AB601*$P601*SUMIF(Lists!$E$2:$E$133,'Quarterly Information'!$O601,Exchange_Value)+AB601*$R601*SUMIF(Lists!$E$2:$E$133,'Quarterly Information'!$Q601,Exchange_Value)+AB601*$T601*SUMIF(Lists!$E$2:$E$133,'Quarterly Information'!$S601,Exchange_Value))/1000,AB601*SUMIF(Lists!$E$2:$E$133,$I601,Exchange_Value)/1000),1)</f>
        <v>0</v>
      </c>
      <c r="CF601" s="218">
        <f>ROUND(IF($I601="Other HFC Blend",(AC601*$L601*SUMIF(Lists!$E$2:$E$133,'Quarterly Information'!$K601,Exchange_Value)+AC601*$N601*SUMIF(Lists!$E$2:$E$133,'Quarterly Information'!$M601,Exchange_Value)+AC601*$P601*SUMIF(Lists!$E$2:$E$133,'Quarterly Information'!$O601,Exchange_Value)+AC601*$R601*SUMIF(Lists!$E$2:$E$133,'Quarterly Information'!$Q601,Exchange_Value)+AC601*$T601*SUMIF(Lists!$E$2:$E$133,'Quarterly Information'!$S601,Exchange_Value))/1000,AC601*SUMIF(Lists!$E$2:$E$133,$I601,Exchange_Value)/1000),1)</f>
        <v>0</v>
      </c>
      <c r="CG601" s="218">
        <f>ROUND(IF($I601="Other HFC Blend",(AD601*$L601*SUMIF(Lists!$E$2:$E$133,'Quarterly Information'!$K601,Exchange_Value)+AD601*$N601*SUMIF(Lists!$E$2:$E$133,'Quarterly Information'!$M601,Exchange_Value)+AD601*$P601*SUMIF(Lists!$E$2:$E$133,'Quarterly Information'!$O601,Exchange_Value)+AD601*$R601*SUMIF(Lists!$E$2:$E$133,'Quarterly Information'!$Q601,Exchange_Value)+AD601*$T601*SUMIF(Lists!$E$2:$E$133,'Quarterly Information'!$S601,Exchange_Value))/1000,AD601*SUMIF(Lists!$E$2:$E$133,$I601,Exchange_Value)/1000),1)</f>
        <v>0</v>
      </c>
      <c r="CH601" s="218">
        <f>ROUND(IF($I601="Other HFC Blend",(AE601*$L601*SUMIF(Lists!$E$2:$E$133,'Quarterly Information'!$K601,Exchange_Value)+AE601*$N601*SUMIF(Lists!$E$2:$E$133,'Quarterly Information'!$M601,Exchange_Value)+AE601*$P601*SUMIF(Lists!$E$2:$E$133,'Quarterly Information'!$O601,Exchange_Value)+AE601*$R601*SUMIF(Lists!$E$2:$E$133,'Quarterly Information'!$Q601,Exchange_Value)+AE601*$T601*SUMIF(Lists!$E$2:$E$133,'Quarterly Information'!$S601,Exchange_Value))/1000,AE601*SUMIF(Lists!$E$2:$E$133,$I601,Exchange_Value)/1000),1)</f>
        <v>0</v>
      </c>
      <c r="CI601" s="218">
        <f>ROUND(IF($I601="Other HFC Blend",(AF601*$L601*SUMIF(Lists!$E$2:$E$133,'Quarterly Information'!$K601,Exchange_Value)+AF601*$N601*SUMIF(Lists!$E$2:$E$133,'Quarterly Information'!$M601,Exchange_Value)+AF601*$P601*SUMIF(Lists!$E$2:$E$133,'Quarterly Information'!$O601,Exchange_Value)+AF601*$R601*SUMIF(Lists!$E$2:$E$133,'Quarterly Information'!$Q601,Exchange_Value)+AF601*$T601*SUMIF(Lists!$E$2:$E$133,'Quarterly Information'!$S601,Exchange_Value))/1000,AF601*SUMIF(Lists!$E$2:$E$133,$I601,Exchange_Value)/1000),1)</f>
        <v>0</v>
      </c>
    </row>
    <row r="602" spans="1:87" ht="14" x14ac:dyDescent="0.25">
      <c r="A602" s="39">
        <v>560</v>
      </c>
      <c r="B602" s="90" t="str">
        <f t="shared" si="385"/>
        <v/>
      </c>
      <c r="C602" s="159"/>
      <c r="D602" s="91"/>
      <c r="E602" s="174"/>
      <c r="F602" s="92"/>
      <c r="G602" s="93"/>
      <c r="H602" s="94"/>
      <c r="I602" s="92"/>
      <c r="J602" s="200"/>
      <c r="K602" s="210"/>
      <c r="L602" s="95"/>
      <c r="M602" s="92"/>
      <c r="N602" s="95"/>
      <c r="O602" s="92"/>
      <c r="P602" s="95"/>
      <c r="Q602" s="128"/>
      <c r="R602" s="95"/>
      <c r="S602" s="128"/>
      <c r="T602" s="211"/>
      <c r="U602" s="203"/>
      <c r="V602" s="92"/>
      <c r="W602" s="96"/>
      <c r="X602" s="92"/>
      <c r="Y602" s="220"/>
      <c r="Z602" s="226"/>
      <c r="AA602" s="165"/>
      <c r="AB602" s="165"/>
      <c r="AC602" s="165"/>
      <c r="AD602" s="165"/>
      <c r="AE602" s="165"/>
      <c r="AF602" s="168"/>
      <c r="AG602"/>
      <c r="AH602" s="107">
        <f t="shared" si="387"/>
        <v>0</v>
      </c>
      <c r="AI602" s="107">
        <f t="shared" si="388"/>
        <v>0</v>
      </c>
      <c r="AJ602" s="107">
        <f t="shared" si="389"/>
        <v>0</v>
      </c>
      <c r="AK602" s="107">
        <f t="shared" si="390"/>
        <v>0</v>
      </c>
      <c r="AL602" s="107">
        <f t="shared" si="391"/>
        <v>0</v>
      </c>
      <c r="AM602" s="107">
        <f t="shared" si="386"/>
        <v>0</v>
      </c>
      <c r="AO602" s="161" t="e">
        <f t="shared" si="392"/>
        <v>#DIV/0!</v>
      </c>
      <c r="AP602" s="161" t="e">
        <f t="shared" si="393"/>
        <v>#DIV/0!</v>
      </c>
      <c r="AQ602" s="161" t="e">
        <f t="shared" si="394"/>
        <v>#DIV/0!</v>
      </c>
      <c r="AR602" s="161" t="e">
        <f t="shared" si="395"/>
        <v>#DIV/0!</v>
      </c>
      <c r="AS602" s="161" t="e">
        <f t="shared" si="396"/>
        <v>#DIV/0!</v>
      </c>
      <c r="AT602" s="107">
        <f t="shared" si="397"/>
        <v>0</v>
      </c>
      <c r="AU602" s="161" t="e">
        <f t="shared" si="398"/>
        <v>#DIV/0!</v>
      </c>
      <c r="AV602" s="161" t="e">
        <f t="shared" si="399"/>
        <v>#DIV/0!</v>
      </c>
      <c r="AW602" s="161" t="e">
        <f t="shared" si="400"/>
        <v>#DIV/0!</v>
      </c>
      <c r="AX602" s="161" t="e">
        <f t="shared" si="401"/>
        <v>#DIV/0!</v>
      </c>
      <c r="AY602" s="161" t="e">
        <f t="shared" si="402"/>
        <v>#DIV/0!</v>
      </c>
      <c r="AZ602" s="107">
        <f t="shared" si="403"/>
        <v>0</v>
      </c>
      <c r="BA602" s="161" t="e">
        <f t="shared" si="404"/>
        <v>#DIV/0!</v>
      </c>
      <c r="BB602" s="161" t="e">
        <f t="shared" si="405"/>
        <v>#DIV/0!</v>
      </c>
      <c r="BC602" s="161" t="e">
        <f t="shared" si="406"/>
        <v>#DIV/0!</v>
      </c>
      <c r="BD602" s="161" t="e">
        <f t="shared" si="407"/>
        <v>#DIV/0!</v>
      </c>
      <c r="BE602" s="161" t="e">
        <f t="shared" si="408"/>
        <v>#DIV/0!</v>
      </c>
      <c r="BF602" s="107">
        <f t="shared" si="409"/>
        <v>0</v>
      </c>
      <c r="BG602" s="161" t="e">
        <f t="shared" si="410"/>
        <v>#DIV/0!</v>
      </c>
      <c r="BH602" s="161" t="e">
        <f t="shared" si="411"/>
        <v>#DIV/0!</v>
      </c>
      <c r="BI602" s="161" t="e">
        <f t="shared" si="412"/>
        <v>#DIV/0!</v>
      </c>
      <c r="BJ602" s="161" t="e">
        <f t="shared" si="413"/>
        <v>#DIV/0!</v>
      </c>
      <c r="BK602" s="161" t="e">
        <f t="shared" si="414"/>
        <v>#DIV/0!</v>
      </c>
      <c r="BL602" s="107">
        <f t="shared" si="415"/>
        <v>0</v>
      </c>
      <c r="BM602" s="161" t="e">
        <f t="shared" si="416"/>
        <v>#DIV/0!</v>
      </c>
      <c r="BN602" s="161" t="e">
        <f t="shared" si="417"/>
        <v>#DIV/0!</v>
      </c>
      <c r="BO602" s="161" t="e">
        <f t="shared" si="418"/>
        <v>#DIV/0!</v>
      </c>
      <c r="BP602" s="161" t="e">
        <f t="shared" si="419"/>
        <v>#DIV/0!</v>
      </c>
      <c r="BQ602" s="161" t="e">
        <f t="shared" si="420"/>
        <v>#DIV/0!</v>
      </c>
      <c r="BR602" s="107">
        <f t="shared" si="421"/>
        <v>0</v>
      </c>
      <c r="BS602" s="161" t="e">
        <f t="shared" si="422"/>
        <v>#DIV/0!</v>
      </c>
      <c r="BT602" s="161" t="e">
        <f t="shared" si="423"/>
        <v>#DIV/0!</v>
      </c>
      <c r="BU602" s="161" t="e">
        <f t="shared" si="424"/>
        <v>#DIV/0!</v>
      </c>
      <c r="BV602" s="161" t="e">
        <f t="shared" si="425"/>
        <v>#DIV/0!</v>
      </c>
      <c r="BW602" s="161" t="e">
        <f t="shared" si="426"/>
        <v>#DIV/0!</v>
      </c>
      <c r="BX602" s="107">
        <f t="shared" si="427"/>
        <v>0</v>
      </c>
      <c r="BZ602" s="40" t="e">
        <f>VLOOKUP(I602,Lists!$D$2:$D$19,1,FALSE)</f>
        <v>#N/A</v>
      </c>
      <c r="CA602" s="40" t="e">
        <f>VLOOKUP($I602,Blends!$B$2:$B$115,1,FALSE)</f>
        <v>#N/A</v>
      </c>
      <c r="CC602" s="218">
        <f>ROUND(IF($I602="Other HFC Blend",(Z602*$L602*SUMIF(Lists!$E$2:$E$133,'Quarterly Information'!$K602,Exchange_Value)+Z602*$N602*SUMIF(Lists!$E$2:$E$133,'Quarterly Information'!$M602,Exchange_Value)+Z602*$P602*SUMIF(Lists!$E$2:$E$133,'Quarterly Information'!$O602,Exchange_Value)+Z602*$R602*SUMIF(Lists!$E$2:$E$133,'Quarterly Information'!$Q602,Exchange_Value)+Z602*$T602*SUMIF(Lists!$E$2:$E$133,'Quarterly Information'!$S602,Exchange_Value))/1000,Z602*SUMIF(Lists!$E$2:$E$133,$I602,Exchange_Value)/1000),1)</f>
        <v>0</v>
      </c>
      <c r="CD602" s="218">
        <f>ROUND(IF($I602="Other HFC Blend",(AA602*$L602*SUMIF(Lists!$E$2:$E$133,'Quarterly Information'!$K602,Exchange_Value)+AA602*$N602*SUMIF(Lists!$E$2:$E$133,'Quarterly Information'!$M602,Exchange_Value)+AA602*$P602*SUMIF(Lists!$E$2:$E$133,'Quarterly Information'!$O602,Exchange_Value)+AA602*$R602*SUMIF(Lists!$E$2:$E$133,'Quarterly Information'!$Q602,Exchange_Value)+AA602*$T602*SUMIF(Lists!$E$2:$E$133,'Quarterly Information'!$S602,Exchange_Value))/1000,AA602*SUMIF(Lists!$E$2:$E$133,$I602,Exchange_Value)/1000),1)</f>
        <v>0</v>
      </c>
      <c r="CE602" s="218">
        <f>ROUND(IF($I602="Other HFC Blend",(AB602*$L602*SUMIF(Lists!$E$2:$E$133,'Quarterly Information'!$K602,Exchange_Value)+AB602*$N602*SUMIF(Lists!$E$2:$E$133,'Quarterly Information'!$M602,Exchange_Value)+AB602*$P602*SUMIF(Lists!$E$2:$E$133,'Quarterly Information'!$O602,Exchange_Value)+AB602*$R602*SUMIF(Lists!$E$2:$E$133,'Quarterly Information'!$Q602,Exchange_Value)+AB602*$T602*SUMIF(Lists!$E$2:$E$133,'Quarterly Information'!$S602,Exchange_Value))/1000,AB602*SUMIF(Lists!$E$2:$E$133,$I602,Exchange_Value)/1000),1)</f>
        <v>0</v>
      </c>
      <c r="CF602" s="218">
        <f>ROUND(IF($I602="Other HFC Blend",(AC602*$L602*SUMIF(Lists!$E$2:$E$133,'Quarterly Information'!$K602,Exchange_Value)+AC602*$N602*SUMIF(Lists!$E$2:$E$133,'Quarterly Information'!$M602,Exchange_Value)+AC602*$P602*SUMIF(Lists!$E$2:$E$133,'Quarterly Information'!$O602,Exchange_Value)+AC602*$R602*SUMIF(Lists!$E$2:$E$133,'Quarterly Information'!$Q602,Exchange_Value)+AC602*$T602*SUMIF(Lists!$E$2:$E$133,'Quarterly Information'!$S602,Exchange_Value))/1000,AC602*SUMIF(Lists!$E$2:$E$133,$I602,Exchange_Value)/1000),1)</f>
        <v>0</v>
      </c>
      <c r="CG602" s="218">
        <f>ROUND(IF($I602="Other HFC Blend",(AD602*$L602*SUMIF(Lists!$E$2:$E$133,'Quarterly Information'!$K602,Exchange_Value)+AD602*$N602*SUMIF(Lists!$E$2:$E$133,'Quarterly Information'!$M602,Exchange_Value)+AD602*$P602*SUMIF(Lists!$E$2:$E$133,'Quarterly Information'!$O602,Exchange_Value)+AD602*$R602*SUMIF(Lists!$E$2:$E$133,'Quarterly Information'!$Q602,Exchange_Value)+AD602*$T602*SUMIF(Lists!$E$2:$E$133,'Quarterly Information'!$S602,Exchange_Value))/1000,AD602*SUMIF(Lists!$E$2:$E$133,$I602,Exchange_Value)/1000),1)</f>
        <v>0</v>
      </c>
      <c r="CH602" s="218">
        <f>ROUND(IF($I602="Other HFC Blend",(AE602*$L602*SUMIF(Lists!$E$2:$E$133,'Quarterly Information'!$K602,Exchange_Value)+AE602*$N602*SUMIF(Lists!$E$2:$E$133,'Quarterly Information'!$M602,Exchange_Value)+AE602*$P602*SUMIF(Lists!$E$2:$E$133,'Quarterly Information'!$O602,Exchange_Value)+AE602*$R602*SUMIF(Lists!$E$2:$E$133,'Quarterly Information'!$Q602,Exchange_Value)+AE602*$T602*SUMIF(Lists!$E$2:$E$133,'Quarterly Information'!$S602,Exchange_Value))/1000,AE602*SUMIF(Lists!$E$2:$E$133,$I602,Exchange_Value)/1000),1)</f>
        <v>0</v>
      </c>
      <c r="CI602" s="218">
        <f>ROUND(IF($I602="Other HFC Blend",(AF602*$L602*SUMIF(Lists!$E$2:$E$133,'Quarterly Information'!$K602,Exchange_Value)+AF602*$N602*SUMIF(Lists!$E$2:$E$133,'Quarterly Information'!$M602,Exchange_Value)+AF602*$P602*SUMIF(Lists!$E$2:$E$133,'Quarterly Information'!$O602,Exchange_Value)+AF602*$R602*SUMIF(Lists!$E$2:$E$133,'Quarterly Information'!$Q602,Exchange_Value)+AF602*$T602*SUMIF(Lists!$E$2:$E$133,'Quarterly Information'!$S602,Exchange_Value))/1000,AF602*SUMIF(Lists!$E$2:$E$133,$I602,Exchange_Value)/1000),1)</f>
        <v>0</v>
      </c>
    </row>
    <row r="603" spans="1:87" ht="14" x14ac:dyDescent="0.25">
      <c r="A603" s="39">
        <v>561</v>
      </c>
      <c r="B603" s="90" t="str">
        <f t="shared" si="385"/>
        <v/>
      </c>
      <c r="C603" s="159"/>
      <c r="D603" s="91"/>
      <c r="E603" s="174"/>
      <c r="F603" s="92"/>
      <c r="G603" s="93"/>
      <c r="H603" s="94"/>
      <c r="I603" s="92"/>
      <c r="J603" s="200"/>
      <c r="K603" s="210"/>
      <c r="L603" s="95"/>
      <c r="M603" s="92"/>
      <c r="N603" s="95"/>
      <c r="O603" s="92"/>
      <c r="P603" s="95"/>
      <c r="Q603" s="128"/>
      <c r="R603" s="95"/>
      <c r="S603" s="128"/>
      <c r="T603" s="211"/>
      <c r="U603" s="203"/>
      <c r="V603" s="92"/>
      <c r="W603" s="96"/>
      <c r="X603" s="92"/>
      <c r="Y603" s="220"/>
      <c r="Z603" s="226"/>
      <c r="AA603" s="165"/>
      <c r="AB603" s="165"/>
      <c r="AC603" s="165"/>
      <c r="AD603" s="165"/>
      <c r="AE603" s="165"/>
      <c r="AF603" s="168"/>
      <c r="AG603"/>
      <c r="AH603" s="107">
        <f t="shared" si="387"/>
        <v>0</v>
      </c>
      <c r="AI603" s="107">
        <f t="shared" si="388"/>
        <v>0</v>
      </c>
      <c r="AJ603" s="107">
        <f t="shared" si="389"/>
        <v>0</v>
      </c>
      <c r="AK603" s="107">
        <f t="shared" si="390"/>
        <v>0</v>
      </c>
      <c r="AL603" s="107">
        <f t="shared" si="391"/>
        <v>0</v>
      </c>
      <c r="AM603" s="107">
        <f t="shared" si="386"/>
        <v>0</v>
      </c>
      <c r="AO603" s="161" t="e">
        <f t="shared" si="392"/>
        <v>#DIV/0!</v>
      </c>
      <c r="AP603" s="161" t="e">
        <f t="shared" si="393"/>
        <v>#DIV/0!</v>
      </c>
      <c r="AQ603" s="161" t="e">
        <f t="shared" si="394"/>
        <v>#DIV/0!</v>
      </c>
      <c r="AR603" s="161" t="e">
        <f t="shared" si="395"/>
        <v>#DIV/0!</v>
      </c>
      <c r="AS603" s="161" t="e">
        <f t="shared" si="396"/>
        <v>#DIV/0!</v>
      </c>
      <c r="AT603" s="107">
        <f t="shared" si="397"/>
        <v>0</v>
      </c>
      <c r="AU603" s="161" t="e">
        <f t="shared" si="398"/>
        <v>#DIV/0!</v>
      </c>
      <c r="AV603" s="161" t="e">
        <f t="shared" si="399"/>
        <v>#DIV/0!</v>
      </c>
      <c r="AW603" s="161" t="e">
        <f t="shared" si="400"/>
        <v>#DIV/0!</v>
      </c>
      <c r="AX603" s="161" t="e">
        <f t="shared" si="401"/>
        <v>#DIV/0!</v>
      </c>
      <c r="AY603" s="161" t="e">
        <f t="shared" si="402"/>
        <v>#DIV/0!</v>
      </c>
      <c r="AZ603" s="107">
        <f t="shared" si="403"/>
        <v>0</v>
      </c>
      <c r="BA603" s="161" t="e">
        <f t="shared" si="404"/>
        <v>#DIV/0!</v>
      </c>
      <c r="BB603" s="161" t="e">
        <f t="shared" si="405"/>
        <v>#DIV/0!</v>
      </c>
      <c r="BC603" s="161" t="e">
        <f t="shared" si="406"/>
        <v>#DIV/0!</v>
      </c>
      <c r="BD603" s="161" t="e">
        <f t="shared" si="407"/>
        <v>#DIV/0!</v>
      </c>
      <c r="BE603" s="161" t="e">
        <f t="shared" si="408"/>
        <v>#DIV/0!</v>
      </c>
      <c r="BF603" s="107">
        <f t="shared" si="409"/>
        <v>0</v>
      </c>
      <c r="BG603" s="161" t="e">
        <f t="shared" si="410"/>
        <v>#DIV/0!</v>
      </c>
      <c r="BH603" s="161" t="e">
        <f t="shared" si="411"/>
        <v>#DIV/0!</v>
      </c>
      <c r="BI603" s="161" t="e">
        <f t="shared" si="412"/>
        <v>#DIV/0!</v>
      </c>
      <c r="BJ603" s="161" t="e">
        <f t="shared" si="413"/>
        <v>#DIV/0!</v>
      </c>
      <c r="BK603" s="161" t="e">
        <f t="shared" si="414"/>
        <v>#DIV/0!</v>
      </c>
      <c r="BL603" s="107">
        <f t="shared" si="415"/>
        <v>0</v>
      </c>
      <c r="BM603" s="161" t="e">
        <f t="shared" si="416"/>
        <v>#DIV/0!</v>
      </c>
      <c r="BN603" s="161" t="e">
        <f t="shared" si="417"/>
        <v>#DIV/0!</v>
      </c>
      <c r="BO603" s="161" t="e">
        <f t="shared" si="418"/>
        <v>#DIV/0!</v>
      </c>
      <c r="BP603" s="161" t="e">
        <f t="shared" si="419"/>
        <v>#DIV/0!</v>
      </c>
      <c r="BQ603" s="161" t="e">
        <f t="shared" si="420"/>
        <v>#DIV/0!</v>
      </c>
      <c r="BR603" s="107">
        <f t="shared" si="421"/>
        <v>0</v>
      </c>
      <c r="BS603" s="161" t="e">
        <f t="shared" si="422"/>
        <v>#DIV/0!</v>
      </c>
      <c r="BT603" s="161" t="e">
        <f t="shared" si="423"/>
        <v>#DIV/0!</v>
      </c>
      <c r="BU603" s="161" t="e">
        <f t="shared" si="424"/>
        <v>#DIV/0!</v>
      </c>
      <c r="BV603" s="161" t="e">
        <f t="shared" si="425"/>
        <v>#DIV/0!</v>
      </c>
      <c r="BW603" s="161" t="e">
        <f t="shared" si="426"/>
        <v>#DIV/0!</v>
      </c>
      <c r="BX603" s="107">
        <f t="shared" si="427"/>
        <v>0</v>
      </c>
      <c r="BZ603" s="40" t="e">
        <f>VLOOKUP(I603,Lists!$D$2:$D$19,1,FALSE)</f>
        <v>#N/A</v>
      </c>
      <c r="CA603" s="40" t="e">
        <f>VLOOKUP($I603,Blends!$B$2:$B$115,1,FALSE)</f>
        <v>#N/A</v>
      </c>
      <c r="CC603" s="218">
        <f>ROUND(IF($I603="Other HFC Blend",(Z603*$L603*SUMIF(Lists!$E$2:$E$133,'Quarterly Information'!$K603,Exchange_Value)+Z603*$N603*SUMIF(Lists!$E$2:$E$133,'Quarterly Information'!$M603,Exchange_Value)+Z603*$P603*SUMIF(Lists!$E$2:$E$133,'Quarterly Information'!$O603,Exchange_Value)+Z603*$R603*SUMIF(Lists!$E$2:$E$133,'Quarterly Information'!$Q603,Exchange_Value)+Z603*$T603*SUMIF(Lists!$E$2:$E$133,'Quarterly Information'!$S603,Exchange_Value))/1000,Z603*SUMIF(Lists!$E$2:$E$133,$I603,Exchange_Value)/1000),1)</f>
        <v>0</v>
      </c>
      <c r="CD603" s="218">
        <f>ROUND(IF($I603="Other HFC Blend",(AA603*$L603*SUMIF(Lists!$E$2:$E$133,'Quarterly Information'!$K603,Exchange_Value)+AA603*$N603*SUMIF(Lists!$E$2:$E$133,'Quarterly Information'!$M603,Exchange_Value)+AA603*$P603*SUMIF(Lists!$E$2:$E$133,'Quarterly Information'!$O603,Exchange_Value)+AA603*$R603*SUMIF(Lists!$E$2:$E$133,'Quarterly Information'!$Q603,Exchange_Value)+AA603*$T603*SUMIF(Lists!$E$2:$E$133,'Quarterly Information'!$S603,Exchange_Value))/1000,AA603*SUMIF(Lists!$E$2:$E$133,$I603,Exchange_Value)/1000),1)</f>
        <v>0</v>
      </c>
      <c r="CE603" s="218">
        <f>ROUND(IF($I603="Other HFC Blend",(AB603*$L603*SUMIF(Lists!$E$2:$E$133,'Quarterly Information'!$K603,Exchange_Value)+AB603*$N603*SUMIF(Lists!$E$2:$E$133,'Quarterly Information'!$M603,Exchange_Value)+AB603*$P603*SUMIF(Lists!$E$2:$E$133,'Quarterly Information'!$O603,Exchange_Value)+AB603*$R603*SUMIF(Lists!$E$2:$E$133,'Quarterly Information'!$Q603,Exchange_Value)+AB603*$T603*SUMIF(Lists!$E$2:$E$133,'Quarterly Information'!$S603,Exchange_Value))/1000,AB603*SUMIF(Lists!$E$2:$E$133,$I603,Exchange_Value)/1000),1)</f>
        <v>0</v>
      </c>
      <c r="CF603" s="218">
        <f>ROUND(IF($I603="Other HFC Blend",(AC603*$L603*SUMIF(Lists!$E$2:$E$133,'Quarterly Information'!$K603,Exchange_Value)+AC603*$N603*SUMIF(Lists!$E$2:$E$133,'Quarterly Information'!$M603,Exchange_Value)+AC603*$P603*SUMIF(Lists!$E$2:$E$133,'Quarterly Information'!$O603,Exchange_Value)+AC603*$R603*SUMIF(Lists!$E$2:$E$133,'Quarterly Information'!$Q603,Exchange_Value)+AC603*$T603*SUMIF(Lists!$E$2:$E$133,'Quarterly Information'!$S603,Exchange_Value))/1000,AC603*SUMIF(Lists!$E$2:$E$133,$I603,Exchange_Value)/1000),1)</f>
        <v>0</v>
      </c>
      <c r="CG603" s="218">
        <f>ROUND(IF($I603="Other HFC Blend",(AD603*$L603*SUMIF(Lists!$E$2:$E$133,'Quarterly Information'!$K603,Exchange_Value)+AD603*$N603*SUMIF(Lists!$E$2:$E$133,'Quarterly Information'!$M603,Exchange_Value)+AD603*$P603*SUMIF(Lists!$E$2:$E$133,'Quarterly Information'!$O603,Exchange_Value)+AD603*$R603*SUMIF(Lists!$E$2:$E$133,'Quarterly Information'!$Q603,Exchange_Value)+AD603*$T603*SUMIF(Lists!$E$2:$E$133,'Quarterly Information'!$S603,Exchange_Value))/1000,AD603*SUMIF(Lists!$E$2:$E$133,$I603,Exchange_Value)/1000),1)</f>
        <v>0</v>
      </c>
      <c r="CH603" s="218">
        <f>ROUND(IF($I603="Other HFC Blend",(AE603*$L603*SUMIF(Lists!$E$2:$E$133,'Quarterly Information'!$K603,Exchange_Value)+AE603*$N603*SUMIF(Lists!$E$2:$E$133,'Quarterly Information'!$M603,Exchange_Value)+AE603*$P603*SUMIF(Lists!$E$2:$E$133,'Quarterly Information'!$O603,Exchange_Value)+AE603*$R603*SUMIF(Lists!$E$2:$E$133,'Quarterly Information'!$Q603,Exchange_Value)+AE603*$T603*SUMIF(Lists!$E$2:$E$133,'Quarterly Information'!$S603,Exchange_Value))/1000,AE603*SUMIF(Lists!$E$2:$E$133,$I603,Exchange_Value)/1000),1)</f>
        <v>0</v>
      </c>
      <c r="CI603" s="218">
        <f>ROUND(IF($I603="Other HFC Blend",(AF603*$L603*SUMIF(Lists!$E$2:$E$133,'Quarterly Information'!$K603,Exchange_Value)+AF603*$N603*SUMIF(Lists!$E$2:$E$133,'Quarterly Information'!$M603,Exchange_Value)+AF603*$P603*SUMIF(Lists!$E$2:$E$133,'Quarterly Information'!$O603,Exchange_Value)+AF603*$R603*SUMIF(Lists!$E$2:$E$133,'Quarterly Information'!$Q603,Exchange_Value)+AF603*$T603*SUMIF(Lists!$E$2:$E$133,'Quarterly Information'!$S603,Exchange_Value))/1000,AF603*SUMIF(Lists!$E$2:$E$133,$I603,Exchange_Value)/1000),1)</f>
        <v>0</v>
      </c>
    </row>
    <row r="604" spans="1:87" ht="14" x14ac:dyDescent="0.25">
      <c r="A604" s="39">
        <v>562</v>
      </c>
      <c r="B604" s="90" t="str">
        <f t="shared" si="385"/>
        <v/>
      </c>
      <c r="C604" s="159"/>
      <c r="D604" s="91"/>
      <c r="E604" s="174"/>
      <c r="F604" s="92"/>
      <c r="G604" s="93"/>
      <c r="H604" s="94"/>
      <c r="I604" s="92"/>
      <c r="J604" s="200"/>
      <c r="K604" s="210"/>
      <c r="L604" s="95"/>
      <c r="M604" s="92"/>
      <c r="N604" s="95"/>
      <c r="O604" s="92"/>
      <c r="P604" s="95"/>
      <c r="Q604" s="128"/>
      <c r="R604" s="95"/>
      <c r="S604" s="128"/>
      <c r="T604" s="211"/>
      <c r="U604" s="203"/>
      <c r="V604" s="92"/>
      <c r="W604" s="96"/>
      <c r="X604" s="92"/>
      <c r="Y604" s="220"/>
      <c r="Z604" s="226"/>
      <c r="AA604" s="165"/>
      <c r="AB604" s="165"/>
      <c r="AC604" s="165"/>
      <c r="AD604" s="165"/>
      <c r="AE604" s="165"/>
      <c r="AF604" s="168"/>
      <c r="AG604"/>
      <c r="AH604" s="107">
        <f t="shared" si="387"/>
        <v>0</v>
      </c>
      <c r="AI604" s="107">
        <f t="shared" si="388"/>
        <v>0</v>
      </c>
      <c r="AJ604" s="107">
        <f t="shared" si="389"/>
        <v>0</v>
      </c>
      <c r="AK604" s="107">
        <f t="shared" si="390"/>
        <v>0</v>
      </c>
      <c r="AL604" s="107">
        <f t="shared" si="391"/>
        <v>0</v>
      </c>
      <c r="AM604" s="107">
        <f t="shared" si="386"/>
        <v>0</v>
      </c>
      <c r="AO604" s="161" t="e">
        <f t="shared" si="392"/>
        <v>#DIV/0!</v>
      </c>
      <c r="AP604" s="161" t="e">
        <f t="shared" si="393"/>
        <v>#DIV/0!</v>
      </c>
      <c r="AQ604" s="161" t="e">
        <f t="shared" si="394"/>
        <v>#DIV/0!</v>
      </c>
      <c r="AR604" s="161" t="e">
        <f t="shared" si="395"/>
        <v>#DIV/0!</v>
      </c>
      <c r="AS604" s="161" t="e">
        <f t="shared" si="396"/>
        <v>#DIV/0!</v>
      </c>
      <c r="AT604" s="107">
        <f t="shared" si="397"/>
        <v>0</v>
      </c>
      <c r="AU604" s="161" t="e">
        <f t="shared" si="398"/>
        <v>#DIV/0!</v>
      </c>
      <c r="AV604" s="161" t="e">
        <f t="shared" si="399"/>
        <v>#DIV/0!</v>
      </c>
      <c r="AW604" s="161" t="e">
        <f t="shared" si="400"/>
        <v>#DIV/0!</v>
      </c>
      <c r="AX604" s="161" t="e">
        <f t="shared" si="401"/>
        <v>#DIV/0!</v>
      </c>
      <c r="AY604" s="161" t="e">
        <f t="shared" si="402"/>
        <v>#DIV/0!</v>
      </c>
      <c r="AZ604" s="107">
        <f t="shared" si="403"/>
        <v>0</v>
      </c>
      <c r="BA604" s="161" t="e">
        <f t="shared" si="404"/>
        <v>#DIV/0!</v>
      </c>
      <c r="BB604" s="161" t="e">
        <f t="shared" si="405"/>
        <v>#DIV/0!</v>
      </c>
      <c r="BC604" s="161" t="e">
        <f t="shared" si="406"/>
        <v>#DIV/0!</v>
      </c>
      <c r="BD604" s="161" t="e">
        <f t="shared" si="407"/>
        <v>#DIV/0!</v>
      </c>
      <c r="BE604" s="161" t="e">
        <f t="shared" si="408"/>
        <v>#DIV/0!</v>
      </c>
      <c r="BF604" s="107">
        <f t="shared" si="409"/>
        <v>0</v>
      </c>
      <c r="BG604" s="161" t="e">
        <f t="shared" si="410"/>
        <v>#DIV/0!</v>
      </c>
      <c r="BH604" s="161" t="e">
        <f t="shared" si="411"/>
        <v>#DIV/0!</v>
      </c>
      <c r="BI604" s="161" t="e">
        <f t="shared" si="412"/>
        <v>#DIV/0!</v>
      </c>
      <c r="BJ604" s="161" t="e">
        <f t="shared" si="413"/>
        <v>#DIV/0!</v>
      </c>
      <c r="BK604" s="161" t="e">
        <f t="shared" si="414"/>
        <v>#DIV/0!</v>
      </c>
      <c r="BL604" s="107">
        <f t="shared" si="415"/>
        <v>0</v>
      </c>
      <c r="BM604" s="161" t="e">
        <f t="shared" si="416"/>
        <v>#DIV/0!</v>
      </c>
      <c r="BN604" s="161" t="e">
        <f t="shared" si="417"/>
        <v>#DIV/0!</v>
      </c>
      <c r="BO604" s="161" t="e">
        <f t="shared" si="418"/>
        <v>#DIV/0!</v>
      </c>
      <c r="BP604" s="161" t="e">
        <f t="shared" si="419"/>
        <v>#DIV/0!</v>
      </c>
      <c r="BQ604" s="161" t="e">
        <f t="shared" si="420"/>
        <v>#DIV/0!</v>
      </c>
      <c r="BR604" s="107">
        <f t="shared" si="421"/>
        <v>0</v>
      </c>
      <c r="BS604" s="161" t="e">
        <f t="shared" si="422"/>
        <v>#DIV/0!</v>
      </c>
      <c r="BT604" s="161" t="e">
        <f t="shared" si="423"/>
        <v>#DIV/0!</v>
      </c>
      <c r="BU604" s="161" t="e">
        <f t="shared" si="424"/>
        <v>#DIV/0!</v>
      </c>
      <c r="BV604" s="161" t="e">
        <f t="shared" si="425"/>
        <v>#DIV/0!</v>
      </c>
      <c r="BW604" s="161" t="e">
        <f t="shared" si="426"/>
        <v>#DIV/0!</v>
      </c>
      <c r="BX604" s="107">
        <f t="shared" si="427"/>
        <v>0</v>
      </c>
      <c r="BZ604" s="40" t="e">
        <f>VLOOKUP(I604,Lists!$D$2:$D$19,1,FALSE)</f>
        <v>#N/A</v>
      </c>
      <c r="CA604" s="40" t="e">
        <f>VLOOKUP($I604,Blends!$B$2:$B$115,1,FALSE)</f>
        <v>#N/A</v>
      </c>
      <c r="CC604" s="218">
        <f>ROUND(IF($I604="Other HFC Blend",(Z604*$L604*SUMIF(Lists!$E$2:$E$133,'Quarterly Information'!$K604,Exchange_Value)+Z604*$N604*SUMIF(Lists!$E$2:$E$133,'Quarterly Information'!$M604,Exchange_Value)+Z604*$P604*SUMIF(Lists!$E$2:$E$133,'Quarterly Information'!$O604,Exchange_Value)+Z604*$R604*SUMIF(Lists!$E$2:$E$133,'Quarterly Information'!$Q604,Exchange_Value)+Z604*$T604*SUMIF(Lists!$E$2:$E$133,'Quarterly Information'!$S604,Exchange_Value))/1000,Z604*SUMIF(Lists!$E$2:$E$133,$I604,Exchange_Value)/1000),1)</f>
        <v>0</v>
      </c>
      <c r="CD604" s="218">
        <f>ROUND(IF($I604="Other HFC Blend",(AA604*$L604*SUMIF(Lists!$E$2:$E$133,'Quarterly Information'!$K604,Exchange_Value)+AA604*$N604*SUMIF(Lists!$E$2:$E$133,'Quarterly Information'!$M604,Exchange_Value)+AA604*$P604*SUMIF(Lists!$E$2:$E$133,'Quarterly Information'!$O604,Exchange_Value)+AA604*$R604*SUMIF(Lists!$E$2:$E$133,'Quarterly Information'!$Q604,Exchange_Value)+AA604*$T604*SUMIF(Lists!$E$2:$E$133,'Quarterly Information'!$S604,Exchange_Value))/1000,AA604*SUMIF(Lists!$E$2:$E$133,$I604,Exchange_Value)/1000),1)</f>
        <v>0</v>
      </c>
      <c r="CE604" s="218">
        <f>ROUND(IF($I604="Other HFC Blend",(AB604*$L604*SUMIF(Lists!$E$2:$E$133,'Quarterly Information'!$K604,Exchange_Value)+AB604*$N604*SUMIF(Lists!$E$2:$E$133,'Quarterly Information'!$M604,Exchange_Value)+AB604*$P604*SUMIF(Lists!$E$2:$E$133,'Quarterly Information'!$O604,Exchange_Value)+AB604*$R604*SUMIF(Lists!$E$2:$E$133,'Quarterly Information'!$Q604,Exchange_Value)+AB604*$T604*SUMIF(Lists!$E$2:$E$133,'Quarterly Information'!$S604,Exchange_Value))/1000,AB604*SUMIF(Lists!$E$2:$E$133,$I604,Exchange_Value)/1000),1)</f>
        <v>0</v>
      </c>
      <c r="CF604" s="218">
        <f>ROUND(IF($I604="Other HFC Blend",(AC604*$L604*SUMIF(Lists!$E$2:$E$133,'Quarterly Information'!$K604,Exchange_Value)+AC604*$N604*SUMIF(Lists!$E$2:$E$133,'Quarterly Information'!$M604,Exchange_Value)+AC604*$P604*SUMIF(Lists!$E$2:$E$133,'Quarterly Information'!$O604,Exchange_Value)+AC604*$R604*SUMIF(Lists!$E$2:$E$133,'Quarterly Information'!$Q604,Exchange_Value)+AC604*$T604*SUMIF(Lists!$E$2:$E$133,'Quarterly Information'!$S604,Exchange_Value))/1000,AC604*SUMIF(Lists!$E$2:$E$133,$I604,Exchange_Value)/1000),1)</f>
        <v>0</v>
      </c>
      <c r="CG604" s="218">
        <f>ROUND(IF($I604="Other HFC Blend",(AD604*$L604*SUMIF(Lists!$E$2:$E$133,'Quarterly Information'!$K604,Exchange_Value)+AD604*$N604*SUMIF(Lists!$E$2:$E$133,'Quarterly Information'!$M604,Exchange_Value)+AD604*$P604*SUMIF(Lists!$E$2:$E$133,'Quarterly Information'!$O604,Exchange_Value)+AD604*$R604*SUMIF(Lists!$E$2:$E$133,'Quarterly Information'!$Q604,Exchange_Value)+AD604*$T604*SUMIF(Lists!$E$2:$E$133,'Quarterly Information'!$S604,Exchange_Value))/1000,AD604*SUMIF(Lists!$E$2:$E$133,$I604,Exchange_Value)/1000),1)</f>
        <v>0</v>
      </c>
      <c r="CH604" s="218">
        <f>ROUND(IF($I604="Other HFC Blend",(AE604*$L604*SUMIF(Lists!$E$2:$E$133,'Quarterly Information'!$K604,Exchange_Value)+AE604*$N604*SUMIF(Lists!$E$2:$E$133,'Quarterly Information'!$M604,Exchange_Value)+AE604*$P604*SUMIF(Lists!$E$2:$E$133,'Quarterly Information'!$O604,Exchange_Value)+AE604*$R604*SUMIF(Lists!$E$2:$E$133,'Quarterly Information'!$Q604,Exchange_Value)+AE604*$T604*SUMIF(Lists!$E$2:$E$133,'Quarterly Information'!$S604,Exchange_Value))/1000,AE604*SUMIF(Lists!$E$2:$E$133,$I604,Exchange_Value)/1000),1)</f>
        <v>0</v>
      </c>
      <c r="CI604" s="218">
        <f>ROUND(IF($I604="Other HFC Blend",(AF604*$L604*SUMIF(Lists!$E$2:$E$133,'Quarterly Information'!$K604,Exchange_Value)+AF604*$N604*SUMIF(Lists!$E$2:$E$133,'Quarterly Information'!$M604,Exchange_Value)+AF604*$P604*SUMIF(Lists!$E$2:$E$133,'Quarterly Information'!$O604,Exchange_Value)+AF604*$R604*SUMIF(Lists!$E$2:$E$133,'Quarterly Information'!$Q604,Exchange_Value)+AF604*$T604*SUMIF(Lists!$E$2:$E$133,'Quarterly Information'!$S604,Exchange_Value))/1000,AF604*SUMIF(Lists!$E$2:$E$133,$I604,Exchange_Value)/1000),1)</f>
        <v>0</v>
      </c>
    </row>
    <row r="605" spans="1:87" ht="14" x14ac:dyDescent="0.25">
      <c r="A605" s="39">
        <v>563</v>
      </c>
      <c r="B605" s="90" t="str">
        <f t="shared" si="385"/>
        <v/>
      </c>
      <c r="C605" s="159"/>
      <c r="D605" s="91"/>
      <c r="E605" s="174"/>
      <c r="F605" s="92"/>
      <c r="G605" s="93"/>
      <c r="H605" s="94"/>
      <c r="I605" s="92"/>
      <c r="J605" s="200"/>
      <c r="K605" s="210"/>
      <c r="L605" s="95"/>
      <c r="M605" s="92"/>
      <c r="N605" s="95"/>
      <c r="O605" s="92"/>
      <c r="P605" s="95"/>
      <c r="Q605" s="128"/>
      <c r="R605" s="95"/>
      <c r="S605" s="128"/>
      <c r="T605" s="211"/>
      <c r="U605" s="203"/>
      <c r="V605" s="92"/>
      <c r="W605" s="96"/>
      <c r="X605" s="92"/>
      <c r="Y605" s="220"/>
      <c r="Z605" s="226"/>
      <c r="AA605" s="165"/>
      <c r="AB605" s="165"/>
      <c r="AC605" s="165"/>
      <c r="AD605" s="165"/>
      <c r="AE605" s="165"/>
      <c r="AF605" s="168"/>
      <c r="AG605"/>
      <c r="AH605" s="107">
        <f t="shared" si="387"/>
        <v>0</v>
      </c>
      <c r="AI605" s="107">
        <f t="shared" si="388"/>
        <v>0</v>
      </c>
      <c r="AJ605" s="107">
        <f t="shared" si="389"/>
        <v>0</v>
      </c>
      <c r="AK605" s="107">
        <f t="shared" si="390"/>
        <v>0</v>
      </c>
      <c r="AL605" s="107">
        <f t="shared" si="391"/>
        <v>0</v>
      </c>
      <c r="AM605" s="107">
        <f t="shared" si="386"/>
        <v>0</v>
      </c>
      <c r="AO605" s="161" t="e">
        <f t="shared" si="392"/>
        <v>#DIV/0!</v>
      </c>
      <c r="AP605" s="161" t="e">
        <f t="shared" si="393"/>
        <v>#DIV/0!</v>
      </c>
      <c r="AQ605" s="161" t="e">
        <f t="shared" si="394"/>
        <v>#DIV/0!</v>
      </c>
      <c r="AR605" s="161" t="e">
        <f t="shared" si="395"/>
        <v>#DIV/0!</v>
      </c>
      <c r="AS605" s="161" t="e">
        <f t="shared" si="396"/>
        <v>#DIV/0!</v>
      </c>
      <c r="AT605" s="107">
        <f t="shared" si="397"/>
        <v>0</v>
      </c>
      <c r="AU605" s="161" t="e">
        <f t="shared" si="398"/>
        <v>#DIV/0!</v>
      </c>
      <c r="AV605" s="161" t="e">
        <f t="shared" si="399"/>
        <v>#DIV/0!</v>
      </c>
      <c r="AW605" s="161" t="e">
        <f t="shared" si="400"/>
        <v>#DIV/0!</v>
      </c>
      <c r="AX605" s="161" t="e">
        <f t="shared" si="401"/>
        <v>#DIV/0!</v>
      </c>
      <c r="AY605" s="161" t="e">
        <f t="shared" si="402"/>
        <v>#DIV/0!</v>
      </c>
      <c r="AZ605" s="107">
        <f t="shared" si="403"/>
        <v>0</v>
      </c>
      <c r="BA605" s="161" t="e">
        <f t="shared" si="404"/>
        <v>#DIV/0!</v>
      </c>
      <c r="BB605" s="161" t="e">
        <f t="shared" si="405"/>
        <v>#DIV/0!</v>
      </c>
      <c r="BC605" s="161" t="e">
        <f t="shared" si="406"/>
        <v>#DIV/0!</v>
      </c>
      <c r="BD605" s="161" t="e">
        <f t="shared" si="407"/>
        <v>#DIV/0!</v>
      </c>
      <c r="BE605" s="161" t="e">
        <f t="shared" si="408"/>
        <v>#DIV/0!</v>
      </c>
      <c r="BF605" s="107">
        <f t="shared" si="409"/>
        <v>0</v>
      </c>
      <c r="BG605" s="161" t="e">
        <f t="shared" si="410"/>
        <v>#DIV/0!</v>
      </c>
      <c r="BH605" s="161" t="e">
        <f t="shared" si="411"/>
        <v>#DIV/0!</v>
      </c>
      <c r="BI605" s="161" t="e">
        <f t="shared" si="412"/>
        <v>#DIV/0!</v>
      </c>
      <c r="BJ605" s="161" t="e">
        <f t="shared" si="413"/>
        <v>#DIV/0!</v>
      </c>
      <c r="BK605" s="161" t="e">
        <f t="shared" si="414"/>
        <v>#DIV/0!</v>
      </c>
      <c r="BL605" s="107">
        <f t="shared" si="415"/>
        <v>0</v>
      </c>
      <c r="BM605" s="161" t="e">
        <f t="shared" si="416"/>
        <v>#DIV/0!</v>
      </c>
      <c r="BN605" s="161" t="e">
        <f t="shared" si="417"/>
        <v>#DIV/0!</v>
      </c>
      <c r="BO605" s="161" t="e">
        <f t="shared" si="418"/>
        <v>#DIV/0!</v>
      </c>
      <c r="BP605" s="161" t="e">
        <f t="shared" si="419"/>
        <v>#DIV/0!</v>
      </c>
      <c r="BQ605" s="161" t="e">
        <f t="shared" si="420"/>
        <v>#DIV/0!</v>
      </c>
      <c r="BR605" s="107">
        <f t="shared" si="421"/>
        <v>0</v>
      </c>
      <c r="BS605" s="161" t="e">
        <f t="shared" si="422"/>
        <v>#DIV/0!</v>
      </c>
      <c r="BT605" s="161" t="e">
        <f t="shared" si="423"/>
        <v>#DIV/0!</v>
      </c>
      <c r="BU605" s="161" t="e">
        <f t="shared" si="424"/>
        <v>#DIV/0!</v>
      </c>
      <c r="BV605" s="161" t="e">
        <f t="shared" si="425"/>
        <v>#DIV/0!</v>
      </c>
      <c r="BW605" s="161" t="e">
        <f t="shared" si="426"/>
        <v>#DIV/0!</v>
      </c>
      <c r="BX605" s="107">
        <f t="shared" si="427"/>
        <v>0</v>
      </c>
      <c r="BZ605" s="40" t="e">
        <f>VLOOKUP(I605,Lists!$D$2:$D$19,1,FALSE)</f>
        <v>#N/A</v>
      </c>
      <c r="CA605" s="40" t="e">
        <f>VLOOKUP($I605,Blends!$B$2:$B$115,1,FALSE)</f>
        <v>#N/A</v>
      </c>
      <c r="CC605" s="218">
        <f>ROUND(IF($I605="Other HFC Blend",(Z605*$L605*SUMIF(Lists!$E$2:$E$133,'Quarterly Information'!$K605,Exchange_Value)+Z605*$N605*SUMIF(Lists!$E$2:$E$133,'Quarterly Information'!$M605,Exchange_Value)+Z605*$P605*SUMIF(Lists!$E$2:$E$133,'Quarterly Information'!$O605,Exchange_Value)+Z605*$R605*SUMIF(Lists!$E$2:$E$133,'Quarterly Information'!$Q605,Exchange_Value)+Z605*$T605*SUMIF(Lists!$E$2:$E$133,'Quarterly Information'!$S605,Exchange_Value))/1000,Z605*SUMIF(Lists!$E$2:$E$133,$I605,Exchange_Value)/1000),1)</f>
        <v>0</v>
      </c>
      <c r="CD605" s="218">
        <f>ROUND(IF($I605="Other HFC Blend",(AA605*$L605*SUMIF(Lists!$E$2:$E$133,'Quarterly Information'!$K605,Exchange_Value)+AA605*$N605*SUMIF(Lists!$E$2:$E$133,'Quarterly Information'!$M605,Exchange_Value)+AA605*$P605*SUMIF(Lists!$E$2:$E$133,'Quarterly Information'!$O605,Exchange_Value)+AA605*$R605*SUMIF(Lists!$E$2:$E$133,'Quarterly Information'!$Q605,Exchange_Value)+AA605*$T605*SUMIF(Lists!$E$2:$E$133,'Quarterly Information'!$S605,Exchange_Value))/1000,AA605*SUMIF(Lists!$E$2:$E$133,$I605,Exchange_Value)/1000),1)</f>
        <v>0</v>
      </c>
      <c r="CE605" s="218">
        <f>ROUND(IF($I605="Other HFC Blend",(AB605*$L605*SUMIF(Lists!$E$2:$E$133,'Quarterly Information'!$K605,Exchange_Value)+AB605*$N605*SUMIF(Lists!$E$2:$E$133,'Quarterly Information'!$M605,Exchange_Value)+AB605*$P605*SUMIF(Lists!$E$2:$E$133,'Quarterly Information'!$O605,Exchange_Value)+AB605*$R605*SUMIF(Lists!$E$2:$E$133,'Quarterly Information'!$Q605,Exchange_Value)+AB605*$T605*SUMIF(Lists!$E$2:$E$133,'Quarterly Information'!$S605,Exchange_Value))/1000,AB605*SUMIF(Lists!$E$2:$E$133,$I605,Exchange_Value)/1000),1)</f>
        <v>0</v>
      </c>
      <c r="CF605" s="218">
        <f>ROUND(IF($I605="Other HFC Blend",(AC605*$L605*SUMIF(Lists!$E$2:$E$133,'Quarterly Information'!$K605,Exchange_Value)+AC605*$N605*SUMIF(Lists!$E$2:$E$133,'Quarterly Information'!$M605,Exchange_Value)+AC605*$P605*SUMIF(Lists!$E$2:$E$133,'Quarterly Information'!$O605,Exchange_Value)+AC605*$R605*SUMIF(Lists!$E$2:$E$133,'Quarterly Information'!$Q605,Exchange_Value)+AC605*$T605*SUMIF(Lists!$E$2:$E$133,'Quarterly Information'!$S605,Exchange_Value))/1000,AC605*SUMIF(Lists!$E$2:$E$133,$I605,Exchange_Value)/1000),1)</f>
        <v>0</v>
      </c>
      <c r="CG605" s="218">
        <f>ROUND(IF($I605="Other HFC Blend",(AD605*$L605*SUMIF(Lists!$E$2:$E$133,'Quarterly Information'!$K605,Exchange_Value)+AD605*$N605*SUMIF(Lists!$E$2:$E$133,'Quarterly Information'!$M605,Exchange_Value)+AD605*$P605*SUMIF(Lists!$E$2:$E$133,'Quarterly Information'!$O605,Exchange_Value)+AD605*$R605*SUMIF(Lists!$E$2:$E$133,'Quarterly Information'!$Q605,Exchange_Value)+AD605*$T605*SUMIF(Lists!$E$2:$E$133,'Quarterly Information'!$S605,Exchange_Value))/1000,AD605*SUMIF(Lists!$E$2:$E$133,$I605,Exchange_Value)/1000),1)</f>
        <v>0</v>
      </c>
      <c r="CH605" s="218">
        <f>ROUND(IF($I605="Other HFC Blend",(AE605*$L605*SUMIF(Lists!$E$2:$E$133,'Quarterly Information'!$K605,Exchange_Value)+AE605*$N605*SUMIF(Lists!$E$2:$E$133,'Quarterly Information'!$M605,Exchange_Value)+AE605*$P605*SUMIF(Lists!$E$2:$E$133,'Quarterly Information'!$O605,Exchange_Value)+AE605*$R605*SUMIF(Lists!$E$2:$E$133,'Quarterly Information'!$Q605,Exchange_Value)+AE605*$T605*SUMIF(Lists!$E$2:$E$133,'Quarterly Information'!$S605,Exchange_Value))/1000,AE605*SUMIF(Lists!$E$2:$E$133,$I605,Exchange_Value)/1000),1)</f>
        <v>0</v>
      </c>
      <c r="CI605" s="218">
        <f>ROUND(IF($I605="Other HFC Blend",(AF605*$L605*SUMIF(Lists!$E$2:$E$133,'Quarterly Information'!$K605,Exchange_Value)+AF605*$N605*SUMIF(Lists!$E$2:$E$133,'Quarterly Information'!$M605,Exchange_Value)+AF605*$P605*SUMIF(Lists!$E$2:$E$133,'Quarterly Information'!$O605,Exchange_Value)+AF605*$R605*SUMIF(Lists!$E$2:$E$133,'Quarterly Information'!$Q605,Exchange_Value)+AF605*$T605*SUMIF(Lists!$E$2:$E$133,'Quarterly Information'!$S605,Exchange_Value))/1000,AF605*SUMIF(Lists!$E$2:$E$133,$I605,Exchange_Value)/1000),1)</f>
        <v>0</v>
      </c>
    </row>
    <row r="606" spans="1:87" ht="14" x14ac:dyDescent="0.25">
      <c r="A606" s="39">
        <v>564</v>
      </c>
      <c r="B606" s="90" t="str">
        <f t="shared" si="385"/>
        <v/>
      </c>
      <c r="C606" s="159"/>
      <c r="D606" s="91"/>
      <c r="E606" s="174"/>
      <c r="F606" s="92"/>
      <c r="G606" s="93"/>
      <c r="H606" s="94"/>
      <c r="I606" s="92"/>
      <c r="J606" s="200"/>
      <c r="K606" s="210"/>
      <c r="L606" s="95"/>
      <c r="M606" s="92"/>
      <c r="N606" s="95"/>
      <c r="O606" s="92"/>
      <c r="P606" s="95"/>
      <c r="Q606" s="128"/>
      <c r="R606" s="95"/>
      <c r="S606" s="128"/>
      <c r="T606" s="211"/>
      <c r="U606" s="203"/>
      <c r="V606" s="92"/>
      <c r="W606" s="96"/>
      <c r="X606" s="92"/>
      <c r="Y606" s="220"/>
      <c r="Z606" s="226"/>
      <c r="AA606" s="165"/>
      <c r="AB606" s="165"/>
      <c r="AC606" s="165"/>
      <c r="AD606" s="165"/>
      <c r="AE606" s="165"/>
      <c r="AF606" s="168"/>
      <c r="AG606"/>
      <c r="AH606" s="107">
        <f t="shared" si="387"/>
        <v>0</v>
      </c>
      <c r="AI606" s="107">
        <f t="shared" si="388"/>
        <v>0</v>
      </c>
      <c r="AJ606" s="107">
        <f t="shared" si="389"/>
        <v>0</v>
      </c>
      <c r="AK606" s="107">
        <f t="shared" si="390"/>
        <v>0</v>
      </c>
      <c r="AL606" s="107">
        <f t="shared" si="391"/>
        <v>0</v>
      </c>
      <c r="AM606" s="107">
        <f t="shared" si="386"/>
        <v>0</v>
      </c>
      <c r="AO606" s="161" t="e">
        <f t="shared" si="392"/>
        <v>#DIV/0!</v>
      </c>
      <c r="AP606" s="161" t="e">
        <f t="shared" si="393"/>
        <v>#DIV/0!</v>
      </c>
      <c r="AQ606" s="161" t="e">
        <f t="shared" si="394"/>
        <v>#DIV/0!</v>
      </c>
      <c r="AR606" s="161" t="e">
        <f t="shared" si="395"/>
        <v>#DIV/0!</v>
      </c>
      <c r="AS606" s="161" t="e">
        <f t="shared" si="396"/>
        <v>#DIV/0!</v>
      </c>
      <c r="AT606" s="107">
        <f t="shared" si="397"/>
        <v>0</v>
      </c>
      <c r="AU606" s="161" t="e">
        <f t="shared" si="398"/>
        <v>#DIV/0!</v>
      </c>
      <c r="AV606" s="161" t="e">
        <f t="shared" si="399"/>
        <v>#DIV/0!</v>
      </c>
      <c r="AW606" s="161" t="e">
        <f t="shared" si="400"/>
        <v>#DIV/0!</v>
      </c>
      <c r="AX606" s="161" t="e">
        <f t="shared" si="401"/>
        <v>#DIV/0!</v>
      </c>
      <c r="AY606" s="161" t="e">
        <f t="shared" si="402"/>
        <v>#DIV/0!</v>
      </c>
      <c r="AZ606" s="107">
        <f t="shared" si="403"/>
        <v>0</v>
      </c>
      <c r="BA606" s="161" t="e">
        <f t="shared" si="404"/>
        <v>#DIV/0!</v>
      </c>
      <c r="BB606" s="161" t="e">
        <f t="shared" si="405"/>
        <v>#DIV/0!</v>
      </c>
      <c r="BC606" s="161" t="e">
        <f t="shared" si="406"/>
        <v>#DIV/0!</v>
      </c>
      <c r="BD606" s="161" t="e">
        <f t="shared" si="407"/>
        <v>#DIV/0!</v>
      </c>
      <c r="BE606" s="161" t="e">
        <f t="shared" si="408"/>
        <v>#DIV/0!</v>
      </c>
      <c r="BF606" s="107">
        <f t="shared" si="409"/>
        <v>0</v>
      </c>
      <c r="BG606" s="161" t="e">
        <f t="shared" si="410"/>
        <v>#DIV/0!</v>
      </c>
      <c r="BH606" s="161" t="e">
        <f t="shared" si="411"/>
        <v>#DIV/0!</v>
      </c>
      <c r="BI606" s="161" t="e">
        <f t="shared" si="412"/>
        <v>#DIV/0!</v>
      </c>
      <c r="BJ606" s="161" t="e">
        <f t="shared" si="413"/>
        <v>#DIV/0!</v>
      </c>
      <c r="BK606" s="161" t="e">
        <f t="shared" si="414"/>
        <v>#DIV/0!</v>
      </c>
      <c r="BL606" s="107">
        <f t="shared" si="415"/>
        <v>0</v>
      </c>
      <c r="BM606" s="161" t="e">
        <f t="shared" si="416"/>
        <v>#DIV/0!</v>
      </c>
      <c r="BN606" s="161" t="e">
        <f t="shared" si="417"/>
        <v>#DIV/0!</v>
      </c>
      <c r="BO606" s="161" t="e">
        <f t="shared" si="418"/>
        <v>#DIV/0!</v>
      </c>
      <c r="BP606" s="161" t="e">
        <f t="shared" si="419"/>
        <v>#DIV/0!</v>
      </c>
      <c r="BQ606" s="161" t="e">
        <f t="shared" si="420"/>
        <v>#DIV/0!</v>
      </c>
      <c r="BR606" s="107">
        <f t="shared" si="421"/>
        <v>0</v>
      </c>
      <c r="BS606" s="161" t="e">
        <f t="shared" si="422"/>
        <v>#DIV/0!</v>
      </c>
      <c r="BT606" s="161" t="e">
        <f t="shared" si="423"/>
        <v>#DIV/0!</v>
      </c>
      <c r="BU606" s="161" t="e">
        <f t="shared" si="424"/>
        <v>#DIV/0!</v>
      </c>
      <c r="BV606" s="161" t="e">
        <f t="shared" si="425"/>
        <v>#DIV/0!</v>
      </c>
      <c r="BW606" s="161" t="e">
        <f t="shared" si="426"/>
        <v>#DIV/0!</v>
      </c>
      <c r="BX606" s="107">
        <f t="shared" si="427"/>
        <v>0</v>
      </c>
      <c r="BZ606" s="40" t="e">
        <f>VLOOKUP(I606,Lists!$D$2:$D$19,1,FALSE)</f>
        <v>#N/A</v>
      </c>
      <c r="CA606" s="40" t="e">
        <f>VLOOKUP($I606,Blends!$B$2:$B$115,1,FALSE)</f>
        <v>#N/A</v>
      </c>
      <c r="CC606" s="218">
        <f>ROUND(IF($I606="Other HFC Blend",(Z606*$L606*SUMIF(Lists!$E$2:$E$133,'Quarterly Information'!$K606,Exchange_Value)+Z606*$N606*SUMIF(Lists!$E$2:$E$133,'Quarterly Information'!$M606,Exchange_Value)+Z606*$P606*SUMIF(Lists!$E$2:$E$133,'Quarterly Information'!$O606,Exchange_Value)+Z606*$R606*SUMIF(Lists!$E$2:$E$133,'Quarterly Information'!$Q606,Exchange_Value)+Z606*$T606*SUMIF(Lists!$E$2:$E$133,'Quarterly Information'!$S606,Exchange_Value))/1000,Z606*SUMIF(Lists!$E$2:$E$133,$I606,Exchange_Value)/1000),1)</f>
        <v>0</v>
      </c>
      <c r="CD606" s="218">
        <f>ROUND(IF($I606="Other HFC Blend",(AA606*$L606*SUMIF(Lists!$E$2:$E$133,'Quarterly Information'!$K606,Exchange_Value)+AA606*$N606*SUMIF(Lists!$E$2:$E$133,'Quarterly Information'!$M606,Exchange_Value)+AA606*$P606*SUMIF(Lists!$E$2:$E$133,'Quarterly Information'!$O606,Exchange_Value)+AA606*$R606*SUMIF(Lists!$E$2:$E$133,'Quarterly Information'!$Q606,Exchange_Value)+AA606*$T606*SUMIF(Lists!$E$2:$E$133,'Quarterly Information'!$S606,Exchange_Value))/1000,AA606*SUMIF(Lists!$E$2:$E$133,$I606,Exchange_Value)/1000),1)</f>
        <v>0</v>
      </c>
      <c r="CE606" s="218">
        <f>ROUND(IF($I606="Other HFC Blend",(AB606*$L606*SUMIF(Lists!$E$2:$E$133,'Quarterly Information'!$K606,Exchange_Value)+AB606*$N606*SUMIF(Lists!$E$2:$E$133,'Quarterly Information'!$M606,Exchange_Value)+AB606*$P606*SUMIF(Lists!$E$2:$E$133,'Quarterly Information'!$O606,Exchange_Value)+AB606*$R606*SUMIF(Lists!$E$2:$E$133,'Quarterly Information'!$Q606,Exchange_Value)+AB606*$T606*SUMIF(Lists!$E$2:$E$133,'Quarterly Information'!$S606,Exchange_Value))/1000,AB606*SUMIF(Lists!$E$2:$E$133,$I606,Exchange_Value)/1000),1)</f>
        <v>0</v>
      </c>
      <c r="CF606" s="218">
        <f>ROUND(IF($I606="Other HFC Blend",(AC606*$L606*SUMIF(Lists!$E$2:$E$133,'Quarterly Information'!$K606,Exchange_Value)+AC606*$N606*SUMIF(Lists!$E$2:$E$133,'Quarterly Information'!$M606,Exchange_Value)+AC606*$P606*SUMIF(Lists!$E$2:$E$133,'Quarterly Information'!$O606,Exchange_Value)+AC606*$R606*SUMIF(Lists!$E$2:$E$133,'Quarterly Information'!$Q606,Exchange_Value)+AC606*$T606*SUMIF(Lists!$E$2:$E$133,'Quarterly Information'!$S606,Exchange_Value))/1000,AC606*SUMIF(Lists!$E$2:$E$133,$I606,Exchange_Value)/1000),1)</f>
        <v>0</v>
      </c>
      <c r="CG606" s="218">
        <f>ROUND(IF($I606="Other HFC Blend",(AD606*$L606*SUMIF(Lists!$E$2:$E$133,'Quarterly Information'!$K606,Exchange_Value)+AD606*$N606*SUMIF(Lists!$E$2:$E$133,'Quarterly Information'!$M606,Exchange_Value)+AD606*$P606*SUMIF(Lists!$E$2:$E$133,'Quarterly Information'!$O606,Exchange_Value)+AD606*$R606*SUMIF(Lists!$E$2:$E$133,'Quarterly Information'!$Q606,Exchange_Value)+AD606*$T606*SUMIF(Lists!$E$2:$E$133,'Quarterly Information'!$S606,Exchange_Value))/1000,AD606*SUMIF(Lists!$E$2:$E$133,$I606,Exchange_Value)/1000),1)</f>
        <v>0</v>
      </c>
      <c r="CH606" s="218">
        <f>ROUND(IF($I606="Other HFC Blend",(AE606*$L606*SUMIF(Lists!$E$2:$E$133,'Quarterly Information'!$K606,Exchange_Value)+AE606*$N606*SUMIF(Lists!$E$2:$E$133,'Quarterly Information'!$M606,Exchange_Value)+AE606*$P606*SUMIF(Lists!$E$2:$E$133,'Quarterly Information'!$O606,Exchange_Value)+AE606*$R606*SUMIF(Lists!$E$2:$E$133,'Quarterly Information'!$Q606,Exchange_Value)+AE606*$T606*SUMIF(Lists!$E$2:$E$133,'Quarterly Information'!$S606,Exchange_Value))/1000,AE606*SUMIF(Lists!$E$2:$E$133,$I606,Exchange_Value)/1000),1)</f>
        <v>0</v>
      </c>
      <c r="CI606" s="218">
        <f>ROUND(IF($I606="Other HFC Blend",(AF606*$L606*SUMIF(Lists!$E$2:$E$133,'Quarterly Information'!$K606,Exchange_Value)+AF606*$N606*SUMIF(Lists!$E$2:$E$133,'Quarterly Information'!$M606,Exchange_Value)+AF606*$P606*SUMIF(Lists!$E$2:$E$133,'Quarterly Information'!$O606,Exchange_Value)+AF606*$R606*SUMIF(Lists!$E$2:$E$133,'Quarterly Information'!$Q606,Exchange_Value)+AF606*$T606*SUMIF(Lists!$E$2:$E$133,'Quarterly Information'!$S606,Exchange_Value))/1000,AF606*SUMIF(Lists!$E$2:$E$133,$I606,Exchange_Value)/1000),1)</f>
        <v>0</v>
      </c>
    </row>
    <row r="607" spans="1:87" ht="14" x14ac:dyDescent="0.25">
      <c r="A607" s="39">
        <v>565</v>
      </c>
      <c r="B607" s="90" t="str">
        <f t="shared" si="385"/>
        <v/>
      </c>
      <c r="C607" s="159"/>
      <c r="D607" s="91"/>
      <c r="E607" s="174"/>
      <c r="F607" s="92"/>
      <c r="G607" s="93"/>
      <c r="H607" s="94"/>
      <c r="I607" s="92"/>
      <c r="J607" s="200"/>
      <c r="K607" s="210"/>
      <c r="L607" s="95"/>
      <c r="M607" s="92"/>
      <c r="N607" s="95"/>
      <c r="O607" s="92"/>
      <c r="P607" s="95"/>
      <c r="Q607" s="128"/>
      <c r="R607" s="95"/>
      <c r="S607" s="128"/>
      <c r="T607" s="211"/>
      <c r="U607" s="203"/>
      <c r="V607" s="92"/>
      <c r="W607" s="96"/>
      <c r="X607" s="92"/>
      <c r="Y607" s="220"/>
      <c r="Z607" s="226"/>
      <c r="AA607" s="165"/>
      <c r="AB607" s="165"/>
      <c r="AC607" s="165"/>
      <c r="AD607" s="165"/>
      <c r="AE607" s="165"/>
      <c r="AF607" s="168"/>
      <c r="AG607"/>
      <c r="AH607" s="107">
        <f t="shared" si="387"/>
        <v>0</v>
      </c>
      <c r="AI607" s="107">
        <f t="shared" si="388"/>
        <v>0</v>
      </c>
      <c r="AJ607" s="107">
        <f t="shared" si="389"/>
        <v>0</v>
      </c>
      <c r="AK607" s="107">
        <f t="shared" si="390"/>
        <v>0</v>
      </c>
      <c r="AL607" s="107">
        <f t="shared" si="391"/>
        <v>0</v>
      </c>
      <c r="AM607" s="107">
        <f t="shared" si="386"/>
        <v>0</v>
      </c>
      <c r="AO607" s="161" t="e">
        <f t="shared" si="392"/>
        <v>#DIV/0!</v>
      </c>
      <c r="AP607" s="161" t="e">
        <f t="shared" si="393"/>
        <v>#DIV/0!</v>
      </c>
      <c r="AQ607" s="161" t="e">
        <f t="shared" si="394"/>
        <v>#DIV/0!</v>
      </c>
      <c r="AR607" s="161" t="e">
        <f t="shared" si="395"/>
        <v>#DIV/0!</v>
      </c>
      <c r="AS607" s="161" t="e">
        <f t="shared" si="396"/>
        <v>#DIV/0!</v>
      </c>
      <c r="AT607" s="107">
        <f t="shared" si="397"/>
        <v>0</v>
      </c>
      <c r="AU607" s="161" t="e">
        <f t="shared" si="398"/>
        <v>#DIV/0!</v>
      </c>
      <c r="AV607" s="161" t="e">
        <f t="shared" si="399"/>
        <v>#DIV/0!</v>
      </c>
      <c r="AW607" s="161" t="e">
        <f t="shared" si="400"/>
        <v>#DIV/0!</v>
      </c>
      <c r="AX607" s="161" t="e">
        <f t="shared" si="401"/>
        <v>#DIV/0!</v>
      </c>
      <c r="AY607" s="161" t="e">
        <f t="shared" si="402"/>
        <v>#DIV/0!</v>
      </c>
      <c r="AZ607" s="107">
        <f t="shared" si="403"/>
        <v>0</v>
      </c>
      <c r="BA607" s="161" t="e">
        <f t="shared" si="404"/>
        <v>#DIV/0!</v>
      </c>
      <c r="BB607" s="161" t="e">
        <f t="shared" si="405"/>
        <v>#DIV/0!</v>
      </c>
      <c r="BC607" s="161" t="e">
        <f t="shared" si="406"/>
        <v>#DIV/0!</v>
      </c>
      <c r="BD607" s="161" t="e">
        <f t="shared" si="407"/>
        <v>#DIV/0!</v>
      </c>
      <c r="BE607" s="161" t="e">
        <f t="shared" si="408"/>
        <v>#DIV/0!</v>
      </c>
      <c r="BF607" s="107">
        <f t="shared" si="409"/>
        <v>0</v>
      </c>
      <c r="BG607" s="161" t="e">
        <f t="shared" si="410"/>
        <v>#DIV/0!</v>
      </c>
      <c r="BH607" s="161" t="e">
        <f t="shared" si="411"/>
        <v>#DIV/0!</v>
      </c>
      <c r="BI607" s="161" t="e">
        <f t="shared" si="412"/>
        <v>#DIV/0!</v>
      </c>
      <c r="BJ607" s="161" t="e">
        <f t="shared" si="413"/>
        <v>#DIV/0!</v>
      </c>
      <c r="BK607" s="161" t="e">
        <f t="shared" si="414"/>
        <v>#DIV/0!</v>
      </c>
      <c r="BL607" s="107">
        <f t="shared" si="415"/>
        <v>0</v>
      </c>
      <c r="BM607" s="161" t="e">
        <f t="shared" si="416"/>
        <v>#DIV/0!</v>
      </c>
      <c r="BN607" s="161" t="e">
        <f t="shared" si="417"/>
        <v>#DIV/0!</v>
      </c>
      <c r="BO607" s="161" t="e">
        <f t="shared" si="418"/>
        <v>#DIV/0!</v>
      </c>
      <c r="BP607" s="161" t="e">
        <f t="shared" si="419"/>
        <v>#DIV/0!</v>
      </c>
      <c r="BQ607" s="161" t="e">
        <f t="shared" si="420"/>
        <v>#DIV/0!</v>
      </c>
      <c r="BR607" s="107">
        <f t="shared" si="421"/>
        <v>0</v>
      </c>
      <c r="BS607" s="161" t="e">
        <f t="shared" si="422"/>
        <v>#DIV/0!</v>
      </c>
      <c r="BT607" s="161" t="e">
        <f t="shared" si="423"/>
        <v>#DIV/0!</v>
      </c>
      <c r="BU607" s="161" t="e">
        <f t="shared" si="424"/>
        <v>#DIV/0!</v>
      </c>
      <c r="BV607" s="161" t="e">
        <f t="shared" si="425"/>
        <v>#DIV/0!</v>
      </c>
      <c r="BW607" s="161" t="e">
        <f t="shared" si="426"/>
        <v>#DIV/0!</v>
      </c>
      <c r="BX607" s="107">
        <f t="shared" si="427"/>
        <v>0</v>
      </c>
      <c r="BZ607" s="40" t="e">
        <f>VLOOKUP(I607,Lists!$D$2:$D$19,1,FALSE)</f>
        <v>#N/A</v>
      </c>
      <c r="CA607" s="40" t="e">
        <f>VLOOKUP($I607,Blends!$B$2:$B$115,1,FALSE)</f>
        <v>#N/A</v>
      </c>
      <c r="CC607" s="218">
        <f>ROUND(IF($I607="Other HFC Blend",(Z607*$L607*SUMIF(Lists!$E$2:$E$133,'Quarterly Information'!$K607,Exchange_Value)+Z607*$N607*SUMIF(Lists!$E$2:$E$133,'Quarterly Information'!$M607,Exchange_Value)+Z607*$P607*SUMIF(Lists!$E$2:$E$133,'Quarterly Information'!$O607,Exchange_Value)+Z607*$R607*SUMIF(Lists!$E$2:$E$133,'Quarterly Information'!$Q607,Exchange_Value)+Z607*$T607*SUMIF(Lists!$E$2:$E$133,'Quarterly Information'!$S607,Exchange_Value))/1000,Z607*SUMIF(Lists!$E$2:$E$133,$I607,Exchange_Value)/1000),1)</f>
        <v>0</v>
      </c>
      <c r="CD607" s="218">
        <f>ROUND(IF($I607="Other HFC Blend",(AA607*$L607*SUMIF(Lists!$E$2:$E$133,'Quarterly Information'!$K607,Exchange_Value)+AA607*$N607*SUMIF(Lists!$E$2:$E$133,'Quarterly Information'!$M607,Exchange_Value)+AA607*$P607*SUMIF(Lists!$E$2:$E$133,'Quarterly Information'!$O607,Exchange_Value)+AA607*$R607*SUMIF(Lists!$E$2:$E$133,'Quarterly Information'!$Q607,Exchange_Value)+AA607*$T607*SUMIF(Lists!$E$2:$E$133,'Quarterly Information'!$S607,Exchange_Value))/1000,AA607*SUMIF(Lists!$E$2:$E$133,$I607,Exchange_Value)/1000),1)</f>
        <v>0</v>
      </c>
      <c r="CE607" s="218">
        <f>ROUND(IF($I607="Other HFC Blend",(AB607*$L607*SUMIF(Lists!$E$2:$E$133,'Quarterly Information'!$K607,Exchange_Value)+AB607*$N607*SUMIF(Lists!$E$2:$E$133,'Quarterly Information'!$M607,Exchange_Value)+AB607*$P607*SUMIF(Lists!$E$2:$E$133,'Quarterly Information'!$O607,Exchange_Value)+AB607*$R607*SUMIF(Lists!$E$2:$E$133,'Quarterly Information'!$Q607,Exchange_Value)+AB607*$T607*SUMIF(Lists!$E$2:$E$133,'Quarterly Information'!$S607,Exchange_Value))/1000,AB607*SUMIF(Lists!$E$2:$E$133,$I607,Exchange_Value)/1000),1)</f>
        <v>0</v>
      </c>
      <c r="CF607" s="218">
        <f>ROUND(IF($I607="Other HFC Blend",(AC607*$L607*SUMIF(Lists!$E$2:$E$133,'Quarterly Information'!$K607,Exchange_Value)+AC607*$N607*SUMIF(Lists!$E$2:$E$133,'Quarterly Information'!$M607,Exchange_Value)+AC607*$P607*SUMIF(Lists!$E$2:$E$133,'Quarterly Information'!$O607,Exchange_Value)+AC607*$R607*SUMIF(Lists!$E$2:$E$133,'Quarterly Information'!$Q607,Exchange_Value)+AC607*$T607*SUMIF(Lists!$E$2:$E$133,'Quarterly Information'!$S607,Exchange_Value))/1000,AC607*SUMIF(Lists!$E$2:$E$133,$I607,Exchange_Value)/1000),1)</f>
        <v>0</v>
      </c>
      <c r="CG607" s="218">
        <f>ROUND(IF($I607="Other HFC Blend",(AD607*$L607*SUMIF(Lists!$E$2:$E$133,'Quarterly Information'!$K607,Exchange_Value)+AD607*$N607*SUMIF(Lists!$E$2:$E$133,'Quarterly Information'!$M607,Exchange_Value)+AD607*$P607*SUMIF(Lists!$E$2:$E$133,'Quarterly Information'!$O607,Exchange_Value)+AD607*$R607*SUMIF(Lists!$E$2:$E$133,'Quarterly Information'!$Q607,Exchange_Value)+AD607*$T607*SUMIF(Lists!$E$2:$E$133,'Quarterly Information'!$S607,Exchange_Value))/1000,AD607*SUMIF(Lists!$E$2:$E$133,$I607,Exchange_Value)/1000),1)</f>
        <v>0</v>
      </c>
      <c r="CH607" s="218">
        <f>ROUND(IF($I607="Other HFC Blend",(AE607*$L607*SUMIF(Lists!$E$2:$E$133,'Quarterly Information'!$K607,Exchange_Value)+AE607*$N607*SUMIF(Lists!$E$2:$E$133,'Quarterly Information'!$M607,Exchange_Value)+AE607*$P607*SUMIF(Lists!$E$2:$E$133,'Quarterly Information'!$O607,Exchange_Value)+AE607*$R607*SUMIF(Lists!$E$2:$E$133,'Quarterly Information'!$Q607,Exchange_Value)+AE607*$T607*SUMIF(Lists!$E$2:$E$133,'Quarterly Information'!$S607,Exchange_Value))/1000,AE607*SUMIF(Lists!$E$2:$E$133,$I607,Exchange_Value)/1000),1)</f>
        <v>0</v>
      </c>
      <c r="CI607" s="218">
        <f>ROUND(IF($I607="Other HFC Blend",(AF607*$L607*SUMIF(Lists!$E$2:$E$133,'Quarterly Information'!$K607,Exchange_Value)+AF607*$N607*SUMIF(Lists!$E$2:$E$133,'Quarterly Information'!$M607,Exchange_Value)+AF607*$P607*SUMIF(Lists!$E$2:$E$133,'Quarterly Information'!$O607,Exchange_Value)+AF607*$R607*SUMIF(Lists!$E$2:$E$133,'Quarterly Information'!$Q607,Exchange_Value)+AF607*$T607*SUMIF(Lists!$E$2:$E$133,'Quarterly Information'!$S607,Exchange_Value))/1000,AF607*SUMIF(Lists!$E$2:$E$133,$I607,Exchange_Value)/1000),1)</f>
        <v>0</v>
      </c>
    </row>
    <row r="608" spans="1:87" ht="14" x14ac:dyDescent="0.25">
      <c r="A608" s="39">
        <v>566</v>
      </c>
      <c r="B608" s="90" t="str">
        <f t="shared" si="385"/>
        <v/>
      </c>
      <c r="C608" s="159"/>
      <c r="D608" s="91"/>
      <c r="E608" s="174"/>
      <c r="F608" s="92"/>
      <c r="G608" s="93"/>
      <c r="H608" s="94"/>
      <c r="I608" s="92"/>
      <c r="J608" s="200"/>
      <c r="K608" s="210"/>
      <c r="L608" s="95"/>
      <c r="M608" s="92"/>
      <c r="N608" s="95"/>
      <c r="O608" s="92"/>
      <c r="P608" s="95"/>
      <c r="Q608" s="128"/>
      <c r="R608" s="95"/>
      <c r="S608" s="128"/>
      <c r="T608" s="211"/>
      <c r="U608" s="203"/>
      <c r="V608" s="92"/>
      <c r="W608" s="96"/>
      <c r="X608" s="92"/>
      <c r="Y608" s="220"/>
      <c r="Z608" s="226"/>
      <c r="AA608" s="165"/>
      <c r="AB608" s="165"/>
      <c r="AC608" s="165"/>
      <c r="AD608" s="165"/>
      <c r="AE608" s="165"/>
      <c r="AF608" s="168"/>
      <c r="AG608"/>
      <c r="AH608" s="107">
        <f t="shared" si="387"/>
        <v>0</v>
      </c>
      <c r="AI608" s="107">
        <f t="shared" si="388"/>
        <v>0</v>
      </c>
      <c r="AJ608" s="107">
        <f t="shared" si="389"/>
        <v>0</v>
      </c>
      <c r="AK608" s="107">
        <f t="shared" si="390"/>
        <v>0</v>
      </c>
      <c r="AL608" s="107">
        <f t="shared" si="391"/>
        <v>0</v>
      </c>
      <c r="AM608" s="107">
        <f t="shared" si="386"/>
        <v>0</v>
      </c>
      <c r="AO608" s="161" t="e">
        <f t="shared" si="392"/>
        <v>#DIV/0!</v>
      </c>
      <c r="AP608" s="161" t="e">
        <f t="shared" si="393"/>
        <v>#DIV/0!</v>
      </c>
      <c r="AQ608" s="161" t="e">
        <f t="shared" si="394"/>
        <v>#DIV/0!</v>
      </c>
      <c r="AR608" s="161" t="e">
        <f t="shared" si="395"/>
        <v>#DIV/0!</v>
      </c>
      <c r="AS608" s="161" t="e">
        <f t="shared" si="396"/>
        <v>#DIV/0!</v>
      </c>
      <c r="AT608" s="107">
        <f t="shared" si="397"/>
        <v>0</v>
      </c>
      <c r="AU608" s="161" t="e">
        <f t="shared" si="398"/>
        <v>#DIV/0!</v>
      </c>
      <c r="AV608" s="161" t="e">
        <f t="shared" si="399"/>
        <v>#DIV/0!</v>
      </c>
      <c r="AW608" s="161" t="e">
        <f t="shared" si="400"/>
        <v>#DIV/0!</v>
      </c>
      <c r="AX608" s="161" t="e">
        <f t="shared" si="401"/>
        <v>#DIV/0!</v>
      </c>
      <c r="AY608" s="161" t="e">
        <f t="shared" si="402"/>
        <v>#DIV/0!</v>
      </c>
      <c r="AZ608" s="107">
        <f t="shared" si="403"/>
        <v>0</v>
      </c>
      <c r="BA608" s="161" t="e">
        <f t="shared" si="404"/>
        <v>#DIV/0!</v>
      </c>
      <c r="BB608" s="161" t="e">
        <f t="shared" si="405"/>
        <v>#DIV/0!</v>
      </c>
      <c r="BC608" s="161" t="e">
        <f t="shared" si="406"/>
        <v>#DIV/0!</v>
      </c>
      <c r="BD608" s="161" t="e">
        <f t="shared" si="407"/>
        <v>#DIV/0!</v>
      </c>
      <c r="BE608" s="161" t="e">
        <f t="shared" si="408"/>
        <v>#DIV/0!</v>
      </c>
      <c r="BF608" s="107">
        <f t="shared" si="409"/>
        <v>0</v>
      </c>
      <c r="BG608" s="161" t="e">
        <f t="shared" si="410"/>
        <v>#DIV/0!</v>
      </c>
      <c r="BH608" s="161" t="e">
        <f t="shared" si="411"/>
        <v>#DIV/0!</v>
      </c>
      <c r="BI608" s="161" t="e">
        <f t="shared" si="412"/>
        <v>#DIV/0!</v>
      </c>
      <c r="BJ608" s="161" t="e">
        <f t="shared" si="413"/>
        <v>#DIV/0!</v>
      </c>
      <c r="BK608" s="161" t="e">
        <f t="shared" si="414"/>
        <v>#DIV/0!</v>
      </c>
      <c r="BL608" s="107">
        <f t="shared" si="415"/>
        <v>0</v>
      </c>
      <c r="BM608" s="161" t="e">
        <f t="shared" si="416"/>
        <v>#DIV/0!</v>
      </c>
      <c r="BN608" s="161" t="e">
        <f t="shared" si="417"/>
        <v>#DIV/0!</v>
      </c>
      <c r="BO608" s="161" t="e">
        <f t="shared" si="418"/>
        <v>#DIV/0!</v>
      </c>
      <c r="BP608" s="161" t="e">
        <f t="shared" si="419"/>
        <v>#DIV/0!</v>
      </c>
      <c r="BQ608" s="161" t="e">
        <f t="shared" si="420"/>
        <v>#DIV/0!</v>
      </c>
      <c r="BR608" s="107">
        <f t="shared" si="421"/>
        <v>0</v>
      </c>
      <c r="BS608" s="161" t="e">
        <f t="shared" si="422"/>
        <v>#DIV/0!</v>
      </c>
      <c r="BT608" s="161" t="e">
        <f t="shared" si="423"/>
        <v>#DIV/0!</v>
      </c>
      <c r="BU608" s="161" t="e">
        <f t="shared" si="424"/>
        <v>#DIV/0!</v>
      </c>
      <c r="BV608" s="161" t="e">
        <f t="shared" si="425"/>
        <v>#DIV/0!</v>
      </c>
      <c r="BW608" s="161" t="e">
        <f t="shared" si="426"/>
        <v>#DIV/0!</v>
      </c>
      <c r="BX608" s="107">
        <f t="shared" si="427"/>
        <v>0</v>
      </c>
      <c r="BZ608" s="40" t="e">
        <f>VLOOKUP(I608,Lists!$D$2:$D$19,1,FALSE)</f>
        <v>#N/A</v>
      </c>
      <c r="CA608" s="40" t="e">
        <f>VLOOKUP($I608,Blends!$B$2:$B$115,1,FALSE)</f>
        <v>#N/A</v>
      </c>
      <c r="CC608" s="218">
        <f>ROUND(IF($I608="Other HFC Blend",(Z608*$L608*SUMIF(Lists!$E$2:$E$133,'Quarterly Information'!$K608,Exchange_Value)+Z608*$N608*SUMIF(Lists!$E$2:$E$133,'Quarterly Information'!$M608,Exchange_Value)+Z608*$P608*SUMIF(Lists!$E$2:$E$133,'Quarterly Information'!$O608,Exchange_Value)+Z608*$R608*SUMIF(Lists!$E$2:$E$133,'Quarterly Information'!$Q608,Exchange_Value)+Z608*$T608*SUMIF(Lists!$E$2:$E$133,'Quarterly Information'!$S608,Exchange_Value))/1000,Z608*SUMIF(Lists!$E$2:$E$133,$I608,Exchange_Value)/1000),1)</f>
        <v>0</v>
      </c>
      <c r="CD608" s="218">
        <f>ROUND(IF($I608="Other HFC Blend",(AA608*$L608*SUMIF(Lists!$E$2:$E$133,'Quarterly Information'!$K608,Exchange_Value)+AA608*$N608*SUMIF(Lists!$E$2:$E$133,'Quarterly Information'!$M608,Exchange_Value)+AA608*$P608*SUMIF(Lists!$E$2:$E$133,'Quarterly Information'!$O608,Exchange_Value)+AA608*$R608*SUMIF(Lists!$E$2:$E$133,'Quarterly Information'!$Q608,Exchange_Value)+AA608*$T608*SUMIF(Lists!$E$2:$E$133,'Quarterly Information'!$S608,Exchange_Value))/1000,AA608*SUMIF(Lists!$E$2:$E$133,$I608,Exchange_Value)/1000),1)</f>
        <v>0</v>
      </c>
      <c r="CE608" s="218">
        <f>ROUND(IF($I608="Other HFC Blend",(AB608*$L608*SUMIF(Lists!$E$2:$E$133,'Quarterly Information'!$K608,Exchange_Value)+AB608*$N608*SUMIF(Lists!$E$2:$E$133,'Quarterly Information'!$M608,Exchange_Value)+AB608*$P608*SUMIF(Lists!$E$2:$E$133,'Quarterly Information'!$O608,Exchange_Value)+AB608*$R608*SUMIF(Lists!$E$2:$E$133,'Quarterly Information'!$Q608,Exchange_Value)+AB608*$T608*SUMIF(Lists!$E$2:$E$133,'Quarterly Information'!$S608,Exchange_Value))/1000,AB608*SUMIF(Lists!$E$2:$E$133,$I608,Exchange_Value)/1000),1)</f>
        <v>0</v>
      </c>
      <c r="CF608" s="218">
        <f>ROUND(IF($I608="Other HFC Blend",(AC608*$L608*SUMIF(Lists!$E$2:$E$133,'Quarterly Information'!$K608,Exchange_Value)+AC608*$N608*SUMIF(Lists!$E$2:$E$133,'Quarterly Information'!$M608,Exchange_Value)+AC608*$P608*SUMIF(Lists!$E$2:$E$133,'Quarterly Information'!$O608,Exchange_Value)+AC608*$R608*SUMIF(Lists!$E$2:$E$133,'Quarterly Information'!$Q608,Exchange_Value)+AC608*$T608*SUMIF(Lists!$E$2:$E$133,'Quarterly Information'!$S608,Exchange_Value))/1000,AC608*SUMIF(Lists!$E$2:$E$133,$I608,Exchange_Value)/1000),1)</f>
        <v>0</v>
      </c>
      <c r="CG608" s="218">
        <f>ROUND(IF($I608="Other HFC Blend",(AD608*$L608*SUMIF(Lists!$E$2:$E$133,'Quarterly Information'!$K608,Exchange_Value)+AD608*$N608*SUMIF(Lists!$E$2:$E$133,'Quarterly Information'!$M608,Exchange_Value)+AD608*$P608*SUMIF(Lists!$E$2:$E$133,'Quarterly Information'!$O608,Exchange_Value)+AD608*$R608*SUMIF(Lists!$E$2:$E$133,'Quarterly Information'!$Q608,Exchange_Value)+AD608*$T608*SUMIF(Lists!$E$2:$E$133,'Quarterly Information'!$S608,Exchange_Value))/1000,AD608*SUMIF(Lists!$E$2:$E$133,$I608,Exchange_Value)/1000),1)</f>
        <v>0</v>
      </c>
      <c r="CH608" s="218">
        <f>ROUND(IF($I608="Other HFC Blend",(AE608*$L608*SUMIF(Lists!$E$2:$E$133,'Quarterly Information'!$K608,Exchange_Value)+AE608*$N608*SUMIF(Lists!$E$2:$E$133,'Quarterly Information'!$M608,Exchange_Value)+AE608*$P608*SUMIF(Lists!$E$2:$E$133,'Quarterly Information'!$O608,Exchange_Value)+AE608*$R608*SUMIF(Lists!$E$2:$E$133,'Quarterly Information'!$Q608,Exchange_Value)+AE608*$T608*SUMIF(Lists!$E$2:$E$133,'Quarterly Information'!$S608,Exchange_Value))/1000,AE608*SUMIF(Lists!$E$2:$E$133,$I608,Exchange_Value)/1000),1)</f>
        <v>0</v>
      </c>
      <c r="CI608" s="218">
        <f>ROUND(IF($I608="Other HFC Blend",(AF608*$L608*SUMIF(Lists!$E$2:$E$133,'Quarterly Information'!$K608,Exchange_Value)+AF608*$N608*SUMIF(Lists!$E$2:$E$133,'Quarterly Information'!$M608,Exchange_Value)+AF608*$P608*SUMIF(Lists!$E$2:$E$133,'Quarterly Information'!$O608,Exchange_Value)+AF608*$R608*SUMIF(Lists!$E$2:$E$133,'Quarterly Information'!$Q608,Exchange_Value)+AF608*$T608*SUMIF(Lists!$E$2:$E$133,'Quarterly Information'!$S608,Exchange_Value))/1000,AF608*SUMIF(Lists!$E$2:$E$133,$I608,Exchange_Value)/1000),1)</f>
        <v>0</v>
      </c>
    </row>
    <row r="609" spans="1:87" ht="14" x14ac:dyDescent="0.25">
      <c r="A609" s="39">
        <v>567</v>
      </c>
      <c r="B609" s="90" t="str">
        <f t="shared" si="385"/>
        <v/>
      </c>
      <c r="C609" s="159"/>
      <c r="D609" s="91"/>
      <c r="E609" s="174"/>
      <c r="F609" s="92"/>
      <c r="G609" s="93"/>
      <c r="H609" s="94"/>
      <c r="I609" s="92"/>
      <c r="J609" s="200"/>
      <c r="K609" s="210"/>
      <c r="L609" s="95"/>
      <c r="M609" s="92"/>
      <c r="N609" s="95"/>
      <c r="O609" s="92"/>
      <c r="P609" s="95"/>
      <c r="Q609" s="128"/>
      <c r="R609" s="95"/>
      <c r="S609" s="128"/>
      <c r="T609" s="211"/>
      <c r="U609" s="203"/>
      <c r="V609" s="92"/>
      <c r="W609" s="96"/>
      <c r="X609" s="92"/>
      <c r="Y609" s="220"/>
      <c r="Z609" s="226"/>
      <c r="AA609" s="165"/>
      <c r="AB609" s="165"/>
      <c r="AC609" s="165"/>
      <c r="AD609" s="165"/>
      <c r="AE609" s="165"/>
      <c r="AF609" s="168"/>
      <c r="AG609"/>
      <c r="AH609" s="107">
        <f t="shared" si="387"/>
        <v>0</v>
      </c>
      <c r="AI609" s="107">
        <f t="shared" si="388"/>
        <v>0</v>
      </c>
      <c r="AJ609" s="107">
        <f t="shared" si="389"/>
        <v>0</v>
      </c>
      <c r="AK609" s="107">
        <f t="shared" si="390"/>
        <v>0</v>
      </c>
      <c r="AL609" s="107">
        <f t="shared" si="391"/>
        <v>0</v>
      </c>
      <c r="AM609" s="107">
        <f t="shared" si="386"/>
        <v>0</v>
      </c>
      <c r="AO609" s="161" t="e">
        <f t="shared" si="392"/>
        <v>#DIV/0!</v>
      </c>
      <c r="AP609" s="161" t="e">
        <f t="shared" si="393"/>
        <v>#DIV/0!</v>
      </c>
      <c r="AQ609" s="161" t="e">
        <f t="shared" si="394"/>
        <v>#DIV/0!</v>
      </c>
      <c r="AR609" s="161" t="e">
        <f t="shared" si="395"/>
        <v>#DIV/0!</v>
      </c>
      <c r="AS609" s="161" t="e">
        <f t="shared" si="396"/>
        <v>#DIV/0!</v>
      </c>
      <c r="AT609" s="107">
        <f t="shared" si="397"/>
        <v>0</v>
      </c>
      <c r="AU609" s="161" t="e">
        <f t="shared" si="398"/>
        <v>#DIV/0!</v>
      </c>
      <c r="AV609" s="161" t="e">
        <f t="shared" si="399"/>
        <v>#DIV/0!</v>
      </c>
      <c r="AW609" s="161" t="e">
        <f t="shared" si="400"/>
        <v>#DIV/0!</v>
      </c>
      <c r="AX609" s="161" t="e">
        <f t="shared" si="401"/>
        <v>#DIV/0!</v>
      </c>
      <c r="AY609" s="161" t="e">
        <f t="shared" si="402"/>
        <v>#DIV/0!</v>
      </c>
      <c r="AZ609" s="107">
        <f t="shared" si="403"/>
        <v>0</v>
      </c>
      <c r="BA609" s="161" t="e">
        <f t="shared" si="404"/>
        <v>#DIV/0!</v>
      </c>
      <c r="BB609" s="161" t="e">
        <f t="shared" si="405"/>
        <v>#DIV/0!</v>
      </c>
      <c r="BC609" s="161" t="e">
        <f t="shared" si="406"/>
        <v>#DIV/0!</v>
      </c>
      <c r="BD609" s="161" t="e">
        <f t="shared" si="407"/>
        <v>#DIV/0!</v>
      </c>
      <c r="BE609" s="161" t="e">
        <f t="shared" si="408"/>
        <v>#DIV/0!</v>
      </c>
      <c r="BF609" s="107">
        <f t="shared" si="409"/>
        <v>0</v>
      </c>
      <c r="BG609" s="161" t="e">
        <f t="shared" si="410"/>
        <v>#DIV/0!</v>
      </c>
      <c r="BH609" s="161" t="e">
        <f t="shared" si="411"/>
        <v>#DIV/0!</v>
      </c>
      <c r="BI609" s="161" t="e">
        <f t="shared" si="412"/>
        <v>#DIV/0!</v>
      </c>
      <c r="BJ609" s="161" t="e">
        <f t="shared" si="413"/>
        <v>#DIV/0!</v>
      </c>
      <c r="BK609" s="161" t="e">
        <f t="shared" si="414"/>
        <v>#DIV/0!</v>
      </c>
      <c r="BL609" s="107">
        <f t="shared" si="415"/>
        <v>0</v>
      </c>
      <c r="BM609" s="161" t="e">
        <f t="shared" si="416"/>
        <v>#DIV/0!</v>
      </c>
      <c r="BN609" s="161" t="e">
        <f t="shared" si="417"/>
        <v>#DIV/0!</v>
      </c>
      <c r="BO609" s="161" t="e">
        <f t="shared" si="418"/>
        <v>#DIV/0!</v>
      </c>
      <c r="BP609" s="161" t="e">
        <f t="shared" si="419"/>
        <v>#DIV/0!</v>
      </c>
      <c r="BQ609" s="161" t="e">
        <f t="shared" si="420"/>
        <v>#DIV/0!</v>
      </c>
      <c r="BR609" s="107">
        <f t="shared" si="421"/>
        <v>0</v>
      </c>
      <c r="BS609" s="161" t="e">
        <f t="shared" si="422"/>
        <v>#DIV/0!</v>
      </c>
      <c r="BT609" s="161" t="e">
        <f t="shared" si="423"/>
        <v>#DIV/0!</v>
      </c>
      <c r="BU609" s="161" t="e">
        <f t="shared" si="424"/>
        <v>#DIV/0!</v>
      </c>
      <c r="BV609" s="161" t="e">
        <f t="shared" si="425"/>
        <v>#DIV/0!</v>
      </c>
      <c r="BW609" s="161" t="e">
        <f t="shared" si="426"/>
        <v>#DIV/0!</v>
      </c>
      <c r="BX609" s="107">
        <f t="shared" si="427"/>
        <v>0</v>
      </c>
      <c r="BZ609" s="40" t="e">
        <f>VLOOKUP(I609,Lists!$D$2:$D$19,1,FALSE)</f>
        <v>#N/A</v>
      </c>
      <c r="CA609" s="40" t="e">
        <f>VLOOKUP($I609,Blends!$B$2:$B$115,1,FALSE)</f>
        <v>#N/A</v>
      </c>
      <c r="CC609" s="218">
        <f>ROUND(IF($I609="Other HFC Blend",(Z609*$L609*SUMIF(Lists!$E$2:$E$133,'Quarterly Information'!$K609,Exchange_Value)+Z609*$N609*SUMIF(Lists!$E$2:$E$133,'Quarterly Information'!$M609,Exchange_Value)+Z609*$P609*SUMIF(Lists!$E$2:$E$133,'Quarterly Information'!$O609,Exchange_Value)+Z609*$R609*SUMIF(Lists!$E$2:$E$133,'Quarterly Information'!$Q609,Exchange_Value)+Z609*$T609*SUMIF(Lists!$E$2:$E$133,'Quarterly Information'!$S609,Exchange_Value))/1000,Z609*SUMIF(Lists!$E$2:$E$133,$I609,Exchange_Value)/1000),1)</f>
        <v>0</v>
      </c>
      <c r="CD609" s="218">
        <f>ROUND(IF($I609="Other HFC Blend",(AA609*$L609*SUMIF(Lists!$E$2:$E$133,'Quarterly Information'!$K609,Exchange_Value)+AA609*$N609*SUMIF(Lists!$E$2:$E$133,'Quarterly Information'!$M609,Exchange_Value)+AA609*$P609*SUMIF(Lists!$E$2:$E$133,'Quarterly Information'!$O609,Exchange_Value)+AA609*$R609*SUMIF(Lists!$E$2:$E$133,'Quarterly Information'!$Q609,Exchange_Value)+AA609*$T609*SUMIF(Lists!$E$2:$E$133,'Quarterly Information'!$S609,Exchange_Value))/1000,AA609*SUMIF(Lists!$E$2:$E$133,$I609,Exchange_Value)/1000),1)</f>
        <v>0</v>
      </c>
      <c r="CE609" s="218">
        <f>ROUND(IF($I609="Other HFC Blend",(AB609*$L609*SUMIF(Lists!$E$2:$E$133,'Quarterly Information'!$K609,Exchange_Value)+AB609*$N609*SUMIF(Lists!$E$2:$E$133,'Quarterly Information'!$M609,Exchange_Value)+AB609*$P609*SUMIF(Lists!$E$2:$E$133,'Quarterly Information'!$O609,Exchange_Value)+AB609*$R609*SUMIF(Lists!$E$2:$E$133,'Quarterly Information'!$Q609,Exchange_Value)+AB609*$T609*SUMIF(Lists!$E$2:$E$133,'Quarterly Information'!$S609,Exchange_Value))/1000,AB609*SUMIF(Lists!$E$2:$E$133,$I609,Exchange_Value)/1000),1)</f>
        <v>0</v>
      </c>
      <c r="CF609" s="218">
        <f>ROUND(IF($I609="Other HFC Blend",(AC609*$L609*SUMIF(Lists!$E$2:$E$133,'Quarterly Information'!$K609,Exchange_Value)+AC609*$N609*SUMIF(Lists!$E$2:$E$133,'Quarterly Information'!$M609,Exchange_Value)+AC609*$P609*SUMIF(Lists!$E$2:$E$133,'Quarterly Information'!$O609,Exchange_Value)+AC609*$R609*SUMIF(Lists!$E$2:$E$133,'Quarterly Information'!$Q609,Exchange_Value)+AC609*$T609*SUMIF(Lists!$E$2:$E$133,'Quarterly Information'!$S609,Exchange_Value))/1000,AC609*SUMIF(Lists!$E$2:$E$133,$I609,Exchange_Value)/1000),1)</f>
        <v>0</v>
      </c>
      <c r="CG609" s="218">
        <f>ROUND(IF($I609="Other HFC Blend",(AD609*$L609*SUMIF(Lists!$E$2:$E$133,'Quarterly Information'!$K609,Exchange_Value)+AD609*$N609*SUMIF(Lists!$E$2:$E$133,'Quarterly Information'!$M609,Exchange_Value)+AD609*$P609*SUMIF(Lists!$E$2:$E$133,'Quarterly Information'!$O609,Exchange_Value)+AD609*$R609*SUMIF(Lists!$E$2:$E$133,'Quarterly Information'!$Q609,Exchange_Value)+AD609*$T609*SUMIF(Lists!$E$2:$E$133,'Quarterly Information'!$S609,Exchange_Value))/1000,AD609*SUMIF(Lists!$E$2:$E$133,$I609,Exchange_Value)/1000),1)</f>
        <v>0</v>
      </c>
      <c r="CH609" s="218">
        <f>ROUND(IF($I609="Other HFC Blend",(AE609*$L609*SUMIF(Lists!$E$2:$E$133,'Quarterly Information'!$K609,Exchange_Value)+AE609*$N609*SUMIF(Lists!$E$2:$E$133,'Quarterly Information'!$M609,Exchange_Value)+AE609*$P609*SUMIF(Lists!$E$2:$E$133,'Quarterly Information'!$O609,Exchange_Value)+AE609*$R609*SUMIF(Lists!$E$2:$E$133,'Quarterly Information'!$Q609,Exchange_Value)+AE609*$T609*SUMIF(Lists!$E$2:$E$133,'Quarterly Information'!$S609,Exchange_Value))/1000,AE609*SUMIF(Lists!$E$2:$E$133,$I609,Exchange_Value)/1000),1)</f>
        <v>0</v>
      </c>
      <c r="CI609" s="218">
        <f>ROUND(IF($I609="Other HFC Blend",(AF609*$L609*SUMIF(Lists!$E$2:$E$133,'Quarterly Information'!$K609,Exchange_Value)+AF609*$N609*SUMIF(Lists!$E$2:$E$133,'Quarterly Information'!$M609,Exchange_Value)+AF609*$P609*SUMIF(Lists!$E$2:$E$133,'Quarterly Information'!$O609,Exchange_Value)+AF609*$R609*SUMIF(Lists!$E$2:$E$133,'Quarterly Information'!$Q609,Exchange_Value)+AF609*$T609*SUMIF(Lists!$E$2:$E$133,'Quarterly Information'!$S609,Exchange_Value))/1000,AF609*SUMIF(Lists!$E$2:$E$133,$I609,Exchange_Value)/1000),1)</f>
        <v>0</v>
      </c>
    </row>
    <row r="610" spans="1:87" ht="14" x14ac:dyDescent="0.25">
      <c r="A610" s="39">
        <v>568</v>
      </c>
      <c r="B610" s="90" t="str">
        <f t="shared" si="385"/>
        <v/>
      </c>
      <c r="C610" s="159"/>
      <c r="D610" s="91"/>
      <c r="E610" s="174"/>
      <c r="F610" s="92"/>
      <c r="G610" s="93"/>
      <c r="H610" s="94"/>
      <c r="I610" s="92"/>
      <c r="J610" s="200"/>
      <c r="K610" s="210"/>
      <c r="L610" s="95"/>
      <c r="M610" s="92"/>
      <c r="N610" s="95"/>
      <c r="O610" s="92"/>
      <c r="P610" s="95"/>
      <c r="Q610" s="128"/>
      <c r="R610" s="95"/>
      <c r="S610" s="128"/>
      <c r="T610" s="211"/>
      <c r="U610" s="203"/>
      <c r="V610" s="92"/>
      <c r="W610" s="96"/>
      <c r="X610" s="92"/>
      <c r="Y610" s="220"/>
      <c r="Z610" s="226"/>
      <c r="AA610" s="165"/>
      <c r="AB610" s="165"/>
      <c r="AC610" s="165"/>
      <c r="AD610" s="165"/>
      <c r="AE610" s="165"/>
      <c r="AF610" s="168"/>
      <c r="AG610"/>
      <c r="AH610" s="107">
        <f t="shared" si="387"/>
        <v>0</v>
      </c>
      <c r="AI610" s="107">
        <f t="shared" si="388"/>
        <v>0</v>
      </c>
      <c r="AJ610" s="107">
        <f t="shared" si="389"/>
        <v>0</v>
      </c>
      <c r="AK610" s="107">
        <f t="shared" si="390"/>
        <v>0</v>
      </c>
      <c r="AL610" s="107">
        <f t="shared" si="391"/>
        <v>0</v>
      </c>
      <c r="AM610" s="107">
        <f t="shared" si="386"/>
        <v>0</v>
      </c>
      <c r="AO610" s="161" t="e">
        <f t="shared" si="392"/>
        <v>#DIV/0!</v>
      </c>
      <c r="AP610" s="161" t="e">
        <f t="shared" si="393"/>
        <v>#DIV/0!</v>
      </c>
      <c r="AQ610" s="161" t="e">
        <f t="shared" si="394"/>
        <v>#DIV/0!</v>
      </c>
      <c r="AR610" s="161" t="e">
        <f t="shared" si="395"/>
        <v>#DIV/0!</v>
      </c>
      <c r="AS610" s="161" t="e">
        <f t="shared" si="396"/>
        <v>#DIV/0!</v>
      </c>
      <c r="AT610" s="107">
        <f t="shared" si="397"/>
        <v>0</v>
      </c>
      <c r="AU610" s="161" t="e">
        <f t="shared" si="398"/>
        <v>#DIV/0!</v>
      </c>
      <c r="AV610" s="161" t="e">
        <f t="shared" si="399"/>
        <v>#DIV/0!</v>
      </c>
      <c r="AW610" s="161" t="e">
        <f t="shared" si="400"/>
        <v>#DIV/0!</v>
      </c>
      <c r="AX610" s="161" t="e">
        <f t="shared" si="401"/>
        <v>#DIV/0!</v>
      </c>
      <c r="AY610" s="161" t="e">
        <f t="shared" si="402"/>
        <v>#DIV/0!</v>
      </c>
      <c r="AZ610" s="107">
        <f t="shared" si="403"/>
        <v>0</v>
      </c>
      <c r="BA610" s="161" t="e">
        <f t="shared" si="404"/>
        <v>#DIV/0!</v>
      </c>
      <c r="BB610" s="161" t="e">
        <f t="shared" si="405"/>
        <v>#DIV/0!</v>
      </c>
      <c r="BC610" s="161" t="e">
        <f t="shared" si="406"/>
        <v>#DIV/0!</v>
      </c>
      <c r="BD610" s="161" t="e">
        <f t="shared" si="407"/>
        <v>#DIV/0!</v>
      </c>
      <c r="BE610" s="161" t="e">
        <f t="shared" si="408"/>
        <v>#DIV/0!</v>
      </c>
      <c r="BF610" s="107">
        <f t="shared" si="409"/>
        <v>0</v>
      </c>
      <c r="BG610" s="161" t="e">
        <f t="shared" si="410"/>
        <v>#DIV/0!</v>
      </c>
      <c r="BH610" s="161" t="e">
        <f t="shared" si="411"/>
        <v>#DIV/0!</v>
      </c>
      <c r="BI610" s="161" t="e">
        <f t="shared" si="412"/>
        <v>#DIV/0!</v>
      </c>
      <c r="BJ610" s="161" t="e">
        <f t="shared" si="413"/>
        <v>#DIV/0!</v>
      </c>
      <c r="BK610" s="161" t="e">
        <f t="shared" si="414"/>
        <v>#DIV/0!</v>
      </c>
      <c r="BL610" s="107">
        <f t="shared" si="415"/>
        <v>0</v>
      </c>
      <c r="BM610" s="161" t="e">
        <f t="shared" si="416"/>
        <v>#DIV/0!</v>
      </c>
      <c r="BN610" s="161" t="e">
        <f t="shared" si="417"/>
        <v>#DIV/0!</v>
      </c>
      <c r="BO610" s="161" t="e">
        <f t="shared" si="418"/>
        <v>#DIV/0!</v>
      </c>
      <c r="BP610" s="161" t="e">
        <f t="shared" si="419"/>
        <v>#DIV/0!</v>
      </c>
      <c r="BQ610" s="161" t="e">
        <f t="shared" si="420"/>
        <v>#DIV/0!</v>
      </c>
      <c r="BR610" s="107">
        <f t="shared" si="421"/>
        <v>0</v>
      </c>
      <c r="BS610" s="161" t="e">
        <f t="shared" si="422"/>
        <v>#DIV/0!</v>
      </c>
      <c r="BT610" s="161" t="e">
        <f t="shared" si="423"/>
        <v>#DIV/0!</v>
      </c>
      <c r="BU610" s="161" t="e">
        <f t="shared" si="424"/>
        <v>#DIV/0!</v>
      </c>
      <c r="BV610" s="161" t="e">
        <f t="shared" si="425"/>
        <v>#DIV/0!</v>
      </c>
      <c r="BW610" s="161" t="e">
        <f t="shared" si="426"/>
        <v>#DIV/0!</v>
      </c>
      <c r="BX610" s="107">
        <f t="shared" si="427"/>
        <v>0</v>
      </c>
      <c r="BZ610" s="40" t="e">
        <f>VLOOKUP(I610,Lists!$D$2:$D$19,1,FALSE)</f>
        <v>#N/A</v>
      </c>
      <c r="CA610" s="40" t="e">
        <f>VLOOKUP($I610,Blends!$B$2:$B$115,1,FALSE)</f>
        <v>#N/A</v>
      </c>
      <c r="CC610" s="218">
        <f>ROUND(IF($I610="Other HFC Blend",(Z610*$L610*SUMIF(Lists!$E$2:$E$133,'Quarterly Information'!$K610,Exchange_Value)+Z610*$N610*SUMIF(Lists!$E$2:$E$133,'Quarterly Information'!$M610,Exchange_Value)+Z610*$P610*SUMIF(Lists!$E$2:$E$133,'Quarterly Information'!$O610,Exchange_Value)+Z610*$R610*SUMIF(Lists!$E$2:$E$133,'Quarterly Information'!$Q610,Exchange_Value)+Z610*$T610*SUMIF(Lists!$E$2:$E$133,'Quarterly Information'!$S610,Exchange_Value))/1000,Z610*SUMIF(Lists!$E$2:$E$133,$I610,Exchange_Value)/1000),1)</f>
        <v>0</v>
      </c>
      <c r="CD610" s="218">
        <f>ROUND(IF($I610="Other HFC Blend",(AA610*$L610*SUMIF(Lists!$E$2:$E$133,'Quarterly Information'!$K610,Exchange_Value)+AA610*$N610*SUMIF(Lists!$E$2:$E$133,'Quarterly Information'!$M610,Exchange_Value)+AA610*$P610*SUMIF(Lists!$E$2:$E$133,'Quarterly Information'!$O610,Exchange_Value)+AA610*$R610*SUMIF(Lists!$E$2:$E$133,'Quarterly Information'!$Q610,Exchange_Value)+AA610*$T610*SUMIF(Lists!$E$2:$E$133,'Quarterly Information'!$S610,Exchange_Value))/1000,AA610*SUMIF(Lists!$E$2:$E$133,$I610,Exchange_Value)/1000),1)</f>
        <v>0</v>
      </c>
      <c r="CE610" s="218">
        <f>ROUND(IF($I610="Other HFC Blend",(AB610*$L610*SUMIF(Lists!$E$2:$E$133,'Quarterly Information'!$K610,Exchange_Value)+AB610*$N610*SUMIF(Lists!$E$2:$E$133,'Quarterly Information'!$M610,Exchange_Value)+AB610*$P610*SUMIF(Lists!$E$2:$E$133,'Quarterly Information'!$O610,Exchange_Value)+AB610*$R610*SUMIF(Lists!$E$2:$E$133,'Quarterly Information'!$Q610,Exchange_Value)+AB610*$T610*SUMIF(Lists!$E$2:$E$133,'Quarterly Information'!$S610,Exchange_Value))/1000,AB610*SUMIF(Lists!$E$2:$E$133,$I610,Exchange_Value)/1000),1)</f>
        <v>0</v>
      </c>
      <c r="CF610" s="218">
        <f>ROUND(IF($I610="Other HFC Blend",(AC610*$L610*SUMIF(Lists!$E$2:$E$133,'Quarterly Information'!$K610,Exchange_Value)+AC610*$N610*SUMIF(Lists!$E$2:$E$133,'Quarterly Information'!$M610,Exchange_Value)+AC610*$P610*SUMIF(Lists!$E$2:$E$133,'Quarterly Information'!$O610,Exchange_Value)+AC610*$R610*SUMIF(Lists!$E$2:$E$133,'Quarterly Information'!$Q610,Exchange_Value)+AC610*$T610*SUMIF(Lists!$E$2:$E$133,'Quarterly Information'!$S610,Exchange_Value))/1000,AC610*SUMIF(Lists!$E$2:$E$133,$I610,Exchange_Value)/1000),1)</f>
        <v>0</v>
      </c>
      <c r="CG610" s="218">
        <f>ROUND(IF($I610="Other HFC Blend",(AD610*$L610*SUMIF(Lists!$E$2:$E$133,'Quarterly Information'!$K610,Exchange_Value)+AD610*$N610*SUMIF(Lists!$E$2:$E$133,'Quarterly Information'!$M610,Exchange_Value)+AD610*$P610*SUMIF(Lists!$E$2:$E$133,'Quarterly Information'!$O610,Exchange_Value)+AD610*$R610*SUMIF(Lists!$E$2:$E$133,'Quarterly Information'!$Q610,Exchange_Value)+AD610*$T610*SUMIF(Lists!$E$2:$E$133,'Quarterly Information'!$S610,Exchange_Value))/1000,AD610*SUMIF(Lists!$E$2:$E$133,$I610,Exchange_Value)/1000),1)</f>
        <v>0</v>
      </c>
      <c r="CH610" s="218">
        <f>ROUND(IF($I610="Other HFC Blend",(AE610*$L610*SUMIF(Lists!$E$2:$E$133,'Quarterly Information'!$K610,Exchange_Value)+AE610*$N610*SUMIF(Lists!$E$2:$E$133,'Quarterly Information'!$M610,Exchange_Value)+AE610*$P610*SUMIF(Lists!$E$2:$E$133,'Quarterly Information'!$O610,Exchange_Value)+AE610*$R610*SUMIF(Lists!$E$2:$E$133,'Quarterly Information'!$Q610,Exchange_Value)+AE610*$T610*SUMIF(Lists!$E$2:$E$133,'Quarterly Information'!$S610,Exchange_Value))/1000,AE610*SUMIF(Lists!$E$2:$E$133,$I610,Exchange_Value)/1000),1)</f>
        <v>0</v>
      </c>
      <c r="CI610" s="218">
        <f>ROUND(IF($I610="Other HFC Blend",(AF610*$L610*SUMIF(Lists!$E$2:$E$133,'Quarterly Information'!$K610,Exchange_Value)+AF610*$N610*SUMIF(Lists!$E$2:$E$133,'Quarterly Information'!$M610,Exchange_Value)+AF610*$P610*SUMIF(Lists!$E$2:$E$133,'Quarterly Information'!$O610,Exchange_Value)+AF610*$R610*SUMIF(Lists!$E$2:$E$133,'Quarterly Information'!$Q610,Exchange_Value)+AF610*$T610*SUMIF(Lists!$E$2:$E$133,'Quarterly Information'!$S610,Exchange_Value))/1000,AF610*SUMIF(Lists!$E$2:$E$133,$I610,Exchange_Value)/1000),1)</f>
        <v>0</v>
      </c>
    </row>
    <row r="611" spans="1:87" ht="14" x14ac:dyDescent="0.25">
      <c r="A611" s="39">
        <v>569</v>
      </c>
      <c r="B611" s="90" t="str">
        <f t="shared" si="385"/>
        <v/>
      </c>
      <c r="C611" s="159"/>
      <c r="D611" s="91"/>
      <c r="E611" s="174"/>
      <c r="F611" s="92"/>
      <c r="G611" s="93"/>
      <c r="H611" s="94"/>
      <c r="I611" s="92"/>
      <c r="J611" s="200"/>
      <c r="K611" s="210"/>
      <c r="L611" s="95"/>
      <c r="M611" s="92"/>
      <c r="N611" s="95"/>
      <c r="O611" s="92"/>
      <c r="P611" s="95"/>
      <c r="Q611" s="128"/>
      <c r="R611" s="95"/>
      <c r="S611" s="128"/>
      <c r="T611" s="211"/>
      <c r="U611" s="203"/>
      <c r="V611" s="92"/>
      <c r="W611" s="96"/>
      <c r="X611" s="92"/>
      <c r="Y611" s="220"/>
      <c r="Z611" s="226"/>
      <c r="AA611" s="165"/>
      <c r="AB611" s="165"/>
      <c r="AC611" s="165"/>
      <c r="AD611" s="165"/>
      <c r="AE611" s="165"/>
      <c r="AF611" s="168"/>
      <c r="AG611"/>
      <c r="AH611" s="107">
        <f t="shared" si="387"/>
        <v>0</v>
      </c>
      <c r="AI611" s="107">
        <f t="shared" si="388"/>
        <v>0</v>
      </c>
      <c r="AJ611" s="107">
        <f t="shared" si="389"/>
        <v>0</v>
      </c>
      <c r="AK611" s="107">
        <f t="shared" si="390"/>
        <v>0</v>
      </c>
      <c r="AL611" s="107">
        <f t="shared" si="391"/>
        <v>0</v>
      </c>
      <c r="AM611" s="107">
        <f t="shared" si="386"/>
        <v>0</v>
      </c>
      <c r="AO611" s="161" t="e">
        <f t="shared" si="392"/>
        <v>#DIV/0!</v>
      </c>
      <c r="AP611" s="161" t="e">
        <f t="shared" si="393"/>
        <v>#DIV/0!</v>
      </c>
      <c r="AQ611" s="161" t="e">
        <f t="shared" si="394"/>
        <v>#DIV/0!</v>
      </c>
      <c r="AR611" s="161" t="e">
        <f t="shared" si="395"/>
        <v>#DIV/0!</v>
      </c>
      <c r="AS611" s="161" t="e">
        <f t="shared" si="396"/>
        <v>#DIV/0!</v>
      </c>
      <c r="AT611" s="107">
        <f t="shared" si="397"/>
        <v>0</v>
      </c>
      <c r="AU611" s="161" t="e">
        <f t="shared" si="398"/>
        <v>#DIV/0!</v>
      </c>
      <c r="AV611" s="161" t="e">
        <f t="shared" si="399"/>
        <v>#DIV/0!</v>
      </c>
      <c r="AW611" s="161" t="e">
        <f t="shared" si="400"/>
        <v>#DIV/0!</v>
      </c>
      <c r="AX611" s="161" t="e">
        <f t="shared" si="401"/>
        <v>#DIV/0!</v>
      </c>
      <c r="AY611" s="161" t="e">
        <f t="shared" si="402"/>
        <v>#DIV/0!</v>
      </c>
      <c r="AZ611" s="107">
        <f t="shared" si="403"/>
        <v>0</v>
      </c>
      <c r="BA611" s="161" t="e">
        <f t="shared" si="404"/>
        <v>#DIV/0!</v>
      </c>
      <c r="BB611" s="161" t="e">
        <f t="shared" si="405"/>
        <v>#DIV/0!</v>
      </c>
      <c r="BC611" s="161" t="e">
        <f t="shared" si="406"/>
        <v>#DIV/0!</v>
      </c>
      <c r="BD611" s="161" t="e">
        <f t="shared" si="407"/>
        <v>#DIV/0!</v>
      </c>
      <c r="BE611" s="161" t="e">
        <f t="shared" si="408"/>
        <v>#DIV/0!</v>
      </c>
      <c r="BF611" s="107">
        <f t="shared" si="409"/>
        <v>0</v>
      </c>
      <c r="BG611" s="161" t="e">
        <f t="shared" si="410"/>
        <v>#DIV/0!</v>
      </c>
      <c r="BH611" s="161" t="e">
        <f t="shared" si="411"/>
        <v>#DIV/0!</v>
      </c>
      <c r="BI611" s="161" t="e">
        <f t="shared" si="412"/>
        <v>#DIV/0!</v>
      </c>
      <c r="BJ611" s="161" t="e">
        <f t="shared" si="413"/>
        <v>#DIV/0!</v>
      </c>
      <c r="BK611" s="161" t="e">
        <f t="shared" si="414"/>
        <v>#DIV/0!</v>
      </c>
      <c r="BL611" s="107">
        <f t="shared" si="415"/>
        <v>0</v>
      </c>
      <c r="BM611" s="161" t="e">
        <f t="shared" si="416"/>
        <v>#DIV/0!</v>
      </c>
      <c r="BN611" s="161" t="e">
        <f t="shared" si="417"/>
        <v>#DIV/0!</v>
      </c>
      <c r="BO611" s="161" t="e">
        <f t="shared" si="418"/>
        <v>#DIV/0!</v>
      </c>
      <c r="BP611" s="161" t="e">
        <f t="shared" si="419"/>
        <v>#DIV/0!</v>
      </c>
      <c r="BQ611" s="161" t="e">
        <f t="shared" si="420"/>
        <v>#DIV/0!</v>
      </c>
      <c r="BR611" s="107">
        <f t="shared" si="421"/>
        <v>0</v>
      </c>
      <c r="BS611" s="161" t="e">
        <f t="shared" si="422"/>
        <v>#DIV/0!</v>
      </c>
      <c r="BT611" s="161" t="e">
        <f t="shared" si="423"/>
        <v>#DIV/0!</v>
      </c>
      <c r="BU611" s="161" t="e">
        <f t="shared" si="424"/>
        <v>#DIV/0!</v>
      </c>
      <c r="BV611" s="161" t="e">
        <f t="shared" si="425"/>
        <v>#DIV/0!</v>
      </c>
      <c r="BW611" s="161" t="e">
        <f t="shared" si="426"/>
        <v>#DIV/0!</v>
      </c>
      <c r="BX611" s="107">
        <f t="shared" si="427"/>
        <v>0</v>
      </c>
      <c r="BZ611" s="40" t="e">
        <f>VLOOKUP(I611,Lists!$D$2:$D$19,1,FALSE)</f>
        <v>#N/A</v>
      </c>
      <c r="CA611" s="40" t="e">
        <f>VLOOKUP($I611,Blends!$B$2:$B$115,1,FALSE)</f>
        <v>#N/A</v>
      </c>
      <c r="CC611" s="218">
        <f>ROUND(IF($I611="Other HFC Blend",(Z611*$L611*SUMIF(Lists!$E$2:$E$133,'Quarterly Information'!$K611,Exchange_Value)+Z611*$N611*SUMIF(Lists!$E$2:$E$133,'Quarterly Information'!$M611,Exchange_Value)+Z611*$P611*SUMIF(Lists!$E$2:$E$133,'Quarterly Information'!$O611,Exchange_Value)+Z611*$R611*SUMIF(Lists!$E$2:$E$133,'Quarterly Information'!$Q611,Exchange_Value)+Z611*$T611*SUMIF(Lists!$E$2:$E$133,'Quarterly Information'!$S611,Exchange_Value))/1000,Z611*SUMIF(Lists!$E$2:$E$133,$I611,Exchange_Value)/1000),1)</f>
        <v>0</v>
      </c>
      <c r="CD611" s="218">
        <f>ROUND(IF($I611="Other HFC Blend",(AA611*$L611*SUMIF(Lists!$E$2:$E$133,'Quarterly Information'!$K611,Exchange_Value)+AA611*$N611*SUMIF(Lists!$E$2:$E$133,'Quarterly Information'!$M611,Exchange_Value)+AA611*$P611*SUMIF(Lists!$E$2:$E$133,'Quarterly Information'!$O611,Exchange_Value)+AA611*$R611*SUMIF(Lists!$E$2:$E$133,'Quarterly Information'!$Q611,Exchange_Value)+AA611*$T611*SUMIF(Lists!$E$2:$E$133,'Quarterly Information'!$S611,Exchange_Value))/1000,AA611*SUMIF(Lists!$E$2:$E$133,$I611,Exchange_Value)/1000),1)</f>
        <v>0</v>
      </c>
      <c r="CE611" s="218">
        <f>ROUND(IF($I611="Other HFC Blend",(AB611*$L611*SUMIF(Lists!$E$2:$E$133,'Quarterly Information'!$K611,Exchange_Value)+AB611*$N611*SUMIF(Lists!$E$2:$E$133,'Quarterly Information'!$M611,Exchange_Value)+AB611*$P611*SUMIF(Lists!$E$2:$E$133,'Quarterly Information'!$O611,Exchange_Value)+AB611*$R611*SUMIF(Lists!$E$2:$E$133,'Quarterly Information'!$Q611,Exchange_Value)+AB611*$T611*SUMIF(Lists!$E$2:$E$133,'Quarterly Information'!$S611,Exchange_Value))/1000,AB611*SUMIF(Lists!$E$2:$E$133,$I611,Exchange_Value)/1000),1)</f>
        <v>0</v>
      </c>
      <c r="CF611" s="218">
        <f>ROUND(IF($I611="Other HFC Blend",(AC611*$L611*SUMIF(Lists!$E$2:$E$133,'Quarterly Information'!$K611,Exchange_Value)+AC611*$N611*SUMIF(Lists!$E$2:$E$133,'Quarterly Information'!$M611,Exchange_Value)+AC611*$P611*SUMIF(Lists!$E$2:$E$133,'Quarterly Information'!$O611,Exchange_Value)+AC611*$R611*SUMIF(Lists!$E$2:$E$133,'Quarterly Information'!$Q611,Exchange_Value)+AC611*$T611*SUMIF(Lists!$E$2:$E$133,'Quarterly Information'!$S611,Exchange_Value))/1000,AC611*SUMIF(Lists!$E$2:$E$133,$I611,Exchange_Value)/1000),1)</f>
        <v>0</v>
      </c>
      <c r="CG611" s="218">
        <f>ROUND(IF($I611="Other HFC Blend",(AD611*$L611*SUMIF(Lists!$E$2:$E$133,'Quarterly Information'!$K611,Exchange_Value)+AD611*$N611*SUMIF(Lists!$E$2:$E$133,'Quarterly Information'!$M611,Exchange_Value)+AD611*$P611*SUMIF(Lists!$E$2:$E$133,'Quarterly Information'!$O611,Exchange_Value)+AD611*$R611*SUMIF(Lists!$E$2:$E$133,'Quarterly Information'!$Q611,Exchange_Value)+AD611*$T611*SUMIF(Lists!$E$2:$E$133,'Quarterly Information'!$S611,Exchange_Value))/1000,AD611*SUMIF(Lists!$E$2:$E$133,$I611,Exchange_Value)/1000),1)</f>
        <v>0</v>
      </c>
      <c r="CH611" s="218">
        <f>ROUND(IF($I611="Other HFC Blend",(AE611*$L611*SUMIF(Lists!$E$2:$E$133,'Quarterly Information'!$K611,Exchange_Value)+AE611*$N611*SUMIF(Lists!$E$2:$E$133,'Quarterly Information'!$M611,Exchange_Value)+AE611*$P611*SUMIF(Lists!$E$2:$E$133,'Quarterly Information'!$O611,Exchange_Value)+AE611*$R611*SUMIF(Lists!$E$2:$E$133,'Quarterly Information'!$Q611,Exchange_Value)+AE611*$T611*SUMIF(Lists!$E$2:$E$133,'Quarterly Information'!$S611,Exchange_Value))/1000,AE611*SUMIF(Lists!$E$2:$E$133,$I611,Exchange_Value)/1000),1)</f>
        <v>0</v>
      </c>
      <c r="CI611" s="218">
        <f>ROUND(IF($I611="Other HFC Blend",(AF611*$L611*SUMIF(Lists!$E$2:$E$133,'Quarterly Information'!$K611,Exchange_Value)+AF611*$N611*SUMIF(Lists!$E$2:$E$133,'Quarterly Information'!$M611,Exchange_Value)+AF611*$P611*SUMIF(Lists!$E$2:$E$133,'Quarterly Information'!$O611,Exchange_Value)+AF611*$R611*SUMIF(Lists!$E$2:$E$133,'Quarterly Information'!$Q611,Exchange_Value)+AF611*$T611*SUMIF(Lists!$E$2:$E$133,'Quarterly Information'!$S611,Exchange_Value))/1000,AF611*SUMIF(Lists!$E$2:$E$133,$I611,Exchange_Value)/1000),1)</f>
        <v>0</v>
      </c>
    </row>
    <row r="612" spans="1:87" ht="14" x14ac:dyDescent="0.25">
      <c r="A612" s="39">
        <v>570</v>
      </c>
      <c r="B612" s="90" t="str">
        <f t="shared" si="385"/>
        <v/>
      </c>
      <c r="C612" s="159"/>
      <c r="D612" s="91"/>
      <c r="E612" s="174"/>
      <c r="F612" s="92"/>
      <c r="G612" s="93"/>
      <c r="H612" s="94"/>
      <c r="I612" s="92"/>
      <c r="J612" s="200"/>
      <c r="K612" s="210"/>
      <c r="L612" s="95"/>
      <c r="M612" s="92"/>
      <c r="N612" s="95"/>
      <c r="O612" s="92"/>
      <c r="P612" s="95"/>
      <c r="Q612" s="128"/>
      <c r="R612" s="95"/>
      <c r="S612" s="128"/>
      <c r="T612" s="211"/>
      <c r="U612" s="203"/>
      <c r="V612" s="92"/>
      <c r="W612" s="96"/>
      <c r="X612" s="92"/>
      <c r="Y612" s="220"/>
      <c r="Z612" s="226"/>
      <c r="AA612" s="165"/>
      <c r="AB612" s="165"/>
      <c r="AC612" s="165"/>
      <c r="AD612" s="165"/>
      <c r="AE612" s="165"/>
      <c r="AF612" s="168"/>
      <c r="AG612"/>
      <c r="AH612" s="107">
        <f t="shared" si="387"/>
        <v>0</v>
      </c>
      <c r="AI612" s="107">
        <f t="shared" si="388"/>
        <v>0</v>
      </c>
      <c r="AJ612" s="107">
        <f t="shared" si="389"/>
        <v>0</v>
      </c>
      <c r="AK612" s="107">
        <f t="shared" si="390"/>
        <v>0</v>
      </c>
      <c r="AL612" s="107">
        <f t="shared" si="391"/>
        <v>0</v>
      </c>
      <c r="AM612" s="107">
        <f t="shared" si="386"/>
        <v>0</v>
      </c>
      <c r="AO612" s="161" t="e">
        <f t="shared" si="392"/>
        <v>#DIV/0!</v>
      </c>
      <c r="AP612" s="161" t="e">
        <f t="shared" si="393"/>
        <v>#DIV/0!</v>
      </c>
      <c r="AQ612" s="161" t="e">
        <f t="shared" si="394"/>
        <v>#DIV/0!</v>
      </c>
      <c r="AR612" s="161" t="e">
        <f t="shared" si="395"/>
        <v>#DIV/0!</v>
      </c>
      <c r="AS612" s="161" t="e">
        <f t="shared" si="396"/>
        <v>#DIV/0!</v>
      </c>
      <c r="AT612" s="107">
        <f t="shared" si="397"/>
        <v>0</v>
      </c>
      <c r="AU612" s="161" t="e">
        <f t="shared" si="398"/>
        <v>#DIV/0!</v>
      </c>
      <c r="AV612" s="161" t="e">
        <f t="shared" si="399"/>
        <v>#DIV/0!</v>
      </c>
      <c r="AW612" s="161" t="e">
        <f t="shared" si="400"/>
        <v>#DIV/0!</v>
      </c>
      <c r="AX612" s="161" t="e">
        <f t="shared" si="401"/>
        <v>#DIV/0!</v>
      </c>
      <c r="AY612" s="161" t="e">
        <f t="shared" si="402"/>
        <v>#DIV/0!</v>
      </c>
      <c r="AZ612" s="107">
        <f t="shared" si="403"/>
        <v>0</v>
      </c>
      <c r="BA612" s="161" t="e">
        <f t="shared" si="404"/>
        <v>#DIV/0!</v>
      </c>
      <c r="BB612" s="161" t="e">
        <f t="shared" si="405"/>
        <v>#DIV/0!</v>
      </c>
      <c r="BC612" s="161" t="e">
        <f t="shared" si="406"/>
        <v>#DIV/0!</v>
      </c>
      <c r="BD612" s="161" t="e">
        <f t="shared" si="407"/>
        <v>#DIV/0!</v>
      </c>
      <c r="BE612" s="161" t="e">
        <f t="shared" si="408"/>
        <v>#DIV/0!</v>
      </c>
      <c r="BF612" s="107">
        <f t="shared" si="409"/>
        <v>0</v>
      </c>
      <c r="BG612" s="161" t="e">
        <f t="shared" si="410"/>
        <v>#DIV/0!</v>
      </c>
      <c r="BH612" s="161" t="e">
        <f t="shared" si="411"/>
        <v>#DIV/0!</v>
      </c>
      <c r="BI612" s="161" t="e">
        <f t="shared" si="412"/>
        <v>#DIV/0!</v>
      </c>
      <c r="BJ612" s="161" t="e">
        <f t="shared" si="413"/>
        <v>#DIV/0!</v>
      </c>
      <c r="BK612" s="161" t="e">
        <f t="shared" si="414"/>
        <v>#DIV/0!</v>
      </c>
      <c r="BL612" s="107">
        <f t="shared" si="415"/>
        <v>0</v>
      </c>
      <c r="BM612" s="161" t="e">
        <f t="shared" si="416"/>
        <v>#DIV/0!</v>
      </c>
      <c r="BN612" s="161" t="e">
        <f t="shared" si="417"/>
        <v>#DIV/0!</v>
      </c>
      <c r="BO612" s="161" t="e">
        <f t="shared" si="418"/>
        <v>#DIV/0!</v>
      </c>
      <c r="BP612" s="161" t="e">
        <f t="shared" si="419"/>
        <v>#DIV/0!</v>
      </c>
      <c r="BQ612" s="161" t="e">
        <f t="shared" si="420"/>
        <v>#DIV/0!</v>
      </c>
      <c r="BR612" s="107">
        <f t="shared" si="421"/>
        <v>0</v>
      </c>
      <c r="BS612" s="161" t="e">
        <f t="shared" si="422"/>
        <v>#DIV/0!</v>
      </c>
      <c r="BT612" s="161" t="e">
        <f t="shared" si="423"/>
        <v>#DIV/0!</v>
      </c>
      <c r="BU612" s="161" t="e">
        <f t="shared" si="424"/>
        <v>#DIV/0!</v>
      </c>
      <c r="BV612" s="161" t="e">
        <f t="shared" si="425"/>
        <v>#DIV/0!</v>
      </c>
      <c r="BW612" s="161" t="e">
        <f t="shared" si="426"/>
        <v>#DIV/0!</v>
      </c>
      <c r="BX612" s="107">
        <f t="shared" si="427"/>
        <v>0</v>
      </c>
      <c r="BZ612" s="40" t="e">
        <f>VLOOKUP(I612,Lists!$D$2:$D$19,1,FALSE)</f>
        <v>#N/A</v>
      </c>
      <c r="CA612" s="40" t="e">
        <f>VLOOKUP($I612,Blends!$B$2:$B$115,1,FALSE)</f>
        <v>#N/A</v>
      </c>
      <c r="CC612" s="218">
        <f>ROUND(IF($I612="Other HFC Blend",(Z612*$L612*SUMIF(Lists!$E$2:$E$133,'Quarterly Information'!$K612,Exchange_Value)+Z612*$N612*SUMIF(Lists!$E$2:$E$133,'Quarterly Information'!$M612,Exchange_Value)+Z612*$P612*SUMIF(Lists!$E$2:$E$133,'Quarterly Information'!$O612,Exchange_Value)+Z612*$R612*SUMIF(Lists!$E$2:$E$133,'Quarterly Information'!$Q612,Exchange_Value)+Z612*$T612*SUMIF(Lists!$E$2:$E$133,'Quarterly Information'!$S612,Exchange_Value))/1000,Z612*SUMIF(Lists!$E$2:$E$133,$I612,Exchange_Value)/1000),1)</f>
        <v>0</v>
      </c>
      <c r="CD612" s="218">
        <f>ROUND(IF($I612="Other HFC Blend",(AA612*$L612*SUMIF(Lists!$E$2:$E$133,'Quarterly Information'!$K612,Exchange_Value)+AA612*$N612*SUMIF(Lists!$E$2:$E$133,'Quarterly Information'!$M612,Exchange_Value)+AA612*$P612*SUMIF(Lists!$E$2:$E$133,'Quarterly Information'!$O612,Exchange_Value)+AA612*$R612*SUMIF(Lists!$E$2:$E$133,'Quarterly Information'!$Q612,Exchange_Value)+AA612*$T612*SUMIF(Lists!$E$2:$E$133,'Quarterly Information'!$S612,Exchange_Value))/1000,AA612*SUMIF(Lists!$E$2:$E$133,$I612,Exchange_Value)/1000),1)</f>
        <v>0</v>
      </c>
      <c r="CE612" s="218">
        <f>ROUND(IF($I612="Other HFC Blend",(AB612*$L612*SUMIF(Lists!$E$2:$E$133,'Quarterly Information'!$K612,Exchange_Value)+AB612*$N612*SUMIF(Lists!$E$2:$E$133,'Quarterly Information'!$M612,Exchange_Value)+AB612*$P612*SUMIF(Lists!$E$2:$E$133,'Quarterly Information'!$O612,Exchange_Value)+AB612*$R612*SUMIF(Lists!$E$2:$E$133,'Quarterly Information'!$Q612,Exchange_Value)+AB612*$T612*SUMIF(Lists!$E$2:$E$133,'Quarterly Information'!$S612,Exchange_Value))/1000,AB612*SUMIF(Lists!$E$2:$E$133,$I612,Exchange_Value)/1000),1)</f>
        <v>0</v>
      </c>
      <c r="CF612" s="218">
        <f>ROUND(IF($I612="Other HFC Blend",(AC612*$L612*SUMIF(Lists!$E$2:$E$133,'Quarterly Information'!$K612,Exchange_Value)+AC612*$N612*SUMIF(Lists!$E$2:$E$133,'Quarterly Information'!$M612,Exchange_Value)+AC612*$P612*SUMIF(Lists!$E$2:$E$133,'Quarterly Information'!$O612,Exchange_Value)+AC612*$R612*SUMIF(Lists!$E$2:$E$133,'Quarterly Information'!$Q612,Exchange_Value)+AC612*$T612*SUMIF(Lists!$E$2:$E$133,'Quarterly Information'!$S612,Exchange_Value))/1000,AC612*SUMIF(Lists!$E$2:$E$133,$I612,Exchange_Value)/1000),1)</f>
        <v>0</v>
      </c>
      <c r="CG612" s="218">
        <f>ROUND(IF($I612="Other HFC Blend",(AD612*$L612*SUMIF(Lists!$E$2:$E$133,'Quarterly Information'!$K612,Exchange_Value)+AD612*$N612*SUMIF(Lists!$E$2:$E$133,'Quarterly Information'!$M612,Exchange_Value)+AD612*$P612*SUMIF(Lists!$E$2:$E$133,'Quarterly Information'!$O612,Exchange_Value)+AD612*$R612*SUMIF(Lists!$E$2:$E$133,'Quarterly Information'!$Q612,Exchange_Value)+AD612*$T612*SUMIF(Lists!$E$2:$E$133,'Quarterly Information'!$S612,Exchange_Value))/1000,AD612*SUMIF(Lists!$E$2:$E$133,$I612,Exchange_Value)/1000),1)</f>
        <v>0</v>
      </c>
      <c r="CH612" s="218">
        <f>ROUND(IF($I612="Other HFC Blend",(AE612*$L612*SUMIF(Lists!$E$2:$E$133,'Quarterly Information'!$K612,Exchange_Value)+AE612*$N612*SUMIF(Lists!$E$2:$E$133,'Quarterly Information'!$M612,Exchange_Value)+AE612*$P612*SUMIF(Lists!$E$2:$E$133,'Quarterly Information'!$O612,Exchange_Value)+AE612*$R612*SUMIF(Lists!$E$2:$E$133,'Quarterly Information'!$Q612,Exchange_Value)+AE612*$T612*SUMIF(Lists!$E$2:$E$133,'Quarterly Information'!$S612,Exchange_Value))/1000,AE612*SUMIF(Lists!$E$2:$E$133,$I612,Exchange_Value)/1000),1)</f>
        <v>0</v>
      </c>
      <c r="CI612" s="218">
        <f>ROUND(IF($I612="Other HFC Blend",(AF612*$L612*SUMIF(Lists!$E$2:$E$133,'Quarterly Information'!$K612,Exchange_Value)+AF612*$N612*SUMIF(Lists!$E$2:$E$133,'Quarterly Information'!$M612,Exchange_Value)+AF612*$P612*SUMIF(Lists!$E$2:$E$133,'Quarterly Information'!$O612,Exchange_Value)+AF612*$R612*SUMIF(Lists!$E$2:$E$133,'Quarterly Information'!$Q612,Exchange_Value)+AF612*$T612*SUMIF(Lists!$E$2:$E$133,'Quarterly Information'!$S612,Exchange_Value))/1000,AF612*SUMIF(Lists!$E$2:$E$133,$I612,Exchange_Value)/1000),1)</f>
        <v>0</v>
      </c>
    </row>
    <row r="613" spans="1:87" ht="14" x14ac:dyDescent="0.25">
      <c r="A613" s="39">
        <v>571</v>
      </c>
      <c r="B613" s="90" t="str">
        <f t="shared" si="385"/>
        <v/>
      </c>
      <c r="C613" s="159"/>
      <c r="D613" s="91"/>
      <c r="E613" s="174"/>
      <c r="F613" s="92"/>
      <c r="G613" s="93"/>
      <c r="H613" s="94"/>
      <c r="I613" s="92"/>
      <c r="J613" s="200"/>
      <c r="K613" s="210"/>
      <c r="L613" s="95"/>
      <c r="M613" s="92"/>
      <c r="N613" s="95"/>
      <c r="O613" s="92"/>
      <c r="P613" s="95"/>
      <c r="Q613" s="128"/>
      <c r="R613" s="95"/>
      <c r="S613" s="128"/>
      <c r="T613" s="211"/>
      <c r="U613" s="203"/>
      <c r="V613" s="92"/>
      <c r="W613" s="96"/>
      <c r="X613" s="92"/>
      <c r="Y613" s="220"/>
      <c r="Z613" s="226"/>
      <c r="AA613" s="165"/>
      <c r="AB613" s="165"/>
      <c r="AC613" s="165"/>
      <c r="AD613" s="165"/>
      <c r="AE613" s="165"/>
      <c r="AF613" s="168"/>
      <c r="AG613"/>
      <c r="AH613" s="107">
        <f t="shared" si="387"/>
        <v>0</v>
      </c>
      <c r="AI613" s="107">
        <f t="shared" si="388"/>
        <v>0</v>
      </c>
      <c r="AJ613" s="107">
        <f t="shared" si="389"/>
        <v>0</v>
      </c>
      <c r="AK613" s="107">
        <f t="shared" si="390"/>
        <v>0</v>
      </c>
      <c r="AL613" s="107">
        <f t="shared" si="391"/>
        <v>0</v>
      </c>
      <c r="AM613" s="107">
        <f t="shared" si="386"/>
        <v>0</v>
      </c>
      <c r="AO613" s="161" t="e">
        <f t="shared" si="392"/>
        <v>#DIV/0!</v>
      </c>
      <c r="AP613" s="161" t="e">
        <f t="shared" si="393"/>
        <v>#DIV/0!</v>
      </c>
      <c r="AQ613" s="161" t="e">
        <f t="shared" si="394"/>
        <v>#DIV/0!</v>
      </c>
      <c r="AR613" s="161" t="e">
        <f t="shared" si="395"/>
        <v>#DIV/0!</v>
      </c>
      <c r="AS613" s="161" t="e">
        <f t="shared" si="396"/>
        <v>#DIV/0!</v>
      </c>
      <c r="AT613" s="107">
        <f t="shared" si="397"/>
        <v>0</v>
      </c>
      <c r="AU613" s="161" t="e">
        <f t="shared" si="398"/>
        <v>#DIV/0!</v>
      </c>
      <c r="AV613" s="161" t="e">
        <f t="shared" si="399"/>
        <v>#DIV/0!</v>
      </c>
      <c r="AW613" s="161" t="e">
        <f t="shared" si="400"/>
        <v>#DIV/0!</v>
      </c>
      <c r="AX613" s="161" t="e">
        <f t="shared" si="401"/>
        <v>#DIV/0!</v>
      </c>
      <c r="AY613" s="161" t="e">
        <f t="shared" si="402"/>
        <v>#DIV/0!</v>
      </c>
      <c r="AZ613" s="107">
        <f t="shared" si="403"/>
        <v>0</v>
      </c>
      <c r="BA613" s="161" t="e">
        <f t="shared" si="404"/>
        <v>#DIV/0!</v>
      </c>
      <c r="BB613" s="161" t="e">
        <f t="shared" si="405"/>
        <v>#DIV/0!</v>
      </c>
      <c r="BC613" s="161" t="e">
        <f t="shared" si="406"/>
        <v>#DIV/0!</v>
      </c>
      <c r="BD613" s="161" t="e">
        <f t="shared" si="407"/>
        <v>#DIV/0!</v>
      </c>
      <c r="BE613" s="161" t="e">
        <f t="shared" si="408"/>
        <v>#DIV/0!</v>
      </c>
      <c r="BF613" s="107">
        <f t="shared" si="409"/>
        <v>0</v>
      </c>
      <c r="BG613" s="161" t="e">
        <f t="shared" si="410"/>
        <v>#DIV/0!</v>
      </c>
      <c r="BH613" s="161" t="e">
        <f t="shared" si="411"/>
        <v>#DIV/0!</v>
      </c>
      <c r="BI613" s="161" t="e">
        <f t="shared" si="412"/>
        <v>#DIV/0!</v>
      </c>
      <c r="BJ613" s="161" t="e">
        <f t="shared" si="413"/>
        <v>#DIV/0!</v>
      </c>
      <c r="BK613" s="161" t="e">
        <f t="shared" si="414"/>
        <v>#DIV/0!</v>
      </c>
      <c r="BL613" s="107">
        <f t="shared" si="415"/>
        <v>0</v>
      </c>
      <c r="BM613" s="161" t="e">
        <f t="shared" si="416"/>
        <v>#DIV/0!</v>
      </c>
      <c r="BN613" s="161" t="e">
        <f t="shared" si="417"/>
        <v>#DIV/0!</v>
      </c>
      <c r="BO613" s="161" t="e">
        <f t="shared" si="418"/>
        <v>#DIV/0!</v>
      </c>
      <c r="BP613" s="161" t="e">
        <f t="shared" si="419"/>
        <v>#DIV/0!</v>
      </c>
      <c r="BQ613" s="161" t="e">
        <f t="shared" si="420"/>
        <v>#DIV/0!</v>
      </c>
      <c r="BR613" s="107">
        <f t="shared" si="421"/>
        <v>0</v>
      </c>
      <c r="BS613" s="161" t="e">
        <f t="shared" si="422"/>
        <v>#DIV/0!</v>
      </c>
      <c r="BT613" s="161" t="e">
        <f t="shared" si="423"/>
        <v>#DIV/0!</v>
      </c>
      <c r="BU613" s="161" t="e">
        <f t="shared" si="424"/>
        <v>#DIV/0!</v>
      </c>
      <c r="BV613" s="161" t="e">
        <f t="shared" si="425"/>
        <v>#DIV/0!</v>
      </c>
      <c r="BW613" s="161" t="e">
        <f t="shared" si="426"/>
        <v>#DIV/0!</v>
      </c>
      <c r="BX613" s="107">
        <f t="shared" si="427"/>
        <v>0</v>
      </c>
      <c r="BZ613" s="40" t="e">
        <f>VLOOKUP(I613,Lists!$D$2:$D$19,1,FALSE)</f>
        <v>#N/A</v>
      </c>
      <c r="CA613" s="40" t="e">
        <f>VLOOKUP($I613,Blends!$B$2:$B$115,1,FALSE)</f>
        <v>#N/A</v>
      </c>
      <c r="CC613" s="218">
        <f>ROUND(IF($I613="Other HFC Blend",(Z613*$L613*SUMIF(Lists!$E$2:$E$133,'Quarterly Information'!$K613,Exchange_Value)+Z613*$N613*SUMIF(Lists!$E$2:$E$133,'Quarterly Information'!$M613,Exchange_Value)+Z613*$P613*SUMIF(Lists!$E$2:$E$133,'Quarterly Information'!$O613,Exchange_Value)+Z613*$R613*SUMIF(Lists!$E$2:$E$133,'Quarterly Information'!$Q613,Exchange_Value)+Z613*$T613*SUMIF(Lists!$E$2:$E$133,'Quarterly Information'!$S613,Exchange_Value))/1000,Z613*SUMIF(Lists!$E$2:$E$133,$I613,Exchange_Value)/1000),1)</f>
        <v>0</v>
      </c>
      <c r="CD613" s="218">
        <f>ROUND(IF($I613="Other HFC Blend",(AA613*$L613*SUMIF(Lists!$E$2:$E$133,'Quarterly Information'!$K613,Exchange_Value)+AA613*$N613*SUMIF(Lists!$E$2:$E$133,'Quarterly Information'!$M613,Exchange_Value)+AA613*$P613*SUMIF(Lists!$E$2:$E$133,'Quarterly Information'!$O613,Exchange_Value)+AA613*$R613*SUMIF(Lists!$E$2:$E$133,'Quarterly Information'!$Q613,Exchange_Value)+AA613*$T613*SUMIF(Lists!$E$2:$E$133,'Quarterly Information'!$S613,Exchange_Value))/1000,AA613*SUMIF(Lists!$E$2:$E$133,$I613,Exchange_Value)/1000),1)</f>
        <v>0</v>
      </c>
      <c r="CE613" s="218">
        <f>ROUND(IF($I613="Other HFC Blend",(AB613*$L613*SUMIF(Lists!$E$2:$E$133,'Quarterly Information'!$K613,Exchange_Value)+AB613*$N613*SUMIF(Lists!$E$2:$E$133,'Quarterly Information'!$M613,Exchange_Value)+AB613*$P613*SUMIF(Lists!$E$2:$E$133,'Quarterly Information'!$O613,Exchange_Value)+AB613*$R613*SUMIF(Lists!$E$2:$E$133,'Quarterly Information'!$Q613,Exchange_Value)+AB613*$T613*SUMIF(Lists!$E$2:$E$133,'Quarterly Information'!$S613,Exchange_Value))/1000,AB613*SUMIF(Lists!$E$2:$E$133,$I613,Exchange_Value)/1000),1)</f>
        <v>0</v>
      </c>
      <c r="CF613" s="218">
        <f>ROUND(IF($I613="Other HFC Blend",(AC613*$L613*SUMIF(Lists!$E$2:$E$133,'Quarterly Information'!$K613,Exchange_Value)+AC613*$N613*SUMIF(Lists!$E$2:$E$133,'Quarterly Information'!$M613,Exchange_Value)+AC613*$P613*SUMIF(Lists!$E$2:$E$133,'Quarterly Information'!$O613,Exchange_Value)+AC613*$R613*SUMIF(Lists!$E$2:$E$133,'Quarterly Information'!$Q613,Exchange_Value)+AC613*$T613*SUMIF(Lists!$E$2:$E$133,'Quarterly Information'!$S613,Exchange_Value))/1000,AC613*SUMIF(Lists!$E$2:$E$133,$I613,Exchange_Value)/1000),1)</f>
        <v>0</v>
      </c>
      <c r="CG613" s="218">
        <f>ROUND(IF($I613="Other HFC Blend",(AD613*$L613*SUMIF(Lists!$E$2:$E$133,'Quarterly Information'!$K613,Exchange_Value)+AD613*$N613*SUMIF(Lists!$E$2:$E$133,'Quarterly Information'!$M613,Exchange_Value)+AD613*$P613*SUMIF(Lists!$E$2:$E$133,'Quarterly Information'!$O613,Exchange_Value)+AD613*$R613*SUMIF(Lists!$E$2:$E$133,'Quarterly Information'!$Q613,Exchange_Value)+AD613*$T613*SUMIF(Lists!$E$2:$E$133,'Quarterly Information'!$S613,Exchange_Value))/1000,AD613*SUMIF(Lists!$E$2:$E$133,$I613,Exchange_Value)/1000),1)</f>
        <v>0</v>
      </c>
      <c r="CH613" s="218">
        <f>ROUND(IF($I613="Other HFC Blend",(AE613*$L613*SUMIF(Lists!$E$2:$E$133,'Quarterly Information'!$K613,Exchange_Value)+AE613*$N613*SUMIF(Lists!$E$2:$E$133,'Quarterly Information'!$M613,Exchange_Value)+AE613*$P613*SUMIF(Lists!$E$2:$E$133,'Quarterly Information'!$O613,Exchange_Value)+AE613*$R613*SUMIF(Lists!$E$2:$E$133,'Quarterly Information'!$Q613,Exchange_Value)+AE613*$T613*SUMIF(Lists!$E$2:$E$133,'Quarterly Information'!$S613,Exchange_Value))/1000,AE613*SUMIF(Lists!$E$2:$E$133,$I613,Exchange_Value)/1000),1)</f>
        <v>0</v>
      </c>
      <c r="CI613" s="218">
        <f>ROUND(IF($I613="Other HFC Blend",(AF613*$L613*SUMIF(Lists!$E$2:$E$133,'Quarterly Information'!$K613,Exchange_Value)+AF613*$N613*SUMIF(Lists!$E$2:$E$133,'Quarterly Information'!$M613,Exchange_Value)+AF613*$P613*SUMIF(Lists!$E$2:$E$133,'Quarterly Information'!$O613,Exchange_Value)+AF613*$R613*SUMIF(Lists!$E$2:$E$133,'Quarterly Information'!$Q613,Exchange_Value)+AF613*$T613*SUMIF(Lists!$E$2:$E$133,'Quarterly Information'!$S613,Exchange_Value))/1000,AF613*SUMIF(Lists!$E$2:$E$133,$I613,Exchange_Value)/1000),1)</f>
        <v>0</v>
      </c>
    </row>
    <row r="614" spans="1:87" ht="14" x14ac:dyDescent="0.25">
      <c r="A614" s="39">
        <v>572</v>
      </c>
      <c r="B614" s="90" t="str">
        <f t="shared" si="385"/>
        <v/>
      </c>
      <c r="C614" s="159"/>
      <c r="D614" s="91"/>
      <c r="E614" s="174"/>
      <c r="F614" s="92"/>
      <c r="G614" s="93"/>
      <c r="H614" s="94"/>
      <c r="I614" s="92"/>
      <c r="J614" s="200"/>
      <c r="K614" s="210"/>
      <c r="L614" s="95"/>
      <c r="M614" s="92"/>
      <c r="N614" s="95"/>
      <c r="O614" s="92"/>
      <c r="P614" s="95"/>
      <c r="Q614" s="128"/>
      <c r="R614" s="95"/>
      <c r="S614" s="128"/>
      <c r="T614" s="211"/>
      <c r="U614" s="203"/>
      <c r="V614" s="92"/>
      <c r="W614" s="96"/>
      <c r="X614" s="92"/>
      <c r="Y614" s="220"/>
      <c r="Z614" s="226"/>
      <c r="AA614" s="165"/>
      <c r="AB614" s="165"/>
      <c r="AC614" s="165"/>
      <c r="AD614" s="165"/>
      <c r="AE614" s="165"/>
      <c r="AF614" s="168"/>
      <c r="AG614"/>
      <c r="AH614" s="107">
        <f t="shared" si="387"/>
        <v>0</v>
      </c>
      <c r="AI614" s="107">
        <f t="shared" si="388"/>
        <v>0</v>
      </c>
      <c r="AJ614" s="107">
        <f t="shared" si="389"/>
        <v>0</v>
      </c>
      <c r="AK614" s="107">
        <f t="shared" si="390"/>
        <v>0</v>
      </c>
      <c r="AL614" s="107">
        <f t="shared" si="391"/>
        <v>0</v>
      </c>
      <c r="AM614" s="107">
        <f t="shared" si="386"/>
        <v>0</v>
      </c>
      <c r="AO614" s="161" t="e">
        <f t="shared" si="392"/>
        <v>#DIV/0!</v>
      </c>
      <c r="AP614" s="161" t="e">
        <f t="shared" si="393"/>
        <v>#DIV/0!</v>
      </c>
      <c r="AQ614" s="161" t="e">
        <f t="shared" si="394"/>
        <v>#DIV/0!</v>
      </c>
      <c r="AR614" s="161" t="e">
        <f t="shared" si="395"/>
        <v>#DIV/0!</v>
      </c>
      <c r="AS614" s="161" t="e">
        <f t="shared" si="396"/>
        <v>#DIV/0!</v>
      </c>
      <c r="AT614" s="107">
        <f t="shared" si="397"/>
        <v>0</v>
      </c>
      <c r="AU614" s="161" t="e">
        <f t="shared" si="398"/>
        <v>#DIV/0!</v>
      </c>
      <c r="AV614" s="161" t="e">
        <f t="shared" si="399"/>
        <v>#DIV/0!</v>
      </c>
      <c r="AW614" s="161" t="e">
        <f t="shared" si="400"/>
        <v>#DIV/0!</v>
      </c>
      <c r="AX614" s="161" t="e">
        <f t="shared" si="401"/>
        <v>#DIV/0!</v>
      </c>
      <c r="AY614" s="161" t="e">
        <f t="shared" si="402"/>
        <v>#DIV/0!</v>
      </c>
      <c r="AZ614" s="107">
        <f t="shared" si="403"/>
        <v>0</v>
      </c>
      <c r="BA614" s="161" t="e">
        <f t="shared" si="404"/>
        <v>#DIV/0!</v>
      </c>
      <c r="BB614" s="161" t="e">
        <f t="shared" si="405"/>
        <v>#DIV/0!</v>
      </c>
      <c r="BC614" s="161" t="e">
        <f t="shared" si="406"/>
        <v>#DIV/0!</v>
      </c>
      <c r="BD614" s="161" t="e">
        <f t="shared" si="407"/>
        <v>#DIV/0!</v>
      </c>
      <c r="BE614" s="161" t="e">
        <f t="shared" si="408"/>
        <v>#DIV/0!</v>
      </c>
      <c r="BF614" s="107">
        <f t="shared" si="409"/>
        <v>0</v>
      </c>
      <c r="BG614" s="161" t="e">
        <f t="shared" si="410"/>
        <v>#DIV/0!</v>
      </c>
      <c r="BH614" s="161" t="e">
        <f t="shared" si="411"/>
        <v>#DIV/0!</v>
      </c>
      <c r="BI614" s="161" t="e">
        <f t="shared" si="412"/>
        <v>#DIV/0!</v>
      </c>
      <c r="BJ614" s="161" t="e">
        <f t="shared" si="413"/>
        <v>#DIV/0!</v>
      </c>
      <c r="BK614" s="161" t="e">
        <f t="shared" si="414"/>
        <v>#DIV/0!</v>
      </c>
      <c r="BL614" s="107">
        <f t="shared" si="415"/>
        <v>0</v>
      </c>
      <c r="BM614" s="161" t="e">
        <f t="shared" si="416"/>
        <v>#DIV/0!</v>
      </c>
      <c r="BN614" s="161" t="e">
        <f t="shared" si="417"/>
        <v>#DIV/0!</v>
      </c>
      <c r="BO614" s="161" t="e">
        <f t="shared" si="418"/>
        <v>#DIV/0!</v>
      </c>
      <c r="BP614" s="161" t="e">
        <f t="shared" si="419"/>
        <v>#DIV/0!</v>
      </c>
      <c r="BQ614" s="161" t="e">
        <f t="shared" si="420"/>
        <v>#DIV/0!</v>
      </c>
      <c r="BR614" s="107">
        <f t="shared" si="421"/>
        <v>0</v>
      </c>
      <c r="BS614" s="161" t="e">
        <f t="shared" si="422"/>
        <v>#DIV/0!</v>
      </c>
      <c r="BT614" s="161" t="e">
        <f t="shared" si="423"/>
        <v>#DIV/0!</v>
      </c>
      <c r="BU614" s="161" t="e">
        <f t="shared" si="424"/>
        <v>#DIV/0!</v>
      </c>
      <c r="BV614" s="161" t="e">
        <f t="shared" si="425"/>
        <v>#DIV/0!</v>
      </c>
      <c r="BW614" s="161" t="e">
        <f t="shared" si="426"/>
        <v>#DIV/0!</v>
      </c>
      <c r="BX614" s="107">
        <f t="shared" si="427"/>
        <v>0</v>
      </c>
      <c r="BZ614" s="40" t="e">
        <f>VLOOKUP(I614,Lists!$D$2:$D$19,1,FALSE)</f>
        <v>#N/A</v>
      </c>
      <c r="CA614" s="40" t="e">
        <f>VLOOKUP($I614,Blends!$B$2:$B$115,1,FALSE)</f>
        <v>#N/A</v>
      </c>
      <c r="CC614" s="218">
        <f>ROUND(IF($I614="Other HFC Blend",(Z614*$L614*SUMIF(Lists!$E$2:$E$133,'Quarterly Information'!$K614,Exchange_Value)+Z614*$N614*SUMIF(Lists!$E$2:$E$133,'Quarterly Information'!$M614,Exchange_Value)+Z614*$P614*SUMIF(Lists!$E$2:$E$133,'Quarterly Information'!$O614,Exchange_Value)+Z614*$R614*SUMIF(Lists!$E$2:$E$133,'Quarterly Information'!$Q614,Exchange_Value)+Z614*$T614*SUMIF(Lists!$E$2:$E$133,'Quarterly Information'!$S614,Exchange_Value))/1000,Z614*SUMIF(Lists!$E$2:$E$133,$I614,Exchange_Value)/1000),1)</f>
        <v>0</v>
      </c>
      <c r="CD614" s="218">
        <f>ROUND(IF($I614="Other HFC Blend",(AA614*$L614*SUMIF(Lists!$E$2:$E$133,'Quarterly Information'!$K614,Exchange_Value)+AA614*$N614*SUMIF(Lists!$E$2:$E$133,'Quarterly Information'!$M614,Exchange_Value)+AA614*$P614*SUMIF(Lists!$E$2:$E$133,'Quarterly Information'!$O614,Exchange_Value)+AA614*$R614*SUMIF(Lists!$E$2:$E$133,'Quarterly Information'!$Q614,Exchange_Value)+AA614*$T614*SUMIF(Lists!$E$2:$E$133,'Quarterly Information'!$S614,Exchange_Value))/1000,AA614*SUMIF(Lists!$E$2:$E$133,$I614,Exchange_Value)/1000),1)</f>
        <v>0</v>
      </c>
      <c r="CE614" s="218">
        <f>ROUND(IF($I614="Other HFC Blend",(AB614*$L614*SUMIF(Lists!$E$2:$E$133,'Quarterly Information'!$K614,Exchange_Value)+AB614*$N614*SUMIF(Lists!$E$2:$E$133,'Quarterly Information'!$M614,Exchange_Value)+AB614*$P614*SUMIF(Lists!$E$2:$E$133,'Quarterly Information'!$O614,Exchange_Value)+AB614*$R614*SUMIF(Lists!$E$2:$E$133,'Quarterly Information'!$Q614,Exchange_Value)+AB614*$T614*SUMIF(Lists!$E$2:$E$133,'Quarterly Information'!$S614,Exchange_Value))/1000,AB614*SUMIF(Lists!$E$2:$E$133,$I614,Exchange_Value)/1000),1)</f>
        <v>0</v>
      </c>
      <c r="CF614" s="218">
        <f>ROUND(IF($I614="Other HFC Blend",(AC614*$L614*SUMIF(Lists!$E$2:$E$133,'Quarterly Information'!$K614,Exchange_Value)+AC614*$N614*SUMIF(Lists!$E$2:$E$133,'Quarterly Information'!$M614,Exchange_Value)+AC614*$P614*SUMIF(Lists!$E$2:$E$133,'Quarterly Information'!$O614,Exchange_Value)+AC614*$R614*SUMIF(Lists!$E$2:$E$133,'Quarterly Information'!$Q614,Exchange_Value)+AC614*$T614*SUMIF(Lists!$E$2:$E$133,'Quarterly Information'!$S614,Exchange_Value))/1000,AC614*SUMIF(Lists!$E$2:$E$133,$I614,Exchange_Value)/1000),1)</f>
        <v>0</v>
      </c>
      <c r="CG614" s="218">
        <f>ROUND(IF($I614="Other HFC Blend",(AD614*$L614*SUMIF(Lists!$E$2:$E$133,'Quarterly Information'!$K614,Exchange_Value)+AD614*$N614*SUMIF(Lists!$E$2:$E$133,'Quarterly Information'!$M614,Exchange_Value)+AD614*$P614*SUMIF(Lists!$E$2:$E$133,'Quarterly Information'!$O614,Exchange_Value)+AD614*$R614*SUMIF(Lists!$E$2:$E$133,'Quarterly Information'!$Q614,Exchange_Value)+AD614*$T614*SUMIF(Lists!$E$2:$E$133,'Quarterly Information'!$S614,Exchange_Value))/1000,AD614*SUMIF(Lists!$E$2:$E$133,$I614,Exchange_Value)/1000),1)</f>
        <v>0</v>
      </c>
      <c r="CH614" s="218">
        <f>ROUND(IF($I614="Other HFC Blend",(AE614*$L614*SUMIF(Lists!$E$2:$E$133,'Quarterly Information'!$K614,Exchange_Value)+AE614*$N614*SUMIF(Lists!$E$2:$E$133,'Quarterly Information'!$M614,Exchange_Value)+AE614*$P614*SUMIF(Lists!$E$2:$E$133,'Quarterly Information'!$O614,Exchange_Value)+AE614*$R614*SUMIF(Lists!$E$2:$E$133,'Quarterly Information'!$Q614,Exchange_Value)+AE614*$T614*SUMIF(Lists!$E$2:$E$133,'Quarterly Information'!$S614,Exchange_Value))/1000,AE614*SUMIF(Lists!$E$2:$E$133,$I614,Exchange_Value)/1000),1)</f>
        <v>0</v>
      </c>
      <c r="CI614" s="218">
        <f>ROUND(IF($I614="Other HFC Blend",(AF614*$L614*SUMIF(Lists!$E$2:$E$133,'Quarterly Information'!$K614,Exchange_Value)+AF614*$N614*SUMIF(Lists!$E$2:$E$133,'Quarterly Information'!$M614,Exchange_Value)+AF614*$P614*SUMIF(Lists!$E$2:$E$133,'Quarterly Information'!$O614,Exchange_Value)+AF614*$R614*SUMIF(Lists!$E$2:$E$133,'Quarterly Information'!$Q614,Exchange_Value)+AF614*$T614*SUMIF(Lists!$E$2:$E$133,'Quarterly Information'!$S614,Exchange_Value))/1000,AF614*SUMIF(Lists!$E$2:$E$133,$I614,Exchange_Value)/1000),1)</f>
        <v>0</v>
      </c>
    </row>
    <row r="615" spans="1:87" ht="14" x14ac:dyDescent="0.25">
      <c r="A615" s="39">
        <v>573</v>
      </c>
      <c r="B615" s="90" t="str">
        <f t="shared" si="385"/>
        <v/>
      </c>
      <c r="C615" s="159"/>
      <c r="D615" s="91"/>
      <c r="E615" s="174"/>
      <c r="F615" s="92"/>
      <c r="G615" s="93"/>
      <c r="H615" s="94"/>
      <c r="I615" s="92"/>
      <c r="J615" s="200"/>
      <c r="K615" s="210"/>
      <c r="L615" s="95"/>
      <c r="M615" s="92"/>
      <c r="N615" s="95"/>
      <c r="O615" s="92"/>
      <c r="P615" s="95"/>
      <c r="Q615" s="128"/>
      <c r="R615" s="95"/>
      <c r="S615" s="128"/>
      <c r="T615" s="211"/>
      <c r="U615" s="203"/>
      <c r="V615" s="92"/>
      <c r="W615" s="96"/>
      <c r="X615" s="92"/>
      <c r="Y615" s="220"/>
      <c r="Z615" s="226"/>
      <c r="AA615" s="165"/>
      <c r="AB615" s="165"/>
      <c r="AC615" s="165"/>
      <c r="AD615" s="165"/>
      <c r="AE615" s="165"/>
      <c r="AF615" s="168"/>
      <c r="AG615"/>
      <c r="AH615" s="107">
        <f t="shared" si="387"/>
        <v>0</v>
      </c>
      <c r="AI615" s="107">
        <f t="shared" si="388"/>
        <v>0</v>
      </c>
      <c r="AJ615" s="107">
        <f t="shared" si="389"/>
        <v>0</v>
      </c>
      <c r="AK615" s="107">
        <f t="shared" si="390"/>
        <v>0</v>
      </c>
      <c r="AL615" s="107">
        <f t="shared" si="391"/>
        <v>0</v>
      </c>
      <c r="AM615" s="107">
        <f t="shared" si="386"/>
        <v>0</v>
      </c>
      <c r="AO615" s="161" t="e">
        <f t="shared" si="392"/>
        <v>#DIV/0!</v>
      </c>
      <c r="AP615" s="161" t="e">
        <f t="shared" si="393"/>
        <v>#DIV/0!</v>
      </c>
      <c r="AQ615" s="161" t="e">
        <f t="shared" si="394"/>
        <v>#DIV/0!</v>
      </c>
      <c r="AR615" s="161" t="e">
        <f t="shared" si="395"/>
        <v>#DIV/0!</v>
      </c>
      <c r="AS615" s="161" t="e">
        <f t="shared" si="396"/>
        <v>#DIV/0!</v>
      </c>
      <c r="AT615" s="107">
        <f t="shared" si="397"/>
        <v>0</v>
      </c>
      <c r="AU615" s="161" t="e">
        <f t="shared" si="398"/>
        <v>#DIV/0!</v>
      </c>
      <c r="AV615" s="161" t="e">
        <f t="shared" si="399"/>
        <v>#DIV/0!</v>
      </c>
      <c r="AW615" s="161" t="e">
        <f t="shared" si="400"/>
        <v>#DIV/0!</v>
      </c>
      <c r="AX615" s="161" t="e">
        <f t="shared" si="401"/>
        <v>#DIV/0!</v>
      </c>
      <c r="AY615" s="161" t="e">
        <f t="shared" si="402"/>
        <v>#DIV/0!</v>
      </c>
      <c r="AZ615" s="107">
        <f t="shared" si="403"/>
        <v>0</v>
      </c>
      <c r="BA615" s="161" t="e">
        <f t="shared" si="404"/>
        <v>#DIV/0!</v>
      </c>
      <c r="BB615" s="161" t="e">
        <f t="shared" si="405"/>
        <v>#DIV/0!</v>
      </c>
      <c r="BC615" s="161" t="e">
        <f t="shared" si="406"/>
        <v>#DIV/0!</v>
      </c>
      <c r="BD615" s="161" t="e">
        <f t="shared" si="407"/>
        <v>#DIV/0!</v>
      </c>
      <c r="BE615" s="161" t="e">
        <f t="shared" si="408"/>
        <v>#DIV/0!</v>
      </c>
      <c r="BF615" s="107">
        <f t="shared" si="409"/>
        <v>0</v>
      </c>
      <c r="BG615" s="161" t="e">
        <f t="shared" si="410"/>
        <v>#DIV/0!</v>
      </c>
      <c r="BH615" s="161" t="e">
        <f t="shared" si="411"/>
        <v>#DIV/0!</v>
      </c>
      <c r="BI615" s="161" t="e">
        <f t="shared" si="412"/>
        <v>#DIV/0!</v>
      </c>
      <c r="BJ615" s="161" t="e">
        <f t="shared" si="413"/>
        <v>#DIV/0!</v>
      </c>
      <c r="BK615" s="161" t="e">
        <f t="shared" si="414"/>
        <v>#DIV/0!</v>
      </c>
      <c r="BL615" s="107">
        <f t="shared" si="415"/>
        <v>0</v>
      </c>
      <c r="BM615" s="161" t="e">
        <f t="shared" si="416"/>
        <v>#DIV/0!</v>
      </c>
      <c r="BN615" s="161" t="e">
        <f t="shared" si="417"/>
        <v>#DIV/0!</v>
      </c>
      <c r="BO615" s="161" t="e">
        <f t="shared" si="418"/>
        <v>#DIV/0!</v>
      </c>
      <c r="BP615" s="161" t="e">
        <f t="shared" si="419"/>
        <v>#DIV/0!</v>
      </c>
      <c r="BQ615" s="161" t="e">
        <f t="shared" si="420"/>
        <v>#DIV/0!</v>
      </c>
      <c r="BR615" s="107">
        <f t="shared" si="421"/>
        <v>0</v>
      </c>
      <c r="BS615" s="161" t="e">
        <f t="shared" si="422"/>
        <v>#DIV/0!</v>
      </c>
      <c r="BT615" s="161" t="e">
        <f t="shared" si="423"/>
        <v>#DIV/0!</v>
      </c>
      <c r="BU615" s="161" t="e">
        <f t="shared" si="424"/>
        <v>#DIV/0!</v>
      </c>
      <c r="BV615" s="161" t="e">
        <f t="shared" si="425"/>
        <v>#DIV/0!</v>
      </c>
      <c r="BW615" s="161" t="e">
        <f t="shared" si="426"/>
        <v>#DIV/0!</v>
      </c>
      <c r="BX615" s="107">
        <f t="shared" si="427"/>
        <v>0</v>
      </c>
      <c r="BZ615" s="40" t="e">
        <f>VLOOKUP(I615,Lists!$D$2:$D$19,1,FALSE)</f>
        <v>#N/A</v>
      </c>
      <c r="CA615" s="40" t="e">
        <f>VLOOKUP($I615,Blends!$B$2:$B$115,1,FALSE)</f>
        <v>#N/A</v>
      </c>
      <c r="CC615" s="218">
        <f>ROUND(IF($I615="Other HFC Blend",(Z615*$L615*SUMIF(Lists!$E$2:$E$133,'Quarterly Information'!$K615,Exchange_Value)+Z615*$N615*SUMIF(Lists!$E$2:$E$133,'Quarterly Information'!$M615,Exchange_Value)+Z615*$P615*SUMIF(Lists!$E$2:$E$133,'Quarterly Information'!$O615,Exchange_Value)+Z615*$R615*SUMIF(Lists!$E$2:$E$133,'Quarterly Information'!$Q615,Exchange_Value)+Z615*$T615*SUMIF(Lists!$E$2:$E$133,'Quarterly Information'!$S615,Exchange_Value))/1000,Z615*SUMIF(Lists!$E$2:$E$133,$I615,Exchange_Value)/1000),1)</f>
        <v>0</v>
      </c>
      <c r="CD615" s="218">
        <f>ROUND(IF($I615="Other HFC Blend",(AA615*$L615*SUMIF(Lists!$E$2:$E$133,'Quarterly Information'!$K615,Exchange_Value)+AA615*$N615*SUMIF(Lists!$E$2:$E$133,'Quarterly Information'!$M615,Exchange_Value)+AA615*$P615*SUMIF(Lists!$E$2:$E$133,'Quarterly Information'!$O615,Exchange_Value)+AA615*$R615*SUMIF(Lists!$E$2:$E$133,'Quarterly Information'!$Q615,Exchange_Value)+AA615*$T615*SUMIF(Lists!$E$2:$E$133,'Quarterly Information'!$S615,Exchange_Value))/1000,AA615*SUMIF(Lists!$E$2:$E$133,$I615,Exchange_Value)/1000),1)</f>
        <v>0</v>
      </c>
      <c r="CE615" s="218">
        <f>ROUND(IF($I615="Other HFC Blend",(AB615*$L615*SUMIF(Lists!$E$2:$E$133,'Quarterly Information'!$K615,Exchange_Value)+AB615*$N615*SUMIF(Lists!$E$2:$E$133,'Quarterly Information'!$M615,Exchange_Value)+AB615*$P615*SUMIF(Lists!$E$2:$E$133,'Quarterly Information'!$O615,Exchange_Value)+AB615*$R615*SUMIF(Lists!$E$2:$E$133,'Quarterly Information'!$Q615,Exchange_Value)+AB615*$T615*SUMIF(Lists!$E$2:$E$133,'Quarterly Information'!$S615,Exchange_Value))/1000,AB615*SUMIF(Lists!$E$2:$E$133,$I615,Exchange_Value)/1000),1)</f>
        <v>0</v>
      </c>
      <c r="CF615" s="218">
        <f>ROUND(IF($I615="Other HFC Blend",(AC615*$L615*SUMIF(Lists!$E$2:$E$133,'Quarterly Information'!$K615,Exchange_Value)+AC615*$N615*SUMIF(Lists!$E$2:$E$133,'Quarterly Information'!$M615,Exchange_Value)+AC615*$P615*SUMIF(Lists!$E$2:$E$133,'Quarterly Information'!$O615,Exchange_Value)+AC615*$R615*SUMIF(Lists!$E$2:$E$133,'Quarterly Information'!$Q615,Exchange_Value)+AC615*$T615*SUMIF(Lists!$E$2:$E$133,'Quarterly Information'!$S615,Exchange_Value))/1000,AC615*SUMIF(Lists!$E$2:$E$133,$I615,Exchange_Value)/1000),1)</f>
        <v>0</v>
      </c>
      <c r="CG615" s="218">
        <f>ROUND(IF($I615="Other HFC Blend",(AD615*$L615*SUMIF(Lists!$E$2:$E$133,'Quarterly Information'!$K615,Exchange_Value)+AD615*$N615*SUMIF(Lists!$E$2:$E$133,'Quarterly Information'!$M615,Exchange_Value)+AD615*$P615*SUMIF(Lists!$E$2:$E$133,'Quarterly Information'!$O615,Exchange_Value)+AD615*$R615*SUMIF(Lists!$E$2:$E$133,'Quarterly Information'!$Q615,Exchange_Value)+AD615*$T615*SUMIF(Lists!$E$2:$E$133,'Quarterly Information'!$S615,Exchange_Value))/1000,AD615*SUMIF(Lists!$E$2:$E$133,$I615,Exchange_Value)/1000),1)</f>
        <v>0</v>
      </c>
      <c r="CH615" s="218">
        <f>ROUND(IF($I615="Other HFC Blend",(AE615*$L615*SUMIF(Lists!$E$2:$E$133,'Quarterly Information'!$K615,Exchange_Value)+AE615*$N615*SUMIF(Lists!$E$2:$E$133,'Quarterly Information'!$M615,Exchange_Value)+AE615*$P615*SUMIF(Lists!$E$2:$E$133,'Quarterly Information'!$O615,Exchange_Value)+AE615*$R615*SUMIF(Lists!$E$2:$E$133,'Quarterly Information'!$Q615,Exchange_Value)+AE615*$T615*SUMIF(Lists!$E$2:$E$133,'Quarterly Information'!$S615,Exchange_Value))/1000,AE615*SUMIF(Lists!$E$2:$E$133,$I615,Exchange_Value)/1000),1)</f>
        <v>0</v>
      </c>
      <c r="CI615" s="218">
        <f>ROUND(IF($I615="Other HFC Blend",(AF615*$L615*SUMIF(Lists!$E$2:$E$133,'Quarterly Information'!$K615,Exchange_Value)+AF615*$N615*SUMIF(Lists!$E$2:$E$133,'Quarterly Information'!$M615,Exchange_Value)+AF615*$P615*SUMIF(Lists!$E$2:$E$133,'Quarterly Information'!$O615,Exchange_Value)+AF615*$R615*SUMIF(Lists!$E$2:$E$133,'Quarterly Information'!$Q615,Exchange_Value)+AF615*$T615*SUMIF(Lists!$E$2:$E$133,'Quarterly Information'!$S615,Exchange_Value))/1000,AF615*SUMIF(Lists!$E$2:$E$133,$I615,Exchange_Value)/1000),1)</f>
        <v>0</v>
      </c>
    </row>
    <row r="616" spans="1:87" ht="14" x14ac:dyDescent="0.25">
      <c r="A616" s="39">
        <v>574</v>
      </c>
      <c r="B616" s="90" t="str">
        <f t="shared" si="385"/>
        <v/>
      </c>
      <c r="C616" s="159"/>
      <c r="D616" s="91"/>
      <c r="E616" s="174"/>
      <c r="F616" s="92"/>
      <c r="G616" s="93"/>
      <c r="H616" s="94"/>
      <c r="I616" s="92"/>
      <c r="J616" s="200"/>
      <c r="K616" s="210"/>
      <c r="L616" s="95"/>
      <c r="M616" s="92"/>
      <c r="N616" s="95"/>
      <c r="O616" s="92"/>
      <c r="P616" s="95"/>
      <c r="Q616" s="128"/>
      <c r="R616" s="95"/>
      <c r="S616" s="128"/>
      <c r="T616" s="211"/>
      <c r="U616" s="203"/>
      <c r="V616" s="92"/>
      <c r="W616" s="96"/>
      <c r="X616" s="92"/>
      <c r="Y616" s="220"/>
      <c r="Z616" s="226"/>
      <c r="AA616" s="165"/>
      <c r="AB616" s="165"/>
      <c r="AC616" s="165"/>
      <c r="AD616" s="165"/>
      <c r="AE616" s="165"/>
      <c r="AF616" s="168"/>
      <c r="AG616"/>
      <c r="AH616" s="107">
        <f t="shared" si="387"/>
        <v>0</v>
      </c>
      <c r="AI616" s="107">
        <f t="shared" si="388"/>
        <v>0</v>
      </c>
      <c r="AJ616" s="107">
        <f t="shared" si="389"/>
        <v>0</v>
      </c>
      <c r="AK616" s="107">
        <f t="shared" si="390"/>
        <v>0</v>
      </c>
      <c r="AL616" s="107">
        <f t="shared" si="391"/>
        <v>0</v>
      </c>
      <c r="AM616" s="107">
        <f t="shared" si="386"/>
        <v>0</v>
      </c>
      <c r="AO616" s="161" t="e">
        <f t="shared" si="392"/>
        <v>#DIV/0!</v>
      </c>
      <c r="AP616" s="161" t="e">
        <f t="shared" si="393"/>
        <v>#DIV/0!</v>
      </c>
      <c r="AQ616" s="161" t="e">
        <f t="shared" si="394"/>
        <v>#DIV/0!</v>
      </c>
      <c r="AR616" s="161" t="e">
        <f t="shared" si="395"/>
        <v>#DIV/0!</v>
      </c>
      <c r="AS616" s="161" t="e">
        <f t="shared" si="396"/>
        <v>#DIV/0!</v>
      </c>
      <c r="AT616" s="107">
        <f t="shared" si="397"/>
        <v>0</v>
      </c>
      <c r="AU616" s="161" t="e">
        <f t="shared" si="398"/>
        <v>#DIV/0!</v>
      </c>
      <c r="AV616" s="161" t="e">
        <f t="shared" si="399"/>
        <v>#DIV/0!</v>
      </c>
      <c r="AW616" s="161" t="e">
        <f t="shared" si="400"/>
        <v>#DIV/0!</v>
      </c>
      <c r="AX616" s="161" t="e">
        <f t="shared" si="401"/>
        <v>#DIV/0!</v>
      </c>
      <c r="AY616" s="161" t="e">
        <f t="shared" si="402"/>
        <v>#DIV/0!</v>
      </c>
      <c r="AZ616" s="107">
        <f t="shared" si="403"/>
        <v>0</v>
      </c>
      <c r="BA616" s="161" t="e">
        <f t="shared" si="404"/>
        <v>#DIV/0!</v>
      </c>
      <c r="BB616" s="161" t="e">
        <f t="shared" si="405"/>
        <v>#DIV/0!</v>
      </c>
      <c r="BC616" s="161" t="e">
        <f t="shared" si="406"/>
        <v>#DIV/0!</v>
      </c>
      <c r="BD616" s="161" t="e">
        <f t="shared" si="407"/>
        <v>#DIV/0!</v>
      </c>
      <c r="BE616" s="161" t="e">
        <f t="shared" si="408"/>
        <v>#DIV/0!</v>
      </c>
      <c r="BF616" s="107">
        <f t="shared" si="409"/>
        <v>0</v>
      </c>
      <c r="BG616" s="161" t="e">
        <f t="shared" si="410"/>
        <v>#DIV/0!</v>
      </c>
      <c r="BH616" s="161" t="e">
        <f t="shared" si="411"/>
        <v>#DIV/0!</v>
      </c>
      <c r="BI616" s="161" t="e">
        <f t="shared" si="412"/>
        <v>#DIV/0!</v>
      </c>
      <c r="BJ616" s="161" t="e">
        <f t="shared" si="413"/>
        <v>#DIV/0!</v>
      </c>
      <c r="BK616" s="161" t="e">
        <f t="shared" si="414"/>
        <v>#DIV/0!</v>
      </c>
      <c r="BL616" s="107">
        <f t="shared" si="415"/>
        <v>0</v>
      </c>
      <c r="BM616" s="161" t="e">
        <f t="shared" si="416"/>
        <v>#DIV/0!</v>
      </c>
      <c r="BN616" s="161" t="e">
        <f t="shared" si="417"/>
        <v>#DIV/0!</v>
      </c>
      <c r="BO616" s="161" t="e">
        <f t="shared" si="418"/>
        <v>#DIV/0!</v>
      </c>
      <c r="BP616" s="161" t="e">
        <f t="shared" si="419"/>
        <v>#DIV/0!</v>
      </c>
      <c r="BQ616" s="161" t="e">
        <f t="shared" si="420"/>
        <v>#DIV/0!</v>
      </c>
      <c r="BR616" s="107">
        <f t="shared" si="421"/>
        <v>0</v>
      </c>
      <c r="BS616" s="161" t="e">
        <f t="shared" si="422"/>
        <v>#DIV/0!</v>
      </c>
      <c r="BT616" s="161" t="e">
        <f t="shared" si="423"/>
        <v>#DIV/0!</v>
      </c>
      <c r="BU616" s="161" t="e">
        <f t="shared" si="424"/>
        <v>#DIV/0!</v>
      </c>
      <c r="BV616" s="161" t="e">
        <f t="shared" si="425"/>
        <v>#DIV/0!</v>
      </c>
      <c r="BW616" s="161" t="e">
        <f t="shared" si="426"/>
        <v>#DIV/0!</v>
      </c>
      <c r="BX616" s="107">
        <f t="shared" si="427"/>
        <v>0</v>
      </c>
      <c r="BZ616" s="40" t="e">
        <f>VLOOKUP(I616,Lists!$D$2:$D$19,1,FALSE)</f>
        <v>#N/A</v>
      </c>
      <c r="CA616" s="40" t="e">
        <f>VLOOKUP($I616,Blends!$B$2:$B$115,1,FALSE)</f>
        <v>#N/A</v>
      </c>
      <c r="CC616" s="218">
        <f>ROUND(IF($I616="Other HFC Blend",(Z616*$L616*SUMIF(Lists!$E$2:$E$133,'Quarterly Information'!$K616,Exchange_Value)+Z616*$N616*SUMIF(Lists!$E$2:$E$133,'Quarterly Information'!$M616,Exchange_Value)+Z616*$P616*SUMIF(Lists!$E$2:$E$133,'Quarterly Information'!$O616,Exchange_Value)+Z616*$R616*SUMIF(Lists!$E$2:$E$133,'Quarterly Information'!$Q616,Exchange_Value)+Z616*$T616*SUMIF(Lists!$E$2:$E$133,'Quarterly Information'!$S616,Exchange_Value))/1000,Z616*SUMIF(Lists!$E$2:$E$133,$I616,Exchange_Value)/1000),1)</f>
        <v>0</v>
      </c>
      <c r="CD616" s="218">
        <f>ROUND(IF($I616="Other HFC Blend",(AA616*$L616*SUMIF(Lists!$E$2:$E$133,'Quarterly Information'!$K616,Exchange_Value)+AA616*$N616*SUMIF(Lists!$E$2:$E$133,'Quarterly Information'!$M616,Exchange_Value)+AA616*$P616*SUMIF(Lists!$E$2:$E$133,'Quarterly Information'!$O616,Exchange_Value)+AA616*$R616*SUMIF(Lists!$E$2:$E$133,'Quarterly Information'!$Q616,Exchange_Value)+AA616*$T616*SUMIF(Lists!$E$2:$E$133,'Quarterly Information'!$S616,Exchange_Value))/1000,AA616*SUMIF(Lists!$E$2:$E$133,$I616,Exchange_Value)/1000),1)</f>
        <v>0</v>
      </c>
      <c r="CE616" s="218">
        <f>ROUND(IF($I616="Other HFC Blend",(AB616*$L616*SUMIF(Lists!$E$2:$E$133,'Quarterly Information'!$K616,Exchange_Value)+AB616*$N616*SUMIF(Lists!$E$2:$E$133,'Quarterly Information'!$M616,Exchange_Value)+AB616*$P616*SUMIF(Lists!$E$2:$E$133,'Quarterly Information'!$O616,Exchange_Value)+AB616*$R616*SUMIF(Lists!$E$2:$E$133,'Quarterly Information'!$Q616,Exchange_Value)+AB616*$T616*SUMIF(Lists!$E$2:$E$133,'Quarterly Information'!$S616,Exchange_Value))/1000,AB616*SUMIF(Lists!$E$2:$E$133,$I616,Exchange_Value)/1000),1)</f>
        <v>0</v>
      </c>
      <c r="CF616" s="218">
        <f>ROUND(IF($I616="Other HFC Blend",(AC616*$L616*SUMIF(Lists!$E$2:$E$133,'Quarterly Information'!$K616,Exchange_Value)+AC616*$N616*SUMIF(Lists!$E$2:$E$133,'Quarterly Information'!$M616,Exchange_Value)+AC616*$P616*SUMIF(Lists!$E$2:$E$133,'Quarterly Information'!$O616,Exchange_Value)+AC616*$R616*SUMIF(Lists!$E$2:$E$133,'Quarterly Information'!$Q616,Exchange_Value)+AC616*$T616*SUMIF(Lists!$E$2:$E$133,'Quarterly Information'!$S616,Exchange_Value))/1000,AC616*SUMIF(Lists!$E$2:$E$133,$I616,Exchange_Value)/1000),1)</f>
        <v>0</v>
      </c>
      <c r="CG616" s="218">
        <f>ROUND(IF($I616="Other HFC Blend",(AD616*$L616*SUMIF(Lists!$E$2:$E$133,'Quarterly Information'!$K616,Exchange_Value)+AD616*$N616*SUMIF(Lists!$E$2:$E$133,'Quarterly Information'!$M616,Exchange_Value)+AD616*$P616*SUMIF(Lists!$E$2:$E$133,'Quarterly Information'!$O616,Exchange_Value)+AD616*$R616*SUMIF(Lists!$E$2:$E$133,'Quarterly Information'!$Q616,Exchange_Value)+AD616*$T616*SUMIF(Lists!$E$2:$E$133,'Quarterly Information'!$S616,Exchange_Value))/1000,AD616*SUMIF(Lists!$E$2:$E$133,$I616,Exchange_Value)/1000),1)</f>
        <v>0</v>
      </c>
      <c r="CH616" s="218">
        <f>ROUND(IF($I616="Other HFC Blend",(AE616*$L616*SUMIF(Lists!$E$2:$E$133,'Quarterly Information'!$K616,Exchange_Value)+AE616*$N616*SUMIF(Lists!$E$2:$E$133,'Quarterly Information'!$M616,Exchange_Value)+AE616*$P616*SUMIF(Lists!$E$2:$E$133,'Quarterly Information'!$O616,Exchange_Value)+AE616*$R616*SUMIF(Lists!$E$2:$E$133,'Quarterly Information'!$Q616,Exchange_Value)+AE616*$T616*SUMIF(Lists!$E$2:$E$133,'Quarterly Information'!$S616,Exchange_Value))/1000,AE616*SUMIF(Lists!$E$2:$E$133,$I616,Exchange_Value)/1000),1)</f>
        <v>0</v>
      </c>
      <c r="CI616" s="218">
        <f>ROUND(IF($I616="Other HFC Blend",(AF616*$L616*SUMIF(Lists!$E$2:$E$133,'Quarterly Information'!$K616,Exchange_Value)+AF616*$N616*SUMIF(Lists!$E$2:$E$133,'Quarterly Information'!$M616,Exchange_Value)+AF616*$P616*SUMIF(Lists!$E$2:$E$133,'Quarterly Information'!$O616,Exchange_Value)+AF616*$R616*SUMIF(Lists!$E$2:$E$133,'Quarterly Information'!$Q616,Exchange_Value)+AF616*$T616*SUMIF(Lists!$E$2:$E$133,'Quarterly Information'!$S616,Exchange_Value))/1000,AF616*SUMIF(Lists!$E$2:$E$133,$I616,Exchange_Value)/1000),1)</f>
        <v>0</v>
      </c>
    </row>
    <row r="617" spans="1:87" ht="14" x14ac:dyDescent="0.25">
      <c r="A617" s="39">
        <v>575</v>
      </c>
      <c r="B617" s="90" t="str">
        <f t="shared" si="385"/>
        <v/>
      </c>
      <c r="C617" s="159"/>
      <c r="D617" s="91"/>
      <c r="E617" s="174"/>
      <c r="F617" s="92"/>
      <c r="G617" s="93"/>
      <c r="H617" s="94"/>
      <c r="I617" s="92"/>
      <c r="J617" s="200"/>
      <c r="K617" s="210"/>
      <c r="L617" s="95"/>
      <c r="M617" s="92"/>
      <c r="N617" s="95"/>
      <c r="O617" s="92"/>
      <c r="P617" s="95"/>
      <c r="Q617" s="128"/>
      <c r="R617" s="95"/>
      <c r="S617" s="128"/>
      <c r="T617" s="211"/>
      <c r="U617" s="203"/>
      <c r="V617" s="92"/>
      <c r="W617" s="96"/>
      <c r="X617" s="92"/>
      <c r="Y617" s="220"/>
      <c r="Z617" s="226"/>
      <c r="AA617" s="165"/>
      <c r="AB617" s="165"/>
      <c r="AC617" s="165"/>
      <c r="AD617" s="165"/>
      <c r="AE617" s="165"/>
      <c r="AF617" s="168"/>
      <c r="AG617"/>
      <c r="AH617" s="107">
        <f t="shared" si="387"/>
        <v>0</v>
      </c>
      <c r="AI617" s="107">
        <f t="shared" si="388"/>
        <v>0</v>
      </c>
      <c r="AJ617" s="107">
        <f t="shared" si="389"/>
        <v>0</v>
      </c>
      <c r="AK617" s="107">
        <f t="shared" si="390"/>
        <v>0</v>
      </c>
      <c r="AL617" s="107">
        <f t="shared" si="391"/>
        <v>0</v>
      </c>
      <c r="AM617" s="107">
        <f t="shared" si="386"/>
        <v>0</v>
      </c>
      <c r="AO617" s="161" t="e">
        <f t="shared" si="392"/>
        <v>#DIV/0!</v>
      </c>
      <c r="AP617" s="161" t="e">
        <f t="shared" si="393"/>
        <v>#DIV/0!</v>
      </c>
      <c r="AQ617" s="161" t="e">
        <f t="shared" si="394"/>
        <v>#DIV/0!</v>
      </c>
      <c r="AR617" s="161" t="e">
        <f t="shared" si="395"/>
        <v>#DIV/0!</v>
      </c>
      <c r="AS617" s="161" t="e">
        <f t="shared" si="396"/>
        <v>#DIV/0!</v>
      </c>
      <c r="AT617" s="107">
        <f t="shared" si="397"/>
        <v>0</v>
      </c>
      <c r="AU617" s="161" t="e">
        <f t="shared" si="398"/>
        <v>#DIV/0!</v>
      </c>
      <c r="AV617" s="161" t="e">
        <f t="shared" si="399"/>
        <v>#DIV/0!</v>
      </c>
      <c r="AW617" s="161" t="e">
        <f t="shared" si="400"/>
        <v>#DIV/0!</v>
      </c>
      <c r="AX617" s="161" t="e">
        <f t="shared" si="401"/>
        <v>#DIV/0!</v>
      </c>
      <c r="AY617" s="161" t="e">
        <f t="shared" si="402"/>
        <v>#DIV/0!</v>
      </c>
      <c r="AZ617" s="107">
        <f t="shared" si="403"/>
        <v>0</v>
      </c>
      <c r="BA617" s="161" t="e">
        <f t="shared" si="404"/>
        <v>#DIV/0!</v>
      </c>
      <c r="BB617" s="161" t="e">
        <f t="shared" si="405"/>
        <v>#DIV/0!</v>
      </c>
      <c r="BC617" s="161" t="e">
        <f t="shared" si="406"/>
        <v>#DIV/0!</v>
      </c>
      <c r="BD617" s="161" t="e">
        <f t="shared" si="407"/>
        <v>#DIV/0!</v>
      </c>
      <c r="BE617" s="161" t="e">
        <f t="shared" si="408"/>
        <v>#DIV/0!</v>
      </c>
      <c r="BF617" s="107">
        <f t="shared" si="409"/>
        <v>0</v>
      </c>
      <c r="BG617" s="161" t="e">
        <f t="shared" si="410"/>
        <v>#DIV/0!</v>
      </c>
      <c r="BH617" s="161" t="e">
        <f t="shared" si="411"/>
        <v>#DIV/0!</v>
      </c>
      <c r="BI617" s="161" t="e">
        <f t="shared" si="412"/>
        <v>#DIV/0!</v>
      </c>
      <c r="BJ617" s="161" t="e">
        <f t="shared" si="413"/>
        <v>#DIV/0!</v>
      </c>
      <c r="BK617" s="161" t="e">
        <f t="shared" si="414"/>
        <v>#DIV/0!</v>
      </c>
      <c r="BL617" s="107">
        <f t="shared" si="415"/>
        <v>0</v>
      </c>
      <c r="BM617" s="161" t="e">
        <f t="shared" si="416"/>
        <v>#DIV/0!</v>
      </c>
      <c r="BN617" s="161" t="e">
        <f t="shared" si="417"/>
        <v>#DIV/0!</v>
      </c>
      <c r="BO617" s="161" t="e">
        <f t="shared" si="418"/>
        <v>#DIV/0!</v>
      </c>
      <c r="BP617" s="161" t="e">
        <f t="shared" si="419"/>
        <v>#DIV/0!</v>
      </c>
      <c r="BQ617" s="161" t="e">
        <f t="shared" si="420"/>
        <v>#DIV/0!</v>
      </c>
      <c r="BR617" s="107">
        <f t="shared" si="421"/>
        <v>0</v>
      </c>
      <c r="BS617" s="161" t="e">
        <f t="shared" si="422"/>
        <v>#DIV/0!</v>
      </c>
      <c r="BT617" s="161" t="e">
        <f t="shared" si="423"/>
        <v>#DIV/0!</v>
      </c>
      <c r="BU617" s="161" t="e">
        <f t="shared" si="424"/>
        <v>#DIV/0!</v>
      </c>
      <c r="BV617" s="161" t="e">
        <f t="shared" si="425"/>
        <v>#DIV/0!</v>
      </c>
      <c r="BW617" s="161" t="e">
        <f t="shared" si="426"/>
        <v>#DIV/0!</v>
      </c>
      <c r="BX617" s="107">
        <f t="shared" si="427"/>
        <v>0</v>
      </c>
      <c r="BZ617" s="40" t="e">
        <f>VLOOKUP(I617,Lists!$D$2:$D$19,1,FALSE)</f>
        <v>#N/A</v>
      </c>
      <c r="CA617" s="40" t="e">
        <f>VLOOKUP($I617,Blends!$B$2:$B$115,1,FALSE)</f>
        <v>#N/A</v>
      </c>
      <c r="CC617" s="218">
        <f>ROUND(IF($I617="Other HFC Blend",(Z617*$L617*SUMIF(Lists!$E$2:$E$133,'Quarterly Information'!$K617,Exchange_Value)+Z617*$N617*SUMIF(Lists!$E$2:$E$133,'Quarterly Information'!$M617,Exchange_Value)+Z617*$P617*SUMIF(Lists!$E$2:$E$133,'Quarterly Information'!$O617,Exchange_Value)+Z617*$R617*SUMIF(Lists!$E$2:$E$133,'Quarterly Information'!$Q617,Exchange_Value)+Z617*$T617*SUMIF(Lists!$E$2:$E$133,'Quarterly Information'!$S617,Exchange_Value))/1000,Z617*SUMIF(Lists!$E$2:$E$133,$I617,Exchange_Value)/1000),1)</f>
        <v>0</v>
      </c>
      <c r="CD617" s="218">
        <f>ROUND(IF($I617="Other HFC Blend",(AA617*$L617*SUMIF(Lists!$E$2:$E$133,'Quarterly Information'!$K617,Exchange_Value)+AA617*$N617*SUMIF(Lists!$E$2:$E$133,'Quarterly Information'!$M617,Exchange_Value)+AA617*$P617*SUMIF(Lists!$E$2:$E$133,'Quarterly Information'!$O617,Exchange_Value)+AA617*$R617*SUMIF(Lists!$E$2:$E$133,'Quarterly Information'!$Q617,Exchange_Value)+AA617*$T617*SUMIF(Lists!$E$2:$E$133,'Quarterly Information'!$S617,Exchange_Value))/1000,AA617*SUMIF(Lists!$E$2:$E$133,$I617,Exchange_Value)/1000),1)</f>
        <v>0</v>
      </c>
      <c r="CE617" s="218">
        <f>ROUND(IF($I617="Other HFC Blend",(AB617*$L617*SUMIF(Lists!$E$2:$E$133,'Quarterly Information'!$K617,Exchange_Value)+AB617*$N617*SUMIF(Lists!$E$2:$E$133,'Quarterly Information'!$M617,Exchange_Value)+AB617*$P617*SUMIF(Lists!$E$2:$E$133,'Quarterly Information'!$O617,Exchange_Value)+AB617*$R617*SUMIF(Lists!$E$2:$E$133,'Quarterly Information'!$Q617,Exchange_Value)+AB617*$T617*SUMIF(Lists!$E$2:$E$133,'Quarterly Information'!$S617,Exchange_Value))/1000,AB617*SUMIF(Lists!$E$2:$E$133,$I617,Exchange_Value)/1000),1)</f>
        <v>0</v>
      </c>
      <c r="CF617" s="218">
        <f>ROUND(IF($I617="Other HFC Blend",(AC617*$L617*SUMIF(Lists!$E$2:$E$133,'Quarterly Information'!$K617,Exchange_Value)+AC617*$N617*SUMIF(Lists!$E$2:$E$133,'Quarterly Information'!$M617,Exchange_Value)+AC617*$P617*SUMIF(Lists!$E$2:$E$133,'Quarterly Information'!$O617,Exchange_Value)+AC617*$R617*SUMIF(Lists!$E$2:$E$133,'Quarterly Information'!$Q617,Exchange_Value)+AC617*$T617*SUMIF(Lists!$E$2:$E$133,'Quarterly Information'!$S617,Exchange_Value))/1000,AC617*SUMIF(Lists!$E$2:$E$133,$I617,Exchange_Value)/1000),1)</f>
        <v>0</v>
      </c>
      <c r="CG617" s="218">
        <f>ROUND(IF($I617="Other HFC Blend",(AD617*$L617*SUMIF(Lists!$E$2:$E$133,'Quarterly Information'!$K617,Exchange_Value)+AD617*$N617*SUMIF(Lists!$E$2:$E$133,'Quarterly Information'!$M617,Exchange_Value)+AD617*$P617*SUMIF(Lists!$E$2:$E$133,'Quarterly Information'!$O617,Exchange_Value)+AD617*$R617*SUMIF(Lists!$E$2:$E$133,'Quarterly Information'!$Q617,Exchange_Value)+AD617*$T617*SUMIF(Lists!$E$2:$E$133,'Quarterly Information'!$S617,Exchange_Value))/1000,AD617*SUMIF(Lists!$E$2:$E$133,$I617,Exchange_Value)/1000),1)</f>
        <v>0</v>
      </c>
      <c r="CH617" s="218">
        <f>ROUND(IF($I617="Other HFC Blend",(AE617*$L617*SUMIF(Lists!$E$2:$E$133,'Quarterly Information'!$K617,Exchange_Value)+AE617*$N617*SUMIF(Lists!$E$2:$E$133,'Quarterly Information'!$M617,Exchange_Value)+AE617*$P617*SUMIF(Lists!$E$2:$E$133,'Quarterly Information'!$O617,Exchange_Value)+AE617*$R617*SUMIF(Lists!$E$2:$E$133,'Quarterly Information'!$Q617,Exchange_Value)+AE617*$T617*SUMIF(Lists!$E$2:$E$133,'Quarterly Information'!$S617,Exchange_Value))/1000,AE617*SUMIF(Lists!$E$2:$E$133,$I617,Exchange_Value)/1000),1)</f>
        <v>0</v>
      </c>
      <c r="CI617" s="218">
        <f>ROUND(IF($I617="Other HFC Blend",(AF617*$L617*SUMIF(Lists!$E$2:$E$133,'Quarterly Information'!$K617,Exchange_Value)+AF617*$N617*SUMIF(Lists!$E$2:$E$133,'Quarterly Information'!$M617,Exchange_Value)+AF617*$P617*SUMIF(Lists!$E$2:$E$133,'Quarterly Information'!$O617,Exchange_Value)+AF617*$R617*SUMIF(Lists!$E$2:$E$133,'Quarterly Information'!$Q617,Exchange_Value)+AF617*$T617*SUMIF(Lists!$E$2:$E$133,'Quarterly Information'!$S617,Exchange_Value))/1000,AF617*SUMIF(Lists!$E$2:$E$133,$I617,Exchange_Value)/1000),1)</f>
        <v>0</v>
      </c>
    </row>
    <row r="618" spans="1:87" ht="14" x14ac:dyDescent="0.25">
      <c r="A618" s="39">
        <v>576</v>
      </c>
      <c r="B618" s="90" t="str">
        <f t="shared" si="385"/>
        <v/>
      </c>
      <c r="C618" s="159"/>
      <c r="D618" s="91"/>
      <c r="E618" s="174"/>
      <c r="F618" s="92"/>
      <c r="G618" s="93"/>
      <c r="H618" s="94"/>
      <c r="I618" s="92"/>
      <c r="J618" s="200"/>
      <c r="K618" s="210"/>
      <c r="L618" s="95"/>
      <c r="M618" s="92"/>
      <c r="N618" s="95"/>
      <c r="O618" s="92"/>
      <c r="P618" s="95"/>
      <c r="Q618" s="128"/>
      <c r="R618" s="95"/>
      <c r="S618" s="128"/>
      <c r="T618" s="211"/>
      <c r="U618" s="203"/>
      <c r="V618" s="92"/>
      <c r="W618" s="96"/>
      <c r="X618" s="92"/>
      <c r="Y618" s="220"/>
      <c r="Z618" s="226"/>
      <c r="AA618" s="165"/>
      <c r="AB618" s="165"/>
      <c r="AC618" s="165"/>
      <c r="AD618" s="165"/>
      <c r="AE618" s="165"/>
      <c r="AF618" s="168"/>
      <c r="AG618"/>
      <c r="AH618" s="107">
        <f t="shared" si="387"/>
        <v>0</v>
      </c>
      <c r="AI618" s="107">
        <f t="shared" si="388"/>
        <v>0</v>
      </c>
      <c r="AJ618" s="107">
        <f t="shared" si="389"/>
        <v>0</v>
      </c>
      <c r="AK618" s="107">
        <f t="shared" si="390"/>
        <v>0</v>
      </c>
      <c r="AL618" s="107">
        <f t="shared" si="391"/>
        <v>0</v>
      </c>
      <c r="AM618" s="107">
        <f t="shared" si="386"/>
        <v>0</v>
      </c>
      <c r="AO618" s="161" t="e">
        <f t="shared" si="392"/>
        <v>#DIV/0!</v>
      </c>
      <c r="AP618" s="161" t="e">
        <f t="shared" si="393"/>
        <v>#DIV/0!</v>
      </c>
      <c r="AQ618" s="161" t="e">
        <f t="shared" si="394"/>
        <v>#DIV/0!</v>
      </c>
      <c r="AR618" s="161" t="e">
        <f t="shared" si="395"/>
        <v>#DIV/0!</v>
      </c>
      <c r="AS618" s="161" t="e">
        <f t="shared" si="396"/>
        <v>#DIV/0!</v>
      </c>
      <c r="AT618" s="107">
        <f t="shared" si="397"/>
        <v>0</v>
      </c>
      <c r="AU618" s="161" t="e">
        <f t="shared" si="398"/>
        <v>#DIV/0!</v>
      </c>
      <c r="AV618" s="161" t="e">
        <f t="shared" si="399"/>
        <v>#DIV/0!</v>
      </c>
      <c r="AW618" s="161" t="e">
        <f t="shared" si="400"/>
        <v>#DIV/0!</v>
      </c>
      <c r="AX618" s="161" t="e">
        <f t="shared" si="401"/>
        <v>#DIV/0!</v>
      </c>
      <c r="AY618" s="161" t="e">
        <f t="shared" si="402"/>
        <v>#DIV/0!</v>
      </c>
      <c r="AZ618" s="107">
        <f t="shared" si="403"/>
        <v>0</v>
      </c>
      <c r="BA618" s="161" t="e">
        <f t="shared" si="404"/>
        <v>#DIV/0!</v>
      </c>
      <c r="BB618" s="161" t="e">
        <f t="shared" si="405"/>
        <v>#DIV/0!</v>
      </c>
      <c r="BC618" s="161" t="e">
        <f t="shared" si="406"/>
        <v>#DIV/0!</v>
      </c>
      <c r="BD618" s="161" t="e">
        <f t="shared" si="407"/>
        <v>#DIV/0!</v>
      </c>
      <c r="BE618" s="161" t="e">
        <f t="shared" si="408"/>
        <v>#DIV/0!</v>
      </c>
      <c r="BF618" s="107">
        <f t="shared" si="409"/>
        <v>0</v>
      </c>
      <c r="BG618" s="161" t="e">
        <f t="shared" si="410"/>
        <v>#DIV/0!</v>
      </c>
      <c r="BH618" s="161" t="e">
        <f t="shared" si="411"/>
        <v>#DIV/0!</v>
      </c>
      <c r="BI618" s="161" t="e">
        <f t="shared" si="412"/>
        <v>#DIV/0!</v>
      </c>
      <c r="BJ618" s="161" t="e">
        <f t="shared" si="413"/>
        <v>#DIV/0!</v>
      </c>
      <c r="BK618" s="161" t="e">
        <f t="shared" si="414"/>
        <v>#DIV/0!</v>
      </c>
      <c r="BL618" s="107">
        <f t="shared" si="415"/>
        <v>0</v>
      </c>
      <c r="BM618" s="161" t="e">
        <f t="shared" si="416"/>
        <v>#DIV/0!</v>
      </c>
      <c r="BN618" s="161" t="e">
        <f t="shared" si="417"/>
        <v>#DIV/0!</v>
      </c>
      <c r="BO618" s="161" t="e">
        <f t="shared" si="418"/>
        <v>#DIV/0!</v>
      </c>
      <c r="BP618" s="161" t="e">
        <f t="shared" si="419"/>
        <v>#DIV/0!</v>
      </c>
      <c r="BQ618" s="161" t="e">
        <f t="shared" si="420"/>
        <v>#DIV/0!</v>
      </c>
      <c r="BR618" s="107">
        <f t="shared" si="421"/>
        <v>0</v>
      </c>
      <c r="BS618" s="161" t="e">
        <f t="shared" si="422"/>
        <v>#DIV/0!</v>
      </c>
      <c r="BT618" s="161" t="e">
        <f t="shared" si="423"/>
        <v>#DIV/0!</v>
      </c>
      <c r="BU618" s="161" t="e">
        <f t="shared" si="424"/>
        <v>#DIV/0!</v>
      </c>
      <c r="BV618" s="161" t="e">
        <f t="shared" si="425"/>
        <v>#DIV/0!</v>
      </c>
      <c r="BW618" s="161" t="e">
        <f t="shared" si="426"/>
        <v>#DIV/0!</v>
      </c>
      <c r="BX618" s="107">
        <f t="shared" si="427"/>
        <v>0</v>
      </c>
      <c r="BZ618" s="40" t="e">
        <f>VLOOKUP(I618,Lists!$D$2:$D$19,1,FALSE)</f>
        <v>#N/A</v>
      </c>
      <c r="CA618" s="40" t="e">
        <f>VLOOKUP($I618,Blends!$B$2:$B$115,1,FALSE)</f>
        <v>#N/A</v>
      </c>
      <c r="CC618" s="218">
        <f>ROUND(IF($I618="Other HFC Blend",(Z618*$L618*SUMIF(Lists!$E$2:$E$133,'Quarterly Information'!$K618,Exchange_Value)+Z618*$N618*SUMIF(Lists!$E$2:$E$133,'Quarterly Information'!$M618,Exchange_Value)+Z618*$P618*SUMIF(Lists!$E$2:$E$133,'Quarterly Information'!$O618,Exchange_Value)+Z618*$R618*SUMIF(Lists!$E$2:$E$133,'Quarterly Information'!$Q618,Exchange_Value)+Z618*$T618*SUMIF(Lists!$E$2:$E$133,'Quarterly Information'!$S618,Exchange_Value))/1000,Z618*SUMIF(Lists!$E$2:$E$133,$I618,Exchange_Value)/1000),1)</f>
        <v>0</v>
      </c>
      <c r="CD618" s="218">
        <f>ROUND(IF($I618="Other HFC Blend",(AA618*$L618*SUMIF(Lists!$E$2:$E$133,'Quarterly Information'!$K618,Exchange_Value)+AA618*$N618*SUMIF(Lists!$E$2:$E$133,'Quarterly Information'!$M618,Exchange_Value)+AA618*$P618*SUMIF(Lists!$E$2:$E$133,'Quarterly Information'!$O618,Exchange_Value)+AA618*$R618*SUMIF(Lists!$E$2:$E$133,'Quarterly Information'!$Q618,Exchange_Value)+AA618*$T618*SUMIF(Lists!$E$2:$E$133,'Quarterly Information'!$S618,Exchange_Value))/1000,AA618*SUMIF(Lists!$E$2:$E$133,$I618,Exchange_Value)/1000),1)</f>
        <v>0</v>
      </c>
      <c r="CE618" s="218">
        <f>ROUND(IF($I618="Other HFC Blend",(AB618*$L618*SUMIF(Lists!$E$2:$E$133,'Quarterly Information'!$K618,Exchange_Value)+AB618*$N618*SUMIF(Lists!$E$2:$E$133,'Quarterly Information'!$M618,Exchange_Value)+AB618*$P618*SUMIF(Lists!$E$2:$E$133,'Quarterly Information'!$O618,Exchange_Value)+AB618*$R618*SUMIF(Lists!$E$2:$E$133,'Quarterly Information'!$Q618,Exchange_Value)+AB618*$T618*SUMIF(Lists!$E$2:$E$133,'Quarterly Information'!$S618,Exchange_Value))/1000,AB618*SUMIF(Lists!$E$2:$E$133,$I618,Exchange_Value)/1000),1)</f>
        <v>0</v>
      </c>
      <c r="CF618" s="218">
        <f>ROUND(IF($I618="Other HFC Blend",(AC618*$L618*SUMIF(Lists!$E$2:$E$133,'Quarterly Information'!$K618,Exchange_Value)+AC618*$N618*SUMIF(Lists!$E$2:$E$133,'Quarterly Information'!$M618,Exchange_Value)+AC618*$P618*SUMIF(Lists!$E$2:$E$133,'Quarterly Information'!$O618,Exchange_Value)+AC618*$R618*SUMIF(Lists!$E$2:$E$133,'Quarterly Information'!$Q618,Exchange_Value)+AC618*$T618*SUMIF(Lists!$E$2:$E$133,'Quarterly Information'!$S618,Exchange_Value))/1000,AC618*SUMIF(Lists!$E$2:$E$133,$I618,Exchange_Value)/1000),1)</f>
        <v>0</v>
      </c>
      <c r="CG618" s="218">
        <f>ROUND(IF($I618="Other HFC Blend",(AD618*$L618*SUMIF(Lists!$E$2:$E$133,'Quarterly Information'!$K618,Exchange_Value)+AD618*$N618*SUMIF(Lists!$E$2:$E$133,'Quarterly Information'!$M618,Exchange_Value)+AD618*$P618*SUMIF(Lists!$E$2:$E$133,'Quarterly Information'!$O618,Exchange_Value)+AD618*$R618*SUMIF(Lists!$E$2:$E$133,'Quarterly Information'!$Q618,Exchange_Value)+AD618*$T618*SUMIF(Lists!$E$2:$E$133,'Quarterly Information'!$S618,Exchange_Value))/1000,AD618*SUMIF(Lists!$E$2:$E$133,$I618,Exchange_Value)/1000),1)</f>
        <v>0</v>
      </c>
      <c r="CH618" s="218">
        <f>ROUND(IF($I618="Other HFC Blend",(AE618*$L618*SUMIF(Lists!$E$2:$E$133,'Quarterly Information'!$K618,Exchange_Value)+AE618*$N618*SUMIF(Lists!$E$2:$E$133,'Quarterly Information'!$M618,Exchange_Value)+AE618*$P618*SUMIF(Lists!$E$2:$E$133,'Quarterly Information'!$O618,Exchange_Value)+AE618*$R618*SUMIF(Lists!$E$2:$E$133,'Quarterly Information'!$Q618,Exchange_Value)+AE618*$T618*SUMIF(Lists!$E$2:$E$133,'Quarterly Information'!$S618,Exchange_Value))/1000,AE618*SUMIF(Lists!$E$2:$E$133,$I618,Exchange_Value)/1000),1)</f>
        <v>0</v>
      </c>
      <c r="CI618" s="218">
        <f>ROUND(IF($I618="Other HFC Blend",(AF618*$L618*SUMIF(Lists!$E$2:$E$133,'Quarterly Information'!$K618,Exchange_Value)+AF618*$N618*SUMIF(Lists!$E$2:$E$133,'Quarterly Information'!$M618,Exchange_Value)+AF618*$P618*SUMIF(Lists!$E$2:$E$133,'Quarterly Information'!$O618,Exchange_Value)+AF618*$R618*SUMIF(Lists!$E$2:$E$133,'Quarterly Information'!$Q618,Exchange_Value)+AF618*$T618*SUMIF(Lists!$E$2:$E$133,'Quarterly Information'!$S618,Exchange_Value))/1000,AF618*SUMIF(Lists!$E$2:$E$133,$I618,Exchange_Value)/1000),1)</f>
        <v>0</v>
      </c>
    </row>
    <row r="619" spans="1:87" ht="14" x14ac:dyDescent="0.25">
      <c r="A619" s="39">
        <v>577</v>
      </c>
      <c r="B619" s="90" t="str">
        <f t="shared" si="385"/>
        <v/>
      </c>
      <c r="C619" s="159"/>
      <c r="D619" s="91"/>
      <c r="E619" s="174"/>
      <c r="F619" s="92"/>
      <c r="G619" s="93"/>
      <c r="H619" s="94"/>
      <c r="I619" s="92"/>
      <c r="J619" s="200"/>
      <c r="K619" s="210"/>
      <c r="L619" s="95"/>
      <c r="M619" s="92"/>
      <c r="N619" s="95"/>
      <c r="O619" s="92"/>
      <c r="P619" s="95"/>
      <c r="Q619" s="128"/>
      <c r="R619" s="95"/>
      <c r="S619" s="128"/>
      <c r="T619" s="211"/>
      <c r="U619" s="203"/>
      <c r="V619" s="92"/>
      <c r="W619" s="96"/>
      <c r="X619" s="92"/>
      <c r="Y619" s="220"/>
      <c r="Z619" s="226"/>
      <c r="AA619" s="165"/>
      <c r="AB619" s="165"/>
      <c r="AC619" s="165"/>
      <c r="AD619" s="165"/>
      <c r="AE619" s="165"/>
      <c r="AF619" s="168"/>
      <c r="AG619"/>
      <c r="AH619" s="107">
        <f t="shared" si="387"/>
        <v>0</v>
      </c>
      <c r="AI619" s="107">
        <f t="shared" si="388"/>
        <v>0</v>
      </c>
      <c r="AJ619" s="107">
        <f t="shared" si="389"/>
        <v>0</v>
      </c>
      <c r="AK619" s="107">
        <f t="shared" si="390"/>
        <v>0</v>
      </c>
      <c r="AL619" s="107">
        <f t="shared" si="391"/>
        <v>0</v>
      </c>
      <c r="AM619" s="107">
        <f t="shared" si="386"/>
        <v>0</v>
      </c>
      <c r="AO619" s="161" t="e">
        <f t="shared" si="392"/>
        <v>#DIV/0!</v>
      </c>
      <c r="AP619" s="161" t="e">
        <f t="shared" si="393"/>
        <v>#DIV/0!</v>
      </c>
      <c r="AQ619" s="161" t="e">
        <f t="shared" si="394"/>
        <v>#DIV/0!</v>
      </c>
      <c r="AR619" s="161" t="e">
        <f t="shared" si="395"/>
        <v>#DIV/0!</v>
      </c>
      <c r="AS619" s="161" t="e">
        <f t="shared" si="396"/>
        <v>#DIV/0!</v>
      </c>
      <c r="AT619" s="107">
        <f t="shared" si="397"/>
        <v>0</v>
      </c>
      <c r="AU619" s="161" t="e">
        <f t="shared" si="398"/>
        <v>#DIV/0!</v>
      </c>
      <c r="AV619" s="161" t="e">
        <f t="shared" si="399"/>
        <v>#DIV/0!</v>
      </c>
      <c r="AW619" s="161" t="e">
        <f t="shared" si="400"/>
        <v>#DIV/0!</v>
      </c>
      <c r="AX619" s="161" t="e">
        <f t="shared" si="401"/>
        <v>#DIV/0!</v>
      </c>
      <c r="AY619" s="161" t="e">
        <f t="shared" si="402"/>
        <v>#DIV/0!</v>
      </c>
      <c r="AZ619" s="107">
        <f t="shared" si="403"/>
        <v>0</v>
      </c>
      <c r="BA619" s="161" t="e">
        <f t="shared" si="404"/>
        <v>#DIV/0!</v>
      </c>
      <c r="BB619" s="161" t="e">
        <f t="shared" si="405"/>
        <v>#DIV/0!</v>
      </c>
      <c r="BC619" s="161" t="e">
        <f t="shared" si="406"/>
        <v>#DIV/0!</v>
      </c>
      <c r="BD619" s="161" t="e">
        <f t="shared" si="407"/>
        <v>#DIV/0!</v>
      </c>
      <c r="BE619" s="161" t="e">
        <f t="shared" si="408"/>
        <v>#DIV/0!</v>
      </c>
      <c r="BF619" s="107">
        <f t="shared" si="409"/>
        <v>0</v>
      </c>
      <c r="BG619" s="161" t="e">
        <f t="shared" si="410"/>
        <v>#DIV/0!</v>
      </c>
      <c r="BH619" s="161" t="e">
        <f t="shared" si="411"/>
        <v>#DIV/0!</v>
      </c>
      <c r="BI619" s="161" t="e">
        <f t="shared" si="412"/>
        <v>#DIV/0!</v>
      </c>
      <c r="BJ619" s="161" t="e">
        <f t="shared" si="413"/>
        <v>#DIV/0!</v>
      </c>
      <c r="BK619" s="161" t="e">
        <f t="shared" si="414"/>
        <v>#DIV/0!</v>
      </c>
      <c r="BL619" s="107">
        <f t="shared" si="415"/>
        <v>0</v>
      </c>
      <c r="BM619" s="161" t="e">
        <f t="shared" si="416"/>
        <v>#DIV/0!</v>
      </c>
      <c r="BN619" s="161" t="e">
        <f t="shared" si="417"/>
        <v>#DIV/0!</v>
      </c>
      <c r="BO619" s="161" t="e">
        <f t="shared" si="418"/>
        <v>#DIV/0!</v>
      </c>
      <c r="BP619" s="161" t="e">
        <f t="shared" si="419"/>
        <v>#DIV/0!</v>
      </c>
      <c r="BQ619" s="161" t="e">
        <f t="shared" si="420"/>
        <v>#DIV/0!</v>
      </c>
      <c r="BR619" s="107">
        <f t="shared" si="421"/>
        <v>0</v>
      </c>
      <c r="BS619" s="161" t="e">
        <f t="shared" si="422"/>
        <v>#DIV/0!</v>
      </c>
      <c r="BT619" s="161" t="e">
        <f t="shared" si="423"/>
        <v>#DIV/0!</v>
      </c>
      <c r="BU619" s="161" t="e">
        <f t="shared" si="424"/>
        <v>#DIV/0!</v>
      </c>
      <c r="BV619" s="161" t="e">
        <f t="shared" si="425"/>
        <v>#DIV/0!</v>
      </c>
      <c r="BW619" s="161" t="e">
        <f t="shared" si="426"/>
        <v>#DIV/0!</v>
      </c>
      <c r="BX619" s="107">
        <f t="shared" si="427"/>
        <v>0</v>
      </c>
      <c r="BZ619" s="40" t="e">
        <f>VLOOKUP(I619,Lists!$D$2:$D$19,1,FALSE)</f>
        <v>#N/A</v>
      </c>
      <c r="CA619" s="40" t="e">
        <f>VLOOKUP($I619,Blends!$B$2:$B$115,1,FALSE)</f>
        <v>#N/A</v>
      </c>
      <c r="CC619" s="218">
        <f>ROUND(IF($I619="Other HFC Blend",(Z619*$L619*SUMIF(Lists!$E$2:$E$133,'Quarterly Information'!$K619,Exchange_Value)+Z619*$N619*SUMIF(Lists!$E$2:$E$133,'Quarterly Information'!$M619,Exchange_Value)+Z619*$P619*SUMIF(Lists!$E$2:$E$133,'Quarterly Information'!$O619,Exchange_Value)+Z619*$R619*SUMIF(Lists!$E$2:$E$133,'Quarterly Information'!$Q619,Exchange_Value)+Z619*$T619*SUMIF(Lists!$E$2:$E$133,'Quarterly Information'!$S619,Exchange_Value))/1000,Z619*SUMIF(Lists!$E$2:$E$133,$I619,Exchange_Value)/1000),1)</f>
        <v>0</v>
      </c>
      <c r="CD619" s="218">
        <f>ROUND(IF($I619="Other HFC Blend",(AA619*$L619*SUMIF(Lists!$E$2:$E$133,'Quarterly Information'!$K619,Exchange_Value)+AA619*$N619*SUMIF(Lists!$E$2:$E$133,'Quarterly Information'!$M619,Exchange_Value)+AA619*$P619*SUMIF(Lists!$E$2:$E$133,'Quarterly Information'!$O619,Exchange_Value)+AA619*$R619*SUMIF(Lists!$E$2:$E$133,'Quarterly Information'!$Q619,Exchange_Value)+AA619*$T619*SUMIF(Lists!$E$2:$E$133,'Quarterly Information'!$S619,Exchange_Value))/1000,AA619*SUMIF(Lists!$E$2:$E$133,$I619,Exchange_Value)/1000),1)</f>
        <v>0</v>
      </c>
      <c r="CE619" s="218">
        <f>ROUND(IF($I619="Other HFC Blend",(AB619*$L619*SUMIF(Lists!$E$2:$E$133,'Quarterly Information'!$K619,Exchange_Value)+AB619*$N619*SUMIF(Lists!$E$2:$E$133,'Quarterly Information'!$M619,Exchange_Value)+AB619*$P619*SUMIF(Lists!$E$2:$E$133,'Quarterly Information'!$O619,Exchange_Value)+AB619*$R619*SUMIF(Lists!$E$2:$E$133,'Quarterly Information'!$Q619,Exchange_Value)+AB619*$T619*SUMIF(Lists!$E$2:$E$133,'Quarterly Information'!$S619,Exchange_Value))/1000,AB619*SUMIF(Lists!$E$2:$E$133,$I619,Exchange_Value)/1000),1)</f>
        <v>0</v>
      </c>
      <c r="CF619" s="218">
        <f>ROUND(IF($I619="Other HFC Blend",(AC619*$L619*SUMIF(Lists!$E$2:$E$133,'Quarterly Information'!$K619,Exchange_Value)+AC619*$N619*SUMIF(Lists!$E$2:$E$133,'Quarterly Information'!$M619,Exchange_Value)+AC619*$P619*SUMIF(Lists!$E$2:$E$133,'Quarterly Information'!$O619,Exchange_Value)+AC619*$R619*SUMIF(Lists!$E$2:$E$133,'Quarterly Information'!$Q619,Exchange_Value)+AC619*$T619*SUMIF(Lists!$E$2:$E$133,'Quarterly Information'!$S619,Exchange_Value))/1000,AC619*SUMIF(Lists!$E$2:$E$133,$I619,Exchange_Value)/1000),1)</f>
        <v>0</v>
      </c>
      <c r="CG619" s="218">
        <f>ROUND(IF($I619="Other HFC Blend",(AD619*$L619*SUMIF(Lists!$E$2:$E$133,'Quarterly Information'!$K619,Exchange_Value)+AD619*$N619*SUMIF(Lists!$E$2:$E$133,'Quarterly Information'!$M619,Exchange_Value)+AD619*$P619*SUMIF(Lists!$E$2:$E$133,'Quarterly Information'!$O619,Exchange_Value)+AD619*$R619*SUMIF(Lists!$E$2:$E$133,'Quarterly Information'!$Q619,Exchange_Value)+AD619*$T619*SUMIF(Lists!$E$2:$E$133,'Quarterly Information'!$S619,Exchange_Value))/1000,AD619*SUMIF(Lists!$E$2:$E$133,$I619,Exchange_Value)/1000),1)</f>
        <v>0</v>
      </c>
      <c r="CH619" s="218">
        <f>ROUND(IF($I619="Other HFC Blend",(AE619*$L619*SUMIF(Lists!$E$2:$E$133,'Quarterly Information'!$K619,Exchange_Value)+AE619*$N619*SUMIF(Lists!$E$2:$E$133,'Quarterly Information'!$M619,Exchange_Value)+AE619*$P619*SUMIF(Lists!$E$2:$E$133,'Quarterly Information'!$O619,Exchange_Value)+AE619*$R619*SUMIF(Lists!$E$2:$E$133,'Quarterly Information'!$Q619,Exchange_Value)+AE619*$T619*SUMIF(Lists!$E$2:$E$133,'Quarterly Information'!$S619,Exchange_Value))/1000,AE619*SUMIF(Lists!$E$2:$E$133,$I619,Exchange_Value)/1000),1)</f>
        <v>0</v>
      </c>
      <c r="CI619" s="218">
        <f>ROUND(IF($I619="Other HFC Blend",(AF619*$L619*SUMIF(Lists!$E$2:$E$133,'Quarterly Information'!$K619,Exchange_Value)+AF619*$N619*SUMIF(Lists!$E$2:$E$133,'Quarterly Information'!$M619,Exchange_Value)+AF619*$P619*SUMIF(Lists!$E$2:$E$133,'Quarterly Information'!$O619,Exchange_Value)+AF619*$R619*SUMIF(Lists!$E$2:$E$133,'Quarterly Information'!$Q619,Exchange_Value)+AF619*$T619*SUMIF(Lists!$E$2:$E$133,'Quarterly Information'!$S619,Exchange_Value))/1000,AF619*SUMIF(Lists!$E$2:$E$133,$I619,Exchange_Value)/1000),1)</f>
        <v>0</v>
      </c>
    </row>
    <row r="620" spans="1:87" ht="14" x14ac:dyDescent="0.25">
      <c r="A620" s="39">
        <v>578</v>
      </c>
      <c r="B620" s="90" t="str">
        <f t="shared" ref="B620:B683" si="428">IF(C620&gt;0,A620,"")</f>
        <v/>
      </c>
      <c r="C620" s="159"/>
      <c r="D620" s="91"/>
      <c r="E620" s="174"/>
      <c r="F620" s="92"/>
      <c r="G620" s="93"/>
      <c r="H620" s="94"/>
      <c r="I620" s="92"/>
      <c r="J620" s="200"/>
      <c r="K620" s="210"/>
      <c r="L620" s="95"/>
      <c r="M620" s="92"/>
      <c r="N620" s="95"/>
      <c r="O620" s="92"/>
      <c r="P620" s="95"/>
      <c r="Q620" s="128"/>
      <c r="R620" s="95"/>
      <c r="S620" s="128"/>
      <c r="T620" s="211"/>
      <c r="U620" s="203"/>
      <c r="V620" s="92"/>
      <c r="W620" s="96"/>
      <c r="X620" s="92"/>
      <c r="Y620" s="220"/>
      <c r="Z620" s="226"/>
      <c r="AA620" s="165"/>
      <c r="AB620" s="165"/>
      <c r="AC620" s="165"/>
      <c r="AD620" s="165"/>
      <c r="AE620" s="165"/>
      <c r="AF620" s="168"/>
      <c r="AG620"/>
      <c r="AH620" s="107">
        <f t="shared" si="387"/>
        <v>0</v>
      </c>
      <c r="AI620" s="107">
        <f t="shared" si="388"/>
        <v>0</v>
      </c>
      <c r="AJ620" s="107">
        <f t="shared" si="389"/>
        <v>0</v>
      </c>
      <c r="AK620" s="107">
        <f t="shared" si="390"/>
        <v>0</v>
      </c>
      <c r="AL620" s="107">
        <f t="shared" si="391"/>
        <v>0</v>
      </c>
      <c r="AM620" s="107">
        <f t="shared" ref="AM620:AM683" si="429">IF(F620="No",J620,0)</f>
        <v>0</v>
      </c>
      <c r="AO620" s="161" t="e">
        <f t="shared" si="392"/>
        <v>#DIV/0!</v>
      </c>
      <c r="AP620" s="161" t="e">
        <f t="shared" si="393"/>
        <v>#DIV/0!</v>
      </c>
      <c r="AQ620" s="161" t="e">
        <f t="shared" si="394"/>
        <v>#DIV/0!</v>
      </c>
      <c r="AR620" s="161" t="e">
        <f t="shared" si="395"/>
        <v>#DIV/0!</v>
      </c>
      <c r="AS620" s="161" t="e">
        <f t="shared" si="396"/>
        <v>#DIV/0!</v>
      </c>
      <c r="AT620" s="107">
        <f t="shared" si="397"/>
        <v>0</v>
      </c>
      <c r="AU620" s="161" t="e">
        <f t="shared" si="398"/>
        <v>#DIV/0!</v>
      </c>
      <c r="AV620" s="161" t="e">
        <f t="shared" si="399"/>
        <v>#DIV/0!</v>
      </c>
      <c r="AW620" s="161" t="e">
        <f t="shared" si="400"/>
        <v>#DIV/0!</v>
      </c>
      <c r="AX620" s="161" t="e">
        <f t="shared" si="401"/>
        <v>#DIV/0!</v>
      </c>
      <c r="AY620" s="161" t="e">
        <f t="shared" si="402"/>
        <v>#DIV/0!</v>
      </c>
      <c r="AZ620" s="107">
        <f t="shared" si="403"/>
        <v>0</v>
      </c>
      <c r="BA620" s="161" t="e">
        <f t="shared" si="404"/>
        <v>#DIV/0!</v>
      </c>
      <c r="BB620" s="161" t="e">
        <f t="shared" si="405"/>
        <v>#DIV/0!</v>
      </c>
      <c r="BC620" s="161" t="e">
        <f t="shared" si="406"/>
        <v>#DIV/0!</v>
      </c>
      <c r="BD620" s="161" t="e">
        <f t="shared" si="407"/>
        <v>#DIV/0!</v>
      </c>
      <c r="BE620" s="161" t="e">
        <f t="shared" si="408"/>
        <v>#DIV/0!</v>
      </c>
      <c r="BF620" s="107">
        <f t="shared" si="409"/>
        <v>0</v>
      </c>
      <c r="BG620" s="161" t="e">
        <f t="shared" si="410"/>
        <v>#DIV/0!</v>
      </c>
      <c r="BH620" s="161" t="e">
        <f t="shared" si="411"/>
        <v>#DIV/0!</v>
      </c>
      <c r="BI620" s="161" t="e">
        <f t="shared" si="412"/>
        <v>#DIV/0!</v>
      </c>
      <c r="BJ620" s="161" t="e">
        <f t="shared" si="413"/>
        <v>#DIV/0!</v>
      </c>
      <c r="BK620" s="161" t="e">
        <f t="shared" si="414"/>
        <v>#DIV/0!</v>
      </c>
      <c r="BL620" s="107">
        <f t="shared" si="415"/>
        <v>0</v>
      </c>
      <c r="BM620" s="161" t="e">
        <f t="shared" si="416"/>
        <v>#DIV/0!</v>
      </c>
      <c r="BN620" s="161" t="e">
        <f t="shared" si="417"/>
        <v>#DIV/0!</v>
      </c>
      <c r="BO620" s="161" t="e">
        <f t="shared" si="418"/>
        <v>#DIV/0!</v>
      </c>
      <c r="BP620" s="161" t="e">
        <f t="shared" si="419"/>
        <v>#DIV/0!</v>
      </c>
      <c r="BQ620" s="161" t="e">
        <f t="shared" si="420"/>
        <v>#DIV/0!</v>
      </c>
      <c r="BR620" s="107">
        <f t="shared" si="421"/>
        <v>0</v>
      </c>
      <c r="BS620" s="161" t="e">
        <f t="shared" si="422"/>
        <v>#DIV/0!</v>
      </c>
      <c r="BT620" s="161" t="e">
        <f t="shared" si="423"/>
        <v>#DIV/0!</v>
      </c>
      <c r="BU620" s="161" t="e">
        <f t="shared" si="424"/>
        <v>#DIV/0!</v>
      </c>
      <c r="BV620" s="161" t="e">
        <f t="shared" si="425"/>
        <v>#DIV/0!</v>
      </c>
      <c r="BW620" s="161" t="e">
        <f t="shared" si="426"/>
        <v>#DIV/0!</v>
      </c>
      <c r="BX620" s="107">
        <f t="shared" si="427"/>
        <v>0</v>
      </c>
      <c r="BZ620" s="40" t="e">
        <f>VLOOKUP(I620,Lists!$D$2:$D$19,1,FALSE)</f>
        <v>#N/A</v>
      </c>
      <c r="CA620" s="40" t="e">
        <f>VLOOKUP($I620,Blends!$B$2:$B$115,1,FALSE)</f>
        <v>#N/A</v>
      </c>
      <c r="CC620" s="218">
        <f>ROUND(IF($I620="Other HFC Blend",(Z620*$L620*SUMIF(Lists!$E$2:$E$133,'Quarterly Information'!$K620,Exchange_Value)+Z620*$N620*SUMIF(Lists!$E$2:$E$133,'Quarterly Information'!$M620,Exchange_Value)+Z620*$P620*SUMIF(Lists!$E$2:$E$133,'Quarterly Information'!$O620,Exchange_Value)+Z620*$R620*SUMIF(Lists!$E$2:$E$133,'Quarterly Information'!$Q620,Exchange_Value)+Z620*$T620*SUMIF(Lists!$E$2:$E$133,'Quarterly Information'!$S620,Exchange_Value))/1000,Z620*SUMIF(Lists!$E$2:$E$133,$I620,Exchange_Value)/1000),1)</f>
        <v>0</v>
      </c>
      <c r="CD620" s="218">
        <f>ROUND(IF($I620="Other HFC Blend",(AA620*$L620*SUMIF(Lists!$E$2:$E$133,'Quarterly Information'!$K620,Exchange_Value)+AA620*$N620*SUMIF(Lists!$E$2:$E$133,'Quarterly Information'!$M620,Exchange_Value)+AA620*$P620*SUMIF(Lists!$E$2:$E$133,'Quarterly Information'!$O620,Exchange_Value)+AA620*$R620*SUMIF(Lists!$E$2:$E$133,'Quarterly Information'!$Q620,Exchange_Value)+AA620*$T620*SUMIF(Lists!$E$2:$E$133,'Quarterly Information'!$S620,Exchange_Value))/1000,AA620*SUMIF(Lists!$E$2:$E$133,$I620,Exchange_Value)/1000),1)</f>
        <v>0</v>
      </c>
      <c r="CE620" s="218">
        <f>ROUND(IF($I620="Other HFC Blend",(AB620*$L620*SUMIF(Lists!$E$2:$E$133,'Quarterly Information'!$K620,Exchange_Value)+AB620*$N620*SUMIF(Lists!$E$2:$E$133,'Quarterly Information'!$M620,Exchange_Value)+AB620*$P620*SUMIF(Lists!$E$2:$E$133,'Quarterly Information'!$O620,Exchange_Value)+AB620*$R620*SUMIF(Lists!$E$2:$E$133,'Quarterly Information'!$Q620,Exchange_Value)+AB620*$T620*SUMIF(Lists!$E$2:$E$133,'Quarterly Information'!$S620,Exchange_Value))/1000,AB620*SUMIF(Lists!$E$2:$E$133,$I620,Exchange_Value)/1000),1)</f>
        <v>0</v>
      </c>
      <c r="CF620" s="218">
        <f>ROUND(IF($I620="Other HFC Blend",(AC620*$L620*SUMIF(Lists!$E$2:$E$133,'Quarterly Information'!$K620,Exchange_Value)+AC620*$N620*SUMIF(Lists!$E$2:$E$133,'Quarterly Information'!$M620,Exchange_Value)+AC620*$P620*SUMIF(Lists!$E$2:$E$133,'Quarterly Information'!$O620,Exchange_Value)+AC620*$R620*SUMIF(Lists!$E$2:$E$133,'Quarterly Information'!$Q620,Exchange_Value)+AC620*$T620*SUMIF(Lists!$E$2:$E$133,'Quarterly Information'!$S620,Exchange_Value))/1000,AC620*SUMIF(Lists!$E$2:$E$133,$I620,Exchange_Value)/1000),1)</f>
        <v>0</v>
      </c>
      <c r="CG620" s="218">
        <f>ROUND(IF($I620="Other HFC Blend",(AD620*$L620*SUMIF(Lists!$E$2:$E$133,'Quarterly Information'!$K620,Exchange_Value)+AD620*$N620*SUMIF(Lists!$E$2:$E$133,'Quarterly Information'!$M620,Exchange_Value)+AD620*$P620*SUMIF(Lists!$E$2:$E$133,'Quarterly Information'!$O620,Exchange_Value)+AD620*$R620*SUMIF(Lists!$E$2:$E$133,'Quarterly Information'!$Q620,Exchange_Value)+AD620*$T620*SUMIF(Lists!$E$2:$E$133,'Quarterly Information'!$S620,Exchange_Value))/1000,AD620*SUMIF(Lists!$E$2:$E$133,$I620,Exchange_Value)/1000),1)</f>
        <v>0</v>
      </c>
      <c r="CH620" s="218">
        <f>ROUND(IF($I620="Other HFC Blend",(AE620*$L620*SUMIF(Lists!$E$2:$E$133,'Quarterly Information'!$K620,Exchange_Value)+AE620*$N620*SUMIF(Lists!$E$2:$E$133,'Quarterly Information'!$M620,Exchange_Value)+AE620*$P620*SUMIF(Lists!$E$2:$E$133,'Quarterly Information'!$O620,Exchange_Value)+AE620*$R620*SUMIF(Lists!$E$2:$E$133,'Quarterly Information'!$Q620,Exchange_Value)+AE620*$T620*SUMIF(Lists!$E$2:$E$133,'Quarterly Information'!$S620,Exchange_Value))/1000,AE620*SUMIF(Lists!$E$2:$E$133,$I620,Exchange_Value)/1000),1)</f>
        <v>0</v>
      </c>
      <c r="CI620" s="218">
        <f>ROUND(IF($I620="Other HFC Blend",(AF620*$L620*SUMIF(Lists!$E$2:$E$133,'Quarterly Information'!$K620,Exchange_Value)+AF620*$N620*SUMIF(Lists!$E$2:$E$133,'Quarterly Information'!$M620,Exchange_Value)+AF620*$P620*SUMIF(Lists!$E$2:$E$133,'Quarterly Information'!$O620,Exchange_Value)+AF620*$R620*SUMIF(Lists!$E$2:$E$133,'Quarterly Information'!$Q620,Exchange_Value)+AF620*$T620*SUMIF(Lists!$E$2:$E$133,'Quarterly Information'!$S620,Exchange_Value))/1000,AF620*SUMIF(Lists!$E$2:$E$133,$I620,Exchange_Value)/1000),1)</f>
        <v>0</v>
      </c>
    </row>
    <row r="621" spans="1:87" ht="14" x14ac:dyDescent="0.25">
      <c r="A621" s="39">
        <v>579</v>
      </c>
      <c r="B621" s="90" t="str">
        <f t="shared" si="428"/>
        <v/>
      </c>
      <c r="C621" s="159"/>
      <c r="D621" s="91"/>
      <c r="E621" s="174"/>
      <c r="F621" s="92"/>
      <c r="G621" s="93"/>
      <c r="H621" s="94"/>
      <c r="I621" s="92"/>
      <c r="J621" s="200"/>
      <c r="K621" s="210"/>
      <c r="L621" s="95"/>
      <c r="M621" s="92"/>
      <c r="N621" s="95"/>
      <c r="O621" s="92"/>
      <c r="P621" s="95"/>
      <c r="Q621" s="128"/>
      <c r="R621" s="95"/>
      <c r="S621" s="128"/>
      <c r="T621" s="211"/>
      <c r="U621" s="203"/>
      <c r="V621" s="92"/>
      <c r="W621" s="96"/>
      <c r="X621" s="92"/>
      <c r="Y621" s="220"/>
      <c r="Z621" s="226"/>
      <c r="AA621" s="165"/>
      <c r="AB621" s="165"/>
      <c r="AC621" s="165"/>
      <c r="AD621" s="165"/>
      <c r="AE621" s="165"/>
      <c r="AF621" s="168"/>
      <c r="AG621"/>
      <c r="AH621" s="107">
        <f t="shared" si="387"/>
        <v>0</v>
      </c>
      <c r="AI621" s="107">
        <f t="shared" si="388"/>
        <v>0</v>
      </c>
      <c r="AJ621" s="107">
        <f t="shared" si="389"/>
        <v>0</v>
      </c>
      <c r="AK621" s="107">
        <f t="shared" si="390"/>
        <v>0</v>
      </c>
      <c r="AL621" s="107">
        <f t="shared" si="391"/>
        <v>0</v>
      </c>
      <c r="AM621" s="107">
        <f t="shared" si="429"/>
        <v>0</v>
      </c>
      <c r="AO621" s="161" t="e">
        <f t="shared" si="392"/>
        <v>#DIV/0!</v>
      </c>
      <c r="AP621" s="161" t="e">
        <f t="shared" si="393"/>
        <v>#DIV/0!</v>
      </c>
      <c r="AQ621" s="161" t="e">
        <f t="shared" si="394"/>
        <v>#DIV/0!</v>
      </c>
      <c r="AR621" s="161" t="e">
        <f t="shared" si="395"/>
        <v>#DIV/0!</v>
      </c>
      <c r="AS621" s="161" t="e">
        <f t="shared" si="396"/>
        <v>#DIV/0!</v>
      </c>
      <c r="AT621" s="107">
        <f t="shared" si="397"/>
        <v>0</v>
      </c>
      <c r="AU621" s="161" t="e">
        <f t="shared" si="398"/>
        <v>#DIV/0!</v>
      </c>
      <c r="AV621" s="161" t="e">
        <f t="shared" si="399"/>
        <v>#DIV/0!</v>
      </c>
      <c r="AW621" s="161" t="e">
        <f t="shared" si="400"/>
        <v>#DIV/0!</v>
      </c>
      <c r="AX621" s="161" t="e">
        <f t="shared" si="401"/>
        <v>#DIV/0!</v>
      </c>
      <c r="AY621" s="161" t="e">
        <f t="shared" si="402"/>
        <v>#DIV/0!</v>
      </c>
      <c r="AZ621" s="107">
        <f t="shared" si="403"/>
        <v>0</v>
      </c>
      <c r="BA621" s="161" t="e">
        <f t="shared" si="404"/>
        <v>#DIV/0!</v>
      </c>
      <c r="BB621" s="161" t="e">
        <f t="shared" si="405"/>
        <v>#DIV/0!</v>
      </c>
      <c r="BC621" s="161" t="e">
        <f t="shared" si="406"/>
        <v>#DIV/0!</v>
      </c>
      <c r="BD621" s="161" t="e">
        <f t="shared" si="407"/>
        <v>#DIV/0!</v>
      </c>
      <c r="BE621" s="161" t="e">
        <f t="shared" si="408"/>
        <v>#DIV/0!</v>
      </c>
      <c r="BF621" s="107">
        <f t="shared" si="409"/>
        <v>0</v>
      </c>
      <c r="BG621" s="161" t="e">
        <f t="shared" si="410"/>
        <v>#DIV/0!</v>
      </c>
      <c r="BH621" s="161" t="e">
        <f t="shared" si="411"/>
        <v>#DIV/0!</v>
      </c>
      <c r="BI621" s="161" t="e">
        <f t="shared" si="412"/>
        <v>#DIV/0!</v>
      </c>
      <c r="BJ621" s="161" t="e">
        <f t="shared" si="413"/>
        <v>#DIV/0!</v>
      </c>
      <c r="BK621" s="161" t="e">
        <f t="shared" si="414"/>
        <v>#DIV/0!</v>
      </c>
      <c r="BL621" s="107">
        <f t="shared" si="415"/>
        <v>0</v>
      </c>
      <c r="BM621" s="161" t="e">
        <f t="shared" si="416"/>
        <v>#DIV/0!</v>
      </c>
      <c r="BN621" s="161" t="e">
        <f t="shared" si="417"/>
        <v>#DIV/0!</v>
      </c>
      <c r="BO621" s="161" t="e">
        <f t="shared" si="418"/>
        <v>#DIV/0!</v>
      </c>
      <c r="BP621" s="161" t="e">
        <f t="shared" si="419"/>
        <v>#DIV/0!</v>
      </c>
      <c r="BQ621" s="161" t="e">
        <f t="shared" si="420"/>
        <v>#DIV/0!</v>
      </c>
      <c r="BR621" s="107">
        <f t="shared" si="421"/>
        <v>0</v>
      </c>
      <c r="BS621" s="161" t="e">
        <f t="shared" si="422"/>
        <v>#DIV/0!</v>
      </c>
      <c r="BT621" s="161" t="e">
        <f t="shared" si="423"/>
        <v>#DIV/0!</v>
      </c>
      <c r="BU621" s="161" t="e">
        <f t="shared" si="424"/>
        <v>#DIV/0!</v>
      </c>
      <c r="BV621" s="161" t="e">
        <f t="shared" si="425"/>
        <v>#DIV/0!</v>
      </c>
      <c r="BW621" s="161" t="e">
        <f t="shared" si="426"/>
        <v>#DIV/0!</v>
      </c>
      <c r="BX621" s="107">
        <f t="shared" si="427"/>
        <v>0</v>
      </c>
      <c r="BZ621" s="40" t="e">
        <f>VLOOKUP(I621,Lists!$D$2:$D$19,1,FALSE)</f>
        <v>#N/A</v>
      </c>
      <c r="CA621" s="40" t="e">
        <f>VLOOKUP($I621,Blends!$B$2:$B$115,1,FALSE)</f>
        <v>#N/A</v>
      </c>
      <c r="CC621" s="218">
        <f>ROUND(IF($I621="Other HFC Blend",(Z621*$L621*SUMIF(Lists!$E$2:$E$133,'Quarterly Information'!$K621,Exchange_Value)+Z621*$N621*SUMIF(Lists!$E$2:$E$133,'Quarterly Information'!$M621,Exchange_Value)+Z621*$P621*SUMIF(Lists!$E$2:$E$133,'Quarterly Information'!$O621,Exchange_Value)+Z621*$R621*SUMIF(Lists!$E$2:$E$133,'Quarterly Information'!$Q621,Exchange_Value)+Z621*$T621*SUMIF(Lists!$E$2:$E$133,'Quarterly Information'!$S621,Exchange_Value))/1000,Z621*SUMIF(Lists!$E$2:$E$133,$I621,Exchange_Value)/1000),1)</f>
        <v>0</v>
      </c>
      <c r="CD621" s="218">
        <f>ROUND(IF($I621="Other HFC Blend",(AA621*$L621*SUMIF(Lists!$E$2:$E$133,'Quarterly Information'!$K621,Exchange_Value)+AA621*$N621*SUMIF(Lists!$E$2:$E$133,'Quarterly Information'!$M621,Exchange_Value)+AA621*$P621*SUMIF(Lists!$E$2:$E$133,'Quarterly Information'!$O621,Exchange_Value)+AA621*$R621*SUMIF(Lists!$E$2:$E$133,'Quarterly Information'!$Q621,Exchange_Value)+AA621*$T621*SUMIF(Lists!$E$2:$E$133,'Quarterly Information'!$S621,Exchange_Value))/1000,AA621*SUMIF(Lists!$E$2:$E$133,$I621,Exchange_Value)/1000),1)</f>
        <v>0</v>
      </c>
      <c r="CE621" s="218">
        <f>ROUND(IF($I621="Other HFC Blend",(AB621*$L621*SUMIF(Lists!$E$2:$E$133,'Quarterly Information'!$K621,Exchange_Value)+AB621*$N621*SUMIF(Lists!$E$2:$E$133,'Quarterly Information'!$M621,Exchange_Value)+AB621*$P621*SUMIF(Lists!$E$2:$E$133,'Quarterly Information'!$O621,Exchange_Value)+AB621*$R621*SUMIF(Lists!$E$2:$E$133,'Quarterly Information'!$Q621,Exchange_Value)+AB621*$T621*SUMIF(Lists!$E$2:$E$133,'Quarterly Information'!$S621,Exchange_Value))/1000,AB621*SUMIF(Lists!$E$2:$E$133,$I621,Exchange_Value)/1000),1)</f>
        <v>0</v>
      </c>
      <c r="CF621" s="218">
        <f>ROUND(IF($I621="Other HFC Blend",(AC621*$L621*SUMIF(Lists!$E$2:$E$133,'Quarterly Information'!$K621,Exchange_Value)+AC621*$N621*SUMIF(Lists!$E$2:$E$133,'Quarterly Information'!$M621,Exchange_Value)+AC621*$P621*SUMIF(Lists!$E$2:$E$133,'Quarterly Information'!$O621,Exchange_Value)+AC621*$R621*SUMIF(Lists!$E$2:$E$133,'Quarterly Information'!$Q621,Exchange_Value)+AC621*$T621*SUMIF(Lists!$E$2:$E$133,'Quarterly Information'!$S621,Exchange_Value))/1000,AC621*SUMIF(Lists!$E$2:$E$133,$I621,Exchange_Value)/1000),1)</f>
        <v>0</v>
      </c>
      <c r="CG621" s="218">
        <f>ROUND(IF($I621="Other HFC Blend",(AD621*$L621*SUMIF(Lists!$E$2:$E$133,'Quarterly Information'!$K621,Exchange_Value)+AD621*$N621*SUMIF(Lists!$E$2:$E$133,'Quarterly Information'!$M621,Exchange_Value)+AD621*$P621*SUMIF(Lists!$E$2:$E$133,'Quarterly Information'!$O621,Exchange_Value)+AD621*$R621*SUMIF(Lists!$E$2:$E$133,'Quarterly Information'!$Q621,Exchange_Value)+AD621*$T621*SUMIF(Lists!$E$2:$E$133,'Quarterly Information'!$S621,Exchange_Value))/1000,AD621*SUMIF(Lists!$E$2:$E$133,$I621,Exchange_Value)/1000),1)</f>
        <v>0</v>
      </c>
      <c r="CH621" s="218">
        <f>ROUND(IF($I621="Other HFC Blend",(AE621*$L621*SUMIF(Lists!$E$2:$E$133,'Quarterly Information'!$K621,Exchange_Value)+AE621*$N621*SUMIF(Lists!$E$2:$E$133,'Quarterly Information'!$M621,Exchange_Value)+AE621*$P621*SUMIF(Lists!$E$2:$E$133,'Quarterly Information'!$O621,Exchange_Value)+AE621*$R621*SUMIF(Lists!$E$2:$E$133,'Quarterly Information'!$Q621,Exchange_Value)+AE621*$T621*SUMIF(Lists!$E$2:$E$133,'Quarterly Information'!$S621,Exchange_Value))/1000,AE621*SUMIF(Lists!$E$2:$E$133,$I621,Exchange_Value)/1000),1)</f>
        <v>0</v>
      </c>
      <c r="CI621" s="218">
        <f>ROUND(IF($I621="Other HFC Blend",(AF621*$L621*SUMIF(Lists!$E$2:$E$133,'Quarterly Information'!$K621,Exchange_Value)+AF621*$N621*SUMIF(Lists!$E$2:$E$133,'Quarterly Information'!$M621,Exchange_Value)+AF621*$P621*SUMIF(Lists!$E$2:$E$133,'Quarterly Information'!$O621,Exchange_Value)+AF621*$R621*SUMIF(Lists!$E$2:$E$133,'Quarterly Information'!$Q621,Exchange_Value)+AF621*$T621*SUMIF(Lists!$E$2:$E$133,'Quarterly Information'!$S621,Exchange_Value))/1000,AF621*SUMIF(Lists!$E$2:$E$133,$I621,Exchange_Value)/1000),1)</f>
        <v>0</v>
      </c>
    </row>
    <row r="622" spans="1:87" ht="14" x14ac:dyDescent="0.25">
      <c r="A622" s="39">
        <v>580</v>
      </c>
      <c r="B622" s="90" t="str">
        <f t="shared" si="428"/>
        <v/>
      </c>
      <c r="C622" s="159"/>
      <c r="D622" s="91"/>
      <c r="E622" s="174"/>
      <c r="F622" s="92"/>
      <c r="G622" s="93"/>
      <c r="H622" s="94"/>
      <c r="I622" s="92"/>
      <c r="J622" s="200"/>
      <c r="K622" s="210"/>
      <c r="L622" s="95"/>
      <c r="M622" s="92"/>
      <c r="N622" s="95"/>
      <c r="O622" s="92"/>
      <c r="P622" s="95"/>
      <c r="Q622" s="128"/>
      <c r="R622" s="95"/>
      <c r="S622" s="128"/>
      <c r="T622" s="211"/>
      <c r="U622" s="203"/>
      <c r="V622" s="92"/>
      <c r="W622" s="96"/>
      <c r="X622" s="92"/>
      <c r="Y622" s="220"/>
      <c r="Z622" s="226"/>
      <c r="AA622" s="165"/>
      <c r="AB622" s="165"/>
      <c r="AC622" s="165"/>
      <c r="AD622" s="165"/>
      <c r="AE622" s="165"/>
      <c r="AF622" s="168"/>
      <c r="AG622"/>
      <c r="AH622" s="107">
        <f t="shared" si="387"/>
        <v>0</v>
      </c>
      <c r="AI622" s="107">
        <f t="shared" si="388"/>
        <v>0</v>
      </c>
      <c r="AJ622" s="107">
        <f t="shared" si="389"/>
        <v>0</v>
      </c>
      <c r="AK622" s="107">
        <f t="shared" si="390"/>
        <v>0</v>
      </c>
      <c r="AL622" s="107">
        <f t="shared" si="391"/>
        <v>0</v>
      </c>
      <c r="AM622" s="107">
        <f t="shared" si="429"/>
        <v>0</v>
      </c>
      <c r="AO622" s="161" t="e">
        <f t="shared" si="392"/>
        <v>#DIV/0!</v>
      </c>
      <c r="AP622" s="161" t="e">
        <f t="shared" si="393"/>
        <v>#DIV/0!</v>
      </c>
      <c r="AQ622" s="161" t="e">
        <f t="shared" si="394"/>
        <v>#DIV/0!</v>
      </c>
      <c r="AR622" s="161" t="e">
        <f t="shared" si="395"/>
        <v>#DIV/0!</v>
      </c>
      <c r="AS622" s="161" t="e">
        <f t="shared" si="396"/>
        <v>#DIV/0!</v>
      </c>
      <c r="AT622" s="107">
        <f t="shared" si="397"/>
        <v>0</v>
      </c>
      <c r="AU622" s="161" t="e">
        <f t="shared" si="398"/>
        <v>#DIV/0!</v>
      </c>
      <c r="AV622" s="161" t="e">
        <f t="shared" si="399"/>
        <v>#DIV/0!</v>
      </c>
      <c r="AW622" s="161" t="e">
        <f t="shared" si="400"/>
        <v>#DIV/0!</v>
      </c>
      <c r="AX622" s="161" t="e">
        <f t="shared" si="401"/>
        <v>#DIV/0!</v>
      </c>
      <c r="AY622" s="161" t="e">
        <f t="shared" si="402"/>
        <v>#DIV/0!</v>
      </c>
      <c r="AZ622" s="107">
        <f t="shared" si="403"/>
        <v>0</v>
      </c>
      <c r="BA622" s="161" t="e">
        <f t="shared" si="404"/>
        <v>#DIV/0!</v>
      </c>
      <c r="BB622" s="161" t="e">
        <f t="shared" si="405"/>
        <v>#DIV/0!</v>
      </c>
      <c r="BC622" s="161" t="e">
        <f t="shared" si="406"/>
        <v>#DIV/0!</v>
      </c>
      <c r="BD622" s="161" t="e">
        <f t="shared" si="407"/>
        <v>#DIV/0!</v>
      </c>
      <c r="BE622" s="161" t="e">
        <f t="shared" si="408"/>
        <v>#DIV/0!</v>
      </c>
      <c r="BF622" s="107">
        <f t="shared" si="409"/>
        <v>0</v>
      </c>
      <c r="BG622" s="161" t="e">
        <f t="shared" si="410"/>
        <v>#DIV/0!</v>
      </c>
      <c r="BH622" s="161" t="e">
        <f t="shared" si="411"/>
        <v>#DIV/0!</v>
      </c>
      <c r="BI622" s="161" t="e">
        <f t="shared" si="412"/>
        <v>#DIV/0!</v>
      </c>
      <c r="BJ622" s="161" t="e">
        <f t="shared" si="413"/>
        <v>#DIV/0!</v>
      </c>
      <c r="BK622" s="161" t="e">
        <f t="shared" si="414"/>
        <v>#DIV/0!</v>
      </c>
      <c r="BL622" s="107">
        <f t="shared" si="415"/>
        <v>0</v>
      </c>
      <c r="BM622" s="161" t="e">
        <f t="shared" si="416"/>
        <v>#DIV/0!</v>
      </c>
      <c r="BN622" s="161" t="e">
        <f t="shared" si="417"/>
        <v>#DIV/0!</v>
      </c>
      <c r="BO622" s="161" t="e">
        <f t="shared" si="418"/>
        <v>#DIV/0!</v>
      </c>
      <c r="BP622" s="161" t="e">
        <f t="shared" si="419"/>
        <v>#DIV/0!</v>
      </c>
      <c r="BQ622" s="161" t="e">
        <f t="shared" si="420"/>
        <v>#DIV/0!</v>
      </c>
      <c r="BR622" s="107">
        <f t="shared" si="421"/>
        <v>0</v>
      </c>
      <c r="BS622" s="161" t="e">
        <f t="shared" si="422"/>
        <v>#DIV/0!</v>
      </c>
      <c r="BT622" s="161" t="e">
        <f t="shared" si="423"/>
        <v>#DIV/0!</v>
      </c>
      <c r="BU622" s="161" t="e">
        <f t="shared" si="424"/>
        <v>#DIV/0!</v>
      </c>
      <c r="BV622" s="161" t="e">
        <f t="shared" si="425"/>
        <v>#DIV/0!</v>
      </c>
      <c r="BW622" s="161" t="e">
        <f t="shared" si="426"/>
        <v>#DIV/0!</v>
      </c>
      <c r="BX622" s="107">
        <f t="shared" si="427"/>
        <v>0</v>
      </c>
      <c r="BZ622" s="40" t="e">
        <f>VLOOKUP(I622,Lists!$D$2:$D$19,1,FALSE)</f>
        <v>#N/A</v>
      </c>
      <c r="CA622" s="40" t="e">
        <f>VLOOKUP($I622,Blends!$B$2:$B$115,1,FALSE)</f>
        <v>#N/A</v>
      </c>
      <c r="CC622" s="218">
        <f>ROUND(IF($I622="Other HFC Blend",(Z622*$L622*SUMIF(Lists!$E$2:$E$133,'Quarterly Information'!$K622,Exchange_Value)+Z622*$N622*SUMIF(Lists!$E$2:$E$133,'Quarterly Information'!$M622,Exchange_Value)+Z622*$P622*SUMIF(Lists!$E$2:$E$133,'Quarterly Information'!$O622,Exchange_Value)+Z622*$R622*SUMIF(Lists!$E$2:$E$133,'Quarterly Information'!$Q622,Exchange_Value)+Z622*$T622*SUMIF(Lists!$E$2:$E$133,'Quarterly Information'!$S622,Exchange_Value))/1000,Z622*SUMIF(Lists!$E$2:$E$133,$I622,Exchange_Value)/1000),1)</f>
        <v>0</v>
      </c>
      <c r="CD622" s="218">
        <f>ROUND(IF($I622="Other HFC Blend",(AA622*$L622*SUMIF(Lists!$E$2:$E$133,'Quarterly Information'!$K622,Exchange_Value)+AA622*$N622*SUMIF(Lists!$E$2:$E$133,'Quarterly Information'!$M622,Exchange_Value)+AA622*$P622*SUMIF(Lists!$E$2:$E$133,'Quarterly Information'!$O622,Exchange_Value)+AA622*$R622*SUMIF(Lists!$E$2:$E$133,'Quarterly Information'!$Q622,Exchange_Value)+AA622*$T622*SUMIF(Lists!$E$2:$E$133,'Quarterly Information'!$S622,Exchange_Value))/1000,AA622*SUMIF(Lists!$E$2:$E$133,$I622,Exchange_Value)/1000),1)</f>
        <v>0</v>
      </c>
      <c r="CE622" s="218">
        <f>ROUND(IF($I622="Other HFC Blend",(AB622*$L622*SUMIF(Lists!$E$2:$E$133,'Quarterly Information'!$K622,Exchange_Value)+AB622*$N622*SUMIF(Lists!$E$2:$E$133,'Quarterly Information'!$M622,Exchange_Value)+AB622*$P622*SUMIF(Lists!$E$2:$E$133,'Quarterly Information'!$O622,Exchange_Value)+AB622*$R622*SUMIF(Lists!$E$2:$E$133,'Quarterly Information'!$Q622,Exchange_Value)+AB622*$T622*SUMIF(Lists!$E$2:$E$133,'Quarterly Information'!$S622,Exchange_Value))/1000,AB622*SUMIF(Lists!$E$2:$E$133,$I622,Exchange_Value)/1000),1)</f>
        <v>0</v>
      </c>
      <c r="CF622" s="218">
        <f>ROUND(IF($I622="Other HFC Blend",(AC622*$L622*SUMIF(Lists!$E$2:$E$133,'Quarterly Information'!$K622,Exchange_Value)+AC622*$N622*SUMIF(Lists!$E$2:$E$133,'Quarterly Information'!$M622,Exchange_Value)+AC622*$P622*SUMIF(Lists!$E$2:$E$133,'Quarterly Information'!$O622,Exchange_Value)+AC622*$R622*SUMIF(Lists!$E$2:$E$133,'Quarterly Information'!$Q622,Exchange_Value)+AC622*$T622*SUMIF(Lists!$E$2:$E$133,'Quarterly Information'!$S622,Exchange_Value))/1000,AC622*SUMIF(Lists!$E$2:$E$133,$I622,Exchange_Value)/1000),1)</f>
        <v>0</v>
      </c>
      <c r="CG622" s="218">
        <f>ROUND(IF($I622="Other HFC Blend",(AD622*$L622*SUMIF(Lists!$E$2:$E$133,'Quarterly Information'!$K622,Exchange_Value)+AD622*$N622*SUMIF(Lists!$E$2:$E$133,'Quarterly Information'!$M622,Exchange_Value)+AD622*$P622*SUMIF(Lists!$E$2:$E$133,'Quarterly Information'!$O622,Exchange_Value)+AD622*$R622*SUMIF(Lists!$E$2:$E$133,'Quarterly Information'!$Q622,Exchange_Value)+AD622*$T622*SUMIF(Lists!$E$2:$E$133,'Quarterly Information'!$S622,Exchange_Value))/1000,AD622*SUMIF(Lists!$E$2:$E$133,$I622,Exchange_Value)/1000),1)</f>
        <v>0</v>
      </c>
      <c r="CH622" s="218">
        <f>ROUND(IF($I622="Other HFC Blend",(AE622*$L622*SUMIF(Lists!$E$2:$E$133,'Quarterly Information'!$K622,Exchange_Value)+AE622*$N622*SUMIF(Lists!$E$2:$E$133,'Quarterly Information'!$M622,Exchange_Value)+AE622*$P622*SUMIF(Lists!$E$2:$E$133,'Quarterly Information'!$O622,Exchange_Value)+AE622*$R622*SUMIF(Lists!$E$2:$E$133,'Quarterly Information'!$Q622,Exchange_Value)+AE622*$T622*SUMIF(Lists!$E$2:$E$133,'Quarterly Information'!$S622,Exchange_Value))/1000,AE622*SUMIF(Lists!$E$2:$E$133,$I622,Exchange_Value)/1000),1)</f>
        <v>0</v>
      </c>
      <c r="CI622" s="218">
        <f>ROUND(IF($I622="Other HFC Blend",(AF622*$L622*SUMIF(Lists!$E$2:$E$133,'Quarterly Information'!$K622,Exchange_Value)+AF622*$N622*SUMIF(Lists!$E$2:$E$133,'Quarterly Information'!$M622,Exchange_Value)+AF622*$P622*SUMIF(Lists!$E$2:$E$133,'Quarterly Information'!$O622,Exchange_Value)+AF622*$R622*SUMIF(Lists!$E$2:$E$133,'Quarterly Information'!$Q622,Exchange_Value)+AF622*$T622*SUMIF(Lists!$E$2:$E$133,'Quarterly Information'!$S622,Exchange_Value))/1000,AF622*SUMIF(Lists!$E$2:$E$133,$I622,Exchange_Value)/1000),1)</f>
        <v>0</v>
      </c>
    </row>
    <row r="623" spans="1:87" ht="14" x14ac:dyDescent="0.25">
      <c r="A623" s="39">
        <v>581</v>
      </c>
      <c r="B623" s="90" t="str">
        <f t="shared" si="428"/>
        <v/>
      </c>
      <c r="C623" s="159"/>
      <c r="D623" s="91"/>
      <c r="E623" s="174"/>
      <c r="F623" s="92"/>
      <c r="G623" s="93"/>
      <c r="H623" s="94"/>
      <c r="I623" s="92"/>
      <c r="J623" s="200"/>
      <c r="K623" s="210"/>
      <c r="L623" s="95"/>
      <c r="M623" s="92"/>
      <c r="N623" s="95"/>
      <c r="O623" s="92"/>
      <c r="P623" s="95"/>
      <c r="Q623" s="128"/>
      <c r="R623" s="95"/>
      <c r="S623" s="128"/>
      <c r="T623" s="211"/>
      <c r="U623" s="203"/>
      <c r="V623" s="92"/>
      <c r="W623" s="96"/>
      <c r="X623" s="92"/>
      <c r="Y623" s="220"/>
      <c r="Z623" s="226"/>
      <c r="AA623" s="165"/>
      <c r="AB623" s="165"/>
      <c r="AC623" s="165"/>
      <c r="AD623" s="165"/>
      <c r="AE623" s="165"/>
      <c r="AF623" s="168"/>
      <c r="AG623"/>
      <c r="AH623" s="107">
        <f t="shared" si="387"/>
        <v>0</v>
      </c>
      <c r="AI623" s="107">
        <f t="shared" si="388"/>
        <v>0</v>
      </c>
      <c r="AJ623" s="107">
        <f t="shared" si="389"/>
        <v>0</v>
      </c>
      <c r="AK623" s="107">
        <f t="shared" si="390"/>
        <v>0</v>
      </c>
      <c r="AL623" s="107">
        <f t="shared" si="391"/>
        <v>0</v>
      </c>
      <c r="AM623" s="107">
        <f t="shared" si="429"/>
        <v>0</v>
      </c>
      <c r="AO623" s="161" t="e">
        <f t="shared" si="392"/>
        <v>#DIV/0!</v>
      </c>
      <c r="AP623" s="161" t="e">
        <f t="shared" si="393"/>
        <v>#DIV/0!</v>
      </c>
      <c r="AQ623" s="161" t="e">
        <f t="shared" si="394"/>
        <v>#DIV/0!</v>
      </c>
      <c r="AR623" s="161" t="e">
        <f t="shared" si="395"/>
        <v>#DIV/0!</v>
      </c>
      <c r="AS623" s="161" t="e">
        <f t="shared" si="396"/>
        <v>#DIV/0!</v>
      </c>
      <c r="AT623" s="107">
        <f t="shared" si="397"/>
        <v>0</v>
      </c>
      <c r="AU623" s="161" t="e">
        <f t="shared" si="398"/>
        <v>#DIV/0!</v>
      </c>
      <c r="AV623" s="161" t="e">
        <f t="shared" si="399"/>
        <v>#DIV/0!</v>
      </c>
      <c r="AW623" s="161" t="e">
        <f t="shared" si="400"/>
        <v>#DIV/0!</v>
      </c>
      <c r="AX623" s="161" t="e">
        <f t="shared" si="401"/>
        <v>#DIV/0!</v>
      </c>
      <c r="AY623" s="161" t="e">
        <f t="shared" si="402"/>
        <v>#DIV/0!</v>
      </c>
      <c r="AZ623" s="107">
        <f t="shared" si="403"/>
        <v>0</v>
      </c>
      <c r="BA623" s="161" t="e">
        <f t="shared" si="404"/>
        <v>#DIV/0!</v>
      </c>
      <c r="BB623" s="161" t="e">
        <f t="shared" si="405"/>
        <v>#DIV/0!</v>
      </c>
      <c r="BC623" s="161" t="e">
        <f t="shared" si="406"/>
        <v>#DIV/0!</v>
      </c>
      <c r="BD623" s="161" t="e">
        <f t="shared" si="407"/>
        <v>#DIV/0!</v>
      </c>
      <c r="BE623" s="161" t="e">
        <f t="shared" si="408"/>
        <v>#DIV/0!</v>
      </c>
      <c r="BF623" s="107">
        <f t="shared" si="409"/>
        <v>0</v>
      </c>
      <c r="BG623" s="161" t="e">
        <f t="shared" si="410"/>
        <v>#DIV/0!</v>
      </c>
      <c r="BH623" s="161" t="e">
        <f t="shared" si="411"/>
        <v>#DIV/0!</v>
      </c>
      <c r="BI623" s="161" t="e">
        <f t="shared" si="412"/>
        <v>#DIV/0!</v>
      </c>
      <c r="BJ623" s="161" t="e">
        <f t="shared" si="413"/>
        <v>#DIV/0!</v>
      </c>
      <c r="BK623" s="161" t="e">
        <f t="shared" si="414"/>
        <v>#DIV/0!</v>
      </c>
      <c r="BL623" s="107">
        <f t="shared" si="415"/>
        <v>0</v>
      </c>
      <c r="BM623" s="161" t="e">
        <f t="shared" si="416"/>
        <v>#DIV/0!</v>
      </c>
      <c r="BN623" s="161" t="e">
        <f t="shared" si="417"/>
        <v>#DIV/0!</v>
      </c>
      <c r="BO623" s="161" t="e">
        <f t="shared" si="418"/>
        <v>#DIV/0!</v>
      </c>
      <c r="BP623" s="161" t="e">
        <f t="shared" si="419"/>
        <v>#DIV/0!</v>
      </c>
      <c r="BQ623" s="161" t="e">
        <f t="shared" si="420"/>
        <v>#DIV/0!</v>
      </c>
      <c r="BR623" s="107">
        <f t="shared" si="421"/>
        <v>0</v>
      </c>
      <c r="BS623" s="161" t="e">
        <f t="shared" si="422"/>
        <v>#DIV/0!</v>
      </c>
      <c r="BT623" s="161" t="e">
        <f t="shared" si="423"/>
        <v>#DIV/0!</v>
      </c>
      <c r="BU623" s="161" t="e">
        <f t="shared" si="424"/>
        <v>#DIV/0!</v>
      </c>
      <c r="BV623" s="161" t="e">
        <f t="shared" si="425"/>
        <v>#DIV/0!</v>
      </c>
      <c r="BW623" s="161" t="e">
        <f t="shared" si="426"/>
        <v>#DIV/0!</v>
      </c>
      <c r="BX623" s="107">
        <f t="shared" si="427"/>
        <v>0</v>
      </c>
      <c r="BZ623" s="40" t="e">
        <f>VLOOKUP(I623,Lists!$D$2:$D$19,1,FALSE)</f>
        <v>#N/A</v>
      </c>
      <c r="CA623" s="40" t="e">
        <f>VLOOKUP($I623,Blends!$B$2:$B$115,1,FALSE)</f>
        <v>#N/A</v>
      </c>
      <c r="CC623" s="218">
        <f>ROUND(IF($I623="Other HFC Blend",(Z623*$L623*SUMIF(Lists!$E$2:$E$133,'Quarterly Information'!$K623,Exchange_Value)+Z623*$N623*SUMIF(Lists!$E$2:$E$133,'Quarterly Information'!$M623,Exchange_Value)+Z623*$P623*SUMIF(Lists!$E$2:$E$133,'Quarterly Information'!$O623,Exchange_Value)+Z623*$R623*SUMIF(Lists!$E$2:$E$133,'Quarterly Information'!$Q623,Exchange_Value)+Z623*$T623*SUMIF(Lists!$E$2:$E$133,'Quarterly Information'!$S623,Exchange_Value))/1000,Z623*SUMIF(Lists!$E$2:$E$133,$I623,Exchange_Value)/1000),1)</f>
        <v>0</v>
      </c>
      <c r="CD623" s="218">
        <f>ROUND(IF($I623="Other HFC Blend",(AA623*$L623*SUMIF(Lists!$E$2:$E$133,'Quarterly Information'!$K623,Exchange_Value)+AA623*$N623*SUMIF(Lists!$E$2:$E$133,'Quarterly Information'!$M623,Exchange_Value)+AA623*$P623*SUMIF(Lists!$E$2:$E$133,'Quarterly Information'!$O623,Exchange_Value)+AA623*$R623*SUMIF(Lists!$E$2:$E$133,'Quarterly Information'!$Q623,Exchange_Value)+AA623*$T623*SUMIF(Lists!$E$2:$E$133,'Quarterly Information'!$S623,Exchange_Value))/1000,AA623*SUMIF(Lists!$E$2:$E$133,$I623,Exchange_Value)/1000),1)</f>
        <v>0</v>
      </c>
      <c r="CE623" s="218">
        <f>ROUND(IF($I623="Other HFC Blend",(AB623*$L623*SUMIF(Lists!$E$2:$E$133,'Quarterly Information'!$K623,Exchange_Value)+AB623*$N623*SUMIF(Lists!$E$2:$E$133,'Quarterly Information'!$M623,Exchange_Value)+AB623*$P623*SUMIF(Lists!$E$2:$E$133,'Quarterly Information'!$O623,Exchange_Value)+AB623*$R623*SUMIF(Lists!$E$2:$E$133,'Quarterly Information'!$Q623,Exchange_Value)+AB623*$T623*SUMIF(Lists!$E$2:$E$133,'Quarterly Information'!$S623,Exchange_Value))/1000,AB623*SUMIF(Lists!$E$2:$E$133,$I623,Exchange_Value)/1000),1)</f>
        <v>0</v>
      </c>
      <c r="CF623" s="218">
        <f>ROUND(IF($I623="Other HFC Blend",(AC623*$L623*SUMIF(Lists!$E$2:$E$133,'Quarterly Information'!$K623,Exchange_Value)+AC623*$N623*SUMIF(Lists!$E$2:$E$133,'Quarterly Information'!$M623,Exchange_Value)+AC623*$P623*SUMIF(Lists!$E$2:$E$133,'Quarterly Information'!$O623,Exchange_Value)+AC623*$R623*SUMIF(Lists!$E$2:$E$133,'Quarterly Information'!$Q623,Exchange_Value)+AC623*$T623*SUMIF(Lists!$E$2:$E$133,'Quarterly Information'!$S623,Exchange_Value))/1000,AC623*SUMIF(Lists!$E$2:$E$133,$I623,Exchange_Value)/1000),1)</f>
        <v>0</v>
      </c>
      <c r="CG623" s="218">
        <f>ROUND(IF($I623="Other HFC Blend",(AD623*$L623*SUMIF(Lists!$E$2:$E$133,'Quarterly Information'!$K623,Exchange_Value)+AD623*$N623*SUMIF(Lists!$E$2:$E$133,'Quarterly Information'!$M623,Exchange_Value)+AD623*$P623*SUMIF(Lists!$E$2:$E$133,'Quarterly Information'!$O623,Exchange_Value)+AD623*$R623*SUMIF(Lists!$E$2:$E$133,'Quarterly Information'!$Q623,Exchange_Value)+AD623*$T623*SUMIF(Lists!$E$2:$E$133,'Quarterly Information'!$S623,Exchange_Value))/1000,AD623*SUMIF(Lists!$E$2:$E$133,$I623,Exchange_Value)/1000),1)</f>
        <v>0</v>
      </c>
      <c r="CH623" s="218">
        <f>ROUND(IF($I623="Other HFC Blend",(AE623*$L623*SUMIF(Lists!$E$2:$E$133,'Quarterly Information'!$K623,Exchange_Value)+AE623*$N623*SUMIF(Lists!$E$2:$E$133,'Quarterly Information'!$M623,Exchange_Value)+AE623*$P623*SUMIF(Lists!$E$2:$E$133,'Quarterly Information'!$O623,Exchange_Value)+AE623*$R623*SUMIF(Lists!$E$2:$E$133,'Quarterly Information'!$Q623,Exchange_Value)+AE623*$T623*SUMIF(Lists!$E$2:$E$133,'Quarterly Information'!$S623,Exchange_Value))/1000,AE623*SUMIF(Lists!$E$2:$E$133,$I623,Exchange_Value)/1000),1)</f>
        <v>0</v>
      </c>
      <c r="CI623" s="218">
        <f>ROUND(IF($I623="Other HFC Blend",(AF623*$L623*SUMIF(Lists!$E$2:$E$133,'Quarterly Information'!$K623,Exchange_Value)+AF623*$N623*SUMIF(Lists!$E$2:$E$133,'Quarterly Information'!$M623,Exchange_Value)+AF623*$P623*SUMIF(Lists!$E$2:$E$133,'Quarterly Information'!$O623,Exchange_Value)+AF623*$R623*SUMIF(Lists!$E$2:$E$133,'Quarterly Information'!$Q623,Exchange_Value)+AF623*$T623*SUMIF(Lists!$E$2:$E$133,'Quarterly Information'!$S623,Exchange_Value))/1000,AF623*SUMIF(Lists!$E$2:$E$133,$I623,Exchange_Value)/1000),1)</f>
        <v>0</v>
      </c>
    </row>
    <row r="624" spans="1:87" ht="14" x14ac:dyDescent="0.25">
      <c r="A624" s="39">
        <v>582</v>
      </c>
      <c r="B624" s="90" t="str">
        <f t="shared" si="428"/>
        <v/>
      </c>
      <c r="C624" s="159"/>
      <c r="D624" s="91"/>
      <c r="E624" s="174"/>
      <c r="F624" s="92"/>
      <c r="G624" s="93"/>
      <c r="H624" s="94"/>
      <c r="I624" s="92"/>
      <c r="J624" s="200"/>
      <c r="K624" s="210"/>
      <c r="L624" s="95"/>
      <c r="M624" s="92"/>
      <c r="N624" s="95"/>
      <c r="O624" s="92"/>
      <c r="P624" s="95"/>
      <c r="Q624" s="128"/>
      <c r="R624" s="95"/>
      <c r="S624" s="128"/>
      <c r="T624" s="211"/>
      <c r="U624" s="203"/>
      <c r="V624" s="92"/>
      <c r="W624" s="96"/>
      <c r="X624" s="92"/>
      <c r="Y624" s="220"/>
      <c r="Z624" s="226"/>
      <c r="AA624" s="165"/>
      <c r="AB624" s="165"/>
      <c r="AC624" s="165"/>
      <c r="AD624" s="165"/>
      <c r="AE624" s="165"/>
      <c r="AF624" s="168"/>
      <c r="AG624"/>
      <c r="AH624" s="107">
        <f t="shared" si="387"/>
        <v>0</v>
      </c>
      <c r="AI624" s="107">
        <f t="shared" si="388"/>
        <v>0</v>
      </c>
      <c r="AJ624" s="107">
        <f t="shared" si="389"/>
        <v>0</v>
      </c>
      <c r="AK624" s="107">
        <f t="shared" si="390"/>
        <v>0</v>
      </c>
      <c r="AL624" s="107">
        <f t="shared" si="391"/>
        <v>0</v>
      </c>
      <c r="AM624" s="107">
        <f t="shared" si="429"/>
        <v>0</v>
      </c>
      <c r="AO624" s="161" t="e">
        <f t="shared" si="392"/>
        <v>#DIV/0!</v>
      </c>
      <c r="AP624" s="161" t="e">
        <f t="shared" si="393"/>
        <v>#DIV/0!</v>
      </c>
      <c r="AQ624" s="161" t="e">
        <f t="shared" si="394"/>
        <v>#DIV/0!</v>
      </c>
      <c r="AR624" s="161" t="e">
        <f t="shared" si="395"/>
        <v>#DIV/0!</v>
      </c>
      <c r="AS624" s="161" t="e">
        <f t="shared" si="396"/>
        <v>#DIV/0!</v>
      </c>
      <c r="AT624" s="107">
        <f t="shared" si="397"/>
        <v>0</v>
      </c>
      <c r="AU624" s="161" t="e">
        <f t="shared" si="398"/>
        <v>#DIV/0!</v>
      </c>
      <c r="AV624" s="161" t="e">
        <f t="shared" si="399"/>
        <v>#DIV/0!</v>
      </c>
      <c r="AW624" s="161" t="e">
        <f t="shared" si="400"/>
        <v>#DIV/0!</v>
      </c>
      <c r="AX624" s="161" t="e">
        <f t="shared" si="401"/>
        <v>#DIV/0!</v>
      </c>
      <c r="AY624" s="161" t="e">
        <f t="shared" si="402"/>
        <v>#DIV/0!</v>
      </c>
      <c r="AZ624" s="107">
        <f t="shared" si="403"/>
        <v>0</v>
      </c>
      <c r="BA624" s="161" t="e">
        <f t="shared" si="404"/>
        <v>#DIV/0!</v>
      </c>
      <c r="BB624" s="161" t="e">
        <f t="shared" si="405"/>
        <v>#DIV/0!</v>
      </c>
      <c r="BC624" s="161" t="e">
        <f t="shared" si="406"/>
        <v>#DIV/0!</v>
      </c>
      <c r="BD624" s="161" t="e">
        <f t="shared" si="407"/>
        <v>#DIV/0!</v>
      </c>
      <c r="BE624" s="161" t="e">
        <f t="shared" si="408"/>
        <v>#DIV/0!</v>
      </c>
      <c r="BF624" s="107">
        <f t="shared" si="409"/>
        <v>0</v>
      </c>
      <c r="BG624" s="161" t="e">
        <f t="shared" si="410"/>
        <v>#DIV/0!</v>
      </c>
      <c r="BH624" s="161" t="e">
        <f t="shared" si="411"/>
        <v>#DIV/0!</v>
      </c>
      <c r="BI624" s="161" t="e">
        <f t="shared" si="412"/>
        <v>#DIV/0!</v>
      </c>
      <c r="BJ624" s="161" t="e">
        <f t="shared" si="413"/>
        <v>#DIV/0!</v>
      </c>
      <c r="BK624" s="161" t="e">
        <f t="shared" si="414"/>
        <v>#DIV/0!</v>
      </c>
      <c r="BL624" s="107">
        <f t="shared" si="415"/>
        <v>0</v>
      </c>
      <c r="BM624" s="161" t="e">
        <f t="shared" si="416"/>
        <v>#DIV/0!</v>
      </c>
      <c r="BN624" s="161" t="e">
        <f t="shared" si="417"/>
        <v>#DIV/0!</v>
      </c>
      <c r="BO624" s="161" t="e">
        <f t="shared" si="418"/>
        <v>#DIV/0!</v>
      </c>
      <c r="BP624" s="161" t="e">
        <f t="shared" si="419"/>
        <v>#DIV/0!</v>
      </c>
      <c r="BQ624" s="161" t="e">
        <f t="shared" si="420"/>
        <v>#DIV/0!</v>
      </c>
      <c r="BR624" s="107">
        <f t="shared" si="421"/>
        <v>0</v>
      </c>
      <c r="BS624" s="161" t="e">
        <f t="shared" si="422"/>
        <v>#DIV/0!</v>
      </c>
      <c r="BT624" s="161" t="e">
        <f t="shared" si="423"/>
        <v>#DIV/0!</v>
      </c>
      <c r="BU624" s="161" t="e">
        <f t="shared" si="424"/>
        <v>#DIV/0!</v>
      </c>
      <c r="BV624" s="161" t="e">
        <f t="shared" si="425"/>
        <v>#DIV/0!</v>
      </c>
      <c r="BW624" s="161" t="e">
        <f t="shared" si="426"/>
        <v>#DIV/0!</v>
      </c>
      <c r="BX624" s="107">
        <f t="shared" si="427"/>
        <v>0</v>
      </c>
      <c r="BZ624" s="40" t="e">
        <f>VLOOKUP(I624,Lists!$D$2:$D$19,1,FALSE)</f>
        <v>#N/A</v>
      </c>
      <c r="CA624" s="40" t="e">
        <f>VLOOKUP($I624,Blends!$B$2:$B$115,1,FALSE)</f>
        <v>#N/A</v>
      </c>
      <c r="CC624" s="218">
        <f>ROUND(IF($I624="Other HFC Blend",(Z624*$L624*SUMIF(Lists!$E$2:$E$133,'Quarterly Information'!$K624,Exchange_Value)+Z624*$N624*SUMIF(Lists!$E$2:$E$133,'Quarterly Information'!$M624,Exchange_Value)+Z624*$P624*SUMIF(Lists!$E$2:$E$133,'Quarterly Information'!$O624,Exchange_Value)+Z624*$R624*SUMIF(Lists!$E$2:$E$133,'Quarterly Information'!$Q624,Exchange_Value)+Z624*$T624*SUMIF(Lists!$E$2:$E$133,'Quarterly Information'!$S624,Exchange_Value))/1000,Z624*SUMIF(Lists!$E$2:$E$133,$I624,Exchange_Value)/1000),1)</f>
        <v>0</v>
      </c>
      <c r="CD624" s="218">
        <f>ROUND(IF($I624="Other HFC Blend",(AA624*$L624*SUMIF(Lists!$E$2:$E$133,'Quarterly Information'!$K624,Exchange_Value)+AA624*$N624*SUMIF(Lists!$E$2:$E$133,'Quarterly Information'!$M624,Exchange_Value)+AA624*$P624*SUMIF(Lists!$E$2:$E$133,'Quarterly Information'!$O624,Exchange_Value)+AA624*$R624*SUMIF(Lists!$E$2:$E$133,'Quarterly Information'!$Q624,Exchange_Value)+AA624*$T624*SUMIF(Lists!$E$2:$E$133,'Quarterly Information'!$S624,Exchange_Value))/1000,AA624*SUMIF(Lists!$E$2:$E$133,$I624,Exchange_Value)/1000),1)</f>
        <v>0</v>
      </c>
      <c r="CE624" s="218">
        <f>ROUND(IF($I624="Other HFC Blend",(AB624*$L624*SUMIF(Lists!$E$2:$E$133,'Quarterly Information'!$K624,Exchange_Value)+AB624*$N624*SUMIF(Lists!$E$2:$E$133,'Quarterly Information'!$M624,Exchange_Value)+AB624*$P624*SUMIF(Lists!$E$2:$E$133,'Quarterly Information'!$O624,Exchange_Value)+AB624*$R624*SUMIF(Lists!$E$2:$E$133,'Quarterly Information'!$Q624,Exchange_Value)+AB624*$T624*SUMIF(Lists!$E$2:$E$133,'Quarterly Information'!$S624,Exchange_Value))/1000,AB624*SUMIF(Lists!$E$2:$E$133,$I624,Exchange_Value)/1000),1)</f>
        <v>0</v>
      </c>
      <c r="CF624" s="218">
        <f>ROUND(IF($I624="Other HFC Blend",(AC624*$L624*SUMIF(Lists!$E$2:$E$133,'Quarterly Information'!$K624,Exchange_Value)+AC624*$N624*SUMIF(Lists!$E$2:$E$133,'Quarterly Information'!$M624,Exchange_Value)+AC624*$P624*SUMIF(Lists!$E$2:$E$133,'Quarterly Information'!$O624,Exchange_Value)+AC624*$R624*SUMIF(Lists!$E$2:$E$133,'Quarterly Information'!$Q624,Exchange_Value)+AC624*$T624*SUMIF(Lists!$E$2:$E$133,'Quarterly Information'!$S624,Exchange_Value))/1000,AC624*SUMIF(Lists!$E$2:$E$133,$I624,Exchange_Value)/1000),1)</f>
        <v>0</v>
      </c>
      <c r="CG624" s="218">
        <f>ROUND(IF($I624="Other HFC Blend",(AD624*$L624*SUMIF(Lists!$E$2:$E$133,'Quarterly Information'!$K624,Exchange_Value)+AD624*$N624*SUMIF(Lists!$E$2:$E$133,'Quarterly Information'!$M624,Exchange_Value)+AD624*$P624*SUMIF(Lists!$E$2:$E$133,'Quarterly Information'!$O624,Exchange_Value)+AD624*$R624*SUMIF(Lists!$E$2:$E$133,'Quarterly Information'!$Q624,Exchange_Value)+AD624*$T624*SUMIF(Lists!$E$2:$E$133,'Quarterly Information'!$S624,Exchange_Value))/1000,AD624*SUMIF(Lists!$E$2:$E$133,$I624,Exchange_Value)/1000),1)</f>
        <v>0</v>
      </c>
      <c r="CH624" s="218">
        <f>ROUND(IF($I624="Other HFC Blend",(AE624*$L624*SUMIF(Lists!$E$2:$E$133,'Quarterly Information'!$K624,Exchange_Value)+AE624*$N624*SUMIF(Lists!$E$2:$E$133,'Quarterly Information'!$M624,Exchange_Value)+AE624*$P624*SUMIF(Lists!$E$2:$E$133,'Quarterly Information'!$O624,Exchange_Value)+AE624*$R624*SUMIF(Lists!$E$2:$E$133,'Quarterly Information'!$Q624,Exchange_Value)+AE624*$T624*SUMIF(Lists!$E$2:$E$133,'Quarterly Information'!$S624,Exchange_Value))/1000,AE624*SUMIF(Lists!$E$2:$E$133,$I624,Exchange_Value)/1000),1)</f>
        <v>0</v>
      </c>
      <c r="CI624" s="218">
        <f>ROUND(IF($I624="Other HFC Blend",(AF624*$L624*SUMIF(Lists!$E$2:$E$133,'Quarterly Information'!$K624,Exchange_Value)+AF624*$N624*SUMIF(Lists!$E$2:$E$133,'Quarterly Information'!$M624,Exchange_Value)+AF624*$P624*SUMIF(Lists!$E$2:$E$133,'Quarterly Information'!$O624,Exchange_Value)+AF624*$R624*SUMIF(Lists!$E$2:$E$133,'Quarterly Information'!$Q624,Exchange_Value)+AF624*$T624*SUMIF(Lists!$E$2:$E$133,'Quarterly Information'!$S624,Exchange_Value))/1000,AF624*SUMIF(Lists!$E$2:$E$133,$I624,Exchange_Value)/1000),1)</f>
        <v>0</v>
      </c>
    </row>
    <row r="625" spans="1:87" ht="14" x14ac:dyDescent="0.25">
      <c r="A625" s="39">
        <v>583</v>
      </c>
      <c r="B625" s="90" t="str">
        <f t="shared" si="428"/>
        <v/>
      </c>
      <c r="C625" s="159"/>
      <c r="D625" s="91"/>
      <c r="E625" s="174"/>
      <c r="F625" s="92"/>
      <c r="G625" s="93"/>
      <c r="H625" s="94"/>
      <c r="I625" s="92"/>
      <c r="J625" s="200"/>
      <c r="K625" s="210"/>
      <c r="L625" s="95"/>
      <c r="M625" s="92"/>
      <c r="N625" s="95"/>
      <c r="O625" s="92"/>
      <c r="P625" s="95"/>
      <c r="Q625" s="128"/>
      <c r="R625" s="95"/>
      <c r="S625" s="128"/>
      <c r="T625" s="211"/>
      <c r="U625" s="203"/>
      <c r="V625" s="92"/>
      <c r="W625" s="96"/>
      <c r="X625" s="92"/>
      <c r="Y625" s="220"/>
      <c r="Z625" s="226"/>
      <c r="AA625" s="165"/>
      <c r="AB625" s="165"/>
      <c r="AC625" s="165"/>
      <c r="AD625" s="165"/>
      <c r="AE625" s="165"/>
      <c r="AF625" s="168"/>
      <c r="AG625"/>
      <c r="AH625" s="107">
        <f t="shared" si="387"/>
        <v>0</v>
      </c>
      <c r="AI625" s="107">
        <f t="shared" si="388"/>
        <v>0</v>
      </c>
      <c r="AJ625" s="107">
        <f t="shared" si="389"/>
        <v>0</v>
      </c>
      <c r="AK625" s="107">
        <f t="shared" si="390"/>
        <v>0</v>
      </c>
      <c r="AL625" s="107">
        <f t="shared" si="391"/>
        <v>0</v>
      </c>
      <c r="AM625" s="107">
        <f t="shared" si="429"/>
        <v>0</v>
      </c>
      <c r="AO625" s="161" t="e">
        <f t="shared" si="392"/>
        <v>#DIV/0!</v>
      </c>
      <c r="AP625" s="161" t="e">
        <f t="shared" si="393"/>
        <v>#DIV/0!</v>
      </c>
      <c r="AQ625" s="161" t="e">
        <f t="shared" si="394"/>
        <v>#DIV/0!</v>
      </c>
      <c r="AR625" s="161" t="e">
        <f t="shared" si="395"/>
        <v>#DIV/0!</v>
      </c>
      <c r="AS625" s="161" t="e">
        <f t="shared" si="396"/>
        <v>#DIV/0!</v>
      </c>
      <c r="AT625" s="107">
        <f t="shared" si="397"/>
        <v>0</v>
      </c>
      <c r="AU625" s="161" t="e">
        <f t="shared" si="398"/>
        <v>#DIV/0!</v>
      </c>
      <c r="AV625" s="161" t="e">
        <f t="shared" si="399"/>
        <v>#DIV/0!</v>
      </c>
      <c r="AW625" s="161" t="e">
        <f t="shared" si="400"/>
        <v>#DIV/0!</v>
      </c>
      <c r="AX625" s="161" t="e">
        <f t="shared" si="401"/>
        <v>#DIV/0!</v>
      </c>
      <c r="AY625" s="161" t="e">
        <f t="shared" si="402"/>
        <v>#DIV/0!</v>
      </c>
      <c r="AZ625" s="107">
        <f t="shared" si="403"/>
        <v>0</v>
      </c>
      <c r="BA625" s="161" t="e">
        <f t="shared" si="404"/>
        <v>#DIV/0!</v>
      </c>
      <c r="BB625" s="161" t="e">
        <f t="shared" si="405"/>
        <v>#DIV/0!</v>
      </c>
      <c r="BC625" s="161" t="e">
        <f t="shared" si="406"/>
        <v>#DIV/0!</v>
      </c>
      <c r="BD625" s="161" t="e">
        <f t="shared" si="407"/>
        <v>#DIV/0!</v>
      </c>
      <c r="BE625" s="161" t="e">
        <f t="shared" si="408"/>
        <v>#DIV/0!</v>
      </c>
      <c r="BF625" s="107">
        <f t="shared" si="409"/>
        <v>0</v>
      </c>
      <c r="BG625" s="161" t="e">
        <f t="shared" si="410"/>
        <v>#DIV/0!</v>
      </c>
      <c r="BH625" s="161" t="e">
        <f t="shared" si="411"/>
        <v>#DIV/0!</v>
      </c>
      <c r="BI625" s="161" t="e">
        <f t="shared" si="412"/>
        <v>#DIV/0!</v>
      </c>
      <c r="BJ625" s="161" t="e">
        <f t="shared" si="413"/>
        <v>#DIV/0!</v>
      </c>
      <c r="BK625" s="161" t="e">
        <f t="shared" si="414"/>
        <v>#DIV/0!</v>
      </c>
      <c r="BL625" s="107">
        <f t="shared" si="415"/>
        <v>0</v>
      </c>
      <c r="BM625" s="161" t="e">
        <f t="shared" si="416"/>
        <v>#DIV/0!</v>
      </c>
      <c r="BN625" s="161" t="e">
        <f t="shared" si="417"/>
        <v>#DIV/0!</v>
      </c>
      <c r="BO625" s="161" t="e">
        <f t="shared" si="418"/>
        <v>#DIV/0!</v>
      </c>
      <c r="BP625" s="161" t="e">
        <f t="shared" si="419"/>
        <v>#DIV/0!</v>
      </c>
      <c r="BQ625" s="161" t="e">
        <f t="shared" si="420"/>
        <v>#DIV/0!</v>
      </c>
      <c r="BR625" s="107">
        <f t="shared" si="421"/>
        <v>0</v>
      </c>
      <c r="BS625" s="161" t="e">
        <f t="shared" si="422"/>
        <v>#DIV/0!</v>
      </c>
      <c r="BT625" s="161" t="e">
        <f t="shared" si="423"/>
        <v>#DIV/0!</v>
      </c>
      <c r="BU625" s="161" t="e">
        <f t="shared" si="424"/>
        <v>#DIV/0!</v>
      </c>
      <c r="BV625" s="161" t="e">
        <f t="shared" si="425"/>
        <v>#DIV/0!</v>
      </c>
      <c r="BW625" s="161" t="e">
        <f t="shared" si="426"/>
        <v>#DIV/0!</v>
      </c>
      <c r="BX625" s="107">
        <f t="shared" si="427"/>
        <v>0</v>
      </c>
      <c r="BZ625" s="40" t="e">
        <f>VLOOKUP(I625,Lists!$D$2:$D$19,1,FALSE)</f>
        <v>#N/A</v>
      </c>
      <c r="CA625" s="40" t="e">
        <f>VLOOKUP($I625,Blends!$B$2:$B$115,1,FALSE)</f>
        <v>#N/A</v>
      </c>
      <c r="CC625" s="218">
        <f>ROUND(IF($I625="Other HFC Blend",(Z625*$L625*SUMIF(Lists!$E$2:$E$133,'Quarterly Information'!$K625,Exchange_Value)+Z625*$N625*SUMIF(Lists!$E$2:$E$133,'Quarterly Information'!$M625,Exchange_Value)+Z625*$P625*SUMIF(Lists!$E$2:$E$133,'Quarterly Information'!$O625,Exchange_Value)+Z625*$R625*SUMIF(Lists!$E$2:$E$133,'Quarterly Information'!$Q625,Exchange_Value)+Z625*$T625*SUMIF(Lists!$E$2:$E$133,'Quarterly Information'!$S625,Exchange_Value))/1000,Z625*SUMIF(Lists!$E$2:$E$133,$I625,Exchange_Value)/1000),1)</f>
        <v>0</v>
      </c>
      <c r="CD625" s="218">
        <f>ROUND(IF($I625="Other HFC Blend",(AA625*$L625*SUMIF(Lists!$E$2:$E$133,'Quarterly Information'!$K625,Exchange_Value)+AA625*$N625*SUMIF(Lists!$E$2:$E$133,'Quarterly Information'!$M625,Exchange_Value)+AA625*$P625*SUMIF(Lists!$E$2:$E$133,'Quarterly Information'!$O625,Exchange_Value)+AA625*$R625*SUMIF(Lists!$E$2:$E$133,'Quarterly Information'!$Q625,Exchange_Value)+AA625*$T625*SUMIF(Lists!$E$2:$E$133,'Quarterly Information'!$S625,Exchange_Value))/1000,AA625*SUMIF(Lists!$E$2:$E$133,$I625,Exchange_Value)/1000),1)</f>
        <v>0</v>
      </c>
      <c r="CE625" s="218">
        <f>ROUND(IF($I625="Other HFC Blend",(AB625*$L625*SUMIF(Lists!$E$2:$E$133,'Quarterly Information'!$K625,Exchange_Value)+AB625*$N625*SUMIF(Lists!$E$2:$E$133,'Quarterly Information'!$M625,Exchange_Value)+AB625*$P625*SUMIF(Lists!$E$2:$E$133,'Quarterly Information'!$O625,Exchange_Value)+AB625*$R625*SUMIF(Lists!$E$2:$E$133,'Quarterly Information'!$Q625,Exchange_Value)+AB625*$T625*SUMIF(Lists!$E$2:$E$133,'Quarterly Information'!$S625,Exchange_Value))/1000,AB625*SUMIF(Lists!$E$2:$E$133,$I625,Exchange_Value)/1000),1)</f>
        <v>0</v>
      </c>
      <c r="CF625" s="218">
        <f>ROUND(IF($I625="Other HFC Blend",(AC625*$L625*SUMIF(Lists!$E$2:$E$133,'Quarterly Information'!$K625,Exchange_Value)+AC625*$N625*SUMIF(Lists!$E$2:$E$133,'Quarterly Information'!$M625,Exchange_Value)+AC625*$P625*SUMIF(Lists!$E$2:$E$133,'Quarterly Information'!$O625,Exchange_Value)+AC625*$R625*SUMIF(Lists!$E$2:$E$133,'Quarterly Information'!$Q625,Exchange_Value)+AC625*$T625*SUMIF(Lists!$E$2:$E$133,'Quarterly Information'!$S625,Exchange_Value))/1000,AC625*SUMIF(Lists!$E$2:$E$133,$I625,Exchange_Value)/1000),1)</f>
        <v>0</v>
      </c>
      <c r="CG625" s="218">
        <f>ROUND(IF($I625="Other HFC Blend",(AD625*$L625*SUMIF(Lists!$E$2:$E$133,'Quarterly Information'!$K625,Exchange_Value)+AD625*$N625*SUMIF(Lists!$E$2:$E$133,'Quarterly Information'!$M625,Exchange_Value)+AD625*$P625*SUMIF(Lists!$E$2:$E$133,'Quarterly Information'!$O625,Exchange_Value)+AD625*$R625*SUMIF(Lists!$E$2:$E$133,'Quarterly Information'!$Q625,Exchange_Value)+AD625*$T625*SUMIF(Lists!$E$2:$E$133,'Quarterly Information'!$S625,Exchange_Value))/1000,AD625*SUMIF(Lists!$E$2:$E$133,$I625,Exchange_Value)/1000),1)</f>
        <v>0</v>
      </c>
      <c r="CH625" s="218">
        <f>ROUND(IF($I625="Other HFC Blend",(AE625*$L625*SUMIF(Lists!$E$2:$E$133,'Quarterly Information'!$K625,Exchange_Value)+AE625*$N625*SUMIF(Lists!$E$2:$E$133,'Quarterly Information'!$M625,Exchange_Value)+AE625*$P625*SUMIF(Lists!$E$2:$E$133,'Quarterly Information'!$O625,Exchange_Value)+AE625*$R625*SUMIF(Lists!$E$2:$E$133,'Quarterly Information'!$Q625,Exchange_Value)+AE625*$T625*SUMIF(Lists!$E$2:$E$133,'Quarterly Information'!$S625,Exchange_Value))/1000,AE625*SUMIF(Lists!$E$2:$E$133,$I625,Exchange_Value)/1000),1)</f>
        <v>0</v>
      </c>
      <c r="CI625" s="218">
        <f>ROUND(IF($I625="Other HFC Blend",(AF625*$L625*SUMIF(Lists!$E$2:$E$133,'Quarterly Information'!$K625,Exchange_Value)+AF625*$N625*SUMIF(Lists!$E$2:$E$133,'Quarterly Information'!$M625,Exchange_Value)+AF625*$P625*SUMIF(Lists!$E$2:$E$133,'Quarterly Information'!$O625,Exchange_Value)+AF625*$R625*SUMIF(Lists!$E$2:$E$133,'Quarterly Information'!$Q625,Exchange_Value)+AF625*$T625*SUMIF(Lists!$E$2:$E$133,'Quarterly Information'!$S625,Exchange_Value))/1000,AF625*SUMIF(Lists!$E$2:$E$133,$I625,Exchange_Value)/1000),1)</f>
        <v>0</v>
      </c>
    </row>
    <row r="626" spans="1:87" ht="14" x14ac:dyDescent="0.25">
      <c r="A626" s="39">
        <v>584</v>
      </c>
      <c r="B626" s="90" t="str">
        <f t="shared" si="428"/>
        <v/>
      </c>
      <c r="C626" s="159"/>
      <c r="D626" s="91"/>
      <c r="E626" s="174"/>
      <c r="F626" s="92"/>
      <c r="G626" s="93"/>
      <c r="H626" s="94"/>
      <c r="I626" s="92"/>
      <c r="J626" s="200"/>
      <c r="K626" s="210"/>
      <c r="L626" s="95"/>
      <c r="M626" s="92"/>
      <c r="N626" s="95"/>
      <c r="O626" s="92"/>
      <c r="P626" s="95"/>
      <c r="Q626" s="128"/>
      <c r="R626" s="95"/>
      <c r="S626" s="128"/>
      <c r="T626" s="211"/>
      <c r="U626" s="203"/>
      <c r="V626" s="92"/>
      <c r="W626" s="96"/>
      <c r="X626" s="92"/>
      <c r="Y626" s="220"/>
      <c r="Z626" s="226"/>
      <c r="AA626" s="165"/>
      <c r="AB626" s="165"/>
      <c r="AC626" s="165"/>
      <c r="AD626" s="165"/>
      <c r="AE626" s="165"/>
      <c r="AF626" s="168"/>
      <c r="AG626"/>
      <c r="AH626" s="107">
        <f t="shared" si="387"/>
        <v>0</v>
      </c>
      <c r="AI626" s="107">
        <f t="shared" si="388"/>
        <v>0</v>
      </c>
      <c r="AJ626" s="107">
        <f t="shared" si="389"/>
        <v>0</v>
      </c>
      <c r="AK626" s="107">
        <f t="shared" si="390"/>
        <v>0</v>
      </c>
      <c r="AL626" s="107">
        <f t="shared" si="391"/>
        <v>0</v>
      </c>
      <c r="AM626" s="107">
        <f t="shared" si="429"/>
        <v>0</v>
      </c>
      <c r="AO626" s="161" t="e">
        <f t="shared" si="392"/>
        <v>#DIV/0!</v>
      </c>
      <c r="AP626" s="161" t="e">
        <f t="shared" si="393"/>
        <v>#DIV/0!</v>
      </c>
      <c r="AQ626" s="161" t="e">
        <f t="shared" si="394"/>
        <v>#DIV/0!</v>
      </c>
      <c r="AR626" s="161" t="e">
        <f t="shared" si="395"/>
        <v>#DIV/0!</v>
      </c>
      <c r="AS626" s="161" t="e">
        <f t="shared" si="396"/>
        <v>#DIV/0!</v>
      </c>
      <c r="AT626" s="107">
        <f t="shared" si="397"/>
        <v>0</v>
      </c>
      <c r="AU626" s="161" t="e">
        <f t="shared" si="398"/>
        <v>#DIV/0!</v>
      </c>
      <c r="AV626" s="161" t="e">
        <f t="shared" si="399"/>
        <v>#DIV/0!</v>
      </c>
      <c r="AW626" s="161" t="e">
        <f t="shared" si="400"/>
        <v>#DIV/0!</v>
      </c>
      <c r="AX626" s="161" t="e">
        <f t="shared" si="401"/>
        <v>#DIV/0!</v>
      </c>
      <c r="AY626" s="161" t="e">
        <f t="shared" si="402"/>
        <v>#DIV/0!</v>
      </c>
      <c r="AZ626" s="107">
        <f t="shared" si="403"/>
        <v>0</v>
      </c>
      <c r="BA626" s="161" t="e">
        <f t="shared" si="404"/>
        <v>#DIV/0!</v>
      </c>
      <c r="BB626" s="161" t="e">
        <f t="shared" si="405"/>
        <v>#DIV/0!</v>
      </c>
      <c r="BC626" s="161" t="e">
        <f t="shared" si="406"/>
        <v>#DIV/0!</v>
      </c>
      <c r="BD626" s="161" t="e">
        <f t="shared" si="407"/>
        <v>#DIV/0!</v>
      </c>
      <c r="BE626" s="161" t="e">
        <f t="shared" si="408"/>
        <v>#DIV/0!</v>
      </c>
      <c r="BF626" s="107">
        <f t="shared" si="409"/>
        <v>0</v>
      </c>
      <c r="BG626" s="161" t="e">
        <f t="shared" si="410"/>
        <v>#DIV/0!</v>
      </c>
      <c r="BH626" s="161" t="e">
        <f t="shared" si="411"/>
        <v>#DIV/0!</v>
      </c>
      <c r="BI626" s="161" t="e">
        <f t="shared" si="412"/>
        <v>#DIV/0!</v>
      </c>
      <c r="BJ626" s="161" t="e">
        <f t="shared" si="413"/>
        <v>#DIV/0!</v>
      </c>
      <c r="BK626" s="161" t="e">
        <f t="shared" si="414"/>
        <v>#DIV/0!</v>
      </c>
      <c r="BL626" s="107">
        <f t="shared" si="415"/>
        <v>0</v>
      </c>
      <c r="BM626" s="161" t="e">
        <f t="shared" si="416"/>
        <v>#DIV/0!</v>
      </c>
      <c r="BN626" s="161" t="e">
        <f t="shared" si="417"/>
        <v>#DIV/0!</v>
      </c>
      <c r="BO626" s="161" t="e">
        <f t="shared" si="418"/>
        <v>#DIV/0!</v>
      </c>
      <c r="BP626" s="161" t="e">
        <f t="shared" si="419"/>
        <v>#DIV/0!</v>
      </c>
      <c r="BQ626" s="161" t="e">
        <f t="shared" si="420"/>
        <v>#DIV/0!</v>
      </c>
      <c r="BR626" s="107">
        <f t="shared" si="421"/>
        <v>0</v>
      </c>
      <c r="BS626" s="161" t="e">
        <f t="shared" si="422"/>
        <v>#DIV/0!</v>
      </c>
      <c r="BT626" s="161" t="e">
        <f t="shared" si="423"/>
        <v>#DIV/0!</v>
      </c>
      <c r="BU626" s="161" t="e">
        <f t="shared" si="424"/>
        <v>#DIV/0!</v>
      </c>
      <c r="BV626" s="161" t="e">
        <f t="shared" si="425"/>
        <v>#DIV/0!</v>
      </c>
      <c r="BW626" s="161" t="e">
        <f t="shared" si="426"/>
        <v>#DIV/0!</v>
      </c>
      <c r="BX626" s="107">
        <f t="shared" si="427"/>
        <v>0</v>
      </c>
      <c r="BZ626" s="40" t="e">
        <f>VLOOKUP(I626,Lists!$D$2:$D$19,1,FALSE)</f>
        <v>#N/A</v>
      </c>
      <c r="CA626" s="40" t="e">
        <f>VLOOKUP($I626,Blends!$B$2:$B$115,1,FALSE)</f>
        <v>#N/A</v>
      </c>
      <c r="CC626" s="218">
        <f>ROUND(IF($I626="Other HFC Blend",(Z626*$L626*SUMIF(Lists!$E$2:$E$133,'Quarterly Information'!$K626,Exchange_Value)+Z626*$N626*SUMIF(Lists!$E$2:$E$133,'Quarterly Information'!$M626,Exchange_Value)+Z626*$P626*SUMIF(Lists!$E$2:$E$133,'Quarterly Information'!$O626,Exchange_Value)+Z626*$R626*SUMIF(Lists!$E$2:$E$133,'Quarterly Information'!$Q626,Exchange_Value)+Z626*$T626*SUMIF(Lists!$E$2:$E$133,'Quarterly Information'!$S626,Exchange_Value))/1000,Z626*SUMIF(Lists!$E$2:$E$133,$I626,Exchange_Value)/1000),1)</f>
        <v>0</v>
      </c>
      <c r="CD626" s="218">
        <f>ROUND(IF($I626="Other HFC Blend",(AA626*$L626*SUMIF(Lists!$E$2:$E$133,'Quarterly Information'!$K626,Exchange_Value)+AA626*$N626*SUMIF(Lists!$E$2:$E$133,'Quarterly Information'!$M626,Exchange_Value)+AA626*$P626*SUMIF(Lists!$E$2:$E$133,'Quarterly Information'!$O626,Exchange_Value)+AA626*$R626*SUMIF(Lists!$E$2:$E$133,'Quarterly Information'!$Q626,Exchange_Value)+AA626*$T626*SUMIF(Lists!$E$2:$E$133,'Quarterly Information'!$S626,Exchange_Value))/1000,AA626*SUMIF(Lists!$E$2:$E$133,$I626,Exchange_Value)/1000),1)</f>
        <v>0</v>
      </c>
      <c r="CE626" s="218">
        <f>ROUND(IF($I626="Other HFC Blend",(AB626*$L626*SUMIF(Lists!$E$2:$E$133,'Quarterly Information'!$K626,Exchange_Value)+AB626*$N626*SUMIF(Lists!$E$2:$E$133,'Quarterly Information'!$M626,Exchange_Value)+AB626*$P626*SUMIF(Lists!$E$2:$E$133,'Quarterly Information'!$O626,Exchange_Value)+AB626*$R626*SUMIF(Lists!$E$2:$E$133,'Quarterly Information'!$Q626,Exchange_Value)+AB626*$T626*SUMIF(Lists!$E$2:$E$133,'Quarterly Information'!$S626,Exchange_Value))/1000,AB626*SUMIF(Lists!$E$2:$E$133,$I626,Exchange_Value)/1000),1)</f>
        <v>0</v>
      </c>
      <c r="CF626" s="218">
        <f>ROUND(IF($I626="Other HFC Blend",(AC626*$L626*SUMIF(Lists!$E$2:$E$133,'Quarterly Information'!$K626,Exchange_Value)+AC626*$N626*SUMIF(Lists!$E$2:$E$133,'Quarterly Information'!$M626,Exchange_Value)+AC626*$P626*SUMIF(Lists!$E$2:$E$133,'Quarterly Information'!$O626,Exchange_Value)+AC626*$R626*SUMIF(Lists!$E$2:$E$133,'Quarterly Information'!$Q626,Exchange_Value)+AC626*$T626*SUMIF(Lists!$E$2:$E$133,'Quarterly Information'!$S626,Exchange_Value))/1000,AC626*SUMIF(Lists!$E$2:$E$133,$I626,Exchange_Value)/1000),1)</f>
        <v>0</v>
      </c>
      <c r="CG626" s="218">
        <f>ROUND(IF($I626="Other HFC Blend",(AD626*$L626*SUMIF(Lists!$E$2:$E$133,'Quarterly Information'!$K626,Exchange_Value)+AD626*$N626*SUMIF(Lists!$E$2:$E$133,'Quarterly Information'!$M626,Exchange_Value)+AD626*$P626*SUMIF(Lists!$E$2:$E$133,'Quarterly Information'!$O626,Exchange_Value)+AD626*$R626*SUMIF(Lists!$E$2:$E$133,'Quarterly Information'!$Q626,Exchange_Value)+AD626*$T626*SUMIF(Lists!$E$2:$E$133,'Quarterly Information'!$S626,Exchange_Value))/1000,AD626*SUMIF(Lists!$E$2:$E$133,$I626,Exchange_Value)/1000),1)</f>
        <v>0</v>
      </c>
      <c r="CH626" s="218">
        <f>ROUND(IF($I626="Other HFC Blend",(AE626*$L626*SUMIF(Lists!$E$2:$E$133,'Quarterly Information'!$K626,Exchange_Value)+AE626*$N626*SUMIF(Lists!$E$2:$E$133,'Quarterly Information'!$M626,Exchange_Value)+AE626*$P626*SUMIF(Lists!$E$2:$E$133,'Quarterly Information'!$O626,Exchange_Value)+AE626*$R626*SUMIF(Lists!$E$2:$E$133,'Quarterly Information'!$Q626,Exchange_Value)+AE626*$T626*SUMIF(Lists!$E$2:$E$133,'Quarterly Information'!$S626,Exchange_Value))/1000,AE626*SUMIF(Lists!$E$2:$E$133,$I626,Exchange_Value)/1000),1)</f>
        <v>0</v>
      </c>
      <c r="CI626" s="218">
        <f>ROUND(IF($I626="Other HFC Blend",(AF626*$L626*SUMIF(Lists!$E$2:$E$133,'Quarterly Information'!$K626,Exchange_Value)+AF626*$N626*SUMIF(Lists!$E$2:$E$133,'Quarterly Information'!$M626,Exchange_Value)+AF626*$P626*SUMIF(Lists!$E$2:$E$133,'Quarterly Information'!$O626,Exchange_Value)+AF626*$R626*SUMIF(Lists!$E$2:$E$133,'Quarterly Information'!$Q626,Exchange_Value)+AF626*$T626*SUMIF(Lists!$E$2:$E$133,'Quarterly Information'!$S626,Exchange_Value))/1000,AF626*SUMIF(Lists!$E$2:$E$133,$I626,Exchange_Value)/1000),1)</f>
        <v>0</v>
      </c>
    </row>
    <row r="627" spans="1:87" ht="14" x14ac:dyDescent="0.25">
      <c r="A627" s="39">
        <v>585</v>
      </c>
      <c r="B627" s="90" t="str">
        <f t="shared" si="428"/>
        <v/>
      </c>
      <c r="C627" s="159"/>
      <c r="D627" s="91"/>
      <c r="E627" s="174"/>
      <c r="F627" s="92"/>
      <c r="G627" s="93"/>
      <c r="H627" s="94"/>
      <c r="I627" s="92"/>
      <c r="J627" s="200"/>
      <c r="K627" s="210"/>
      <c r="L627" s="95"/>
      <c r="M627" s="92"/>
      <c r="N627" s="95"/>
      <c r="O627" s="92"/>
      <c r="P627" s="95"/>
      <c r="Q627" s="128"/>
      <c r="R627" s="95"/>
      <c r="S627" s="128"/>
      <c r="T627" s="211"/>
      <c r="U627" s="203"/>
      <c r="V627" s="92"/>
      <c r="W627" s="96"/>
      <c r="X627" s="92"/>
      <c r="Y627" s="220"/>
      <c r="Z627" s="226"/>
      <c r="AA627" s="165"/>
      <c r="AB627" s="165"/>
      <c r="AC627" s="165"/>
      <c r="AD627" s="165"/>
      <c r="AE627" s="165"/>
      <c r="AF627" s="168"/>
      <c r="AG627"/>
      <c r="AH627" s="107">
        <f t="shared" si="387"/>
        <v>0</v>
      </c>
      <c r="AI627" s="107">
        <f t="shared" si="388"/>
        <v>0</v>
      </c>
      <c r="AJ627" s="107">
        <f t="shared" si="389"/>
        <v>0</v>
      </c>
      <c r="AK627" s="107">
        <f t="shared" si="390"/>
        <v>0</v>
      </c>
      <c r="AL627" s="107">
        <f t="shared" si="391"/>
        <v>0</v>
      </c>
      <c r="AM627" s="107">
        <f t="shared" si="429"/>
        <v>0</v>
      </c>
      <c r="AO627" s="161" t="e">
        <f t="shared" si="392"/>
        <v>#DIV/0!</v>
      </c>
      <c r="AP627" s="161" t="e">
        <f t="shared" si="393"/>
        <v>#DIV/0!</v>
      </c>
      <c r="AQ627" s="161" t="e">
        <f t="shared" si="394"/>
        <v>#DIV/0!</v>
      </c>
      <c r="AR627" s="161" t="e">
        <f t="shared" si="395"/>
        <v>#DIV/0!</v>
      </c>
      <c r="AS627" s="161" t="e">
        <f t="shared" si="396"/>
        <v>#DIV/0!</v>
      </c>
      <c r="AT627" s="107">
        <f t="shared" si="397"/>
        <v>0</v>
      </c>
      <c r="AU627" s="161" t="e">
        <f t="shared" si="398"/>
        <v>#DIV/0!</v>
      </c>
      <c r="AV627" s="161" t="e">
        <f t="shared" si="399"/>
        <v>#DIV/0!</v>
      </c>
      <c r="AW627" s="161" t="e">
        <f t="shared" si="400"/>
        <v>#DIV/0!</v>
      </c>
      <c r="AX627" s="161" t="e">
        <f t="shared" si="401"/>
        <v>#DIV/0!</v>
      </c>
      <c r="AY627" s="161" t="e">
        <f t="shared" si="402"/>
        <v>#DIV/0!</v>
      </c>
      <c r="AZ627" s="107">
        <f t="shared" si="403"/>
        <v>0</v>
      </c>
      <c r="BA627" s="161" t="e">
        <f t="shared" si="404"/>
        <v>#DIV/0!</v>
      </c>
      <c r="BB627" s="161" t="e">
        <f t="shared" si="405"/>
        <v>#DIV/0!</v>
      </c>
      <c r="BC627" s="161" t="e">
        <f t="shared" si="406"/>
        <v>#DIV/0!</v>
      </c>
      <c r="BD627" s="161" t="e">
        <f t="shared" si="407"/>
        <v>#DIV/0!</v>
      </c>
      <c r="BE627" s="161" t="e">
        <f t="shared" si="408"/>
        <v>#DIV/0!</v>
      </c>
      <c r="BF627" s="107">
        <f t="shared" si="409"/>
        <v>0</v>
      </c>
      <c r="BG627" s="161" t="e">
        <f t="shared" si="410"/>
        <v>#DIV/0!</v>
      </c>
      <c r="BH627" s="161" t="e">
        <f t="shared" si="411"/>
        <v>#DIV/0!</v>
      </c>
      <c r="BI627" s="161" t="e">
        <f t="shared" si="412"/>
        <v>#DIV/0!</v>
      </c>
      <c r="BJ627" s="161" t="e">
        <f t="shared" si="413"/>
        <v>#DIV/0!</v>
      </c>
      <c r="BK627" s="161" t="e">
        <f t="shared" si="414"/>
        <v>#DIV/0!</v>
      </c>
      <c r="BL627" s="107">
        <f t="shared" si="415"/>
        <v>0</v>
      </c>
      <c r="BM627" s="161" t="e">
        <f t="shared" si="416"/>
        <v>#DIV/0!</v>
      </c>
      <c r="BN627" s="161" t="e">
        <f t="shared" si="417"/>
        <v>#DIV/0!</v>
      </c>
      <c r="BO627" s="161" t="e">
        <f t="shared" si="418"/>
        <v>#DIV/0!</v>
      </c>
      <c r="BP627" s="161" t="e">
        <f t="shared" si="419"/>
        <v>#DIV/0!</v>
      </c>
      <c r="BQ627" s="161" t="e">
        <f t="shared" si="420"/>
        <v>#DIV/0!</v>
      </c>
      <c r="BR627" s="107">
        <f t="shared" si="421"/>
        <v>0</v>
      </c>
      <c r="BS627" s="161" t="e">
        <f t="shared" si="422"/>
        <v>#DIV/0!</v>
      </c>
      <c r="BT627" s="161" t="e">
        <f t="shared" si="423"/>
        <v>#DIV/0!</v>
      </c>
      <c r="BU627" s="161" t="e">
        <f t="shared" si="424"/>
        <v>#DIV/0!</v>
      </c>
      <c r="BV627" s="161" t="e">
        <f t="shared" si="425"/>
        <v>#DIV/0!</v>
      </c>
      <c r="BW627" s="161" t="e">
        <f t="shared" si="426"/>
        <v>#DIV/0!</v>
      </c>
      <c r="BX627" s="107">
        <f t="shared" si="427"/>
        <v>0</v>
      </c>
      <c r="BZ627" s="40" t="e">
        <f>VLOOKUP(I627,Lists!$D$2:$D$19,1,FALSE)</f>
        <v>#N/A</v>
      </c>
      <c r="CA627" s="40" t="e">
        <f>VLOOKUP($I627,Blends!$B$2:$B$115,1,FALSE)</f>
        <v>#N/A</v>
      </c>
      <c r="CC627" s="218">
        <f>ROUND(IF($I627="Other HFC Blend",(Z627*$L627*SUMIF(Lists!$E$2:$E$133,'Quarterly Information'!$K627,Exchange_Value)+Z627*$N627*SUMIF(Lists!$E$2:$E$133,'Quarterly Information'!$M627,Exchange_Value)+Z627*$P627*SUMIF(Lists!$E$2:$E$133,'Quarterly Information'!$O627,Exchange_Value)+Z627*$R627*SUMIF(Lists!$E$2:$E$133,'Quarterly Information'!$Q627,Exchange_Value)+Z627*$T627*SUMIF(Lists!$E$2:$E$133,'Quarterly Information'!$S627,Exchange_Value))/1000,Z627*SUMIF(Lists!$E$2:$E$133,$I627,Exchange_Value)/1000),1)</f>
        <v>0</v>
      </c>
      <c r="CD627" s="218">
        <f>ROUND(IF($I627="Other HFC Blend",(AA627*$L627*SUMIF(Lists!$E$2:$E$133,'Quarterly Information'!$K627,Exchange_Value)+AA627*$N627*SUMIF(Lists!$E$2:$E$133,'Quarterly Information'!$M627,Exchange_Value)+AA627*$P627*SUMIF(Lists!$E$2:$E$133,'Quarterly Information'!$O627,Exchange_Value)+AA627*$R627*SUMIF(Lists!$E$2:$E$133,'Quarterly Information'!$Q627,Exchange_Value)+AA627*$T627*SUMIF(Lists!$E$2:$E$133,'Quarterly Information'!$S627,Exchange_Value))/1000,AA627*SUMIF(Lists!$E$2:$E$133,$I627,Exchange_Value)/1000),1)</f>
        <v>0</v>
      </c>
      <c r="CE627" s="218">
        <f>ROUND(IF($I627="Other HFC Blend",(AB627*$L627*SUMIF(Lists!$E$2:$E$133,'Quarterly Information'!$K627,Exchange_Value)+AB627*$N627*SUMIF(Lists!$E$2:$E$133,'Quarterly Information'!$M627,Exchange_Value)+AB627*$P627*SUMIF(Lists!$E$2:$E$133,'Quarterly Information'!$O627,Exchange_Value)+AB627*$R627*SUMIF(Lists!$E$2:$E$133,'Quarterly Information'!$Q627,Exchange_Value)+AB627*$T627*SUMIF(Lists!$E$2:$E$133,'Quarterly Information'!$S627,Exchange_Value))/1000,AB627*SUMIF(Lists!$E$2:$E$133,$I627,Exchange_Value)/1000),1)</f>
        <v>0</v>
      </c>
      <c r="CF627" s="218">
        <f>ROUND(IF($I627="Other HFC Blend",(AC627*$L627*SUMIF(Lists!$E$2:$E$133,'Quarterly Information'!$K627,Exchange_Value)+AC627*$N627*SUMIF(Lists!$E$2:$E$133,'Quarterly Information'!$M627,Exchange_Value)+AC627*$P627*SUMIF(Lists!$E$2:$E$133,'Quarterly Information'!$O627,Exchange_Value)+AC627*$R627*SUMIF(Lists!$E$2:$E$133,'Quarterly Information'!$Q627,Exchange_Value)+AC627*$T627*SUMIF(Lists!$E$2:$E$133,'Quarterly Information'!$S627,Exchange_Value))/1000,AC627*SUMIF(Lists!$E$2:$E$133,$I627,Exchange_Value)/1000),1)</f>
        <v>0</v>
      </c>
      <c r="CG627" s="218">
        <f>ROUND(IF($I627="Other HFC Blend",(AD627*$L627*SUMIF(Lists!$E$2:$E$133,'Quarterly Information'!$K627,Exchange_Value)+AD627*$N627*SUMIF(Lists!$E$2:$E$133,'Quarterly Information'!$M627,Exchange_Value)+AD627*$P627*SUMIF(Lists!$E$2:$E$133,'Quarterly Information'!$O627,Exchange_Value)+AD627*$R627*SUMIF(Lists!$E$2:$E$133,'Quarterly Information'!$Q627,Exchange_Value)+AD627*$T627*SUMIF(Lists!$E$2:$E$133,'Quarterly Information'!$S627,Exchange_Value))/1000,AD627*SUMIF(Lists!$E$2:$E$133,$I627,Exchange_Value)/1000),1)</f>
        <v>0</v>
      </c>
      <c r="CH627" s="218">
        <f>ROUND(IF($I627="Other HFC Blend",(AE627*$L627*SUMIF(Lists!$E$2:$E$133,'Quarterly Information'!$K627,Exchange_Value)+AE627*$N627*SUMIF(Lists!$E$2:$E$133,'Quarterly Information'!$M627,Exchange_Value)+AE627*$P627*SUMIF(Lists!$E$2:$E$133,'Quarterly Information'!$O627,Exchange_Value)+AE627*$R627*SUMIF(Lists!$E$2:$E$133,'Quarterly Information'!$Q627,Exchange_Value)+AE627*$T627*SUMIF(Lists!$E$2:$E$133,'Quarterly Information'!$S627,Exchange_Value))/1000,AE627*SUMIF(Lists!$E$2:$E$133,$I627,Exchange_Value)/1000),1)</f>
        <v>0</v>
      </c>
      <c r="CI627" s="218">
        <f>ROUND(IF($I627="Other HFC Blend",(AF627*$L627*SUMIF(Lists!$E$2:$E$133,'Quarterly Information'!$K627,Exchange_Value)+AF627*$N627*SUMIF(Lists!$E$2:$E$133,'Quarterly Information'!$M627,Exchange_Value)+AF627*$P627*SUMIF(Lists!$E$2:$E$133,'Quarterly Information'!$O627,Exchange_Value)+AF627*$R627*SUMIF(Lists!$E$2:$E$133,'Quarterly Information'!$Q627,Exchange_Value)+AF627*$T627*SUMIF(Lists!$E$2:$E$133,'Quarterly Information'!$S627,Exchange_Value))/1000,AF627*SUMIF(Lists!$E$2:$E$133,$I627,Exchange_Value)/1000),1)</f>
        <v>0</v>
      </c>
    </row>
    <row r="628" spans="1:87" ht="14" x14ac:dyDescent="0.25">
      <c r="A628" s="39">
        <v>586</v>
      </c>
      <c r="B628" s="90" t="str">
        <f t="shared" si="428"/>
        <v/>
      </c>
      <c r="C628" s="159"/>
      <c r="D628" s="91"/>
      <c r="E628" s="174"/>
      <c r="F628" s="92"/>
      <c r="G628" s="93"/>
      <c r="H628" s="94"/>
      <c r="I628" s="92"/>
      <c r="J628" s="200"/>
      <c r="K628" s="210"/>
      <c r="L628" s="95"/>
      <c r="M628" s="92"/>
      <c r="N628" s="95"/>
      <c r="O628" s="92"/>
      <c r="P628" s="95"/>
      <c r="Q628" s="128"/>
      <c r="R628" s="95"/>
      <c r="S628" s="128"/>
      <c r="T628" s="211"/>
      <c r="U628" s="203"/>
      <c r="V628" s="92"/>
      <c r="W628" s="96"/>
      <c r="X628" s="92"/>
      <c r="Y628" s="220"/>
      <c r="Z628" s="226"/>
      <c r="AA628" s="165"/>
      <c r="AB628" s="165"/>
      <c r="AC628" s="165"/>
      <c r="AD628" s="165"/>
      <c r="AE628" s="165"/>
      <c r="AF628" s="168"/>
      <c r="AG628"/>
      <c r="AH628" s="107">
        <f t="shared" si="387"/>
        <v>0</v>
      </c>
      <c r="AI628" s="107">
        <f t="shared" si="388"/>
        <v>0</v>
      </c>
      <c r="AJ628" s="107">
        <f t="shared" si="389"/>
        <v>0</v>
      </c>
      <c r="AK628" s="107">
        <f t="shared" si="390"/>
        <v>0</v>
      </c>
      <c r="AL628" s="107">
        <f t="shared" si="391"/>
        <v>0</v>
      </c>
      <c r="AM628" s="107">
        <f t="shared" si="429"/>
        <v>0</v>
      </c>
      <c r="AO628" s="161" t="e">
        <f t="shared" si="392"/>
        <v>#DIV/0!</v>
      </c>
      <c r="AP628" s="161" t="e">
        <f t="shared" si="393"/>
        <v>#DIV/0!</v>
      </c>
      <c r="AQ628" s="161" t="e">
        <f t="shared" si="394"/>
        <v>#DIV/0!</v>
      </c>
      <c r="AR628" s="161" t="e">
        <f t="shared" si="395"/>
        <v>#DIV/0!</v>
      </c>
      <c r="AS628" s="161" t="e">
        <f t="shared" si="396"/>
        <v>#DIV/0!</v>
      </c>
      <c r="AT628" s="107">
        <f t="shared" si="397"/>
        <v>0</v>
      </c>
      <c r="AU628" s="161" t="e">
        <f t="shared" si="398"/>
        <v>#DIV/0!</v>
      </c>
      <c r="AV628" s="161" t="e">
        <f t="shared" si="399"/>
        <v>#DIV/0!</v>
      </c>
      <c r="AW628" s="161" t="e">
        <f t="shared" si="400"/>
        <v>#DIV/0!</v>
      </c>
      <c r="AX628" s="161" t="e">
        <f t="shared" si="401"/>
        <v>#DIV/0!</v>
      </c>
      <c r="AY628" s="161" t="e">
        <f t="shared" si="402"/>
        <v>#DIV/0!</v>
      </c>
      <c r="AZ628" s="107">
        <f t="shared" si="403"/>
        <v>0</v>
      </c>
      <c r="BA628" s="161" t="e">
        <f t="shared" si="404"/>
        <v>#DIV/0!</v>
      </c>
      <c r="BB628" s="161" t="e">
        <f t="shared" si="405"/>
        <v>#DIV/0!</v>
      </c>
      <c r="BC628" s="161" t="e">
        <f t="shared" si="406"/>
        <v>#DIV/0!</v>
      </c>
      <c r="BD628" s="161" t="e">
        <f t="shared" si="407"/>
        <v>#DIV/0!</v>
      </c>
      <c r="BE628" s="161" t="e">
        <f t="shared" si="408"/>
        <v>#DIV/0!</v>
      </c>
      <c r="BF628" s="107">
        <f t="shared" si="409"/>
        <v>0</v>
      </c>
      <c r="BG628" s="161" t="e">
        <f t="shared" si="410"/>
        <v>#DIV/0!</v>
      </c>
      <c r="BH628" s="161" t="e">
        <f t="shared" si="411"/>
        <v>#DIV/0!</v>
      </c>
      <c r="BI628" s="161" t="e">
        <f t="shared" si="412"/>
        <v>#DIV/0!</v>
      </c>
      <c r="BJ628" s="161" t="e">
        <f t="shared" si="413"/>
        <v>#DIV/0!</v>
      </c>
      <c r="BK628" s="161" t="e">
        <f t="shared" si="414"/>
        <v>#DIV/0!</v>
      </c>
      <c r="BL628" s="107">
        <f t="shared" si="415"/>
        <v>0</v>
      </c>
      <c r="BM628" s="161" t="e">
        <f t="shared" si="416"/>
        <v>#DIV/0!</v>
      </c>
      <c r="BN628" s="161" t="e">
        <f t="shared" si="417"/>
        <v>#DIV/0!</v>
      </c>
      <c r="BO628" s="161" t="e">
        <f t="shared" si="418"/>
        <v>#DIV/0!</v>
      </c>
      <c r="BP628" s="161" t="e">
        <f t="shared" si="419"/>
        <v>#DIV/0!</v>
      </c>
      <c r="BQ628" s="161" t="e">
        <f t="shared" si="420"/>
        <v>#DIV/0!</v>
      </c>
      <c r="BR628" s="107">
        <f t="shared" si="421"/>
        <v>0</v>
      </c>
      <c r="BS628" s="161" t="e">
        <f t="shared" si="422"/>
        <v>#DIV/0!</v>
      </c>
      <c r="BT628" s="161" t="e">
        <f t="shared" si="423"/>
        <v>#DIV/0!</v>
      </c>
      <c r="BU628" s="161" t="e">
        <f t="shared" si="424"/>
        <v>#DIV/0!</v>
      </c>
      <c r="BV628" s="161" t="e">
        <f t="shared" si="425"/>
        <v>#DIV/0!</v>
      </c>
      <c r="BW628" s="161" t="e">
        <f t="shared" si="426"/>
        <v>#DIV/0!</v>
      </c>
      <c r="BX628" s="107">
        <f t="shared" si="427"/>
        <v>0</v>
      </c>
      <c r="BZ628" s="40" t="e">
        <f>VLOOKUP(I628,Lists!$D$2:$D$19,1,FALSE)</f>
        <v>#N/A</v>
      </c>
      <c r="CA628" s="40" t="e">
        <f>VLOOKUP($I628,Blends!$B$2:$B$115,1,FALSE)</f>
        <v>#N/A</v>
      </c>
      <c r="CC628" s="218">
        <f>ROUND(IF($I628="Other HFC Blend",(Z628*$L628*SUMIF(Lists!$E$2:$E$133,'Quarterly Information'!$K628,Exchange_Value)+Z628*$N628*SUMIF(Lists!$E$2:$E$133,'Quarterly Information'!$M628,Exchange_Value)+Z628*$P628*SUMIF(Lists!$E$2:$E$133,'Quarterly Information'!$O628,Exchange_Value)+Z628*$R628*SUMIF(Lists!$E$2:$E$133,'Quarterly Information'!$Q628,Exchange_Value)+Z628*$T628*SUMIF(Lists!$E$2:$E$133,'Quarterly Information'!$S628,Exchange_Value))/1000,Z628*SUMIF(Lists!$E$2:$E$133,$I628,Exchange_Value)/1000),1)</f>
        <v>0</v>
      </c>
      <c r="CD628" s="218">
        <f>ROUND(IF($I628="Other HFC Blend",(AA628*$L628*SUMIF(Lists!$E$2:$E$133,'Quarterly Information'!$K628,Exchange_Value)+AA628*$N628*SUMIF(Lists!$E$2:$E$133,'Quarterly Information'!$M628,Exchange_Value)+AA628*$P628*SUMIF(Lists!$E$2:$E$133,'Quarterly Information'!$O628,Exchange_Value)+AA628*$R628*SUMIF(Lists!$E$2:$E$133,'Quarterly Information'!$Q628,Exchange_Value)+AA628*$T628*SUMIF(Lists!$E$2:$E$133,'Quarterly Information'!$S628,Exchange_Value))/1000,AA628*SUMIF(Lists!$E$2:$E$133,$I628,Exchange_Value)/1000),1)</f>
        <v>0</v>
      </c>
      <c r="CE628" s="218">
        <f>ROUND(IF($I628="Other HFC Blend",(AB628*$L628*SUMIF(Lists!$E$2:$E$133,'Quarterly Information'!$K628,Exchange_Value)+AB628*$N628*SUMIF(Lists!$E$2:$E$133,'Quarterly Information'!$M628,Exchange_Value)+AB628*$P628*SUMIF(Lists!$E$2:$E$133,'Quarterly Information'!$O628,Exchange_Value)+AB628*$R628*SUMIF(Lists!$E$2:$E$133,'Quarterly Information'!$Q628,Exchange_Value)+AB628*$T628*SUMIF(Lists!$E$2:$E$133,'Quarterly Information'!$S628,Exchange_Value))/1000,AB628*SUMIF(Lists!$E$2:$E$133,$I628,Exchange_Value)/1000),1)</f>
        <v>0</v>
      </c>
      <c r="CF628" s="218">
        <f>ROUND(IF($I628="Other HFC Blend",(AC628*$L628*SUMIF(Lists!$E$2:$E$133,'Quarterly Information'!$K628,Exchange_Value)+AC628*$N628*SUMIF(Lists!$E$2:$E$133,'Quarterly Information'!$M628,Exchange_Value)+AC628*$P628*SUMIF(Lists!$E$2:$E$133,'Quarterly Information'!$O628,Exchange_Value)+AC628*$R628*SUMIF(Lists!$E$2:$E$133,'Quarterly Information'!$Q628,Exchange_Value)+AC628*$T628*SUMIF(Lists!$E$2:$E$133,'Quarterly Information'!$S628,Exchange_Value))/1000,AC628*SUMIF(Lists!$E$2:$E$133,$I628,Exchange_Value)/1000),1)</f>
        <v>0</v>
      </c>
      <c r="CG628" s="218">
        <f>ROUND(IF($I628="Other HFC Blend",(AD628*$L628*SUMIF(Lists!$E$2:$E$133,'Quarterly Information'!$K628,Exchange_Value)+AD628*$N628*SUMIF(Lists!$E$2:$E$133,'Quarterly Information'!$M628,Exchange_Value)+AD628*$P628*SUMIF(Lists!$E$2:$E$133,'Quarterly Information'!$O628,Exchange_Value)+AD628*$R628*SUMIF(Lists!$E$2:$E$133,'Quarterly Information'!$Q628,Exchange_Value)+AD628*$T628*SUMIF(Lists!$E$2:$E$133,'Quarterly Information'!$S628,Exchange_Value))/1000,AD628*SUMIF(Lists!$E$2:$E$133,$I628,Exchange_Value)/1000),1)</f>
        <v>0</v>
      </c>
      <c r="CH628" s="218">
        <f>ROUND(IF($I628="Other HFC Blend",(AE628*$L628*SUMIF(Lists!$E$2:$E$133,'Quarterly Information'!$K628,Exchange_Value)+AE628*$N628*SUMIF(Lists!$E$2:$E$133,'Quarterly Information'!$M628,Exchange_Value)+AE628*$P628*SUMIF(Lists!$E$2:$E$133,'Quarterly Information'!$O628,Exchange_Value)+AE628*$R628*SUMIF(Lists!$E$2:$E$133,'Quarterly Information'!$Q628,Exchange_Value)+AE628*$T628*SUMIF(Lists!$E$2:$E$133,'Quarterly Information'!$S628,Exchange_Value))/1000,AE628*SUMIF(Lists!$E$2:$E$133,$I628,Exchange_Value)/1000),1)</f>
        <v>0</v>
      </c>
      <c r="CI628" s="218">
        <f>ROUND(IF($I628="Other HFC Blend",(AF628*$L628*SUMIF(Lists!$E$2:$E$133,'Quarterly Information'!$K628,Exchange_Value)+AF628*$N628*SUMIF(Lists!$E$2:$E$133,'Quarterly Information'!$M628,Exchange_Value)+AF628*$P628*SUMIF(Lists!$E$2:$E$133,'Quarterly Information'!$O628,Exchange_Value)+AF628*$R628*SUMIF(Lists!$E$2:$E$133,'Quarterly Information'!$Q628,Exchange_Value)+AF628*$T628*SUMIF(Lists!$E$2:$E$133,'Quarterly Information'!$S628,Exchange_Value))/1000,AF628*SUMIF(Lists!$E$2:$E$133,$I628,Exchange_Value)/1000),1)</f>
        <v>0</v>
      </c>
    </row>
    <row r="629" spans="1:87" ht="14" x14ac:dyDescent="0.25">
      <c r="A629" s="39">
        <v>587</v>
      </c>
      <c r="B629" s="90" t="str">
        <f t="shared" si="428"/>
        <v/>
      </c>
      <c r="C629" s="159"/>
      <c r="D629" s="91"/>
      <c r="E629" s="174"/>
      <c r="F629" s="92"/>
      <c r="G629" s="93"/>
      <c r="H629" s="94"/>
      <c r="I629" s="92"/>
      <c r="J629" s="200"/>
      <c r="K629" s="210"/>
      <c r="L629" s="95"/>
      <c r="M629" s="92"/>
      <c r="N629" s="95"/>
      <c r="O629" s="92"/>
      <c r="P629" s="95"/>
      <c r="Q629" s="128"/>
      <c r="R629" s="95"/>
      <c r="S629" s="128"/>
      <c r="T629" s="211"/>
      <c r="U629" s="203"/>
      <c r="V629" s="92"/>
      <c r="W629" s="96"/>
      <c r="X629" s="92"/>
      <c r="Y629" s="220"/>
      <c r="Z629" s="226"/>
      <c r="AA629" s="165"/>
      <c r="AB629" s="165"/>
      <c r="AC629" s="165"/>
      <c r="AD629" s="165"/>
      <c r="AE629" s="165"/>
      <c r="AF629" s="168"/>
      <c r="AG629"/>
      <c r="AH629" s="107">
        <f t="shared" si="387"/>
        <v>0</v>
      </c>
      <c r="AI629" s="107">
        <f t="shared" si="388"/>
        <v>0</v>
      </c>
      <c r="AJ629" s="107">
        <f t="shared" si="389"/>
        <v>0</v>
      </c>
      <c r="AK629" s="107">
        <f t="shared" si="390"/>
        <v>0</v>
      </c>
      <c r="AL629" s="107">
        <f t="shared" si="391"/>
        <v>0</v>
      </c>
      <c r="AM629" s="107">
        <f t="shared" si="429"/>
        <v>0</v>
      </c>
      <c r="AO629" s="161" t="e">
        <f t="shared" si="392"/>
        <v>#DIV/0!</v>
      </c>
      <c r="AP629" s="161" t="e">
        <f t="shared" si="393"/>
        <v>#DIV/0!</v>
      </c>
      <c r="AQ629" s="161" t="e">
        <f t="shared" si="394"/>
        <v>#DIV/0!</v>
      </c>
      <c r="AR629" s="161" t="e">
        <f t="shared" si="395"/>
        <v>#DIV/0!</v>
      </c>
      <c r="AS629" s="161" t="e">
        <f t="shared" si="396"/>
        <v>#DIV/0!</v>
      </c>
      <c r="AT629" s="107">
        <f t="shared" si="397"/>
        <v>0</v>
      </c>
      <c r="AU629" s="161" t="e">
        <f t="shared" si="398"/>
        <v>#DIV/0!</v>
      </c>
      <c r="AV629" s="161" t="e">
        <f t="shared" si="399"/>
        <v>#DIV/0!</v>
      </c>
      <c r="AW629" s="161" t="e">
        <f t="shared" si="400"/>
        <v>#DIV/0!</v>
      </c>
      <c r="AX629" s="161" t="e">
        <f t="shared" si="401"/>
        <v>#DIV/0!</v>
      </c>
      <c r="AY629" s="161" t="e">
        <f t="shared" si="402"/>
        <v>#DIV/0!</v>
      </c>
      <c r="AZ629" s="107">
        <f t="shared" si="403"/>
        <v>0</v>
      </c>
      <c r="BA629" s="161" t="e">
        <f t="shared" si="404"/>
        <v>#DIV/0!</v>
      </c>
      <c r="BB629" s="161" t="e">
        <f t="shared" si="405"/>
        <v>#DIV/0!</v>
      </c>
      <c r="BC629" s="161" t="e">
        <f t="shared" si="406"/>
        <v>#DIV/0!</v>
      </c>
      <c r="BD629" s="161" t="e">
        <f t="shared" si="407"/>
        <v>#DIV/0!</v>
      </c>
      <c r="BE629" s="161" t="e">
        <f t="shared" si="408"/>
        <v>#DIV/0!</v>
      </c>
      <c r="BF629" s="107">
        <f t="shared" si="409"/>
        <v>0</v>
      </c>
      <c r="BG629" s="161" t="e">
        <f t="shared" si="410"/>
        <v>#DIV/0!</v>
      </c>
      <c r="BH629" s="161" t="e">
        <f t="shared" si="411"/>
        <v>#DIV/0!</v>
      </c>
      <c r="BI629" s="161" t="e">
        <f t="shared" si="412"/>
        <v>#DIV/0!</v>
      </c>
      <c r="BJ629" s="161" t="e">
        <f t="shared" si="413"/>
        <v>#DIV/0!</v>
      </c>
      <c r="BK629" s="161" t="e">
        <f t="shared" si="414"/>
        <v>#DIV/0!</v>
      </c>
      <c r="BL629" s="107">
        <f t="shared" si="415"/>
        <v>0</v>
      </c>
      <c r="BM629" s="161" t="e">
        <f t="shared" si="416"/>
        <v>#DIV/0!</v>
      </c>
      <c r="BN629" s="161" t="e">
        <f t="shared" si="417"/>
        <v>#DIV/0!</v>
      </c>
      <c r="BO629" s="161" t="e">
        <f t="shared" si="418"/>
        <v>#DIV/0!</v>
      </c>
      <c r="BP629" s="161" t="e">
        <f t="shared" si="419"/>
        <v>#DIV/0!</v>
      </c>
      <c r="BQ629" s="161" t="e">
        <f t="shared" si="420"/>
        <v>#DIV/0!</v>
      </c>
      <c r="BR629" s="107">
        <f t="shared" si="421"/>
        <v>0</v>
      </c>
      <c r="BS629" s="161" t="e">
        <f t="shared" si="422"/>
        <v>#DIV/0!</v>
      </c>
      <c r="BT629" s="161" t="e">
        <f t="shared" si="423"/>
        <v>#DIV/0!</v>
      </c>
      <c r="BU629" s="161" t="e">
        <f t="shared" si="424"/>
        <v>#DIV/0!</v>
      </c>
      <c r="BV629" s="161" t="e">
        <f t="shared" si="425"/>
        <v>#DIV/0!</v>
      </c>
      <c r="BW629" s="161" t="e">
        <f t="shared" si="426"/>
        <v>#DIV/0!</v>
      </c>
      <c r="BX629" s="107">
        <f t="shared" si="427"/>
        <v>0</v>
      </c>
      <c r="BZ629" s="40" t="e">
        <f>VLOOKUP(I629,Lists!$D$2:$D$19,1,FALSE)</f>
        <v>#N/A</v>
      </c>
      <c r="CA629" s="40" t="e">
        <f>VLOOKUP($I629,Blends!$B$2:$B$115,1,FALSE)</f>
        <v>#N/A</v>
      </c>
      <c r="CC629" s="218">
        <f>ROUND(IF($I629="Other HFC Blend",(Z629*$L629*SUMIF(Lists!$E$2:$E$133,'Quarterly Information'!$K629,Exchange_Value)+Z629*$N629*SUMIF(Lists!$E$2:$E$133,'Quarterly Information'!$M629,Exchange_Value)+Z629*$P629*SUMIF(Lists!$E$2:$E$133,'Quarterly Information'!$O629,Exchange_Value)+Z629*$R629*SUMIF(Lists!$E$2:$E$133,'Quarterly Information'!$Q629,Exchange_Value)+Z629*$T629*SUMIF(Lists!$E$2:$E$133,'Quarterly Information'!$S629,Exchange_Value))/1000,Z629*SUMIF(Lists!$E$2:$E$133,$I629,Exchange_Value)/1000),1)</f>
        <v>0</v>
      </c>
      <c r="CD629" s="218">
        <f>ROUND(IF($I629="Other HFC Blend",(AA629*$L629*SUMIF(Lists!$E$2:$E$133,'Quarterly Information'!$K629,Exchange_Value)+AA629*$N629*SUMIF(Lists!$E$2:$E$133,'Quarterly Information'!$M629,Exchange_Value)+AA629*$P629*SUMIF(Lists!$E$2:$E$133,'Quarterly Information'!$O629,Exchange_Value)+AA629*$R629*SUMIF(Lists!$E$2:$E$133,'Quarterly Information'!$Q629,Exchange_Value)+AA629*$T629*SUMIF(Lists!$E$2:$E$133,'Quarterly Information'!$S629,Exchange_Value))/1000,AA629*SUMIF(Lists!$E$2:$E$133,$I629,Exchange_Value)/1000),1)</f>
        <v>0</v>
      </c>
      <c r="CE629" s="218">
        <f>ROUND(IF($I629="Other HFC Blend",(AB629*$L629*SUMIF(Lists!$E$2:$E$133,'Quarterly Information'!$K629,Exchange_Value)+AB629*$N629*SUMIF(Lists!$E$2:$E$133,'Quarterly Information'!$M629,Exchange_Value)+AB629*$P629*SUMIF(Lists!$E$2:$E$133,'Quarterly Information'!$O629,Exchange_Value)+AB629*$R629*SUMIF(Lists!$E$2:$E$133,'Quarterly Information'!$Q629,Exchange_Value)+AB629*$T629*SUMIF(Lists!$E$2:$E$133,'Quarterly Information'!$S629,Exchange_Value))/1000,AB629*SUMIF(Lists!$E$2:$E$133,$I629,Exchange_Value)/1000),1)</f>
        <v>0</v>
      </c>
      <c r="CF629" s="218">
        <f>ROUND(IF($I629="Other HFC Blend",(AC629*$L629*SUMIF(Lists!$E$2:$E$133,'Quarterly Information'!$K629,Exchange_Value)+AC629*$N629*SUMIF(Lists!$E$2:$E$133,'Quarterly Information'!$M629,Exchange_Value)+AC629*$P629*SUMIF(Lists!$E$2:$E$133,'Quarterly Information'!$O629,Exchange_Value)+AC629*$R629*SUMIF(Lists!$E$2:$E$133,'Quarterly Information'!$Q629,Exchange_Value)+AC629*$T629*SUMIF(Lists!$E$2:$E$133,'Quarterly Information'!$S629,Exchange_Value))/1000,AC629*SUMIF(Lists!$E$2:$E$133,$I629,Exchange_Value)/1000),1)</f>
        <v>0</v>
      </c>
      <c r="CG629" s="218">
        <f>ROUND(IF($I629="Other HFC Blend",(AD629*$L629*SUMIF(Lists!$E$2:$E$133,'Quarterly Information'!$K629,Exchange_Value)+AD629*$N629*SUMIF(Lists!$E$2:$E$133,'Quarterly Information'!$M629,Exchange_Value)+AD629*$P629*SUMIF(Lists!$E$2:$E$133,'Quarterly Information'!$O629,Exchange_Value)+AD629*$R629*SUMIF(Lists!$E$2:$E$133,'Quarterly Information'!$Q629,Exchange_Value)+AD629*$T629*SUMIF(Lists!$E$2:$E$133,'Quarterly Information'!$S629,Exchange_Value))/1000,AD629*SUMIF(Lists!$E$2:$E$133,$I629,Exchange_Value)/1000),1)</f>
        <v>0</v>
      </c>
      <c r="CH629" s="218">
        <f>ROUND(IF($I629="Other HFC Blend",(AE629*$L629*SUMIF(Lists!$E$2:$E$133,'Quarterly Information'!$K629,Exchange_Value)+AE629*$N629*SUMIF(Lists!$E$2:$E$133,'Quarterly Information'!$M629,Exchange_Value)+AE629*$P629*SUMIF(Lists!$E$2:$E$133,'Quarterly Information'!$O629,Exchange_Value)+AE629*$R629*SUMIF(Lists!$E$2:$E$133,'Quarterly Information'!$Q629,Exchange_Value)+AE629*$T629*SUMIF(Lists!$E$2:$E$133,'Quarterly Information'!$S629,Exchange_Value))/1000,AE629*SUMIF(Lists!$E$2:$E$133,$I629,Exchange_Value)/1000),1)</f>
        <v>0</v>
      </c>
      <c r="CI629" s="218">
        <f>ROUND(IF($I629="Other HFC Blend",(AF629*$L629*SUMIF(Lists!$E$2:$E$133,'Quarterly Information'!$K629,Exchange_Value)+AF629*$N629*SUMIF(Lists!$E$2:$E$133,'Quarterly Information'!$M629,Exchange_Value)+AF629*$P629*SUMIF(Lists!$E$2:$E$133,'Quarterly Information'!$O629,Exchange_Value)+AF629*$R629*SUMIF(Lists!$E$2:$E$133,'Quarterly Information'!$Q629,Exchange_Value)+AF629*$T629*SUMIF(Lists!$E$2:$E$133,'Quarterly Information'!$S629,Exchange_Value))/1000,AF629*SUMIF(Lists!$E$2:$E$133,$I629,Exchange_Value)/1000),1)</f>
        <v>0</v>
      </c>
    </row>
    <row r="630" spans="1:87" ht="14" x14ac:dyDescent="0.25">
      <c r="A630" s="39">
        <v>588</v>
      </c>
      <c r="B630" s="90" t="str">
        <f t="shared" si="428"/>
        <v/>
      </c>
      <c r="C630" s="159"/>
      <c r="D630" s="91"/>
      <c r="E630" s="174"/>
      <c r="F630" s="92"/>
      <c r="G630" s="93"/>
      <c r="H630" s="94"/>
      <c r="I630" s="92"/>
      <c r="J630" s="200"/>
      <c r="K630" s="210"/>
      <c r="L630" s="95"/>
      <c r="M630" s="92"/>
      <c r="N630" s="95"/>
      <c r="O630" s="92"/>
      <c r="P630" s="95"/>
      <c r="Q630" s="128"/>
      <c r="R630" s="95"/>
      <c r="S630" s="128"/>
      <c r="T630" s="211"/>
      <c r="U630" s="203"/>
      <c r="V630" s="92"/>
      <c r="W630" s="96"/>
      <c r="X630" s="92"/>
      <c r="Y630" s="220"/>
      <c r="Z630" s="226"/>
      <c r="AA630" s="165"/>
      <c r="AB630" s="165"/>
      <c r="AC630" s="165"/>
      <c r="AD630" s="165"/>
      <c r="AE630" s="165"/>
      <c r="AF630" s="168"/>
      <c r="AG630"/>
      <c r="AH630" s="107">
        <f t="shared" si="387"/>
        <v>0</v>
      </c>
      <c r="AI630" s="107">
        <f t="shared" si="388"/>
        <v>0</v>
      </c>
      <c r="AJ630" s="107">
        <f t="shared" si="389"/>
        <v>0</v>
      </c>
      <c r="AK630" s="107">
        <f t="shared" si="390"/>
        <v>0</v>
      </c>
      <c r="AL630" s="107">
        <f t="shared" si="391"/>
        <v>0</v>
      </c>
      <c r="AM630" s="107">
        <f t="shared" si="429"/>
        <v>0</v>
      </c>
      <c r="AO630" s="161" t="e">
        <f t="shared" si="392"/>
        <v>#DIV/0!</v>
      </c>
      <c r="AP630" s="161" t="e">
        <f t="shared" si="393"/>
        <v>#DIV/0!</v>
      </c>
      <c r="AQ630" s="161" t="e">
        <f t="shared" si="394"/>
        <v>#DIV/0!</v>
      </c>
      <c r="AR630" s="161" t="e">
        <f t="shared" si="395"/>
        <v>#DIV/0!</v>
      </c>
      <c r="AS630" s="161" t="e">
        <f t="shared" si="396"/>
        <v>#DIV/0!</v>
      </c>
      <c r="AT630" s="107">
        <f t="shared" si="397"/>
        <v>0</v>
      </c>
      <c r="AU630" s="161" t="e">
        <f t="shared" si="398"/>
        <v>#DIV/0!</v>
      </c>
      <c r="AV630" s="161" t="e">
        <f t="shared" si="399"/>
        <v>#DIV/0!</v>
      </c>
      <c r="AW630" s="161" t="e">
        <f t="shared" si="400"/>
        <v>#DIV/0!</v>
      </c>
      <c r="AX630" s="161" t="e">
        <f t="shared" si="401"/>
        <v>#DIV/0!</v>
      </c>
      <c r="AY630" s="161" t="e">
        <f t="shared" si="402"/>
        <v>#DIV/0!</v>
      </c>
      <c r="AZ630" s="107">
        <f t="shared" si="403"/>
        <v>0</v>
      </c>
      <c r="BA630" s="161" t="e">
        <f t="shared" si="404"/>
        <v>#DIV/0!</v>
      </c>
      <c r="BB630" s="161" t="e">
        <f t="shared" si="405"/>
        <v>#DIV/0!</v>
      </c>
      <c r="BC630" s="161" t="e">
        <f t="shared" si="406"/>
        <v>#DIV/0!</v>
      </c>
      <c r="BD630" s="161" t="e">
        <f t="shared" si="407"/>
        <v>#DIV/0!</v>
      </c>
      <c r="BE630" s="161" t="e">
        <f t="shared" si="408"/>
        <v>#DIV/0!</v>
      </c>
      <c r="BF630" s="107">
        <f t="shared" si="409"/>
        <v>0</v>
      </c>
      <c r="BG630" s="161" t="e">
        <f t="shared" si="410"/>
        <v>#DIV/0!</v>
      </c>
      <c r="BH630" s="161" t="e">
        <f t="shared" si="411"/>
        <v>#DIV/0!</v>
      </c>
      <c r="BI630" s="161" t="e">
        <f t="shared" si="412"/>
        <v>#DIV/0!</v>
      </c>
      <c r="BJ630" s="161" t="e">
        <f t="shared" si="413"/>
        <v>#DIV/0!</v>
      </c>
      <c r="BK630" s="161" t="e">
        <f t="shared" si="414"/>
        <v>#DIV/0!</v>
      </c>
      <c r="BL630" s="107">
        <f t="shared" si="415"/>
        <v>0</v>
      </c>
      <c r="BM630" s="161" t="e">
        <f t="shared" si="416"/>
        <v>#DIV/0!</v>
      </c>
      <c r="BN630" s="161" t="e">
        <f t="shared" si="417"/>
        <v>#DIV/0!</v>
      </c>
      <c r="BO630" s="161" t="e">
        <f t="shared" si="418"/>
        <v>#DIV/0!</v>
      </c>
      <c r="BP630" s="161" t="e">
        <f t="shared" si="419"/>
        <v>#DIV/0!</v>
      </c>
      <c r="BQ630" s="161" t="e">
        <f t="shared" si="420"/>
        <v>#DIV/0!</v>
      </c>
      <c r="BR630" s="107">
        <f t="shared" si="421"/>
        <v>0</v>
      </c>
      <c r="BS630" s="161" t="e">
        <f t="shared" si="422"/>
        <v>#DIV/0!</v>
      </c>
      <c r="BT630" s="161" t="e">
        <f t="shared" si="423"/>
        <v>#DIV/0!</v>
      </c>
      <c r="BU630" s="161" t="e">
        <f t="shared" si="424"/>
        <v>#DIV/0!</v>
      </c>
      <c r="BV630" s="161" t="e">
        <f t="shared" si="425"/>
        <v>#DIV/0!</v>
      </c>
      <c r="BW630" s="161" t="e">
        <f t="shared" si="426"/>
        <v>#DIV/0!</v>
      </c>
      <c r="BX630" s="107">
        <f t="shared" si="427"/>
        <v>0</v>
      </c>
      <c r="BZ630" s="40" t="e">
        <f>VLOOKUP(I630,Lists!$D$2:$D$19,1,FALSE)</f>
        <v>#N/A</v>
      </c>
      <c r="CA630" s="40" t="e">
        <f>VLOOKUP($I630,Blends!$B$2:$B$115,1,FALSE)</f>
        <v>#N/A</v>
      </c>
      <c r="CC630" s="218">
        <f>ROUND(IF($I630="Other HFC Blend",(Z630*$L630*SUMIF(Lists!$E$2:$E$133,'Quarterly Information'!$K630,Exchange_Value)+Z630*$N630*SUMIF(Lists!$E$2:$E$133,'Quarterly Information'!$M630,Exchange_Value)+Z630*$P630*SUMIF(Lists!$E$2:$E$133,'Quarterly Information'!$O630,Exchange_Value)+Z630*$R630*SUMIF(Lists!$E$2:$E$133,'Quarterly Information'!$Q630,Exchange_Value)+Z630*$T630*SUMIF(Lists!$E$2:$E$133,'Quarterly Information'!$S630,Exchange_Value))/1000,Z630*SUMIF(Lists!$E$2:$E$133,$I630,Exchange_Value)/1000),1)</f>
        <v>0</v>
      </c>
      <c r="CD630" s="218">
        <f>ROUND(IF($I630="Other HFC Blend",(AA630*$L630*SUMIF(Lists!$E$2:$E$133,'Quarterly Information'!$K630,Exchange_Value)+AA630*$N630*SUMIF(Lists!$E$2:$E$133,'Quarterly Information'!$M630,Exchange_Value)+AA630*$P630*SUMIF(Lists!$E$2:$E$133,'Quarterly Information'!$O630,Exchange_Value)+AA630*$R630*SUMIF(Lists!$E$2:$E$133,'Quarterly Information'!$Q630,Exchange_Value)+AA630*$T630*SUMIF(Lists!$E$2:$E$133,'Quarterly Information'!$S630,Exchange_Value))/1000,AA630*SUMIF(Lists!$E$2:$E$133,$I630,Exchange_Value)/1000),1)</f>
        <v>0</v>
      </c>
      <c r="CE630" s="218">
        <f>ROUND(IF($I630="Other HFC Blend",(AB630*$L630*SUMIF(Lists!$E$2:$E$133,'Quarterly Information'!$K630,Exchange_Value)+AB630*$N630*SUMIF(Lists!$E$2:$E$133,'Quarterly Information'!$M630,Exchange_Value)+AB630*$P630*SUMIF(Lists!$E$2:$E$133,'Quarterly Information'!$O630,Exchange_Value)+AB630*$R630*SUMIF(Lists!$E$2:$E$133,'Quarterly Information'!$Q630,Exchange_Value)+AB630*$T630*SUMIF(Lists!$E$2:$E$133,'Quarterly Information'!$S630,Exchange_Value))/1000,AB630*SUMIF(Lists!$E$2:$E$133,$I630,Exchange_Value)/1000),1)</f>
        <v>0</v>
      </c>
      <c r="CF630" s="218">
        <f>ROUND(IF($I630="Other HFC Blend",(AC630*$L630*SUMIF(Lists!$E$2:$E$133,'Quarterly Information'!$K630,Exchange_Value)+AC630*$N630*SUMIF(Lists!$E$2:$E$133,'Quarterly Information'!$M630,Exchange_Value)+AC630*$P630*SUMIF(Lists!$E$2:$E$133,'Quarterly Information'!$O630,Exchange_Value)+AC630*$R630*SUMIF(Lists!$E$2:$E$133,'Quarterly Information'!$Q630,Exchange_Value)+AC630*$T630*SUMIF(Lists!$E$2:$E$133,'Quarterly Information'!$S630,Exchange_Value))/1000,AC630*SUMIF(Lists!$E$2:$E$133,$I630,Exchange_Value)/1000),1)</f>
        <v>0</v>
      </c>
      <c r="CG630" s="218">
        <f>ROUND(IF($I630="Other HFC Blend",(AD630*$L630*SUMIF(Lists!$E$2:$E$133,'Quarterly Information'!$K630,Exchange_Value)+AD630*$N630*SUMIF(Lists!$E$2:$E$133,'Quarterly Information'!$M630,Exchange_Value)+AD630*$P630*SUMIF(Lists!$E$2:$E$133,'Quarterly Information'!$O630,Exchange_Value)+AD630*$R630*SUMIF(Lists!$E$2:$E$133,'Quarterly Information'!$Q630,Exchange_Value)+AD630*$T630*SUMIF(Lists!$E$2:$E$133,'Quarterly Information'!$S630,Exchange_Value))/1000,AD630*SUMIF(Lists!$E$2:$E$133,$I630,Exchange_Value)/1000),1)</f>
        <v>0</v>
      </c>
      <c r="CH630" s="218">
        <f>ROUND(IF($I630="Other HFC Blend",(AE630*$L630*SUMIF(Lists!$E$2:$E$133,'Quarterly Information'!$K630,Exchange_Value)+AE630*$N630*SUMIF(Lists!$E$2:$E$133,'Quarterly Information'!$M630,Exchange_Value)+AE630*$P630*SUMIF(Lists!$E$2:$E$133,'Quarterly Information'!$O630,Exchange_Value)+AE630*$R630*SUMIF(Lists!$E$2:$E$133,'Quarterly Information'!$Q630,Exchange_Value)+AE630*$T630*SUMIF(Lists!$E$2:$E$133,'Quarterly Information'!$S630,Exchange_Value))/1000,AE630*SUMIF(Lists!$E$2:$E$133,$I630,Exchange_Value)/1000),1)</f>
        <v>0</v>
      </c>
      <c r="CI630" s="218">
        <f>ROUND(IF($I630="Other HFC Blend",(AF630*$L630*SUMIF(Lists!$E$2:$E$133,'Quarterly Information'!$K630,Exchange_Value)+AF630*$N630*SUMIF(Lists!$E$2:$E$133,'Quarterly Information'!$M630,Exchange_Value)+AF630*$P630*SUMIF(Lists!$E$2:$E$133,'Quarterly Information'!$O630,Exchange_Value)+AF630*$R630*SUMIF(Lists!$E$2:$E$133,'Quarterly Information'!$Q630,Exchange_Value)+AF630*$T630*SUMIF(Lists!$E$2:$E$133,'Quarterly Information'!$S630,Exchange_Value))/1000,AF630*SUMIF(Lists!$E$2:$E$133,$I630,Exchange_Value)/1000),1)</f>
        <v>0</v>
      </c>
    </row>
    <row r="631" spans="1:87" ht="14" x14ac:dyDescent="0.25">
      <c r="A631" s="39">
        <v>589</v>
      </c>
      <c r="B631" s="90" t="str">
        <f t="shared" si="428"/>
        <v/>
      </c>
      <c r="C631" s="159"/>
      <c r="D631" s="91"/>
      <c r="E631" s="174"/>
      <c r="F631" s="92"/>
      <c r="G631" s="93"/>
      <c r="H631" s="94"/>
      <c r="I631" s="92"/>
      <c r="J631" s="200"/>
      <c r="K631" s="210"/>
      <c r="L631" s="95"/>
      <c r="M631" s="92"/>
      <c r="N631" s="95"/>
      <c r="O631" s="92"/>
      <c r="P631" s="95"/>
      <c r="Q631" s="128"/>
      <c r="R631" s="95"/>
      <c r="S631" s="128"/>
      <c r="T631" s="211"/>
      <c r="U631" s="203"/>
      <c r="V631" s="92"/>
      <c r="W631" s="96"/>
      <c r="X631" s="92"/>
      <c r="Y631" s="220"/>
      <c r="Z631" s="226"/>
      <c r="AA631" s="165"/>
      <c r="AB631" s="165"/>
      <c r="AC631" s="165"/>
      <c r="AD631" s="165"/>
      <c r="AE631" s="165"/>
      <c r="AF631" s="168"/>
      <c r="AG631"/>
      <c r="AH631" s="107">
        <f t="shared" si="387"/>
        <v>0</v>
      </c>
      <c r="AI631" s="107">
        <f t="shared" si="388"/>
        <v>0</v>
      </c>
      <c r="AJ631" s="107">
        <f t="shared" si="389"/>
        <v>0</v>
      </c>
      <c r="AK631" s="107">
        <f t="shared" si="390"/>
        <v>0</v>
      </c>
      <c r="AL631" s="107">
        <f t="shared" si="391"/>
        <v>0</v>
      </c>
      <c r="AM631" s="107">
        <f t="shared" si="429"/>
        <v>0</v>
      </c>
      <c r="AO631" s="161" t="e">
        <f t="shared" si="392"/>
        <v>#DIV/0!</v>
      </c>
      <c r="AP631" s="161" t="e">
        <f t="shared" si="393"/>
        <v>#DIV/0!</v>
      </c>
      <c r="AQ631" s="161" t="e">
        <f t="shared" si="394"/>
        <v>#DIV/0!</v>
      </c>
      <c r="AR631" s="161" t="e">
        <f t="shared" si="395"/>
        <v>#DIV/0!</v>
      </c>
      <c r="AS631" s="161" t="e">
        <f t="shared" si="396"/>
        <v>#DIV/0!</v>
      </c>
      <c r="AT631" s="107">
        <f t="shared" si="397"/>
        <v>0</v>
      </c>
      <c r="AU631" s="161" t="e">
        <f t="shared" si="398"/>
        <v>#DIV/0!</v>
      </c>
      <c r="AV631" s="161" t="e">
        <f t="shared" si="399"/>
        <v>#DIV/0!</v>
      </c>
      <c r="AW631" s="161" t="e">
        <f t="shared" si="400"/>
        <v>#DIV/0!</v>
      </c>
      <c r="AX631" s="161" t="e">
        <f t="shared" si="401"/>
        <v>#DIV/0!</v>
      </c>
      <c r="AY631" s="161" t="e">
        <f t="shared" si="402"/>
        <v>#DIV/0!</v>
      </c>
      <c r="AZ631" s="107">
        <f t="shared" si="403"/>
        <v>0</v>
      </c>
      <c r="BA631" s="161" t="e">
        <f t="shared" si="404"/>
        <v>#DIV/0!</v>
      </c>
      <c r="BB631" s="161" t="e">
        <f t="shared" si="405"/>
        <v>#DIV/0!</v>
      </c>
      <c r="BC631" s="161" t="e">
        <f t="shared" si="406"/>
        <v>#DIV/0!</v>
      </c>
      <c r="BD631" s="161" t="e">
        <f t="shared" si="407"/>
        <v>#DIV/0!</v>
      </c>
      <c r="BE631" s="161" t="e">
        <f t="shared" si="408"/>
        <v>#DIV/0!</v>
      </c>
      <c r="BF631" s="107">
        <f t="shared" si="409"/>
        <v>0</v>
      </c>
      <c r="BG631" s="161" t="e">
        <f t="shared" si="410"/>
        <v>#DIV/0!</v>
      </c>
      <c r="BH631" s="161" t="e">
        <f t="shared" si="411"/>
        <v>#DIV/0!</v>
      </c>
      <c r="BI631" s="161" t="e">
        <f t="shared" si="412"/>
        <v>#DIV/0!</v>
      </c>
      <c r="BJ631" s="161" t="e">
        <f t="shared" si="413"/>
        <v>#DIV/0!</v>
      </c>
      <c r="BK631" s="161" t="e">
        <f t="shared" si="414"/>
        <v>#DIV/0!</v>
      </c>
      <c r="BL631" s="107">
        <f t="shared" si="415"/>
        <v>0</v>
      </c>
      <c r="BM631" s="161" t="e">
        <f t="shared" si="416"/>
        <v>#DIV/0!</v>
      </c>
      <c r="BN631" s="161" t="e">
        <f t="shared" si="417"/>
        <v>#DIV/0!</v>
      </c>
      <c r="BO631" s="161" t="e">
        <f t="shared" si="418"/>
        <v>#DIV/0!</v>
      </c>
      <c r="BP631" s="161" t="e">
        <f t="shared" si="419"/>
        <v>#DIV/0!</v>
      </c>
      <c r="BQ631" s="161" t="e">
        <f t="shared" si="420"/>
        <v>#DIV/0!</v>
      </c>
      <c r="BR631" s="107">
        <f t="shared" si="421"/>
        <v>0</v>
      </c>
      <c r="BS631" s="161" t="e">
        <f t="shared" si="422"/>
        <v>#DIV/0!</v>
      </c>
      <c r="BT631" s="161" t="e">
        <f t="shared" si="423"/>
        <v>#DIV/0!</v>
      </c>
      <c r="BU631" s="161" t="e">
        <f t="shared" si="424"/>
        <v>#DIV/0!</v>
      </c>
      <c r="BV631" s="161" t="e">
        <f t="shared" si="425"/>
        <v>#DIV/0!</v>
      </c>
      <c r="BW631" s="161" t="e">
        <f t="shared" si="426"/>
        <v>#DIV/0!</v>
      </c>
      <c r="BX631" s="107">
        <f t="shared" si="427"/>
        <v>0</v>
      </c>
      <c r="BZ631" s="40" t="e">
        <f>VLOOKUP(I631,Lists!$D$2:$D$19,1,FALSE)</f>
        <v>#N/A</v>
      </c>
      <c r="CA631" s="40" t="e">
        <f>VLOOKUP($I631,Blends!$B$2:$B$115,1,FALSE)</f>
        <v>#N/A</v>
      </c>
      <c r="CC631" s="218">
        <f>ROUND(IF($I631="Other HFC Blend",(Z631*$L631*SUMIF(Lists!$E$2:$E$133,'Quarterly Information'!$K631,Exchange_Value)+Z631*$N631*SUMIF(Lists!$E$2:$E$133,'Quarterly Information'!$M631,Exchange_Value)+Z631*$P631*SUMIF(Lists!$E$2:$E$133,'Quarterly Information'!$O631,Exchange_Value)+Z631*$R631*SUMIF(Lists!$E$2:$E$133,'Quarterly Information'!$Q631,Exchange_Value)+Z631*$T631*SUMIF(Lists!$E$2:$E$133,'Quarterly Information'!$S631,Exchange_Value))/1000,Z631*SUMIF(Lists!$E$2:$E$133,$I631,Exchange_Value)/1000),1)</f>
        <v>0</v>
      </c>
      <c r="CD631" s="218">
        <f>ROUND(IF($I631="Other HFC Blend",(AA631*$L631*SUMIF(Lists!$E$2:$E$133,'Quarterly Information'!$K631,Exchange_Value)+AA631*$N631*SUMIF(Lists!$E$2:$E$133,'Quarterly Information'!$M631,Exchange_Value)+AA631*$P631*SUMIF(Lists!$E$2:$E$133,'Quarterly Information'!$O631,Exchange_Value)+AA631*$R631*SUMIF(Lists!$E$2:$E$133,'Quarterly Information'!$Q631,Exchange_Value)+AA631*$T631*SUMIF(Lists!$E$2:$E$133,'Quarterly Information'!$S631,Exchange_Value))/1000,AA631*SUMIF(Lists!$E$2:$E$133,$I631,Exchange_Value)/1000),1)</f>
        <v>0</v>
      </c>
      <c r="CE631" s="218">
        <f>ROUND(IF($I631="Other HFC Blend",(AB631*$L631*SUMIF(Lists!$E$2:$E$133,'Quarterly Information'!$K631,Exchange_Value)+AB631*$N631*SUMIF(Lists!$E$2:$E$133,'Quarterly Information'!$M631,Exchange_Value)+AB631*$P631*SUMIF(Lists!$E$2:$E$133,'Quarterly Information'!$O631,Exchange_Value)+AB631*$R631*SUMIF(Lists!$E$2:$E$133,'Quarterly Information'!$Q631,Exchange_Value)+AB631*$T631*SUMIF(Lists!$E$2:$E$133,'Quarterly Information'!$S631,Exchange_Value))/1000,AB631*SUMIF(Lists!$E$2:$E$133,$I631,Exchange_Value)/1000),1)</f>
        <v>0</v>
      </c>
      <c r="CF631" s="218">
        <f>ROUND(IF($I631="Other HFC Blend",(AC631*$L631*SUMIF(Lists!$E$2:$E$133,'Quarterly Information'!$K631,Exchange_Value)+AC631*$N631*SUMIF(Lists!$E$2:$E$133,'Quarterly Information'!$M631,Exchange_Value)+AC631*$P631*SUMIF(Lists!$E$2:$E$133,'Quarterly Information'!$O631,Exchange_Value)+AC631*$R631*SUMIF(Lists!$E$2:$E$133,'Quarterly Information'!$Q631,Exchange_Value)+AC631*$T631*SUMIF(Lists!$E$2:$E$133,'Quarterly Information'!$S631,Exchange_Value))/1000,AC631*SUMIF(Lists!$E$2:$E$133,$I631,Exchange_Value)/1000),1)</f>
        <v>0</v>
      </c>
      <c r="CG631" s="218">
        <f>ROUND(IF($I631="Other HFC Blend",(AD631*$L631*SUMIF(Lists!$E$2:$E$133,'Quarterly Information'!$K631,Exchange_Value)+AD631*$N631*SUMIF(Lists!$E$2:$E$133,'Quarterly Information'!$M631,Exchange_Value)+AD631*$P631*SUMIF(Lists!$E$2:$E$133,'Quarterly Information'!$O631,Exchange_Value)+AD631*$R631*SUMIF(Lists!$E$2:$E$133,'Quarterly Information'!$Q631,Exchange_Value)+AD631*$T631*SUMIF(Lists!$E$2:$E$133,'Quarterly Information'!$S631,Exchange_Value))/1000,AD631*SUMIF(Lists!$E$2:$E$133,$I631,Exchange_Value)/1000),1)</f>
        <v>0</v>
      </c>
      <c r="CH631" s="218">
        <f>ROUND(IF($I631="Other HFC Blend",(AE631*$L631*SUMIF(Lists!$E$2:$E$133,'Quarterly Information'!$K631,Exchange_Value)+AE631*$N631*SUMIF(Lists!$E$2:$E$133,'Quarterly Information'!$M631,Exchange_Value)+AE631*$P631*SUMIF(Lists!$E$2:$E$133,'Quarterly Information'!$O631,Exchange_Value)+AE631*$R631*SUMIF(Lists!$E$2:$E$133,'Quarterly Information'!$Q631,Exchange_Value)+AE631*$T631*SUMIF(Lists!$E$2:$E$133,'Quarterly Information'!$S631,Exchange_Value))/1000,AE631*SUMIF(Lists!$E$2:$E$133,$I631,Exchange_Value)/1000),1)</f>
        <v>0</v>
      </c>
      <c r="CI631" s="218">
        <f>ROUND(IF($I631="Other HFC Blend",(AF631*$L631*SUMIF(Lists!$E$2:$E$133,'Quarterly Information'!$K631,Exchange_Value)+AF631*$N631*SUMIF(Lists!$E$2:$E$133,'Quarterly Information'!$M631,Exchange_Value)+AF631*$P631*SUMIF(Lists!$E$2:$E$133,'Quarterly Information'!$O631,Exchange_Value)+AF631*$R631*SUMIF(Lists!$E$2:$E$133,'Quarterly Information'!$Q631,Exchange_Value)+AF631*$T631*SUMIF(Lists!$E$2:$E$133,'Quarterly Information'!$S631,Exchange_Value))/1000,AF631*SUMIF(Lists!$E$2:$E$133,$I631,Exchange_Value)/1000),1)</f>
        <v>0</v>
      </c>
    </row>
    <row r="632" spans="1:87" ht="14" x14ac:dyDescent="0.25">
      <c r="A632" s="39">
        <v>590</v>
      </c>
      <c r="B632" s="90" t="str">
        <f t="shared" si="428"/>
        <v/>
      </c>
      <c r="C632" s="159"/>
      <c r="D632" s="91"/>
      <c r="E632" s="174"/>
      <c r="F632" s="92"/>
      <c r="G632" s="93"/>
      <c r="H632" s="94"/>
      <c r="I632" s="92"/>
      <c r="J632" s="200"/>
      <c r="K632" s="210"/>
      <c r="L632" s="95"/>
      <c r="M632" s="92"/>
      <c r="N632" s="95"/>
      <c r="O632" s="92"/>
      <c r="P632" s="95"/>
      <c r="Q632" s="128"/>
      <c r="R632" s="95"/>
      <c r="S632" s="128"/>
      <c r="T632" s="211"/>
      <c r="U632" s="203"/>
      <c r="V632" s="92"/>
      <c r="W632" s="96"/>
      <c r="X632" s="92"/>
      <c r="Y632" s="220"/>
      <c r="Z632" s="226"/>
      <c r="AA632" s="165"/>
      <c r="AB632" s="165"/>
      <c r="AC632" s="165"/>
      <c r="AD632" s="165"/>
      <c r="AE632" s="165"/>
      <c r="AF632" s="168"/>
      <c r="AG632"/>
      <c r="AH632" s="107">
        <f t="shared" si="387"/>
        <v>0</v>
      </c>
      <c r="AI632" s="107">
        <f t="shared" si="388"/>
        <v>0</v>
      </c>
      <c r="AJ632" s="107">
        <f t="shared" si="389"/>
        <v>0</v>
      </c>
      <c r="AK632" s="107">
        <f t="shared" si="390"/>
        <v>0</v>
      </c>
      <c r="AL632" s="107">
        <f t="shared" si="391"/>
        <v>0</v>
      </c>
      <c r="AM632" s="107">
        <f t="shared" si="429"/>
        <v>0</v>
      </c>
      <c r="AO632" s="161" t="e">
        <f t="shared" si="392"/>
        <v>#DIV/0!</v>
      </c>
      <c r="AP632" s="161" t="e">
        <f t="shared" si="393"/>
        <v>#DIV/0!</v>
      </c>
      <c r="AQ632" s="161" t="e">
        <f t="shared" si="394"/>
        <v>#DIV/0!</v>
      </c>
      <c r="AR632" s="161" t="e">
        <f t="shared" si="395"/>
        <v>#DIV/0!</v>
      </c>
      <c r="AS632" s="161" t="e">
        <f t="shared" si="396"/>
        <v>#DIV/0!</v>
      </c>
      <c r="AT632" s="107">
        <f t="shared" si="397"/>
        <v>0</v>
      </c>
      <c r="AU632" s="161" t="e">
        <f t="shared" si="398"/>
        <v>#DIV/0!</v>
      </c>
      <c r="AV632" s="161" t="e">
        <f t="shared" si="399"/>
        <v>#DIV/0!</v>
      </c>
      <c r="AW632" s="161" t="e">
        <f t="shared" si="400"/>
        <v>#DIV/0!</v>
      </c>
      <c r="AX632" s="161" t="e">
        <f t="shared" si="401"/>
        <v>#DIV/0!</v>
      </c>
      <c r="AY632" s="161" t="e">
        <f t="shared" si="402"/>
        <v>#DIV/0!</v>
      </c>
      <c r="AZ632" s="107">
        <f t="shared" si="403"/>
        <v>0</v>
      </c>
      <c r="BA632" s="161" t="e">
        <f t="shared" si="404"/>
        <v>#DIV/0!</v>
      </c>
      <c r="BB632" s="161" t="e">
        <f t="shared" si="405"/>
        <v>#DIV/0!</v>
      </c>
      <c r="BC632" s="161" t="e">
        <f t="shared" si="406"/>
        <v>#DIV/0!</v>
      </c>
      <c r="BD632" s="161" t="e">
        <f t="shared" si="407"/>
        <v>#DIV/0!</v>
      </c>
      <c r="BE632" s="161" t="e">
        <f t="shared" si="408"/>
        <v>#DIV/0!</v>
      </c>
      <c r="BF632" s="107">
        <f t="shared" si="409"/>
        <v>0</v>
      </c>
      <c r="BG632" s="161" t="e">
        <f t="shared" si="410"/>
        <v>#DIV/0!</v>
      </c>
      <c r="BH632" s="161" t="e">
        <f t="shared" si="411"/>
        <v>#DIV/0!</v>
      </c>
      <c r="BI632" s="161" t="e">
        <f t="shared" si="412"/>
        <v>#DIV/0!</v>
      </c>
      <c r="BJ632" s="161" t="e">
        <f t="shared" si="413"/>
        <v>#DIV/0!</v>
      </c>
      <c r="BK632" s="161" t="e">
        <f t="shared" si="414"/>
        <v>#DIV/0!</v>
      </c>
      <c r="BL632" s="107">
        <f t="shared" si="415"/>
        <v>0</v>
      </c>
      <c r="BM632" s="161" t="e">
        <f t="shared" si="416"/>
        <v>#DIV/0!</v>
      </c>
      <c r="BN632" s="161" t="e">
        <f t="shared" si="417"/>
        <v>#DIV/0!</v>
      </c>
      <c r="BO632" s="161" t="e">
        <f t="shared" si="418"/>
        <v>#DIV/0!</v>
      </c>
      <c r="BP632" s="161" t="e">
        <f t="shared" si="419"/>
        <v>#DIV/0!</v>
      </c>
      <c r="BQ632" s="161" t="e">
        <f t="shared" si="420"/>
        <v>#DIV/0!</v>
      </c>
      <c r="BR632" s="107">
        <f t="shared" si="421"/>
        <v>0</v>
      </c>
      <c r="BS632" s="161" t="e">
        <f t="shared" si="422"/>
        <v>#DIV/0!</v>
      </c>
      <c r="BT632" s="161" t="e">
        <f t="shared" si="423"/>
        <v>#DIV/0!</v>
      </c>
      <c r="BU632" s="161" t="e">
        <f t="shared" si="424"/>
        <v>#DIV/0!</v>
      </c>
      <c r="BV632" s="161" t="e">
        <f t="shared" si="425"/>
        <v>#DIV/0!</v>
      </c>
      <c r="BW632" s="161" t="e">
        <f t="shared" si="426"/>
        <v>#DIV/0!</v>
      </c>
      <c r="BX632" s="107">
        <f t="shared" si="427"/>
        <v>0</v>
      </c>
      <c r="BZ632" s="40" t="e">
        <f>VLOOKUP(I632,Lists!$D$2:$D$19,1,FALSE)</f>
        <v>#N/A</v>
      </c>
      <c r="CA632" s="40" t="e">
        <f>VLOOKUP($I632,Blends!$B$2:$B$115,1,FALSE)</f>
        <v>#N/A</v>
      </c>
      <c r="CC632" s="218">
        <f>ROUND(IF($I632="Other HFC Blend",(Z632*$L632*SUMIF(Lists!$E$2:$E$133,'Quarterly Information'!$K632,Exchange_Value)+Z632*$N632*SUMIF(Lists!$E$2:$E$133,'Quarterly Information'!$M632,Exchange_Value)+Z632*$P632*SUMIF(Lists!$E$2:$E$133,'Quarterly Information'!$O632,Exchange_Value)+Z632*$R632*SUMIF(Lists!$E$2:$E$133,'Quarterly Information'!$Q632,Exchange_Value)+Z632*$T632*SUMIF(Lists!$E$2:$E$133,'Quarterly Information'!$S632,Exchange_Value))/1000,Z632*SUMIF(Lists!$E$2:$E$133,$I632,Exchange_Value)/1000),1)</f>
        <v>0</v>
      </c>
      <c r="CD632" s="218">
        <f>ROUND(IF($I632="Other HFC Blend",(AA632*$L632*SUMIF(Lists!$E$2:$E$133,'Quarterly Information'!$K632,Exchange_Value)+AA632*$N632*SUMIF(Lists!$E$2:$E$133,'Quarterly Information'!$M632,Exchange_Value)+AA632*$P632*SUMIF(Lists!$E$2:$E$133,'Quarterly Information'!$O632,Exchange_Value)+AA632*$R632*SUMIF(Lists!$E$2:$E$133,'Quarterly Information'!$Q632,Exchange_Value)+AA632*$T632*SUMIF(Lists!$E$2:$E$133,'Quarterly Information'!$S632,Exchange_Value))/1000,AA632*SUMIF(Lists!$E$2:$E$133,$I632,Exchange_Value)/1000),1)</f>
        <v>0</v>
      </c>
      <c r="CE632" s="218">
        <f>ROUND(IF($I632="Other HFC Blend",(AB632*$L632*SUMIF(Lists!$E$2:$E$133,'Quarterly Information'!$K632,Exchange_Value)+AB632*$N632*SUMIF(Lists!$E$2:$E$133,'Quarterly Information'!$M632,Exchange_Value)+AB632*$P632*SUMIF(Lists!$E$2:$E$133,'Quarterly Information'!$O632,Exchange_Value)+AB632*$R632*SUMIF(Lists!$E$2:$E$133,'Quarterly Information'!$Q632,Exchange_Value)+AB632*$T632*SUMIF(Lists!$E$2:$E$133,'Quarterly Information'!$S632,Exchange_Value))/1000,AB632*SUMIF(Lists!$E$2:$E$133,$I632,Exchange_Value)/1000),1)</f>
        <v>0</v>
      </c>
      <c r="CF632" s="218">
        <f>ROUND(IF($I632="Other HFC Blend",(AC632*$L632*SUMIF(Lists!$E$2:$E$133,'Quarterly Information'!$K632,Exchange_Value)+AC632*$N632*SUMIF(Lists!$E$2:$E$133,'Quarterly Information'!$M632,Exchange_Value)+AC632*$P632*SUMIF(Lists!$E$2:$E$133,'Quarterly Information'!$O632,Exchange_Value)+AC632*$R632*SUMIF(Lists!$E$2:$E$133,'Quarterly Information'!$Q632,Exchange_Value)+AC632*$T632*SUMIF(Lists!$E$2:$E$133,'Quarterly Information'!$S632,Exchange_Value))/1000,AC632*SUMIF(Lists!$E$2:$E$133,$I632,Exchange_Value)/1000),1)</f>
        <v>0</v>
      </c>
      <c r="CG632" s="218">
        <f>ROUND(IF($I632="Other HFC Blend",(AD632*$L632*SUMIF(Lists!$E$2:$E$133,'Quarterly Information'!$K632,Exchange_Value)+AD632*$N632*SUMIF(Lists!$E$2:$E$133,'Quarterly Information'!$M632,Exchange_Value)+AD632*$P632*SUMIF(Lists!$E$2:$E$133,'Quarterly Information'!$O632,Exchange_Value)+AD632*$R632*SUMIF(Lists!$E$2:$E$133,'Quarterly Information'!$Q632,Exchange_Value)+AD632*$T632*SUMIF(Lists!$E$2:$E$133,'Quarterly Information'!$S632,Exchange_Value))/1000,AD632*SUMIF(Lists!$E$2:$E$133,$I632,Exchange_Value)/1000),1)</f>
        <v>0</v>
      </c>
      <c r="CH632" s="218">
        <f>ROUND(IF($I632="Other HFC Blend",(AE632*$L632*SUMIF(Lists!$E$2:$E$133,'Quarterly Information'!$K632,Exchange_Value)+AE632*$N632*SUMIF(Lists!$E$2:$E$133,'Quarterly Information'!$M632,Exchange_Value)+AE632*$P632*SUMIF(Lists!$E$2:$E$133,'Quarterly Information'!$O632,Exchange_Value)+AE632*$R632*SUMIF(Lists!$E$2:$E$133,'Quarterly Information'!$Q632,Exchange_Value)+AE632*$T632*SUMIF(Lists!$E$2:$E$133,'Quarterly Information'!$S632,Exchange_Value))/1000,AE632*SUMIF(Lists!$E$2:$E$133,$I632,Exchange_Value)/1000),1)</f>
        <v>0</v>
      </c>
      <c r="CI632" s="218">
        <f>ROUND(IF($I632="Other HFC Blend",(AF632*$L632*SUMIF(Lists!$E$2:$E$133,'Quarterly Information'!$K632,Exchange_Value)+AF632*$N632*SUMIF(Lists!$E$2:$E$133,'Quarterly Information'!$M632,Exchange_Value)+AF632*$P632*SUMIF(Lists!$E$2:$E$133,'Quarterly Information'!$O632,Exchange_Value)+AF632*$R632*SUMIF(Lists!$E$2:$E$133,'Quarterly Information'!$Q632,Exchange_Value)+AF632*$T632*SUMIF(Lists!$E$2:$E$133,'Quarterly Information'!$S632,Exchange_Value))/1000,AF632*SUMIF(Lists!$E$2:$E$133,$I632,Exchange_Value)/1000),1)</f>
        <v>0</v>
      </c>
    </row>
    <row r="633" spans="1:87" ht="14" x14ac:dyDescent="0.25">
      <c r="A633" s="39">
        <v>591</v>
      </c>
      <c r="B633" s="90" t="str">
        <f t="shared" si="428"/>
        <v/>
      </c>
      <c r="C633" s="159"/>
      <c r="D633" s="91"/>
      <c r="E633" s="174"/>
      <c r="F633" s="92"/>
      <c r="G633" s="93"/>
      <c r="H633" s="94"/>
      <c r="I633" s="92"/>
      <c r="J633" s="200"/>
      <c r="K633" s="210"/>
      <c r="L633" s="95"/>
      <c r="M633" s="92"/>
      <c r="N633" s="95"/>
      <c r="O633" s="92"/>
      <c r="P633" s="95"/>
      <c r="Q633" s="128"/>
      <c r="R633" s="95"/>
      <c r="S633" s="128"/>
      <c r="T633" s="211"/>
      <c r="U633" s="203"/>
      <c r="V633" s="92"/>
      <c r="W633" s="96"/>
      <c r="X633" s="92"/>
      <c r="Y633" s="220"/>
      <c r="Z633" s="226"/>
      <c r="AA633" s="165"/>
      <c r="AB633" s="165"/>
      <c r="AC633" s="165"/>
      <c r="AD633" s="165"/>
      <c r="AE633" s="165"/>
      <c r="AF633" s="168"/>
      <c r="AG633"/>
      <c r="AH633" s="107">
        <f t="shared" si="387"/>
        <v>0</v>
      </c>
      <c r="AI633" s="107">
        <f t="shared" si="388"/>
        <v>0</v>
      </c>
      <c r="AJ633" s="107">
        <f t="shared" si="389"/>
        <v>0</v>
      </c>
      <c r="AK633" s="107">
        <f t="shared" si="390"/>
        <v>0</v>
      </c>
      <c r="AL633" s="107">
        <f t="shared" si="391"/>
        <v>0</v>
      </c>
      <c r="AM633" s="107">
        <f t="shared" si="429"/>
        <v>0</v>
      </c>
      <c r="AO633" s="161" t="e">
        <f t="shared" si="392"/>
        <v>#DIV/0!</v>
      </c>
      <c r="AP633" s="161" t="e">
        <f t="shared" si="393"/>
        <v>#DIV/0!</v>
      </c>
      <c r="AQ633" s="161" t="e">
        <f t="shared" si="394"/>
        <v>#DIV/0!</v>
      </c>
      <c r="AR633" s="161" t="e">
        <f t="shared" si="395"/>
        <v>#DIV/0!</v>
      </c>
      <c r="AS633" s="161" t="e">
        <f t="shared" si="396"/>
        <v>#DIV/0!</v>
      </c>
      <c r="AT633" s="107">
        <f t="shared" si="397"/>
        <v>0</v>
      </c>
      <c r="AU633" s="161" t="e">
        <f t="shared" si="398"/>
        <v>#DIV/0!</v>
      </c>
      <c r="AV633" s="161" t="e">
        <f t="shared" si="399"/>
        <v>#DIV/0!</v>
      </c>
      <c r="AW633" s="161" t="e">
        <f t="shared" si="400"/>
        <v>#DIV/0!</v>
      </c>
      <c r="AX633" s="161" t="e">
        <f t="shared" si="401"/>
        <v>#DIV/0!</v>
      </c>
      <c r="AY633" s="161" t="e">
        <f t="shared" si="402"/>
        <v>#DIV/0!</v>
      </c>
      <c r="AZ633" s="107">
        <f t="shared" si="403"/>
        <v>0</v>
      </c>
      <c r="BA633" s="161" t="e">
        <f t="shared" si="404"/>
        <v>#DIV/0!</v>
      </c>
      <c r="BB633" s="161" t="e">
        <f t="shared" si="405"/>
        <v>#DIV/0!</v>
      </c>
      <c r="BC633" s="161" t="e">
        <f t="shared" si="406"/>
        <v>#DIV/0!</v>
      </c>
      <c r="BD633" s="161" t="e">
        <f t="shared" si="407"/>
        <v>#DIV/0!</v>
      </c>
      <c r="BE633" s="161" t="e">
        <f t="shared" si="408"/>
        <v>#DIV/0!</v>
      </c>
      <c r="BF633" s="107">
        <f t="shared" si="409"/>
        <v>0</v>
      </c>
      <c r="BG633" s="161" t="e">
        <f t="shared" si="410"/>
        <v>#DIV/0!</v>
      </c>
      <c r="BH633" s="161" t="e">
        <f t="shared" si="411"/>
        <v>#DIV/0!</v>
      </c>
      <c r="BI633" s="161" t="e">
        <f t="shared" si="412"/>
        <v>#DIV/0!</v>
      </c>
      <c r="BJ633" s="161" t="e">
        <f t="shared" si="413"/>
        <v>#DIV/0!</v>
      </c>
      <c r="BK633" s="161" t="e">
        <f t="shared" si="414"/>
        <v>#DIV/0!</v>
      </c>
      <c r="BL633" s="107">
        <f t="shared" si="415"/>
        <v>0</v>
      </c>
      <c r="BM633" s="161" t="e">
        <f t="shared" si="416"/>
        <v>#DIV/0!</v>
      </c>
      <c r="BN633" s="161" t="e">
        <f t="shared" si="417"/>
        <v>#DIV/0!</v>
      </c>
      <c r="BO633" s="161" t="e">
        <f t="shared" si="418"/>
        <v>#DIV/0!</v>
      </c>
      <c r="BP633" s="161" t="e">
        <f t="shared" si="419"/>
        <v>#DIV/0!</v>
      </c>
      <c r="BQ633" s="161" t="e">
        <f t="shared" si="420"/>
        <v>#DIV/0!</v>
      </c>
      <c r="BR633" s="107">
        <f t="shared" si="421"/>
        <v>0</v>
      </c>
      <c r="BS633" s="161" t="e">
        <f t="shared" si="422"/>
        <v>#DIV/0!</v>
      </c>
      <c r="BT633" s="161" t="e">
        <f t="shared" si="423"/>
        <v>#DIV/0!</v>
      </c>
      <c r="BU633" s="161" t="e">
        <f t="shared" si="424"/>
        <v>#DIV/0!</v>
      </c>
      <c r="BV633" s="161" t="e">
        <f t="shared" si="425"/>
        <v>#DIV/0!</v>
      </c>
      <c r="BW633" s="161" t="e">
        <f t="shared" si="426"/>
        <v>#DIV/0!</v>
      </c>
      <c r="BX633" s="107">
        <f t="shared" si="427"/>
        <v>0</v>
      </c>
      <c r="BZ633" s="40" t="e">
        <f>VLOOKUP(I633,Lists!$D$2:$D$19,1,FALSE)</f>
        <v>#N/A</v>
      </c>
      <c r="CA633" s="40" t="e">
        <f>VLOOKUP($I633,Blends!$B$2:$B$115,1,FALSE)</f>
        <v>#N/A</v>
      </c>
      <c r="CC633" s="218">
        <f>ROUND(IF($I633="Other HFC Blend",(Z633*$L633*SUMIF(Lists!$E$2:$E$133,'Quarterly Information'!$K633,Exchange_Value)+Z633*$N633*SUMIF(Lists!$E$2:$E$133,'Quarterly Information'!$M633,Exchange_Value)+Z633*$P633*SUMIF(Lists!$E$2:$E$133,'Quarterly Information'!$O633,Exchange_Value)+Z633*$R633*SUMIF(Lists!$E$2:$E$133,'Quarterly Information'!$Q633,Exchange_Value)+Z633*$T633*SUMIF(Lists!$E$2:$E$133,'Quarterly Information'!$S633,Exchange_Value))/1000,Z633*SUMIF(Lists!$E$2:$E$133,$I633,Exchange_Value)/1000),1)</f>
        <v>0</v>
      </c>
      <c r="CD633" s="218">
        <f>ROUND(IF($I633="Other HFC Blend",(AA633*$L633*SUMIF(Lists!$E$2:$E$133,'Quarterly Information'!$K633,Exchange_Value)+AA633*$N633*SUMIF(Lists!$E$2:$E$133,'Quarterly Information'!$M633,Exchange_Value)+AA633*$P633*SUMIF(Lists!$E$2:$E$133,'Quarterly Information'!$O633,Exchange_Value)+AA633*$R633*SUMIF(Lists!$E$2:$E$133,'Quarterly Information'!$Q633,Exchange_Value)+AA633*$T633*SUMIF(Lists!$E$2:$E$133,'Quarterly Information'!$S633,Exchange_Value))/1000,AA633*SUMIF(Lists!$E$2:$E$133,$I633,Exchange_Value)/1000),1)</f>
        <v>0</v>
      </c>
      <c r="CE633" s="218">
        <f>ROUND(IF($I633="Other HFC Blend",(AB633*$L633*SUMIF(Lists!$E$2:$E$133,'Quarterly Information'!$K633,Exchange_Value)+AB633*$N633*SUMIF(Lists!$E$2:$E$133,'Quarterly Information'!$M633,Exchange_Value)+AB633*$P633*SUMIF(Lists!$E$2:$E$133,'Quarterly Information'!$O633,Exchange_Value)+AB633*$R633*SUMIF(Lists!$E$2:$E$133,'Quarterly Information'!$Q633,Exchange_Value)+AB633*$T633*SUMIF(Lists!$E$2:$E$133,'Quarterly Information'!$S633,Exchange_Value))/1000,AB633*SUMIF(Lists!$E$2:$E$133,$I633,Exchange_Value)/1000),1)</f>
        <v>0</v>
      </c>
      <c r="CF633" s="218">
        <f>ROUND(IF($I633="Other HFC Blend",(AC633*$L633*SUMIF(Lists!$E$2:$E$133,'Quarterly Information'!$K633,Exchange_Value)+AC633*$N633*SUMIF(Lists!$E$2:$E$133,'Quarterly Information'!$M633,Exchange_Value)+AC633*$P633*SUMIF(Lists!$E$2:$E$133,'Quarterly Information'!$O633,Exchange_Value)+AC633*$R633*SUMIF(Lists!$E$2:$E$133,'Quarterly Information'!$Q633,Exchange_Value)+AC633*$T633*SUMIF(Lists!$E$2:$E$133,'Quarterly Information'!$S633,Exchange_Value))/1000,AC633*SUMIF(Lists!$E$2:$E$133,$I633,Exchange_Value)/1000),1)</f>
        <v>0</v>
      </c>
      <c r="CG633" s="218">
        <f>ROUND(IF($I633="Other HFC Blend",(AD633*$L633*SUMIF(Lists!$E$2:$E$133,'Quarterly Information'!$K633,Exchange_Value)+AD633*$N633*SUMIF(Lists!$E$2:$E$133,'Quarterly Information'!$M633,Exchange_Value)+AD633*$P633*SUMIF(Lists!$E$2:$E$133,'Quarterly Information'!$O633,Exchange_Value)+AD633*$R633*SUMIF(Lists!$E$2:$E$133,'Quarterly Information'!$Q633,Exchange_Value)+AD633*$T633*SUMIF(Lists!$E$2:$E$133,'Quarterly Information'!$S633,Exchange_Value))/1000,AD633*SUMIF(Lists!$E$2:$E$133,$I633,Exchange_Value)/1000),1)</f>
        <v>0</v>
      </c>
      <c r="CH633" s="218">
        <f>ROUND(IF($I633="Other HFC Blend",(AE633*$L633*SUMIF(Lists!$E$2:$E$133,'Quarterly Information'!$K633,Exchange_Value)+AE633*$N633*SUMIF(Lists!$E$2:$E$133,'Quarterly Information'!$M633,Exchange_Value)+AE633*$P633*SUMIF(Lists!$E$2:$E$133,'Quarterly Information'!$O633,Exchange_Value)+AE633*$R633*SUMIF(Lists!$E$2:$E$133,'Quarterly Information'!$Q633,Exchange_Value)+AE633*$T633*SUMIF(Lists!$E$2:$E$133,'Quarterly Information'!$S633,Exchange_Value))/1000,AE633*SUMIF(Lists!$E$2:$E$133,$I633,Exchange_Value)/1000),1)</f>
        <v>0</v>
      </c>
      <c r="CI633" s="218">
        <f>ROUND(IF($I633="Other HFC Blend",(AF633*$L633*SUMIF(Lists!$E$2:$E$133,'Quarterly Information'!$K633,Exchange_Value)+AF633*$N633*SUMIF(Lists!$E$2:$E$133,'Quarterly Information'!$M633,Exchange_Value)+AF633*$P633*SUMIF(Lists!$E$2:$E$133,'Quarterly Information'!$O633,Exchange_Value)+AF633*$R633*SUMIF(Lists!$E$2:$E$133,'Quarterly Information'!$Q633,Exchange_Value)+AF633*$T633*SUMIF(Lists!$E$2:$E$133,'Quarterly Information'!$S633,Exchange_Value))/1000,AF633*SUMIF(Lists!$E$2:$E$133,$I633,Exchange_Value)/1000),1)</f>
        <v>0</v>
      </c>
    </row>
    <row r="634" spans="1:87" ht="14" x14ac:dyDescent="0.25">
      <c r="A634" s="39">
        <v>592</v>
      </c>
      <c r="B634" s="90" t="str">
        <f t="shared" si="428"/>
        <v/>
      </c>
      <c r="C634" s="159"/>
      <c r="D634" s="91"/>
      <c r="E634" s="174"/>
      <c r="F634" s="92"/>
      <c r="G634" s="93"/>
      <c r="H634" s="94"/>
      <c r="I634" s="92"/>
      <c r="J634" s="200"/>
      <c r="K634" s="210"/>
      <c r="L634" s="95"/>
      <c r="M634" s="92"/>
      <c r="N634" s="95"/>
      <c r="O634" s="92"/>
      <c r="P634" s="95"/>
      <c r="Q634" s="128"/>
      <c r="R634" s="95"/>
      <c r="S634" s="128"/>
      <c r="T634" s="211"/>
      <c r="U634" s="203"/>
      <c r="V634" s="92"/>
      <c r="W634" s="96"/>
      <c r="X634" s="92"/>
      <c r="Y634" s="220"/>
      <c r="Z634" s="226"/>
      <c r="AA634" s="165"/>
      <c r="AB634" s="165"/>
      <c r="AC634" s="165"/>
      <c r="AD634" s="165"/>
      <c r="AE634" s="165"/>
      <c r="AF634" s="168"/>
      <c r="AG634"/>
      <c r="AH634" s="107">
        <f t="shared" si="387"/>
        <v>0</v>
      </c>
      <c r="AI634" s="107">
        <f t="shared" si="388"/>
        <v>0</v>
      </c>
      <c r="AJ634" s="107">
        <f t="shared" si="389"/>
        <v>0</v>
      </c>
      <c r="AK634" s="107">
        <f t="shared" si="390"/>
        <v>0</v>
      </c>
      <c r="AL634" s="107">
        <f t="shared" si="391"/>
        <v>0</v>
      </c>
      <c r="AM634" s="107">
        <f t="shared" si="429"/>
        <v>0</v>
      </c>
      <c r="AO634" s="161" t="e">
        <f t="shared" si="392"/>
        <v>#DIV/0!</v>
      </c>
      <c r="AP634" s="161" t="e">
        <f t="shared" si="393"/>
        <v>#DIV/0!</v>
      </c>
      <c r="AQ634" s="161" t="e">
        <f t="shared" si="394"/>
        <v>#DIV/0!</v>
      </c>
      <c r="AR634" s="161" t="e">
        <f t="shared" si="395"/>
        <v>#DIV/0!</v>
      </c>
      <c r="AS634" s="161" t="e">
        <f t="shared" si="396"/>
        <v>#DIV/0!</v>
      </c>
      <c r="AT634" s="107">
        <f t="shared" si="397"/>
        <v>0</v>
      </c>
      <c r="AU634" s="161" t="e">
        <f t="shared" si="398"/>
        <v>#DIV/0!</v>
      </c>
      <c r="AV634" s="161" t="e">
        <f t="shared" si="399"/>
        <v>#DIV/0!</v>
      </c>
      <c r="AW634" s="161" t="e">
        <f t="shared" si="400"/>
        <v>#DIV/0!</v>
      </c>
      <c r="AX634" s="161" t="e">
        <f t="shared" si="401"/>
        <v>#DIV/0!</v>
      </c>
      <c r="AY634" s="161" t="e">
        <f t="shared" si="402"/>
        <v>#DIV/0!</v>
      </c>
      <c r="AZ634" s="107">
        <f t="shared" si="403"/>
        <v>0</v>
      </c>
      <c r="BA634" s="161" t="e">
        <f t="shared" si="404"/>
        <v>#DIV/0!</v>
      </c>
      <c r="BB634" s="161" t="e">
        <f t="shared" si="405"/>
        <v>#DIV/0!</v>
      </c>
      <c r="BC634" s="161" t="e">
        <f t="shared" si="406"/>
        <v>#DIV/0!</v>
      </c>
      <c r="BD634" s="161" t="e">
        <f t="shared" si="407"/>
        <v>#DIV/0!</v>
      </c>
      <c r="BE634" s="161" t="e">
        <f t="shared" si="408"/>
        <v>#DIV/0!</v>
      </c>
      <c r="BF634" s="107">
        <f t="shared" si="409"/>
        <v>0</v>
      </c>
      <c r="BG634" s="161" t="e">
        <f t="shared" si="410"/>
        <v>#DIV/0!</v>
      </c>
      <c r="BH634" s="161" t="e">
        <f t="shared" si="411"/>
        <v>#DIV/0!</v>
      </c>
      <c r="BI634" s="161" t="e">
        <f t="shared" si="412"/>
        <v>#DIV/0!</v>
      </c>
      <c r="BJ634" s="161" t="e">
        <f t="shared" si="413"/>
        <v>#DIV/0!</v>
      </c>
      <c r="BK634" s="161" t="e">
        <f t="shared" si="414"/>
        <v>#DIV/0!</v>
      </c>
      <c r="BL634" s="107">
        <f t="shared" si="415"/>
        <v>0</v>
      </c>
      <c r="BM634" s="161" t="e">
        <f t="shared" si="416"/>
        <v>#DIV/0!</v>
      </c>
      <c r="BN634" s="161" t="e">
        <f t="shared" si="417"/>
        <v>#DIV/0!</v>
      </c>
      <c r="BO634" s="161" t="e">
        <f t="shared" si="418"/>
        <v>#DIV/0!</v>
      </c>
      <c r="BP634" s="161" t="e">
        <f t="shared" si="419"/>
        <v>#DIV/0!</v>
      </c>
      <c r="BQ634" s="161" t="e">
        <f t="shared" si="420"/>
        <v>#DIV/0!</v>
      </c>
      <c r="BR634" s="107">
        <f t="shared" si="421"/>
        <v>0</v>
      </c>
      <c r="BS634" s="161" t="e">
        <f t="shared" si="422"/>
        <v>#DIV/0!</v>
      </c>
      <c r="BT634" s="161" t="e">
        <f t="shared" si="423"/>
        <v>#DIV/0!</v>
      </c>
      <c r="BU634" s="161" t="e">
        <f t="shared" si="424"/>
        <v>#DIV/0!</v>
      </c>
      <c r="BV634" s="161" t="e">
        <f t="shared" si="425"/>
        <v>#DIV/0!</v>
      </c>
      <c r="BW634" s="161" t="e">
        <f t="shared" si="426"/>
        <v>#DIV/0!</v>
      </c>
      <c r="BX634" s="107">
        <f t="shared" si="427"/>
        <v>0</v>
      </c>
      <c r="BZ634" s="40" t="e">
        <f>VLOOKUP(I634,Lists!$D$2:$D$19,1,FALSE)</f>
        <v>#N/A</v>
      </c>
      <c r="CA634" s="40" t="e">
        <f>VLOOKUP($I634,Blends!$B$2:$B$115,1,FALSE)</f>
        <v>#N/A</v>
      </c>
      <c r="CC634" s="218">
        <f>ROUND(IF($I634="Other HFC Blend",(Z634*$L634*SUMIF(Lists!$E$2:$E$133,'Quarterly Information'!$K634,Exchange_Value)+Z634*$N634*SUMIF(Lists!$E$2:$E$133,'Quarterly Information'!$M634,Exchange_Value)+Z634*$P634*SUMIF(Lists!$E$2:$E$133,'Quarterly Information'!$O634,Exchange_Value)+Z634*$R634*SUMIF(Lists!$E$2:$E$133,'Quarterly Information'!$Q634,Exchange_Value)+Z634*$T634*SUMIF(Lists!$E$2:$E$133,'Quarterly Information'!$S634,Exchange_Value))/1000,Z634*SUMIF(Lists!$E$2:$E$133,$I634,Exchange_Value)/1000),1)</f>
        <v>0</v>
      </c>
      <c r="CD634" s="218">
        <f>ROUND(IF($I634="Other HFC Blend",(AA634*$L634*SUMIF(Lists!$E$2:$E$133,'Quarterly Information'!$K634,Exchange_Value)+AA634*$N634*SUMIF(Lists!$E$2:$E$133,'Quarterly Information'!$M634,Exchange_Value)+AA634*$P634*SUMIF(Lists!$E$2:$E$133,'Quarterly Information'!$O634,Exchange_Value)+AA634*$R634*SUMIF(Lists!$E$2:$E$133,'Quarterly Information'!$Q634,Exchange_Value)+AA634*$T634*SUMIF(Lists!$E$2:$E$133,'Quarterly Information'!$S634,Exchange_Value))/1000,AA634*SUMIF(Lists!$E$2:$E$133,$I634,Exchange_Value)/1000),1)</f>
        <v>0</v>
      </c>
      <c r="CE634" s="218">
        <f>ROUND(IF($I634="Other HFC Blend",(AB634*$L634*SUMIF(Lists!$E$2:$E$133,'Quarterly Information'!$K634,Exchange_Value)+AB634*$N634*SUMIF(Lists!$E$2:$E$133,'Quarterly Information'!$M634,Exchange_Value)+AB634*$P634*SUMIF(Lists!$E$2:$E$133,'Quarterly Information'!$O634,Exchange_Value)+AB634*$R634*SUMIF(Lists!$E$2:$E$133,'Quarterly Information'!$Q634,Exchange_Value)+AB634*$T634*SUMIF(Lists!$E$2:$E$133,'Quarterly Information'!$S634,Exchange_Value))/1000,AB634*SUMIF(Lists!$E$2:$E$133,$I634,Exchange_Value)/1000),1)</f>
        <v>0</v>
      </c>
      <c r="CF634" s="218">
        <f>ROUND(IF($I634="Other HFC Blend",(AC634*$L634*SUMIF(Lists!$E$2:$E$133,'Quarterly Information'!$K634,Exchange_Value)+AC634*$N634*SUMIF(Lists!$E$2:$E$133,'Quarterly Information'!$M634,Exchange_Value)+AC634*$P634*SUMIF(Lists!$E$2:$E$133,'Quarterly Information'!$O634,Exchange_Value)+AC634*$R634*SUMIF(Lists!$E$2:$E$133,'Quarterly Information'!$Q634,Exchange_Value)+AC634*$T634*SUMIF(Lists!$E$2:$E$133,'Quarterly Information'!$S634,Exchange_Value))/1000,AC634*SUMIF(Lists!$E$2:$E$133,$I634,Exchange_Value)/1000),1)</f>
        <v>0</v>
      </c>
      <c r="CG634" s="218">
        <f>ROUND(IF($I634="Other HFC Blend",(AD634*$L634*SUMIF(Lists!$E$2:$E$133,'Quarterly Information'!$K634,Exchange_Value)+AD634*$N634*SUMIF(Lists!$E$2:$E$133,'Quarterly Information'!$M634,Exchange_Value)+AD634*$P634*SUMIF(Lists!$E$2:$E$133,'Quarterly Information'!$O634,Exchange_Value)+AD634*$R634*SUMIF(Lists!$E$2:$E$133,'Quarterly Information'!$Q634,Exchange_Value)+AD634*$T634*SUMIF(Lists!$E$2:$E$133,'Quarterly Information'!$S634,Exchange_Value))/1000,AD634*SUMIF(Lists!$E$2:$E$133,$I634,Exchange_Value)/1000),1)</f>
        <v>0</v>
      </c>
      <c r="CH634" s="218">
        <f>ROUND(IF($I634="Other HFC Blend",(AE634*$L634*SUMIF(Lists!$E$2:$E$133,'Quarterly Information'!$K634,Exchange_Value)+AE634*$N634*SUMIF(Lists!$E$2:$E$133,'Quarterly Information'!$M634,Exchange_Value)+AE634*$P634*SUMIF(Lists!$E$2:$E$133,'Quarterly Information'!$O634,Exchange_Value)+AE634*$R634*SUMIF(Lists!$E$2:$E$133,'Quarterly Information'!$Q634,Exchange_Value)+AE634*$T634*SUMIF(Lists!$E$2:$E$133,'Quarterly Information'!$S634,Exchange_Value))/1000,AE634*SUMIF(Lists!$E$2:$E$133,$I634,Exchange_Value)/1000),1)</f>
        <v>0</v>
      </c>
      <c r="CI634" s="218">
        <f>ROUND(IF($I634="Other HFC Blend",(AF634*$L634*SUMIF(Lists!$E$2:$E$133,'Quarterly Information'!$K634,Exchange_Value)+AF634*$N634*SUMIF(Lists!$E$2:$E$133,'Quarterly Information'!$M634,Exchange_Value)+AF634*$P634*SUMIF(Lists!$E$2:$E$133,'Quarterly Information'!$O634,Exchange_Value)+AF634*$R634*SUMIF(Lists!$E$2:$E$133,'Quarterly Information'!$Q634,Exchange_Value)+AF634*$T634*SUMIF(Lists!$E$2:$E$133,'Quarterly Information'!$S634,Exchange_Value))/1000,AF634*SUMIF(Lists!$E$2:$E$133,$I634,Exchange_Value)/1000),1)</f>
        <v>0</v>
      </c>
    </row>
    <row r="635" spans="1:87" ht="14" x14ac:dyDescent="0.25">
      <c r="A635" s="39">
        <v>593</v>
      </c>
      <c r="B635" s="90" t="str">
        <f t="shared" si="428"/>
        <v/>
      </c>
      <c r="C635" s="159"/>
      <c r="D635" s="91"/>
      <c r="E635" s="174"/>
      <c r="F635" s="92"/>
      <c r="G635" s="93"/>
      <c r="H635" s="94"/>
      <c r="I635" s="92"/>
      <c r="J635" s="200"/>
      <c r="K635" s="210"/>
      <c r="L635" s="95"/>
      <c r="M635" s="92"/>
      <c r="N635" s="95"/>
      <c r="O635" s="92"/>
      <c r="P635" s="95"/>
      <c r="Q635" s="128"/>
      <c r="R635" s="95"/>
      <c r="S635" s="128"/>
      <c r="T635" s="211"/>
      <c r="U635" s="203"/>
      <c r="V635" s="92"/>
      <c r="W635" s="96"/>
      <c r="X635" s="92"/>
      <c r="Y635" s="220"/>
      <c r="Z635" s="226"/>
      <c r="AA635" s="165"/>
      <c r="AB635" s="165"/>
      <c r="AC635" s="165"/>
      <c r="AD635" s="165"/>
      <c r="AE635" s="165"/>
      <c r="AF635" s="168"/>
      <c r="AG635"/>
      <c r="AH635" s="107">
        <f t="shared" ref="AH635:AH698" si="430">L635*J635</f>
        <v>0</v>
      </c>
      <c r="AI635" s="107">
        <f t="shared" ref="AI635:AI698" si="431">N635*J635</f>
        <v>0</v>
      </c>
      <c r="AJ635" s="107">
        <f t="shared" ref="AJ635:AJ698" si="432">P635*J635</f>
        <v>0</v>
      </c>
      <c r="AK635" s="107">
        <f t="shared" ref="AK635:AK698" si="433">R635*J635</f>
        <v>0</v>
      </c>
      <c r="AL635" s="107">
        <f t="shared" ref="AL635:AL698" si="434">T635*J635</f>
        <v>0</v>
      </c>
      <c r="AM635" s="107">
        <f t="shared" si="429"/>
        <v>0</v>
      </c>
      <c r="AO635" s="161" t="e">
        <f t="shared" ref="AO635:AO698" si="435">(J635*L635)*(Z635/J635)</f>
        <v>#DIV/0!</v>
      </c>
      <c r="AP635" s="161" t="e">
        <f t="shared" ref="AP635:AP698" si="436">(J635*N635)*(Z635/J635)</f>
        <v>#DIV/0!</v>
      </c>
      <c r="AQ635" s="161" t="e">
        <f t="shared" ref="AQ635:AQ698" si="437">(J635*P635)*(Z635/J635)</f>
        <v>#DIV/0!</v>
      </c>
      <c r="AR635" s="161" t="e">
        <f t="shared" ref="AR635:AR698" si="438">(J635*R635)*(Z635/J635)</f>
        <v>#DIV/0!</v>
      </c>
      <c r="AS635" s="161" t="e">
        <f t="shared" ref="AS635:AS698" si="439">(J635*T635)*(Z635/J635)</f>
        <v>#DIV/0!</v>
      </c>
      <c r="AT635" s="107">
        <f t="shared" ref="AT635:AT698" si="440">IF(F635="No",Z635,0)</f>
        <v>0</v>
      </c>
      <c r="AU635" s="161" t="e">
        <f t="shared" ref="AU635:AU698" si="441">(J635*L635)*(AA635/J635)</f>
        <v>#DIV/0!</v>
      </c>
      <c r="AV635" s="161" t="e">
        <f t="shared" ref="AV635:AV698" si="442">(J635*N635)*(AA635/J635)</f>
        <v>#DIV/0!</v>
      </c>
      <c r="AW635" s="161" t="e">
        <f t="shared" ref="AW635:AW698" si="443">(J635*P635)*(AA635/J635)</f>
        <v>#DIV/0!</v>
      </c>
      <c r="AX635" s="161" t="e">
        <f t="shared" ref="AX635:AX698" si="444">(J635*R635)*(AA635/J635)</f>
        <v>#DIV/0!</v>
      </c>
      <c r="AY635" s="161" t="e">
        <f t="shared" ref="AY635:AY698" si="445">(J635*T635)*(AA635/J635)</f>
        <v>#DIV/0!</v>
      </c>
      <c r="AZ635" s="107">
        <f t="shared" ref="AZ635:AZ698" si="446">IF(F635="No",AA635,0)</f>
        <v>0</v>
      </c>
      <c r="BA635" s="161" t="e">
        <f t="shared" ref="BA635:BA698" si="447">(J635*L635)*(AB635/J635)</f>
        <v>#DIV/0!</v>
      </c>
      <c r="BB635" s="161" t="e">
        <f t="shared" ref="BB635:BB698" si="448">(J635*N635)*(AB635/J635)</f>
        <v>#DIV/0!</v>
      </c>
      <c r="BC635" s="161" t="e">
        <f t="shared" ref="BC635:BC698" si="449">(J635*P635)*(AB635/J635)</f>
        <v>#DIV/0!</v>
      </c>
      <c r="BD635" s="161" t="e">
        <f t="shared" ref="BD635:BD698" si="450">(J635*R635)*(AB635/J635)</f>
        <v>#DIV/0!</v>
      </c>
      <c r="BE635" s="161" t="e">
        <f t="shared" ref="BE635:BE698" si="451">(J635*T635)*(AB635/J635)</f>
        <v>#DIV/0!</v>
      </c>
      <c r="BF635" s="107">
        <f t="shared" ref="BF635:BF698" si="452">IF(F635="No",AB635,0)</f>
        <v>0</v>
      </c>
      <c r="BG635" s="161" t="e">
        <f t="shared" ref="BG635:BG698" si="453">(J635*L635)*(AC635/J635)</f>
        <v>#DIV/0!</v>
      </c>
      <c r="BH635" s="161" t="e">
        <f t="shared" ref="BH635:BH698" si="454">(J635*N635)*(AC635/J635)</f>
        <v>#DIV/0!</v>
      </c>
      <c r="BI635" s="161" t="e">
        <f t="shared" ref="BI635:BI698" si="455">(J635*P635)*(AC635/J635)</f>
        <v>#DIV/0!</v>
      </c>
      <c r="BJ635" s="161" t="e">
        <f t="shared" ref="BJ635:BJ698" si="456">(J635*R635)*(AC635/J635)</f>
        <v>#DIV/0!</v>
      </c>
      <c r="BK635" s="161" t="e">
        <f t="shared" ref="BK635:BK698" si="457">(J635*T635)*(AC635/J635)</f>
        <v>#DIV/0!</v>
      </c>
      <c r="BL635" s="107">
        <f t="shared" ref="BL635:BL698" si="458">IF(F635="No",AC635,0)</f>
        <v>0</v>
      </c>
      <c r="BM635" s="161" t="e">
        <f t="shared" ref="BM635:BM698" si="459">(J635*L635)*(AD635/J635)</f>
        <v>#DIV/0!</v>
      </c>
      <c r="BN635" s="161" t="e">
        <f t="shared" ref="BN635:BN698" si="460">(J635*N635)*(AD635/J635)</f>
        <v>#DIV/0!</v>
      </c>
      <c r="BO635" s="161" t="e">
        <f t="shared" ref="BO635:BO698" si="461">(J635*P635)*(AD635/J635)</f>
        <v>#DIV/0!</v>
      </c>
      <c r="BP635" s="161" t="e">
        <f t="shared" ref="BP635:BP698" si="462">(J635*R635)*(AD635/J635)</f>
        <v>#DIV/0!</v>
      </c>
      <c r="BQ635" s="161" t="e">
        <f t="shared" ref="BQ635:BQ698" si="463">(J635*T635)*(AD635/J635)</f>
        <v>#DIV/0!</v>
      </c>
      <c r="BR635" s="107">
        <f t="shared" ref="BR635:BR698" si="464">IF(F635="No",AD635,0)</f>
        <v>0</v>
      </c>
      <c r="BS635" s="161" t="e">
        <f t="shared" ref="BS635:BS698" si="465">(J635*L635)*(AE635/J635)</f>
        <v>#DIV/0!</v>
      </c>
      <c r="BT635" s="161" t="e">
        <f t="shared" ref="BT635:BT698" si="466">(J635*N635)*(AE635/J635)</f>
        <v>#DIV/0!</v>
      </c>
      <c r="BU635" s="161" t="e">
        <f t="shared" ref="BU635:BU698" si="467">(J635*P635)*(AE635/J635)</f>
        <v>#DIV/0!</v>
      </c>
      <c r="BV635" s="161" t="e">
        <f t="shared" ref="BV635:BV698" si="468">(J635*R635)*(AE635/J635)</f>
        <v>#DIV/0!</v>
      </c>
      <c r="BW635" s="161" t="e">
        <f t="shared" ref="BW635:BW698" si="469">(J635*T635)*(AE635/J635)</f>
        <v>#DIV/0!</v>
      </c>
      <c r="BX635" s="107">
        <f t="shared" ref="BX635:BX698" si="470">IF(F635="No",AE635,0)</f>
        <v>0</v>
      </c>
      <c r="BZ635" s="40" t="e">
        <f>VLOOKUP(I635,Lists!$D$2:$D$19,1,FALSE)</f>
        <v>#N/A</v>
      </c>
      <c r="CA635" s="40" t="e">
        <f>VLOOKUP($I635,Blends!$B$2:$B$115,1,FALSE)</f>
        <v>#N/A</v>
      </c>
      <c r="CC635" s="218">
        <f>ROUND(IF($I635="Other HFC Blend",(Z635*$L635*SUMIF(Lists!$E$2:$E$133,'Quarterly Information'!$K635,Exchange_Value)+Z635*$N635*SUMIF(Lists!$E$2:$E$133,'Quarterly Information'!$M635,Exchange_Value)+Z635*$P635*SUMIF(Lists!$E$2:$E$133,'Quarterly Information'!$O635,Exchange_Value)+Z635*$R635*SUMIF(Lists!$E$2:$E$133,'Quarterly Information'!$Q635,Exchange_Value)+Z635*$T635*SUMIF(Lists!$E$2:$E$133,'Quarterly Information'!$S635,Exchange_Value))/1000,Z635*SUMIF(Lists!$E$2:$E$133,$I635,Exchange_Value)/1000),1)</f>
        <v>0</v>
      </c>
      <c r="CD635" s="218">
        <f>ROUND(IF($I635="Other HFC Blend",(AA635*$L635*SUMIF(Lists!$E$2:$E$133,'Quarterly Information'!$K635,Exchange_Value)+AA635*$N635*SUMIF(Lists!$E$2:$E$133,'Quarterly Information'!$M635,Exchange_Value)+AA635*$P635*SUMIF(Lists!$E$2:$E$133,'Quarterly Information'!$O635,Exchange_Value)+AA635*$R635*SUMIF(Lists!$E$2:$E$133,'Quarterly Information'!$Q635,Exchange_Value)+AA635*$T635*SUMIF(Lists!$E$2:$E$133,'Quarterly Information'!$S635,Exchange_Value))/1000,AA635*SUMIF(Lists!$E$2:$E$133,$I635,Exchange_Value)/1000),1)</f>
        <v>0</v>
      </c>
      <c r="CE635" s="218">
        <f>ROUND(IF($I635="Other HFC Blend",(AB635*$L635*SUMIF(Lists!$E$2:$E$133,'Quarterly Information'!$K635,Exchange_Value)+AB635*$N635*SUMIF(Lists!$E$2:$E$133,'Quarterly Information'!$M635,Exchange_Value)+AB635*$P635*SUMIF(Lists!$E$2:$E$133,'Quarterly Information'!$O635,Exchange_Value)+AB635*$R635*SUMIF(Lists!$E$2:$E$133,'Quarterly Information'!$Q635,Exchange_Value)+AB635*$T635*SUMIF(Lists!$E$2:$E$133,'Quarterly Information'!$S635,Exchange_Value))/1000,AB635*SUMIF(Lists!$E$2:$E$133,$I635,Exchange_Value)/1000),1)</f>
        <v>0</v>
      </c>
      <c r="CF635" s="218">
        <f>ROUND(IF($I635="Other HFC Blend",(AC635*$L635*SUMIF(Lists!$E$2:$E$133,'Quarterly Information'!$K635,Exchange_Value)+AC635*$N635*SUMIF(Lists!$E$2:$E$133,'Quarterly Information'!$M635,Exchange_Value)+AC635*$P635*SUMIF(Lists!$E$2:$E$133,'Quarterly Information'!$O635,Exchange_Value)+AC635*$R635*SUMIF(Lists!$E$2:$E$133,'Quarterly Information'!$Q635,Exchange_Value)+AC635*$T635*SUMIF(Lists!$E$2:$E$133,'Quarterly Information'!$S635,Exchange_Value))/1000,AC635*SUMIF(Lists!$E$2:$E$133,$I635,Exchange_Value)/1000),1)</f>
        <v>0</v>
      </c>
      <c r="CG635" s="218">
        <f>ROUND(IF($I635="Other HFC Blend",(AD635*$L635*SUMIF(Lists!$E$2:$E$133,'Quarterly Information'!$K635,Exchange_Value)+AD635*$N635*SUMIF(Lists!$E$2:$E$133,'Quarterly Information'!$M635,Exchange_Value)+AD635*$P635*SUMIF(Lists!$E$2:$E$133,'Quarterly Information'!$O635,Exchange_Value)+AD635*$R635*SUMIF(Lists!$E$2:$E$133,'Quarterly Information'!$Q635,Exchange_Value)+AD635*$T635*SUMIF(Lists!$E$2:$E$133,'Quarterly Information'!$S635,Exchange_Value))/1000,AD635*SUMIF(Lists!$E$2:$E$133,$I635,Exchange_Value)/1000),1)</f>
        <v>0</v>
      </c>
      <c r="CH635" s="218">
        <f>ROUND(IF($I635="Other HFC Blend",(AE635*$L635*SUMIF(Lists!$E$2:$E$133,'Quarterly Information'!$K635,Exchange_Value)+AE635*$N635*SUMIF(Lists!$E$2:$E$133,'Quarterly Information'!$M635,Exchange_Value)+AE635*$P635*SUMIF(Lists!$E$2:$E$133,'Quarterly Information'!$O635,Exchange_Value)+AE635*$R635*SUMIF(Lists!$E$2:$E$133,'Quarterly Information'!$Q635,Exchange_Value)+AE635*$T635*SUMIF(Lists!$E$2:$E$133,'Quarterly Information'!$S635,Exchange_Value))/1000,AE635*SUMIF(Lists!$E$2:$E$133,$I635,Exchange_Value)/1000),1)</f>
        <v>0</v>
      </c>
      <c r="CI635" s="218">
        <f>ROUND(IF($I635="Other HFC Blend",(AF635*$L635*SUMIF(Lists!$E$2:$E$133,'Quarterly Information'!$K635,Exchange_Value)+AF635*$N635*SUMIF(Lists!$E$2:$E$133,'Quarterly Information'!$M635,Exchange_Value)+AF635*$P635*SUMIF(Lists!$E$2:$E$133,'Quarterly Information'!$O635,Exchange_Value)+AF635*$R635*SUMIF(Lists!$E$2:$E$133,'Quarterly Information'!$Q635,Exchange_Value)+AF635*$T635*SUMIF(Lists!$E$2:$E$133,'Quarterly Information'!$S635,Exchange_Value))/1000,AF635*SUMIF(Lists!$E$2:$E$133,$I635,Exchange_Value)/1000),1)</f>
        <v>0</v>
      </c>
    </row>
    <row r="636" spans="1:87" ht="14" x14ac:dyDescent="0.25">
      <c r="A636" s="39">
        <v>594</v>
      </c>
      <c r="B636" s="90" t="str">
        <f t="shared" si="428"/>
        <v/>
      </c>
      <c r="C636" s="159"/>
      <c r="D636" s="91"/>
      <c r="E636" s="174"/>
      <c r="F636" s="92"/>
      <c r="G636" s="93"/>
      <c r="H636" s="94"/>
      <c r="I636" s="92"/>
      <c r="J636" s="200"/>
      <c r="K636" s="210"/>
      <c r="L636" s="95"/>
      <c r="M636" s="92"/>
      <c r="N636" s="95"/>
      <c r="O636" s="92"/>
      <c r="P636" s="95"/>
      <c r="Q636" s="128"/>
      <c r="R636" s="95"/>
      <c r="S636" s="128"/>
      <c r="T636" s="211"/>
      <c r="U636" s="203"/>
      <c r="V636" s="92"/>
      <c r="W636" s="96"/>
      <c r="X636" s="92"/>
      <c r="Y636" s="220"/>
      <c r="Z636" s="226"/>
      <c r="AA636" s="165"/>
      <c r="AB636" s="165"/>
      <c r="AC636" s="165"/>
      <c r="AD636" s="165"/>
      <c r="AE636" s="165"/>
      <c r="AF636" s="168"/>
      <c r="AG636"/>
      <c r="AH636" s="107">
        <f t="shared" si="430"/>
        <v>0</v>
      </c>
      <c r="AI636" s="107">
        <f t="shared" si="431"/>
        <v>0</v>
      </c>
      <c r="AJ636" s="107">
        <f t="shared" si="432"/>
        <v>0</v>
      </c>
      <c r="AK636" s="107">
        <f t="shared" si="433"/>
        <v>0</v>
      </c>
      <c r="AL636" s="107">
        <f t="shared" si="434"/>
        <v>0</v>
      </c>
      <c r="AM636" s="107">
        <f t="shared" si="429"/>
        <v>0</v>
      </c>
      <c r="AO636" s="161" t="e">
        <f t="shared" si="435"/>
        <v>#DIV/0!</v>
      </c>
      <c r="AP636" s="161" t="e">
        <f t="shared" si="436"/>
        <v>#DIV/0!</v>
      </c>
      <c r="AQ636" s="161" t="e">
        <f t="shared" si="437"/>
        <v>#DIV/0!</v>
      </c>
      <c r="AR636" s="161" t="e">
        <f t="shared" si="438"/>
        <v>#DIV/0!</v>
      </c>
      <c r="AS636" s="161" t="e">
        <f t="shared" si="439"/>
        <v>#DIV/0!</v>
      </c>
      <c r="AT636" s="107">
        <f t="shared" si="440"/>
        <v>0</v>
      </c>
      <c r="AU636" s="161" t="e">
        <f t="shared" si="441"/>
        <v>#DIV/0!</v>
      </c>
      <c r="AV636" s="161" t="e">
        <f t="shared" si="442"/>
        <v>#DIV/0!</v>
      </c>
      <c r="AW636" s="161" t="e">
        <f t="shared" si="443"/>
        <v>#DIV/0!</v>
      </c>
      <c r="AX636" s="161" t="e">
        <f t="shared" si="444"/>
        <v>#DIV/0!</v>
      </c>
      <c r="AY636" s="161" t="e">
        <f t="shared" si="445"/>
        <v>#DIV/0!</v>
      </c>
      <c r="AZ636" s="107">
        <f t="shared" si="446"/>
        <v>0</v>
      </c>
      <c r="BA636" s="161" t="e">
        <f t="shared" si="447"/>
        <v>#DIV/0!</v>
      </c>
      <c r="BB636" s="161" t="e">
        <f t="shared" si="448"/>
        <v>#DIV/0!</v>
      </c>
      <c r="BC636" s="161" t="e">
        <f t="shared" si="449"/>
        <v>#DIV/0!</v>
      </c>
      <c r="BD636" s="161" t="e">
        <f t="shared" si="450"/>
        <v>#DIV/0!</v>
      </c>
      <c r="BE636" s="161" t="e">
        <f t="shared" si="451"/>
        <v>#DIV/0!</v>
      </c>
      <c r="BF636" s="107">
        <f t="shared" si="452"/>
        <v>0</v>
      </c>
      <c r="BG636" s="161" t="e">
        <f t="shared" si="453"/>
        <v>#DIV/0!</v>
      </c>
      <c r="BH636" s="161" t="e">
        <f t="shared" si="454"/>
        <v>#DIV/0!</v>
      </c>
      <c r="BI636" s="161" t="e">
        <f t="shared" si="455"/>
        <v>#DIV/0!</v>
      </c>
      <c r="BJ636" s="161" t="e">
        <f t="shared" si="456"/>
        <v>#DIV/0!</v>
      </c>
      <c r="BK636" s="161" t="e">
        <f t="shared" si="457"/>
        <v>#DIV/0!</v>
      </c>
      <c r="BL636" s="107">
        <f t="shared" si="458"/>
        <v>0</v>
      </c>
      <c r="BM636" s="161" t="e">
        <f t="shared" si="459"/>
        <v>#DIV/0!</v>
      </c>
      <c r="BN636" s="161" t="e">
        <f t="shared" si="460"/>
        <v>#DIV/0!</v>
      </c>
      <c r="BO636" s="161" t="e">
        <f t="shared" si="461"/>
        <v>#DIV/0!</v>
      </c>
      <c r="BP636" s="161" t="e">
        <f t="shared" si="462"/>
        <v>#DIV/0!</v>
      </c>
      <c r="BQ636" s="161" t="e">
        <f t="shared" si="463"/>
        <v>#DIV/0!</v>
      </c>
      <c r="BR636" s="107">
        <f t="shared" si="464"/>
        <v>0</v>
      </c>
      <c r="BS636" s="161" t="e">
        <f t="shared" si="465"/>
        <v>#DIV/0!</v>
      </c>
      <c r="BT636" s="161" t="e">
        <f t="shared" si="466"/>
        <v>#DIV/0!</v>
      </c>
      <c r="BU636" s="161" t="e">
        <f t="shared" si="467"/>
        <v>#DIV/0!</v>
      </c>
      <c r="BV636" s="161" t="e">
        <f t="shared" si="468"/>
        <v>#DIV/0!</v>
      </c>
      <c r="BW636" s="161" t="e">
        <f t="shared" si="469"/>
        <v>#DIV/0!</v>
      </c>
      <c r="BX636" s="107">
        <f t="shared" si="470"/>
        <v>0</v>
      </c>
      <c r="BZ636" s="40" t="e">
        <f>VLOOKUP(I636,Lists!$D$2:$D$19,1,FALSE)</f>
        <v>#N/A</v>
      </c>
      <c r="CA636" s="40" t="e">
        <f>VLOOKUP($I636,Blends!$B$2:$B$115,1,FALSE)</f>
        <v>#N/A</v>
      </c>
      <c r="CC636" s="218">
        <f>ROUND(IF($I636="Other HFC Blend",(Z636*$L636*SUMIF(Lists!$E$2:$E$133,'Quarterly Information'!$K636,Exchange_Value)+Z636*$N636*SUMIF(Lists!$E$2:$E$133,'Quarterly Information'!$M636,Exchange_Value)+Z636*$P636*SUMIF(Lists!$E$2:$E$133,'Quarterly Information'!$O636,Exchange_Value)+Z636*$R636*SUMIF(Lists!$E$2:$E$133,'Quarterly Information'!$Q636,Exchange_Value)+Z636*$T636*SUMIF(Lists!$E$2:$E$133,'Quarterly Information'!$S636,Exchange_Value))/1000,Z636*SUMIF(Lists!$E$2:$E$133,$I636,Exchange_Value)/1000),1)</f>
        <v>0</v>
      </c>
      <c r="CD636" s="218">
        <f>ROUND(IF($I636="Other HFC Blend",(AA636*$L636*SUMIF(Lists!$E$2:$E$133,'Quarterly Information'!$K636,Exchange_Value)+AA636*$N636*SUMIF(Lists!$E$2:$E$133,'Quarterly Information'!$M636,Exchange_Value)+AA636*$P636*SUMIF(Lists!$E$2:$E$133,'Quarterly Information'!$O636,Exchange_Value)+AA636*$R636*SUMIF(Lists!$E$2:$E$133,'Quarterly Information'!$Q636,Exchange_Value)+AA636*$T636*SUMIF(Lists!$E$2:$E$133,'Quarterly Information'!$S636,Exchange_Value))/1000,AA636*SUMIF(Lists!$E$2:$E$133,$I636,Exchange_Value)/1000),1)</f>
        <v>0</v>
      </c>
      <c r="CE636" s="218">
        <f>ROUND(IF($I636="Other HFC Blend",(AB636*$L636*SUMIF(Lists!$E$2:$E$133,'Quarterly Information'!$K636,Exchange_Value)+AB636*$N636*SUMIF(Lists!$E$2:$E$133,'Quarterly Information'!$M636,Exchange_Value)+AB636*$P636*SUMIF(Lists!$E$2:$E$133,'Quarterly Information'!$O636,Exchange_Value)+AB636*$R636*SUMIF(Lists!$E$2:$E$133,'Quarterly Information'!$Q636,Exchange_Value)+AB636*$T636*SUMIF(Lists!$E$2:$E$133,'Quarterly Information'!$S636,Exchange_Value))/1000,AB636*SUMIF(Lists!$E$2:$E$133,$I636,Exchange_Value)/1000),1)</f>
        <v>0</v>
      </c>
      <c r="CF636" s="218">
        <f>ROUND(IF($I636="Other HFC Blend",(AC636*$L636*SUMIF(Lists!$E$2:$E$133,'Quarterly Information'!$K636,Exchange_Value)+AC636*$N636*SUMIF(Lists!$E$2:$E$133,'Quarterly Information'!$M636,Exchange_Value)+AC636*$P636*SUMIF(Lists!$E$2:$E$133,'Quarterly Information'!$O636,Exchange_Value)+AC636*$R636*SUMIF(Lists!$E$2:$E$133,'Quarterly Information'!$Q636,Exchange_Value)+AC636*$T636*SUMIF(Lists!$E$2:$E$133,'Quarterly Information'!$S636,Exchange_Value))/1000,AC636*SUMIF(Lists!$E$2:$E$133,$I636,Exchange_Value)/1000),1)</f>
        <v>0</v>
      </c>
      <c r="CG636" s="218">
        <f>ROUND(IF($I636="Other HFC Blend",(AD636*$L636*SUMIF(Lists!$E$2:$E$133,'Quarterly Information'!$K636,Exchange_Value)+AD636*$N636*SUMIF(Lists!$E$2:$E$133,'Quarterly Information'!$M636,Exchange_Value)+AD636*$P636*SUMIF(Lists!$E$2:$E$133,'Quarterly Information'!$O636,Exchange_Value)+AD636*$R636*SUMIF(Lists!$E$2:$E$133,'Quarterly Information'!$Q636,Exchange_Value)+AD636*$T636*SUMIF(Lists!$E$2:$E$133,'Quarterly Information'!$S636,Exchange_Value))/1000,AD636*SUMIF(Lists!$E$2:$E$133,$I636,Exchange_Value)/1000),1)</f>
        <v>0</v>
      </c>
      <c r="CH636" s="218">
        <f>ROUND(IF($I636="Other HFC Blend",(AE636*$L636*SUMIF(Lists!$E$2:$E$133,'Quarterly Information'!$K636,Exchange_Value)+AE636*$N636*SUMIF(Lists!$E$2:$E$133,'Quarterly Information'!$M636,Exchange_Value)+AE636*$P636*SUMIF(Lists!$E$2:$E$133,'Quarterly Information'!$O636,Exchange_Value)+AE636*$R636*SUMIF(Lists!$E$2:$E$133,'Quarterly Information'!$Q636,Exchange_Value)+AE636*$T636*SUMIF(Lists!$E$2:$E$133,'Quarterly Information'!$S636,Exchange_Value))/1000,AE636*SUMIF(Lists!$E$2:$E$133,$I636,Exchange_Value)/1000),1)</f>
        <v>0</v>
      </c>
      <c r="CI636" s="218">
        <f>ROUND(IF($I636="Other HFC Blend",(AF636*$L636*SUMIF(Lists!$E$2:$E$133,'Quarterly Information'!$K636,Exchange_Value)+AF636*$N636*SUMIF(Lists!$E$2:$E$133,'Quarterly Information'!$M636,Exchange_Value)+AF636*$P636*SUMIF(Lists!$E$2:$E$133,'Quarterly Information'!$O636,Exchange_Value)+AF636*$R636*SUMIF(Lists!$E$2:$E$133,'Quarterly Information'!$Q636,Exchange_Value)+AF636*$T636*SUMIF(Lists!$E$2:$E$133,'Quarterly Information'!$S636,Exchange_Value))/1000,AF636*SUMIF(Lists!$E$2:$E$133,$I636,Exchange_Value)/1000),1)</f>
        <v>0</v>
      </c>
    </row>
    <row r="637" spans="1:87" ht="14" x14ac:dyDescent="0.25">
      <c r="A637" s="39">
        <v>595</v>
      </c>
      <c r="B637" s="90" t="str">
        <f t="shared" si="428"/>
        <v/>
      </c>
      <c r="C637" s="159"/>
      <c r="D637" s="91"/>
      <c r="E637" s="174"/>
      <c r="F637" s="92"/>
      <c r="G637" s="93"/>
      <c r="H637" s="94"/>
      <c r="I637" s="92"/>
      <c r="J637" s="200"/>
      <c r="K637" s="210"/>
      <c r="L637" s="95"/>
      <c r="M637" s="92"/>
      <c r="N637" s="95"/>
      <c r="O637" s="92"/>
      <c r="P637" s="95"/>
      <c r="Q637" s="128"/>
      <c r="R637" s="95"/>
      <c r="S637" s="128"/>
      <c r="T637" s="211"/>
      <c r="U637" s="203"/>
      <c r="V637" s="92"/>
      <c r="W637" s="96"/>
      <c r="X637" s="92"/>
      <c r="Y637" s="220"/>
      <c r="Z637" s="226"/>
      <c r="AA637" s="165"/>
      <c r="AB637" s="165"/>
      <c r="AC637" s="165"/>
      <c r="AD637" s="165"/>
      <c r="AE637" s="165"/>
      <c r="AF637" s="168"/>
      <c r="AG637"/>
      <c r="AH637" s="107">
        <f t="shared" si="430"/>
        <v>0</v>
      </c>
      <c r="AI637" s="107">
        <f t="shared" si="431"/>
        <v>0</v>
      </c>
      <c r="AJ637" s="107">
        <f t="shared" si="432"/>
        <v>0</v>
      </c>
      <c r="AK637" s="107">
        <f t="shared" si="433"/>
        <v>0</v>
      </c>
      <c r="AL637" s="107">
        <f t="shared" si="434"/>
        <v>0</v>
      </c>
      <c r="AM637" s="107">
        <f t="shared" si="429"/>
        <v>0</v>
      </c>
      <c r="AO637" s="161" t="e">
        <f t="shared" si="435"/>
        <v>#DIV/0!</v>
      </c>
      <c r="AP637" s="161" t="e">
        <f t="shared" si="436"/>
        <v>#DIV/0!</v>
      </c>
      <c r="AQ637" s="161" t="e">
        <f t="shared" si="437"/>
        <v>#DIV/0!</v>
      </c>
      <c r="AR637" s="161" t="e">
        <f t="shared" si="438"/>
        <v>#DIV/0!</v>
      </c>
      <c r="AS637" s="161" t="e">
        <f t="shared" si="439"/>
        <v>#DIV/0!</v>
      </c>
      <c r="AT637" s="107">
        <f t="shared" si="440"/>
        <v>0</v>
      </c>
      <c r="AU637" s="161" t="e">
        <f t="shared" si="441"/>
        <v>#DIV/0!</v>
      </c>
      <c r="AV637" s="161" t="e">
        <f t="shared" si="442"/>
        <v>#DIV/0!</v>
      </c>
      <c r="AW637" s="161" t="e">
        <f t="shared" si="443"/>
        <v>#DIV/0!</v>
      </c>
      <c r="AX637" s="161" t="e">
        <f t="shared" si="444"/>
        <v>#DIV/0!</v>
      </c>
      <c r="AY637" s="161" t="e">
        <f t="shared" si="445"/>
        <v>#DIV/0!</v>
      </c>
      <c r="AZ637" s="107">
        <f t="shared" si="446"/>
        <v>0</v>
      </c>
      <c r="BA637" s="161" t="e">
        <f t="shared" si="447"/>
        <v>#DIV/0!</v>
      </c>
      <c r="BB637" s="161" t="e">
        <f t="shared" si="448"/>
        <v>#DIV/0!</v>
      </c>
      <c r="BC637" s="161" t="e">
        <f t="shared" si="449"/>
        <v>#DIV/0!</v>
      </c>
      <c r="BD637" s="161" t="e">
        <f t="shared" si="450"/>
        <v>#DIV/0!</v>
      </c>
      <c r="BE637" s="161" t="e">
        <f t="shared" si="451"/>
        <v>#DIV/0!</v>
      </c>
      <c r="BF637" s="107">
        <f t="shared" si="452"/>
        <v>0</v>
      </c>
      <c r="BG637" s="161" t="e">
        <f t="shared" si="453"/>
        <v>#DIV/0!</v>
      </c>
      <c r="BH637" s="161" t="e">
        <f t="shared" si="454"/>
        <v>#DIV/0!</v>
      </c>
      <c r="BI637" s="161" t="e">
        <f t="shared" si="455"/>
        <v>#DIV/0!</v>
      </c>
      <c r="BJ637" s="161" t="e">
        <f t="shared" si="456"/>
        <v>#DIV/0!</v>
      </c>
      <c r="BK637" s="161" t="e">
        <f t="shared" si="457"/>
        <v>#DIV/0!</v>
      </c>
      <c r="BL637" s="107">
        <f t="shared" si="458"/>
        <v>0</v>
      </c>
      <c r="BM637" s="161" t="e">
        <f t="shared" si="459"/>
        <v>#DIV/0!</v>
      </c>
      <c r="BN637" s="161" t="e">
        <f t="shared" si="460"/>
        <v>#DIV/0!</v>
      </c>
      <c r="BO637" s="161" t="e">
        <f t="shared" si="461"/>
        <v>#DIV/0!</v>
      </c>
      <c r="BP637" s="161" t="e">
        <f t="shared" si="462"/>
        <v>#DIV/0!</v>
      </c>
      <c r="BQ637" s="161" t="e">
        <f t="shared" si="463"/>
        <v>#DIV/0!</v>
      </c>
      <c r="BR637" s="107">
        <f t="shared" si="464"/>
        <v>0</v>
      </c>
      <c r="BS637" s="161" t="e">
        <f t="shared" si="465"/>
        <v>#DIV/0!</v>
      </c>
      <c r="BT637" s="161" t="e">
        <f t="shared" si="466"/>
        <v>#DIV/0!</v>
      </c>
      <c r="BU637" s="161" t="e">
        <f t="shared" si="467"/>
        <v>#DIV/0!</v>
      </c>
      <c r="BV637" s="161" t="e">
        <f t="shared" si="468"/>
        <v>#DIV/0!</v>
      </c>
      <c r="BW637" s="161" t="e">
        <f t="shared" si="469"/>
        <v>#DIV/0!</v>
      </c>
      <c r="BX637" s="107">
        <f t="shared" si="470"/>
        <v>0</v>
      </c>
      <c r="BZ637" s="40" t="e">
        <f>VLOOKUP(I637,Lists!$D$2:$D$19,1,FALSE)</f>
        <v>#N/A</v>
      </c>
      <c r="CA637" s="40" t="e">
        <f>VLOOKUP($I637,Blends!$B$2:$B$115,1,FALSE)</f>
        <v>#N/A</v>
      </c>
      <c r="CC637" s="218">
        <f>ROUND(IF($I637="Other HFC Blend",(Z637*$L637*SUMIF(Lists!$E$2:$E$133,'Quarterly Information'!$K637,Exchange_Value)+Z637*$N637*SUMIF(Lists!$E$2:$E$133,'Quarterly Information'!$M637,Exchange_Value)+Z637*$P637*SUMIF(Lists!$E$2:$E$133,'Quarterly Information'!$O637,Exchange_Value)+Z637*$R637*SUMIF(Lists!$E$2:$E$133,'Quarterly Information'!$Q637,Exchange_Value)+Z637*$T637*SUMIF(Lists!$E$2:$E$133,'Quarterly Information'!$S637,Exchange_Value))/1000,Z637*SUMIF(Lists!$E$2:$E$133,$I637,Exchange_Value)/1000),1)</f>
        <v>0</v>
      </c>
      <c r="CD637" s="218">
        <f>ROUND(IF($I637="Other HFC Blend",(AA637*$L637*SUMIF(Lists!$E$2:$E$133,'Quarterly Information'!$K637,Exchange_Value)+AA637*$N637*SUMIF(Lists!$E$2:$E$133,'Quarterly Information'!$M637,Exchange_Value)+AA637*$P637*SUMIF(Lists!$E$2:$E$133,'Quarterly Information'!$O637,Exchange_Value)+AA637*$R637*SUMIF(Lists!$E$2:$E$133,'Quarterly Information'!$Q637,Exchange_Value)+AA637*$T637*SUMIF(Lists!$E$2:$E$133,'Quarterly Information'!$S637,Exchange_Value))/1000,AA637*SUMIF(Lists!$E$2:$E$133,$I637,Exchange_Value)/1000),1)</f>
        <v>0</v>
      </c>
      <c r="CE637" s="218">
        <f>ROUND(IF($I637="Other HFC Blend",(AB637*$L637*SUMIF(Lists!$E$2:$E$133,'Quarterly Information'!$K637,Exchange_Value)+AB637*$N637*SUMIF(Lists!$E$2:$E$133,'Quarterly Information'!$M637,Exchange_Value)+AB637*$P637*SUMIF(Lists!$E$2:$E$133,'Quarterly Information'!$O637,Exchange_Value)+AB637*$R637*SUMIF(Lists!$E$2:$E$133,'Quarterly Information'!$Q637,Exchange_Value)+AB637*$T637*SUMIF(Lists!$E$2:$E$133,'Quarterly Information'!$S637,Exchange_Value))/1000,AB637*SUMIF(Lists!$E$2:$E$133,$I637,Exchange_Value)/1000),1)</f>
        <v>0</v>
      </c>
      <c r="CF637" s="218">
        <f>ROUND(IF($I637="Other HFC Blend",(AC637*$L637*SUMIF(Lists!$E$2:$E$133,'Quarterly Information'!$K637,Exchange_Value)+AC637*$N637*SUMIF(Lists!$E$2:$E$133,'Quarterly Information'!$M637,Exchange_Value)+AC637*$P637*SUMIF(Lists!$E$2:$E$133,'Quarterly Information'!$O637,Exchange_Value)+AC637*$R637*SUMIF(Lists!$E$2:$E$133,'Quarterly Information'!$Q637,Exchange_Value)+AC637*$T637*SUMIF(Lists!$E$2:$E$133,'Quarterly Information'!$S637,Exchange_Value))/1000,AC637*SUMIF(Lists!$E$2:$E$133,$I637,Exchange_Value)/1000),1)</f>
        <v>0</v>
      </c>
      <c r="CG637" s="218">
        <f>ROUND(IF($I637="Other HFC Blend",(AD637*$L637*SUMIF(Lists!$E$2:$E$133,'Quarterly Information'!$K637,Exchange_Value)+AD637*$N637*SUMIF(Lists!$E$2:$E$133,'Quarterly Information'!$M637,Exchange_Value)+AD637*$P637*SUMIF(Lists!$E$2:$E$133,'Quarterly Information'!$O637,Exchange_Value)+AD637*$R637*SUMIF(Lists!$E$2:$E$133,'Quarterly Information'!$Q637,Exchange_Value)+AD637*$T637*SUMIF(Lists!$E$2:$E$133,'Quarterly Information'!$S637,Exchange_Value))/1000,AD637*SUMIF(Lists!$E$2:$E$133,$I637,Exchange_Value)/1000),1)</f>
        <v>0</v>
      </c>
      <c r="CH637" s="218">
        <f>ROUND(IF($I637="Other HFC Blend",(AE637*$L637*SUMIF(Lists!$E$2:$E$133,'Quarterly Information'!$K637,Exchange_Value)+AE637*$N637*SUMIF(Lists!$E$2:$E$133,'Quarterly Information'!$M637,Exchange_Value)+AE637*$P637*SUMIF(Lists!$E$2:$E$133,'Quarterly Information'!$O637,Exchange_Value)+AE637*$R637*SUMIF(Lists!$E$2:$E$133,'Quarterly Information'!$Q637,Exchange_Value)+AE637*$T637*SUMIF(Lists!$E$2:$E$133,'Quarterly Information'!$S637,Exchange_Value))/1000,AE637*SUMIF(Lists!$E$2:$E$133,$I637,Exchange_Value)/1000),1)</f>
        <v>0</v>
      </c>
      <c r="CI637" s="218">
        <f>ROUND(IF($I637="Other HFC Blend",(AF637*$L637*SUMIF(Lists!$E$2:$E$133,'Quarterly Information'!$K637,Exchange_Value)+AF637*$N637*SUMIF(Lists!$E$2:$E$133,'Quarterly Information'!$M637,Exchange_Value)+AF637*$P637*SUMIF(Lists!$E$2:$E$133,'Quarterly Information'!$O637,Exchange_Value)+AF637*$R637*SUMIF(Lists!$E$2:$E$133,'Quarterly Information'!$Q637,Exchange_Value)+AF637*$T637*SUMIF(Lists!$E$2:$E$133,'Quarterly Information'!$S637,Exchange_Value))/1000,AF637*SUMIF(Lists!$E$2:$E$133,$I637,Exchange_Value)/1000),1)</f>
        <v>0</v>
      </c>
    </row>
    <row r="638" spans="1:87" ht="14" x14ac:dyDescent="0.25">
      <c r="A638" s="39">
        <v>596</v>
      </c>
      <c r="B638" s="90" t="str">
        <f t="shared" si="428"/>
        <v/>
      </c>
      <c r="C638" s="159"/>
      <c r="D638" s="91"/>
      <c r="E638" s="174"/>
      <c r="F638" s="92"/>
      <c r="G638" s="93"/>
      <c r="H638" s="94"/>
      <c r="I638" s="92"/>
      <c r="J638" s="200"/>
      <c r="K638" s="210"/>
      <c r="L638" s="95"/>
      <c r="M638" s="92"/>
      <c r="N638" s="95"/>
      <c r="O638" s="92"/>
      <c r="P638" s="95"/>
      <c r="Q638" s="128"/>
      <c r="R638" s="95"/>
      <c r="S638" s="128"/>
      <c r="T638" s="211"/>
      <c r="U638" s="203"/>
      <c r="V638" s="92"/>
      <c r="W638" s="96"/>
      <c r="X638" s="92"/>
      <c r="Y638" s="220"/>
      <c r="Z638" s="226"/>
      <c r="AA638" s="165"/>
      <c r="AB638" s="165"/>
      <c r="AC638" s="165"/>
      <c r="AD638" s="165"/>
      <c r="AE638" s="165"/>
      <c r="AF638" s="168"/>
      <c r="AG638"/>
      <c r="AH638" s="107">
        <f t="shared" si="430"/>
        <v>0</v>
      </c>
      <c r="AI638" s="107">
        <f t="shared" si="431"/>
        <v>0</v>
      </c>
      <c r="AJ638" s="107">
        <f t="shared" si="432"/>
        <v>0</v>
      </c>
      <c r="AK638" s="107">
        <f t="shared" si="433"/>
        <v>0</v>
      </c>
      <c r="AL638" s="107">
        <f t="shared" si="434"/>
        <v>0</v>
      </c>
      <c r="AM638" s="107">
        <f t="shared" si="429"/>
        <v>0</v>
      </c>
      <c r="AO638" s="161" t="e">
        <f t="shared" si="435"/>
        <v>#DIV/0!</v>
      </c>
      <c r="AP638" s="161" t="e">
        <f t="shared" si="436"/>
        <v>#DIV/0!</v>
      </c>
      <c r="AQ638" s="161" t="e">
        <f t="shared" si="437"/>
        <v>#DIV/0!</v>
      </c>
      <c r="AR638" s="161" t="e">
        <f t="shared" si="438"/>
        <v>#DIV/0!</v>
      </c>
      <c r="AS638" s="161" t="e">
        <f t="shared" si="439"/>
        <v>#DIV/0!</v>
      </c>
      <c r="AT638" s="107">
        <f t="shared" si="440"/>
        <v>0</v>
      </c>
      <c r="AU638" s="161" t="e">
        <f t="shared" si="441"/>
        <v>#DIV/0!</v>
      </c>
      <c r="AV638" s="161" t="e">
        <f t="shared" si="442"/>
        <v>#DIV/0!</v>
      </c>
      <c r="AW638" s="161" t="e">
        <f t="shared" si="443"/>
        <v>#DIV/0!</v>
      </c>
      <c r="AX638" s="161" t="e">
        <f t="shared" si="444"/>
        <v>#DIV/0!</v>
      </c>
      <c r="AY638" s="161" t="e">
        <f t="shared" si="445"/>
        <v>#DIV/0!</v>
      </c>
      <c r="AZ638" s="107">
        <f t="shared" si="446"/>
        <v>0</v>
      </c>
      <c r="BA638" s="161" t="e">
        <f t="shared" si="447"/>
        <v>#DIV/0!</v>
      </c>
      <c r="BB638" s="161" t="e">
        <f t="shared" si="448"/>
        <v>#DIV/0!</v>
      </c>
      <c r="BC638" s="161" t="e">
        <f t="shared" si="449"/>
        <v>#DIV/0!</v>
      </c>
      <c r="BD638" s="161" t="e">
        <f t="shared" si="450"/>
        <v>#DIV/0!</v>
      </c>
      <c r="BE638" s="161" t="e">
        <f t="shared" si="451"/>
        <v>#DIV/0!</v>
      </c>
      <c r="BF638" s="107">
        <f t="shared" si="452"/>
        <v>0</v>
      </c>
      <c r="BG638" s="161" t="e">
        <f t="shared" si="453"/>
        <v>#DIV/0!</v>
      </c>
      <c r="BH638" s="161" t="e">
        <f t="shared" si="454"/>
        <v>#DIV/0!</v>
      </c>
      <c r="BI638" s="161" t="e">
        <f t="shared" si="455"/>
        <v>#DIV/0!</v>
      </c>
      <c r="BJ638" s="161" t="e">
        <f t="shared" si="456"/>
        <v>#DIV/0!</v>
      </c>
      <c r="BK638" s="161" t="e">
        <f t="shared" si="457"/>
        <v>#DIV/0!</v>
      </c>
      <c r="BL638" s="107">
        <f t="shared" si="458"/>
        <v>0</v>
      </c>
      <c r="BM638" s="161" t="e">
        <f t="shared" si="459"/>
        <v>#DIV/0!</v>
      </c>
      <c r="BN638" s="161" t="e">
        <f t="shared" si="460"/>
        <v>#DIV/0!</v>
      </c>
      <c r="BO638" s="161" t="e">
        <f t="shared" si="461"/>
        <v>#DIV/0!</v>
      </c>
      <c r="BP638" s="161" t="e">
        <f t="shared" si="462"/>
        <v>#DIV/0!</v>
      </c>
      <c r="BQ638" s="161" t="e">
        <f t="shared" si="463"/>
        <v>#DIV/0!</v>
      </c>
      <c r="BR638" s="107">
        <f t="shared" si="464"/>
        <v>0</v>
      </c>
      <c r="BS638" s="161" t="e">
        <f t="shared" si="465"/>
        <v>#DIV/0!</v>
      </c>
      <c r="BT638" s="161" t="e">
        <f t="shared" si="466"/>
        <v>#DIV/0!</v>
      </c>
      <c r="BU638" s="161" t="e">
        <f t="shared" si="467"/>
        <v>#DIV/0!</v>
      </c>
      <c r="BV638" s="161" t="e">
        <f t="shared" si="468"/>
        <v>#DIV/0!</v>
      </c>
      <c r="BW638" s="161" t="e">
        <f t="shared" si="469"/>
        <v>#DIV/0!</v>
      </c>
      <c r="BX638" s="107">
        <f t="shared" si="470"/>
        <v>0</v>
      </c>
      <c r="BZ638" s="40" t="e">
        <f>VLOOKUP(I638,Lists!$D$2:$D$19,1,FALSE)</f>
        <v>#N/A</v>
      </c>
      <c r="CA638" s="40" t="e">
        <f>VLOOKUP($I638,Blends!$B$2:$B$115,1,FALSE)</f>
        <v>#N/A</v>
      </c>
      <c r="CC638" s="218">
        <f>ROUND(IF($I638="Other HFC Blend",(Z638*$L638*SUMIF(Lists!$E$2:$E$133,'Quarterly Information'!$K638,Exchange_Value)+Z638*$N638*SUMIF(Lists!$E$2:$E$133,'Quarterly Information'!$M638,Exchange_Value)+Z638*$P638*SUMIF(Lists!$E$2:$E$133,'Quarterly Information'!$O638,Exchange_Value)+Z638*$R638*SUMIF(Lists!$E$2:$E$133,'Quarterly Information'!$Q638,Exchange_Value)+Z638*$T638*SUMIF(Lists!$E$2:$E$133,'Quarterly Information'!$S638,Exchange_Value))/1000,Z638*SUMIF(Lists!$E$2:$E$133,$I638,Exchange_Value)/1000),1)</f>
        <v>0</v>
      </c>
      <c r="CD638" s="218">
        <f>ROUND(IF($I638="Other HFC Blend",(AA638*$L638*SUMIF(Lists!$E$2:$E$133,'Quarterly Information'!$K638,Exchange_Value)+AA638*$N638*SUMIF(Lists!$E$2:$E$133,'Quarterly Information'!$M638,Exchange_Value)+AA638*$P638*SUMIF(Lists!$E$2:$E$133,'Quarterly Information'!$O638,Exchange_Value)+AA638*$R638*SUMIF(Lists!$E$2:$E$133,'Quarterly Information'!$Q638,Exchange_Value)+AA638*$T638*SUMIF(Lists!$E$2:$E$133,'Quarterly Information'!$S638,Exchange_Value))/1000,AA638*SUMIF(Lists!$E$2:$E$133,$I638,Exchange_Value)/1000),1)</f>
        <v>0</v>
      </c>
      <c r="CE638" s="218">
        <f>ROUND(IF($I638="Other HFC Blend",(AB638*$L638*SUMIF(Lists!$E$2:$E$133,'Quarterly Information'!$K638,Exchange_Value)+AB638*$N638*SUMIF(Lists!$E$2:$E$133,'Quarterly Information'!$M638,Exchange_Value)+AB638*$P638*SUMIF(Lists!$E$2:$E$133,'Quarterly Information'!$O638,Exchange_Value)+AB638*$R638*SUMIF(Lists!$E$2:$E$133,'Quarterly Information'!$Q638,Exchange_Value)+AB638*$T638*SUMIF(Lists!$E$2:$E$133,'Quarterly Information'!$S638,Exchange_Value))/1000,AB638*SUMIF(Lists!$E$2:$E$133,$I638,Exchange_Value)/1000),1)</f>
        <v>0</v>
      </c>
      <c r="CF638" s="218">
        <f>ROUND(IF($I638="Other HFC Blend",(AC638*$L638*SUMIF(Lists!$E$2:$E$133,'Quarterly Information'!$K638,Exchange_Value)+AC638*$N638*SUMIF(Lists!$E$2:$E$133,'Quarterly Information'!$M638,Exchange_Value)+AC638*$P638*SUMIF(Lists!$E$2:$E$133,'Quarterly Information'!$O638,Exchange_Value)+AC638*$R638*SUMIF(Lists!$E$2:$E$133,'Quarterly Information'!$Q638,Exchange_Value)+AC638*$T638*SUMIF(Lists!$E$2:$E$133,'Quarterly Information'!$S638,Exchange_Value))/1000,AC638*SUMIF(Lists!$E$2:$E$133,$I638,Exchange_Value)/1000),1)</f>
        <v>0</v>
      </c>
      <c r="CG638" s="218">
        <f>ROUND(IF($I638="Other HFC Blend",(AD638*$L638*SUMIF(Lists!$E$2:$E$133,'Quarterly Information'!$K638,Exchange_Value)+AD638*$N638*SUMIF(Lists!$E$2:$E$133,'Quarterly Information'!$M638,Exchange_Value)+AD638*$P638*SUMIF(Lists!$E$2:$E$133,'Quarterly Information'!$O638,Exchange_Value)+AD638*$R638*SUMIF(Lists!$E$2:$E$133,'Quarterly Information'!$Q638,Exchange_Value)+AD638*$T638*SUMIF(Lists!$E$2:$E$133,'Quarterly Information'!$S638,Exchange_Value))/1000,AD638*SUMIF(Lists!$E$2:$E$133,$I638,Exchange_Value)/1000),1)</f>
        <v>0</v>
      </c>
      <c r="CH638" s="218">
        <f>ROUND(IF($I638="Other HFC Blend",(AE638*$L638*SUMIF(Lists!$E$2:$E$133,'Quarterly Information'!$K638,Exchange_Value)+AE638*$N638*SUMIF(Lists!$E$2:$E$133,'Quarterly Information'!$M638,Exchange_Value)+AE638*$P638*SUMIF(Lists!$E$2:$E$133,'Quarterly Information'!$O638,Exchange_Value)+AE638*$R638*SUMIF(Lists!$E$2:$E$133,'Quarterly Information'!$Q638,Exchange_Value)+AE638*$T638*SUMIF(Lists!$E$2:$E$133,'Quarterly Information'!$S638,Exchange_Value))/1000,AE638*SUMIF(Lists!$E$2:$E$133,$I638,Exchange_Value)/1000),1)</f>
        <v>0</v>
      </c>
      <c r="CI638" s="218">
        <f>ROUND(IF($I638="Other HFC Blend",(AF638*$L638*SUMIF(Lists!$E$2:$E$133,'Quarterly Information'!$K638,Exchange_Value)+AF638*$N638*SUMIF(Lists!$E$2:$E$133,'Quarterly Information'!$M638,Exchange_Value)+AF638*$P638*SUMIF(Lists!$E$2:$E$133,'Quarterly Information'!$O638,Exchange_Value)+AF638*$R638*SUMIF(Lists!$E$2:$E$133,'Quarterly Information'!$Q638,Exchange_Value)+AF638*$T638*SUMIF(Lists!$E$2:$E$133,'Quarterly Information'!$S638,Exchange_Value))/1000,AF638*SUMIF(Lists!$E$2:$E$133,$I638,Exchange_Value)/1000),1)</f>
        <v>0</v>
      </c>
    </row>
    <row r="639" spans="1:87" ht="14" x14ac:dyDescent="0.25">
      <c r="A639" s="39">
        <v>597</v>
      </c>
      <c r="B639" s="90" t="str">
        <f t="shared" si="428"/>
        <v/>
      </c>
      <c r="C639" s="159"/>
      <c r="D639" s="91"/>
      <c r="E639" s="174"/>
      <c r="F639" s="92"/>
      <c r="G639" s="93"/>
      <c r="H639" s="94"/>
      <c r="I639" s="92"/>
      <c r="J639" s="200"/>
      <c r="K639" s="210"/>
      <c r="L639" s="95"/>
      <c r="M639" s="92"/>
      <c r="N639" s="95"/>
      <c r="O639" s="92"/>
      <c r="P639" s="95"/>
      <c r="Q639" s="128"/>
      <c r="R639" s="95"/>
      <c r="S639" s="128"/>
      <c r="T639" s="211"/>
      <c r="U639" s="203"/>
      <c r="V639" s="92"/>
      <c r="W639" s="96"/>
      <c r="X639" s="92"/>
      <c r="Y639" s="220"/>
      <c r="Z639" s="226"/>
      <c r="AA639" s="165"/>
      <c r="AB639" s="165"/>
      <c r="AC639" s="165"/>
      <c r="AD639" s="165"/>
      <c r="AE639" s="165"/>
      <c r="AF639" s="168"/>
      <c r="AG639"/>
      <c r="AH639" s="107">
        <f t="shared" si="430"/>
        <v>0</v>
      </c>
      <c r="AI639" s="107">
        <f t="shared" si="431"/>
        <v>0</v>
      </c>
      <c r="AJ639" s="107">
        <f t="shared" si="432"/>
        <v>0</v>
      </c>
      <c r="AK639" s="107">
        <f t="shared" si="433"/>
        <v>0</v>
      </c>
      <c r="AL639" s="107">
        <f t="shared" si="434"/>
        <v>0</v>
      </c>
      <c r="AM639" s="107">
        <f t="shared" si="429"/>
        <v>0</v>
      </c>
      <c r="AO639" s="161" t="e">
        <f t="shared" si="435"/>
        <v>#DIV/0!</v>
      </c>
      <c r="AP639" s="161" t="e">
        <f t="shared" si="436"/>
        <v>#DIV/0!</v>
      </c>
      <c r="AQ639" s="161" t="e">
        <f t="shared" si="437"/>
        <v>#DIV/0!</v>
      </c>
      <c r="AR639" s="161" t="e">
        <f t="shared" si="438"/>
        <v>#DIV/0!</v>
      </c>
      <c r="AS639" s="161" t="e">
        <f t="shared" si="439"/>
        <v>#DIV/0!</v>
      </c>
      <c r="AT639" s="107">
        <f t="shared" si="440"/>
        <v>0</v>
      </c>
      <c r="AU639" s="161" t="e">
        <f t="shared" si="441"/>
        <v>#DIV/0!</v>
      </c>
      <c r="AV639" s="161" t="e">
        <f t="shared" si="442"/>
        <v>#DIV/0!</v>
      </c>
      <c r="AW639" s="161" t="e">
        <f t="shared" si="443"/>
        <v>#DIV/0!</v>
      </c>
      <c r="AX639" s="161" t="e">
        <f t="shared" si="444"/>
        <v>#DIV/0!</v>
      </c>
      <c r="AY639" s="161" t="e">
        <f t="shared" si="445"/>
        <v>#DIV/0!</v>
      </c>
      <c r="AZ639" s="107">
        <f t="shared" si="446"/>
        <v>0</v>
      </c>
      <c r="BA639" s="161" t="e">
        <f t="shared" si="447"/>
        <v>#DIV/0!</v>
      </c>
      <c r="BB639" s="161" t="e">
        <f t="shared" si="448"/>
        <v>#DIV/0!</v>
      </c>
      <c r="BC639" s="161" t="e">
        <f t="shared" si="449"/>
        <v>#DIV/0!</v>
      </c>
      <c r="BD639" s="161" t="e">
        <f t="shared" si="450"/>
        <v>#DIV/0!</v>
      </c>
      <c r="BE639" s="161" t="e">
        <f t="shared" si="451"/>
        <v>#DIV/0!</v>
      </c>
      <c r="BF639" s="107">
        <f t="shared" si="452"/>
        <v>0</v>
      </c>
      <c r="BG639" s="161" t="e">
        <f t="shared" si="453"/>
        <v>#DIV/0!</v>
      </c>
      <c r="BH639" s="161" t="e">
        <f t="shared" si="454"/>
        <v>#DIV/0!</v>
      </c>
      <c r="BI639" s="161" t="e">
        <f t="shared" si="455"/>
        <v>#DIV/0!</v>
      </c>
      <c r="BJ639" s="161" t="e">
        <f t="shared" si="456"/>
        <v>#DIV/0!</v>
      </c>
      <c r="BK639" s="161" t="e">
        <f t="shared" si="457"/>
        <v>#DIV/0!</v>
      </c>
      <c r="BL639" s="107">
        <f t="shared" si="458"/>
        <v>0</v>
      </c>
      <c r="BM639" s="161" t="e">
        <f t="shared" si="459"/>
        <v>#DIV/0!</v>
      </c>
      <c r="BN639" s="161" t="e">
        <f t="shared" si="460"/>
        <v>#DIV/0!</v>
      </c>
      <c r="BO639" s="161" t="e">
        <f t="shared" si="461"/>
        <v>#DIV/0!</v>
      </c>
      <c r="BP639" s="161" t="e">
        <f t="shared" si="462"/>
        <v>#DIV/0!</v>
      </c>
      <c r="BQ639" s="161" t="e">
        <f t="shared" si="463"/>
        <v>#DIV/0!</v>
      </c>
      <c r="BR639" s="107">
        <f t="shared" si="464"/>
        <v>0</v>
      </c>
      <c r="BS639" s="161" t="e">
        <f t="shared" si="465"/>
        <v>#DIV/0!</v>
      </c>
      <c r="BT639" s="161" t="e">
        <f t="shared" si="466"/>
        <v>#DIV/0!</v>
      </c>
      <c r="BU639" s="161" t="e">
        <f t="shared" si="467"/>
        <v>#DIV/0!</v>
      </c>
      <c r="BV639" s="161" t="e">
        <f t="shared" si="468"/>
        <v>#DIV/0!</v>
      </c>
      <c r="BW639" s="161" t="e">
        <f t="shared" si="469"/>
        <v>#DIV/0!</v>
      </c>
      <c r="BX639" s="107">
        <f t="shared" si="470"/>
        <v>0</v>
      </c>
      <c r="BZ639" s="40" t="e">
        <f>VLOOKUP(I639,Lists!$D$2:$D$19,1,FALSE)</f>
        <v>#N/A</v>
      </c>
      <c r="CA639" s="40" t="e">
        <f>VLOOKUP($I639,Blends!$B$2:$B$115,1,FALSE)</f>
        <v>#N/A</v>
      </c>
      <c r="CC639" s="218">
        <f>ROUND(IF($I639="Other HFC Blend",(Z639*$L639*SUMIF(Lists!$E$2:$E$133,'Quarterly Information'!$K639,Exchange_Value)+Z639*$N639*SUMIF(Lists!$E$2:$E$133,'Quarterly Information'!$M639,Exchange_Value)+Z639*$P639*SUMIF(Lists!$E$2:$E$133,'Quarterly Information'!$O639,Exchange_Value)+Z639*$R639*SUMIF(Lists!$E$2:$E$133,'Quarterly Information'!$Q639,Exchange_Value)+Z639*$T639*SUMIF(Lists!$E$2:$E$133,'Quarterly Information'!$S639,Exchange_Value))/1000,Z639*SUMIF(Lists!$E$2:$E$133,$I639,Exchange_Value)/1000),1)</f>
        <v>0</v>
      </c>
      <c r="CD639" s="218">
        <f>ROUND(IF($I639="Other HFC Blend",(AA639*$L639*SUMIF(Lists!$E$2:$E$133,'Quarterly Information'!$K639,Exchange_Value)+AA639*$N639*SUMIF(Lists!$E$2:$E$133,'Quarterly Information'!$M639,Exchange_Value)+AA639*$P639*SUMIF(Lists!$E$2:$E$133,'Quarterly Information'!$O639,Exchange_Value)+AA639*$R639*SUMIF(Lists!$E$2:$E$133,'Quarterly Information'!$Q639,Exchange_Value)+AA639*$T639*SUMIF(Lists!$E$2:$E$133,'Quarterly Information'!$S639,Exchange_Value))/1000,AA639*SUMIF(Lists!$E$2:$E$133,$I639,Exchange_Value)/1000),1)</f>
        <v>0</v>
      </c>
      <c r="CE639" s="218">
        <f>ROUND(IF($I639="Other HFC Blend",(AB639*$L639*SUMIF(Lists!$E$2:$E$133,'Quarterly Information'!$K639,Exchange_Value)+AB639*$N639*SUMIF(Lists!$E$2:$E$133,'Quarterly Information'!$M639,Exchange_Value)+AB639*$P639*SUMIF(Lists!$E$2:$E$133,'Quarterly Information'!$O639,Exchange_Value)+AB639*$R639*SUMIF(Lists!$E$2:$E$133,'Quarterly Information'!$Q639,Exchange_Value)+AB639*$T639*SUMIF(Lists!$E$2:$E$133,'Quarterly Information'!$S639,Exchange_Value))/1000,AB639*SUMIF(Lists!$E$2:$E$133,$I639,Exchange_Value)/1000),1)</f>
        <v>0</v>
      </c>
      <c r="CF639" s="218">
        <f>ROUND(IF($I639="Other HFC Blend",(AC639*$L639*SUMIF(Lists!$E$2:$E$133,'Quarterly Information'!$K639,Exchange_Value)+AC639*$N639*SUMIF(Lists!$E$2:$E$133,'Quarterly Information'!$M639,Exchange_Value)+AC639*$P639*SUMIF(Lists!$E$2:$E$133,'Quarterly Information'!$O639,Exchange_Value)+AC639*$R639*SUMIF(Lists!$E$2:$E$133,'Quarterly Information'!$Q639,Exchange_Value)+AC639*$T639*SUMIF(Lists!$E$2:$E$133,'Quarterly Information'!$S639,Exchange_Value))/1000,AC639*SUMIF(Lists!$E$2:$E$133,$I639,Exchange_Value)/1000),1)</f>
        <v>0</v>
      </c>
      <c r="CG639" s="218">
        <f>ROUND(IF($I639="Other HFC Blend",(AD639*$L639*SUMIF(Lists!$E$2:$E$133,'Quarterly Information'!$K639,Exchange_Value)+AD639*$N639*SUMIF(Lists!$E$2:$E$133,'Quarterly Information'!$M639,Exchange_Value)+AD639*$P639*SUMIF(Lists!$E$2:$E$133,'Quarterly Information'!$O639,Exchange_Value)+AD639*$R639*SUMIF(Lists!$E$2:$E$133,'Quarterly Information'!$Q639,Exchange_Value)+AD639*$T639*SUMIF(Lists!$E$2:$E$133,'Quarterly Information'!$S639,Exchange_Value))/1000,AD639*SUMIF(Lists!$E$2:$E$133,$I639,Exchange_Value)/1000),1)</f>
        <v>0</v>
      </c>
      <c r="CH639" s="218">
        <f>ROUND(IF($I639="Other HFC Blend",(AE639*$L639*SUMIF(Lists!$E$2:$E$133,'Quarterly Information'!$K639,Exchange_Value)+AE639*$N639*SUMIF(Lists!$E$2:$E$133,'Quarterly Information'!$M639,Exchange_Value)+AE639*$P639*SUMIF(Lists!$E$2:$E$133,'Quarterly Information'!$O639,Exchange_Value)+AE639*$R639*SUMIF(Lists!$E$2:$E$133,'Quarterly Information'!$Q639,Exchange_Value)+AE639*$T639*SUMIF(Lists!$E$2:$E$133,'Quarterly Information'!$S639,Exchange_Value))/1000,AE639*SUMIF(Lists!$E$2:$E$133,$I639,Exchange_Value)/1000),1)</f>
        <v>0</v>
      </c>
      <c r="CI639" s="218">
        <f>ROUND(IF($I639="Other HFC Blend",(AF639*$L639*SUMIF(Lists!$E$2:$E$133,'Quarterly Information'!$K639,Exchange_Value)+AF639*$N639*SUMIF(Lists!$E$2:$E$133,'Quarterly Information'!$M639,Exchange_Value)+AF639*$P639*SUMIF(Lists!$E$2:$E$133,'Quarterly Information'!$O639,Exchange_Value)+AF639*$R639*SUMIF(Lists!$E$2:$E$133,'Quarterly Information'!$Q639,Exchange_Value)+AF639*$T639*SUMIF(Lists!$E$2:$E$133,'Quarterly Information'!$S639,Exchange_Value))/1000,AF639*SUMIF(Lists!$E$2:$E$133,$I639,Exchange_Value)/1000),1)</f>
        <v>0</v>
      </c>
    </row>
    <row r="640" spans="1:87" ht="14" x14ac:dyDescent="0.25">
      <c r="A640" s="39">
        <v>598</v>
      </c>
      <c r="B640" s="90" t="str">
        <f t="shared" si="428"/>
        <v/>
      </c>
      <c r="C640" s="159"/>
      <c r="D640" s="91"/>
      <c r="E640" s="174"/>
      <c r="F640" s="92"/>
      <c r="G640" s="93"/>
      <c r="H640" s="94"/>
      <c r="I640" s="92"/>
      <c r="J640" s="200"/>
      <c r="K640" s="210"/>
      <c r="L640" s="95"/>
      <c r="M640" s="92"/>
      <c r="N640" s="95"/>
      <c r="O640" s="92"/>
      <c r="P640" s="95"/>
      <c r="Q640" s="128"/>
      <c r="R640" s="95"/>
      <c r="S640" s="128"/>
      <c r="T640" s="211"/>
      <c r="U640" s="203"/>
      <c r="V640" s="92"/>
      <c r="W640" s="96"/>
      <c r="X640" s="92"/>
      <c r="Y640" s="220"/>
      <c r="Z640" s="226"/>
      <c r="AA640" s="165"/>
      <c r="AB640" s="165"/>
      <c r="AC640" s="165"/>
      <c r="AD640" s="165"/>
      <c r="AE640" s="165"/>
      <c r="AF640" s="168"/>
      <c r="AG640"/>
      <c r="AH640" s="107">
        <f t="shared" si="430"/>
        <v>0</v>
      </c>
      <c r="AI640" s="107">
        <f t="shared" si="431"/>
        <v>0</v>
      </c>
      <c r="AJ640" s="107">
        <f t="shared" si="432"/>
        <v>0</v>
      </c>
      <c r="AK640" s="107">
        <f t="shared" si="433"/>
        <v>0</v>
      </c>
      <c r="AL640" s="107">
        <f t="shared" si="434"/>
        <v>0</v>
      </c>
      <c r="AM640" s="107">
        <f t="shared" si="429"/>
        <v>0</v>
      </c>
      <c r="AO640" s="161" t="e">
        <f t="shared" si="435"/>
        <v>#DIV/0!</v>
      </c>
      <c r="AP640" s="161" t="e">
        <f t="shared" si="436"/>
        <v>#DIV/0!</v>
      </c>
      <c r="AQ640" s="161" t="e">
        <f t="shared" si="437"/>
        <v>#DIV/0!</v>
      </c>
      <c r="AR640" s="161" t="e">
        <f t="shared" si="438"/>
        <v>#DIV/0!</v>
      </c>
      <c r="AS640" s="161" t="e">
        <f t="shared" si="439"/>
        <v>#DIV/0!</v>
      </c>
      <c r="AT640" s="107">
        <f t="shared" si="440"/>
        <v>0</v>
      </c>
      <c r="AU640" s="161" t="e">
        <f t="shared" si="441"/>
        <v>#DIV/0!</v>
      </c>
      <c r="AV640" s="161" t="e">
        <f t="shared" si="442"/>
        <v>#DIV/0!</v>
      </c>
      <c r="AW640" s="161" t="e">
        <f t="shared" si="443"/>
        <v>#DIV/0!</v>
      </c>
      <c r="AX640" s="161" t="e">
        <f t="shared" si="444"/>
        <v>#DIV/0!</v>
      </c>
      <c r="AY640" s="161" t="e">
        <f t="shared" si="445"/>
        <v>#DIV/0!</v>
      </c>
      <c r="AZ640" s="107">
        <f t="shared" si="446"/>
        <v>0</v>
      </c>
      <c r="BA640" s="161" t="e">
        <f t="shared" si="447"/>
        <v>#DIV/0!</v>
      </c>
      <c r="BB640" s="161" t="e">
        <f t="shared" si="448"/>
        <v>#DIV/0!</v>
      </c>
      <c r="BC640" s="161" t="e">
        <f t="shared" si="449"/>
        <v>#DIV/0!</v>
      </c>
      <c r="BD640" s="161" t="e">
        <f t="shared" si="450"/>
        <v>#DIV/0!</v>
      </c>
      <c r="BE640" s="161" t="e">
        <f t="shared" si="451"/>
        <v>#DIV/0!</v>
      </c>
      <c r="BF640" s="107">
        <f t="shared" si="452"/>
        <v>0</v>
      </c>
      <c r="BG640" s="161" t="e">
        <f t="shared" si="453"/>
        <v>#DIV/0!</v>
      </c>
      <c r="BH640" s="161" t="e">
        <f t="shared" si="454"/>
        <v>#DIV/0!</v>
      </c>
      <c r="BI640" s="161" t="e">
        <f t="shared" si="455"/>
        <v>#DIV/0!</v>
      </c>
      <c r="BJ640" s="161" t="e">
        <f t="shared" si="456"/>
        <v>#DIV/0!</v>
      </c>
      <c r="BK640" s="161" t="e">
        <f t="shared" si="457"/>
        <v>#DIV/0!</v>
      </c>
      <c r="BL640" s="107">
        <f t="shared" si="458"/>
        <v>0</v>
      </c>
      <c r="BM640" s="161" t="e">
        <f t="shared" si="459"/>
        <v>#DIV/0!</v>
      </c>
      <c r="BN640" s="161" t="e">
        <f t="shared" si="460"/>
        <v>#DIV/0!</v>
      </c>
      <c r="BO640" s="161" t="e">
        <f t="shared" si="461"/>
        <v>#DIV/0!</v>
      </c>
      <c r="BP640" s="161" t="e">
        <f t="shared" si="462"/>
        <v>#DIV/0!</v>
      </c>
      <c r="BQ640" s="161" t="e">
        <f t="shared" si="463"/>
        <v>#DIV/0!</v>
      </c>
      <c r="BR640" s="107">
        <f t="shared" si="464"/>
        <v>0</v>
      </c>
      <c r="BS640" s="161" t="e">
        <f t="shared" si="465"/>
        <v>#DIV/0!</v>
      </c>
      <c r="BT640" s="161" t="e">
        <f t="shared" si="466"/>
        <v>#DIV/0!</v>
      </c>
      <c r="BU640" s="161" t="e">
        <f t="shared" si="467"/>
        <v>#DIV/0!</v>
      </c>
      <c r="BV640" s="161" t="e">
        <f t="shared" si="468"/>
        <v>#DIV/0!</v>
      </c>
      <c r="BW640" s="161" t="e">
        <f t="shared" si="469"/>
        <v>#DIV/0!</v>
      </c>
      <c r="BX640" s="107">
        <f t="shared" si="470"/>
        <v>0</v>
      </c>
      <c r="BZ640" s="40" t="e">
        <f>VLOOKUP(I640,Lists!$D$2:$D$19,1,FALSE)</f>
        <v>#N/A</v>
      </c>
      <c r="CA640" s="40" t="e">
        <f>VLOOKUP($I640,Blends!$B$2:$B$115,1,FALSE)</f>
        <v>#N/A</v>
      </c>
      <c r="CC640" s="218">
        <f>ROUND(IF($I640="Other HFC Blend",(Z640*$L640*SUMIF(Lists!$E$2:$E$133,'Quarterly Information'!$K640,Exchange_Value)+Z640*$N640*SUMIF(Lists!$E$2:$E$133,'Quarterly Information'!$M640,Exchange_Value)+Z640*$P640*SUMIF(Lists!$E$2:$E$133,'Quarterly Information'!$O640,Exchange_Value)+Z640*$R640*SUMIF(Lists!$E$2:$E$133,'Quarterly Information'!$Q640,Exchange_Value)+Z640*$T640*SUMIF(Lists!$E$2:$E$133,'Quarterly Information'!$S640,Exchange_Value))/1000,Z640*SUMIF(Lists!$E$2:$E$133,$I640,Exchange_Value)/1000),1)</f>
        <v>0</v>
      </c>
      <c r="CD640" s="218">
        <f>ROUND(IF($I640="Other HFC Blend",(AA640*$L640*SUMIF(Lists!$E$2:$E$133,'Quarterly Information'!$K640,Exchange_Value)+AA640*$N640*SUMIF(Lists!$E$2:$E$133,'Quarterly Information'!$M640,Exchange_Value)+AA640*$P640*SUMIF(Lists!$E$2:$E$133,'Quarterly Information'!$O640,Exchange_Value)+AA640*$R640*SUMIF(Lists!$E$2:$E$133,'Quarterly Information'!$Q640,Exchange_Value)+AA640*$T640*SUMIF(Lists!$E$2:$E$133,'Quarterly Information'!$S640,Exchange_Value))/1000,AA640*SUMIF(Lists!$E$2:$E$133,$I640,Exchange_Value)/1000),1)</f>
        <v>0</v>
      </c>
      <c r="CE640" s="218">
        <f>ROUND(IF($I640="Other HFC Blend",(AB640*$L640*SUMIF(Lists!$E$2:$E$133,'Quarterly Information'!$K640,Exchange_Value)+AB640*$N640*SUMIF(Lists!$E$2:$E$133,'Quarterly Information'!$M640,Exchange_Value)+AB640*$P640*SUMIF(Lists!$E$2:$E$133,'Quarterly Information'!$O640,Exchange_Value)+AB640*$R640*SUMIF(Lists!$E$2:$E$133,'Quarterly Information'!$Q640,Exchange_Value)+AB640*$T640*SUMIF(Lists!$E$2:$E$133,'Quarterly Information'!$S640,Exchange_Value))/1000,AB640*SUMIF(Lists!$E$2:$E$133,$I640,Exchange_Value)/1000),1)</f>
        <v>0</v>
      </c>
      <c r="CF640" s="218">
        <f>ROUND(IF($I640="Other HFC Blend",(AC640*$L640*SUMIF(Lists!$E$2:$E$133,'Quarterly Information'!$K640,Exchange_Value)+AC640*$N640*SUMIF(Lists!$E$2:$E$133,'Quarterly Information'!$M640,Exchange_Value)+AC640*$P640*SUMIF(Lists!$E$2:$E$133,'Quarterly Information'!$O640,Exchange_Value)+AC640*$R640*SUMIF(Lists!$E$2:$E$133,'Quarterly Information'!$Q640,Exchange_Value)+AC640*$T640*SUMIF(Lists!$E$2:$E$133,'Quarterly Information'!$S640,Exchange_Value))/1000,AC640*SUMIF(Lists!$E$2:$E$133,$I640,Exchange_Value)/1000),1)</f>
        <v>0</v>
      </c>
      <c r="CG640" s="218">
        <f>ROUND(IF($I640="Other HFC Blend",(AD640*$L640*SUMIF(Lists!$E$2:$E$133,'Quarterly Information'!$K640,Exchange_Value)+AD640*$N640*SUMIF(Lists!$E$2:$E$133,'Quarterly Information'!$M640,Exchange_Value)+AD640*$P640*SUMIF(Lists!$E$2:$E$133,'Quarterly Information'!$O640,Exchange_Value)+AD640*$R640*SUMIF(Lists!$E$2:$E$133,'Quarterly Information'!$Q640,Exchange_Value)+AD640*$T640*SUMIF(Lists!$E$2:$E$133,'Quarterly Information'!$S640,Exchange_Value))/1000,AD640*SUMIF(Lists!$E$2:$E$133,$I640,Exchange_Value)/1000),1)</f>
        <v>0</v>
      </c>
      <c r="CH640" s="218">
        <f>ROUND(IF($I640="Other HFC Blend",(AE640*$L640*SUMIF(Lists!$E$2:$E$133,'Quarterly Information'!$K640,Exchange_Value)+AE640*$N640*SUMIF(Lists!$E$2:$E$133,'Quarterly Information'!$M640,Exchange_Value)+AE640*$P640*SUMIF(Lists!$E$2:$E$133,'Quarterly Information'!$O640,Exchange_Value)+AE640*$R640*SUMIF(Lists!$E$2:$E$133,'Quarterly Information'!$Q640,Exchange_Value)+AE640*$T640*SUMIF(Lists!$E$2:$E$133,'Quarterly Information'!$S640,Exchange_Value))/1000,AE640*SUMIF(Lists!$E$2:$E$133,$I640,Exchange_Value)/1000),1)</f>
        <v>0</v>
      </c>
      <c r="CI640" s="218">
        <f>ROUND(IF($I640="Other HFC Blend",(AF640*$L640*SUMIF(Lists!$E$2:$E$133,'Quarterly Information'!$K640,Exchange_Value)+AF640*$N640*SUMIF(Lists!$E$2:$E$133,'Quarterly Information'!$M640,Exchange_Value)+AF640*$P640*SUMIF(Lists!$E$2:$E$133,'Quarterly Information'!$O640,Exchange_Value)+AF640*$R640*SUMIF(Lists!$E$2:$E$133,'Quarterly Information'!$Q640,Exchange_Value)+AF640*$T640*SUMIF(Lists!$E$2:$E$133,'Quarterly Information'!$S640,Exchange_Value))/1000,AF640*SUMIF(Lists!$E$2:$E$133,$I640,Exchange_Value)/1000),1)</f>
        <v>0</v>
      </c>
    </row>
    <row r="641" spans="1:87" ht="14" x14ac:dyDescent="0.25">
      <c r="A641" s="39">
        <v>599</v>
      </c>
      <c r="B641" s="90" t="str">
        <f t="shared" si="428"/>
        <v/>
      </c>
      <c r="C641" s="159"/>
      <c r="D641" s="91"/>
      <c r="E641" s="174"/>
      <c r="F641" s="92"/>
      <c r="G641" s="93"/>
      <c r="H641" s="94"/>
      <c r="I641" s="92"/>
      <c r="J641" s="200"/>
      <c r="K641" s="210"/>
      <c r="L641" s="95"/>
      <c r="M641" s="92"/>
      <c r="N641" s="95"/>
      <c r="O641" s="92"/>
      <c r="P641" s="95"/>
      <c r="Q641" s="128"/>
      <c r="R641" s="95"/>
      <c r="S641" s="128"/>
      <c r="T641" s="211"/>
      <c r="U641" s="203"/>
      <c r="V641" s="92"/>
      <c r="W641" s="96"/>
      <c r="X641" s="92"/>
      <c r="Y641" s="220"/>
      <c r="Z641" s="226"/>
      <c r="AA641" s="165"/>
      <c r="AB641" s="165"/>
      <c r="AC641" s="165"/>
      <c r="AD641" s="165"/>
      <c r="AE641" s="165"/>
      <c r="AF641" s="168"/>
      <c r="AG641"/>
      <c r="AH641" s="107">
        <f t="shared" si="430"/>
        <v>0</v>
      </c>
      <c r="AI641" s="107">
        <f t="shared" si="431"/>
        <v>0</v>
      </c>
      <c r="AJ641" s="107">
        <f t="shared" si="432"/>
        <v>0</v>
      </c>
      <c r="AK641" s="107">
        <f t="shared" si="433"/>
        <v>0</v>
      </c>
      <c r="AL641" s="107">
        <f t="shared" si="434"/>
        <v>0</v>
      </c>
      <c r="AM641" s="107">
        <f t="shared" si="429"/>
        <v>0</v>
      </c>
      <c r="AO641" s="161" t="e">
        <f t="shared" si="435"/>
        <v>#DIV/0!</v>
      </c>
      <c r="AP641" s="161" t="e">
        <f t="shared" si="436"/>
        <v>#DIV/0!</v>
      </c>
      <c r="AQ641" s="161" t="e">
        <f t="shared" si="437"/>
        <v>#DIV/0!</v>
      </c>
      <c r="AR641" s="161" t="e">
        <f t="shared" si="438"/>
        <v>#DIV/0!</v>
      </c>
      <c r="AS641" s="161" t="e">
        <f t="shared" si="439"/>
        <v>#DIV/0!</v>
      </c>
      <c r="AT641" s="107">
        <f t="shared" si="440"/>
        <v>0</v>
      </c>
      <c r="AU641" s="161" t="e">
        <f t="shared" si="441"/>
        <v>#DIV/0!</v>
      </c>
      <c r="AV641" s="161" t="e">
        <f t="shared" si="442"/>
        <v>#DIV/0!</v>
      </c>
      <c r="AW641" s="161" t="e">
        <f t="shared" si="443"/>
        <v>#DIV/0!</v>
      </c>
      <c r="AX641" s="161" t="e">
        <f t="shared" si="444"/>
        <v>#DIV/0!</v>
      </c>
      <c r="AY641" s="161" t="e">
        <f t="shared" si="445"/>
        <v>#DIV/0!</v>
      </c>
      <c r="AZ641" s="107">
        <f t="shared" si="446"/>
        <v>0</v>
      </c>
      <c r="BA641" s="161" t="e">
        <f t="shared" si="447"/>
        <v>#DIV/0!</v>
      </c>
      <c r="BB641" s="161" t="e">
        <f t="shared" si="448"/>
        <v>#DIV/0!</v>
      </c>
      <c r="BC641" s="161" t="e">
        <f t="shared" si="449"/>
        <v>#DIV/0!</v>
      </c>
      <c r="BD641" s="161" t="e">
        <f t="shared" si="450"/>
        <v>#DIV/0!</v>
      </c>
      <c r="BE641" s="161" t="e">
        <f t="shared" si="451"/>
        <v>#DIV/0!</v>
      </c>
      <c r="BF641" s="107">
        <f t="shared" si="452"/>
        <v>0</v>
      </c>
      <c r="BG641" s="161" t="e">
        <f t="shared" si="453"/>
        <v>#DIV/0!</v>
      </c>
      <c r="BH641" s="161" t="e">
        <f t="shared" si="454"/>
        <v>#DIV/0!</v>
      </c>
      <c r="BI641" s="161" t="e">
        <f t="shared" si="455"/>
        <v>#DIV/0!</v>
      </c>
      <c r="BJ641" s="161" t="e">
        <f t="shared" si="456"/>
        <v>#DIV/0!</v>
      </c>
      <c r="BK641" s="161" t="e">
        <f t="shared" si="457"/>
        <v>#DIV/0!</v>
      </c>
      <c r="BL641" s="107">
        <f t="shared" si="458"/>
        <v>0</v>
      </c>
      <c r="BM641" s="161" t="e">
        <f t="shared" si="459"/>
        <v>#DIV/0!</v>
      </c>
      <c r="BN641" s="161" t="e">
        <f t="shared" si="460"/>
        <v>#DIV/0!</v>
      </c>
      <c r="BO641" s="161" t="e">
        <f t="shared" si="461"/>
        <v>#DIV/0!</v>
      </c>
      <c r="BP641" s="161" t="e">
        <f t="shared" si="462"/>
        <v>#DIV/0!</v>
      </c>
      <c r="BQ641" s="161" t="e">
        <f t="shared" si="463"/>
        <v>#DIV/0!</v>
      </c>
      <c r="BR641" s="107">
        <f t="shared" si="464"/>
        <v>0</v>
      </c>
      <c r="BS641" s="161" t="e">
        <f t="shared" si="465"/>
        <v>#DIV/0!</v>
      </c>
      <c r="BT641" s="161" t="e">
        <f t="shared" si="466"/>
        <v>#DIV/0!</v>
      </c>
      <c r="BU641" s="161" t="e">
        <f t="shared" si="467"/>
        <v>#DIV/0!</v>
      </c>
      <c r="BV641" s="161" t="e">
        <f t="shared" si="468"/>
        <v>#DIV/0!</v>
      </c>
      <c r="BW641" s="161" t="e">
        <f t="shared" si="469"/>
        <v>#DIV/0!</v>
      </c>
      <c r="BX641" s="107">
        <f t="shared" si="470"/>
        <v>0</v>
      </c>
      <c r="BZ641" s="40" t="e">
        <f>VLOOKUP(I641,Lists!$D$2:$D$19,1,FALSE)</f>
        <v>#N/A</v>
      </c>
      <c r="CA641" s="40" t="e">
        <f>VLOOKUP($I641,Blends!$B$2:$B$115,1,FALSE)</f>
        <v>#N/A</v>
      </c>
      <c r="CC641" s="218">
        <f>ROUND(IF($I641="Other HFC Blend",(Z641*$L641*SUMIF(Lists!$E$2:$E$133,'Quarterly Information'!$K641,Exchange_Value)+Z641*$N641*SUMIF(Lists!$E$2:$E$133,'Quarterly Information'!$M641,Exchange_Value)+Z641*$P641*SUMIF(Lists!$E$2:$E$133,'Quarterly Information'!$O641,Exchange_Value)+Z641*$R641*SUMIF(Lists!$E$2:$E$133,'Quarterly Information'!$Q641,Exchange_Value)+Z641*$T641*SUMIF(Lists!$E$2:$E$133,'Quarterly Information'!$S641,Exchange_Value))/1000,Z641*SUMIF(Lists!$E$2:$E$133,$I641,Exchange_Value)/1000),1)</f>
        <v>0</v>
      </c>
      <c r="CD641" s="218">
        <f>ROUND(IF($I641="Other HFC Blend",(AA641*$L641*SUMIF(Lists!$E$2:$E$133,'Quarterly Information'!$K641,Exchange_Value)+AA641*$N641*SUMIF(Lists!$E$2:$E$133,'Quarterly Information'!$M641,Exchange_Value)+AA641*$P641*SUMIF(Lists!$E$2:$E$133,'Quarterly Information'!$O641,Exchange_Value)+AA641*$R641*SUMIF(Lists!$E$2:$E$133,'Quarterly Information'!$Q641,Exchange_Value)+AA641*$T641*SUMIF(Lists!$E$2:$E$133,'Quarterly Information'!$S641,Exchange_Value))/1000,AA641*SUMIF(Lists!$E$2:$E$133,$I641,Exchange_Value)/1000),1)</f>
        <v>0</v>
      </c>
      <c r="CE641" s="218">
        <f>ROUND(IF($I641="Other HFC Blend",(AB641*$L641*SUMIF(Lists!$E$2:$E$133,'Quarterly Information'!$K641,Exchange_Value)+AB641*$N641*SUMIF(Lists!$E$2:$E$133,'Quarterly Information'!$M641,Exchange_Value)+AB641*$P641*SUMIF(Lists!$E$2:$E$133,'Quarterly Information'!$O641,Exchange_Value)+AB641*$R641*SUMIF(Lists!$E$2:$E$133,'Quarterly Information'!$Q641,Exchange_Value)+AB641*$T641*SUMIF(Lists!$E$2:$E$133,'Quarterly Information'!$S641,Exchange_Value))/1000,AB641*SUMIF(Lists!$E$2:$E$133,$I641,Exchange_Value)/1000),1)</f>
        <v>0</v>
      </c>
      <c r="CF641" s="218">
        <f>ROUND(IF($I641="Other HFC Blend",(AC641*$L641*SUMIF(Lists!$E$2:$E$133,'Quarterly Information'!$K641,Exchange_Value)+AC641*$N641*SUMIF(Lists!$E$2:$E$133,'Quarterly Information'!$M641,Exchange_Value)+AC641*$P641*SUMIF(Lists!$E$2:$E$133,'Quarterly Information'!$O641,Exchange_Value)+AC641*$R641*SUMIF(Lists!$E$2:$E$133,'Quarterly Information'!$Q641,Exchange_Value)+AC641*$T641*SUMIF(Lists!$E$2:$E$133,'Quarterly Information'!$S641,Exchange_Value))/1000,AC641*SUMIF(Lists!$E$2:$E$133,$I641,Exchange_Value)/1000),1)</f>
        <v>0</v>
      </c>
      <c r="CG641" s="218">
        <f>ROUND(IF($I641="Other HFC Blend",(AD641*$L641*SUMIF(Lists!$E$2:$E$133,'Quarterly Information'!$K641,Exchange_Value)+AD641*$N641*SUMIF(Lists!$E$2:$E$133,'Quarterly Information'!$M641,Exchange_Value)+AD641*$P641*SUMIF(Lists!$E$2:$E$133,'Quarterly Information'!$O641,Exchange_Value)+AD641*$R641*SUMIF(Lists!$E$2:$E$133,'Quarterly Information'!$Q641,Exchange_Value)+AD641*$T641*SUMIF(Lists!$E$2:$E$133,'Quarterly Information'!$S641,Exchange_Value))/1000,AD641*SUMIF(Lists!$E$2:$E$133,$I641,Exchange_Value)/1000),1)</f>
        <v>0</v>
      </c>
      <c r="CH641" s="218">
        <f>ROUND(IF($I641="Other HFC Blend",(AE641*$L641*SUMIF(Lists!$E$2:$E$133,'Quarterly Information'!$K641,Exchange_Value)+AE641*$N641*SUMIF(Lists!$E$2:$E$133,'Quarterly Information'!$M641,Exchange_Value)+AE641*$P641*SUMIF(Lists!$E$2:$E$133,'Quarterly Information'!$O641,Exchange_Value)+AE641*$R641*SUMIF(Lists!$E$2:$E$133,'Quarterly Information'!$Q641,Exchange_Value)+AE641*$T641*SUMIF(Lists!$E$2:$E$133,'Quarterly Information'!$S641,Exchange_Value))/1000,AE641*SUMIF(Lists!$E$2:$E$133,$I641,Exchange_Value)/1000),1)</f>
        <v>0</v>
      </c>
      <c r="CI641" s="218">
        <f>ROUND(IF($I641="Other HFC Blend",(AF641*$L641*SUMIF(Lists!$E$2:$E$133,'Quarterly Information'!$K641,Exchange_Value)+AF641*$N641*SUMIF(Lists!$E$2:$E$133,'Quarterly Information'!$M641,Exchange_Value)+AF641*$P641*SUMIF(Lists!$E$2:$E$133,'Quarterly Information'!$O641,Exchange_Value)+AF641*$R641*SUMIF(Lists!$E$2:$E$133,'Quarterly Information'!$Q641,Exchange_Value)+AF641*$T641*SUMIF(Lists!$E$2:$E$133,'Quarterly Information'!$S641,Exchange_Value))/1000,AF641*SUMIF(Lists!$E$2:$E$133,$I641,Exchange_Value)/1000),1)</f>
        <v>0</v>
      </c>
    </row>
    <row r="642" spans="1:87" ht="14" x14ac:dyDescent="0.25">
      <c r="A642" s="39">
        <v>600</v>
      </c>
      <c r="B642" s="90" t="str">
        <f t="shared" si="428"/>
        <v/>
      </c>
      <c r="C642" s="159"/>
      <c r="D642" s="91"/>
      <c r="E642" s="174"/>
      <c r="F642" s="92"/>
      <c r="G642" s="93"/>
      <c r="H642" s="94"/>
      <c r="I642" s="92"/>
      <c r="J642" s="200"/>
      <c r="K642" s="210"/>
      <c r="L642" s="95"/>
      <c r="M642" s="92"/>
      <c r="N642" s="95"/>
      <c r="O642" s="92"/>
      <c r="P642" s="95"/>
      <c r="Q642" s="128"/>
      <c r="R642" s="95"/>
      <c r="S642" s="128"/>
      <c r="T642" s="211"/>
      <c r="U642" s="203"/>
      <c r="V642" s="92"/>
      <c r="W642" s="96"/>
      <c r="X642" s="92"/>
      <c r="Y642" s="220"/>
      <c r="Z642" s="226"/>
      <c r="AA642" s="165"/>
      <c r="AB642" s="165"/>
      <c r="AC642" s="165"/>
      <c r="AD642" s="165"/>
      <c r="AE642" s="165"/>
      <c r="AF642" s="168"/>
      <c r="AG642"/>
      <c r="AH642" s="107">
        <f t="shared" si="430"/>
        <v>0</v>
      </c>
      <c r="AI642" s="107">
        <f t="shared" si="431"/>
        <v>0</v>
      </c>
      <c r="AJ642" s="107">
        <f t="shared" si="432"/>
        <v>0</v>
      </c>
      <c r="AK642" s="107">
        <f t="shared" si="433"/>
        <v>0</v>
      </c>
      <c r="AL642" s="107">
        <f t="shared" si="434"/>
        <v>0</v>
      </c>
      <c r="AM642" s="107">
        <f t="shared" si="429"/>
        <v>0</v>
      </c>
      <c r="AO642" s="161" t="e">
        <f t="shared" si="435"/>
        <v>#DIV/0!</v>
      </c>
      <c r="AP642" s="161" t="e">
        <f t="shared" si="436"/>
        <v>#DIV/0!</v>
      </c>
      <c r="AQ642" s="161" t="e">
        <f t="shared" si="437"/>
        <v>#DIV/0!</v>
      </c>
      <c r="AR642" s="161" t="e">
        <f t="shared" si="438"/>
        <v>#DIV/0!</v>
      </c>
      <c r="AS642" s="161" t="e">
        <f t="shared" si="439"/>
        <v>#DIV/0!</v>
      </c>
      <c r="AT642" s="107">
        <f t="shared" si="440"/>
        <v>0</v>
      </c>
      <c r="AU642" s="161" t="e">
        <f t="shared" si="441"/>
        <v>#DIV/0!</v>
      </c>
      <c r="AV642" s="161" t="e">
        <f t="shared" si="442"/>
        <v>#DIV/0!</v>
      </c>
      <c r="AW642" s="161" t="e">
        <f t="shared" si="443"/>
        <v>#DIV/0!</v>
      </c>
      <c r="AX642" s="161" t="e">
        <f t="shared" si="444"/>
        <v>#DIV/0!</v>
      </c>
      <c r="AY642" s="161" t="e">
        <f t="shared" si="445"/>
        <v>#DIV/0!</v>
      </c>
      <c r="AZ642" s="107">
        <f t="shared" si="446"/>
        <v>0</v>
      </c>
      <c r="BA642" s="161" t="e">
        <f t="shared" si="447"/>
        <v>#DIV/0!</v>
      </c>
      <c r="BB642" s="161" t="e">
        <f t="shared" si="448"/>
        <v>#DIV/0!</v>
      </c>
      <c r="BC642" s="161" t="e">
        <f t="shared" si="449"/>
        <v>#DIV/0!</v>
      </c>
      <c r="BD642" s="161" t="e">
        <f t="shared" si="450"/>
        <v>#DIV/0!</v>
      </c>
      <c r="BE642" s="161" t="e">
        <f t="shared" si="451"/>
        <v>#DIV/0!</v>
      </c>
      <c r="BF642" s="107">
        <f t="shared" si="452"/>
        <v>0</v>
      </c>
      <c r="BG642" s="161" t="e">
        <f t="shared" si="453"/>
        <v>#DIV/0!</v>
      </c>
      <c r="BH642" s="161" t="e">
        <f t="shared" si="454"/>
        <v>#DIV/0!</v>
      </c>
      <c r="BI642" s="161" t="e">
        <f t="shared" si="455"/>
        <v>#DIV/0!</v>
      </c>
      <c r="BJ642" s="161" t="e">
        <f t="shared" si="456"/>
        <v>#DIV/0!</v>
      </c>
      <c r="BK642" s="161" t="e">
        <f t="shared" si="457"/>
        <v>#DIV/0!</v>
      </c>
      <c r="BL642" s="107">
        <f t="shared" si="458"/>
        <v>0</v>
      </c>
      <c r="BM642" s="161" t="e">
        <f t="shared" si="459"/>
        <v>#DIV/0!</v>
      </c>
      <c r="BN642" s="161" t="e">
        <f t="shared" si="460"/>
        <v>#DIV/0!</v>
      </c>
      <c r="BO642" s="161" t="e">
        <f t="shared" si="461"/>
        <v>#DIV/0!</v>
      </c>
      <c r="BP642" s="161" t="e">
        <f t="shared" si="462"/>
        <v>#DIV/0!</v>
      </c>
      <c r="BQ642" s="161" t="e">
        <f t="shared" si="463"/>
        <v>#DIV/0!</v>
      </c>
      <c r="BR642" s="107">
        <f t="shared" si="464"/>
        <v>0</v>
      </c>
      <c r="BS642" s="161" t="e">
        <f t="shared" si="465"/>
        <v>#DIV/0!</v>
      </c>
      <c r="BT642" s="161" t="e">
        <f t="shared" si="466"/>
        <v>#DIV/0!</v>
      </c>
      <c r="BU642" s="161" t="e">
        <f t="shared" si="467"/>
        <v>#DIV/0!</v>
      </c>
      <c r="BV642" s="161" t="e">
        <f t="shared" si="468"/>
        <v>#DIV/0!</v>
      </c>
      <c r="BW642" s="161" t="e">
        <f t="shared" si="469"/>
        <v>#DIV/0!</v>
      </c>
      <c r="BX642" s="107">
        <f t="shared" si="470"/>
        <v>0</v>
      </c>
      <c r="BZ642" s="40" t="e">
        <f>VLOOKUP(I642,Lists!$D$2:$D$19,1,FALSE)</f>
        <v>#N/A</v>
      </c>
      <c r="CA642" s="40" t="e">
        <f>VLOOKUP($I642,Blends!$B$2:$B$115,1,FALSE)</f>
        <v>#N/A</v>
      </c>
      <c r="CC642" s="218">
        <f>ROUND(IF($I642="Other HFC Blend",(Z642*$L642*SUMIF(Lists!$E$2:$E$133,'Quarterly Information'!$K642,Exchange_Value)+Z642*$N642*SUMIF(Lists!$E$2:$E$133,'Quarterly Information'!$M642,Exchange_Value)+Z642*$P642*SUMIF(Lists!$E$2:$E$133,'Quarterly Information'!$O642,Exchange_Value)+Z642*$R642*SUMIF(Lists!$E$2:$E$133,'Quarterly Information'!$Q642,Exchange_Value)+Z642*$T642*SUMIF(Lists!$E$2:$E$133,'Quarterly Information'!$S642,Exchange_Value))/1000,Z642*SUMIF(Lists!$E$2:$E$133,$I642,Exchange_Value)/1000),1)</f>
        <v>0</v>
      </c>
      <c r="CD642" s="218">
        <f>ROUND(IF($I642="Other HFC Blend",(AA642*$L642*SUMIF(Lists!$E$2:$E$133,'Quarterly Information'!$K642,Exchange_Value)+AA642*$N642*SUMIF(Lists!$E$2:$E$133,'Quarterly Information'!$M642,Exchange_Value)+AA642*$P642*SUMIF(Lists!$E$2:$E$133,'Quarterly Information'!$O642,Exchange_Value)+AA642*$R642*SUMIF(Lists!$E$2:$E$133,'Quarterly Information'!$Q642,Exchange_Value)+AA642*$T642*SUMIF(Lists!$E$2:$E$133,'Quarterly Information'!$S642,Exchange_Value))/1000,AA642*SUMIF(Lists!$E$2:$E$133,$I642,Exchange_Value)/1000),1)</f>
        <v>0</v>
      </c>
      <c r="CE642" s="218">
        <f>ROUND(IF($I642="Other HFC Blend",(AB642*$L642*SUMIF(Lists!$E$2:$E$133,'Quarterly Information'!$K642,Exchange_Value)+AB642*$N642*SUMIF(Lists!$E$2:$E$133,'Quarterly Information'!$M642,Exchange_Value)+AB642*$P642*SUMIF(Lists!$E$2:$E$133,'Quarterly Information'!$O642,Exchange_Value)+AB642*$R642*SUMIF(Lists!$E$2:$E$133,'Quarterly Information'!$Q642,Exchange_Value)+AB642*$T642*SUMIF(Lists!$E$2:$E$133,'Quarterly Information'!$S642,Exchange_Value))/1000,AB642*SUMIF(Lists!$E$2:$E$133,$I642,Exchange_Value)/1000),1)</f>
        <v>0</v>
      </c>
      <c r="CF642" s="218">
        <f>ROUND(IF($I642="Other HFC Blend",(AC642*$L642*SUMIF(Lists!$E$2:$E$133,'Quarterly Information'!$K642,Exchange_Value)+AC642*$N642*SUMIF(Lists!$E$2:$E$133,'Quarterly Information'!$M642,Exchange_Value)+AC642*$P642*SUMIF(Lists!$E$2:$E$133,'Quarterly Information'!$O642,Exchange_Value)+AC642*$R642*SUMIF(Lists!$E$2:$E$133,'Quarterly Information'!$Q642,Exchange_Value)+AC642*$T642*SUMIF(Lists!$E$2:$E$133,'Quarterly Information'!$S642,Exchange_Value))/1000,AC642*SUMIF(Lists!$E$2:$E$133,$I642,Exchange_Value)/1000),1)</f>
        <v>0</v>
      </c>
      <c r="CG642" s="218">
        <f>ROUND(IF($I642="Other HFC Blend",(AD642*$L642*SUMIF(Lists!$E$2:$E$133,'Quarterly Information'!$K642,Exchange_Value)+AD642*$N642*SUMIF(Lists!$E$2:$E$133,'Quarterly Information'!$M642,Exchange_Value)+AD642*$P642*SUMIF(Lists!$E$2:$E$133,'Quarterly Information'!$O642,Exchange_Value)+AD642*$R642*SUMIF(Lists!$E$2:$E$133,'Quarterly Information'!$Q642,Exchange_Value)+AD642*$T642*SUMIF(Lists!$E$2:$E$133,'Quarterly Information'!$S642,Exchange_Value))/1000,AD642*SUMIF(Lists!$E$2:$E$133,$I642,Exchange_Value)/1000),1)</f>
        <v>0</v>
      </c>
      <c r="CH642" s="218">
        <f>ROUND(IF($I642="Other HFC Blend",(AE642*$L642*SUMIF(Lists!$E$2:$E$133,'Quarterly Information'!$K642,Exchange_Value)+AE642*$N642*SUMIF(Lists!$E$2:$E$133,'Quarterly Information'!$M642,Exchange_Value)+AE642*$P642*SUMIF(Lists!$E$2:$E$133,'Quarterly Information'!$O642,Exchange_Value)+AE642*$R642*SUMIF(Lists!$E$2:$E$133,'Quarterly Information'!$Q642,Exchange_Value)+AE642*$T642*SUMIF(Lists!$E$2:$E$133,'Quarterly Information'!$S642,Exchange_Value))/1000,AE642*SUMIF(Lists!$E$2:$E$133,$I642,Exchange_Value)/1000),1)</f>
        <v>0</v>
      </c>
      <c r="CI642" s="218">
        <f>ROUND(IF($I642="Other HFC Blend",(AF642*$L642*SUMIF(Lists!$E$2:$E$133,'Quarterly Information'!$K642,Exchange_Value)+AF642*$N642*SUMIF(Lists!$E$2:$E$133,'Quarterly Information'!$M642,Exchange_Value)+AF642*$P642*SUMIF(Lists!$E$2:$E$133,'Quarterly Information'!$O642,Exchange_Value)+AF642*$R642*SUMIF(Lists!$E$2:$E$133,'Quarterly Information'!$Q642,Exchange_Value)+AF642*$T642*SUMIF(Lists!$E$2:$E$133,'Quarterly Information'!$S642,Exchange_Value))/1000,AF642*SUMIF(Lists!$E$2:$E$133,$I642,Exchange_Value)/1000),1)</f>
        <v>0</v>
      </c>
    </row>
    <row r="643" spans="1:87" ht="14" x14ac:dyDescent="0.25">
      <c r="A643" s="39">
        <v>601</v>
      </c>
      <c r="B643" s="90" t="str">
        <f t="shared" si="428"/>
        <v/>
      </c>
      <c r="C643" s="159"/>
      <c r="D643" s="91"/>
      <c r="E643" s="174"/>
      <c r="F643" s="92"/>
      <c r="G643" s="93"/>
      <c r="H643" s="94"/>
      <c r="I643" s="92"/>
      <c r="J643" s="200"/>
      <c r="K643" s="210"/>
      <c r="L643" s="95"/>
      <c r="M643" s="92"/>
      <c r="N643" s="95"/>
      <c r="O643" s="92"/>
      <c r="P643" s="95"/>
      <c r="Q643" s="128"/>
      <c r="R643" s="95"/>
      <c r="S643" s="128"/>
      <c r="T643" s="211"/>
      <c r="U643" s="203"/>
      <c r="V643" s="92"/>
      <c r="W643" s="96"/>
      <c r="X643" s="92"/>
      <c r="Y643" s="220"/>
      <c r="Z643" s="226"/>
      <c r="AA643" s="165"/>
      <c r="AB643" s="165"/>
      <c r="AC643" s="165"/>
      <c r="AD643" s="165"/>
      <c r="AE643" s="165"/>
      <c r="AF643" s="168"/>
      <c r="AG643"/>
      <c r="AH643" s="107">
        <f t="shared" si="430"/>
        <v>0</v>
      </c>
      <c r="AI643" s="107">
        <f t="shared" si="431"/>
        <v>0</v>
      </c>
      <c r="AJ643" s="107">
        <f t="shared" si="432"/>
        <v>0</v>
      </c>
      <c r="AK643" s="107">
        <f t="shared" si="433"/>
        <v>0</v>
      </c>
      <c r="AL643" s="107">
        <f t="shared" si="434"/>
        <v>0</v>
      </c>
      <c r="AM643" s="107">
        <f t="shared" si="429"/>
        <v>0</v>
      </c>
      <c r="AO643" s="161" t="e">
        <f t="shared" si="435"/>
        <v>#DIV/0!</v>
      </c>
      <c r="AP643" s="161" t="e">
        <f t="shared" si="436"/>
        <v>#DIV/0!</v>
      </c>
      <c r="AQ643" s="161" t="e">
        <f t="shared" si="437"/>
        <v>#DIV/0!</v>
      </c>
      <c r="AR643" s="161" t="e">
        <f t="shared" si="438"/>
        <v>#DIV/0!</v>
      </c>
      <c r="AS643" s="161" t="e">
        <f t="shared" si="439"/>
        <v>#DIV/0!</v>
      </c>
      <c r="AT643" s="107">
        <f t="shared" si="440"/>
        <v>0</v>
      </c>
      <c r="AU643" s="161" t="e">
        <f t="shared" si="441"/>
        <v>#DIV/0!</v>
      </c>
      <c r="AV643" s="161" t="e">
        <f t="shared" si="442"/>
        <v>#DIV/0!</v>
      </c>
      <c r="AW643" s="161" t="e">
        <f t="shared" si="443"/>
        <v>#DIV/0!</v>
      </c>
      <c r="AX643" s="161" t="e">
        <f t="shared" si="444"/>
        <v>#DIV/0!</v>
      </c>
      <c r="AY643" s="161" t="e">
        <f t="shared" si="445"/>
        <v>#DIV/0!</v>
      </c>
      <c r="AZ643" s="107">
        <f t="shared" si="446"/>
        <v>0</v>
      </c>
      <c r="BA643" s="161" t="e">
        <f t="shared" si="447"/>
        <v>#DIV/0!</v>
      </c>
      <c r="BB643" s="161" t="e">
        <f t="shared" si="448"/>
        <v>#DIV/0!</v>
      </c>
      <c r="BC643" s="161" t="e">
        <f t="shared" si="449"/>
        <v>#DIV/0!</v>
      </c>
      <c r="BD643" s="161" t="e">
        <f t="shared" si="450"/>
        <v>#DIV/0!</v>
      </c>
      <c r="BE643" s="161" t="e">
        <f t="shared" si="451"/>
        <v>#DIV/0!</v>
      </c>
      <c r="BF643" s="107">
        <f t="shared" si="452"/>
        <v>0</v>
      </c>
      <c r="BG643" s="161" t="e">
        <f t="shared" si="453"/>
        <v>#DIV/0!</v>
      </c>
      <c r="BH643" s="161" t="e">
        <f t="shared" si="454"/>
        <v>#DIV/0!</v>
      </c>
      <c r="BI643" s="161" t="e">
        <f t="shared" si="455"/>
        <v>#DIV/0!</v>
      </c>
      <c r="BJ643" s="161" t="e">
        <f t="shared" si="456"/>
        <v>#DIV/0!</v>
      </c>
      <c r="BK643" s="161" t="e">
        <f t="shared" si="457"/>
        <v>#DIV/0!</v>
      </c>
      <c r="BL643" s="107">
        <f t="shared" si="458"/>
        <v>0</v>
      </c>
      <c r="BM643" s="161" t="e">
        <f t="shared" si="459"/>
        <v>#DIV/0!</v>
      </c>
      <c r="BN643" s="161" t="e">
        <f t="shared" si="460"/>
        <v>#DIV/0!</v>
      </c>
      <c r="BO643" s="161" t="e">
        <f t="shared" si="461"/>
        <v>#DIV/0!</v>
      </c>
      <c r="BP643" s="161" t="e">
        <f t="shared" si="462"/>
        <v>#DIV/0!</v>
      </c>
      <c r="BQ643" s="161" t="e">
        <f t="shared" si="463"/>
        <v>#DIV/0!</v>
      </c>
      <c r="BR643" s="107">
        <f t="shared" si="464"/>
        <v>0</v>
      </c>
      <c r="BS643" s="161" t="e">
        <f t="shared" si="465"/>
        <v>#DIV/0!</v>
      </c>
      <c r="BT643" s="161" t="e">
        <f t="shared" si="466"/>
        <v>#DIV/0!</v>
      </c>
      <c r="BU643" s="161" t="e">
        <f t="shared" si="467"/>
        <v>#DIV/0!</v>
      </c>
      <c r="BV643" s="161" t="e">
        <f t="shared" si="468"/>
        <v>#DIV/0!</v>
      </c>
      <c r="BW643" s="161" t="e">
        <f t="shared" si="469"/>
        <v>#DIV/0!</v>
      </c>
      <c r="BX643" s="107">
        <f t="shared" si="470"/>
        <v>0</v>
      </c>
      <c r="BZ643" s="40" t="e">
        <f>VLOOKUP(I643,Lists!$D$2:$D$19,1,FALSE)</f>
        <v>#N/A</v>
      </c>
      <c r="CA643" s="40" t="e">
        <f>VLOOKUP($I643,Blends!$B$2:$B$115,1,FALSE)</f>
        <v>#N/A</v>
      </c>
      <c r="CC643" s="218">
        <f>ROUND(IF($I643="Other HFC Blend",(Z643*$L643*SUMIF(Lists!$E$2:$E$133,'Quarterly Information'!$K643,Exchange_Value)+Z643*$N643*SUMIF(Lists!$E$2:$E$133,'Quarterly Information'!$M643,Exchange_Value)+Z643*$P643*SUMIF(Lists!$E$2:$E$133,'Quarterly Information'!$O643,Exchange_Value)+Z643*$R643*SUMIF(Lists!$E$2:$E$133,'Quarterly Information'!$Q643,Exchange_Value)+Z643*$T643*SUMIF(Lists!$E$2:$E$133,'Quarterly Information'!$S643,Exchange_Value))/1000,Z643*SUMIF(Lists!$E$2:$E$133,$I643,Exchange_Value)/1000),1)</f>
        <v>0</v>
      </c>
      <c r="CD643" s="218">
        <f>ROUND(IF($I643="Other HFC Blend",(AA643*$L643*SUMIF(Lists!$E$2:$E$133,'Quarterly Information'!$K643,Exchange_Value)+AA643*$N643*SUMIF(Lists!$E$2:$E$133,'Quarterly Information'!$M643,Exchange_Value)+AA643*$P643*SUMIF(Lists!$E$2:$E$133,'Quarterly Information'!$O643,Exchange_Value)+AA643*$R643*SUMIF(Lists!$E$2:$E$133,'Quarterly Information'!$Q643,Exchange_Value)+AA643*$T643*SUMIF(Lists!$E$2:$E$133,'Quarterly Information'!$S643,Exchange_Value))/1000,AA643*SUMIF(Lists!$E$2:$E$133,$I643,Exchange_Value)/1000),1)</f>
        <v>0</v>
      </c>
      <c r="CE643" s="218">
        <f>ROUND(IF($I643="Other HFC Blend",(AB643*$L643*SUMIF(Lists!$E$2:$E$133,'Quarterly Information'!$K643,Exchange_Value)+AB643*$N643*SUMIF(Lists!$E$2:$E$133,'Quarterly Information'!$M643,Exchange_Value)+AB643*$P643*SUMIF(Lists!$E$2:$E$133,'Quarterly Information'!$O643,Exchange_Value)+AB643*$R643*SUMIF(Lists!$E$2:$E$133,'Quarterly Information'!$Q643,Exchange_Value)+AB643*$T643*SUMIF(Lists!$E$2:$E$133,'Quarterly Information'!$S643,Exchange_Value))/1000,AB643*SUMIF(Lists!$E$2:$E$133,$I643,Exchange_Value)/1000),1)</f>
        <v>0</v>
      </c>
      <c r="CF643" s="218">
        <f>ROUND(IF($I643="Other HFC Blend",(AC643*$L643*SUMIF(Lists!$E$2:$E$133,'Quarterly Information'!$K643,Exchange_Value)+AC643*$N643*SUMIF(Lists!$E$2:$E$133,'Quarterly Information'!$M643,Exchange_Value)+AC643*$P643*SUMIF(Lists!$E$2:$E$133,'Quarterly Information'!$O643,Exchange_Value)+AC643*$R643*SUMIF(Lists!$E$2:$E$133,'Quarterly Information'!$Q643,Exchange_Value)+AC643*$T643*SUMIF(Lists!$E$2:$E$133,'Quarterly Information'!$S643,Exchange_Value))/1000,AC643*SUMIF(Lists!$E$2:$E$133,$I643,Exchange_Value)/1000),1)</f>
        <v>0</v>
      </c>
      <c r="CG643" s="218">
        <f>ROUND(IF($I643="Other HFC Blend",(AD643*$L643*SUMIF(Lists!$E$2:$E$133,'Quarterly Information'!$K643,Exchange_Value)+AD643*$N643*SUMIF(Lists!$E$2:$E$133,'Quarterly Information'!$M643,Exchange_Value)+AD643*$P643*SUMIF(Lists!$E$2:$E$133,'Quarterly Information'!$O643,Exchange_Value)+AD643*$R643*SUMIF(Lists!$E$2:$E$133,'Quarterly Information'!$Q643,Exchange_Value)+AD643*$T643*SUMIF(Lists!$E$2:$E$133,'Quarterly Information'!$S643,Exchange_Value))/1000,AD643*SUMIF(Lists!$E$2:$E$133,$I643,Exchange_Value)/1000),1)</f>
        <v>0</v>
      </c>
      <c r="CH643" s="218">
        <f>ROUND(IF($I643="Other HFC Blend",(AE643*$L643*SUMIF(Lists!$E$2:$E$133,'Quarterly Information'!$K643,Exchange_Value)+AE643*$N643*SUMIF(Lists!$E$2:$E$133,'Quarterly Information'!$M643,Exchange_Value)+AE643*$P643*SUMIF(Lists!$E$2:$E$133,'Quarterly Information'!$O643,Exchange_Value)+AE643*$R643*SUMIF(Lists!$E$2:$E$133,'Quarterly Information'!$Q643,Exchange_Value)+AE643*$T643*SUMIF(Lists!$E$2:$E$133,'Quarterly Information'!$S643,Exchange_Value))/1000,AE643*SUMIF(Lists!$E$2:$E$133,$I643,Exchange_Value)/1000),1)</f>
        <v>0</v>
      </c>
      <c r="CI643" s="218">
        <f>ROUND(IF($I643="Other HFC Blend",(AF643*$L643*SUMIF(Lists!$E$2:$E$133,'Quarterly Information'!$K643,Exchange_Value)+AF643*$N643*SUMIF(Lists!$E$2:$E$133,'Quarterly Information'!$M643,Exchange_Value)+AF643*$P643*SUMIF(Lists!$E$2:$E$133,'Quarterly Information'!$O643,Exchange_Value)+AF643*$R643*SUMIF(Lists!$E$2:$E$133,'Quarterly Information'!$Q643,Exchange_Value)+AF643*$T643*SUMIF(Lists!$E$2:$E$133,'Quarterly Information'!$S643,Exchange_Value))/1000,AF643*SUMIF(Lists!$E$2:$E$133,$I643,Exchange_Value)/1000),1)</f>
        <v>0</v>
      </c>
    </row>
    <row r="644" spans="1:87" ht="14" x14ac:dyDescent="0.25">
      <c r="A644" s="39">
        <v>602</v>
      </c>
      <c r="B644" s="90" t="str">
        <f t="shared" si="428"/>
        <v/>
      </c>
      <c r="C644" s="159"/>
      <c r="D644" s="91"/>
      <c r="E644" s="174"/>
      <c r="F644" s="92"/>
      <c r="G644" s="93"/>
      <c r="H644" s="94"/>
      <c r="I644" s="92"/>
      <c r="J644" s="200"/>
      <c r="K644" s="210"/>
      <c r="L644" s="95"/>
      <c r="M644" s="92"/>
      <c r="N644" s="95"/>
      <c r="O644" s="92"/>
      <c r="P644" s="95"/>
      <c r="Q644" s="128"/>
      <c r="R644" s="95"/>
      <c r="S644" s="128"/>
      <c r="T644" s="211"/>
      <c r="U644" s="203"/>
      <c r="V644" s="92"/>
      <c r="W644" s="96"/>
      <c r="X644" s="92"/>
      <c r="Y644" s="220"/>
      <c r="Z644" s="226"/>
      <c r="AA644" s="165"/>
      <c r="AB644" s="165"/>
      <c r="AC644" s="165"/>
      <c r="AD644" s="165"/>
      <c r="AE644" s="165"/>
      <c r="AF644" s="168"/>
      <c r="AG644"/>
      <c r="AH644" s="107">
        <f t="shared" si="430"/>
        <v>0</v>
      </c>
      <c r="AI644" s="107">
        <f t="shared" si="431"/>
        <v>0</v>
      </c>
      <c r="AJ644" s="107">
        <f t="shared" si="432"/>
        <v>0</v>
      </c>
      <c r="AK644" s="107">
        <f t="shared" si="433"/>
        <v>0</v>
      </c>
      <c r="AL644" s="107">
        <f t="shared" si="434"/>
        <v>0</v>
      </c>
      <c r="AM644" s="107">
        <f t="shared" si="429"/>
        <v>0</v>
      </c>
      <c r="AO644" s="161" t="e">
        <f t="shared" si="435"/>
        <v>#DIV/0!</v>
      </c>
      <c r="AP644" s="161" t="e">
        <f t="shared" si="436"/>
        <v>#DIV/0!</v>
      </c>
      <c r="AQ644" s="161" t="e">
        <f t="shared" si="437"/>
        <v>#DIV/0!</v>
      </c>
      <c r="AR644" s="161" t="e">
        <f t="shared" si="438"/>
        <v>#DIV/0!</v>
      </c>
      <c r="AS644" s="161" t="e">
        <f t="shared" si="439"/>
        <v>#DIV/0!</v>
      </c>
      <c r="AT644" s="107">
        <f t="shared" si="440"/>
        <v>0</v>
      </c>
      <c r="AU644" s="161" t="e">
        <f t="shared" si="441"/>
        <v>#DIV/0!</v>
      </c>
      <c r="AV644" s="161" t="e">
        <f t="shared" si="442"/>
        <v>#DIV/0!</v>
      </c>
      <c r="AW644" s="161" t="e">
        <f t="shared" si="443"/>
        <v>#DIV/0!</v>
      </c>
      <c r="AX644" s="161" t="e">
        <f t="shared" si="444"/>
        <v>#DIV/0!</v>
      </c>
      <c r="AY644" s="161" t="e">
        <f t="shared" si="445"/>
        <v>#DIV/0!</v>
      </c>
      <c r="AZ644" s="107">
        <f t="shared" si="446"/>
        <v>0</v>
      </c>
      <c r="BA644" s="161" t="e">
        <f t="shared" si="447"/>
        <v>#DIV/0!</v>
      </c>
      <c r="BB644" s="161" t="e">
        <f t="shared" si="448"/>
        <v>#DIV/0!</v>
      </c>
      <c r="BC644" s="161" t="e">
        <f t="shared" si="449"/>
        <v>#DIV/0!</v>
      </c>
      <c r="BD644" s="161" t="e">
        <f t="shared" si="450"/>
        <v>#DIV/0!</v>
      </c>
      <c r="BE644" s="161" t="e">
        <f t="shared" si="451"/>
        <v>#DIV/0!</v>
      </c>
      <c r="BF644" s="107">
        <f t="shared" si="452"/>
        <v>0</v>
      </c>
      <c r="BG644" s="161" t="e">
        <f t="shared" si="453"/>
        <v>#DIV/0!</v>
      </c>
      <c r="BH644" s="161" t="e">
        <f t="shared" si="454"/>
        <v>#DIV/0!</v>
      </c>
      <c r="BI644" s="161" t="e">
        <f t="shared" si="455"/>
        <v>#DIV/0!</v>
      </c>
      <c r="BJ644" s="161" t="e">
        <f t="shared" si="456"/>
        <v>#DIV/0!</v>
      </c>
      <c r="BK644" s="161" t="e">
        <f t="shared" si="457"/>
        <v>#DIV/0!</v>
      </c>
      <c r="BL644" s="107">
        <f t="shared" si="458"/>
        <v>0</v>
      </c>
      <c r="BM644" s="161" t="e">
        <f t="shared" si="459"/>
        <v>#DIV/0!</v>
      </c>
      <c r="BN644" s="161" t="e">
        <f t="shared" si="460"/>
        <v>#DIV/0!</v>
      </c>
      <c r="BO644" s="161" t="e">
        <f t="shared" si="461"/>
        <v>#DIV/0!</v>
      </c>
      <c r="BP644" s="161" t="e">
        <f t="shared" si="462"/>
        <v>#DIV/0!</v>
      </c>
      <c r="BQ644" s="161" t="e">
        <f t="shared" si="463"/>
        <v>#DIV/0!</v>
      </c>
      <c r="BR644" s="107">
        <f t="shared" si="464"/>
        <v>0</v>
      </c>
      <c r="BS644" s="161" t="e">
        <f t="shared" si="465"/>
        <v>#DIV/0!</v>
      </c>
      <c r="BT644" s="161" t="e">
        <f t="shared" si="466"/>
        <v>#DIV/0!</v>
      </c>
      <c r="BU644" s="161" t="e">
        <f t="shared" si="467"/>
        <v>#DIV/0!</v>
      </c>
      <c r="BV644" s="161" t="e">
        <f t="shared" si="468"/>
        <v>#DIV/0!</v>
      </c>
      <c r="BW644" s="161" t="e">
        <f t="shared" si="469"/>
        <v>#DIV/0!</v>
      </c>
      <c r="BX644" s="107">
        <f t="shared" si="470"/>
        <v>0</v>
      </c>
      <c r="BZ644" s="40" t="e">
        <f>VLOOKUP(I644,Lists!$D$2:$D$19,1,FALSE)</f>
        <v>#N/A</v>
      </c>
      <c r="CA644" s="40" t="e">
        <f>VLOOKUP($I644,Blends!$B$2:$B$115,1,FALSE)</f>
        <v>#N/A</v>
      </c>
      <c r="CC644" s="218">
        <f>ROUND(IF($I644="Other HFC Blend",(Z644*$L644*SUMIF(Lists!$E$2:$E$133,'Quarterly Information'!$K644,Exchange_Value)+Z644*$N644*SUMIF(Lists!$E$2:$E$133,'Quarterly Information'!$M644,Exchange_Value)+Z644*$P644*SUMIF(Lists!$E$2:$E$133,'Quarterly Information'!$O644,Exchange_Value)+Z644*$R644*SUMIF(Lists!$E$2:$E$133,'Quarterly Information'!$Q644,Exchange_Value)+Z644*$T644*SUMIF(Lists!$E$2:$E$133,'Quarterly Information'!$S644,Exchange_Value))/1000,Z644*SUMIF(Lists!$E$2:$E$133,$I644,Exchange_Value)/1000),1)</f>
        <v>0</v>
      </c>
      <c r="CD644" s="218">
        <f>ROUND(IF($I644="Other HFC Blend",(AA644*$L644*SUMIF(Lists!$E$2:$E$133,'Quarterly Information'!$K644,Exchange_Value)+AA644*$N644*SUMIF(Lists!$E$2:$E$133,'Quarterly Information'!$M644,Exchange_Value)+AA644*$P644*SUMIF(Lists!$E$2:$E$133,'Quarterly Information'!$O644,Exchange_Value)+AA644*$R644*SUMIF(Lists!$E$2:$E$133,'Quarterly Information'!$Q644,Exchange_Value)+AA644*$T644*SUMIF(Lists!$E$2:$E$133,'Quarterly Information'!$S644,Exchange_Value))/1000,AA644*SUMIF(Lists!$E$2:$E$133,$I644,Exchange_Value)/1000),1)</f>
        <v>0</v>
      </c>
      <c r="CE644" s="218">
        <f>ROUND(IF($I644="Other HFC Blend",(AB644*$L644*SUMIF(Lists!$E$2:$E$133,'Quarterly Information'!$K644,Exchange_Value)+AB644*$N644*SUMIF(Lists!$E$2:$E$133,'Quarterly Information'!$M644,Exchange_Value)+AB644*$P644*SUMIF(Lists!$E$2:$E$133,'Quarterly Information'!$O644,Exchange_Value)+AB644*$R644*SUMIF(Lists!$E$2:$E$133,'Quarterly Information'!$Q644,Exchange_Value)+AB644*$T644*SUMIF(Lists!$E$2:$E$133,'Quarterly Information'!$S644,Exchange_Value))/1000,AB644*SUMIF(Lists!$E$2:$E$133,$I644,Exchange_Value)/1000),1)</f>
        <v>0</v>
      </c>
      <c r="CF644" s="218">
        <f>ROUND(IF($I644="Other HFC Blend",(AC644*$L644*SUMIF(Lists!$E$2:$E$133,'Quarterly Information'!$K644,Exchange_Value)+AC644*$N644*SUMIF(Lists!$E$2:$E$133,'Quarterly Information'!$M644,Exchange_Value)+AC644*$P644*SUMIF(Lists!$E$2:$E$133,'Quarterly Information'!$O644,Exchange_Value)+AC644*$R644*SUMIF(Lists!$E$2:$E$133,'Quarterly Information'!$Q644,Exchange_Value)+AC644*$T644*SUMIF(Lists!$E$2:$E$133,'Quarterly Information'!$S644,Exchange_Value))/1000,AC644*SUMIF(Lists!$E$2:$E$133,$I644,Exchange_Value)/1000),1)</f>
        <v>0</v>
      </c>
      <c r="CG644" s="218">
        <f>ROUND(IF($I644="Other HFC Blend",(AD644*$L644*SUMIF(Lists!$E$2:$E$133,'Quarterly Information'!$K644,Exchange_Value)+AD644*$N644*SUMIF(Lists!$E$2:$E$133,'Quarterly Information'!$M644,Exchange_Value)+AD644*$P644*SUMIF(Lists!$E$2:$E$133,'Quarterly Information'!$O644,Exchange_Value)+AD644*$R644*SUMIF(Lists!$E$2:$E$133,'Quarterly Information'!$Q644,Exchange_Value)+AD644*$T644*SUMIF(Lists!$E$2:$E$133,'Quarterly Information'!$S644,Exchange_Value))/1000,AD644*SUMIF(Lists!$E$2:$E$133,$I644,Exchange_Value)/1000),1)</f>
        <v>0</v>
      </c>
      <c r="CH644" s="218">
        <f>ROUND(IF($I644="Other HFC Blend",(AE644*$L644*SUMIF(Lists!$E$2:$E$133,'Quarterly Information'!$K644,Exchange_Value)+AE644*$N644*SUMIF(Lists!$E$2:$E$133,'Quarterly Information'!$M644,Exchange_Value)+AE644*$P644*SUMIF(Lists!$E$2:$E$133,'Quarterly Information'!$O644,Exchange_Value)+AE644*$R644*SUMIF(Lists!$E$2:$E$133,'Quarterly Information'!$Q644,Exchange_Value)+AE644*$T644*SUMIF(Lists!$E$2:$E$133,'Quarterly Information'!$S644,Exchange_Value))/1000,AE644*SUMIF(Lists!$E$2:$E$133,$I644,Exchange_Value)/1000),1)</f>
        <v>0</v>
      </c>
      <c r="CI644" s="218">
        <f>ROUND(IF($I644="Other HFC Blend",(AF644*$L644*SUMIF(Lists!$E$2:$E$133,'Quarterly Information'!$K644,Exchange_Value)+AF644*$N644*SUMIF(Lists!$E$2:$E$133,'Quarterly Information'!$M644,Exchange_Value)+AF644*$P644*SUMIF(Lists!$E$2:$E$133,'Quarterly Information'!$O644,Exchange_Value)+AF644*$R644*SUMIF(Lists!$E$2:$E$133,'Quarterly Information'!$Q644,Exchange_Value)+AF644*$T644*SUMIF(Lists!$E$2:$E$133,'Quarterly Information'!$S644,Exchange_Value))/1000,AF644*SUMIF(Lists!$E$2:$E$133,$I644,Exchange_Value)/1000),1)</f>
        <v>0</v>
      </c>
    </row>
    <row r="645" spans="1:87" ht="14" x14ac:dyDescent="0.25">
      <c r="A645" s="39">
        <v>603</v>
      </c>
      <c r="B645" s="90" t="str">
        <f t="shared" si="428"/>
        <v/>
      </c>
      <c r="C645" s="159"/>
      <c r="D645" s="91"/>
      <c r="E645" s="174"/>
      <c r="F645" s="92"/>
      <c r="G645" s="93"/>
      <c r="H645" s="94"/>
      <c r="I645" s="92"/>
      <c r="J645" s="200"/>
      <c r="K645" s="210"/>
      <c r="L645" s="95"/>
      <c r="M645" s="92"/>
      <c r="N645" s="95"/>
      <c r="O645" s="92"/>
      <c r="P645" s="95"/>
      <c r="Q645" s="128"/>
      <c r="R645" s="95"/>
      <c r="S645" s="128"/>
      <c r="T645" s="211"/>
      <c r="U645" s="203"/>
      <c r="V645" s="92"/>
      <c r="W645" s="96"/>
      <c r="X645" s="92"/>
      <c r="Y645" s="220"/>
      <c r="Z645" s="226"/>
      <c r="AA645" s="165"/>
      <c r="AB645" s="165"/>
      <c r="AC645" s="165"/>
      <c r="AD645" s="165"/>
      <c r="AE645" s="165"/>
      <c r="AF645" s="168"/>
      <c r="AG645"/>
      <c r="AH645" s="107">
        <f t="shared" si="430"/>
        <v>0</v>
      </c>
      <c r="AI645" s="107">
        <f t="shared" si="431"/>
        <v>0</v>
      </c>
      <c r="AJ645" s="107">
        <f t="shared" si="432"/>
        <v>0</v>
      </c>
      <c r="AK645" s="107">
        <f t="shared" si="433"/>
        <v>0</v>
      </c>
      <c r="AL645" s="107">
        <f t="shared" si="434"/>
        <v>0</v>
      </c>
      <c r="AM645" s="107">
        <f t="shared" si="429"/>
        <v>0</v>
      </c>
      <c r="AO645" s="161" t="e">
        <f t="shared" si="435"/>
        <v>#DIV/0!</v>
      </c>
      <c r="AP645" s="161" t="e">
        <f t="shared" si="436"/>
        <v>#DIV/0!</v>
      </c>
      <c r="AQ645" s="161" t="e">
        <f t="shared" si="437"/>
        <v>#DIV/0!</v>
      </c>
      <c r="AR645" s="161" t="e">
        <f t="shared" si="438"/>
        <v>#DIV/0!</v>
      </c>
      <c r="AS645" s="161" t="e">
        <f t="shared" si="439"/>
        <v>#DIV/0!</v>
      </c>
      <c r="AT645" s="107">
        <f t="shared" si="440"/>
        <v>0</v>
      </c>
      <c r="AU645" s="161" t="e">
        <f t="shared" si="441"/>
        <v>#DIV/0!</v>
      </c>
      <c r="AV645" s="161" t="e">
        <f t="shared" si="442"/>
        <v>#DIV/0!</v>
      </c>
      <c r="AW645" s="161" t="e">
        <f t="shared" si="443"/>
        <v>#DIV/0!</v>
      </c>
      <c r="AX645" s="161" t="e">
        <f t="shared" si="444"/>
        <v>#DIV/0!</v>
      </c>
      <c r="AY645" s="161" t="e">
        <f t="shared" si="445"/>
        <v>#DIV/0!</v>
      </c>
      <c r="AZ645" s="107">
        <f t="shared" si="446"/>
        <v>0</v>
      </c>
      <c r="BA645" s="161" t="e">
        <f t="shared" si="447"/>
        <v>#DIV/0!</v>
      </c>
      <c r="BB645" s="161" t="e">
        <f t="shared" si="448"/>
        <v>#DIV/0!</v>
      </c>
      <c r="BC645" s="161" t="e">
        <f t="shared" si="449"/>
        <v>#DIV/0!</v>
      </c>
      <c r="BD645" s="161" t="e">
        <f t="shared" si="450"/>
        <v>#DIV/0!</v>
      </c>
      <c r="BE645" s="161" t="e">
        <f t="shared" si="451"/>
        <v>#DIV/0!</v>
      </c>
      <c r="BF645" s="107">
        <f t="shared" si="452"/>
        <v>0</v>
      </c>
      <c r="BG645" s="161" t="e">
        <f t="shared" si="453"/>
        <v>#DIV/0!</v>
      </c>
      <c r="BH645" s="161" t="e">
        <f t="shared" si="454"/>
        <v>#DIV/0!</v>
      </c>
      <c r="BI645" s="161" t="e">
        <f t="shared" si="455"/>
        <v>#DIV/0!</v>
      </c>
      <c r="BJ645" s="161" t="e">
        <f t="shared" si="456"/>
        <v>#DIV/0!</v>
      </c>
      <c r="BK645" s="161" t="e">
        <f t="shared" si="457"/>
        <v>#DIV/0!</v>
      </c>
      <c r="BL645" s="107">
        <f t="shared" si="458"/>
        <v>0</v>
      </c>
      <c r="BM645" s="161" t="e">
        <f t="shared" si="459"/>
        <v>#DIV/0!</v>
      </c>
      <c r="BN645" s="161" t="e">
        <f t="shared" si="460"/>
        <v>#DIV/0!</v>
      </c>
      <c r="BO645" s="161" t="e">
        <f t="shared" si="461"/>
        <v>#DIV/0!</v>
      </c>
      <c r="BP645" s="161" t="e">
        <f t="shared" si="462"/>
        <v>#DIV/0!</v>
      </c>
      <c r="BQ645" s="161" t="e">
        <f t="shared" si="463"/>
        <v>#DIV/0!</v>
      </c>
      <c r="BR645" s="107">
        <f t="shared" si="464"/>
        <v>0</v>
      </c>
      <c r="BS645" s="161" t="e">
        <f t="shared" si="465"/>
        <v>#DIV/0!</v>
      </c>
      <c r="BT645" s="161" t="e">
        <f t="shared" si="466"/>
        <v>#DIV/0!</v>
      </c>
      <c r="BU645" s="161" t="e">
        <f t="shared" si="467"/>
        <v>#DIV/0!</v>
      </c>
      <c r="BV645" s="161" t="e">
        <f t="shared" si="468"/>
        <v>#DIV/0!</v>
      </c>
      <c r="BW645" s="161" t="e">
        <f t="shared" si="469"/>
        <v>#DIV/0!</v>
      </c>
      <c r="BX645" s="107">
        <f t="shared" si="470"/>
        <v>0</v>
      </c>
      <c r="BZ645" s="40" t="e">
        <f>VLOOKUP(I645,Lists!$D$2:$D$19,1,FALSE)</f>
        <v>#N/A</v>
      </c>
      <c r="CA645" s="40" t="e">
        <f>VLOOKUP($I645,Blends!$B$2:$B$115,1,FALSE)</f>
        <v>#N/A</v>
      </c>
      <c r="CC645" s="218">
        <f>ROUND(IF($I645="Other HFC Blend",(Z645*$L645*SUMIF(Lists!$E$2:$E$133,'Quarterly Information'!$K645,Exchange_Value)+Z645*$N645*SUMIF(Lists!$E$2:$E$133,'Quarterly Information'!$M645,Exchange_Value)+Z645*$P645*SUMIF(Lists!$E$2:$E$133,'Quarterly Information'!$O645,Exchange_Value)+Z645*$R645*SUMIF(Lists!$E$2:$E$133,'Quarterly Information'!$Q645,Exchange_Value)+Z645*$T645*SUMIF(Lists!$E$2:$E$133,'Quarterly Information'!$S645,Exchange_Value))/1000,Z645*SUMIF(Lists!$E$2:$E$133,$I645,Exchange_Value)/1000),1)</f>
        <v>0</v>
      </c>
      <c r="CD645" s="218">
        <f>ROUND(IF($I645="Other HFC Blend",(AA645*$L645*SUMIF(Lists!$E$2:$E$133,'Quarterly Information'!$K645,Exchange_Value)+AA645*$N645*SUMIF(Lists!$E$2:$E$133,'Quarterly Information'!$M645,Exchange_Value)+AA645*$P645*SUMIF(Lists!$E$2:$E$133,'Quarterly Information'!$O645,Exchange_Value)+AA645*$R645*SUMIF(Lists!$E$2:$E$133,'Quarterly Information'!$Q645,Exchange_Value)+AA645*$T645*SUMIF(Lists!$E$2:$E$133,'Quarterly Information'!$S645,Exchange_Value))/1000,AA645*SUMIF(Lists!$E$2:$E$133,$I645,Exchange_Value)/1000),1)</f>
        <v>0</v>
      </c>
      <c r="CE645" s="218">
        <f>ROUND(IF($I645="Other HFC Blend",(AB645*$L645*SUMIF(Lists!$E$2:$E$133,'Quarterly Information'!$K645,Exchange_Value)+AB645*$N645*SUMIF(Lists!$E$2:$E$133,'Quarterly Information'!$M645,Exchange_Value)+AB645*$P645*SUMIF(Lists!$E$2:$E$133,'Quarterly Information'!$O645,Exchange_Value)+AB645*$R645*SUMIF(Lists!$E$2:$E$133,'Quarterly Information'!$Q645,Exchange_Value)+AB645*$T645*SUMIF(Lists!$E$2:$E$133,'Quarterly Information'!$S645,Exchange_Value))/1000,AB645*SUMIF(Lists!$E$2:$E$133,$I645,Exchange_Value)/1000),1)</f>
        <v>0</v>
      </c>
      <c r="CF645" s="218">
        <f>ROUND(IF($I645="Other HFC Blend",(AC645*$L645*SUMIF(Lists!$E$2:$E$133,'Quarterly Information'!$K645,Exchange_Value)+AC645*$N645*SUMIF(Lists!$E$2:$E$133,'Quarterly Information'!$M645,Exchange_Value)+AC645*$P645*SUMIF(Lists!$E$2:$E$133,'Quarterly Information'!$O645,Exchange_Value)+AC645*$R645*SUMIF(Lists!$E$2:$E$133,'Quarterly Information'!$Q645,Exchange_Value)+AC645*$T645*SUMIF(Lists!$E$2:$E$133,'Quarterly Information'!$S645,Exchange_Value))/1000,AC645*SUMIF(Lists!$E$2:$E$133,$I645,Exchange_Value)/1000),1)</f>
        <v>0</v>
      </c>
      <c r="CG645" s="218">
        <f>ROUND(IF($I645="Other HFC Blend",(AD645*$L645*SUMIF(Lists!$E$2:$E$133,'Quarterly Information'!$K645,Exchange_Value)+AD645*$N645*SUMIF(Lists!$E$2:$E$133,'Quarterly Information'!$M645,Exchange_Value)+AD645*$P645*SUMIF(Lists!$E$2:$E$133,'Quarterly Information'!$O645,Exchange_Value)+AD645*$R645*SUMIF(Lists!$E$2:$E$133,'Quarterly Information'!$Q645,Exchange_Value)+AD645*$T645*SUMIF(Lists!$E$2:$E$133,'Quarterly Information'!$S645,Exchange_Value))/1000,AD645*SUMIF(Lists!$E$2:$E$133,$I645,Exchange_Value)/1000),1)</f>
        <v>0</v>
      </c>
      <c r="CH645" s="218">
        <f>ROUND(IF($I645="Other HFC Blend",(AE645*$L645*SUMIF(Lists!$E$2:$E$133,'Quarterly Information'!$K645,Exchange_Value)+AE645*$N645*SUMIF(Lists!$E$2:$E$133,'Quarterly Information'!$M645,Exchange_Value)+AE645*$P645*SUMIF(Lists!$E$2:$E$133,'Quarterly Information'!$O645,Exchange_Value)+AE645*$R645*SUMIF(Lists!$E$2:$E$133,'Quarterly Information'!$Q645,Exchange_Value)+AE645*$T645*SUMIF(Lists!$E$2:$E$133,'Quarterly Information'!$S645,Exchange_Value))/1000,AE645*SUMIF(Lists!$E$2:$E$133,$I645,Exchange_Value)/1000),1)</f>
        <v>0</v>
      </c>
      <c r="CI645" s="218">
        <f>ROUND(IF($I645="Other HFC Blend",(AF645*$L645*SUMIF(Lists!$E$2:$E$133,'Quarterly Information'!$K645,Exchange_Value)+AF645*$N645*SUMIF(Lists!$E$2:$E$133,'Quarterly Information'!$M645,Exchange_Value)+AF645*$P645*SUMIF(Lists!$E$2:$E$133,'Quarterly Information'!$O645,Exchange_Value)+AF645*$R645*SUMIF(Lists!$E$2:$E$133,'Quarterly Information'!$Q645,Exchange_Value)+AF645*$T645*SUMIF(Lists!$E$2:$E$133,'Quarterly Information'!$S645,Exchange_Value))/1000,AF645*SUMIF(Lists!$E$2:$E$133,$I645,Exchange_Value)/1000),1)</f>
        <v>0</v>
      </c>
    </row>
    <row r="646" spans="1:87" ht="14" x14ac:dyDescent="0.25">
      <c r="A646" s="39">
        <v>604</v>
      </c>
      <c r="B646" s="90" t="str">
        <f t="shared" si="428"/>
        <v/>
      </c>
      <c r="C646" s="159"/>
      <c r="D646" s="91"/>
      <c r="E646" s="174"/>
      <c r="F646" s="92"/>
      <c r="G646" s="93"/>
      <c r="H646" s="94"/>
      <c r="I646" s="92"/>
      <c r="J646" s="200"/>
      <c r="K646" s="210"/>
      <c r="L646" s="95"/>
      <c r="M646" s="92"/>
      <c r="N646" s="95"/>
      <c r="O646" s="92"/>
      <c r="P646" s="95"/>
      <c r="Q646" s="128"/>
      <c r="R646" s="95"/>
      <c r="S646" s="128"/>
      <c r="T646" s="211"/>
      <c r="U646" s="203"/>
      <c r="V646" s="92"/>
      <c r="W646" s="96"/>
      <c r="X646" s="92"/>
      <c r="Y646" s="220"/>
      <c r="Z646" s="226"/>
      <c r="AA646" s="165"/>
      <c r="AB646" s="165"/>
      <c r="AC646" s="165"/>
      <c r="AD646" s="165"/>
      <c r="AE646" s="165"/>
      <c r="AF646" s="168"/>
      <c r="AG646"/>
      <c r="AH646" s="107">
        <f t="shared" si="430"/>
        <v>0</v>
      </c>
      <c r="AI646" s="107">
        <f t="shared" si="431"/>
        <v>0</v>
      </c>
      <c r="AJ646" s="107">
        <f t="shared" si="432"/>
        <v>0</v>
      </c>
      <c r="AK646" s="107">
        <f t="shared" si="433"/>
        <v>0</v>
      </c>
      <c r="AL646" s="107">
        <f t="shared" si="434"/>
        <v>0</v>
      </c>
      <c r="AM646" s="107">
        <f t="shared" si="429"/>
        <v>0</v>
      </c>
      <c r="AO646" s="161" t="e">
        <f t="shared" si="435"/>
        <v>#DIV/0!</v>
      </c>
      <c r="AP646" s="161" t="e">
        <f t="shared" si="436"/>
        <v>#DIV/0!</v>
      </c>
      <c r="AQ646" s="161" t="e">
        <f t="shared" si="437"/>
        <v>#DIV/0!</v>
      </c>
      <c r="AR646" s="161" t="e">
        <f t="shared" si="438"/>
        <v>#DIV/0!</v>
      </c>
      <c r="AS646" s="161" t="e">
        <f t="shared" si="439"/>
        <v>#DIV/0!</v>
      </c>
      <c r="AT646" s="107">
        <f t="shared" si="440"/>
        <v>0</v>
      </c>
      <c r="AU646" s="161" t="e">
        <f t="shared" si="441"/>
        <v>#DIV/0!</v>
      </c>
      <c r="AV646" s="161" t="e">
        <f t="shared" si="442"/>
        <v>#DIV/0!</v>
      </c>
      <c r="AW646" s="161" t="e">
        <f t="shared" si="443"/>
        <v>#DIV/0!</v>
      </c>
      <c r="AX646" s="161" t="e">
        <f t="shared" si="444"/>
        <v>#DIV/0!</v>
      </c>
      <c r="AY646" s="161" t="e">
        <f t="shared" si="445"/>
        <v>#DIV/0!</v>
      </c>
      <c r="AZ646" s="107">
        <f t="shared" si="446"/>
        <v>0</v>
      </c>
      <c r="BA646" s="161" t="e">
        <f t="shared" si="447"/>
        <v>#DIV/0!</v>
      </c>
      <c r="BB646" s="161" t="e">
        <f t="shared" si="448"/>
        <v>#DIV/0!</v>
      </c>
      <c r="BC646" s="161" t="e">
        <f t="shared" si="449"/>
        <v>#DIV/0!</v>
      </c>
      <c r="BD646" s="161" t="e">
        <f t="shared" si="450"/>
        <v>#DIV/0!</v>
      </c>
      <c r="BE646" s="161" t="e">
        <f t="shared" si="451"/>
        <v>#DIV/0!</v>
      </c>
      <c r="BF646" s="107">
        <f t="shared" si="452"/>
        <v>0</v>
      </c>
      <c r="BG646" s="161" t="e">
        <f t="shared" si="453"/>
        <v>#DIV/0!</v>
      </c>
      <c r="BH646" s="161" t="e">
        <f t="shared" si="454"/>
        <v>#DIV/0!</v>
      </c>
      <c r="BI646" s="161" t="e">
        <f t="shared" si="455"/>
        <v>#DIV/0!</v>
      </c>
      <c r="BJ646" s="161" t="e">
        <f t="shared" si="456"/>
        <v>#DIV/0!</v>
      </c>
      <c r="BK646" s="161" t="e">
        <f t="shared" si="457"/>
        <v>#DIV/0!</v>
      </c>
      <c r="BL646" s="107">
        <f t="shared" si="458"/>
        <v>0</v>
      </c>
      <c r="BM646" s="161" t="e">
        <f t="shared" si="459"/>
        <v>#DIV/0!</v>
      </c>
      <c r="BN646" s="161" t="e">
        <f t="shared" si="460"/>
        <v>#DIV/0!</v>
      </c>
      <c r="BO646" s="161" t="e">
        <f t="shared" si="461"/>
        <v>#DIV/0!</v>
      </c>
      <c r="BP646" s="161" t="e">
        <f t="shared" si="462"/>
        <v>#DIV/0!</v>
      </c>
      <c r="BQ646" s="161" t="e">
        <f t="shared" si="463"/>
        <v>#DIV/0!</v>
      </c>
      <c r="BR646" s="107">
        <f t="shared" si="464"/>
        <v>0</v>
      </c>
      <c r="BS646" s="161" t="e">
        <f t="shared" si="465"/>
        <v>#DIV/0!</v>
      </c>
      <c r="BT646" s="161" t="e">
        <f t="shared" si="466"/>
        <v>#DIV/0!</v>
      </c>
      <c r="BU646" s="161" t="e">
        <f t="shared" si="467"/>
        <v>#DIV/0!</v>
      </c>
      <c r="BV646" s="161" t="e">
        <f t="shared" si="468"/>
        <v>#DIV/0!</v>
      </c>
      <c r="BW646" s="161" t="e">
        <f t="shared" si="469"/>
        <v>#DIV/0!</v>
      </c>
      <c r="BX646" s="107">
        <f t="shared" si="470"/>
        <v>0</v>
      </c>
      <c r="BZ646" s="40" t="e">
        <f>VLOOKUP(I646,Lists!$D$2:$D$19,1,FALSE)</f>
        <v>#N/A</v>
      </c>
      <c r="CA646" s="40" t="e">
        <f>VLOOKUP($I646,Blends!$B$2:$B$115,1,FALSE)</f>
        <v>#N/A</v>
      </c>
      <c r="CC646" s="218">
        <f>ROUND(IF($I646="Other HFC Blend",(Z646*$L646*SUMIF(Lists!$E$2:$E$133,'Quarterly Information'!$K646,Exchange_Value)+Z646*$N646*SUMIF(Lists!$E$2:$E$133,'Quarterly Information'!$M646,Exchange_Value)+Z646*$P646*SUMIF(Lists!$E$2:$E$133,'Quarterly Information'!$O646,Exchange_Value)+Z646*$R646*SUMIF(Lists!$E$2:$E$133,'Quarterly Information'!$Q646,Exchange_Value)+Z646*$T646*SUMIF(Lists!$E$2:$E$133,'Quarterly Information'!$S646,Exchange_Value))/1000,Z646*SUMIF(Lists!$E$2:$E$133,$I646,Exchange_Value)/1000),1)</f>
        <v>0</v>
      </c>
      <c r="CD646" s="218">
        <f>ROUND(IF($I646="Other HFC Blend",(AA646*$L646*SUMIF(Lists!$E$2:$E$133,'Quarterly Information'!$K646,Exchange_Value)+AA646*$N646*SUMIF(Lists!$E$2:$E$133,'Quarterly Information'!$M646,Exchange_Value)+AA646*$P646*SUMIF(Lists!$E$2:$E$133,'Quarterly Information'!$O646,Exchange_Value)+AA646*$R646*SUMIF(Lists!$E$2:$E$133,'Quarterly Information'!$Q646,Exchange_Value)+AA646*$T646*SUMIF(Lists!$E$2:$E$133,'Quarterly Information'!$S646,Exchange_Value))/1000,AA646*SUMIF(Lists!$E$2:$E$133,$I646,Exchange_Value)/1000),1)</f>
        <v>0</v>
      </c>
      <c r="CE646" s="218">
        <f>ROUND(IF($I646="Other HFC Blend",(AB646*$L646*SUMIF(Lists!$E$2:$E$133,'Quarterly Information'!$K646,Exchange_Value)+AB646*$N646*SUMIF(Lists!$E$2:$E$133,'Quarterly Information'!$M646,Exchange_Value)+AB646*$P646*SUMIF(Lists!$E$2:$E$133,'Quarterly Information'!$O646,Exchange_Value)+AB646*$R646*SUMIF(Lists!$E$2:$E$133,'Quarterly Information'!$Q646,Exchange_Value)+AB646*$T646*SUMIF(Lists!$E$2:$E$133,'Quarterly Information'!$S646,Exchange_Value))/1000,AB646*SUMIF(Lists!$E$2:$E$133,$I646,Exchange_Value)/1000),1)</f>
        <v>0</v>
      </c>
      <c r="CF646" s="218">
        <f>ROUND(IF($I646="Other HFC Blend",(AC646*$L646*SUMIF(Lists!$E$2:$E$133,'Quarterly Information'!$K646,Exchange_Value)+AC646*$N646*SUMIF(Lists!$E$2:$E$133,'Quarterly Information'!$M646,Exchange_Value)+AC646*$P646*SUMIF(Lists!$E$2:$E$133,'Quarterly Information'!$O646,Exchange_Value)+AC646*$R646*SUMIF(Lists!$E$2:$E$133,'Quarterly Information'!$Q646,Exchange_Value)+AC646*$T646*SUMIF(Lists!$E$2:$E$133,'Quarterly Information'!$S646,Exchange_Value))/1000,AC646*SUMIF(Lists!$E$2:$E$133,$I646,Exchange_Value)/1000),1)</f>
        <v>0</v>
      </c>
      <c r="CG646" s="218">
        <f>ROUND(IF($I646="Other HFC Blend",(AD646*$L646*SUMIF(Lists!$E$2:$E$133,'Quarterly Information'!$K646,Exchange_Value)+AD646*$N646*SUMIF(Lists!$E$2:$E$133,'Quarterly Information'!$M646,Exchange_Value)+AD646*$P646*SUMIF(Lists!$E$2:$E$133,'Quarterly Information'!$O646,Exchange_Value)+AD646*$R646*SUMIF(Lists!$E$2:$E$133,'Quarterly Information'!$Q646,Exchange_Value)+AD646*$T646*SUMIF(Lists!$E$2:$E$133,'Quarterly Information'!$S646,Exchange_Value))/1000,AD646*SUMIF(Lists!$E$2:$E$133,$I646,Exchange_Value)/1000),1)</f>
        <v>0</v>
      </c>
      <c r="CH646" s="218">
        <f>ROUND(IF($I646="Other HFC Blend",(AE646*$L646*SUMIF(Lists!$E$2:$E$133,'Quarterly Information'!$K646,Exchange_Value)+AE646*$N646*SUMIF(Lists!$E$2:$E$133,'Quarterly Information'!$M646,Exchange_Value)+AE646*$P646*SUMIF(Lists!$E$2:$E$133,'Quarterly Information'!$O646,Exchange_Value)+AE646*$R646*SUMIF(Lists!$E$2:$E$133,'Quarterly Information'!$Q646,Exchange_Value)+AE646*$T646*SUMIF(Lists!$E$2:$E$133,'Quarterly Information'!$S646,Exchange_Value))/1000,AE646*SUMIF(Lists!$E$2:$E$133,$I646,Exchange_Value)/1000),1)</f>
        <v>0</v>
      </c>
      <c r="CI646" s="218">
        <f>ROUND(IF($I646="Other HFC Blend",(AF646*$L646*SUMIF(Lists!$E$2:$E$133,'Quarterly Information'!$K646,Exchange_Value)+AF646*$N646*SUMIF(Lists!$E$2:$E$133,'Quarterly Information'!$M646,Exchange_Value)+AF646*$P646*SUMIF(Lists!$E$2:$E$133,'Quarterly Information'!$O646,Exchange_Value)+AF646*$R646*SUMIF(Lists!$E$2:$E$133,'Quarterly Information'!$Q646,Exchange_Value)+AF646*$T646*SUMIF(Lists!$E$2:$E$133,'Quarterly Information'!$S646,Exchange_Value))/1000,AF646*SUMIF(Lists!$E$2:$E$133,$I646,Exchange_Value)/1000),1)</f>
        <v>0</v>
      </c>
    </row>
    <row r="647" spans="1:87" ht="14" x14ac:dyDescent="0.25">
      <c r="A647" s="39">
        <v>605</v>
      </c>
      <c r="B647" s="90" t="str">
        <f t="shared" si="428"/>
        <v/>
      </c>
      <c r="C647" s="159"/>
      <c r="D647" s="91"/>
      <c r="E647" s="174"/>
      <c r="F647" s="92"/>
      <c r="G647" s="93"/>
      <c r="H647" s="94"/>
      <c r="I647" s="92"/>
      <c r="J647" s="200"/>
      <c r="K647" s="210"/>
      <c r="L647" s="95"/>
      <c r="M647" s="92"/>
      <c r="N647" s="95"/>
      <c r="O647" s="92"/>
      <c r="P647" s="95"/>
      <c r="Q647" s="128"/>
      <c r="R647" s="95"/>
      <c r="S647" s="128"/>
      <c r="T647" s="211"/>
      <c r="U647" s="203"/>
      <c r="V647" s="92"/>
      <c r="W647" s="96"/>
      <c r="X647" s="92"/>
      <c r="Y647" s="220"/>
      <c r="Z647" s="226"/>
      <c r="AA647" s="165"/>
      <c r="AB647" s="165"/>
      <c r="AC647" s="165"/>
      <c r="AD647" s="165"/>
      <c r="AE647" s="165"/>
      <c r="AF647" s="168"/>
      <c r="AG647"/>
      <c r="AH647" s="107">
        <f t="shared" si="430"/>
        <v>0</v>
      </c>
      <c r="AI647" s="107">
        <f t="shared" si="431"/>
        <v>0</v>
      </c>
      <c r="AJ647" s="107">
        <f t="shared" si="432"/>
        <v>0</v>
      </c>
      <c r="AK647" s="107">
        <f t="shared" si="433"/>
        <v>0</v>
      </c>
      <c r="AL647" s="107">
        <f t="shared" si="434"/>
        <v>0</v>
      </c>
      <c r="AM647" s="107">
        <f t="shared" si="429"/>
        <v>0</v>
      </c>
      <c r="AO647" s="161" t="e">
        <f t="shared" si="435"/>
        <v>#DIV/0!</v>
      </c>
      <c r="AP647" s="161" t="e">
        <f t="shared" si="436"/>
        <v>#DIV/0!</v>
      </c>
      <c r="AQ647" s="161" t="e">
        <f t="shared" si="437"/>
        <v>#DIV/0!</v>
      </c>
      <c r="AR647" s="161" t="e">
        <f t="shared" si="438"/>
        <v>#DIV/0!</v>
      </c>
      <c r="AS647" s="161" t="e">
        <f t="shared" si="439"/>
        <v>#DIV/0!</v>
      </c>
      <c r="AT647" s="107">
        <f t="shared" si="440"/>
        <v>0</v>
      </c>
      <c r="AU647" s="161" t="e">
        <f t="shared" si="441"/>
        <v>#DIV/0!</v>
      </c>
      <c r="AV647" s="161" t="e">
        <f t="shared" si="442"/>
        <v>#DIV/0!</v>
      </c>
      <c r="AW647" s="161" t="e">
        <f t="shared" si="443"/>
        <v>#DIV/0!</v>
      </c>
      <c r="AX647" s="161" t="e">
        <f t="shared" si="444"/>
        <v>#DIV/0!</v>
      </c>
      <c r="AY647" s="161" t="e">
        <f t="shared" si="445"/>
        <v>#DIV/0!</v>
      </c>
      <c r="AZ647" s="107">
        <f t="shared" si="446"/>
        <v>0</v>
      </c>
      <c r="BA647" s="161" t="e">
        <f t="shared" si="447"/>
        <v>#DIV/0!</v>
      </c>
      <c r="BB647" s="161" t="e">
        <f t="shared" si="448"/>
        <v>#DIV/0!</v>
      </c>
      <c r="BC647" s="161" t="e">
        <f t="shared" si="449"/>
        <v>#DIV/0!</v>
      </c>
      <c r="BD647" s="161" t="e">
        <f t="shared" si="450"/>
        <v>#DIV/0!</v>
      </c>
      <c r="BE647" s="161" t="e">
        <f t="shared" si="451"/>
        <v>#DIV/0!</v>
      </c>
      <c r="BF647" s="107">
        <f t="shared" si="452"/>
        <v>0</v>
      </c>
      <c r="BG647" s="161" t="e">
        <f t="shared" si="453"/>
        <v>#DIV/0!</v>
      </c>
      <c r="BH647" s="161" t="e">
        <f t="shared" si="454"/>
        <v>#DIV/0!</v>
      </c>
      <c r="BI647" s="161" t="e">
        <f t="shared" si="455"/>
        <v>#DIV/0!</v>
      </c>
      <c r="BJ647" s="161" t="e">
        <f t="shared" si="456"/>
        <v>#DIV/0!</v>
      </c>
      <c r="BK647" s="161" t="e">
        <f t="shared" si="457"/>
        <v>#DIV/0!</v>
      </c>
      <c r="BL647" s="107">
        <f t="shared" si="458"/>
        <v>0</v>
      </c>
      <c r="BM647" s="161" t="e">
        <f t="shared" si="459"/>
        <v>#DIV/0!</v>
      </c>
      <c r="BN647" s="161" t="e">
        <f t="shared" si="460"/>
        <v>#DIV/0!</v>
      </c>
      <c r="BO647" s="161" t="e">
        <f t="shared" si="461"/>
        <v>#DIV/0!</v>
      </c>
      <c r="BP647" s="161" t="e">
        <f t="shared" si="462"/>
        <v>#DIV/0!</v>
      </c>
      <c r="BQ647" s="161" t="e">
        <f t="shared" si="463"/>
        <v>#DIV/0!</v>
      </c>
      <c r="BR647" s="107">
        <f t="shared" si="464"/>
        <v>0</v>
      </c>
      <c r="BS647" s="161" t="e">
        <f t="shared" si="465"/>
        <v>#DIV/0!</v>
      </c>
      <c r="BT647" s="161" t="e">
        <f t="shared" si="466"/>
        <v>#DIV/0!</v>
      </c>
      <c r="BU647" s="161" t="e">
        <f t="shared" si="467"/>
        <v>#DIV/0!</v>
      </c>
      <c r="BV647" s="161" t="e">
        <f t="shared" si="468"/>
        <v>#DIV/0!</v>
      </c>
      <c r="BW647" s="161" t="e">
        <f t="shared" si="469"/>
        <v>#DIV/0!</v>
      </c>
      <c r="BX647" s="107">
        <f t="shared" si="470"/>
        <v>0</v>
      </c>
      <c r="BZ647" s="40" t="e">
        <f>VLOOKUP(I647,Lists!$D$2:$D$19,1,FALSE)</f>
        <v>#N/A</v>
      </c>
      <c r="CA647" s="40" t="e">
        <f>VLOOKUP($I647,Blends!$B$2:$B$115,1,FALSE)</f>
        <v>#N/A</v>
      </c>
      <c r="CC647" s="218">
        <f>ROUND(IF($I647="Other HFC Blend",(Z647*$L647*SUMIF(Lists!$E$2:$E$133,'Quarterly Information'!$K647,Exchange_Value)+Z647*$N647*SUMIF(Lists!$E$2:$E$133,'Quarterly Information'!$M647,Exchange_Value)+Z647*$P647*SUMIF(Lists!$E$2:$E$133,'Quarterly Information'!$O647,Exchange_Value)+Z647*$R647*SUMIF(Lists!$E$2:$E$133,'Quarterly Information'!$Q647,Exchange_Value)+Z647*$T647*SUMIF(Lists!$E$2:$E$133,'Quarterly Information'!$S647,Exchange_Value))/1000,Z647*SUMIF(Lists!$E$2:$E$133,$I647,Exchange_Value)/1000),1)</f>
        <v>0</v>
      </c>
      <c r="CD647" s="218">
        <f>ROUND(IF($I647="Other HFC Blend",(AA647*$L647*SUMIF(Lists!$E$2:$E$133,'Quarterly Information'!$K647,Exchange_Value)+AA647*$N647*SUMIF(Lists!$E$2:$E$133,'Quarterly Information'!$M647,Exchange_Value)+AA647*$P647*SUMIF(Lists!$E$2:$E$133,'Quarterly Information'!$O647,Exchange_Value)+AA647*$R647*SUMIF(Lists!$E$2:$E$133,'Quarterly Information'!$Q647,Exchange_Value)+AA647*$T647*SUMIF(Lists!$E$2:$E$133,'Quarterly Information'!$S647,Exchange_Value))/1000,AA647*SUMIF(Lists!$E$2:$E$133,$I647,Exchange_Value)/1000),1)</f>
        <v>0</v>
      </c>
      <c r="CE647" s="218">
        <f>ROUND(IF($I647="Other HFC Blend",(AB647*$L647*SUMIF(Lists!$E$2:$E$133,'Quarterly Information'!$K647,Exchange_Value)+AB647*$N647*SUMIF(Lists!$E$2:$E$133,'Quarterly Information'!$M647,Exchange_Value)+AB647*$P647*SUMIF(Lists!$E$2:$E$133,'Quarterly Information'!$O647,Exchange_Value)+AB647*$R647*SUMIF(Lists!$E$2:$E$133,'Quarterly Information'!$Q647,Exchange_Value)+AB647*$T647*SUMIF(Lists!$E$2:$E$133,'Quarterly Information'!$S647,Exchange_Value))/1000,AB647*SUMIF(Lists!$E$2:$E$133,$I647,Exchange_Value)/1000),1)</f>
        <v>0</v>
      </c>
      <c r="CF647" s="218">
        <f>ROUND(IF($I647="Other HFC Blend",(AC647*$L647*SUMIF(Lists!$E$2:$E$133,'Quarterly Information'!$K647,Exchange_Value)+AC647*$N647*SUMIF(Lists!$E$2:$E$133,'Quarterly Information'!$M647,Exchange_Value)+AC647*$P647*SUMIF(Lists!$E$2:$E$133,'Quarterly Information'!$O647,Exchange_Value)+AC647*$R647*SUMIF(Lists!$E$2:$E$133,'Quarterly Information'!$Q647,Exchange_Value)+AC647*$T647*SUMIF(Lists!$E$2:$E$133,'Quarterly Information'!$S647,Exchange_Value))/1000,AC647*SUMIF(Lists!$E$2:$E$133,$I647,Exchange_Value)/1000),1)</f>
        <v>0</v>
      </c>
      <c r="CG647" s="218">
        <f>ROUND(IF($I647="Other HFC Blend",(AD647*$L647*SUMIF(Lists!$E$2:$E$133,'Quarterly Information'!$K647,Exchange_Value)+AD647*$N647*SUMIF(Lists!$E$2:$E$133,'Quarterly Information'!$M647,Exchange_Value)+AD647*$P647*SUMIF(Lists!$E$2:$E$133,'Quarterly Information'!$O647,Exchange_Value)+AD647*$R647*SUMIF(Lists!$E$2:$E$133,'Quarterly Information'!$Q647,Exchange_Value)+AD647*$T647*SUMIF(Lists!$E$2:$E$133,'Quarterly Information'!$S647,Exchange_Value))/1000,AD647*SUMIF(Lists!$E$2:$E$133,$I647,Exchange_Value)/1000),1)</f>
        <v>0</v>
      </c>
      <c r="CH647" s="218">
        <f>ROUND(IF($I647="Other HFC Blend",(AE647*$L647*SUMIF(Lists!$E$2:$E$133,'Quarterly Information'!$K647,Exchange_Value)+AE647*$N647*SUMIF(Lists!$E$2:$E$133,'Quarterly Information'!$M647,Exchange_Value)+AE647*$P647*SUMIF(Lists!$E$2:$E$133,'Quarterly Information'!$O647,Exchange_Value)+AE647*$R647*SUMIF(Lists!$E$2:$E$133,'Quarterly Information'!$Q647,Exchange_Value)+AE647*$T647*SUMIF(Lists!$E$2:$E$133,'Quarterly Information'!$S647,Exchange_Value))/1000,AE647*SUMIF(Lists!$E$2:$E$133,$I647,Exchange_Value)/1000),1)</f>
        <v>0</v>
      </c>
      <c r="CI647" s="218">
        <f>ROUND(IF($I647="Other HFC Blend",(AF647*$L647*SUMIF(Lists!$E$2:$E$133,'Quarterly Information'!$K647,Exchange_Value)+AF647*$N647*SUMIF(Lists!$E$2:$E$133,'Quarterly Information'!$M647,Exchange_Value)+AF647*$P647*SUMIF(Lists!$E$2:$E$133,'Quarterly Information'!$O647,Exchange_Value)+AF647*$R647*SUMIF(Lists!$E$2:$E$133,'Quarterly Information'!$Q647,Exchange_Value)+AF647*$T647*SUMIF(Lists!$E$2:$E$133,'Quarterly Information'!$S647,Exchange_Value))/1000,AF647*SUMIF(Lists!$E$2:$E$133,$I647,Exchange_Value)/1000),1)</f>
        <v>0</v>
      </c>
    </row>
    <row r="648" spans="1:87" ht="14" x14ac:dyDescent="0.25">
      <c r="A648" s="39">
        <v>606</v>
      </c>
      <c r="B648" s="90" t="str">
        <f t="shared" si="428"/>
        <v/>
      </c>
      <c r="C648" s="159"/>
      <c r="D648" s="91"/>
      <c r="E648" s="174"/>
      <c r="F648" s="92"/>
      <c r="G648" s="93"/>
      <c r="H648" s="94"/>
      <c r="I648" s="92"/>
      <c r="J648" s="200"/>
      <c r="K648" s="210"/>
      <c r="L648" s="95"/>
      <c r="M648" s="92"/>
      <c r="N648" s="95"/>
      <c r="O648" s="92"/>
      <c r="P648" s="95"/>
      <c r="Q648" s="128"/>
      <c r="R648" s="95"/>
      <c r="S648" s="128"/>
      <c r="T648" s="211"/>
      <c r="U648" s="203"/>
      <c r="V648" s="92"/>
      <c r="W648" s="96"/>
      <c r="X648" s="92"/>
      <c r="Y648" s="220"/>
      <c r="Z648" s="226"/>
      <c r="AA648" s="165"/>
      <c r="AB648" s="165"/>
      <c r="AC648" s="165"/>
      <c r="AD648" s="165"/>
      <c r="AE648" s="165"/>
      <c r="AF648" s="168"/>
      <c r="AG648"/>
      <c r="AH648" s="107">
        <f t="shared" si="430"/>
        <v>0</v>
      </c>
      <c r="AI648" s="107">
        <f t="shared" si="431"/>
        <v>0</v>
      </c>
      <c r="AJ648" s="107">
        <f t="shared" si="432"/>
        <v>0</v>
      </c>
      <c r="AK648" s="107">
        <f t="shared" si="433"/>
        <v>0</v>
      </c>
      <c r="AL648" s="107">
        <f t="shared" si="434"/>
        <v>0</v>
      </c>
      <c r="AM648" s="107">
        <f t="shared" si="429"/>
        <v>0</v>
      </c>
      <c r="AO648" s="161" t="e">
        <f t="shared" si="435"/>
        <v>#DIV/0!</v>
      </c>
      <c r="AP648" s="161" t="e">
        <f t="shared" si="436"/>
        <v>#DIV/0!</v>
      </c>
      <c r="AQ648" s="161" t="e">
        <f t="shared" si="437"/>
        <v>#DIV/0!</v>
      </c>
      <c r="AR648" s="161" t="e">
        <f t="shared" si="438"/>
        <v>#DIV/0!</v>
      </c>
      <c r="AS648" s="161" t="e">
        <f t="shared" si="439"/>
        <v>#DIV/0!</v>
      </c>
      <c r="AT648" s="107">
        <f t="shared" si="440"/>
        <v>0</v>
      </c>
      <c r="AU648" s="161" t="e">
        <f t="shared" si="441"/>
        <v>#DIV/0!</v>
      </c>
      <c r="AV648" s="161" t="e">
        <f t="shared" si="442"/>
        <v>#DIV/0!</v>
      </c>
      <c r="AW648" s="161" t="e">
        <f t="shared" si="443"/>
        <v>#DIV/0!</v>
      </c>
      <c r="AX648" s="161" t="e">
        <f t="shared" si="444"/>
        <v>#DIV/0!</v>
      </c>
      <c r="AY648" s="161" t="e">
        <f t="shared" si="445"/>
        <v>#DIV/0!</v>
      </c>
      <c r="AZ648" s="107">
        <f t="shared" si="446"/>
        <v>0</v>
      </c>
      <c r="BA648" s="161" t="e">
        <f t="shared" si="447"/>
        <v>#DIV/0!</v>
      </c>
      <c r="BB648" s="161" t="e">
        <f t="shared" si="448"/>
        <v>#DIV/0!</v>
      </c>
      <c r="BC648" s="161" t="e">
        <f t="shared" si="449"/>
        <v>#DIV/0!</v>
      </c>
      <c r="BD648" s="161" t="e">
        <f t="shared" si="450"/>
        <v>#DIV/0!</v>
      </c>
      <c r="BE648" s="161" t="e">
        <f t="shared" si="451"/>
        <v>#DIV/0!</v>
      </c>
      <c r="BF648" s="107">
        <f t="shared" si="452"/>
        <v>0</v>
      </c>
      <c r="BG648" s="161" t="e">
        <f t="shared" si="453"/>
        <v>#DIV/0!</v>
      </c>
      <c r="BH648" s="161" t="e">
        <f t="shared" si="454"/>
        <v>#DIV/0!</v>
      </c>
      <c r="BI648" s="161" t="e">
        <f t="shared" si="455"/>
        <v>#DIV/0!</v>
      </c>
      <c r="BJ648" s="161" t="e">
        <f t="shared" si="456"/>
        <v>#DIV/0!</v>
      </c>
      <c r="BK648" s="161" t="e">
        <f t="shared" si="457"/>
        <v>#DIV/0!</v>
      </c>
      <c r="BL648" s="107">
        <f t="shared" si="458"/>
        <v>0</v>
      </c>
      <c r="BM648" s="161" t="e">
        <f t="shared" si="459"/>
        <v>#DIV/0!</v>
      </c>
      <c r="BN648" s="161" t="e">
        <f t="shared" si="460"/>
        <v>#DIV/0!</v>
      </c>
      <c r="BO648" s="161" t="e">
        <f t="shared" si="461"/>
        <v>#DIV/0!</v>
      </c>
      <c r="BP648" s="161" t="e">
        <f t="shared" si="462"/>
        <v>#DIV/0!</v>
      </c>
      <c r="BQ648" s="161" t="e">
        <f t="shared" si="463"/>
        <v>#DIV/0!</v>
      </c>
      <c r="BR648" s="107">
        <f t="shared" si="464"/>
        <v>0</v>
      </c>
      <c r="BS648" s="161" t="e">
        <f t="shared" si="465"/>
        <v>#DIV/0!</v>
      </c>
      <c r="BT648" s="161" t="e">
        <f t="shared" si="466"/>
        <v>#DIV/0!</v>
      </c>
      <c r="BU648" s="161" t="e">
        <f t="shared" si="467"/>
        <v>#DIV/0!</v>
      </c>
      <c r="BV648" s="161" t="e">
        <f t="shared" si="468"/>
        <v>#DIV/0!</v>
      </c>
      <c r="BW648" s="161" t="e">
        <f t="shared" si="469"/>
        <v>#DIV/0!</v>
      </c>
      <c r="BX648" s="107">
        <f t="shared" si="470"/>
        <v>0</v>
      </c>
      <c r="BZ648" s="40" t="e">
        <f>VLOOKUP(I648,Lists!$D$2:$D$19,1,FALSE)</f>
        <v>#N/A</v>
      </c>
      <c r="CA648" s="40" t="e">
        <f>VLOOKUP($I648,Blends!$B$2:$B$115,1,FALSE)</f>
        <v>#N/A</v>
      </c>
      <c r="CC648" s="218">
        <f>ROUND(IF($I648="Other HFC Blend",(Z648*$L648*SUMIF(Lists!$E$2:$E$133,'Quarterly Information'!$K648,Exchange_Value)+Z648*$N648*SUMIF(Lists!$E$2:$E$133,'Quarterly Information'!$M648,Exchange_Value)+Z648*$P648*SUMIF(Lists!$E$2:$E$133,'Quarterly Information'!$O648,Exchange_Value)+Z648*$R648*SUMIF(Lists!$E$2:$E$133,'Quarterly Information'!$Q648,Exchange_Value)+Z648*$T648*SUMIF(Lists!$E$2:$E$133,'Quarterly Information'!$S648,Exchange_Value))/1000,Z648*SUMIF(Lists!$E$2:$E$133,$I648,Exchange_Value)/1000),1)</f>
        <v>0</v>
      </c>
      <c r="CD648" s="218">
        <f>ROUND(IF($I648="Other HFC Blend",(AA648*$L648*SUMIF(Lists!$E$2:$E$133,'Quarterly Information'!$K648,Exchange_Value)+AA648*$N648*SUMIF(Lists!$E$2:$E$133,'Quarterly Information'!$M648,Exchange_Value)+AA648*$P648*SUMIF(Lists!$E$2:$E$133,'Quarterly Information'!$O648,Exchange_Value)+AA648*$R648*SUMIF(Lists!$E$2:$E$133,'Quarterly Information'!$Q648,Exchange_Value)+AA648*$T648*SUMIF(Lists!$E$2:$E$133,'Quarterly Information'!$S648,Exchange_Value))/1000,AA648*SUMIF(Lists!$E$2:$E$133,$I648,Exchange_Value)/1000),1)</f>
        <v>0</v>
      </c>
      <c r="CE648" s="218">
        <f>ROUND(IF($I648="Other HFC Blend",(AB648*$L648*SUMIF(Lists!$E$2:$E$133,'Quarterly Information'!$K648,Exchange_Value)+AB648*$N648*SUMIF(Lists!$E$2:$E$133,'Quarterly Information'!$M648,Exchange_Value)+AB648*$P648*SUMIF(Lists!$E$2:$E$133,'Quarterly Information'!$O648,Exchange_Value)+AB648*$R648*SUMIF(Lists!$E$2:$E$133,'Quarterly Information'!$Q648,Exchange_Value)+AB648*$T648*SUMIF(Lists!$E$2:$E$133,'Quarterly Information'!$S648,Exchange_Value))/1000,AB648*SUMIF(Lists!$E$2:$E$133,$I648,Exchange_Value)/1000),1)</f>
        <v>0</v>
      </c>
      <c r="CF648" s="218">
        <f>ROUND(IF($I648="Other HFC Blend",(AC648*$L648*SUMIF(Lists!$E$2:$E$133,'Quarterly Information'!$K648,Exchange_Value)+AC648*$N648*SUMIF(Lists!$E$2:$E$133,'Quarterly Information'!$M648,Exchange_Value)+AC648*$P648*SUMIF(Lists!$E$2:$E$133,'Quarterly Information'!$O648,Exchange_Value)+AC648*$R648*SUMIF(Lists!$E$2:$E$133,'Quarterly Information'!$Q648,Exchange_Value)+AC648*$T648*SUMIF(Lists!$E$2:$E$133,'Quarterly Information'!$S648,Exchange_Value))/1000,AC648*SUMIF(Lists!$E$2:$E$133,$I648,Exchange_Value)/1000),1)</f>
        <v>0</v>
      </c>
      <c r="CG648" s="218">
        <f>ROUND(IF($I648="Other HFC Blend",(AD648*$L648*SUMIF(Lists!$E$2:$E$133,'Quarterly Information'!$K648,Exchange_Value)+AD648*$N648*SUMIF(Lists!$E$2:$E$133,'Quarterly Information'!$M648,Exchange_Value)+AD648*$P648*SUMIF(Lists!$E$2:$E$133,'Quarterly Information'!$O648,Exchange_Value)+AD648*$R648*SUMIF(Lists!$E$2:$E$133,'Quarterly Information'!$Q648,Exchange_Value)+AD648*$T648*SUMIF(Lists!$E$2:$E$133,'Quarterly Information'!$S648,Exchange_Value))/1000,AD648*SUMIF(Lists!$E$2:$E$133,$I648,Exchange_Value)/1000),1)</f>
        <v>0</v>
      </c>
      <c r="CH648" s="218">
        <f>ROUND(IF($I648="Other HFC Blend",(AE648*$L648*SUMIF(Lists!$E$2:$E$133,'Quarterly Information'!$K648,Exchange_Value)+AE648*$N648*SUMIF(Lists!$E$2:$E$133,'Quarterly Information'!$M648,Exchange_Value)+AE648*$P648*SUMIF(Lists!$E$2:$E$133,'Quarterly Information'!$O648,Exchange_Value)+AE648*$R648*SUMIF(Lists!$E$2:$E$133,'Quarterly Information'!$Q648,Exchange_Value)+AE648*$T648*SUMIF(Lists!$E$2:$E$133,'Quarterly Information'!$S648,Exchange_Value))/1000,AE648*SUMIF(Lists!$E$2:$E$133,$I648,Exchange_Value)/1000),1)</f>
        <v>0</v>
      </c>
      <c r="CI648" s="218">
        <f>ROUND(IF($I648="Other HFC Blend",(AF648*$L648*SUMIF(Lists!$E$2:$E$133,'Quarterly Information'!$K648,Exchange_Value)+AF648*$N648*SUMIF(Lists!$E$2:$E$133,'Quarterly Information'!$M648,Exchange_Value)+AF648*$P648*SUMIF(Lists!$E$2:$E$133,'Quarterly Information'!$O648,Exchange_Value)+AF648*$R648*SUMIF(Lists!$E$2:$E$133,'Quarterly Information'!$Q648,Exchange_Value)+AF648*$T648*SUMIF(Lists!$E$2:$E$133,'Quarterly Information'!$S648,Exchange_Value))/1000,AF648*SUMIF(Lists!$E$2:$E$133,$I648,Exchange_Value)/1000),1)</f>
        <v>0</v>
      </c>
    </row>
    <row r="649" spans="1:87" ht="14" x14ac:dyDescent="0.25">
      <c r="A649" s="39">
        <v>607</v>
      </c>
      <c r="B649" s="90" t="str">
        <f t="shared" si="428"/>
        <v/>
      </c>
      <c r="C649" s="159"/>
      <c r="D649" s="91"/>
      <c r="E649" s="174"/>
      <c r="F649" s="92"/>
      <c r="G649" s="93"/>
      <c r="H649" s="94"/>
      <c r="I649" s="92"/>
      <c r="J649" s="200"/>
      <c r="K649" s="210"/>
      <c r="L649" s="95"/>
      <c r="M649" s="92"/>
      <c r="N649" s="95"/>
      <c r="O649" s="92"/>
      <c r="P649" s="95"/>
      <c r="Q649" s="128"/>
      <c r="R649" s="95"/>
      <c r="S649" s="128"/>
      <c r="T649" s="211"/>
      <c r="U649" s="203"/>
      <c r="V649" s="92"/>
      <c r="W649" s="96"/>
      <c r="X649" s="92"/>
      <c r="Y649" s="220"/>
      <c r="Z649" s="226"/>
      <c r="AA649" s="165"/>
      <c r="AB649" s="165"/>
      <c r="AC649" s="165"/>
      <c r="AD649" s="165"/>
      <c r="AE649" s="165"/>
      <c r="AF649" s="168"/>
      <c r="AG649"/>
      <c r="AH649" s="107">
        <f t="shared" si="430"/>
        <v>0</v>
      </c>
      <c r="AI649" s="107">
        <f t="shared" si="431"/>
        <v>0</v>
      </c>
      <c r="AJ649" s="107">
        <f t="shared" si="432"/>
        <v>0</v>
      </c>
      <c r="AK649" s="107">
        <f t="shared" si="433"/>
        <v>0</v>
      </c>
      <c r="AL649" s="107">
        <f t="shared" si="434"/>
        <v>0</v>
      </c>
      <c r="AM649" s="107">
        <f t="shared" si="429"/>
        <v>0</v>
      </c>
      <c r="AO649" s="161" t="e">
        <f t="shared" si="435"/>
        <v>#DIV/0!</v>
      </c>
      <c r="AP649" s="161" t="e">
        <f t="shared" si="436"/>
        <v>#DIV/0!</v>
      </c>
      <c r="AQ649" s="161" t="e">
        <f t="shared" si="437"/>
        <v>#DIV/0!</v>
      </c>
      <c r="AR649" s="161" t="e">
        <f t="shared" si="438"/>
        <v>#DIV/0!</v>
      </c>
      <c r="AS649" s="161" t="e">
        <f t="shared" si="439"/>
        <v>#DIV/0!</v>
      </c>
      <c r="AT649" s="107">
        <f t="shared" si="440"/>
        <v>0</v>
      </c>
      <c r="AU649" s="161" t="e">
        <f t="shared" si="441"/>
        <v>#DIV/0!</v>
      </c>
      <c r="AV649" s="161" t="e">
        <f t="shared" si="442"/>
        <v>#DIV/0!</v>
      </c>
      <c r="AW649" s="161" t="e">
        <f t="shared" si="443"/>
        <v>#DIV/0!</v>
      </c>
      <c r="AX649" s="161" t="e">
        <f t="shared" si="444"/>
        <v>#DIV/0!</v>
      </c>
      <c r="AY649" s="161" t="e">
        <f t="shared" si="445"/>
        <v>#DIV/0!</v>
      </c>
      <c r="AZ649" s="107">
        <f t="shared" si="446"/>
        <v>0</v>
      </c>
      <c r="BA649" s="161" t="e">
        <f t="shared" si="447"/>
        <v>#DIV/0!</v>
      </c>
      <c r="BB649" s="161" t="e">
        <f t="shared" si="448"/>
        <v>#DIV/0!</v>
      </c>
      <c r="BC649" s="161" t="e">
        <f t="shared" si="449"/>
        <v>#DIV/0!</v>
      </c>
      <c r="BD649" s="161" t="e">
        <f t="shared" si="450"/>
        <v>#DIV/0!</v>
      </c>
      <c r="BE649" s="161" t="e">
        <f t="shared" si="451"/>
        <v>#DIV/0!</v>
      </c>
      <c r="BF649" s="107">
        <f t="shared" si="452"/>
        <v>0</v>
      </c>
      <c r="BG649" s="161" t="e">
        <f t="shared" si="453"/>
        <v>#DIV/0!</v>
      </c>
      <c r="BH649" s="161" t="e">
        <f t="shared" si="454"/>
        <v>#DIV/0!</v>
      </c>
      <c r="BI649" s="161" t="e">
        <f t="shared" si="455"/>
        <v>#DIV/0!</v>
      </c>
      <c r="BJ649" s="161" t="e">
        <f t="shared" si="456"/>
        <v>#DIV/0!</v>
      </c>
      <c r="BK649" s="161" t="e">
        <f t="shared" si="457"/>
        <v>#DIV/0!</v>
      </c>
      <c r="BL649" s="107">
        <f t="shared" si="458"/>
        <v>0</v>
      </c>
      <c r="BM649" s="161" t="e">
        <f t="shared" si="459"/>
        <v>#DIV/0!</v>
      </c>
      <c r="BN649" s="161" t="e">
        <f t="shared" si="460"/>
        <v>#DIV/0!</v>
      </c>
      <c r="BO649" s="161" t="e">
        <f t="shared" si="461"/>
        <v>#DIV/0!</v>
      </c>
      <c r="BP649" s="161" t="e">
        <f t="shared" si="462"/>
        <v>#DIV/0!</v>
      </c>
      <c r="BQ649" s="161" t="e">
        <f t="shared" si="463"/>
        <v>#DIV/0!</v>
      </c>
      <c r="BR649" s="107">
        <f t="shared" si="464"/>
        <v>0</v>
      </c>
      <c r="BS649" s="161" t="e">
        <f t="shared" si="465"/>
        <v>#DIV/0!</v>
      </c>
      <c r="BT649" s="161" t="e">
        <f t="shared" si="466"/>
        <v>#DIV/0!</v>
      </c>
      <c r="BU649" s="161" t="e">
        <f t="shared" si="467"/>
        <v>#DIV/0!</v>
      </c>
      <c r="BV649" s="161" t="e">
        <f t="shared" si="468"/>
        <v>#DIV/0!</v>
      </c>
      <c r="BW649" s="161" t="e">
        <f t="shared" si="469"/>
        <v>#DIV/0!</v>
      </c>
      <c r="BX649" s="107">
        <f t="shared" si="470"/>
        <v>0</v>
      </c>
      <c r="BZ649" s="40" t="e">
        <f>VLOOKUP(I649,Lists!$D$2:$D$19,1,FALSE)</f>
        <v>#N/A</v>
      </c>
      <c r="CA649" s="40" t="e">
        <f>VLOOKUP($I649,Blends!$B$2:$B$115,1,FALSE)</f>
        <v>#N/A</v>
      </c>
      <c r="CC649" s="218">
        <f>ROUND(IF($I649="Other HFC Blend",(Z649*$L649*SUMIF(Lists!$E$2:$E$133,'Quarterly Information'!$K649,Exchange_Value)+Z649*$N649*SUMIF(Lists!$E$2:$E$133,'Quarterly Information'!$M649,Exchange_Value)+Z649*$P649*SUMIF(Lists!$E$2:$E$133,'Quarterly Information'!$O649,Exchange_Value)+Z649*$R649*SUMIF(Lists!$E$2:$E$133,'Quarterly Information'!$Q649,Exchange_Value)+Z649*$T649*SUMIF(Lists!$E$2:$E$133,'Quarterly Information'!$S649,Exchange_Value))/1000,Z649*SUMIF(Lists!$E$2:$E$133,$I649,Exchange_Value)/1000),1)</f>
        <v>0</v>
      </c>
      <c r="CD649" s="218">
        <f>ROUND(IF($I649="Other HFC Blend",(AA649*$L649*SUMIF(Lists!$E$2:$E$133,'Quarterly Information'!$K649,Exchange_Value)+AA649*$N649*SUMIF(Lists!$E$2:$E$133,'Quarterly Information'!$M649,Exchange_Value)+AA649*$P649*SUMIF(Lists!$E$2:$E$133,'Quarterly Information'!$O649,Exchange_Value)+AA649*$R649*SUMIF(Lists!$E$2:$E$133,'Quarterly Information'!$Q649,Exchange_Value)+AA649*$T649*SUMIF(Lists!$E$2:$E$133,'Quarterly Information'!$S649,Exchange_Value))/1000,AA649*SUMIF(Lists!$E$2:$E$133,$I649,Exchange_Value)/1000),1)</f>
        <v>0</v>
      </c>
      <c r="CE649" s="218">
        <f>ROUND(IF($I649="Other HFC Blend",(AB649*$L649*SUMIF(Lists!$E$2:$E$133,'Quarterly Information'!$K649,Exchange_Value)+AB649*$N649*SUMIF(Lists!$E$2:$E$133,'Quarterly Information'!$M649,Exchange_Value)+AB649*$P649*SUMIF(Lists!$E$2:$E$133,'Quarterly Information'!$O649,Exchange_Value)+AB649*$R649*SUMIF(Lists!$E$2:$E$133,'Quarterly Information'!$Q649,Exchange_Value)+AB649*$T649*SUMIF(Lists!$E$2:$E$133,'Quarterly Information'!$S649,Exchange_Value))/1000,AB649*SUMIF(Lists!$E$2:$E$133,$I649,Exchange_Value)/1000),1)</f>
        <v>0</v>
      </c>
      <c r="CF649" s="218">
        <f>ROUND(IF($I649="Other HFC Blend",(AC649*$L649*SUMIF(Lists!$E$2:$E$133,'Quarterly Information'!$K649,Exchange_Value)+AC649*$N649*SUMIF(Lists!$E$2:$E$133,'Quarterly Information'!$M649,Exchange_Value)+AC649*$P649*SUMIF(Lists!$E$2:$E$133,'Quarterly Information'!$O649,Exchange_Value)+AC649*$R649*SUMIF(Lists!$E$2:$E$133,'Quarterly Information'!$Q649,Exchange_Value)+AC649*$T649*SUMIF(Lists!$E$2:$E$133,'Quarterly Information'!$S649,Exchange_Value))/1000,AC649*SUMIF(Lists!$E$2:$E$133,$I649,Exchange_Value)/1000),1)</f>
        <v>0</v>
      </c>
      <c r="CG649" s="218">
        <f>ROUND(IF($I649="Other HFC Blend",(AD649*$L649*SUMIF(Lists!$E$2:$E$133,'Quarterly Information'!$K649,Exchange_Value)+AD649*$N649*SUMIF(Lists!$E$2:$E$133,'Quarterly Information'!$M649,Exchange_Value)+AD649*$P649*SUMIF(Lists!$E$2:$E$133,'Quarterly Information'!$O649,Exchange_Value)+AD649*$R649*SUMIF(Lists!$E$2:$E$133,'Quarterly Information'!$Q649,Exchange_Value)+AD649*$T649*SUMIF(Lists!$E$2:$E$133,'Quarterly Information'!$S649,Exchange_Value))/1000,AD649*SUMIF(Lists!$E$2:$E$133,$I649,Exchange_Value)/1000),1)</f>
        <v>0</v>
      </c>
      <c r="CH649" s="218">
        <f>ROUND(IF($I649="Other HFC Blend",(AE649*$L649*SUMIF(Lists!$E$2:$E$133,'Quarterly Information'!$K649,Exchange_Value)+AE649*$N649*SUMIF(Lists!$E$2:$E$133,'Quarterly Information'!$M649,Exchange_Value)+AE649*$P649*SUMIF(Lists!$E$2:$E$133,'Quarterly Information'!$O649,Exchange_Value)+AE649*$R649*SUMIF(Lists!$E$2:$E$133,'Quarterly Information'!$Q649,Exchange_Value)+AE649*$T649*SUMIF(Lists!$E$2:$E$133,'Quarterly Information'!$S649,Exchange_Value))/1000,AE649*SUMIF(Lists!$E$2:$E$133,$I649,Exchange_Value)/1000),1)</f>
        <v>0</v>
      </c>
      <c r="CI649" s="218">
        <f>ROUND(IF($I649="Other HFC Blend",(AF649*$L649*SUMIF(Lists!$E$2:$E$133,'Quarterly Information'!$K649,Exchange_Value)+AF649*$N649*SUMIF(Lists!$E$2:$E$133,'Quarterly Information'!$M649,Exchange_Value)+AF649*$P649*SUMIF(Lists!$E$2:$E$133,'Quarterly Information'!$O649,Exchange_Value)+AF649*$R649*SUMIF(Lists!$E$2:$E$133,'Quarterly Information'!$Q649,Exchange_Value)+AF649*$T649*SUMIF(Lists!$E$2:$E$133,'Quarterly Information'!$S649,Exchange_Value))/1000,AF649*SUMIF(Lists!$E$2:$E$133,$I649,Exchange_Value)/1000),1)</f>
        <v>0</v>
      </c>
    </row>
    <row r="650" spans="1:87" ht="14" x14ac:dyDescent="0.25">
      <c r="A650" s="39">
        <v>608</v>
      </c>
      <c r="B650" s="90" t="str">
        <f t="shared" si="428"/>
        <v/>
      </c>
      <c r="C650" s="159"/>
      <c r="D650" s="91"/>
      <c r="E650" s="174"/>
      <c r="F650" s="92"/>
      <c r="G650" s="93"/>
      <c r="H650" s="94"/>
      <c r="I650" s="92"/>
      <c r="J650" s="200"/>
      <c r="K650" s="210"/>
      <c r="L650" s="95"/>
      <c r="M650" s="92"/>
      <c r="N650" s="95"/>
      <c r="O650" s="92"/>
      <c r="P650" s="95"/>
      <c r="Q650" s="128"/>
      <c r="R650" s="95"/>
      <c r="S650" s="128"/>
      <c r="T650" s="211"/>
      <c r="U650" s="203"/>
      <c r="V650" s="92"/>
      <c r="W650" s="96"/>
      <c r="X650" s="92"/>
      <c r="Y650" s="220"/>
      <c r="Z650" s="226"/>
      <c r="AA650" s="165"/>
      <c r="AB650" s="165"/>
      <c r="AC650" s="165"/>
      <c r="AD650" s="165"/>
      <c r="AE650" s="165"/>
      <c r="AF650" s="168"/>
      <c r="AG650"/>
      <c r="AH650" s="107">
        <f t="shared" si="430"/>
        <v>0</v>
      </c>
      <c r="AI650" s="107">
        <f t="shared" si="431"/>
        <v>0</v>
      </c>
      <c r="AJ650" s="107">
        <f t="shared" si="432"/>
        <v>0</v>
      </c>
      <c r="AK650" s="107">
        <f t="shared" si="433"/>
        <v>0</v>
      </c>
      <c r="AL650" s="107">
        <f t="shared" si="434"/>
        <v>0</v>
      </c>
      <c r="AM650" s="107">
        <f t="shared" si="429"/>
        <v>0</v>
      </c>
      <c r="AO650" s="161" t="e">
        <f t="shared" si="435"/>
        <v>#DIV/0!</v>
      </c>
      <c r="AP650" s="161" t="e">
        <f t="shared" si="436"/>
        <v>#DIV/0!</v>
      </c>
      <c r="AQ650" s="161" t="e">
        <f t="shared" si="437"/>
        <v>#DIV/0!</v>
      </c>
      <c r="AR650" s="161" t="e">
        <f t="shared" si="438"/>
        <v>#DIV/0!</v>
      </c>
      <c r="AS650" s="161" t="e">
        <f t="shared" si="439"/>
        <v>#DIV/0!</v>
      </c>
      <c r="AT650" s="107">
        <f t="shared" si="440"/>
        <v>0</v>
      </c>
      <c r="AU650" s="161" t="e">
        <f t="shared" si="441"/>
        <v>#DIV/0!</v>
      </c>
      <c r="AV650" s="161" t="e">
        <f t="shared" si="442"/>
        <v>#DIV/0!</v>
      </c>
      <c r="AW650" s="161" t="e">
        <f t="shared" si="443"/>
        <v>#DIV/0!</v>
      </c>
      <c r="AX650" s="161" t="e">
        <f t="shared" si="444"/>
        <v>#DIV/0!</v>
      </c>
      <c r="AY650" s="161" t="e">
        <f t="shared" si="445"/>
        <v>#DIV/0!</v>
      </c>
      <c r="AZ650" s="107">
        <f t="shared" si="446"/>
        <v>0</v>
      </c>
      <c r="BA650" s="161" t="e">
        <f t="shared" si="447"/>
        <v>#DIV/0!</v>
      </c>
      <c r="BB650" s="161" t="e">
        <f t="shared" si="448"/>
        <v>#DIV/0!</v>
      </c>
      <c r="BC650" s="161" t="e">
        <f t="shared" si="449"/>
        <v>#DIV/0!</v>
      </c>
      <c r="BD650" s="161" t="e">
        <f t="shared" si="450"/>
        <v>#DIV/0!</v>
      </c>
      <c r="BE650" s="161" t="e">
        <f t="shared" si="451"/>
        <v>#DIV/0!</v>
      </c>
      <c r="BF650" s="107">
        <f t="shared" si="452"/>
        <v>0</v>
      </c>
      <c r="BG650" s="161" t="e">
        <f t="shared" si="453"/>
        <v>#DIV/0!</v>
      </c>
      <c r="BH650" s="161" t="e">
        <f t="shared" si="454"/>
        <v>#DIV/0!</v>
      </c>
      <c r="BI650" s="161" t="e">
        <f t="shared" si="455"/>
        <v>#DIV/0!</v>
      </c>
      <c r="BJ650" s="161" t="e">
        <f t="shared" si="456"/>
        <v>#DIV/0!</v>
      </c>
      <c r="BK650" s="161" t="e">
        <f t="shared" si="457"/>
        <v>#DIV/0!</v>
      </c>
      <c r="BL650" s="107">
        <f t="shared" si="458"/>
        <v>0</v>
      </c>
      <c r="BM650" s="161" t="e">
        <f t="shared" si="459"/>
        <v>#DIV/0!</v>
      </c>
      <c r="BN650" s="161" t="e">
        <f t="shared" si="460"/>
        <v>#DIV/0!</v>
      </c>
      <c r="BO650" s="161" t="e">
        <f t="shared" si="461"/>
        <v>#DIV/0!</v>
      </c>
      <c r="BP650" s="161" t="e">
        <f t="shared" si="462"/>
        <v>#DIV/0!</v>
      </c>
      <c r="BQ650" s="161" t="e">
        <f t="shared" si="463"/>
        <v>#DIV/0!</v>
      </c>
      <c r="BR650" s="107">
        <f t="shared" si="464"/>
        <v>0</v>
      </c>
      <c r="BS650" s="161" t="e">
        <f t="shared" si="465"/>
        <v>#DIV/0!</v>
      </c>
      <c r="BT650" s="161" t="e">
        <f t="shared" si="466"/>
        <v>#DIV/0!</v>
      </c>
      <c r="BU650" s="161" t="e">
        <f t="shared" si="467"/>
        <v>#DIV/0!</v>
      </c>
      <c r="BV650" s="161" t="e">
        <f t="shared" si="468"/>
        <v>#DIV/0!</v>
      </c>
      <c r="BW650" s="161" t="e">
        <f t="shared" si="469"/>
        <v>#DIV/0!</v>
      </c>
      <c r="BX650" s="107">
        <f t="shared" si="470"/>
        <v>0</v>
      </c>
      <c r="BZ650" s="40" t="e">
        <f>VLOOKUP(I650,Lists!$D$2:$D$19,1,FALSE)</f>
        <v>#N/A</v>
      </c>
      <c r="CA650" s="40" t="e">
        <f>VLOOKUP($I650,Blends!$B$2:$B$115,1,FALSE)</f>
        <v>#N/A</v>
      </c>
      <c r="CC650" s="218">
        <f>ROUND(IF($I650="Other HFC Blend",(Z650*$L650*SUMIF(Lists!$E$2:$E$133,'Quarterly Information'!$K650,Exchange_Value)+Z650*$N650*SUMIF(Lists!$E$2:$E$133,'Quarterly Information'!$M650,Exchange_Value)+Z650*$P650*SUMIF(Lists!$E$2:$E$133,'Quarterly Information'!$O650,Exchange_Value)+Z650*$R650*SUMIF(Lists!$E$2:$E$133,'Quarterly Information'!$Q650,Exchange_Value)+Z650*$T650*SUMIF(Lists!$E$2:$E$133,'Quarterly Information'!$S650,Exchange_Value))/1000,Z650*SUMIF(Lists!$E$2:$E$133,$I650,Exchange_Value)/1000),1)</f>
        <v>0</v>
      </c>
      <c r="CD650" s="218">
        <f>ROUND(IF($I650="Other HFC Blend",(AA650*$L650*SUMIF(Lists!$E$2:$E$133,'Quarterly Information'!$K650,Exchange_Value)+AA650*$N650*SUMIF(Lists!$E$2:$E$133,'Quarterly Information'!$M650,Exchange_Value)+AA650*$P650*SUMIF(Lists!$E$2:$E$133,'Quarterly Information'!$O650,Exchange_Value)+AA650*$R650*SUMIF(Lists!$E$2:$E$133,'Quarterly Information'!$Q650,Exchange_Value)+AA650*$T650*SUMIF(Lists!$E$2:$E$133,'Quarterly Information'!$S650,Exchange_Value))/1000,AA650*SUMIF(Lists!$E$2:$E$133,$I650,Exchange_Value)/1000),1)</f>
        <v>0</v>
      </c>
      <c r="CE650" s="218">
        <f>ROUND(IF($I650="Other HFC Blend",(AB650*$L650*SUMIF(Lists!$E$2:$E$133,'Quarterly Information'!$K650,Exchange_Value)+AB650*$N650*SUMIF(Lists!$E$2:$E$133,'Quarterly Information'!$M650,Exchange_Value)+AB650*$P650*SUMIF(Lists!$E$2:$E$133,'Quarterly Information'!$O650,Exchange_Value)+AB650*$R650*SUMIF(Lists!$E$2:$E$133,'Quarterly Information'!$Q650,Exchange_Value)+AB650*$T650*SUMIF(Lists!$E$2:$E$133,'Quarterly Information'!$S650,Exchange_Value))/1000,AB650*SUMIF(Lists!$E$2:$E$133,$I650,Exchange_Value)/1000),1)</f>
        <v>0</v>
      </c>
      <c r="CF650" s="218">
        <f>ROUND(IF($I650="Other HFC Blend",(AC650*$L650*SUMIF(Lists!$E$2:$E$133,'Quarterly Information'!$K650,Exchange_Value)+AC650*$N650*SUMIF(Lists!$E$2:$E$133,'Quarterly Information'!$M650,Exchange_Value)+AC650*$P650*SUMIF(Lists!$E$2:$E$133,'Quarterly Information'!$O650,Exchange_Value)+AC650*$R650*SUMIF(Lists!$E$2:$E$133,'Quarterly Information'!$Q650,Exchange_Value)+AC650*$T650*SUMIF(Lists!$E$2:$E$133,'Quarterly Information'!$S650,Exchange_Value))/1000,AC650*SUMIF(Lists!$E$2:$E$133,$I650,Exchange_Value)/1000),1)</f>
        <v>0</v>
      </c>
      <c r="CG650" s="218">
        <f>ROUND(IF($I650="Other HFC Blend",(AD650*$L650*SUMIF(Lists!$E$2:$E$133,'Quarterly Information'!$K650,Exchange_Value)+AD650*$N650*SUMIF(Lists!$E$2:$E$133,'Quarterly Information'!$M650,Exchange_Value)+AD650*$P650*SUMIF(Lists!$E$2:$E$133,'Quarterly Information'!$O650,Exchange_Value)+AD650*$R650*SUMIF(Lists!$E$2:$E$133,'Quarterly Information'!$Q650,Exchange_Value)+AD650*$T650*SUMIF(Lists!$E$2:$E$133,'Quarterly Information'!$S650,Exchange_Value))/1000,AD650*SUMIF(Lists!$E$2:$E$133,$I650,Exchange_Value)/1000),1)</f>
        <v>0</v>
      </c>
      <c r="CH650" s="218">
        <f>ROUND(IF($I650="Other HFC Blend",(AE650*$L650*SUMIF(Lists!$E$2:$E$133,'Quarterly Information'!$K650,Exchange_Value)+AE650*$N650*SUMIF(Lists!$E$2:$E$133,'Quarterly Information'!$M650,Exchange_Value)+AE650*$P650*SUMIF(Lists!$E$2:$E$133,'Quarterly Information'!$O650,Exchange_Value)+AE650*$R650*SUMIF(Lists!$E$2:$E$133,'Quarterly Information'!$Q650,Exchange_Value)+AE650*$T650*SUMIF(Lists!$E$2:$E$133,'Quarterly Information'!$S650,Exchange_Value))/1000,AE650*SUMIF(Lists!$E$2:$E$133,$I650,Exchange_Value)/1000),1)</f>
        <v>0</v>
      </c>
      <c r="CI650" s="218">
        <f>ROUND(IF($I650="Other HFC Blend",(AF650*$L650*SUMIF(Lists!$E$2:$E$133,'Quarterly Information'!$K650,Exchange_Value)+AF650*$N650*SUMIF(Lists!$E$2:$E$133,'Quarterly Information'!$M650,Exchange_Value)+AF650*$P650*SUMIF(Lists!$E$2:$E$133,'Quarterly Information'!$O650,Exchange_Value)+AF650*$R650*SUMIF(Lists!$E$2:$E$133,'Quarterly Information'!$Q650,Exchange_Value)+AF650*$T650*SUMIF(Lists!$E$2:$E$133,'Quarterly Information'!$S650,Exchange_Value))/1000,AF650*SUMIF(Lists!$E$2:$E$133,$I650,Exchange_Value)/1000),1)</f>
        <v>0</v>
      </c>
    </row>
    <row r="651" spans="1:87" ht="14" x14ac:dyDescent="0.25">
      <c r="A651" s="39">
        <v>609</v>
      </c>
      <c r="B651" s="90" t="str">
        <f t="shared" si="428"/>
        <v/>
      </c>
      <c r="C651" s="159"/>
      <c r="D651" s="91"/>
      <c r="E651" s="174"/>
      <c r="F651" s="92"/>
      <c r="G651" s="93"/>
      <c r="H651" s="94"/>
      <c r="I651" s="92"/>
      <c r="J651" s="200"/>
      <c r="K651" s="210"/>
      <c r="L651" s="95"/>
      <c r="M651" s="92"/>
      <c r="N651" s="95"/>
      <c r="O651" s="92"/>
      <c r="P651" s="95"/>
      <c r="Q651" s="128"/>
      <c r="R651" s="95"/>
      <c r="S651" s="128"/>
      <c r="T651" s="211"/>
      <c r="U651" s="203"/>
      <c r="V651" s="92"/>
      <c r="W651" s="96"/>
      <c r="X651" s="92"/>
      <c r="Y651" s="220"/>
      <c r="Z651" s="226"/>
      <c r="AA651" s="165"/>
      <c r="AB651" s="165"/>
      <c r="AC651" s="165"/>
      <c r="AD651" s="165"/>
      <c r="AE651" s="165"/>
      <c r="AF651" s="168"/>
      <c r="AG651"/>
      <c r="AH651" s="107">
        <f t="shared" si="430"/>
        <v>0</v>
      </c>
      <c r="AI651" s="107">
        <f t="shared" si="431"/>
        <v>0</v>
      </c>
      <c r="AJ651" s="107">
        <f t="shared" si="432"/>
        <v>0</v>
      </c>
      <c r="AK651" s="107">
        <f t="shared" si="433"/>
        <v>0</v>
      </c>
      <c r="AL651" s="107">
        <f t="shared" si="434"/>
        <v>0</v>
      </c>
      <c r="AM651" s="107">
        <f t="shared" si="429"/>
        <v>0</v>
      </c>
      <c r="AO651" s="161" t="e">
        <f t="shared" si="435"/>
        <v>#DIV/0!</v>
      </c>
      <c r="AP651" s="161" t="e">
        <f t="shared" si="436"/>
        <v>#DIV/0!</v>
      </c>
      <c r="AQ651" s="161" t="e">
        <f t="shared" si="437"/>
        <v>#DIV/0!</v>
      </c>
      <c r="AR651" s="161" t="e">
        <f t="shared" si="438"/>
        <v>#DIV/0!</v>
      </c>
      <c r="AS651" s="161" t="e">
        <f t="shared" si="439"/>
        <v>#DIV/0!</v>
      </c>
      <c r="AT651" s="107">
        <f t="shared" si="440"/>
        <v>0</v>
      </c>
      <c r="AU651" s="161" t="e">
        <f t="shared" si="441"/>
        <v>#DIV/0!</v>
      </c>
      <c r="AV651" s="161" t="e">
        <f t="shared" si="442"/>
        <v>#DIV/0!</v>
      </c>
      <c r="AW651" s="161" t="e">
        <f t="shared" si="443"/>
        <v>#DIV/0!</v>
      </c>
      <c r="AX651" s="161" t="e">
        <f t="shared" si="444"/>
        <v>#DIV/0!</v>
      </c>
      <c r="AY651" s="161" t="e">
        <f t="shared" si="445"/>
        <v>#DIV/0!</v>
      </c>
      <c r="AZ651" s="107">
        <f t="shared" si="446"/>
        <v>0</v>
      </c>
      <c r="BA651" s="161" t="e">
        <f t="shared" si="447"/>
        <v>#DIV/0!</v>
      </c>
      <c r="BB651" s="161" t="e">
        <f t="shared" si="448"/>
        <v>#DIV/0!</v>
      </c>
      <c r="BC651" s="161" t="e">
        <f t="shared" si="449"/>
        <v>#DIV/0!</v>
      </c>
      <c r="BD651" s="161" t="e">
        <f t="shared" si="450"/>
        <v>#DIV/0!</v>
      </c>
      <c r="BE651" s="161" t="e">
        <f t="shared" si="451"/>
        <v>#DIV/0!</v>
      </c>
      <c r="BF651" s="107">
        <f t="shared" si="452"/>
        <v>0</v>
      </c>
      <c r="BG651" s="161" t="e">
        <f t="shared" si="453"/>
        <v>#DIV/0!</v>
      </c>
      <c r="BH651" s="161" t="e">
        <f t="shared" si="454"/>
        <v>#DIV/0!</v>
      </c>
      <c r="BI651" s="161" t="e">
        <f t="shared" si="455"/>
        <v>#DIV/0!</v>
      </c>
      <c r="BJ651" s="161" t="e">
        <f t="shared" si="456"/>
        <v>#DIV/0!</v>
      </c>
      <c r="BK651" s="161" t="e">
        <f t="shared" si="457"/>
        <v>#DIV/0!</v>
      </c>
      <c r="BL651" s="107">
        <f t="shared" si="458"/>
        <v>0</v>
      </c>
      <c r="BM651" s="161" t="e">
        <f t="shared" si="459"/>
        <v>#DIV/0!</v>
      </c>
      <c r="BN651" s="161" t="e">
        <f t="shared" si="460"/>
        <v>#DIV/0!</v>
      </c>
      <c r="BO651" s="161" t="e">
        <f t="shared" si="461"/>
        <v>#DIV/0!</v>
      </c>
      <c r="BP651" s="161" t="e">
        <f t="shared" si="462"/>
        <v>#DIV/0!</v>
      </c>
      <c r="BQ651" s="161" t="e">
        <f t="shared" si="463"/>
        <v>#DIV/0!</v>
      </c>
      <c r="BR651" s="107">
        <f t="shared" si="464"/>
        <v>0</v>
      </c>
      <c r="BS651" s="161" t="e">
        <f t="shared" si="465"/>
        <v>#DIV/0!</v>
      </c>
      <c r="BT651" s="161" t="e">
        <f t="shared" si="466"/>
        <v>#DIV/0!</v>
      </c>
      <c r="BU651" s="161" t="e">
        <f t="shared" si="467"/>
        <v>#DIV/0!</v>
      </c>
      <c r="BV651" s="161" t="e">
        <f t="shared" si="468"/>
        <v>#DIV/0!</v>
      </c>
      <c r="BW651" s="161" t="e">
        <f t="shared" si="469"/>
        <v>#DIV/0!</v>
      </c>
      <c r="BX651" s="107">
        <f t="shared" si="470"/>
        <v>0</v>
      </c>
      <c r="BZ651" s="40" t="e">
        <f>VLOOKUP(I651,Lists!$D$2:$D$19,1,FALSE)</f>
        <v>#N/A</v>
      </c>
      <c r="CA651" s="40" t="e">
        <f>VLOOKUP($I651,Blends!$B$2:$B$115,1,FALSE)</f>
        <v>#N/A</v>
      </c>
      <c r="CC651" s="218">
        <f>ROUND(IF($I651="Other HFC Blend",(Z651*$L651*SUMIF(Lists!$E$2:$E$133,'Quarterly Information'!$K651,Exchange_Value)+Z651*$N651*SUMIF(Lists!$E$2:$E$133,'Quarterly Information'!$M651,Exchange_Value)+Z651*$P651*SUMIF(Lists!$E$2:$E$133,'Quarterly Information'!$O651,Exchange_Value)+Z651*$R651*SUMIF(Lists!$E$2:$E$133,'Quarterly Information'!$Q651,Exchange_Value)+Z651*$T651*SUMIF(Lists!$E$2:$E$133,'Quarterly Information'!$S651,Exchange_Value))/1000,Z651*SUMIF(Lists!$E$2:$E$133,$I651,Exchange_Value)/1000),1)</f>
        <v>0</v>
      </c>
      <c r="CD651" s="218">
        <f>ROUND(IF($I651="Other HFC Blend",(AA651*$L651*SUMIF(Lists!$E$2:$E$133,'Quarterly Information'!$K651,Exchange_Value)+AA651*$N651*SUMIF(Lists!$E$2:$E$133,'Quarterly Information'!$M651,Exchange_Value)+AA651*$P651*SUMIF(Lists!$E$2:$E$133,'Quarterly Information'!$O651,Exchange_Value)+AA651*$R651*SUMIF(Lists!$E$2:$E$133,'Quarterly Information'!$Q651,Exchange_Value)+AA651*$T651*SUMIF(Lists!$E$2:$E$133,'Quarterly Information'!$S651,Exchange_Value))/1000,AA651*SUMIF(Lists!$E$2:$E$133,$I651,Exchange_Value)/1000),1)</f>
        <v>0</v>
      </c>
      <c r="CE651" s="218">
        <f>ROUND(IF($I651="Other HFC Blend",(AB651*$L651*SUMIF(Lists!$E$2:$E$133,'Quarterly Information'!$K651,Exchange_Value)+AB651*$N651*SUMIF(Lists!$E$2:$E$133,'Quarterly Information'!$M651,Exchange_Value)+AB651*$P651*SUMIF(Lists!$E$2:$E$133,'Quarterly Information'!$O651,Exchange_Value)+AB651*$R651*SUMIF(Lists!$E$2:$E$133,'Quarterly Information'!$Q651,Exchange_Value)+AB651*$T651*SUMIF(Lists!$E$2:$E$133,'Quarterly Information'!$S651,Exchange_Value))/1000,AB651*SUMIF(Lists!$E$2:$E$133,$I651,Exchange_Value)/1000),1)</f>
        <v>0</v>
      </c>
      <c r="CF651" s="218">
        <f>ROUND(IF($I651="Other HFC Blend",(AC651*$L651*SUMIF(Lists!$E$2:$E$133,'Quarterly Information'!$K651,Exchange_Value)+AC651*$N651*SUMIF(Lists!$E$2:$E$133,'Quarterly Information'!$M651,Exchange_Value)+AC651*$P651*SUMIF(Lists!$E$2:$E$133,'Quarterly Information'!$O651,Exchange_Value)+AC651*$R651*SUMIF(Lists!$E$2:$E$133,'Quarterly Information'!$Q651,Exchange_Value)+AC651*$T651*SUMIF(Lists!$E$2:$E$133,'Quarterly Information'!$S651,Exchange_Value))/1000,AC651*SUMIF(Lists!$E$2:$E$133,$I651,Exchange_Value)/1000),1)</f>
        <v>0</v>
      </c>
      <c r="CG651" s="218">
        <f>ROUND(IF($I651="Other HFC Blend",(AD651*$L651*SUMIF(Lists!$E$2:$E$133,'Quarterly Information'!$K651,Exchange_Value)+AD651*$N651*SUMIF(Lists!$E$2:$E$133,'Quarterly Information'!$M651,Exchange_Value)+AD651*$P651*SUMIF(Lists!$E$2:$E$133,'Quarterly Information'!$O651,Exchange_Value)+AD651*$R651*SUMIF(Lists!$E$2:$E$133,'Quarterly Information'!$Q651,Exchange_Value)+AD651*$T651*SUMIF(Lists!$E$2:$E$133,'Quarterly Information'!$S651,Exchange_Value))/1000,AD651*SUMIF(Lists!$E$2:$E$133,$I651,Exchange_Value)/1000),1)</f>
        <v>0</v>
      </c>
      <c r="CH651" s="218">
        <f>ROUND(IF($I651="Other HFC Blend",(AE651*$L651*SUMIF(Lists!$E$2:$E$133,'Quarterly Information'!$K651,Exchange_Value)+AE651*$N651*SUMIF(Lists!$E$2:$E$133,'Quarterly Information'!$M651,Exchange_Value)+AE651*$P651*SUMIF(Lists!$E$2:$E$133,'Quarterly Information'!$O651,Exchange_Value)+AE651*$R651*SUMIF(Lists!$E$2:$E$133,'Quarterly Information'!$Q651,Exchange_Value)+AE651*$T651*SUMIF(Lists!$E$2:$E$133,'Quarterly Information'!$S651,Exchange_Value))/1000,AE651*SUMIF(Lists!$E$2:$E$133,$I651,Exchange_Value)/1000),1)</f>
        <v>0</v>
      </c>
      <c r="CI651" s="218">
        <f>ROUND(IF($I651="Other HFC Blend",(AF651*$L651*SUMIF(Lists!$E$2:$E$133,'Quarterly Information'!$K651,Exchange_Value)+AF651*$N651*SUMIF(Lists!$E$2:$E$133,'Quarterly Information'!$M651,Exchange_Value)+AF651*$P651*SUMIF(Lists!$E$2:$E$133,'Quarterly Information'!$O651,Exchange_Value)+AF651*$R651*SUMIF(Lists!$E$2:$E$133,'Quarterly Information'!$Q651,Exchange_Value)+AF651*$T651*SUMIF(Lists!$E$2:$E$133,'Quarterly Information'!$S651,Exchange_Value))/1000,AF651*SUMIF(Lists!$E$2:$E$133,$I651,Exchange_Value)/1000),1)</f>
        <v>0</v>
      </c>
    </row>
    <row r="652" spans="1:87" ht="14" x14ac:dyDescent="0.25">
      <c r="A652" s="39">
        <v>610</v>
      </c>
      <c r="B652" s="90" t="str">
        <f t="shared" si="428"/>
        <v/>
      </c>
      <c r="C652" s="159"/>
      <c r="D652" s="91"/>
      <c r="E652" s="174"/>
      <c r="F652" s="92"/>
      <c r="G652" s="93"/>
      <c r="H652" s="94"/>
      <c r="I652" s="92"/>
      <c r="J652" s="200"/>
      <c r="K652" s="210"/>
      <c r="L652" s="95"/>
      <c r="M652" s="92"/>
      <c r="N652" s="95"/>
      <c r="O652" s="92"/>
      <c r="P652" s="95"/>
      <c r="Q652" s="128"/>
      <c r="R652" s="95"/>
      <c r="S652" s="128"/>
      <c r="T652" s="211"/>
      <c r="U652" s="203"/>
      <c r="V652" s="92"/>
      <c r="W652" s="96"/>
      <c r="X652" s="92"/>
      <c r="Y652" s="220"/>
      <c r="Z652" s="226"/>
      <c r="AA652" s="165"/>
      <c r="AB652" s="165"/>
      <c r="AC652" s="165"/>
      <c r="AD652" s="165"/>
      <c r="AE652" s="165"/>
      <c r="AF652" s="168"/>
      <c r="AG652"/>
      <c r="AH652" s="107">
        <f t="shared" si="430"/>
        <v>0</v>
      </c>
      <c r="AI652" s="107">
        <f t="shared" si="431"/>
        <v>0</v>
      </c>
      <c r="AJ652" s="107">
        <f t="shared" si="432"/>
        <v>0</v>
      </c>
      <c r="AK652" s="107">
        <f t="shared" si="433"/>
        <v>0</v>
      </c>
      <c r="AL652" s="107">
        <f t="shared" si="434"/>
        <v>0</v>
      </c>
      <c r="AM652" s="107">
        <f t="shared" si="429"/>
        <v>0</v>
      </c>
      <c r="AO652" s="161" t="e">
        <f t="shared" si="435"/>
        <v>#DIV/0!</v>
      </c>
      <c r="AP652" s="161" t="e">
        <f t="shared" si="436"/>
        <v>#DIV/0!</v>
      </c>
      <c r="AQ652" s="161" t="e">
        <f t="shared" si="437"/>
        <v>#DIV/0!</v>
      </c>
      <c r="AR652" s="161" t="e">
        <f t="shared" si="438"/>
        <v>#DIV/0!</v>
      </c>
      <c r="AS652" s="161" t="e">
        <f t="shared" si="439"/>
        <v>#DIV/0!</v>
      </c>
      <c r="AT652" s="107">
        <f t="shared" si="440"/>
        <v>0</v>
      </c>
      <c r="AU652" s="161" t="e">
        <f t="shared" si="441"/>
        <v>#DIV/0!</v>
      </c>
      <c r="AV652" s="161" t="e">
        <f t="shared" si="442"/>
        <v>#DIV/0!</v>
      </c>
      <c r="AW652" s="161" t="e">
        <f t="shared" si="443"/>
        <v>#DIV/0!</v>
      </c>
      <c r="AX652" s="161" t="e">
        <f t="shared" si="444"/>
        <v>#DIV/0!</v>
      </c>
      <c r="AY652" s="161" t="e">
        <f t="shared" si="445"/>
        <v>#DIV/0!</v>
      </c>
      <c r="AZ652" s="107">
        <f t="shared" si="446"/>
        <v>0</v>
      </c>
      <c r="BA652" s="161" t="e">
        <f t="shared" si="447"/>
        <v>#DIV/0!</v>
      </c>
      <c r="BB652" s="161" t="e">
        <f t="shared" si="448"/>
        <v>#DIV/0!</v>
      </c>
      <c r="BC652" s="161" t="e">
        <f t="shared" si="449"/>
        <v>#DIV/0!</v>
      </c>
      <c r="BD652" s="161" t="e">
        <f t="shared" si="450"/>
        <v>#DIV/0!</v>
      </c>
      <c r="BE652" s="161" t="e">
        <f t="shared" si="451"/>
        <v>#DIV/0!</v>
      </c>
      <c r="BF652" s="107">
        <f t="shared" si="452"/>
        <v>0</v>
      </c>
      <c r="BG652" s="161" t="e">
        <f t="shared" si="453"/>
        <v>#DIV/0!</v>
      </c>
      <c r="BH652" s="161" t="e">
        <f t="shared" si="454"/>
        <v>#DIV/0!</v>
      </c>
      <c r="BI652" s="161" t="e">
        <f t="shared" si="455"/>
        <v>#DIV/0!</v>
      </c>
      <c r="BJ652" s="161" t="e">
        <f t="shared" si="456"/>
        <v>#DIV/0!</v>
      </c>
      <c r="BK652" s="161" t="e">
        <f t="shared" si="457"/>
        <v>#DIV/0!</v>
      </c>
      <c r="BL652" s="107">
        <f t="shared" si="458"/>
        <v>0</v>
      </c>
      <c r="BM652" s="161" t="e">
        <f t="shared" si="459"/>
        <v>#DIV/0!</v>
      </c>
      <c r="BN652" s="161" t="e">
        <f t="shared" si="460"/>
        <v>#DIV/0!</v>
      </c>
      <c r="BO652" s="161" t="e">
        <f t="shared" si="461"/>
        <v>#DIV/0!</v>
      </c>
      <c r="BP652" s="161" t="e">
        <f t="shared" si="462"/>
        <v>#DIV/0!</v>
      </c>
      <c r="BQ652" s="161" t="e">
        <f t="shared" si="463"/>
        <v>#DIV/0!</v>
      </c>
      <c r="BR652" s="107">
        <f t="shared" si="464"/>
        <v>0</v>
      </c>
      <c r="BS652" s="161" t="e">
        <f t="shared" si="465"/>
        <v>#DIV/0!</v>
      </c>
      <c r="BT652" s="161" t="e">
        <f t="shared" si="466"/>
        <v>#DIV/0!</v>
      </c>
      <c r="BU652" s="161" t="e">
        <f t="shared" si="467"/>
        <v>#DIV/0!</v>
      </c>
      <c r="BV652" s="161" t="e">
        <f t="shared" si="468"/>
        <v>#DIV/0!</v>
      </c>
      <c r="BW652" s="161" t="e">
        <f t="shared" si="469"/>
        <v>#DIV/0!</v>
      </c>
      <c r="BX652" s="107">
        <f t="shared" si="470"/>
        <v>0</v>
      </c>
      <c r="BZ652" s="40" t="e">
        <f>VLOOKUP(I652,Lists!$D$2:$D$19,1,FALSE)</f>
        <v>#N/A</v>
      </c>
      <c r="CA652" s="40" t="e">
        <f>VLOOKUP($I652,Blends!$B$2:$B$115,1,FALSE)</f>
        <v>#N/A</v>
      </c>
      <c r="CC652" s="218">
        <f>ROUND(IF($I652="Other HFC Blend",(Z652*$L652*SUMIF(Lists!$E$2:$E$133,'Quarterly Information'!$K652,Exchange_Value)+Z652*$N652*SUMIF(Lists!$E$2:$E$133,'Quarterly Information'!$M652,Exchange_Value)+Z652*$P652*SUMIF(Lists!$E$2:$E$133,'Quarterly Information'!$O652,Exchange_Value)+Z652*$R652*SUMIF(Lists!$E$2:$E$133,'Quarterly Information'!$Q652,Exchange_Value)+Z652*$T652*SUMIF(Lists!$E$2:$E$133,'Quarterly Information'!$S652,Exchange_Value))/1000,Z652*SUMIF(Lists!$E$2:$E$133,$I652,Exchange_Value)/1000),1)</f>
        <v>0</v>
      </c>
      <c r="CD652" s="218">
        <f>ROUND(IF($I652="Other HFC Blend",(AA652*$L652*SUMIF(Lists!$E$2:$E$133,'Quarterly Information'!$K652,Exchange_Value)+AA652*$N652*SUMIF(Lists!$E$2:$E$133,'Quarterly Information'!$M652,Exchange_Value)+AA652*$P652*SUMIF(Lists!$E$2:$E$133,'Quarterly Information'!$O652,Exchange_Value)+AA652*$R652*SUMIF(Lists!$E$2:$E$133,'Quarterly Information'!$Q652,Exchange_Value)+AA652*$T652*SUMIF(Lists!$E$2:$E$133,'Quarterly Information'!$S652,Exchange_Value))/1000,AA652*SUMIF(Lists!$E$2:$E$133,$I652,Exchange_Value)/1000),1)</f>
        <v>0</v>
      </c>
      <c r="CE652" s="218">
        <f>ROUND(IF($I652="Other HFC Blend",(AB652*$L652*SUMIF(Lists!$E$2:$E$133,'Quarterly Information'!$K652,Exchange_Value)+AB652*$N652*SUMIF(Lists!$E$2:$E$133,'Quarterly Information'!$M652,Exchange_Value)+AB652*$P652*SUMIF(Lists!$E$2:$E$133,'Quarterly Information'!$O652,Exchange_Value)+AB652*$R652*SUMIF(Lists!$E$2:$E$133,'Quarterly Information'!$Q652,Exchange_Value)+AB652*$T652*SUMIF(Lists!$E$2:$E$133,'Quarterly Information'!$S652,Exchange_Value))/1000,AB652*SUMIF(Lists!$E$2:$E$133,$I652,Exchange_Value)/1000),1)</f>
        <v>0</v>
      </c>
      <c r="CF652" s="218">
        <f>ROUND(IF($I652="Other HFC Blend",(AC652*$L652*SUMIF(Lists!$E$2:$E$133,'Quarterly Information'!$K652,Exchange_Value)+AC652*$N652*SUMIF(Lists!$E$2:$E$133,'Quarterly Information'!$M652,Exchange_Value)+AC652*$P652*SUMIF(Lists!$E$2:$E$133,'Quarterly Information'!$O652,Exchange_Value)+AC652*$R652*SUMIF(Lists!$E$2:$E$133,'Quarterly Information'!$Q652,Exchange_Value)+AC652*$T652*SUMIF(Lists!$E$2:$E$133,'Quarterly Information'!$S652,Exchange_Value))/1000,AC652*SUMIF(Lists!$E$2:$E$133,$I652,Exchange_Value)/1000),1)</f>
        <v>0</v>
      </c>
      <c r="CG652" s="218">
        <f>ROUND(IF($I652="Other HFC Blend",(AD652*$L652*SUMIF(Lists!$E$2:$E$133,'Quarterly Information'!$K652,Exchange_Value)+AD652*$N652*SUMIF(Lists!$E$2:$E$133,'Quarterly Information'!$M652,Exchange_Value)+AD652*$P652*SUMIF(Lists!$E$2:$E$133,'Quarterly Information'!$O652,Exchange_Value)+AD652*$R652*SUMIF(Lists!$E$2:$E$133,'Quarterly Information'!$Q652,Exchange_Value)+AD652*$T652*SUMIF(Lists!$E$2:$E$133,'Quarterly Information'!$S652,Exchange_Value))/1000,AD652*SUMIF(Lists!$E$2:$E$133,$I652,Exchange_Value)/1000),1)</f>
        <v>0</v>
      </c>
      <c r="CH652" s="218">
        <f>ROUND(IF($I652="Other HFC Blend",(AE652*$L652*SUMIF(Lists!$E$2:$E$133,'Quarterly Information'!$K652,Exchange_Value)+AE652*$N652*SUMIF(Lists!$E$2:$E$133,'Quarterly Information'!$M652,Exchange_Value)+AE652*$P652*SUMIF(Lists!$E$2:$E$133,'Quarterly Information'!$O652,Exchange_Value)+AE652*$R652*SUMIF(Lists!$E$2:$E$133,'Quarterly Information'!$Q652,Exchange_Value)+AE652*$T652*SUMIF(Lists!$E$2:$E$133,'Quarterly Information'!$S652,Exchange_Value))/1000,AE652*SUMIF(Lists!$E$2:$E$133,$I652,Exchange_Value)/1000),1)</f>
        <v>0</v>
      </c>
      <c r="CI652" s="218">
        <f>ROUND(IF($I652="Other HFC Blend",(AF652*$L652*SUMIF(Lists!$E$2:$E$133,'Quarterly Information'!$K652,Exchange_Value)+AF652*$N652*SUMIF(Lists!$E$2:$E$133,'Quarterly Information'!$M652,Exchange_Value)+AF652*$P652*SUMIF(Lists!$E$2:$E$133,'Quarterly Information'!$O652,Exchange_Value)+AF652*$R652*SUMIF(Lists!$E$2:$E$133,'Quarterly Information'!$Q652,Exchange_Value)+AF652*$T652*SUMIF(Lists!$E$2:$E$133,'Quarterly Information'!$S652,Exchange_Value))/1000,AF652*SUMIF(Lists!$E$2:$E$133,$I652,Exchange_Value)/1000),1)</f>
        <v>0</v>
      </c>
    </row>
    <row r="653" spans="1:87" ht="14" x14ac:dyDescent="0.25">
      <c r="A653" s="39">
        <v>611</v>
      </c>
      <c r="B653" s="90" t="str">
        <f t="shared" si="428"/>
        <v/>
      </c>
      <c r="C653" s="159"/>
      <c r="D653" s="91"/>
      <c r="E653" s="174"/>
      <c r="F653" s="92"/>
      <c r="G653" s="93"/>
      <c r="H653" s="94"/>
      <c r="I653" s="92"/>
      <c r="J653" s="200"/>
      <c r="K653" s="210"/>
      <c r="L653" s="95"/>
      <c r="M653" s="92"/>
      <c r="N653" s="95"/>
      <c r="O653" s="92"/>
      <c r="P653" s="95"/>
      <c r="Q653" s="128"/>
      <c r="R653" s="95"/>
      <c r="S653" s="128"/>
      <c r="T653" s="211"/>
      <c r="U653" s="203"/>
      <c r="V653" s="92"/>
      <c r="W653" s="96"/>
      <c r="X653" s="92"/>
      <c r="Y653" s="220"/>
      <c r="Z653" s="226"/>
      <c r="AA653" s="165"/>
      <c r="AB653" s="165"/>
      <c r="AC653" s="165"/>
      <c r="AD653" s="165"/>
      <c r="AE653" s="165"/>
      <c r="AF653" s="168"/>
      <c r="AG653"/>
      <c r="AH653" s="107">
        <f t="shared" si="430"/>
        <v>0</v>
      </c>
      <c r="AI653" s="107">
        <f t="shared" si="431"/>
        <v>0</v>
      </c>
      <c r="AJ653" s="107">
        <f t="shared" si="432"/>
        <v>0</v>
      </c>
      <c r="AK653" s="107">
        <f t="shared" si="433"/>
        <v>0</v>
      </c>
      <c r="AL653" s="107">
        <f t="shared" si="434"/>
        <v>0</v>
      </c>
      <c r="AM653" s="107">
        <f t="shared" si="429"/>
        <v>0</v>
      </c>
      <c r="AO653" s="161" t="e">
        <f t="shared" si="435"/>
        <v>#DIV/0!</v>
      </c>
      <c r="AP653" s="161" t="e">
        <f t="shared" si="436"/>
        <v>#DIV/0!</v>
      </c>
      <c r="AQ653" s="161" t="e">
        <f t="shared" si="437"/>
        <v>#DIV/0!</v>
      </c>
      <c r="AR653" s="161" t="e">
        <f t="shared" si="438"/>
        <v>#DIV/0!</v>
      </c>
      <c r="AS653" s="161" t="e">
        <f t="shared" si="439"/>
        <v>#DIV/0!</v>
      </c>
      <c r="AT653" s="107">
        <f t="shared" si="440"/>
        <v>0</v>
      </c>
      <c r="AU653" s="161" t="e">
        <f t="shared" si="441"/>
        <v>#DIV/0!</v>
      </c>
      <c r="AV653" s="161" t="e">
        <f t="shared" si="442"/>
        <v>#DIV/0!</v>
      </c>
      <c r="AW653" s="161" t="e">
        <f t="shared" si="443"/>
        <v>#DIV/0!</v>
      </c>
      <c r="AX653" s="161" t="e">
        <f t="shared" si="444"/>
        <v>#DIV/0!</v>
      </c>
      <c r="AY653" s="161" t="e">
        <f t="shared" si="445"/>
        <v>#DIV/0!</v>
      </c>
      <c r="AZ653" s="107">
        <f t="shared" si="446"/>
        <v>0</v>
      </c>
      <c r="BA653" s="161" t="e">
        <f t="shared" si="447"/>
        <v>#DIV/0!</v>
      </c>
      <c r="BB653" s="161" t="e">
        <f t="shared" si="448"/>
        <v>#DIV/0!</v>
      </c>
      <c r="BC653" s="161" t="e">
        <f t="shared" si="449"/>
        <v>#DIV/0!</v>
      </c>
      <c r="BD653" s="161" t="e">
        <f t="shared" si="450"/>
        <v>#DIV/0!</v>
      </c>
      <c r="BE653" s="161" t="e">
        <f t="shared" si="451"/>
        <v>#DIV/0!</v>
      </c>
      <c r="BF653" s="107">
        <f t="shared" si="452"/>
        <v>0</v>
      </c>
      <c r="BG653" s="161" t="e">
        <f t="shared" si="453"/>
        <v>#DIV/0!</v>
      </c>
      <c r="BH653" s="161" t="e">
        <f t="shared" si="454"/>
        <v>#DIV/0!</v>
      </c>
      <c r="BI653" s="161" t="e">
        <f t="shared" si="455"/>
        <v>#DIV/0!</v>
      </c>
      <c r="BJ653" s="161" t="e">
        <f t="shared" si="456"/>
        <v>#DIV/0!</v>
      </c>
      <c r="BK653" s="161" t="e">
        <f t="shared" si="457"/>
        <v>#DIV/0!</v>
      </c>
      <c r="BL653" s="107">
        <f t="shared" si="458"/>
        <v>0</v>
      </c>
      <c r="BM653" s="161" t="e">
        <f t="shared" si="459"/>
        <v>#DIV/0!</v>
      </c>
      <c r="BN653" s="161" t="e">
        <f t="shared" si="460"/>
        <v>#DIV/0!</v>
      </c>
      <c r="BO653" s="161" t="e">
        <f t="shared" si="461"/>
        <v>#DIV/0!</v>
      </c>
      <c r="BP653" s="161" t="e">
        <f t="shared" si="462"/>
        <v>#DIV/0!</v>
      </c>
      <c r="BQ653" s="161" t="e">
        <f t="shared" si="463"/>
        <v>#DIV/0!</v>
      </c>
      <c r="BR653" s="107">
        <f t="shared" si="464"/>
        <v>0</v>
      </c>
      <c r="BS653" s="161" t="e">
        <f t="shared" si="465"/>
        <v>#DIV/0!</v>
      </c>
      <c r="BT653" s="161" t="e">
        <f t="shared" si="466"/>
        <v>#DIV/0!</v>
      </c>
      <c r="BU653" s="161" t="e">
        <f t="shared" si="467"/>
        <v>#DIV/0!</v>
      </c>
      <c r="BV653" s="161" t="e">
        <f t="shared" si="468"/>
        <v>#DIV/0!</v>
      </c>
      <c r="BW653" s="161" t="e">
        <f t="shared" si="469"/>
        <v>#DIV/0!</v>
      </c>
      <c r="BX653" s="107">
        <f t="shared" si="470"/>
        <v>0</v>
      </c>
      <c r="BZ653" s="40" t="e">
        <f>VLOOKUP(I653,Lists!$D$2:$D$19,1,FALSE)</f>
        <v>#N/A</v>
      </c>
      <c r="CA653" s="40" t="e">
        <f>VLOOKUP($I653,Blends!$B$2:$B$115,1,FALSE)</f>
        <v>#N/A</v>
      </c>
      <c r="CC653" s="218">
        <f>ROUND(IF($I653="Other HFC Blend",(Z653*$L653*SUMIF(Lists!$E$2:$E$133,'Quarterly Information'!$K653,Exchange_Value)+Z653*$N653*SUMIF(Lists!$E$2:$E$133,'Quarterly Information'!$M653,Exchange_Value)+Z653*$P653*SUMIF(Lists!$E$2:$E$133,'Quarterly Information'!$O653,Exchange_Value)+Z653*$R653*SUMIF(Lists!$E$2:$E$133,'Quarterly Information'!$Q653,Exchange_Value)+Z653*$T653*SUMIF(Lists!$E$2:$E$133,'Quarterly Information'!$S653,Exchange_Value))/1000,Z653*SUMIF(Lists!$E$2:$E$133,$I653,Exchange_Value)/1000),1)</f>
        <v>0</v>
      </c>
      <c r="CD653" s="218">
        <f>ROUND(IF($I653="Other HFC Blend",(AA653*$L653*SUMIF(Lists!$E$2:$E$133,'Quarterly Information'!$K653,Exchange_Value)+AA653*$N653*SUMIF(Lists!$E$2:$E$133,'Quarterly Information'!$M653,Exchange_Value)+AA653*$P653*SUMIF(Lists!$E$2:$E$133,'Quarterly Information'!$O653,Exchange_Value)+AA653*$R653*SUMIF(Lists!$E$2:$E$133,'Quarterly Information'!$Q653,Exchange_Value)+AA653*$T653*SUMIF(Lists!$E$2:$E$133,'Quarterly Information'!$S653,Exchange_Value))/1000,AA653*SUMIF(Lists!$E$2:$E$133,$I653,Exchange_Value)/1000),1)</f>
        <v>0</v>
      </c>
      <c r="CE653" s="218">
        <f>ROUND(IF($I653="Other HFC Blend",(AB653*$L653*SUMIF(Lists!$E$2:$E$133,'Quarterly Information'!$K653,Exchange_Value)+AB653*$N653*SUMIF(Lists!$E$2:$E$133,'Quarterly Information'!$M653,Exchange_Value)+AB653*$P653*SUMIF(Lists!$E$2:$E$133,'Quarterly Information'!$O653,Exchange_Value)+AB653*$R653*SUMIF(Lists!$E$2:$E$133,'Quarterly Information'!$Q653,Exchange_Value)+AB653*$T653*SUMIF(Lists!$E$2:$E$133,'Quarterly Information'!$S653,Exchange_Value))/1000,AB653*SUMIF(Lists!$E$2:$E$133,$I653,Exchange_Value)/1000),1)</f>
        <v>0</v>
      </c>
      <c r="CF653" s="218">
        <f>ROUND(IF($I653="Other HFC Blend",(AC653*$L653*SUMIF(Lists!$E$2:$E$133,'Quarterly Information'!$K653,Exchange_Value)+AC653*$N653*SUMIF(Lists!$E$2:$E$133,'Quarterly Information'!$M653,Exchange_Value)+AC653*$P653*SUMIF(Lists!$E$2:$E$133,'Quarterly Information'!$O653,Exchange_Value)+AC653*$R653*SUMIF(Lists!$E$2:$E$133,'Quarterly Information'!$Q653,Exchange_Value)+AC653*$T653*SUMIF(Lists!$E$2:$E$133,'Quarterly Information'!$S653,Exchange_Value))/1000,AC653*SUMIF(Lists!$E$2:$E$133,$I653,Exchange_Value)/1000),1)</f>
        <v>0</v>
      </c>
      <c r="CG653" s="218">
        <f>ROUND(IF($I653="Other HFC Blend",(AD653*$L653*SUMIF(Lists!$E$2:$E$133,'Quarterly Information'!$K653,Exchange_Value)+AD653*$N653*SUMIF(Lists!$E$2:$E$133,'Quarterly Information'!$M653,Exchange_Value)+AD653*$P653*SUMIF(Lists!$E$2:$E$133,'Quarterly Information'!$O653,Exchange_Value)+AD653*$R653*SUMIF(Lists!$E$2:$E$133,'Quarterly Information'!$Q653,Exchange_Value)+AD653*$T653*SUMIF(Lists!$E$2:$E$133,'Quarterly Information'!$S653,Exchange_Value))/1000,AD653*SUMIF(Lists!$E$2:$E$133,$I653,Exchange_Value)/1000),1)</f>
        <v>0</v>
      </c>
      <c r="CH653" s="218">
        <f>ROUND(IF($I653="Other HFC Blend",(AE653*$L653*SUMIF(Lists!$E$2:$E$133,'Quarterly Information'!$K653,Exchange_Value)+AE653*$N653*SUMIF(Lists!$E$2:$E$133,'Quarterly Information'!$M653,Exchange_Value)+AE653*$P653*SUMIF(Lists!$E$2:$E$133,'Quarterly Information'!$O653,Exchange_Value)+AE653*$R653*SUMIF(Lists!$E$2:$E$133,'Quarterly Information'!$Q653,Exchange_Value)+AE653*$T653*SUMIF(Lists!$E$2:$E$133,'Quarterly Information'!$S653,Exchange_Value))/1000,AE653*SUMIF(Lists!$E$2:$E$133,$I653,Exchange_Value)/1000),1)</f>
        <v>0</v>
      </c>
      <c r="CI653" s="218">
        <f>ROUND(IF($I653="Other HFC Blend",(AF653*$L653*SUMIF(Lists!$E$2:$E$133,'Quarterly Information'!$K653,Exchange_Value)+AF653*$N653*SUMIF(Lists!$E$2:$E$133,'Quarterly Information'!$M653,Exchange_Value)+AF653*$P653*SUMIF(Lists!$E$2:$E$133,'Quarterly Information'!$O653,Exchange_Value)+AF653*$R653*SUMIF(Lists!$E$2:$E$133,'Quarterly Information'!$Q653,Exchange_Value)+AF653*$T653*SUMIF(Lists!$E$2:$E$133,'Quarterly Information'!$S653,Exchange_Value))/1000,AF653*SUMIF(Lists!$E$2:$E$133,$I653,Exchange_Value)/1000),1)</f>
        <v>0</v>
      </c>
    </row>
    <row r="654" spans="1:87" ht="14" x14ac:dyDescent="0.25">
      <c r="A654" s="39">
        <v>612</v>
      </c>
      <c r="B654" s="90" t="str">
        <f t="shared" si="428"/>
        <v/>
      </c>
      <c r="C654" s="159"/>
      <c r="D654" s="91"/>
      <c r="E654" s="174"/>
      <c r="F654" s="92"/>
      <c r="G654" s="93"/>
      <c r="H654" s="94"/>
      <c r="I654" s="92"/>
      <c r="J654" s="200"/>
      <c r="K654" s="210"/>
      <c r="L654" s="95"/>
      <c r="M654" s="92"/>
      <c r="N654" s="95"/>
      <c r="O654" s="92"/>
      <c r="P654" s="95"/>
      <c r="Q654" s="128"/>
      <c r="R654" s="95"/>
      <c r="S654" s="128"/>
      <c r="T654" s="211"/>
      <c r="U654" s="203"/>
      <c r="V654" s="92"/>
      <c r="W654" s="96"/>
      <c r="X654" s="92"/>
      <c r="Y654" s="220"/>
      <c r="Z654" s="226"/>
      <c r="AA654" s="165"/>
      <c r="AB654" s="165"/>
      <c r="AC654" s="165"/>
      <c r="AD654" s="165"/>
      <c r="AE654" s="165"/>
      <c r="AF654" s="168"/>
      <c r="AG654"/>
      <c r="AH654" s="107">
        <f t="shared" si="430"/>
        <v>0</v>
      </c>
      <c r="AI654" s="107">
        <f t="shared" si="431"/>
        <v>0</v>
      </c>
      <c r="AJ654" s="107">
        <f t="shared" si="432"/>
        <v>0</v>
      </c>
      <c r="AK654" s="107">
        <f t="shared" si="433"/>
        <v>0</v>
      </c>
      <c r="AL654" s="107">
        <f t="shared" si="434"/>
        <v>0</v>
      </c>
      <c r="AM654" s="107">
        <f t="shared" si="429"/>
        <v>0</v>
      </c>
      <c r="AO654" s="161" t="e">
        <f t="shared" si="435"/>
        <v>#DIV/0!</v>
      </c>
      <c r="AP654" s="161" t="e">
        <f t="shared" si="436"/>
        <v>#DIV/0!</v>
      </c>
      <c r="AQ654" s="161" t="e">
        <f t="shared" si="437"/>
        <v>#DIV/0!</v>
      </c>
      <c r="AR654" s="161" t="e">
        <f t="shared" si="438"/>
        <v>#DIV/0!</v>
      </c>
      <c r="AS654" s="161" t="e">
        <f t="shared" si="439"/>
        <v>#DIV/0!</v>
      </c>
      <c r="AT654" s="107">
        <f t="shared" si="440"/>
        <v>0</v>
      </c>
      <c r="AU654" s="161" t="e">
        <f t="shared" si="441"/>
        <v>#DIV/0!</v>
      </c>
      <c r="AV654" s="161" t="e">
        <f t="shared" si="442"/>
        <v>#DIV/0!</v>
      </c>
      <c r="AW654" s="161" t="e">
        <f t="shared" si="443"/>
        <v>#DIV/0!</v>
      </c>
      <c r="AX654" s="161" t="e">
        <f t="shared" si="444"/>
        <v>#DIV/0!</v>
      </c>
      <c r="AY654" s="161" t="e">
        <f t="shared" si="445"/>
        <v>#DIV/0!</v>
      </c>
      <c r="AZ654" s="107">
        <f t="shared" si="446"/>
        <v>0</v>
      </c>
      <c r="BA654" s="161" t="e">
        <f t="shared" si="447"/>
        <v>#DIV/0!</v>
      </c>
      <c r="BB654" s="161" t="e">
        <f t="shared" si="448"/>
        <v>#DIV/0!</v>
      </c>
      <c r="BC654" s="161" t="e">
        <f t="shared" si="449"/>
        <v>#DIV/0!</v>
      </c>
      <c r="BD654" s="161" t="e">
        <f t="shared" si="450"/>
        <v>#DIV/0!</v>
      </c>
      <c r="BE654" s="161" t="e">
        <f t="shared" si="451"/>
        <v>#DIV/0!</v>
      </c>
      <c r="BF654" s="107">
        <f t="shared" si="452"/>
        <v>0</v>
      </c>
      <c r="BG654" s="161" t="e">
        <f t="shared" si="453"/>
        <v>#DIV/0!</v>
      </c>
      <c r="BH654" s="161" t="e">
        <f t="shared" si="454"/>
        <v>#DIV/0!</v>
      </c>
      <c r="BI654" s="161" t="e">
        <f t="shared" si="455"/>
        <v>#DIV/0!</v>
      </c>
      <c r="BJ654" s="161" t="e">
        <f t="shared" si="456"/>
        <v>#DIV/0!</v>
      </c>
      <c r="BK654" s="161" t="e">
        <f t="shared" si="457"/>
        <v>#DIV/0!</v>
      </c>
      <c r="BL654" s="107">
        <f t="shared" si="458"/>
        <v>0</v>
      </c>
      <c r="BM654" s="161" t="e">
        <f t="shared" si="459"/>
        <v>#DIV/0!</v>
      </c>
      <c r="BN654" s="161" t="e">
        <f t="shared" si="460"/>
        <v>#DIV/0!</v>
      </c>
      <c r="BO654" s="161" t="e">
        <f t="shared" si="461"/>
        <v>#DIV/0!</v>
      </c>
      <c r="BP654" s="161" t="e">
        <f t="shared" si="462"/>
        <v>#DIV/0!</v>
      </c>
      <c r="BQ654" s="161" t="e">
        <f t="shared" si="463"/>
        <v>#DIV/0!</v>
      </c>
      <c r="BR654" s="107">
        <f t="shared" si="464"/>
        <v>0</v>
      </c>
      <c r="BS654" s="161" t="e">
        <f t="shared" si="465"/>
        <v>#DIV/0!</v>
      </c>
      <c r="BT654" s="161" t="e">
        <f t="shared" si="466"/>
        <v>#DIV/0!</v>
      </c>
      <c r="BU654" s="161" t="e">
        <f t="shared" si="467"/>
        <v>#DIV/0!</v>
      </c>
      <c r="BV654" s="161" t="e">
        <f t="shared" si="468"/>
        <v>#DIV/0!</v>
      </c>
      <c r="BW654" s="161" t="e">
        <f t="shared" si="469"/>
        <v>#DIV/0!</v>
      </c>
      <c r="BX654" s="107">
        <f t="shared" si="470"/>
        <v>0</v>
      </c>
      <c r="BZ654" s="40" t="e">
        <f>VLOOKUP(I654,Lists!$D$2:$D$19,1,FALSE)</f>
        <v>#N/A</v>
      </c>
      <c r="CA654" s="40" t="e">
        <f>VLOOKUP($I654,Blends!$B$2:$B$115,1,FALSE)</f>
        <v>#N/A</v>
      </c>
      <c r="CC654" s="218">
        <f>ROUND(IF($I654="Other HFC Blend",(Z654*$L654*SUMIF(Lists!$E$2:$E$133,'Quarterly Information'!$K654,Exchange_Value)+Z654*$N654*SUMIF(Lists!$E$2:$E$133,'Quarterly Information'!$M654,Exchange_Value)+Z654*$P654*SUMIF(Lists!$E$2:$E$133,'Quarterly Information'!$O654,Exchange_Value)+Z654*$R654*SUMIF(Lists!$E$2:$E$133,'Quarterly Information'!$Q654,Exchange_Value)+Z654*$T654*SUMIF(Lists!$E$2:$E$133,'Quarterly Information'!$S654,Exchange_Value))/1000,Z654*SUMIF(Lists!$E$2:$E$133,$I654,Exchange_Value)/1000),1)</f>
        <v>0</v>
      </c>
      <c r="CD654" s="218">
        <f>ROUND(IF($I654="Other HFC Blend",(AA654*$L654*SUMIF(Lists!$E$2:$E$133,'Quarterly Information'!$K654,Exchange_Value)+AA654*$N654*SUMIF(Lists!$E$2:$E$133,'Quarterly Information'!$M654,Exchange_Value)+AA654*$P654*SUMIF(Lists!$E$2:$E$133,'Quarterly Information'!$O654,Exchange_Value)+AA654*$R654*SUMIF(Lists!$E$2:$E$133,'Quarterly Information'!$Q654,Exchange_Value)+AA654*$T654*SUMIF(Lists!$E$2:$E$133,'Quarterly Information'!$S654,Exchange_Value))/1000,AA654*SUMIF(Lists!$E$2:$E$133,$I654,Exchange_Value)/1000),1)</f>
        <v>0</v>
      </c>
      <c r="CE654" s="218">
        <f>ROUND(IF($I654="Other HFC Blend",(AB654*$L654*SUMIF(Lists!$E$2:$E$133,'Quarterly Information'!$K654,Exchange_Value)+AB654*$N654*SUMIF(Lists!$E$2:$E$133,'Quarterly Information'!$M654,Exchange_Value)+AB654*$P654*SUMIF(Lists!$E$2:$E$133,'Quarterly Information'!$O654,Exchange_Value)+AB654*$R654*SUMIF(Lists!$E$2:$E$133,'Quarterly Information'!$Q654,Exchange_Value)+AB654*$T654*SUMIF(Lists!$E$2:$E$133,'Quarterly Information'!$S654,Exchange_Value))/1000,AB654*SUMIF(Lists!$E$2:$E$133,$I654,Exchange_Value)/1000),1)</f>
        <v>0</v>
      </c>
      <c r="CF654" s="218">
        <f>ROUND(IF($I654="Other HFC Blend",(AC654*$L654*SUMIF(Lists!$E$2:$E$133,'Quarterly Information'!$K654,Exchange_Value)+AC654*$N654*SUMIF(Lists!$E$2:$E$133,'Quarterly Information'!$M654,Exchange_Value)+AC654*$P654*SUMIF(Lists!$E$2:$E$133,'Quarterly Information'!$O654,Exchange_Value)+AC654*$R654*SUMIF(Lists!$E$2:$E$133,'Quarterly Information'!$Q654,Exchange_Value)+AC654*$T654*SUMIF(Lists!$E$2:$E$133,'Quarterly Information'!$S654,Exchange_Value))/1000,AC654*SUMIF(Lists!$E$2:$E$133,$I654,Exchange_Value)/1000),1)</f>
        <v>0</v>
      </c>
      <c r="CG654" s="218">
        <f>ROUND(IF($I654="Other HFC Blend",(AD654*$L654*SUMIF(Lists!$E$2:$E$133,'Quarterly Information'!$K654,Exchange_Value)+AD654*$N654*SUMIF(Lists!$E$2:$E$133,'Quarterly Information'!$M654,Exchange_Value)+AD654*$P654*SUMIF(Lists!$E$2:$E$133,'Quarterly Information'!$O654,Exchange_Value)+AD654*$R654*SUMIF(Lists!$E$2:$E$133,'Quarterly Information'!$Q654,Exchange_Value)+AD654*$T654*SUMIF(Lists!$E$2:$E$133,'Quarterly Information'!$S654,Exchange_Value))/1000,AD654*SUMIF(Lists!$E$2:$E$133,$I654,Exchange_Value)/1000),1)</f>
        <v>0</v>
      </c>
      <c r="CH654" s="218">
        <f>ROUND(IF($I654="Other HFC Blend",(AE654*$L654*SUMIF(Lists!$E$2:$E$133,'Quarterly Information'!$K654,Exchange_Value)+AE654*$N654*SUMIF(Lists!$E$2:$E$133,'Quarterly Information'!$M654,Exchange_Value)+AE654*$P654*SUMIF(Lists!$E$2:$E$133,'Quarterly Information'!$O654,Exchange_Value)+AE654*$R654*SUMIF(Lists!$E$2:$E$133,'Quarterly Information'!$Q654,Exchange_Value)+AE654*$T654*SUMIF(Lists!$E$2:$E$133,'Quarterly Information'!$S654,Exchange_Value))/1000,AE654*SUMIF(Lists!$E$2:$E$133,$I654,Exchange_Value)/1000),1)</f>
        <v>0</v>
      </c>
      <c r="CI654" s="218">
        <f>ROUND(IF($I654="Other HFC Blend",(AF654*$L654*SUMIF(Lists!$E$2:$E$133,'Quarterly Information'!$K654,Exchange_Value)+AF654*$N654*SUMIF(Lists!$E$2:$E$133,'Quarterly Information'!$M654,Exchange_Value)+AF654*$P654*SUMIF(Lists!$E$2:$E$133,'Quarterly Information'!$O654,Exchange_Value)+AF654*$R654*SUMIF(Lists!$E$2:$E$133,'Quarterly Information'!$Q654,Exchange_Value)+AF654*$T654*SUMIF(Lists!$E$2:$E$133,'Quarterly Information'!$S654,Exchange_Value))/1000,AF654*SUMIF(Lists!$E$2:$E$133,$I654,Exchange_Value)/1000),1)</f>
        <v>0</v>
      </c>
    </row>
    <row r="655" spans="1:87" ht="14" x14ac:dyDescent="0.25">
      <c r="A655" s="39">
        <v>613</v>
      </c>
      <c r="B655" s="90" t="str">
        <f t="shared" si="428"/>
        <v/>
      </c>
      <c r="C655" s="159"/>
      <c r="D655" s="91"/>
      <c r="E655" s="174"/>
      <c r="F655" s="92"/>
      <c r="G655" s="93"/>
      <c r="H655" s="94"/>
      <c r="I655" s="92"/>
      <c r="J655" s="200"/>
      <c r="K655" s="210"/>
      <c r="L655" s="95"/>
      <c r="M655" s="92"/>
      <c r="N655" s="95"/>
      <c r="O655" s="92"/>
      <c r="P655" s="95"/>
      <c r="Q655" s="128"/>
      <c r="R655" s="95"/>
      <c r="S655" s="128"/>
      <c r="T655" s="211"/>
      <c r="U655" s="203"/>
      <c r="V655" s="92"/>
      <c r="W655" s="96"/>
      <c r="X655" s="92"/>
      <c r="Y655" s="220"/>
      <c r="Z655" s="226"/>
      <c r="AA655" s="165"/>
      <c r="AB655" s="165"/>
      <c r="AC655" s="165"/>
      <c r="AD655" s="165"/>
      <c r="AE655" s="165"/>
      <c r="AF655" s="168"/>
      <c r="AG655"/>
      <c r="AH655" s="107">
        <f t="shared" si="430"/>
        <v>0</v>
      </c>
      <c r="AI655" s="107">
        <f t="shared" si="431"/>
        <v>0</v>
      </c>
      <c r="AJ655" s="107">
        <f t="shared" si="432"/>
        <v>0</v>
      </c>
      <c r="AK655" s="107">
        <f t="shared" si="433"/>
        <v>0</v>
      </c>
      <c r="AL655" s="107">
        <f t="shared" si="434"/>
        <v>0</v>
      </c>
      <c r="AM655" s="107">
        <f t="shared" si="429"/>
        <v>0</v>
      </c>
      <c r="AO655" s="161" t="e">
        <f t="shared" si="435"/>
        <v>#DIV/0!</v>
      </c>
      <c r="AP655" s="161" t="e">
        <f t="shared" si="436"/>
        <v>#DIV/0!</v>
      </c>
      <c r="AQ655" s="161" t="e">
        <f t="shared" si="437"/>
        <v>#DIV/0!</v>
      </c>
      <c r="AR655" s="161" t="e">
        <f t="shared" si="438"/>
        <v>#DIV/0!</v>
      </c>
      <c r="AS655" s="161" t="e">
        <f t="shared" si="439"/>
        <v>#DIV/0!</v>
      </c>
      <c r="AT655" s="107">
        <f t="shared" si="440"/>
        <v>0</v>
      </c>
      <c r="AU655" s="161" t="e">
        <f t="shared" si="441"/>
        <v>#DIV/0!</v>
      </c>
      <c r="AV655" s="161" t="e">
        <f t="shared" si="442"/>
        <v>#DIV/0!</v>
      </c>
      <c r="AW655" s="161" t="e">
        <f t="shared" si="443"/>
        <v>#DIV/0!</v>
      </c>
      <c r="AX655" s="161" t="e">
        <f t="shared" si="444"/>
        <v>#DIV/0!</v>
      </c>
      <c r="AY655" s="161" t="e">
        <f t="shared" si="445"/>
        <v>#DIV/0!</v>
      </c>
      <c r="AZ655" s="107">
        <f t="shared" si="446"/>
        <v>0</v>
      </c>
      <c r="BA655" s="161" t="e">
        <f t="shared" si="447"/>
        <v>#DIV/0!</v>
      </c>
      <c r="BB655" s="161" t="e">
        <f t="shared" si="448"/>
        <v>#DIV/0!</v>
      </c>
      <c r="BC655" s="161" t="e">
        <f t="shared" si="449"/>
        <v>#DIV/0!</v>
      </c>
      <c r="BD655" s="161" t="e">
        <f t="shared" si="450"/>
        <v>#DIV/0!</v>
      </c>
      <c r="BE655" s="161" t="e">
        <f t="shared" si="451"/>
        <v>#DIV/0!</v>
      </c>
      <c r="BF655" s="107">
        <f t="shared" si="452"/>
        <v>0</v>
      </c>
      <c r="BG655" s="161" t="e">
        <f t="shared" si="453"/>
        <v>#DIV/0!</v>
      </c>
      <c r="BH655" s="161" t="e">
        <f t="shared" si="454"/>
        <v>#DIV/0!</v>
      </c>
      <c r="BI655" s="161" t="e">
        <f t="shared" si="455"/>
        <v>#DIV/0!</v>
      </c>
      <c r="BJ655" s="161" t="e">
        <f t="shared" si="456"/>
        <v>#DIV/0!</v>
      </c>
      <c r="BK655" s="161" t="e">
        <f t="shared" si="457"/>
        <v>#DIV/0!</v>
      </c>
      <c r="BL655" s="107">
        <f t="shared" si="458"/>
        <v>0</v>
      </c>
      <c r="BM655" s="161" t="e">
        <f t="shared" si="459"/>
        <v>#DIV/0!</v>
      </c>
      <c r="BN655" s="161" t="e">
        <f t="shared" si="460"/>
        <v>#DIV/0!</v>
      </c>
      <c r="BO655" s="161" t="e">
        <f t="shared" si="461"/>
        <v>#DIV/0!</v>
      </c>
      <c r="BP655" s="161" t="e">
        <f t="shared" si="462"/>
        <v>#DIV/0!</v>
      </c>
      <c r="BQ655" s="161" t="e">
        <f t="shared" si="463"/>
        <v>#DIV/0!</v>
      </c>
      <c r="BR655" s="107">
        <f t="shared" si="464"/>
        <v>0</v>
      </c>
      <c r="BS655" s="161" t="e">
        <f t="shared" si="465"/>
        <v>#DIV/0!</v>
      </c>
      <c r="BT655" s="161" t="e">
        <f t="shared" si="466"/>
        <v>#DIV/0!</v>
      </c>
      <c r="BU655" s="161" t="e">
        <f t="shared" si="467"/>
        <v>#DIV/0!</v>
      </c>
      <c r="BV655" s="161" t="e">
        <f t="shared" si="468"/>
        <v>#DIV/0!</v>
      </c>
      <c r="BW655" s="161" t="e">
        <f t="shared" si="469"/>
        <v>#DIV/0!</v>
      </c>
      <c r="BX655" s="107">
        <f t="shared" si="470"/>
        <v>0</v>
      </c>
      <c r="BZ655" s="40" t="e">
        <f>VLOOKUP(I655,Lists!$D$2:$D$19,1,FALSE)</f>
        <v>#N/A</v>
      </c>
      <c r="CA655" s="40" t="e">
        <f>VLOOKUP($I655,Blends!$B$2:$B$115,1,FALSE)</f>
        <v>#N/A</v>
      </c>
      <c r="CC655" s="218">
        <f>ROUND(IF($I655="Other HFC Blend",(Z655*$L655*SUMIF(Lists!$E$2:$E$133,'Quarterly Information'!$K655,Exchange_Value)+Z655*$N655*SUMIF(Lists!$E$2:$E$133,'Quarterly Information'!$M655,Exchange_Value)+Z655*$P655*SUMIF(Lists!$E$2:$E$133,'Quarterly Information'!$O655,Exchange_Value)+Z655*$R655*SUMIF(Lists!$E$2:$E$133,'Quarterly Information'!$Q655,Exchange_Value)+Z655*$T655*SUMIF(Lists!$E$2:$E$133,'Quarterly Information'!$S655,Exchange_Value))/1000,Z655*SUMIF(Lists!$E$2:$E$133,$I655,Exchange_Value)/1000),1)</f>
        <v>0</v>
      </c>
      <c r="CD655" s="218">
        <f>ROUND(IF($I655="Other HFC Blend",(AA655*$L655*SUMIF(Lists!$E$2:$E$133,'Quarterly Information'!$K655,Exchange_Value)+AA655*$N655*SUMIF(Lists!$E$2:$E$133,'Quarterly Information'!$M655,Exchange_Value)+AA655*$P655*SUMIF(Lists!$E$2:$E$133,'Quarterly Information'!$O655,Exchange_Value)+AA655*$R655*SUMIF(Lists!$E$2:$E$133,'Quarterly Information'!$Q655,Exchange_Value)+AA655*$T655*SUMIF(Lists!$E$2:$E$133,'Quarterly Information'!$S655,Exchange_Value))/1000,AA655*SUMIF(Lists!$E$2:$E$133,$I655,Exchange_Value)/1000),1)</f>
        <v>0</v>
      </c>
      <c r="CE655" s="218">
        <f>ROUND(IF($I655="Other HFC Blend",(AB655*$L655*SUMIF(Lists!$E$2:$E$133,'Quarterly Information'!$K655,Exchange_Value)+AB655*$N655*SUMIF(Lists!$E$2:$E$133,'Quarterly Information'!$M655,Exchange_Value)+AB655*$P655*SUMIF(Lists!$E$2:$E$133,'Quarterly Information'!$O655,Exchange_Value)+AB655*$R655*SUMIF(Lists!$E$2:$E$133,'Quarterly Information'!$Q655,Exchange_Value)+AB655*$T655*SUMIF(Lists!$E$2:$E$133,'Quarterly Information'!$S655,Exchange_Value))/1000,AB655*SUMIF(Lists!$E$2:$E$133,$I655,Exchange_Value)/1000),1)</f>
        <v>0</v>
      </c>
      <c r="CF655" s="218">
        <f>ROUND(IF($I655="Other HFC Blend",(AC655*$L655*SUMIF(Lists!$E$2:$E$133,'Quarterly Information'!$K655,Exchange_Value)+AC655*$N655*SUMIF(Lists!$E$2:$E$133,'Quarterly Information'!$M655,Exchange_Value)+AC655*$P655*SUMIF(Lists!$E$2:$E$133,'Quarterly Information'!$O655,Exchange_Value)+AC655*$R655*SUMIF(Lists!$E$2:$E$133,'Quarterly Information'!$Q655,Exchange_Value)+AC655*$T655*SUMIF(Lists!$E$2:$E$133,'Quarterly Information'!$S655,Exchange_Value))/1000,AC655*SUMIF(Lists!$E$2:$E$133,$I655,Exchange_Value)/1000),1)</f>
        <v>0</v>
      </c>
      <c r="CG655" s="218">
        <f>ROUND(IF($I655="Other HFC Blend",(AD655*$L655*SUMIF(Lists!$E$2:$E$133,'Quarterly Information'!$K655,Exchange_Value)+AD655*$N655*SUMIF(Lists!$E$2:$E$133,'Quarterly Information'!$M655,Exchange_Value)+AD655*$P655*SUMIF(Lists!$E$2:$E$133,'Quarterly Information'!$O655,Exchange_Value)+AD655*$R655*SUMIF(Lists!$E$2:$E$133,'Quarterly Information'!$Q655,Exchange_Value)+AD655*$T655*SUMIF(Lists!$E$2:$E$133,'Quarterly Information'!$S655,Exchange_Value))/1000,AD655*SUMIF(Lists!$E$2:$E$133,$I655,Exchange_Value)/1000),1)</f>
        <v>0</v>
      </c>
      <c r="CH655" s="218">
        <f>ROUND(IF($I655="Other HFC Blend",(AE655*$L655*SUMIF(Lists!$E$2:$E$133,'Quarterly Information'!$K655,Exchange_Value)+AE655*$N655*SUMIF(Lists!$E$2:$E$133,'Quarterly Information'!$M655,Exchange_Value)+AE655*$P655*SUMIF(Lists!$E$2:$E$133,'Quarterly Information'!$O655,Exchange_Value)+AE655*$R655*SUMIF(Lists!$E$2:$E$133,'Quarterly Information'!$Q655,Exchange_Value)+AE655*$T655*SUMIF(Lists!$E$2:$E$133,'Quarterly Information'!$S655,Exchange_Value))/1000,AE655*SUMIF(Lists!$E$2:$E$133,$I655,Exchange_Value)/1000),1)</f>
        <v>0</v>
      </c>
      <c r="CI655" s="218">
        <f>ROUND(IF($I655="Other HFC Blend",(AF655*$L655*SUMIF(Lists!$E$2:$E$133,'Quarterly Information'!$K655,Exchange_Value)+AF655*$N655*SUMIF(Lists!$E$2:$E$133,'Quarterly Information'!$M655,Exchange_Value)+AF655*$P655*SUMIF(Lists!$E$2:$E$133,'Quarterly Information'!$O655,Exchange_Value)+AF655*$R655*SUMIF(Lists!$E$2:$E$133,'Quarterly Information'!$Q655,Exchange_Value)+AF655*$T655*SUMIF(Lists!$E$2:$E$133,'Quarterly Information'!$S655,Exchange_Value))/1000,AF655*SUMIF(Lists!$E$2:$E$133,$I655,Exchange_Value)/1000),1)</f>
        <v>0</v>
      </c>
    </row>
    <row r="656" spans="1:87" ht="14" x14ac:dyDescent="0.25">
      <c r="A656" s="39">
        <v>614</v>
      </c>
      <c r="B656" s="90" t="str">
        <f t="shared" si="428"/>
        <v/>
      </c>
      <c r="C656" s="159"/>
      <c r="D656" s="91"/>
      <c r="E656" s="174"/>
      <c r="F656" s="92"/>
      <c r="G656" s="93"/>
      <c r="H656" s="94"/>
      <c r="I656" s="92"/>
      <c r="J656" s="200"/>
      <c r="K656" s="210"/>
      <c r="L656" s="95"/>
      <c r="M656" s="92"/>
      <c r="N656" s="95"/>
      <c r="O656" s="92"/>
      <c r="P656" s="95"/>
      <c r="Q656" s="128"/>
      <c r="R656" s="95"/>
      <c r="S656" s="128"/>
      <c r="T656" s="211"/>
      <c r="U656" s="203"/>
      <c r="V656" s="92"/>
      <c r="W656" s="96"/>
      <c r="X656" s="92"/>
      <c r="Y656" s="220"/>
      <c r="Z656" s="226"/>
      <c r="AA656" s="165"/>
      <c r="AB656" s="165"/>
      <c r="AC656" s="165"/>
      <c r="AD656" s="165"/>
      <c r="AE656" s="165"/>
      <c r="AF656" s="168"/>
      <c r="AG656"/>
      <c r="AH656" s="107">
        <f t="shared" si="430"/>
        <v>0</v>
      </c>
      <c r="AI656" s="107">
        <f t="shared" si="431"/>
        <v>0</v>
      </c>
      <c r="AJ656" s="107">
        <f t="shared" si="432"/>
        <v>0</v>
      </c>
      <c r="AK656" s="107">
        <f t="shared" si="433"/>
        <v>0</v>
      </c>
      <c r="AL656" s="107">
        <f t="shared" si="434"/>
        <v>0</v>
      </c>
      <c r="AM656" s="107">
        <f t="shared" si="429"/>
        <v>0</v>
      </c>
      <c r="AO656" s="161" t="e">
        <f t="shared" si="435"/>
        <v>#DIV/0!</v>
      </c>
      <c r="AP656" s="161" t="e">
        <f t="shared" si="436"/>
        <v>#DIV/0!</v>
      </c>
      <c r="AQ656" s="161" t="e">
        <f t="shared" si="437"/>
        <v>#DIV/0!</v>
      </c>
      <c r="AR656" s="161" t="e">
        <f t="shared" si="438"/>
        <v>#DIV/0!</v>
      </c>
      <c r="AS656" s="161" t="e">
        <f t="shared" si="439"/>
        <v>#DIV/0!</v>
      </c>
      <c r="AT656" s="107">
        <f t="shared" si="440"/>
        <v>0</v>
      </c>
      <c r="AU656" s="161" t="e">
        <f t="shared" si="441"/>
        <v>#DIV/0!</v>
      </c>
      <c r="AV656" s="161" t="e">
        <f t="shared" si="442"/>
        <v>#DIV/0!</v>
      </c>
      <c r="AW656" s="161" t="e">
        <f t="shared" si="443"/>
        <v>#DIV/0!</v>
      </c>
      <c r="AX656" s="161" t="e">
        <f t="shared" si="444"/>
        <v>#DIV/0!</v>
      </c>
      <c r="AY656" s="161" t="e">
        <f t="shared" si="445"/>
        <v>#DIV/0!</v>
      </c>
      <c r="AZ656" s="107">
        <f t="shared" si="446"/>
        <v>0</v>
      </c>
      <c r="BA656" s="161" t="e">
        <f t="shared" si="447"/>
        <v>#DIV/0!</v>
      </c>
      <c r="BB656" s="161" t="e">
        <f t="shared" si="448"/>
        <v>#DIV/0!</v>
      </c>
      <c r="BC656" s="161" t="e">
        <f t="shared" si="449"/>
        <v>#DIV/0!</v>
      </c>
      <c r="BD656" s="161" t="e">
        <f t="shared" si="450"/>
        <v>#DIV/0!</v>
      </c>
      <c r="BE656" s="161" t="e">
        <f t="shared" si="451"/>
        <v>#DIV/0!</v>
      </c>
      <c r="BF656" s="107">
        <f t="shared" si="452"/>
        <v>0</v>
      </c>
      <c r="BG656" s="161" t="e">
        <f t="shared" si="453"/>
        <v>#DIV/0!</v>
      </c>
      <c r="BH656" s="161" t="e">
        <f t="shared" si="454"/>
        <v>#DIV/0!</v>
      </c>
      <c r="BI656" s="161" t="e">
        <f t="shared" si="455"/>
        <v>#DIV/0!</v>
      </c>
      <c r="BJ656" s="161" t="e">
        <f t="shared" si="456"/>
        <v>#DIV/0!</v>
      </c>
      <c r="BK656" s="161" t="e">
        <f t="shared" si="457"/>
        <v>#DIV/0!</v>
      </c>
      <c r="BL656" s="107">
        <f t="shared" si="458"/>
        <v>0</v>
      </c>
      <c r="BM656" s="161" t="e">
        <f t="shared" si="459"/>
        <v>#DIV/0!</v>
      </c>
      <c r="BN656" s="161" t="e">
        <f t="shared" si="460"/>
        <v>#DIV/0!</v>
      </c>
      <c r="BO656" s="161" t="e">
        <f t="shared" si="461"/>
        <v>#DIV/0!</v>
      </c>
      <c r="BP656" s="161" t="e">
        <f t="shared" si="462"/>
        <v>#DIV/0!</v>
      </c>
      <c r="BQ656" s="161" t="e">
        <f t="shared" si="463"/>
        <v>#DIV/0!</v>
      </c>
      <c r="BR656" s="107">
        <f t="shared" si="464"/>
        <v>0</v>
      </c>
      <c r="BS656" s="161" t="e">
        <f t="shared" si="465"/>
        <v>#DIV/0!</v>
      </c>
      <c r="BT656" s="161" t="e">
        <f t="shared" si="466"/>
        <v>#DIV/0!</v>
      </c>
      <c r="BU656" s="161" t="e">
        <f t="shared" si="467"/>
        <v>#DIV/0!</v>
      </c>
      <c r="BV656" s="161" t="e">
        <f t="shared" si="468"/>
        <v>#DIV/0!</v>
      </c>
      <c r="BW656" s="161" t="e">
        <f t="shared" si="469"/>
        <v>#DIV/0!</v>
      </c>
      <c r="BX656" s="107">
        <f t="shared" si="470"/>
        <v>0</v>
      </c>
      <c r="BZ656" s="40" t="e">
        <f>VLOOKUP(I656,Lists!$D$2:$D$19,1,FALSE)</f>
        <v>#N/A</v>
      </c>
      <c r="CA656" s="40" t="e">
        <f>VLOOKUP($I656,Blends!$B$2:$B$115,1,FALSE)</f>
        <v>#N/A</v>
      </c>
      <c r="CC656" s="218">
        <f>ROUND(IF($I656="Other HFC Blend",(Z656*$L656*SUMIF(Lists!$E$2:$E$133,'Quarterly Information'!$K656,Exchange_Value)+Z656*$N656*SUMIF(Lists!$E$2:$E$133,'Quarterly Information'!$M656,Exchange_Value)+Z656*$P656*SUMIF(Lists!$E$2:$E$133,'Quarterly Information'!$O656,Exchange_Value)+Z656*$R656*SUMIF(Lists!$E$2:$E$133,'Quarterly Information'!$Q656,Exchange_Value)+Z656*$T656*SUMIF(Lists!$E$2:$E$133,'Quarterly Information'!$S656,Exchange_Value))/1000,Z656*SUMIF(Lists!$E$2:$E$133,$I656,Exchange_Value)/1000),1)</f>
        <v>0</v>
      </c>
      <c r="CD656" s="218">
        <f>ROUND(IF($I656="Other HFC Blend",(AA656*$L656*SUMIF(Lists!$E$2:$E$133,'Quarterly Information'!$K656,Exchange_Value)+AA656*$N656*SUMIF(Lists!$E$2:$E$133,'Quarterly Information'!$M656,Exchange_Value)+AA656*$P656*SUMIF(Lists!$E$2:$E$133,'Quarterly Information'!$O656,Exchange_Value)+AA656*$R656*SUMIF(Lists!$E$2:$E$133,'Quarterly Information'!$Q656,Exchange_Value)+AA656*$T656*SUMIF(Lists!$E$2:$E$133,'Quarterly Information'!$S656,Exchange_Value))/1000,AA656*SUMIF(Lists!$E$2:$E$133,$I656,Exchange_Value)/1000),1)</f>
        <v>0</v>
      </c>
      <c r="CE656" s="218">
        <f>ROUND(IF($I656="Other HFC Blend",(AB656*$L656*SUMIF(Lists!$E$2:$E$133,'Quarterly Information'!$K656,Exchange_Value)+AB656*$N656*SUMIF(Lists!$E$2:$E$133,'Quarterly Information'!$M656,Exchange_Value)+AB656*$P656*SUMIF(Lists!$E$2:$E$133,'Quarterly Information'!$O656,Exchange_Value)+AB656*$R656*SUMIF(Lists!$E$2:$E$133,'Quarterly Information'!$Q656,Exchange_Value)+AB656*$T656*SUMIF(Lists!$E$2:$E$133,'Quarterly Information'!$S656,Exchange_Value))/1000,AB656*SUMIF(Lists!$E$2:$E$133,$I656,Exchange_Value)/1000),1)</f>
        <v>0</v>
      </c>
      <c r="CF656" s="218">
        <f>ROUND(IF($I656="Other HFC Blend",(AC656*$L656*SUMIF(Lists!$E$2:$E$133,'Quarterly Information'!$K656,Exchange_Value)+AC656*$N656*SUMIF(Lists!$E$2:$E$133,'Quarterly Information'!$M656,Exchange_Value)+AC656*$P656*SUMIF(Lists!$E$2:$E$133,'Quarterly Information'!$O656,Exchange_Value)+AC656*$R656*SUMIF(Lists!$E$2:$E$133,'Quarterly Information'!$Q656,Exchange_Value)+AC656*$T656*SUMIF(Lists!$E$2:$E$133,'Quarterly Information'!$S656,Exchange_Value))/1000,AC656*SUMIF(Lists!$E$2:$E$133,$I656,Exchange_Value)/1000),1)</f>
        <v>0</v>
      </c>
      <c r="CG656" s="218">
        <f>ROUND(IF($I656="Other HFC Blend",(AD656*$L656*SUMIF(Lists!$E$2:$E$133,'Quarterly Information'!$K656,Exchange_Value)+AD656*$N656*SUMIF(Lists!$E$2:$E$133,'Quarterly Information'!$M656,Exchange_Value)+AD656*$P656*SUMIF(Lists!$E$2:$E$133,'Quarterly Information'!$O656,Exchange_Value)+AD656*$R656*SUMIF(Lists!$E$2:$E$133,'Quarterly Information'!$Q656,Exchange_Value)+AD656*$T656*SUMIF(Lists!$E$2:$E$133,'Quarterly Information'!$S656,Exchange_Value))/1000,AD656*SUMIF(Lists!$E$2:$E$133,$I656,Exchange_Value)/1000),1)</f>
        <v>0</v>
      </c>
      <c r="CH656" s="218">
        <f>ROUND(IF($I656="Other HFC Blend",(AE656*$L656*SUMIF(Lists!$E$2:$E$133,'Quarterly Information'!$K656,Exchange_Value)+AE656*$N656*SUMIF(Lists!$E$2:$E$133,'Quarterly Information'!$M656,Exchange_Value)+AE656*$P656*SUMIF(Lists!$E$2:$E$133,'Quarterly Information'!$O656,Exchange_Value)+AE656*$R656*SUMIF(Lists!$E$2:$E$133,'Quarterly Information'!$Q656,Exchange_Value)+AE656*$T656*SUMIF(Lists!$E$2:$E$133,'Quarterly Information'!$S656,Exchange_Value))/1000,AE656*SUMIF(Lists!$E$2:$E$133,$I656,Exchange_Value)/1000),1)</f>
        <v>0</v>
      </c>
      <c r="CI656" s="218">
        <f>ROUND(IF($I656="Other HFC Blend",(AF656*$L656*SUMIF(Lists!$E$2:$E$133,'Quarterly Information'!$K656,Exchange_Value)+AF656*$N656*SUMIF(Lists!$E$2:$E$133,'Quarterly Information'!$M656,Exchange_Value)+AF656*$P656*SUMIF(Lists!$E$2:$E$133,'Quarterly Information'!$O656,Exchange_Value)+AF656*$R656*SUMIF(Lists!$E$2:$E$133,'Quarterly Information'!$Q656,Exchange_Value)+AF656*$T656*SUMIF(Lists!$E$2:$E$133,'Quarterly Information'!$S656,Exchange_Value))/1000,AF656*SUMIF(Lists!$E$2:$E$133,$I656,Exchange_Value)/1000),1)</f>
        <v>0</v>
      </c>
    </row>
    <row r="657" spans="1:87" ht="14" x14ac:dyDescent="0.25">
      <c r="A657" s="39">
        <v>615</v>
      </c>
      <c r="B657" s="90" t="str">
        <f t="shared" si="428"/>
        <v/>
      </c>
      <c r="C657" s="159"/>
      <c r="D657" s="91"/>
      <c r="E657" s="174"/>
      <c r="F657" s="92"/>
      <c r="G657" s="93"/>
      <c r="H657" s="94"/>
      <c r="I657" s="92"/>
      <c r="J657" s="200"/>
      <c r="K657" s="210"/>
      <c r="L657" s="95"/>
      <c r="M657" s="92"/>
      <c r="N657" s="95"/>
      <c r="O657" s="92"/>
      <c r="P657" s="95"/>
      <c r="Q657" s="128"/>
      <c r="R657" s="95"/>
      <c r="S657" s="128"/>
      <c r="T657" s="211"/>
      <c r="U657" s="203"/>
      <c r="V657" s="92"/>
      <c r="W657" s="96"/>
      <c r="X657" s="92"/>
      <c r="Y657" s="220"/>
      <c r="Z657" s="226"/>
      <c r="AA657" s="165"/>
      <c r="AB657" s="165"/>
      <c r="AC657" s="165"/>
      <c r="AD657" s="165"/>
      <c r="AE657" s="165"/>
      <c r="AF657" s="168"/>
      <c r="AG657"/>
      <c r="AH657" s="107">
        <f t="shared" si="430"/>
        <v>0</v>
      </c>
      <c r="AI657" s="107">
        <f t="shared" si="431"/>
        <v>0</v>
      </c>
      <c r="AJ657" s="107">
        <f t="shared" si="432"/>
        <v>0</v>
      </c>
      <c r="AK657" s="107">
        <f t="shared" si="433"/>
        <v>0</v>
      </c>
      <c r="AL657" s="107">
        <f t="shared" si="434"/>
        <v>0</v>
      </c>
      <c r="AM657" s="107">
        <f t="shared" si="429"/>
        <v>0</v>
      </c>
      <c r="AO657" s="161" t="e">
        <f t="shared" si="435"/>
        <v>#DIV/0!</v>
      </c>
      <c r="AP657" s="161" t="e">
        <f t="shared" si="436"/>
        <v>#DIV/0!</v>
      </c>
      <c r="AQ657" s="161" t="e">
        <f t="shared" si="437"/>
        <v>#DIV/0!</v>
      </c>
      <c r="AR657" s="161" t="e">
        <f t="shared" si="438"/>
        <v>#DIV/0!</v>
      </c>
      <c r="AS657" s="161" t="e">
        <f t="shared" si="439"/>
        <v>#DIV/0!</v>
      </c>
      <c r="AT657" s="107">
        <f t="shared" si="440"/>
        <v>0</v>
      </c>
      <c r="AU657" s="161" t="e">
        <f t="shared" si="441"/>
        <v>#DIV/0!</v>
      </c>
      <c r="AV657" s="161" t="e">
        <f t="shared" si="442"/>
        <v>#DIV/0!</v>
      </c>
      <c r="AW657" s="161" t="e">
        <f t="shared" si="443"/>
        <v>#DIV/0!</v>
      </c>
      <c r="AX657" s="161" t="e">
        <f t="shared" si="444"/>
        <v>#DIV/0!</v>
      </c>
      <c r="AY657" s="161" t="e">
        <f t="shared" si="445"/>
        <v>#DIV/0!</v>
      </c>
      <c r="AZ657" s="107">
        <f t="shared" si="446"/>
        <v>0</v>
      </c>
      <c r="BA657" s="161" t="e">
        <f t="shared" si="447"/>
        <v>#DIV/0!</v>
      </c>
      <c r="BB657" s="161" t="e">
        <f t="shared" si="448"/>
        <v>#DIV/0!</v>
      </c>
      <c r="BC657" s="161" t="e">
        <f t="shared" si="449"/>
        <v>#DIV/0!</v>
      </c>
      <c r="BD657" s="161" t="e">
        <f t="shared" si="450"/>
        <v>#DIV/0!</v>
      </c>
      <c r="BE657" s="161" t="e">
        <f t="shared" si="451"/>
        <v>#DIV/0!</v>
      </c>
      <c r="BF657" s="107">
        <f t="shared" si="452"/>
        <v>0</v>
      </c>
      <c r="BG657" s="161" t="e">
        <f t="shared" si="453"/>
        <v>#DIV/0!</v>
      </c>
      <c r="BH657" s="161" t="e">
        <f t="shared" si="454"/>
        <v>#DIV/0!</v>
      </c>
      <c r="BI657" s="161" t="e">
        <f t="shared" si="455"/>
        <v>#DIV/0!</v>
      </c>
      <c r="BJ657" s="161" t="e">
        <f t="shared" si="456"/>
        <v>#DIV/0!</v>
      </c>
      <c r="BK657" s="161" t="e">
        <f t="shared" si="457"/>
        <v>#DIV/0!</v>
      </c>
      <c r="BL657" s="107">
        <f t="shared" si="458"/>
        <v>0</v>
      </c>
      <c r="BM657" s="161" t="e">
        <f t="shared" si="459"/>
        <v>#DIV/0!</v>
      </c>
      <c r="BN657" s="161" t="e">
        <f t="shared" si="460"/>
        <v>#DIV/0!</v>
      </c>
      <c r="BO657" s="161" t="e">
        <f t="shared" si="461"/>
        <v>#DIV/0!</v>
      </c>
      <c r="BP657" s="161" t="e">
        <f t="shared" si="462"/>
        <v>#DIV/0!</v>
      </c>
      <c r="BQ657" s="161" t="e">
        <f t="shared" si="463"/>
        <v>#DIV/0!</v>
      </c>
      <c r="BR657" s="107">
        <f t="shared" si="464"/>
        <v>0</v>
      </c>
      <c r="BS657" s="161" t="e">
        <f t="shared" si="465"/>
        <v>#DIV/0!</v>
      </c>
      <c r="BT657" s="161" t="e">
        <f t="shared" si="466"/>
        <v>#DIV/0!</v>
      </c>
      <c r="BU657" s="161" t="e">
        <f t="shared" si="467"/>
        <v>#DIV/0!</v>
      </c>
      <c r="BV657" s="161" t="e">
        <f t="shared" si="468"/>
        <v>#DIV/0!</v>
      </c>
      <c r="BW657" s="161" t="e">
        <f t="shared" si="469"/>
        <v>#DIV/0!</v>
      </c>
      <c r="BX657" s="107">
        <f t="shared" si="470"/>
        <v>0</v>
      </c>
      <c r="BZ657" s="40" t="e">
        <f>VLOOKUP(I657,Lists!$D$2:$D$19,1,FALSE)</f>
        <v>#N/A</v>
      </c>
      <c r="CA657" s="40" t="e">
        <f>VLOOKUP($I657,Blends!$B$2:$B$115,1,FALSE)</f>
        <v>#N/A</v>
      </c>
      <c r="CC657" s="218">
        <f>ROUND(IF($I657="Other HFC Blend",(Z657*$L657*SUMIF(Lists!$E$2:$E$133,'Quarterly Information'!$K657,Exchange_Value)+Z657*$N657*SUMIF(Lists!$E$2:$E$133,'Quarterly Information'!$M657,Exchange_Value)+Z657*$P657*SUMIF(Lists!$E$2:$E$133,'Quarterly Information'!$O657,Exchange_Value)+Z657*$R657*SUMIF(Lists!$E$2:$E$133,'Quarterly Information'!$Q657,Exchange_Value)+Z657*$T657*SUMIF(Lists!$E$2:$E$133,'Quarterly Information'!$S657,Exchange_Value))/1000,Z657*SUMIF(Lists!$E$2:$E$133,$I657,Exchange_Value)/1000),1)</f>
        <v>0</v>
      </c>
      <c r="CD657" s="218">
        <f>ROUND(IF($I657="Other HFC Blend",(AA657*$L657*SUMIF(Lists!$E$2:$E$133,'Quarterly Information'!$K657,Exchange_Value)+AA657*$N657*SUMIF(Lists!$E$2:$E$133,'Quarterly Information'!$M657,Exchange_Value)+AA657*$P657*SUMIF(Lists!$E$2:$E$133,'Quarterly Information'!$O657,Exchange_Value)+AA657*$R657*SUMIF(Lists!$E$2:$E$133,'Quarterly Information'!$Q657,Exchange_Value)+AA657*$T657*SUMIF(Lists!$E$2:$E$133,'Quarterly Information'!$S657,Exchange_Value))/1000,AA657*SUMIF(Lists!$E$2:$E$133,$I657,Exchange_Value)/1000),1)</f>
        <v>0</v>
      </c>
      <c r="CE657" s="218">
        <f>ROUND(IF($I657="Other HFC Blend",(AB657*$L657*SUMIF(Lists!$E$2:$E$133,'Quarterly Information'!$K657,Exchange_Value)+AB657*$N657*SUMIF(Lists!$E$2:$E$133,'Quarterly Information'!$M657,Exchange_Value)+AB657*$P657*SUMIF(Lists!$E$2:$E$133,'Quarterly Information'!$O657,Exchange_Value)+AB657*$R657*SUMIF(Lists!$E$2:$E$133,'Quarterly Information'!$Q657,Exchange_Value)+AB657*$T657*SUMIF(Lists!$E$2:$E$133,'Quarterly Information'!$S657,Exchange_Value))/1000,AB657*SUMIF(Lists!$E$2:$E$133,$I657,Exchange_Value)/1000),1)</f>
        <v>0</v>
      </c>
      <c r="CF657" s="218">
        <f>ROUND(IF($I657="Other HFC Blend",(AC657*$L657*SUMIF(Lists!$E$2:$E$133,'Quarterly Information'!$K657,Exchange_Value)+AC657*$N657*SUMIF(Lists!$E$2:$E$133,'Quarterly Information'!$M657,Exchange_Value)+AC657*$P657*SUMIF(Lists!$E$2:$E$133,'Quarterly Information'!$O657,Exchange_Value)+AC657*$R657*SUMIF(Lists!$E$2:$E$133,'Quarterly Information'!$Q657,Exchange_Value)+AC657*$T657*SUMIF(Lists!$E$2:$E$133,'Quarterly Information'!$S657,Exchange_Value))/1000,AC657*SUMIF(Lists!$E$2:$E$133,$I657,Exchange_Value)/1000),1)</f>
        <v>0</v>
      </c>
      <c r="CG657" s="218">
        <f>ROUND(IF($I657="Other HFC Blend",(AD657*$L657*SUMIF(Lists!$E$2:$E$133,'Quarterly Information'!$K657,Exchange_Value)+AD657*$N657*SUMIF(Lists!$E$2:$E$133,'Quarterly Information'!$M657,Exchange_Value)+AD657*$P657*SUMIF(Lists!$E$2:$E$133,'Quarterly Information'!$O657,Exchange_Value)+AD657*$R657*SUMIF(Lists!$E$2:$E$133,'Quarterly Information'!$Q657,Exchange_Value)+AD657*$T657*SUMIF(Lists!$E$2:$E$133,'Quarterly Information'!$S657,Exchange_Value))/1000,AD657*SUMIF(Lists!$E$2:$E$133,$I657,Exchange_Value)/1000),1)</f>
        <v>0</v>
      </c>
      <c r="CH657" s="218">
        <f>ROUND(IF($I657="Other HFC Blend",(AE657*$L657*SUMIF(Lists!$E$2:$E$133,'Quarterly Information'!$K657,Exchange_Value)+AE657*$N657*SUMIF(Lists!$E$2:$E$133,'Quarterly Information'!$M657,Exchange_Value)+AE657*$P657*SUMIF(Lists!$E$2:$E$133,'Quarterly Information'!$O657,Exchange_Value)+AE657*$R657*SUMIF(Lists!$E$2:$E$133,'Quarterly Information'!$Q657,Exchange_Value)+AE657*$T657*SUMIF(Lists!$E$2:$E$133,'Quarterly Information'!$S657,Exchange_Value))/1000,AE657*SUMIF(Lists!$E$2:$E$133,$I657,Exchange_Value)/1000),1)</f>
        <v>0</v>
      </c>
      <c r="CI657" s="218">
        <f>ROUND(IF($I657="Other HFC Blend",(AF657*$L657*SUMIF(Lists!$E$2:$E$133,'Quarterly Information'!$K657,Exchange_Value)+AF657*$N657*SUMIF(Lists!$E$2:$E$133,'Quarterly Information'!$M657,Exchange_Value)+AF657*$P657*SUMIF(Lists!$E$2:$E$133,'Quarterly Information'!$O657,Exchange_Value)+AF657*$R657*SUMIF(Lists!$E$2:$E$133,'Quarterly Information'!$Q657,Exchange_Value)+AF657*$T657*SUMIF(Lists!$E$2:$E$133,'Quarterly Information'!$S657,Exchange_Value))/1000,AF657*SUMIF(Lists!$E$2:$E$133,$I657,Exchange_Value)/1000),1)</f>
        <v>0</v>
      </c>
    </row>
    <row r="658" spans="1:87" ht="14" x14ac:dyDescent="0.25">
      <c r="A658" s="39">
        <v>616</v>
      </c>
      <c r="B658" s="90" t="str">
        <f t="shared" si="428"/>
        <v/>
      </c>
      <c r="C658" s="159"/>
      <c r="D658" s="91"/>
      <c r="E658" s="174"/>
      <c r="F658" s="92"/>
      <c r="G658" s="93"/>
      <c r="H658" s="94"/>
      <c r="I658" s="92"/>
      <c r="J658" s="200"/>
      <c r="K658" s="210"/>
      <c r="L658" s="95"/>
      <c r="M658" s="92"/>
      <c r="N658" s="95"/>
      <c r="O658" s="92"/>
      <c r="P658" s="95"/>
      <c r="Q658" s="128"/>
      <c r="R658" s="95"/>
      <c r="S658" s="128"/>
      <c r="T658" s="211"/>
      <c r="U658" s="203"/>
      <c r="V658" s="92"/>
      <c r="W658" s="96"/>
      <c r="X658" s="92"/>
      <c r="Y658" s="220"/>
      <c r="Z658" s="226"/>
      <c r="AA658" s="165"/>
      <c r="AB658" s="165"/>
      <c r="AC658" s="165"/>
      <c r="AD658" s="165"/>
      <c r="AE658" s="165"/>
      <c r="AF658" s="168"/>
      <c r="AG658"/>
      <c r="AH658" s="107">
        <f t="shared" si="430"/>
        <v>0</v>
      </c>
      <c r="AI658" s="107">
        <f t="shared" si="431"/>
        <v>0</v>
      </c>
      <c r="AJ658" s="107">
        <f t="shared" si="432"/>
        <v>0</v>
      </c>
      <c r="AK658" s="107">
        <f t="shared" si="433"/>
        <v>0</v>
      </c>
      <c r="AL658" s="107">
        <f t="shared" si="434"/>
        <v>0</v>
      </c>
      <c r="AM658" s="107">
        <f t="shared" si="429"/>
        <v>0</v>
      </c>
      <c r="AO658" s="161" t="e">
        <f t="shared" si="435"/>
        <v>#DIV/0!</v>
      </c>
      <c r="AP658" s="161" t="e">
        <f t="shared" si="436"/>
        <v>#DIV/0!</v>
      </c>
      <c r="AQ658" s="161" t="e">
        <f t="shared" si="437"/>
        <v>#DIV/0!</v>
      </c>
      <c r="AR658" s="161" t="e">
        <f t="shared" si="438"/>
        <v>#DIV/0!</v>
      </c>
      <c r="AS658" s="161" t="e">
        <f t="shared" si="439"/>
        <v>#DIV/0!</v>
      </c>
      <c r="AT658" s="107">
        <f t="shared" si="440"/>
        <v>0</v>
      </c>
      <c r="AU658" s="161" t="e">
        <f t="shared" si="441"/>
        <v>#DIV/0!</v>
      </c>
      <c r="AV658" s="161" t="e">
        <f t="shared" si="442"/>
        <v>#DIV/0!</v>
      </c>
      <c r="AW658" s="161" t="e">
        <f t="shared" si="443"/>
        <v>#DIV/0!</v>
      </c>
      <c r="AX658" s="161" t="e">
        <f t="shared" si="444"/>
        <v>#DIV/0!</v>
      </c>
      <c r="AY658" s="161" t="e">
        <f t="shared" si="445"/>
        <v>#DIV/0!</v>
      </c>
      <c r="AZ658" s="107">
        <f t="shared" si="446"/>
        <v>0</v>
      </c>
      <c r="BA658" s="161" t="e">
        <f t="shared" si="447"/>
        <v>#DIV/0!</v>
      </c>
      <c r="BB658" s="161" t="e">
        <f t="shared" si="448"/>
        <v>#DIV/0!</v>
      </c>
      <c r="BC658" s="161" t="e">
        <f t="shared" si="449"/>
        <v>#DIV/0!</v>
      </c>
      <c r="BD658" s="161" t="e">
        <f t="shared" si="450"/>
        <v>#DIV/0!</v>
      </c>
      <c r="BE658" s="161" t="e">
        <f t="shared" si="451"/>
        <v>#DIV/0!</v>
      </c>
      <c r="BF658" s="107">
        <f t="shared" si="452"/>
        <v>0</v>
      </c>
      <c r="BG658" s="161" t="e">
        <f t="shared" si="453"/>
        <v>#DIV/0!</v>
      </c>
      <c r="BH658" s="161" t="e">
        <f t="shared" si="454"/>
        <v>#DIV/0!</v>
      </c>
      <c r="BI658" s="161" t="e">
        <f t="shared" si="455"/>
        <v>#DIV/0!</v>
      </c>
      <c r="BJ658" s="161" t="e">
        <f t="shared" si="456"/>
        <v>#DIV/0!</v>
      </c>
      <c r="BK658" s="161" t="e">
        <f t="shared" si="457"/>
        <v>#DIV/0!</v>
      </c>
      <c r="BL658" s="107">
        <f t="shared" si="458"/>
        <v>0</v>
      </c>
      <c r="BM658" s="161" t="e">
        <f t="shared" si="459"/>
        <v>#DIV/0!</v>
      </c>
      <c r="BN658" s="161" t="e">
        <f t="shared" si="460"/>
        <v>#DIV/0!</v>
      </c>
      <c r="BO658" s="161" t="e">
        <f t="shared" si="461"/>
        <v>#DIV/0!</v>
      </c>
      <c r="BP658" s="161" t="e">
        <f t="shared" si="462"/>
        <v>#DIV/0!</v>
      </c>
      <c r="BQ658" s="161" t="e">
        <f t="shared" si="463"/>
        <v>#DIV/0!</v>
      </c>
      <c r="BR658" s="107">
        <f t="shared" si="464"/>
        <v>0</v>
      </c>
      <c r="BS658" s="161" t="e">
        <f t="shared" si="465"/>
        <v>#DIV/0!</v>
      </c>
      <c r="BT658" s="161" t="e">
        <f t="shared" si="466"/>
        <v>#DIV/0!</v>
      </c>
      <c r="BU658" s="161" t="e">
        <f t="shared" si="467"/>
        <v>#DIV/0!</v>
      </c>
      <c r="BV658" s="161" t="e">
        <f t="shared" si="468"/>
        <v>#DIV/0!</v>
      </c>
      <c r="BW658" s="161" t="e">
        <f t="shared" si="469"/>
        <v>#DIV/0!</v>
      </c>
      <c r="BX658" s="107">
        <f t="shared" si="470"/>
        <v>0</v>
      </c>
      <c r="BZ658" s="40" t="e">
        <f>VLOOKUP(I658,Lists!$D$2:$D$19,1,FALSE)</f>
        <v>#N/A</v>
      </c>
      <c r="CA658" s="40" t="e">
        <f>VLOOKUP($I658,Blends!$B$2:$B$115,1,FALSE)</f>
        <v>#N/A</v>
      </c>
      <c r="CC658" s="218">
        <f>ROUND(IF($I658="Other HFC Blend",(Z658*$L658*SUMIF(Lists!$E$2:$E$133,'Quarterly Information'!$K658,Exchange_Value)+Z658*$N658*SUMIF(Lists!$E$2:$E$133,'Quarterly Information'!$M658,Exchange_Value)+Z658*$P658*SUMIF(Lists!$E$2:$E$133,'Quarterly Information'!$O658,Exchange_Value)+Z658*$R658*SUMIF(Lists!$E$2:$E$133,'Quarterly Information'!$Q658,Exchange_Value)+Z658*$T658*SUMIF(Lists!$E$2:$E$133,'Quarterly Information'!$S658,Exchange_Value))/1000,Z658*SUMIF(Lists!$E$2:$E$133,$I658,Exchange_Value)/1000),1)</f>
        <v>0</v>
      </c>
      <c r="CD658" s="218">
        <f>ROUND(IF($I658="Other HFC Blend",(AA658*$L658*SUMIF(Lists!$E$2:$E$133,'Quarterly Information'!$K658,Exchange_Value)+AA658*$N658*SUMIF(Lists!$E$2:$E$133,'Quarterly Information'!$M658,Exchange_Value)+AA658*$P658*SUMIF(Lists!$E$2:$E$133,'Quarterly Information'!$O658,Exchange_Value)+AA658*$R658*SUMIF(Lists!$E$2:$E$133,'Quarterly Information'!$Q658,Exchange_Value)+AA658*$T658*SUMIF(Lists!$E$2:$E$133,'Quarterly Information'!$S658,Exchange_Value))/1000,AA658*SUMIF(Lists!$E$2:$E$133,$I658,Exchange_Value)/1000),1)</f>
        <v>0</v>
      </c>
      <c r="CE658" s="218">
        <f>ROUND(IF($I658="Other HFC Blend",(AB658*$L658*SUMIF(Lists!$E$2:$E$133,'Quarterly Information'!$K658,Exchange_Value)+AB658*$N658*SUMIF(Lists!$E$2:$E$133,'Quarterly Information'!$M658,Exchange_Value)+AB658*$P658*SUMIF(Lists!$E$2:$E$133,'Quarterly Information'!$O658,Exchange_Value)+AB658*$R658*SUMIF(Lists!$E$2:$E$133,'Quarterly Information'!$Q658,Exchange_Value)+AB658*$T658*SUMIF(Lists!$E$2:$E$133,'Quarterly Information'!$S658,Exchange_Value))/1000,AB658*SUMIF(Lists!$E$2:$E$133,$I658,Exchange_Value)/1000),1)</f>
        <v>0</v>
      </c>
      <c r="CF658" s="218">
        <f>ROUND(IF($I658="Other HFC Blend",(AC658*$L658*SUMIF(Lists!$E$2:$E$133,'Quarterly Information'!$K658,Exchange_Value)+AC658*$N658*SUMIF(Lists!$E$2:$E$133,'Quarterly Information'!$M658,Exchange_Value)+AC658*$P658*SUMIF(Lists!$E$2:$E$133,'Quarterly Information'!$O658,Exchange_Value)+AC658*$R658*SUMIF(Lists!$E$2:$E$133,'Quarterly Information'!$Q658,Exchange_Value)+AC658*$T658*SUMIF(Lists!$E$2:$E$133,'Quarterly Information'!$S658,Exchange_Value))/1000,AC658*SUMIF(Lists!$E$2:$E$133,$I658,Exchange_Value)/1000),1)</f>
        <v>0</v>
      </c>
      <c r="CG658" s="218">
        <f>ROUND(IF($I658="Other HFC Blend",(AD658*$L658*SUMIF(Lists!$E$2:$E$133,'Quarterly Information'!$K658,Exchange_Value)+AD658*$N658*SUMIF(Lists!$E$2:$E$133,'Quarterly Information'!$M658,Exchange_Value)+AD658*$P658*SUMIF(Lists!$E$2:$E$133,'Quarterly Information'!$O658,Exchange_Value)+AD658*$R658*SUMIF(Lists!$E$2:$E$133,'Quarterly Information'!$Q658,Exchange_Value)+AD658*$T658*SUMIF(Lists!$E$2:$E$133,'Quarterly Information'!$S658,Exchange_Value))/1000,AD658*SUMIF(Lists!$E$2:$E$133,$I658,Exchange_Value)/1000),1)</f>
        <v>0</v>
      </c>
      <c r="CH658" s="218">
        <f>ROUND(IF($I658="Other HFC Blend",(AE658*$L658*SUMIF(Lists!$E$2:$E$133,'Quarterly Information'!$K658,Exchange_Value)+AE658*$N658*SUMIF(Lists!$E$2:$E$133,'Quarterly Information'!$M658,Exchange_Value)+AE658*$P658*SUMIF(Lists!$E$2:$E$133,'Quarterly Information'!$O658,Exchange_Value)+AE658*$R658*SUMIF(Lists!$E$2:$E$133,'Quarterly Information'!$Q658,Exchange_Value)+AE658*$T658*SUMIF(Lists!$E$2:$E$133,'Quarterly Information'!$S658,Exchange_Value))/1000,AE658*SUMIF(Lists!$E$2:$E$133,$I658,Exchange_Value)/1000),1)</f>
        <v>0</v>
      </c>
      <c r="CI658" s="218">
        <f>ROUND(IF($I658="Other HFC Blend",(AF658*$L658*SUMIF(Lists!$E$2:$E$133,'Quarterly Information'!$K658,Exchange_Value)+AF658*$N658*SUMIF(Lists!$E$2:$E$133,'Quarterly Information'!$M658,Exchange_Value)+AF658*$P658*SUMIF(Lists!$E$2:$E$133,'Quarterly Information'!$O658,Exchange_Value)+AF658*$R658*SUMIF(Lists!$E$2:$E$133,'Quarterly Information'!$Q658,Exchange_Value)+AF658*$T658*SUMIF(Lists!$E$2:$E$133,'Quarterly Information'!$S658,Exchange_Value))/1000,AF658*SUMIF(Lists!$E$2:$E$133,$I658,Exchange_Value)/1000),1)</f>
        <v>0</v>
      </c>
    </row>
    <row r="659" spans="1:87" ht="14" x14ac:dyDescent="0.25">
      <c r="A659" s="39">
        <v>617</v>
      </c>
      <c r="B659" s="90" t="str">
        <f t="shared" si="428"/>
        <v/>
      </c>
      <c r="C659" s="159"/>
      <c r="D659" s="91"/>
      <c r="E659" s="174"/>
      <c r="F659" s="92"/>
      <c r="G659" s="93"/>
      <c r="H659" s="94"/>
      <c r="I659" s="92"/>
      <c r="J659" s="200"/>
      <c r="K659" s="210"/>
      <c r="L659" s="95"/>
      <c r="M659" s="92"/>
      <c r="N659" s="95"/>
      <c r="O659" s="92"/>
      <c r="P659" s="95"/>
      <c r="Q659" s="128"/>
      <c r="R659" s="95"/>
      <c r="S659" s="128"/>
      <c r="T659" s="211"/>
      <c r="U659" s="203"/>
      <c r="V659" s="92"/>
      <c r="W659" s="96"/>
      <c r="X659" s="92"/>
      <c r="Y659" s="220"/>
      <c r="Z659" s="226"/>
      <c r="AA659" s="165"/>
      <c r="AB659" s="165"/>
      <c r="AC659" s="165"/>
      <c r="AD659" s="165"/>
      <c r="AE659" s="165"/>
      <c r="AF659" s="168"/>
      <c r="AG659"/>
      <c r="AH659" s="107">
        <f t="shared" si="430"/>
        <v>0</v>
      </c>
      <c r="AI659" s="107">
        <f t="shared" si="431"/>
        <v>0</v>
      </c>
      <c r="AJ659" s="107">
        <f t="shared" si="432"/>
        <v>0</v>
      </c>
      <c r="AK659" s="107">
        <f t="shared" si="433"/>
        <v>0</v>
      </c>
      <c r="AL659" s="107">
        <f t="shared" si="434"/>
        <v>0</v>
      </c>
      <c r="AM659" s="107">
        <f t="shared" si="429"/>
        <v>0</v>
      </c>
      <c r="AO659" s="161" t="e">
        <f t="shared" si="435"/>
        <v>#DIV/0!</v>
      </c>
      <c r="AP659" s="161" t="e">
        <f t="shared" si="436"/>
        <v>#DIV/0!</v>
      </c>
      <c r="AQ659" s="161" t="e">
        <f t="shared" si="437"/>
        <v>#DIV/0!</v>
      </c>
      <c r="AR659" s="161" t="e">
        <f t="shared" si="438"/>
        <v>#DIV/0!</v>
      </c>
      <c r="AS659" s="161" t="e">
        <f t="shared" si="439"/>
        <v>#DIV/0!</v>
      </c>
      <c r="AT659" s="107">
        <f t="shared" si="440"/>
        <v>0</v>
      </c>
      <c r="AU659" s="161" t="e">
        <f t="shared" si="441"/>
        <v>#DIV/0!</v>
      </c>
      <c r="AV659" s="161" t="e">
        <f t="shared" si="442"/>
        <v>#DIV/0!</v>
      </c>
      <c r="AW659" s="161" t="e">
        <f t="shared" si="443"/>
        <v>#DIV/0!</v>
      </c>
      <c r="AX659" s="161" t="e">
        <f t="shared" si="444"/>
        <v>#DIV/0!</v>
      </c>
      <c r="AY659" s="161" t="e">
        <f t="shared" si="445"/>
        <v>#DIV/0!</v>
      </c>
      <c r="AZ659" s="107">
        <f t="shared" si="446"/>
        <v>0</v>
      </c>
      <c r="BA659" s="161" t="e">
        <f t="shared" si="447"/>
        <v>#DIV/0!</v>
      </c>
      <c r="BB659" s="161" t="e">
        <f t="shared" si="448"/>
        <v>#DIV/0!</v>
      </c>
      <c r="BC659" s="161" t="e">
        <f t="shared" si="449"/>
        <v>#DIV/0!</v>
      </c>
      <c r="BD659" s="161" t="e">
        <f t="shared" si="450"/>
        <v>#DIV/0!</v>
      </c>
      <c r="BE659" s="161" t="e">
        <f t="shared" si="451"/>
        <v>#DIV/0!</v>
      </c>
      <c r="BF659" s="107">
        <f t="shared" si="452"/>
        <v>0</v>
      </c>
      <c r="BG659" s="161" t="e">
        <f t="shared" si="453"/>
        <v>#DIV/0!</v>
      </c>
      <c r="BH659" s="161" t="e">
        <f t="shared" si="454"/>
        <v>#DIV/0!</v>
      </c>
      <c r="BI659" s="161" t="e">
        <f t="shared" si="455"/>
        <v>#DIV/0!</v>
      </c>
      <c r="BJ659" s="161" t="e">
        <f t="shared" si="456"/>
        <v>#DIV/0!</v>
      </c>
      <c r="BK659" s="161" t="e">
        <f t="shared" si="457"/>
        <v>#DIV/0!</v>
      </c>
      <c r="BL659" s="107">
        <f t="shared" si="458"/>
        <v>0</v>
      </c>
      <c r="BM659" s="161" t="e">
        <f t="shared" si="459"/>
        <v>#DIV/0!</v>
      </c>
      <c r="BN659" s="161" t="e">
        <f t="shared" si="460"/>
        <v>#DIV/0!</v>
      </c>
      <c r="BO659" s="161" t="e">
        <f t="shared" si="461"/>
        <v>#DIV/0!</v>
      </c>
      <c r="BP659" s="161" t="e">
        <f t="shared" si="462"/>
        <v>#DIV/0!</v>
      </c>
      <c r="BQ659" s="161" t="e">
        <f t="shared" si="463"/>
        <v>#DIV/0!</v>
      </c>
      <c r="BR659" s="107">
        <f t="shared" si="464"/>
        <v>0</v>
      </c>
      <c r="BS659" s="161" t="e">
        <f t="shared" si="465"/>
        <v>#DIV/0!</v>
      </c>
      <c r="BT659" s="161" t="e">
        <f t="shared" si="466"/>
        <v>#DIV/0!</v>
      </c>
      <c r="BU659" s="161" t="e">
        <f t="shared" si="467"/>
        <v>#DIV/0!</v>
      </c>
      <c r="BV659" s="161" t="e">
        <f t="shared" si="468"/>
        <v>#DIV/0!</v>
      </c>
      <c r="BW659" s="161" t="e">
        <f t="shared" si="469"/>
        <v>#DIV/0!</v>
      </c>
      <c r="BX659" s="107">
        <f t="shared" si="470"/>
        <v>0</v>
      </c>
      <c r="BZ659" s="40" t="e">
        <f>VLOOKUP(I659,Lists!$D$2:$D$19,1,FALSE)</f>
        <v>#N/A</v>
      </c>
      <c r="CA659" s="40" t="e">
        <f>VLOOKUP($I659,Blends!$B$2:$B$115,1,FALSE)</f>
        <v>#N/A</v>
      </c>
      <c r="CC659" s="218">
        <f>ROUND(IF($I659="Other HFC Blend",(Z659*$L659*SUMIF(Lists!$E$2:$E$133,'Quarterly Information'!$K659,Exchange_Value)+Z659*$N659*SUMIF(Lists!$E$2:$E$133,'Quarterly Information'!$M659,Exchange_Value)+Z659*$P659*SUMIF(Lists!$E$2:$E$133,'Quarterly Information'!$O659,Exchange_Value)+Z659*$R659*SUMIF(Lists!$E$2:$E$133,'Quarterly Information'!$Q659,Exchange_Value)+Z659*$T659*SUMIF(Lists!$E$2:$E$133,'Quarterly Information'!$S659,Exchange_Value))/1000,Z659*SUMIF(Lists!$E$2:$E$133,$I659,Exchange_Value)/1000),1)</f>
        <v>0</v>
      </c>
      <c r="CD659" s="218">
        <f>ROUND(IF($I659="Other HFC Blend",(AA659*$L659*SUMIF(Lists!$E$2:$E$133,'Quarterly Information'!$K659,Exchange_Value)+AA659*$N659*SUMIF(Lists!$E$2:$E$133,'Quarterly Information'!$M659,Exchange_Value)+AA659*$P659*SUMIF(Lists!$E$2:$E$133,'Quarterly Information'!$O659,Exchange_Value)+AA659*$R659*SUMIF(Lists!$E$2:$E$133,'Quarterly Information'!$Q659,Exchange_Value)+AA659*$T659*SUMIF(Lists!$E$2:$E$133,'Quarterly Information'!$S659,Exchange_Value))/1000,AA659*SUMIF(Lists!$E$2:$E$133,$I659,Exchange_Value)/1000),1)</f>
        <v>0</v>
      </c>
      <c r="CE659" s="218">
        <f>ROUND(IF($I659="Other HFC Blend",(AB659*$L659*SUMIF(Lists!$E$2:$E$133,'Quarterly Information'!$K659,Exchange_Value)+AB659*$N659*SUMIF(Lists!$E$2:$E$133,'Quarterly Information'!$M659,Exchange_Value)+AB659*$P659*SUMIF(Lists!$E$2:$E$133,'Quarterly Information'!$O659,Exchange_Value)+AB659*$R659*SUMIF(Lists!$E$2:$E$133,'Quarterly Information'!$Q659,Exchange_Value)+AB659*$T659*SUMIF(Lists!$E$2:$E$133,'Quarterly Information'!$S659,Exchange_Value))/1000,AB659*SUMIF(Lists!$E$2:$E$133,$I659,Exchange_Value)/1000),1)</f>
        <v>0</v>
      </c>
      <c r="CF659" s="218">
        <f>ROUND(IF($I659="Other HFC Blend",(AC659*$L659*SUMIF(Lists!$E$2:$E$133,'Quarterly Information'!$K659,Exchange_Value)+AC659*$N659*SUMIF(Lists!$E$2:$E$133,'Quarterly Information'!$M659,Exchange_Value)+AC659*$P659*SUMIF(Lists!$E$2:$E$133,'Quarterly Information'!$O659,Exchange_Value)+AC659*$R659*SUMIF(Lists!$E$2:$E$133,'Quarterly Information'!$Q659,Exchange_Value)+AC659*$T659*SUMIF(Lists!$E$2:$E$133,'Quarterly Information'!$S659,Exchange_Value))/1000,AC659*SUMIF(Lists!$E$2:$E$133,$I659,Exchange_Value)/1000),1)</f>
        <v>0</v>
      </c>
      <c r="CG659" s="218">
        <f>ROUND(IF($I659="Other HFC Blend",(AD659*$L659*SUMIF(Lists!$E$2:$E$133,'Quarterly Information'!$K659,Exchange_Value)+AD659*$N659*SUMIF(Lists!$E$2:$E$133,'Quarterly Information'!$M659,Exchange_Value)+AD659*$P659*SUMIF(Lists!$E$2:$E$133,'Quarterly Information'!$O659,Exchange_Value)+AD659*$R659*SUMIF(Lists!$E$2:$E$133,'Quarterly Information'!$Q659,Exchange_Value)+AD659*$T659*SUMIF(Lists!$E$2:$E$133,'Quarterly Information'!$S659,Exchange_Value))/1000,AD659*SUMIF(Lists!$E$2:$E$133,$I659,Exchange_Value)/1000),1)</f>
        <v>0</v>
      </c>
      <c r="CH659" s="218">
        <f>ROUND(IF($I659="Other HFC Blend",(AE659*$L659*SUMIF(Lists!$E$2:$E$133,'Quarterly Information'!$K659,Exchange_Value)+AE659*$N659*SUMIF(Lists!$E$2:$E$133,'Quarterly Information'!$M659,Exchange_Value)+AE659*$P659*SUMIF(Lists!$E$2:$E$133,'Quarterly Information'!$O659,Exchange_Value)+AE659*$R659*SUMIF(Lists!$E$2:$E$133,'Quarterly Information'!$Q659,Exchange_Value)+AE659*$T659*SUMIF(Lists!$E$2:$E$133,'Quarterly Information'!$S659,Exchange_Value))/1000,AE659*SUMIF(Lists!$E$2:$E$133,$I659,Exchange_Value)/1000),1)</f>
        <v>0</v>
      </c>
      <c r="CI659" s="218">
        <f>ROUND(IF($I659="Other HFC Blend",(AF659*$L659*SUMIF(Lists!$E$2:$E$133,'Quarterly Information'!$K659,Exchange_Value)+AF659*$N659*SUMIF(Lists!$E$2:$E$133,'Quarterly Information'!$M659,Exchange_Value)+AF659*$P659*SUMIF(Lists!$E$2:$E$133,'Quarterly Information'!$O659,Exchange_Value)+AF659*$R659*SUMIF(Lists!$E$2:$E$133,'Quarterly Information'!$Q659,Exchange_Value)+AF659*$T659*SUMIF(Lists!$E$2:$E$133,'Quarterly Information'!$S659,Exchange_Value))/1000,AF659*SUMIF(Lists!$E$2:$E$133,$I659,Exchange_Value)/1000),1)</f>
        <v>0</v>
      </c>
    </row>
    <row r="660" spans="1:87" ht="14" x14ac:dyDescent="0.25">
      <c r="A660" s="39">
        <v>618</v>
      </c>
      <c r="B660" s="90" t="str">
        <f t="shared" si="428"/>
        <v/>
      </c>
      <c r="C660" s="159"/>
      <c r="D660" s="91"/>
      <c r="E660" s="174"/>
      <c r="F660" s="92"/>
      <c r="G660" s="93"/>
      <c r="H660" s="94"/>
      <c r="I660" s="92"/>
      <c r="J660" s="200"/>
      <c r="K660" s="210"/>
      <c r="L660" s="95"/>
      <c r="M660" s="92"/>
      <c r="N660" s="95"/>
      <c r="O660" s="92"/>
      <c r="P660" s="95"/>
      <c r="Q660" s="128"/>
      <c r="R660" s="95"/>
      <c r="S660" s="128"/>
      <c r="T660" s="211"/>
      <c r="U660" s="203"/>
      <c r="V660" s="92"/>
      <c r="W660" s="96"/>
      <c r="X660" s="92"/>
      <c r="Y660" s="220"/>
      <c r="Z660" s="226"/>
      <c r="AA660" s="165"/>
      <c r="AB660" s="165"/>
      <c r="AC660" s="165"/>
      <c r="AD660" s="165"/>
      <c r="AE660" s="165"/>
      <c r="AF660" s="168"/>
      <c r="AG660"/>
      <c r="AH660" s="107">
        <f t="shared" si="430"/>
        <v>0</v>
      </c>
      <c r="AI660" s="107">
        <f t="shared" si="431"/>
        <v>0</v>
      </c>
      <c r="AJ660" s="107">
        <f t="shared" si="432"/>
        <v>0</v>
      </c>
      <c r="AK660" s="107">
        <f t="shared" si="433"/>
        <v>0</v>
      </c>
      <c r="AL660" s="107">
        <f t="shared" si="434"/>
        <v>0</v>
      </c>
      <c r="AM660" s="107">
        <f t="shared" si="429"/>
        <v>0</v>
      </c>
      <c r="AO660" s="161" t="e">
        <f t="shared" si="435"/>
        <v>#DIV/0!</v>
      </c>
      <c r="AP660" s="161" t="e">
        <f t="shared" si="436"/>
        <v>#DIV/0!</v>
      </c>
      <c r="AQ660" s="161" t="e">
        <f t="shared" si="437"/>
        <v>#DIV/0!</v>
      </c>
      <c r="AR660" s="161" t="e">
        <f t="shared" si="438"/>
        <v>#DIV/0!</v>
      </c>
      <c r="AS660" s="161" t="e">
        <f t="shared" si="439"/>
        <v>#DIV/0!</v>
      </c>
      <c r="AT660" s="107">
        <f t="shared" si="440"/>
        <v>0</v>
      </c>
      <c r="AU660" s="161" t="e">
        <f t="shared" si="441"/>
        <v>#DIV/0!</v>
      </c>
      <c r="AV660" s="161" t="e">
        <f t="shared" si="442"/>
        <v>#DIV/0!</v>
      </c>
      <c r="AW660" s="161" t="e">
        <f t="shared" si="443"/>
        <v>#DIV/0!</v>
      </c>
      <c r="AX660" s="161" t="e">
        <f t="shared" si="444"/>
        <v>#DIV/0!</v>
      </c>
      <c r="AY660" s="161" t="e">
        <f t="shared" si="445"/>
        <v>#DIV/0!</v>
      </c>
      <c r="AZ660" s="107">
        <f t="shared" si="446"/>
        <v>0</v>
      </c>
      <c r="BA660" s="161" t="e">
        <f t="shared" si="447"/>
        <v>#DIV/0!</v>
      </c>
      <c r="BB660" s="161" t="e">
        <f t="shared" si="448"/>
        <v>#DIV/0!</v>
      </c>
      <c r="BC660" s="161" t="e">
        <f t="shared" si="449"/>
        <v>#DIV/0!</v>
      </c>
      <c r="BD660" s="161" t="e">
        <f t="shared" si="450"/>
        <v>#DIV/0!</v>
      </c>
      <c r="BE660" s="161" t="e">
        <f t="shared" si="451"/>
        <v>#DIV/0!</v>
      </c>
      <c r="BF660" s="107">
        <f t="shared" si="452"/>
        <v>0</v>
      </c>
      <c r="BG660" s="161" t="e">
        <f t="shared" si="453"/>
        <v>#DIV/0!</v>
      </c>
      <c r="BH660" s="161" t="e">
        <f t="shared" si="454"/>
        <v>#DIV/0!</v>
      </c>
      <c r="BI660" s="161" t="e">
        <f t="shared" si="455"/>
        <v>#DIV/0!</v>
      </c>
      <c r="BJ660" s="161" t="e">
        <f t="shared" si="456"/>
        <v>#DIV/0!</v>
      </c>
      <c r="BK660" s="161" t="e">
        <f t="shared" si="457"/>
        <v>#DIV/0!</v>
      </c>
      <c r="BL660" s="107">
        <f t="shared" si="458"/>
        <v>0</v>
      </c>
      <c r="BM660" s="161" t="e">
        <f t="shared" si="459"/>
        <v>#DIV/0!</v>
      </c>
      <c r="BN660" s="161" t="e">
        <f t="shared" si="460"/>
        <v>#DIV/0!</v>
      </c>
      <c r="BO660" s="161" t="e">
        <f t="shared" si="461"/>
        <v>#DIV/0!</v>
      </c>
      <c r="BP660" s="161" t="e">
        <f t="shared" si="462"/>
        <v>#DIV/0!</v>
      </c>
      <c r="BQ660" s="161" t="e">
        <f t="shared" si="463"/>
        <v>#DIV/0!</v>
      </c>
      <c r="BR660" s="107">
        <f t="shared" si="464"/>
        <v>0</v>
      </c>
      <c r="BS660" s="161" t="e">
        <f t="shared" si="465"/>
        <v>#DIV/0!</v>
      </c>
      <c r="BT660" s="161" t="e">
        <f t="shared" si="466"/>
        <v>#DIV/0!</v>
      </c>
      <c r="BU660" s="161" t="e">
        <f t="shared" si="467"/>
        <v>#DIV/0!</v>
      </c>
      <c r="BV660" s="161" t="e">
        <f t="shared" si="468"/>
        <v>#DIV/0!</v>
      </c>
      <c r="BW660" s="161" t="e">
        <f t="shared" si="469"/>
        <v>#DIV/0!</v>
      </c>
      <c r="BX660" s="107">
        <f t="shared" si="470"/>
        <v>0</v>
      </c>
      <c r="BZ660" s="40" t="e">
        <f>VLOOKUP(I660,Lists!$D$2:$D$19,1,FALSE)</f>
        <v>#N/A</v>
      </c>
      <c r="CA660" s="40" t="e">
        <f>VLOOKUP($I660,Blends!$B$2:$B$115,1,FALSE)</f>
        <v>#N/A</v>
      </c>
      <c r="CC660" s="218">
        <f>ROUND(IF($I660="Other HFC Blend",(Z660*$L660*SUMIF(Lists!$E$2:$E$133,'Quarterly Information'!$K660,Exchange_Value)+Z660*$N660*SUMIF(Lists!$E$2:$E$133,'Quarterly Information'!$M660,Exchange_Value)+Z660*$P660*SUMIF(Lists!$E$2:$E$133,'Quarterly Information'!$O660,Exchange_Value)+Z660*$R660*SUMIF(Lists!$E$2:$E$133,'Quarterly Information'!$Q660,Exchange_Value)+Z660*$T660*SUMIF(Lists!$E$2:$E$133,'Quarterly Information'!$S660,Exchange_Value))/1000,Z660*SUMIF(Lists!$E$2:$E$133,$I660,Exchange_Value)/1000),1)</f>
        <v>0</v>
      </c>
      <c r="CD660" s="218">
        <f>ROUND(IF($I660="Other HFC Blend",(AA660*$L660*SUMIF(Lists!$E$2:$E$133,'Quarterly Information'!$K660,Exchange_Value)+AA660*$N660*SUMIF(Lists!$E$2:$E$133,'Quarterly Information'!$M660,Exchange_Value)+AA660*$P660*SUMIF(Lists!$E$2:$E$133,'Quarterly Information'!$O660,Exchange_Value)+AA660*$R660*SUMIF(Lists!$E$2:$E$133,'Quarterly Information'!$Q660,Exchange_Value)+AA660*$T660*SUMIF(Lists!$E$2:$E$133,'Quarterly Information'!$S660,Exchange_Value))/1000,AA660*SUMIF(Lists!$E$2:$E$133,$I660,Exchange_Value)/1000),1)</f>
        <v>0</v>
      </c>
      <c r="CE660" s="218">
        <f>ROUND(IF($I660="Other HFC Blend",(AB660*$L660*SUMIF(Lists!$E$2:$E$133,'Quarterly Information'!$K660,Exchange_Value)+AB660*$N660*SUMIF(Lists!$E$2:$E$133,'Quarterly Information'!$M660,Exchange_Value)+AB660*$P660*SUMIF(Lists!$E$2:$E$133,'Quarterly Information'!$O660,Exchange_Value)+AB660*$R660*SUMIF(Lists!$E$2:$E$133,'Quarterly Information'!$Q660,Exchange_Value)+AB660*$T660*SUMIF(Lists!$E$2:$E$133,'Quarterly Information'!$S660,Exchange_Value))/1000,AB660*SUMIF(Lists!$E$2:$E$133,$I660,Exchange_Value)/1000),1)</f>
        <v>0</v>
      </c>
      <c r="CF660" s="218">
        <f>ROUND(IF($I660="Other HFC Blend",(AC660*$L660*SUMIF(Lists!$E$2:$E$133,'Quarterly Information'!$K660,Exchange_Value)+AC660*$N660*SUMIF(Lists!$E$2:$E$133,'Quarterly Information'!$M660,Exchange_Value)+AC660*$P660*SUMIF(Lists!$E$2:$E$133,'Quarterly Information'!$O660,Exchange_Value)+AC660*$R660*SUMIF(Lists!$E$2:$E$133,'Quarterly Information'!$Q660,Exchange_Value)+AC660*$T660*SUMIF(Lists!$E$2:$E$133,'Quarterly Information'!$S660,Exchange_Value))/1000,AC660*SUMIF(Lists!$E$2:$E$133,$I660,Exchange_Value)/1000),1)</f>
        <v>0</v>
      </c>
      <c r="CG660" s="218">
        <f>ROUND(IF($I660="Other HFC Blend",(AD660*$L660*SUMIF(Lists!$E$2:$E$133,'Quarterly Information'!$K660,Exchange_Value)+AD660*$N660*SUMIF(Lists!$E$2:$E$133,'Quarterly Information'!$M660,Exchange_Value)+AD660*$P660*SUMIF(Lists!$E$2:$E$133,'Quarterly Information'!$O660,Exchange_Value)+AD660*$R660*SUMIF(Lists!$E$2:$E$133,'Quarterly Information'!$Q660,Exchange_Value)+AD660*$T660*SUMIF(Lists!$E$2:$E$133,'Quarterly Information'!$S660,Exchange_Value))/1000,AD660*SUMIF(Lists!$E$2:$E$133,$I660,Exchange_Value)/1000),1)</f>
        <v>0</v>
      </c>
      <c r="CH660" s="218">
        <f>ROUND(IF($I660="Other HFC Blend",(AE660*$L660*SUMIF(Lists!$E$2:$E$133,'Quarterly Information'!$K660,Exchange_Value)+AE660*$N660*SUMIF(Lists!$E$2:$E$133,'Quarterly Information'!$M660,Exchange_Value)+AE660*$P660*SUMIF(Lists!$E$2:$E$133,'Quarterly Information'!$O660,Exchange_Value)+AE660*$R660*SUMIF(Lists!$E$2:$E$133,'Quarterly Information'!$Q660,Exchange_Value)+AE660*$T660*SUMIF(Lists!$E$2:$E$133,'Quarterly Information'!$S660,Exchange_Value))/1000,AE660*SUMIF(Lists!$E$2:$E$133,$I660,Exchange_Value)/1000),1)</f>
        <v>0</v>
      </c>
      <c r="CI660" s="218">
        <f>ROUND(IF($I660="Other HFC Blend",(AF660*$L660*SUMIF(Lists!$E$2:$E$133,'Quarterly Information'!$K660,Exchange_Value)+AF660*$N660*SUMIF(Lists!$E$2:$E$133,'Quarterly Information'!$M660,Exchange_Value)+AF660*$P660*SUMIF(Lists!$E$2:$E$133,'Quarterly Information'!$O660,Exchange_Value)+AF660*$R660*SUMIF(Lists!$E$2:$E$133,'Quarterly Information'!$Q660,Exchange_Value)+AF660*$T660*SUMIF(Lists!$E$2:$E$133,'Quarterly Information'!$S660,Exchange_Value))/1000,AF660*SUMIF(Lists!$E$2:$E$133,$I660,Exchange_Value)/1000),1)</f>
        <v>0</v>
      </c>
    </row>
    <row r="661" spans="1:87" ht="14" x14ac:dyDescent="0.25">
      <c r="A661" s="39">
        <v>619</v>
      </c>
      <c r="B661" s="90" t="str">
        <f t="shared" si="428"/>
        <v/>
      </c>
      <c r="C661" s="159"/>
      <c r="D661" s="91"/>
      <c r="E661" s="174"/>
      <c r="F661" s="92"/>
      <c r="G661" s="93"/>
      <c r="H661" s="94"/>
      <c r="I661" s="92"/>
      <c r="J661" s="200"/>
      <c r="K661" s="210"/>
      <c r="L661" s="95"/>
      <c r="M661" s="92"/>
      <c r="N661" s="95"/>
      <c r="O661" s="92"/>
      <c r="P661" s="95"/>
      <c r="Q661" s="128"/>
      <c r="R661" s="95"/>
      <c r="S661" s="128"/>
      <c r="T661" s="211"/>
      <c r="U661" s="203"/>
      <c r="V661" s="92"/>
      <c r="W661" s="96"/>
      <c r="X661" s="92"/>
      <c r="Y661" s="220"/>
      <c r="Z661" s="226"/>
      <c r="AA661" s="165"/>
      <c r="AB661" s="165"/>
      <c r="AC661" s="165"/>
      <c r="AD661" s="165"/>
      <c r="AE661" s="165"/>
      <c r="AF661" s="168"/>
      <c r="AG661"/>
      <c r="AH661" s="107">
        <f t="shared" si="430"/>
        <v>0</v>
      </c>
      <c r="AI661" s="107">
        <f t="shared" si="431"/>
        <v>0</v>
      </c>
      <c r="AJ661" s="107">
        <f t="shared" si="432"/>
        <v>0</v>
      </c>
      <c r="AK661" s="107">
        <f t="shared" si="433"/>
        <v>0</v>
      </c>
      <c r="AL661" s="107">
        <f t="shared" si="434"/>
        <v>0</v>
      </c>
      <c r="AM661" s="107">
        <f t="shared" si="429"/>
        <v>0</v>
      </c>
      <c r="AO661" s="161" t="e">
        <f t="shared" si="435"/>
        <v>#DIV/0!</v>
      </c>
      <c r="AP661" s="161" t="e">
        <f t="shared" si="436"/>
        <v>#DIV/0!</v>
      </c>
      <c r="AQ661" s="161" t="e">
        <f t="shared" si="437"/>
        <v>#DIV/0!</v>
      </c>
      <c r="AR661" s="161" t="e">
        <f t="shared" si="438"/>
        <v>#DIV/0!</v>
      </c>
      <c r="AS661" s="161" t="e">
        <f t="shared" si="439"/>
        <v>#DIV/0!</v>
      </c>
      <c r="AT661" s="107">
        <f t="shared" si="440"/>
        <v>0</v>
      </c>
      <c r="AU661" s="161" t="e">
        <f t="shared" si="441"/>
        <v>#DIV/0!</v>
      </c>
      <c r="AV661" s="161" t="e">
        <f t="shared" si="442"/>
        <v>#DIV/0!</v>
      </c>
      <c r="AW661" s="161" t="e">
        <f t="shared" si="443"/>
        <v>#DIV/0!</v>
      </c>
      <c r="AX661" s="161" t="e">
        <f t="shared" si="444"/>
        <v>#DIV/0!</v>
      </c>
      <c r="AY661" s="161" t="e">
        <f t="shared" si="445"/>
        <v>#DIV/0!</v>
      </c>
      <c r="AZ661" s="107">
        <f t="shared" si="446"/>
        <v>0</v>
      </c>
      <c r="BA661" s="161" t="e">
        <f t="shared" si="447"/>
        <v>#DIV/0!</v>
      </c>
      <c r="BB661" s="161" t="e">
        <f t="shared" si="448"/>
        <v>#DIV/0!</v>
      </c>
      <c r="BC661" s="161" t="e">
        <f t="shared" si="449"/>
        <v>#DIV/0!</v>
      </c>
      <c r="BD661" s="161" t="e">
        <f t="shared" si="450"/>
        <v>#DIV/0!</v>
      </c>
      <c r="BE661" s="161" t="e">
        <f t="shared" si="451"/>
        <v>#DIV/0!</v>
      </c>
      <c r="BF661" s="107">
        <f t="shared" si="452"/>
        <v>0</v>
      </c>
      <c r="BG661" s="161" t="e">
        <f t="shared" si="453"/>
        <v>#DIV/0!</v>
      </c>
      <c r="BH661" s="161" t="e">
        <f t="shared" si="454"/>
        <v>#DIV/0!</v>
      </c>
      <c r="BI661" s="161" t="e">
        <f t="shared" si="455"/>
        <v>#DIV/0!</v>
      </c>
      <c r="BJ661" s="161" t="e">
        <f t="shared" si="456"/>
        <v>#DIV/0!</v>
      </c>
      <c r="BK661" s="161" t="e">
        <f t="shared" si="457"/>
        <v>#DIV/0!</v>
      </c>
      <c r="BL661" s="107">
        <f t="shared" si="458"/>
        <v>0</v>
      </c>
      <c r="BM661" s="161" t="e">
        <f t="shared" si="459"/>
        <v>#DIV/0!</v>
      </c>
      <c r="BN661" s="161" t="e">
        <f t="shared" si="460"/>
        <v>#DIV/0!</v>
      </c>
      <c r="BO661" s="161" t="e">
        <f t="shared" si="461"/>
        <v>#DIV/0!</v>
      </c>
      <c r="BP661" s="161" t="e">
        <f t="shared" si="462"/>
        <v>#DIV/0!</v>
      </c>
      <c r="BQ661" s="161" t="e">
        <f t="shared" si="463"/>
        <v>#DIV/0!</v>
      </c>
      <c r="BR661" s="107">
        <f t="shared" si="464"/>
        <v>0</v>
      </c>
      <c r="BS661" s="161" t="e">
        <f t="shared" si="465"/>
        <v>#DIV/0!</v>
      </c>
      <c r="BT661" s="161" t="e">
        <f t="shared" si="466"/>
        <v>#DIV/0!</v>
      </c>
      <c r="BU661" s="161" t="e">
        <f t="shared" si="467"/>
        <v>#DIV/0!</v>
      </c>
      <c r="BV661" s="161" t="e">
        <f t="shared" si="468"/>
        <v>#DIV/0!</v>
      </c>
      <c r="BW661" s="161" t="e">
        <f t="shared" si="469"/>
        <v>#DIV/0!</v>
      </c>
      <c r="BX661" s="107">
        <f t="shared" si="470"/>
        <v>0</v>
      </c>
      <c r="BZ661" s="40" t="e">
        <f>VLOOKUP(I661,Lists!$D$2:$D$19,1,FALSE)</f>
        <v>#N/A</v>
      </c>
      <c r="CA661" s="40" t="e">
        <f>VLOOKUP($I661,Blends!$B$2:$B$115,1,FALSE)</f>
        <v>#N/A</v>
      </c>
      <c r="CC661" s="218">
        <f>ROUND(IF($I661="Other HFC Blend",(Z661*$L661*SUMIF(Lists!$E$2:$E$133,'Quarterly Information'!$K661,Exchange_Value)+Z661*$N661*SUMIF(Lists!$E$2:$E$133,'Quarterly Information'!$M661,Exchange_Value)+Z661*$P661*SUMIF(Lists!$E$2:$E$133,'Quarterly Information'!$O661,Exchange_Value)+Z661*$R661*SUMIF(Lists!$E$2:$E$133,'Quarterly Information'!$Q661,Exchange_Value)+Z661*$T661*SUMIF(Lists!$E$2:$E$133,'Quarterly Information'!$S661,Exchange_Value))/1000,Z661*SUMIF(Lists!$E$2:$E$133,$I661,Exchange_Value)/1000),1)</f>
        <v>0</v>
      </c>
      <c r="CD661" s="218">
        <f>ROUND(IF($I661="Other HFC Blend",(AA661*$L661*SUMIF(Lists!$E$2:$E$133,'Quarterly Information'!$K661,Exchange_Value)+AA661*$N661*SUMIF(Lists!$E$2:$E$133,'Quarterly Information'!$M661,Exchange_Value)+AA661*$P661*SUMIF(Lists!$E$2:$E$133,'Quarterly Information'!$O661,Exchange_Value)+AA661*$R661*SUMIF(Lists!$E$2:$E$133,'Quarterly Information'!$Q661,Exchange_Value)+AA661*$T661*SUMIF(Lists!$E$2:$E$133,'Quarterly Information'!$S661,Exchange_Value))/1000,AA661*SUMIF(Lists!$E$2:$E$133,$I661,Exchange_Value)/1000),1)</f>
        <v>0</v>
      </c>
      <c r="CE661" s="218">
        <f>ROUND(IF($I661="Other HFC Blend",(AB661*$L661*SUMIF(Lists!$E$2:$E$133,'Quarterly Information'!$K661,Exchange_Value)+AB661*$N661*SUMIF(Lists!$E$2:$E$133,'Quarterly Information'!$M661,Exchange_Value)+AB661*$P661*SUMIF(Lists!$E$2:$E$133,'Quarterly Information'!$O661,Exchange_Value)+AB661*$R661*SUMIF(Lists!$E$2:$E$133,'Quarterly Information'!$Q661,Exchange_Value)+AB661*$T661*SUMIF(Lists!$E$2:$E$133,'Quarterly Information'!$S661,Exchange_Value))/1000,AB661*SUMIF(Lists!$E$2:$E$133,$I661,Exchange_Value)/1000),1)</f>
        <v>0</v>
      </c>
      <c r="CF661" s="218">
        <f>ROUND(IF($I661="Other HFC Blend",(AC661*$L661*SUMIF(Lists!$E$2:$E$133,'Quarterly Information'!$K661,Exchange_Value)+AC661*$N661*SUMIF(Lists!$E$2:$E$133,'Quarterly Information'!$M661,Exchange_Value)+AC661*$P661*SUMIF(Lists!$E$2:$E$133,'Quarterly Information'!$O661,Exchange_Value)+AC661*$R661*SUMIF(Lists!$E$2:$E$133,'Quarterly Information'!$Q661,Exchange_Value)+AC661*$T661*SUMIF(Lists!$E$2:$E$133,'Quarterly Information'!$S661,Exchange_Value))/1000,AC661*SUMIF(Lists!$E$2:$E$133,$I661,Exchange_Value)/1000),1)</f>
        <v>0</v>
      </c>
      <c r="CG661" s="218">
        <f>ROUND(IF($I661="Other HFC Blend",(AD661*$L661*SUMIF(Lists!$E$2:$E$133,'Quarterly Information'!$K661,Exchange_Value)+AD661*$N661*SUMIF(Lists!$E$2:$E$133,'Quarterly Information'!$M661,Exchange_Value)+AD661*$P661*SUMIF(Lists!$E$2:$E$133,'Quarterly Information'!$O661,Exchange_Value)+AD661*$R661*SUMIF(Lists!$E$2:$E$133,'Quarterly Information'!$Q661,Exchange_Value)+AD661*$T661*SUMIF(Lists!$E$2:$E$133,'Quarterly Information'!$S661,Exchange_Value))/1000,AD661*SUMIF(Lists!$E$2:$E$133,$I661,Exchange_Value)/1000),1)</f>
        <v>0</v>
      </c>
      <c r="CH661" s="218">
        <f>ROUND(IF($I661="Other HFC Blend",(AE661*$L661*SUMIF(Lists!$E$2:$E$133,'Quarterly Information'!$K661,Exchange_Value)+AE661*$N661*SUMIF(Lists!$E$2:$E$133,'Quarterly Information'!$M661,Exchange_Value)+AE661*$P661*SUMIF(Lists!$E$2:$E$133,'Quarterly Information'!$O661,Exchange_Value)+AE661*$R661*SUMIF(Lists!$E$2:$E$133,'Quarterly Information'!$Q661,Exchange_Value)+AE661*$T661*SUMIF(Lists!$E$2:$E$133,'Quarterly Information'!$S661,Exchange_Value))/1000,AE661*SUMIF(Lists!$E$2:$E$133,$I661,Exchange_Value)/1000),1)</f>
        <v>0</v>
      </c>
      <c r="CI661" s="218">
        <f>ROUND(IF($I661="Other HFC Blend",(AF661*$L661*SUMIF(Lists!$E$2:$E$133,'Quarterly Information'!$K661,Exchange_Value)+AF661*$N661*SUMIF(Lists!$E$2:$E$133,'Quarterly Information'!$M661,Exchange_Value)+AF661*$P661*SUMIF(Lists!$E$2:$E$133,'Quarterly Information'!$O661,Exchange_Value)+AF661*$R661*SUMIF(Lists!$E$2:$E$133,'Quarterly Information'!$Q661,Exchange_Value)+AF661*$T661*SUMIF(Lists!$E$2:$E$133,'Quarterly Information'!$S661,Exchange_Value))/1000,AF661*SUMIF(Lists!$E$2:$E$133,$I661,Exchange_Value)/1000),1)</f>
        <v>0</v>
      </c>
    </row>
    <row r="662" spans="1:87" ht="14" x14ac:dyDescent="0.25">
      <c r="A662" s="39">
        <v>620</v>
      </c>
      <c r="B662" s="90" t="str">
        <f t="shared" si="428"/>
        <v/>
      </c>
      <c r="C662" s="159"/>
      <c r="D662" s="91"/>
      <c r="E662" s="174"/>
      <c r="F662" s="92"/>
      <c r="G662" s="93"/>
      <c r="H662" s="94"/>
      <c r="I662" s="92"/>
      <c r="J662" s="200"/>
      <c r="K662" s="210"/>
      <c r="L662" s="95"/>
      <c r="M662" s="92"/>
      <c r="N662" s="95"/>
      <c r="O662" s="92"/>
      <c r="P662" s="95"/>
      <c r="Q662" s="128"/>
      <c r="R662" s="95"/>
      <c r="S662" s="128"/>
      <c r="T662" s="211"/>
      <c r="U662" s="203"/>
      <c r="V662" s="92"/>
      <c r="W662" s="96"/>
      <c r="X662" s="92"/>
      <c r="Y662" s="220"/>
      <c r="Z662" s="226"/>
      <c r="AA662" s="165"/>
      <c r="AB662" s="165"/>
      <c r="AC662" s="165"/>
      <c r="AD662" s="165"/>
      <c r="AE662" s="165"/>
      <c r="AF662" s="168"/>
      <c r="AG662"/>
      <c r="AH662" s="107">
        <f t="shared" si="430"/>
        <v>0</v>
      </c>
      <c r="AI662" s="107">
        <f t="shared" si="431"/>
        <v>0</v>
      </c>
      <c r="AJ662" s="107">
        <f t="shared" si="432"/>
        <v>0</v>
      </c>
      <c r="AK662" s="107">
        <f t="shared" si="433"/>
        <v>0</v>
      </c>
      <c r="AL662" s="107">
        <f t="shared" si="434"/>
        <v>0</v>
      </c>
      <c r="AM662" s="107">
        <f t="shared" si="429"/>
        <v>0</v>
      </c>
      <c r="AO662" s="161" t="e">
        <f t="shared" si="435"/>
        <v>#DIV/0!</v>
      </c>
      <c r="AP662" s="161" t="e">
        <f t="shared" si="436"/>
        <v>#DIV/0!</v>
      </c>
      <c r="AQ662" s="161" t="e">
        <f t="shared" si="437"/>
        <v>#DIV/0!</v>
      </c>
      <c r="AR662" s="161" t="e">
        <f t="shared" si="438"/>
        <v>#DIV/0!</v>
      </c>
      <c r="AS662" s="161" t="e">
        <f t="shared" si="439"/>
        <v>#DIV/0!</v>
      </c>
      <c r="AT662" s="107">
        <f t="shared" si="440"/>
        <v>0</v>
      </c>
      <c r="AU662" s="161" t="e">
        <f t="shared" si="441"/>
        <v>#DIV/0!</v>
      </c>
      <c r="AV662" s="161" t="e">
        <f t="shared" si="442"/>
        <v>#DIV/0!</v>
      </c>
      <c r="AW662" s="161" t="e">
        <f t="shared" si="443"/>
        <v>#DIV/0!</v>
      </c>
      <c r="AX662" s="161" t="e">
        <f t="shared" si="444"/>
        <v>#DIV/0!</v>
      </c>
      <c r="AY662" s="161" t="e">
        <f t="shared" si="445"/>
        <v>#DIV/0!</v>
      </c>
      <c r="AZ662" s="107">
        <f t="shared" si="446"/>
        <v>0</v>
      </c>
      <c r="BA662" s="161" t="e">
        <f t="shared" si="447"/>
        <v>#DIV/0!</v>
      </c>
      <c r="BB662" s="161" t="e">
        <f t="shared" si="448"/>
        <v>#DIV/0!</v>
      </c>
      <c r="BC662" s="161" t="e">
        <f t="shared" si="449"/>
        <v>#DIV/0!</v>
      </c>
      <c r="BD662" s="161" t="e">
        <f t="shared" si="450"/>
        <v>#DIV/0!</v>
      </c>
      <c r="BE662" s="161" t="e">
        <f t="shared" si="451"/>
        <v>#DIV/0!</v>
      </c>
      <c r="BF662" s="107">
        <f t="shared" si="452"/>
        <v>0</v>
      </c>
      <c r="BG662" s="161" t="e">
        <f t="shared" si="453"/>
        <v>#DIV/0!</v>
      </c>
      <c r="BH662" s="161" t="e">
        <f t="shared" si="454"/>
        <v>#DIV/0!</v>
      </c>
      <c r="BI662" s="161" t="e">
        <f t="shared" si="455"/>
        <v>#DIV/0!</v>
      </c>
      <c r="BJ662" s="161" t="e">
        <f t="shared" si="456"/>
        <v>#DIV/0!</v>
      </c>
      <c r="BK662" s="161" t="e">
        <f t="shared" si="457"/>
        <v>#DIV/0!</v>
      </c>
      <c r="BL662" s="107">
        <f t="shared" si="458"/>
        <v>0</v>
      </c>
      <c r="BM662" s="161" t="e">
        <f t="shared" si="459"/>
        <v>#DIV/0!</v>
      </c>
      <c r="BN662" s="161" t="e">
        <f t="shared" si="460"/>
        <v>#DIV/0!</v>
      </c>
      <c r="BO662" s="161" t="e">
        <f t="shared" si="461"/>
        <v>#DIV/0!</v>
      </c>
      <c r="BP662" s="161" t="e">
        <f t="shared" si="462"/>
        <v>#DIV/0!</v>
      </c>
      <c r="BQ662" s="161" t="e">
        <f t="shared" si="463"/>
        <v>#DIV/0!</v>
      </c>
      <c r="BR662" s="107">
        <f t="shared" si="464"/>
        <v>0</v>
      </c>
      <c r="BS662" s="161" t="e">
        <f t="shared" si="465"/>
        <v>#DIV/0!</v>
      </c>
      <c r="BT662" s="161" t="e">
        <f t="shared" si="466"/>
        <v>#DIV/0!</v>
      </c>
      <c r="BU662" s="161" t="e">
        <f t="shared" si="467"/>
        <v>#DIV/0!</v>
      </c>
      <c r="BV662" s="161" t="e">
        <f t="shared" si="468"/>
        <v>#DIV/0!</v>
      </c>
      <c r="BW662" s="161" t="e">
        <f t="shared" si="469"/>
        <v>#DIV/0!</v>
      </c>
      <c r="BX662" s="107">
        <f t="shared" si="470"/>
        <v>0</v>
      </c>
      <c r="BZ662" s="40" t="e">
        <f>VLOOKUP(I662,Lists!$D$2:$D$19,1,FALSE)</f>
        <v>#N/A</v>
      </c>
      <c r="CA662" s="40" t="e">
        <f>VLOOKUP($I662,Blends!$B$2:$B$115,1,FALSE)</f>
        <v>#N/A</v>
      </c>
      <c r="CC662" s="218">
        <f>ROUND(IF($I662="Other HFC Blend",(Z662*$L662*SUMIF(Lists!$E$2:$E$133,'Quarterly Information'!$K662,Exchange_Value)+Z662*$N662*SUMIF(Lists!$E$2:$E$133,'Quarterly Information'!$M662,Exchange_Value)+Z662*$P662*SUMIF(Lists!$E$2:$E$133,'Quarterly Information'!$O662,Exchange_Value)+Z662*$R662*SUMIF(Lists!$E$2:$E$133,'Quarterly Information'!$Q662,Exchange_Value)+Z662*$T662*SUMIF(Lists!$E$2:$E$133,'Quarterly Information'!$S662,Exchange_Value))/1000,Z662*SUMIF(Lists!$E$2:$E$133,$I662,Exchange_Value)/1000),1)</f>
        <v>0</v>
      </c>
      <c r="CD662" s="218">
        <f>ROUND(IF($I662="Other HFC Blend",(AA662*$L662*SUMIF(Lists!$E$2:$E$133,'Quarterly Information'!$K662,Exchange_Value)+AA662*$N662*SUMIF(Lists!$E$2:$E$133,'Quarterly Information'!$M662,Exchange_Value)+AA662*$P662*SUMIF(Lists!$E$2:$E$133,'Quarterly Information'!$O662,Exchange_Value)+AA662*$R662*SUMIF(Lists!$E$2:$E$133,'Quarterly Information'!$Q662,Exchange_Value)+AA662*$T662*SUMIF(Lists!$E$2:$E$133,'Quarterly Information'!$S662,Exchange_Value))/1000,AA662*SUMIF(Lists!$E$2:$E$133,$I662,Exchange_Value)/1000),1)</f>
        <v>0</v>
      </c>
      <c r="CE662" s="218">
        <f>ROUND(IF($I662="Other HFC Blend",(AB662*$L662*SUMIF(Lists!$E$2:$E$133,'Quarterly Information'!$K662,Exchange_Value)+AB662*$N662*SUMIF(Lists!$E$2:$E$133,'Quarterly Information'!$M662,Exchange_Value)+AB662*$P662*SUMIF(Lists!$E$2:$E$133,'Quarterly Information'!$O662,Exchange_Value)+AB662*$R662*SUMIF(Lists!$E$2:$E$133,'Quarterly Information'!$Q662,Exchange_Value)+AB662*$T662*SUMIF(Lists!$E$2:$E$133,'Quarterly Information'!$S662,Exchange_Value))/1000,AB662*SUMIF(Lists!$E$2:$E$133,$I662,Exchange_Value)/1000),1)</f>
        <v>0</v>
      </c>
      <c r="CF662" s="218">
        <f>ROUND(IF($I662="Other HFC Blend",(AC662*$L662*SUMIF(Lists!$E$2:$E$133,'Quarterly Information'!$K662,Exchange_Value)+AC662*$N662*SUMIF(Lists!$E$2:$E$133,'Quarterly Information'!$M662,Exchange_Value)+AC662*$P662*SUMIF(Lists!$E$2:$E$133,'Quarterly Information'!$O662,Exchange_Value)+AC662*$R662*SUMIF(Lists!$E$2:$E$133,'Quarterly Information'!$Q662,Exchange_Value)+AC662*$T662*SUMIF(Lists!$E$2:$E$133,'Quarterly Information'!$S662,Exchange_Value))/1000,AC662*SUMIF(Lists!$E$2:$E$133,$I662,Exchange_Value)/1000),1)</f>
        <v>0</v>
      </c>
      <c r="CG662" s="218">
        <f>ROUND(IF($I662="Other HFC Blend",(AD662*$L662*SUMIF(Lists!$E$2:$E$133,'Quarterly Information'!$K662,Exchange_Value)+AD662*$N662*SUMIF(Lists!$E$2:$E$133,'Quarterly Information'!$M662,Exchange_Value)+AD662*$P662*SUMIF(Lists!$E$2:$E$133,'Quarterly Information'!$O662,Exchange_Value)+AD662*$R662*SUMIF(Lists!$E$2:$E$133,'Quarterly Information'!$Q662,Exchange_Value)+AD662*$T662*SUMIF(Lists!$E$2:$E$133,'Quarterly Information'!$S662,Exchange_Value))/1000,AD662*SUMIF(Lists!$E$2:$E$133,$I662,Exchange_Value)/1000),1)</f>
        <v>0</v>
      </c>
      <c r="CH662" s="218">
        <f>ROUND(IF($I662="Other HFC Blend",(AE662*$L662*SUMIF(Lists!$E$2:$E$133,'Quarterly Information'!$K662,Exchange_Value)+AE662*$N662*SUMIF(Lists!$E$2:$E$133,'Quarterly Information'!$M662,Exchange_Value)+AE662*$P662*SUMIF(Lists!$E$2:$E$133,'Quarterly Information'!$O662,Exchange_Value)+AE662*$R662*SUMIF(Lists!$E$2:$E$133,'Quarterly Information'!$Q662,Exchange_Value)+AE662*$T662*SUMIF(Lists!$E$2:$E$133,'Quarterly Information'!$S662,Exchange_Value))/1000,AE662*SUMIF(Lists!$E$2:$E$133,$I662,Exchange_Value)/1000),1)</f>
        <v>0</v>
      </c>
      <c r="CI662" s="218">
        <f>ROUND(IF($I662="Other HFC Blend",(AF662*$L662*SUMIF(Lists!$E$2:$E$133,'Quarterly Information'!$K662,Exchange_Value)+AF662*$N662*SUMIF(Lists!$E$2:$E$133,'Quarterly Information'!$M662,Exchange_Value)+AF662*$P662*SUMIF(Lists!$E$2:$E$133,'Quarterly Information'!$O662,Exchange_Value)+AF662*$R662*SUMIF(Lists!$E$2:$E$133,'Quarterly Information'!$Q662,Exchange_Value)+AF662*$T662*SUMIF(Lists!$E$2:$E$133,'Quarterly Information'!$S662,Exchange_Value))/1000,AF662*SUMIF(Lists!$E$2:$E$133,$I662,Exchange_Value)/1000),1)</f>
        <v>0</v>
      </c>
    </row>
    <row r="663" spans="1:87" ht="14" x14ac:dyDescent="0.25">
      <c r="A663" s="39">
        <v>621</v>
      </c>
      <c r="B663" s="90" t="str">
        <f t="shared" si="428"/>
        <v/>
      </c>
      <c r="C663" s="159"/>
      <c r="D663" s="91"/>
      <c r="E663" s="174"/>
      <c r="F663" s="92"/>
      <c r="G663" s="93"/>
      <c r="H663" s="94"/>
      <c r="I663" s="92"/>
      <c r="J663" s="200"/>
      <c r="K663" s="210"/>
      <c r="L663" s="95"/>
      <c r="M663" s="92"/>
      <c r="N663" s="95"/>
      <c r="O663" s="92"/>
      <c r="P663" s="95"/>
      <c r="Q663" s="128"/>
      <c r="R663" s="95"/>
      <c r="S663" s="128"/>
      <c r="T663" s="211"/>
      <c r="U663" s="203"/>
      <c r="V663" s="92"/>
      <c r="W663" s="96"/>
      <c r="X663" s="92"/>
      <c r="Y663" s="220"/>
      <c r="Z663" s="226"/>
      <c r="AA663" s="165"/>
      <c r="AB663" s="165"/>
      <c r="AC663" s="165"/>
      <c r="AD663" s="165"/>
      <c r="AE663" s="165"/>
      <c r="AF663" s="168"/>
      <c r="AG663"/>
      <c r="AH663" s="107">
        <f t="shared" si="430"/>
        <v>0</v>
      </c>
      <c r="AI663" s="107">
        <f t="shared" si="431"/>
        <v>0</v>
      </c>
      <c r="AJ663" s="107">
        <f t="shared" si="432"/>
        <v>0</v>
      </c>
      <c r="AK663" s="107">
        <f t="shared" si="433"/>
        <v>0</v>
      </c>
      <c r="AL663" s="107">
        <f t="shared" si="434"/>
        <v>0</v>
      </c>
      <c r="AM663" s="107">
        <f t="shared" si="429"/>
        <v>0</v>
      </c>
      <c r="AO663" s="161" t="e">
        <f t="shared" si="435"/>
        <v>#DIV/0!</v>
      </c>
      <c r="AP663" s="161" t="e">
        <f t="shared" si="436"/>
        <v>#DIV/0!</v>
      </c>
      <c r="AQ663" s="161" t="e">
        <f t="shared" si="437"/>
        <v>#DIV/0!</v>
      </c>
      <c r="AR663" s="161" t="e">
        <f t="shared" si="438"/>
        <v>#DIV/0!</v>
      </c>
      <c r="AS663" s="161" t="e">
        <f t="shared" si="439"/>
        <v>#DIV/0!</v>
      </c>
      <c r="AT663" s="107">
        <f t="shared" si="440"/>
        <v>0</v>
      </c>
      <c r="AU663" s="161" t="e">
        <f t="shared" si="441"/>
        <v>#DIV/0!</v>
      </c>
      <c r="AV663" s="161" t="e">
        <f t="shared" si="442"/>
        <v>#DIV/0!</v>
      </c>
      <c r="AW663" s="161" t="e">
        <f t="shared" si="443"/>
        <v>#DIV/0!</v>
      </c>
      <c r="AX663" s="161" t="e">
        <f t="shared" si="444"/>
        <v>#DIV/0!</v>
      </c>
      <c r="AY663" s="161" t="e">
        <f t="shared" si="445"/>
        <v>#DIV/0!</v>
      </c>
      <c r="AZ663" s="107">
        <f t="shared" si="446"/>
        <v>0</v>
      </c>
      <c r="BA663" s="161" t="e">
        <f t="shared" si="447"/>
        <v>#DIV/0!</v>
      </c>
      <c r="BB663" s="161" t="e">
        <f t="shared" si="448"/>
        <v>#DIV/0!</v>
      </c>
      <c r="BC663" s="161" t="e">
        <f t="shared" si="449"/>
        <v>#DIV/0!</v>
      </c>
      <c r="BD663" s="161" t="e">
        <f t="shared" si="450"/>
        <v>#DIV/0!</v>
      </c>
      <c r="BE663" s="161" t="e">
        <f t="shared" si="451"/>
        <v>#DIV/0!</v>
      </c>
      <c r="BF663" s="107">
        <f t="shared" si="452"/>
        <v>0</v>
      </c>
      <c r="BG663" s="161" t="e">
        <f t="shared" si="453"/>
        <v>#DIV/0!</v>
      </c>
      <c r="BH663" s="161" t="e">
        <f t="shared" si="454"/>
        <v>#DIV/0!</v>
      </c>
      <c r="BI663" s="161" t="e">
        <f t="shared" si="455"/>
        <v>#DIV/0!</v>
      </c>
      <c r="BJ663" s="161" t="e">
        <f t="shared" si="456"/>
        <v>#DIV/0!</v>
      </c>
      <c r="BK663" s="161" t="e">
        <f t="shared" si="457"/>
        <v>#DIV/0!</v>
      </c>
      <c r="BL663" s="107">
        <f t="shared" si="458"/>
        <v>0</v>
      </c>
      <c r="BM663" s="161" t="e">
        <f t="shared" si="459"/>
        <v>#DIV/0!</v>
      </c>
      <c r="BN663" s="161" t="e">
        <f t="shared" si="460"/>
        <v>#DIV/0!</v>
      </c>
      <c r="BO663" s="161" t="e">
        <f t="shared" si="461"/>
        <v>#DIV/0!</v>
      </c>
      <c r="BP663" s="161" t="e">
        <f t="shared" si="462"/>
        <v>#DIV/0!</v>
      </c>
      <c r="BQ663" s="161" t="e">
        <f t="shared" si="463"/>
        <v>#DIV/0!</v>
      </c>
      <c r="BR663" s="107">
        <f t="shared" si="464"/>
        <v>0</v>
      </c>
      <c r="BS663" s="161" t="e">
        <f t="shared" si="465"/>
        <v>#DIV/0!</v>
      </c>
      <c r="BT663" s="161" t="e">
        <f t="shared" si="466"/>
        <v>#DIV/0!</v>
      </c>
      <c r="BU663" s="161" t="e">
        <f t="shared" si="467"/>
        <v>#DIV/0!</v>
      </c>
      <c r="BV663" s="161" t="e">
        <f t="shared" si="468"/>
        <v>#DIV/0!</v>
      </c>
      <c r="BW663" s="161" t="e">
        <f t="shared" si="469"/>
        <v>#DIV/0!</v>
      </c>
      <c r="BX663" s="107">
        <f t="shared" si="470"/>
        <v>0</v>
      </c>
      <c r="BZ663" s="40" t="e">
        <f>VLOOKUP(I663,Lists!$D$2:$D$19,1,FALSE)</f>
        <v>#N/A</v>
      </c>
      <c r="CA663" s="40" t="e">
        <f>VLOOKUP($I663,Blends!$B$2:$B$115,1,FALSE)</f>
        <v>#N/A</v>
      </c>
      <c r="CC663" s="218">
        <f>ROUND(IF($I663="Other HFC Blend",(Z663*$L663*SUMIF(Lists!$E$2:$E$133,'Quarterly Information'!$K663,Exchange_Value)+Z663*$N663*SUMIF(Lists!$E$2:$E$133,'Quarterly Information'!$M663,Exchange_Value)+Z663*$P663*SUMIF(Lists!$E$2:$E$133,'Quarterly Information'!$O663,Exchange_Value)+Z663*$R663*SUMIF(Lists!$E$2:$E$133,'Quarterly Information'!$Q663,Exchange_Value)+Z663*$T663*SUMIF(Lists!$E$2:$E$133,'Quarterly Information'!$S663,Exchange_Value))/1000,Z663*SUMIF(Lists!$E$2:$E$133,$I663,Exchange_Value)/1000),1)</f>
        <v>0</v>
      </c>
      <c r="CD663" s="218">
        <f>ROUND(IF($I663="Other HFC Blend",(AA663*$L663*SUMIF(Lists!$E$2:$E$133,'Quarterly Information'!$K663,Exchange_Value)+AA663*$N663*SUMIF(Lists!$E$2:$E$133,'Quarterly Information'!$M663,Exchange_Value)+AA663*$P663*SUMIF(Lists!$E$2:$E$133,'Quarterly Information'!$O663,Exchange_Value)+AA663*$R663*SUMIF(Lists!$E$2:$E$133,'Quarterly Information'!$Q663,Exchange_Value)+AA663*$T663*SUMIF(Lists!$E$2:$E$133,'Quarterly Information'!$S663,Exchange_Value))/1000,AA663*SUMIF(Lists!$E$2:$E$133,$I663,Exchange_Value)/1000),1)</f>
        <v>0</v>
      </c>
      <c r="CE663" s="218">
        <f>ROUND(IF($I663="Other HFC Blend",(AB663*$L663*SUMIF(Lists!$E$2:$E$133,'Quarterly Information'!$K663,Exchange_Value)+AB663*$N663*SUMIF(Lists!$E$2:$E$133,'Quarterly Information'!$M663,Exchange_Value)+AB663*$P663*SUMIF(Lists!$E$2:$E$133,'Quarterly Information'!$O663,Exchange_Value)+AB663*$R663*SUMIF(Lists!$E$2:$E$133,'Quarterly Information'!$Q663,Exchange_Value)+AB663*$T663*SUMIF(Lists!$E$2:$E$133,'Quarterly Information'!$S663,Exchange_Value))/1000,AB663*SUMIF(Lists!$E$2:$E$133,$I663,Exchange_Value)/1000),1)</f>
        <v>0</v>
      </c>
      <c r="CF663" s="218">
        <f>ROUND(IF($I663="Other HFC Blend",(AC663*$L663*SUMIF(Lists!$E$2:$E$133,'Quarterly Information'!$K663,Exchange_Value)+AC663*$N663*SUMIF(Lists!$E$2:$E$133,'Quarterly Information'!$M663,Exchange_Value)+AC663*$P663*SUMIF(Lists!$E$2:$E$133,'Quarterly Information'!$O663,Exchange_Value)+AC663*$R663*SUMIF(Lists!$E$2:$E$133,'Quarterly Information'!$Q663,Exchange_Value)+AC663*$T663*SUMIF(Lists!$E$2:$E$133,'Quarterly Information'!$S663,Exchange_Value))/1000,AC663*SUMIF(Lists!$E$2:$E$133,$I663,Exchange_Value)/1000),1)</f>
        <v>0</v>
      </c>
      <c r="CG663" s="218">
        <f>ROUND(IF($I663="Other HFC Blend",(AD663*$L663*SUMIF(Lists!$E$2:$E$133,'Quarterly Information'!$K663,Exchange_Value)+AD663*$N663*SUMIF(Lists!$E$2:$E$133,'Quarterly Information'!$M663,Exchange_Value)+AD663*$P663*SUMIF(Lists!$E$2:$E$133,'Quarterly Information'!$O663,Exchange_Value)+AD663*$R663*SUMIF(Lists!$E$2:$E$133,'Quarterly Information'!$Q663,Exchange_Value)+AD663*$T663*SUMIF(Lists!$E$2:$E$133,'Quarterly Information'!$S663,Exchange_Value))/1000,AD663*SUMIF(Lists!$E$2:$E$133,$I663,Exchange_Value)/1000),1)</f>
        <v>0</v>
      </c>
      <c r="CH663" s="218">
        <f>ROUND(IF($I663="Other HFC Blend",(AE663*$L663*SUMIF(Lists!$E$2:$E$133,'Quarterly Information'!$K663,Exchange_Value)+AE663*$N663*SUMIF(Lists!$E$2:$E$133,'Quarterly Information'!$M663,Exchange_Value)+AE663*$P663*SUMIF(Lists!$E$2:$E$133,'Quarterly Information'!$O663,Exchange_Value)+AE663*$R663*SUMIF(Lists!$E$2:$E$133,'Quarterly Information'!$Q663,Exchange_Value)+AE663*$T663*SUMIF(Lists!$E$2:$E$133,'Quarterly Information'!$S663,Exchange_Value))/1000,AE663*SUMIF(Lists!$E$2:$E$133,$I663,Exchange_Value)/1000),1)</f>
        <v>0</v>
      </c>
      <c r="CI663" s="218">
        <f>ROUND(IF($I663="Other HFC Blend",(AF663*$L663*SUMIF(Lists!$E$2:$E$133,'Quarterly Information'!$K663,Exchange_Value)+AF663*$N663*SUMIF(Lists!$E$2:$E$133,'Quarterly Information'!$M663,Exchange_Value)+AF663*$P663*SUMIF(Lists!$E$2:$E$133,'Quarterly Information'!$O663,Exchange_Value)+AF663*$R663*SUMIF(Lists!$E$2:$E$133,'Quarterly Information'!$Q663,Exchange_Value)+AF663*$T663*SUMIF(Lists!$E$2:$E$133,'Quarterly Information'!$S663,Exchange_Value))/1000,AF663*SUMIF(Lists!$E$2:$E$133,$I663,Exchange_Value)/1000),1)</f>
        <v>0</v>
      </c>
    </row>
    <row r="664" spans="1:87" ht="14" x14ac:dyDescent="0.25">
      <c r="A664" s="39">
        <v>622</v>
      </c>
      <c r="B664" s="90" t="str">
        <f t="shared" si="428"/>
        <v/>
      </c>
      <c r="C664" s="159"/>
      <c r="D664" s="91"/>
      <c r="E664" s="174"/>
      <c r="F664" s="92"/>
      <c r="G664" s="93"/>
      <c r="H664" s="94"/>
      <c r="I664" s="92"/>
      <c r="J664" s="200"/>
      <c r="K664" s="210"/>
      <c r="L664" s="95"/>
      <c r="M664" s="92"/>
      <c r="N664" s="95"/>
      <c r="O664" s="92"/>
      <c r="P664" s="95"/>
      <c r="Q664" s="128"/>
      <c r="R664" s="95"/>
      <c r="S664" s="128"/>
      <c r="T664" s="211"/>
      <c r="U664" s="203"/>
      <c r="V664" s="92"/>
      <c r="W664" s="96"/>
      <c r="X664" s="92"/>
      <c r="Y664" s="220"/>
      <c r="Z664" s="226"/>
      <c r="AA664" s="165"/>
      <c r="AB664" s="165"/>
      <c r="AC664" s="165"/>
      <c r="AD664" s="165"/>
      <c r="AE664" s="165"/>
      <c r="AF664" s="168"/>
      <c r="AG664"/>
      <c r="AH664" s="107">
        <f t="shared" si="430"/>
        <v>0</v>
      </c>
      <c r="AI664" s="107">
        <f t="shared" si="431"/>
        <v>0</v>
      </c>
      <c r="AJ664" s="107">
        <f t="shared" si="432"/>
        <v>0</v>
      </c>
      <c r="AK664" s="107">
        <f t="shared" si="433"/>
        <v>0</v>
      </c>
      <c r="AL664" s="107">
        <f t="shared" si="434"/>
        <v>0</v>
      </c>
      <c r="AM664" s="107">
        <f t="shared" si="429"/>
        <v>0</v>
      </c>
      <c r="AO664" s="161" t="e">
        <f t="shared" si="435"/>
        <v>#DIV/0!</v>
      </c>
      <c r="AP664" s="161" t="e">
        <f t="shared" si="436"/>
        <v>#DIV/0!</v>
      </c>
      <c r="AQ664" s="161" t="e">
        <f t="shared" si="437"/>
        <v>#DIV/0!</v>
      </c>
      <c r="AR664" s="161" t="e">
        <f t="shared" si="438"/>
        <v>#DIV/0!</v>
      </c>
      <c r="AS664" s="161" t="e">
        <f t="shared" si="439"/>
        <v>#DIV/0!</v>
      </c>
      <c r="AT664" s="107">
        <f t="shared" si="440"/>
        <v>0</v>
      </c>
      <c r="AU664" s="161" t="e">
        <f t="shared" si="441"/>
        <v>#DIV/0!</v>
      </c>
      <c r="AV664" s="161" t="e">
        <f t="shared" si="442"/>
        <v>#DIV/0!</v>
      </c>
      <c r="AW664" s="161" t="e">
        <f t="shared" si="443"/>
        <v>#DIV/0!</v>
      </c>
      <c r="AX664" s="161" t="e">
        <f t="shared" si="444"/>
        <v>#DIV/0!</v>
      </c>
      <c r="AY664" s="161" t="e">
        <f t="shared" si="445"/>
        <v>#DIV/0!</v>
      </c>
      <c r="AZ664" s="107">
        <f t="shared" si="446"/>
        <v>0</v>
      </c>
      <c r="BA664" s="161" t="e">
        <f t="shared" si="447"/>
        <v>#DIV/0!</v>
      </c>
      <c r="BB664" s="161" t="e">
        <f t="shared" si="448"/>
        <v>#DIV/0!</v>
      </c>
      <c r="BC664" s="161" t="e">
        <f t="shared" si="449"/>
        <v>#DIV/0!</v>
      </c>
      <c r="BD664" s="161" t="e">
        <f t="shared" si="450"/>
        <v>#DIV/0!</v>
      </c>
      <c r="BE664" s="161" t="e">
        <f t="shared" si="451"/>
        <v>#DIV/0!</v>
      </c>
      <c r="BF664" s="107">
        <f t="shared" si="452"/>
        <v>0</v>
      </c>
      <c r="BG664" s="161" t="e">
        <f t="shared" si="453"/>
        <v>#DIV/0!</v>
      </c>
      <c r="BH664" s="161" t="e">
        <f t="shared" si="454"/>
        <v>#DIV/0!</v>
      </c>
      <c r="BI664" s="161" t="e">
        <f t="shared" si="455"/>
        <v>#DIV/0!</v>
      </c>
      <c r="BJ664" s="161" t="e">
        <f t="shared" si="456"/>
        <v>#DIV/0!</v>
      </c>
      <c r="BK664" s="161" t="e">
        <f t="shared" si="457"/>
        <v>#DIV/0!</v>
      </c>
      <c r="BL664" s="107">
        <f t="shared" si="458"/>
        <v>0</v>
      </c>
      <c r="BM664" s="161" t="e">
        <f t="shared" si="459"/>
        <v>#DIV/0!</v>
      </c>
      <c r="BN664" s="161" t="e">
        <f t="shared" si="460"/>
        <v>#DIV/0!</v>
      </c>
      <c r="BO664" s="161" t="e">
        <f t="shared" si="461"/>
        <v>#DIV/0!</v>
      </c>
      <c r="BP664" s="161" t="e">
        <f t="shared" si="462"/>
        <v>#DIV/0!</v>
      </c>
      <c r="BQ664" s="161" t="e">
        <f t="shared" si="463"/>
        <v>#DIV/0!</v>
      </c>
      <c r="BR664" s="107">
        <f t="shared" si="464"/>
        <v>0</v>
      </c>
      <c r="BS664" s="161" t="e">
        <f t="shared" si="465"/>
        <v>#DIV/0!</v>
      </c>
      <c r="BT664" s="161" t="e">
        <f t="shared" si="466"/>
        <v>#DIV/0!</v>
      </c>
      <c r="BU664" s="161" t="e">
        <f t="shared" si="467"/>
        <v>#DIV/0!</v>
      </c>
      <c r="BV664" s="161" t="e">
        <f t="shared" si="468"/>
        <v>#DIV/0!</v>
      </c>
      <c r="BW664" s="161" t="e">
        <f t="shared" si="469"/>
        <v>#DIV/0!</v>
      </c>
      <c r="BX664" s="107">
        <f t="shared" si="470"/>
        <v>0</v>
      </c>
      <c r="BZ664" s="40" t="e">
        <f>VLOOKUP(I664,Lists!$D$2:$D$19,1,FALSE)</f>
        <v>#N/A</v>
      </c>
      <c r="CA664" s="40" t="e">
        <f>VLOOKUP($I664,Blends!$B$2:$B$115,1,FALSE)</f>
        <v>#N/A</v>
      </c>
      <c r="CC664" s="218">
        <f>ROUND(IF($I664="Other HFC Blend",(Z664*$L664*SUMIF(Lists!$E$2:$E$133,'Quarterly Information'!$K664,Exchange_Value)+Z664*$N664*SUMIF(Lists!$E$2:$E$133,'Quarterly Information'!$M664,Exchange_Value)+Z664*$P664*SUMIF(Lists!$E$2:$E$133,'Quarterly Information'!$O664,Exchange_Value)+Z664*$R664*SUMIF(Lists!$E$2:$E$133,'Quarterly Information'!$Q664,Exchange_Value)+Z664*$T664*SUMIF(Lists!$E$2:$E$133,'Quarterly Information'!$S664,Exchange_Value))/1000,Z664*SUMIF(Lists!$E$2:$E$133,$I664,Exchange_Value)/1000),1)</f>
        <v>0</v>
      </c>
      <c r="CD664" s="218">
        <f>ROUND(IF($I664="Other HFC Blend",(AA664*$L664*SUMIF(Lists!$E$2:$E$133,'Quarterly Information'!$K664,Exchange_Value)+AA664*$N664*SUMIF(Lists!$E$2:$E$133,'Quarterly Information'!$M664,Exchange_Value)+AA664*$P664*SUMIF(Lists!$E$2:$E$133,'Quarterly Information'!$O664,Exchange_Value)+AA664*$R664*SUMIF(Lists!$E$2:$E$133,'Quarterly Information'!$Q664,Exchange_Value)+AA664*$T664*SUMIF(Lists!$E$2:$E$133,'Quarterly Information'!$S664,Exchange_Value))/1000,AA664*SUMIF(Lists!$E$2:$E$133,$I664,Exchange_Value)/1000),1)</f>
        <v>0</v>
      </c>
      <c r="CE664" s="218">
        <f>ROUND(IF($I664="Other HFC Blend",(AB664*$L664*SUMIF(Lists!$E$2:$E$133,'Quarterly Information'!$K664,Exchange_Value)+AB664*$N664*SUMIF(Lists!$E$2:$E$133,'Quarterly Information'!$M664,Exchange_Value)+AB664*$P664*SUMIF(Lists!$E$2:$E$133,'Quarterly Information'!$O664,Exchange_Value)+AB664*$R664*SUMIF(Lists!$E$2:$E$133,'Quarterly Information'!$Q664,Exchange_Value)+AB664*$T664*SUMIF(Lists!$E$2:$E$133,'Quarterly Information'!$S664,Exchange_Value))/1000,AB664*SUMIF(Lists!$E$2:$E$133,$I664,Exchange_Value)/1000),1)</f>
        <v>0</v>
      </c>
      <c r="CF664" s="218">
        <f>ROUND(IF($I664="Other HFC Blend",(AC664*$L664*SUMIF(Lists!$E$2:$E$133,'Quarterly Information'!$K664,Exchange_Value)+AC664*$N664*SUMIF(Lists!$E$2:$E$133,'Quarterly Information'!$M664,Exchange_Value)+AC664*$P664*SUMIF(Lists!$E$2:$E$133,'Quarterly Information'!$O664,Exchange_Value)+AC664*$R664*SUMIF(Lists!$E$2:$E$133,'Quarterly Information'!$Q664,Exchange_Value)+AC664*$T664*SUMIF(Lists!$E$2:$E$133,'Quarterly Information'!$S664,Exchange_Value))/1000,AC664*SUMIF(Lists!$E$2:$E$133,$I664,Exchange_Value)/1000),1)</f>
        <v>0</v>
      </c>
      <c r="CG664" s="218">
        <f>ROUND(IF($I664="Other HFC Blend",(AD664*$L664*SUMIF(Lists!$E$2:$E$133,'Quarterly Information'!$K664,Exchange_Value)+AD664*$N664*SUMIF(Lists!$E$2:$E$133,'Quarterly Information'!$M664,Exchange_Value)+AD664*$P664*SUMIF(Lists!$E$2:$E$133,'Quarterly Information'!$O664,Exchange_Value)+AD664*$R664*SUMIF(Lists!$E$2:$E$133,'Quarterly Information'!$Q664,Exchange_Value)+AD664*$T664*SUMIF(Lists!$E$2:$E$133,'Quarterly Information'!$S664,Exchange_Value))/1000,AD664*SUMIF(Lists!$E$2:$E$133,$I664,Exchange_Value)/1000),1)</f>
        <v>0</v>
      </c>
      <c r="CH664" s="218">
        <f>ROUND(IF($I664="Other HFC Blend",(AE664*$L664*SUMIF(Lists!$E$2:$E$133,'Quarterly Information'!$K664,Exchange_Value)+AE664*$N664*SUMIF(Lists!$E$2:$E$133,'Quarterly Information'!$M664,Exchange_Value)+AE664*$P664*SUMIF(Lists!$E$2:$E$133,'Quarterly Information'!$O664,Exchange_Value)+AE664*$R664*SUMIF(Lists!$E$2:$E$133,'Quarterly Information'!$Q664,Exchange_Value)+AE664*$T664*SUMIF(Lists!$E$2:$E$133,'Quarterly Information'!$S664,Exchange_Value))/1000,AE664*SUMIF(Lists!$E$2:$E$133,$I664,Exchange_Value)/1000),1)</f>
        <v>0</v>
      </c>
      <c r="CI664" s="218">
        <f>ROUND(IF($I664="Other HFC Blend",(AF664*$L664*SUMIF(Lists!$E$2:$E$133,'Quarterly Information'!$K664,Exchange_Value)+AF664*$N664*SUMIF(Lists!$E$2:$E$133,'Quarterly Information'!$M664,Exchange_Value)+AF664*$P664*SUMIF(Lists!$E$2:$E$133,'Quarterly Information'!$O664,Exchange_Value)+AF664*$R664*SUMIF(Lists!$E$2:$E$133,'Quarterly Information'!$Q664,Exchange_Value)+AF664*$T664*SUMIF(Lists!$E$2:$E$133,'Quarterly Information'!$S664,Exchange_Value))/1000,AF664*SUMIF(Lists!$E$2:$E$133,$I664,Exchange_Value)/1000),1)</f>
        <v>0</v>
      </c>
    </row>
    <row r="665" spans="1:87" ht="14" x14ac:dyDescent="0.25">
      <c r="A665" s="39">
        <v>623</v>
      </c>
      <c r="B665" s="90" t="str">
        <f t="shared" si="428"/>
        <v/>
      </c>
      <c r="C665" s="159"/>
      <c r="D665" s="91"/>
      <c r="E665" s="174"/>
      <c r="F665" s="92"/>
      <c r="G665" s="93"/>
      <c r="H665" s="94"/>
      <c r="I665" s="92"/>
      <c r="J665" s="200"/>
      <c r="K665" s="210"/>
      <c r="L665" s="95"/>
      <c r="M665" s="92"/>
      <c r="N665" s="95"/>
      <c r="O665" s="92"/>
      <c r="P665" s="95"/>
      <c r="Q665" s="128"/>
      <c r="R665" s="95"/>
      <c r="S665" s="128"/>
      <c r="T665" s="211"/>
      <c r="U665" s="203"/>
      <c r="V665" s="92"/>
      <c r="W665" s="96"/>
      <c r="X665" s="92"/>
      <c r="Y665" s="220"/>
      <c r="Z665" s="226"/>
      <c r="AA665" s="165"/>
      <c r="AB665" s="165"/>
      <c r="AC665" s="165"/>
      <c r="AD665" s="165"/>
      <c r="AE665" s="165"/>
      <c r="AF665" s="168"/>
      <c r="AG665"/>
      <c r="AH665" s="107">
        <f t="shared" si="430"/>
        <v>0</v>
      </c>
      <c r="AI665" s="107">
        <f t="shared" si="431"/>
        <v>0</v>
      </c>
      <c r="AJ665" s="107">
        <f t="shared" si="432"/>
        <v>0</v>
      </c>
      <c r="AK665" s="107">
        <f t="shared" si="433"/>
        <v>0</v>
      </c>
      <c r="AL665" s="107">
        <f t="shared" si="434"/>
        <v>0</v>
      </c>
      <c r="AM665" s="107">
        <f t="shared" si="429"/>
        <v>0</v>
      </c>
      <c r="AO665" s="161" t="e">
        <f t="shared" si="435"/>
        <v>#DIV/0!</v>
      </c>
      <c r="AP665" s="161" t="e">
        <f t="shared" si="436"/>
        <v>#DIV/0!</v>
      </c>
      <c r="AQ665" s="161" t="e">
        <f t="shared" si="437"/>
        <v>#DIV/0!</v>
      </c>
      <c r="AR665" s="161" t="e">
        <f t="shared" si="438"/>
        <v>#DIV/0!</v>
      </c>
      <c r="AS665" s="161" t="e">
        <f t="shared" si="439"/>
        <v>#DIV/0!</v>
      </c>
      <c r="AT665" s="107">
        <f t="shared" si="440"/>
        <v>0</v>
      </c>
      <c r="AU665" s="161" t="e">
        <f t="shared" si="441"/>
        <v>#DIV/0!</v>
      </c>
      <c r="AV665" s="161" t="e">
        <f t="shared" si="442"/>
        <v>#DIV/0!</v>
      </c>
      <c r="AW665" s="161" t="e">
        <f t="shared" si="443"/>
        <v>#DIV/0!</v>
      </c>
      <c r="AX665" s="161" t="e">
        <f t="shared" si="444"/>
        <v>#DIV/0!</v>
      </c>
      <c r="AY665" s="161" t="e">
        <f t="shared" si="445"/>
        <v>#DIV/0!</v>
      </c>
      <c r="AZ665" s="107">
        <f t="shared" si="446"/>
        <v>0</v>
      </c>
      <c r="BA665" s="161" t="e">
        <f t="shared" si="447"/>
        <v>#DIV/0!</v>
      </c>
      <c r="BB665" s="161" t="e">
        <f t="shared" si="448"/>
        <v>#DIV/0!</v>
      </c>
      <c r="BC665" s="161" t="e">
        <f t="shared" si="449"/>
        <v>#DIV/0!</v>
      </c>
      <c r="BD665" s="161" t="e">
        <f t="shared" si="450"/>
        <v>#DIV/0!</v>
      </c>
      <c r="BE665" s="161" t="e">
        <f t="shared" si="451"/>
        <v>#DIV/0!</v>
      </c>
      <c r="BF665" s="107">
        <f t="shared" si="452"/>
        <v>0</v>
      </c>
      <c r="BG665" s="161" t="e">
        <f t="shared" si="453"/>
        <v>#DIV/0!</v>
      </c>
      <c r="BH665" s="161" t="e">
        <f t="shared" si="454"/>
        <v>#DIV/0!</v>
      </c>
      <c r="BI665" s="161" t="e">
        <f t="shared" si="455"/>
        <v>#DIV/0!</v>
      </c>
      <c r="BJ665" s="161" t="e">
        <f t="shared" si="456"/>
        <v>#DIV/0!</v>
      </c>
      <c r="BK665" s="161" t="e">
        <f t="shared" si="457"/>
        <v>#DIV/0!</v>
      </c>
      <c r="BL665" s="107">
        <f t="shared" si="458"/>
        <v>0</v>
      </c>
      <c r="BM665" s="161" t="e">
        <f t="shared" si="459"/>
        <v>#DIV/0!</v>
      </c>
      <c r="BN665" s="161" t="e">
        <f t="shared" si="460"/>
        <v>#DIV/0!</v>
      </c>
      <c r="BO665" s="161" t="e">
        <f t="shared" si="461"/>
        <v>#DIV/0!</v>
      </c>
      <c r="BP665" s="161" t="e">
        <f t="shared" si="462"/>
        <v>#DIV/0!</v>
      </c>
      <c r="BQ665" s="161" t="e">
        <f t="shared" si="463"/>
        <v>#DIV/0!</v>
      </c>
      <c r="BR665" s="107">
        <f t="shared" si="464"/>
        <v>0</v>
      </c>
      <c r="BS665" s="161" t="e">
        <f t="shared" si="465"/>
        <v>#DIV/0!</v>
      </c>
      <c r="BT665" s="161" t="e">
        <f t="shared" si="466"/>
        <v>#DIV/0!</v>
      </c>
      <c r="BU665" s="161" t="e">
        <f t="shared" si="467"/>
        <v>#DIV/0!</v>
      </c>
      <c r="BV665" s="161" t="e">
        <f t="shared" si="468"/>
        <v>#DIV/0!</v>
      </c>
      <c r="BW665" s="161" t="e">
        <f t="shared" si="469"/>
        <v>#DIV/0!</v>
      </c>
      <c r="BX665" s="107">
        <f t="shared" si="470"/>
        <v>0</v>
      </c>
      <c r="BZ665" s="40" t="e">
        <f>VLOOKUP(I665,Lists!$D$2:$D$19,1,FALSE)</f>
        <v>#N/A</v>
      </c>
      <c r="CA665" s="40" t="e">
        <f>VLOOKUP($I665,Blends!$B$2:$B$115,1,FALSE)</f>
        <v>#N/A</v>
      </c>
      <c r="CC665" s="218">
        <f>ROUND(IF($I665="Other HFC Blend",(Z665*$L665*SUMIF(Lists!$E$2:$E$133,'Quarterly Information'!$K665,Exchange_Value)+Z665*$N665*SUMIF(Lists!$E$2:$E$133,'Quarterly Information'!$M665,Exchange_Value)+Z665*$P665*SUMIF(Lists!$E$2:$E$133,'Quarterly Information'!$O665,Exchange_Value)+Z665*$R665*SUMIF(Lists!$E$2:$E$133,'Quarterly Information'!$Q665,Exchange_Value)+Z665*$T665*SUMIF(Lists!$E$2:$E$133,'Quarterly Information'!$S665,Exchange_Value))/1000,Z665*SUMIF(Lists!$E$2:$E$133,$I665,Exchange_Value)/1000),1)</f>
        <v>0</v>
      </c>
      <c r="CD665" s="218">
        <f>ROUND(IF($I665="Other HFC Blend",(AA665*$L665*SUMIF(Lists!$E$2:$E$133,'Quarterly Information'!$K665,Exchange_Value)+AA665*$N665*SUMIF(Lists!$E$2:$E$133,'Quarterly Information'!$M665,Exchange_Value)+AA665*$P665*SUMIF(Lists!$E$2:$E$133,'Quarterly Information'!$O665,Exchange_Value)+AA665*$R665*SUMIF(Lists!$E$2:$E$133,'Quarterly Information'!$Q665,Exchange_Value)+AA665*$T665*SUMIF(Lists!$E$2:$E$133,'Quarterly Information'!$S665,Exchange_Value))/1000,AA665*SUMIF(Lists!$E$2:$E$133,$I665,Exchange_Value)/1000),1)</f>
        <v>0</v>
      </c>
      <c r="CE665" s="218">
        <f>ROUND(IF($I665="Other HFC Blend",(AB665*$L665*SUMIF(Lists!$E$2:$E$133,'Quarterly Information'!$K665,Exchange_Value)+AB665*$N665*SUMIF(Lists!$E$2:$E$133,'Quarterly Information'!$M665,Exchange_Value)+AB665*$P665*SUMIF(Lists!$E$2:$E$133,'Quarterly Information'!$O665,Exchange_Value)+AB665*$R665*SUMIF(Lists!$E$2:$E$133,'Quarterly Information'!$Q665,Exchange_Value)+AB665*$T665*SUMIF(Lists!$E$2:$E$133,'Quarterly Information'!$S665,Exchange_Value))/1000,AB665*SUMIF(Lists!$E$2:$E$133,$I665,Exchange_Value)/1000),1)</f>
        <v>0</v>
      </c>
      <c r="CF665" s="218">
        <f>ROUND(IF($I665="Other HFC Blend",(AC665*$L665*SUMIF(Lists!$E$2:$E$133,'Quarterly Information'!$K665,Exchange_Value)+AC665*$N665*SUMIF(Lists!$E$2:$E$133,'Quarterly Information'!$M665,Exchange_Value)+AC665*$P665*SUMIF(Lists!$E$2:$E$133,'Quarterly Information'!$O665,Exchange_Value)+AC665*$R665*SUMIF(Lists!$E$2:$E$133,'Quarterly Information'!$Q665,Exchange_Value)+AC665*$T665*SUMIF(Lists!$E$2:$E$133,'Quarterly Information'!$S665,Exchange_Value))/1000,AC665*SUMIF(Lists!$E$2:$E$133,$I665,Exchange_Value)/1000),1)</f>
        <v>0</v>
      </c>
      <c r="CG665" s="218">
        <f>ROUND(IF($I665="Other HFC Blend",(AD665*$L665*SUMIF(Lists!$E$2:$E$133,'Quarterly Information'!$K665,Exchange_Value)+AD665*$N665*SUMIF(Lists!$E$2:$E$133,'Quarterly Information'!$M665,Exchange_Value)+AD665*$P665*SUMIF(Lists!$E$2:$E$133,'Quarterly Information'!$O665,Exchange_Value)+AD665*$R665*SUMIF(Lists!$E$2:$E$133,'Quarterly Information'!$Q665,Exchange_Value)+AD665*$T665*SUMIF(Lists!$E$2:$E$133,'Quarterly Information'!$S665,Exchange_Value))/1000,AD665*SUMIF(Lists!$E$2:$E$133,$I665,Exchange_Value)/1000),1)</f>
        <v>0</v>
      </c>
      <c r="CH665" s="218">
        <f>ROUND(IF($I665="Other HFC Blend",(AE665*$L665*SUMIF(Lists!$E$2:$E$133,'Quarterly Information'!$K665,Exchange_Value)+AE665*$N665*SUMIF(Lists!$E$2:$E$133,'Quarterly Information'!$M665,Exchange_Value)+AE665*$P665*SUMIF(Lists!$E$2:$E$133,'Quarterly Information'!$O665,Exchange_Value)+AE665*$R665*SUMIF(Lists!$E$2:$E$133,'Quarterly Information'!$Q665,Exchange_Value)+AE665*$T665*SUMIF(Lists!$E$2:$E$133,'Quarterly Information'!$S665,Exchange_Value))/1000,AE665*SUMIF(Lists!$E$2:$E$133,$I665,Exchange_Value)/1000),1)</f>
        <v>0</v>
      </c>
      <c r="CI665" s="218">
        <f>ROUND(IF($I665="Other HFC Blend",(AF665*$L665*SUMIF(Lists!$E$2:$E$133,'Quarterly Information'!$K665,Exchange_Value)+AF665*$N665*SUMIF(Lists!$E$2:$E$133,'Quarterly Information'!$M665,Exchange_Value)+AF665*$P665*SUMIF(Lists!$E$2:$E$133,'Quarterly Information'!$O665,Exchange_Value)+AF665*$R665*SUMIF(Lists!$E$2:$E$133,'Quarterly Information'!$Q665,Exchange_Value)+AF665*$T665*SUMIF(Lists!$E$2:$E$133,'Quarterly Information'!$S665,Exchange_Value))/1000,AF665*SUMIF(Lists!$E$2:$E$133,$I665,Exchange_Value)/1000),1)</f>
        <v>0</v>
      </c>
    </row>
    <row r="666" spans="1:87" ht="14" x14ac:dyDescent="0.25">
      <c r="A666" s="39">
        <v>624</v>
      </c>
      <c r="B666" s="90" t="str">
        <f t="shared" si="428"/>
        <v/>
      </c>
      <c r="C666" s="159"/>
      <c r="D666" s="91"/>
      <c r="E666" s="174"/>
      <c r="F666" s="92"/>
      <c r="G666" s="93"/>
      <c r="H666" s="94"/>
      <c r="I666" s="92"/>
      <c r="J666" s="200"/>
      <c r="K666" s="210"/>
      <c r="L666" s="95"/>
      <c r="M666" s="92"/>
      <c r="N666" s="95"/>
      <c r="O666" s="92"/>
      <c r="P666" s="95"/>
      <c r="Q666" s="128"/>
      <c r="R666" s="95"/>
      <c r="S666" s="128"/>
      <c r="T666" s="211"/>
      <c r="U666" s="203"/>
      <c r="V666" s="92"/>
      <c r="W666" s="96"/>
      <c r="X666" s="92"/>
      <c r="Y666" s="220"/>
      <c r="Z666" s="226"/>
      <c r="AA666" s="165"/>
      <c r="AB666" s="165"/>
      <c r="AC666" s="165"/>
      <c r="AD666" s="165"/>
      <c r="AE666" s="165"/>
      <c r="AF666" s="168"/>
      <c r="AG666"/>
      <c r="AH666" s="107">
        <f t="shared" si="430"/>
        <v>0</v>
      </c>
      <c r="AI666" s="107">
        <f t="shared" si="431"/>
        <v>0</v>
      </c>
      <c r="AJ666" s="107">
        <f t="shared" si="432"/>
        <v>0</v>
      </c>
      <c r="AK666" s="107">
        <f t="shared" si="433"/>
        <v>0</v>
      </c>
      <c r="AL666" s="107">
        <f t="shared" si="434"/>
        <v>0</v>
      </c>
      <c r="AM666" s="107">
        <f t="shared" si="429"/>
        <v>0</v>
      </c>
      <c r="AO666" s="161" t="e">
        <f t="shared" si="435"/>
        <v>#DIV/0!</v>
      </c>
      <c r="AP666" s="161" t="e">
        <f t="shared" si="436"/>
        <v>#DIV/0!</v>
      </c>
      <c r="AQ666" s="161" t="e">
        <f t="shared" si="437"/>
        <v>#DIV/0!</v>
      </c>
      <c r="AR666" s="161" t="e">
        <f t="shared" si="438"/>
        <v>#DIV/0!</v>
      </c>
      <c r="AS666" s="161" t="e">
        <f t="shared" si="439"/>
        <v>#DIV/0!</v>
      </c>
      <c r="AT666" s="107">
        <f t="shared" si="440"/>
        <v>0</v>
      </c>
      <c r="AU666" s="161" t="e">
        <f t="shared" si="441"/>
        <v>#DIV/0!</v>
      </c>
      <c r="AV666" s="161" t="e">
        <f t="shared" si="442"/>
        <v>#DIV/0!</v>
      </c>
      <c r="AW666" s="161" t="e">
        <f t="shared" si="443"/>
        <v>#DIV/0!</v>
      </c>
      <c r="AX666" s="161" t="e">
        <f t="shared" si="444"/>
        <v>#DIV/0!</v>
      </c>
      <c r="AY666" s="161" t="e">
        <f t="shared" si="445"/>
        <v>#DIV/0!</v>
      </c>
      <c r="AZ666" s="107">
        <f t="shared" si="446"/>
        <v>0</v>
      </c>
      <c r="BA666" s="161" t="e">
        <f t="shared" si="447"/>
        <v>#DIV/0!</v>
      </c>
      <c r="BB666" s="161" t="e">
        <f t="shared" si="448"/>
        <v>#DIV/0!</v>
      </c>
      <c r="BC666" s="161" t="e">
        <f t="shared" si="449"/>
        <v>#DIV/0!</v>
      </c>
      <c r="BD666" s="161" t="e">
        <f t="shared" si="450"/>
        <v>#DIV/0!</v>
      </c>
      <c r="BE666" s="161" t="e">
        <f t="shared" si="451"/>
        <v>#DIV/0!</v>
      </c>
      <c r="BF666" s="107">
        <f t="shared" si="452"/>
        <v>0</v>
      </c>
      <c r="BG666" s="161" t="e">
        <f t="shared" si="453"/>
        <v>#DIV/0!</v>
      </c>
      <c r="BH666" s="161" t="e">
        <f t="shared" si="454"/>
        <v>#DIV/0!</v>
      </c>
      <c r="BI666" s="161" t="e">
        <f t="shared" si="455"/>
        <v>#DIV/0!</v>
      </c>
      <c r="BJ666" s="161" t="e">
        <f t="shared" si="456"/>
        <v>#DIV/0!</v>
      </c>
      <c r="BK666" s="161" t="e">
        <f t="shared" si="457"/>
        <v>#DIV/0!</v>
      </c>
      <c r="BL666" s="107">
        <f t="shared" si="458"/>
        <v>0</v>
      </c>
      <c r="BM666" s="161" t="e">
        <f t="shared" si="459"/>
        <v>#DIV/0!</v>
      </c>
      <c r="BN666" s="161" t="e">
        <f t="shared" si="460"/>
        <v>#DIV/0!</v>
      </c>
      <c r="BO666" s="161" t="e">
        <f t="shared" si="461"/>
        <v>#DIV/0!</v>
      </c>
      <c r="BP666" s="161" t="e">
        <f t="shared" si="462"/>
        <v>#DIV/0!</v>
      </c>
      <c r="BQ666" s="161" t="e">
        <f t="shared" si="463"/>
        <v>#DIV/0!</v>
      </c>
      <c r="BR666" s="107">
        <f t="shared" si="464"/>
        <v>0</v>
      </c>
      <c r="BS666" s="161" t="e">
        <f t="shared" si="465"/>
        <v>#DIV/0!</v>
      </c>
      <c r="BT666" s="161" t="e">
        <f t="shared" si="466"/>
        <v>#DIV/0!</v>
      </c>
      <c r="BU666" s="161" t="e">
        <f t="shared" si="467"/>
        <v>#DIV/0!</v>
      </c>
      <c r="BV666" s="161" t="e">
        <f t="shared" si="468"/>
        <v>#DIV/0!</v>
      </c>
      <c r="BW666" s="161" t="e">
        <f t="shared" si="469"/>
        <v>#DIV/0!</v>
      </c>
      <c r="BX666" s="107">
        <f t="shared" si="470"/>
        <v>0</v>
      </c>
      <c r="BZ666" s="40" t="e">
        <f>VLOOKUP(I666,Lists!$D$2:$D$19,1,FALSE)</f>
        <v>#N/A</v>
      </c>
      <c r="CA666" s="40" t="e">
        <f>VLOOKUP($I666,Blends!$B$2:$B$115,1,FALSE)</f>
        <v>#N/A</v>
      </c>
      <c r="CC666" s="218">
        <f>ROUND(IF($I666="Other HFC Blend",(Z666*$L666*SUMIF(Lists!$E$2:$E$133,'Quarterly Information'!$K666,Exchange_Value)+Z666*$N666*SUMIF(Lists!$E$2:$E$133,'Quarterly Information'!$M666,Exchange_Value)+Z666*$P666*SUMIF(Lists!$E$2:$E$133,'Quarterly Information'!$O666,Exchange_Value)+Z666*$R666*SUMIF(Lists!$E$2:$E$133,'Quarterly Information'!$Q666,Exchange_Value)+Z666*$T666*SUMIF(Lists!$E$2:$E$133,'Quarterly Information'!$S666,Exchange_Value))/1000,Z666*SUMIF(Lists!$E$2:$E$133,$I666,Exchange_Value)/1000),1)</f>
        <v>0</v>
      </c>
      <c r="CD666" s="218">
        <f>ROUND(IF($I666="Other HFC Blend",(AA666*$L666*SUMIF(Lists!$E$2:$E$133,'Quarterly Information'!$K666,Exchange_Value)+AA666*$N666*SUMIF(Lists!$E$2:$E$133,'Quarterly Information'!$M666,Exchange_Value)+AA666*$P666*SUMIF(Lists!$E$2:$E$133,'Quarterly Information'!$O666,Exchange_Value)+AA666*$R666*SUMIF(Lists!$E$2:$E$133,'Quarterly Information'!$Q666,Exchange_Value)+AA666*$T666*SUMIF(Lists!$E$2:$E$133,'Quarterly Information'!$S666,Exchange_Value))/1000,AA666*SUMIF(Lists!$E$2:$E$133,$I666,Exchange_Value)/1000),1)</f>
        <v>0</v>
      </c>
      <c r="CE666" s="218">
        <f>ROUND(IF($I666="Other HFC Blend",(AB666*$L666*SUMIF(Lists!$E$2:$E$133,'Quarterly Information'!$K666,Exchange_Value)+AB666*$N666*SUMIF(Lists!$E$2:$E$133,'Quarterly Information'!$M666,Exchange_Value)+AB666*$P666*SUMIF(Lists!$E$2:$E$133,'Quarterly Information'!$O666,Exchange_Value)+AB666*$R666*SUMIF(Lists!$E$2:$E$133,'Quarterly Information'!$Q666,Exchange_Value)+AB666*$T666*SUMIF(Lists!$E$2:$E$133,'Quarterly Information'!$S666,Exchange_Value))/1000,AB666*SUMIF(Lists!$E$2:$E$133,$I666,Exchange_Value)/1000),1)</f>
        <v>0</v>
      </c>
      <c r="CF666" s="218">
        <f>ROUND(IF($I666="Other HFC Blend",(AC666*$L666*SUMIF(Lists!$E$2:$E$133,'Quarterly Information'!$K666,Exchange_Value)+AC666*$N666*SUMIF(Lists!$E$2:$E$133,'Quarterly Information'!$M666,Exchange_Value)+AC666*$P666*SUMIF(Lists!$E$2:$E$133,'Quarterly Information'!$O666,Exchange_Value)+AC666*$R666*SUMIF(Lists!$E$2:$E$133,'Quarterly Information'!$Q666,Exchange_Value)+AC666*$T666*SUMIF(Lists!$E$2:$E$133,'Quarterly Information'!$S666,Exchange_Value))/1000,AC666*SUMIF(Lists!$E$2:$E$133,$I666,Exchange_Value)/1000),1)</f>
        <v>0</v>
      </c>
      <c r="CG666" s="218">
        <f>ROUND(IF($I666="Other HFC Blend",(AD666*$L666*SUMIF(Lists!$E$2:$E$133,'Quarterly Information'!$K666,Exchange_Value)+AD666*$N666*SUMIF(Lists!$E$2:$E$133,'Quarterly Information'!$M666,Exchange_Value)+AD666*$P666*SUMIF(Lists!$E$2:$E$133,'Quarterly Information'!$O666,Exchange_Value)+AD666*$R666*SUMIF(Lists!$E$2:$E$133,'Quarterly Information'!$Q666,Exchange_Value)+AD666*$T666*SUMIF(Lists!$E$2:$E$133,'Quarterly Information'!$S666,Exchange_Value))/1000,AD666*SUMIF(Lists!$E$2:$E$133,$I666,Exchange_Value)/1000),1)</f>
        <v>0</v>
      </c>
      <c r="CH666" s="218">
        <f>ROUND(IF($I666="Other HFC Blend",(AE666*$L666*SUMIF(Lists!$E$2:$E$133,'Quarterly Information'!$K666,Exchange_Value)+AE666*$N666*SUMIF(Lists!$E$2:$E$133,'Quarterly Information'!$M666,Exchange_Value)+AE666*$P666*SUMIF(Lists!$E$2:$E$133,'Quarterly Information'!$O666,Exchange_Value)+AE666*$R666*SUMIF(Lists!$E$2:$E$133,'Quarterly Information'!$Q666,Exchange_Value)+AE666*$T666*SUMIF(Lists!$E$2:$E$133,'Quarterly Information'!$S666,Exchange_Value))/1000,AE666*SUMIF(Lists!$E$2:$E$133,$I666,Exchange_Value)/1000),1)</f>
        <v>0</v>
      </c>
      <c r="CI666" s="218">
        <f>ROUND(IF($I666="Other HFC Blend",(AF666*$L666*SUMIF(Lists!$E$2:$E$133,'Quarterly Information'!$K666,Exchange_Value)+AF666*$N666*SUMIF(Lists!$E$2:$E$133,'Quarterly Information'!$M666,Exchange_Value)+AF666*$P666*SUMIF(Lists!$E$2:$E$133,'Quarterly Information'!$O666,Exchange_Value)+AF666*$R666*SUMIF(Lists!$E$2:$E$133,'Quarterly Information'!$Q666,Exchange_Value)+AF666*$T666*SUMIF(Lists!$E$2:$E$133,'Quarterly Information'!$S666,Exchange_Value))/1000,AF666*SUMIF(Lists!$E$2:$E$133,$I666,Exchange_Value)/1000),1)</f>
        <v>0</v>
      </c>
    </row>
    <row r="667" spans="1:87" ht="14" x14ac:dyDescent="0.25">
      <c r="A667" s="39">
        <v>625</v>
      </c>
      <c r="B667" s="90" t="str">
        <f t="shared" si="428"/>
        <v/>
      </c>
      <c r="C667" s="159"/>
      <c r="D667" s="91"/>
      <c r="E667" s="174"/>
      <c r="F667" s="92"/>
      <c r="G667" s="93"/>
      <c r="H667" s="94"/>
      <c r="I667" s="92"/>
      <c r="J667" s="200"/>
      <c r="K667" s="210"/>
      <c r="L667" s="95"/>
      <c r="M667" s="92"/>
      <c r="N667" s="95"/>
      <c r="O667" s="92"/>
      <c r="P667" s="95"/>
      <c r="Q667" s="128"/>
      <c r="R667" s="95"/>
      <c r="S667" s="128"/>
      <c r="T667" s="211"/>
      <c r="U667" s="203"/>
      <c r="V667" s="92"/>
      <c r="W667" s="96"/>
      <c r="X667" s="92"/>
      <c r="Y667" s="220"/>
      <c r="Z667" s="226"/>
      <c r="AA667" s="165"/>
      <c r="AB667" s="165"/>
      <c r="AC667" s="165"/>
      <c r="AD667" s="165"/>
      <c r="AE667" s="165"/>
      <c r="AF667" s="168"/>
      <c r="AG667"/>
      <c r="AH667" s="107">
        <f t="shared" si="430"/>
        <v>0</v>
      </c>
      <c r="AI667" s="107">
        <f t="shared" si="431"/>
        <v>0</v>
      </c>
      <c r="AJ667" s="107">
        <f t="shared" si="432"/>
        <v>0</v>
      </c>
      <c r="AK667" s="107">
        <f t="shared" si="433"/>
        <v>0</v>
      </c>
      <c r="AL667" s="107">
        <f t="shared" si="434"/>
        <v>0</v>
      </c>
      <c r="AM667" s="107">
        <f t="shared" si="429"/>
        <v>0</v>
      </c>
      <c r="AO667" s="161" t="e">
        <f t="shared" si="435"/>
        <v>#DIV/0!</v>
      </c>
      <c r="AP667" s="161" t="e">
        <f t="shared" si="436"/>
        <v>#DIV/0!</v>
      </c>
      <c r="AQ667" s="161" t="e">
        <f t="shared" si="437"/>
        <v>#DIV/0!</v>
      </c>
      <c r="AR667" s="161" t="e">
        <f t="shared" si="438"/>
        <v>#DIV/0!</v>
      </c>
      <c r="AS667" s="161" t="e">
        <f t="shared" si="439"/>
        <v>#DIV/0!</v>
      </c>
      <c r="AT667" s="107">
        <f t="shared" si="440"/>
        <v>0</v>
      </c>
      <c r="AU667" s="161" t="e">
        <f t="shared" si="441"/>
        <v>#DIV/0!</v>
      </c>
      <c r="AV667" s="161" t="e">
        <f t="shared" si="442"/>
        <v>#DIV/0!</v>
      </c>
      <c r="AW667" s="161" t="e">
        <f t="shared" si="443"/>
        <v>#DIV/0!</v>
      </c>
      <c r="AX667" s="161" t="e">
        <f t="shared" si="444"/>
        <v>#DIV/0!</v>
      </c>
      <c r="AY667" s="161" t="e">
        <f t="shared" si="445"/>
        <v>#DIV/0!</v>
      </c>
      <c r="AZ667" s="107">
        <f t="shared" si="446"/>
        <v>0</v>
      </c>
      <c r="BA667" s="161" t="e">
        <f t="shared" si="447"/>
        <v>#DIV/0!</v>
      </c>
      <c r="BB667" s="161" t="e">
        <f t="shared" si="448"/>
        <v>#DIV/0!</v>
      </c>
      <c r="BC667" s="161" t="e">
        <f t="shared" si="449"/>
        <v>#DIV/0!</v>
      </c>
      <c r="BD667" s="161" t="e">
        <f t="shared" si="450"/>
        <v>#DIV/0!</v>
      </c>
      <c r="BE667" s="161" t="e">
        <f t="shared" si="451"/>
        <v>#DIV/0!</v>
      </c>
      <c r="BF667" s="107">
        <f t="shared" si="452"/>
        <v>0</v>
      </c>
      <c r="BG667" s="161" t="e">
        <f t="shared" si="453"/>
        <v>#DIV/0!</v>
      </c>
      <c r="BH667" s="161" t="e">
        <f t="shared" si="454"/>
        <v>#DIV/0!</v>
      </c>
      <c r="BI667" s="161" t="e">
        <f t="shared" si="455"/>
        <v>#DIV/0!</v>
      </c>
      <c r="BJ667" s="161" t="e">
        <f t="shared" si="456"/>
        <v>#DIV/0!</v>
      </c>
      <c r="BK667" s="161" t="e">
        <f t="shared" si="457"/>
        <v>#DIV/0!</v>
      </c>
      <c r="BL667" s="107">
        <f t="shared" si="458"/>
        <v>0</v>
      </c>
      <c r="BM667" s="161" t="e">
        <f t="shared" si="459"/>
        <v>#DIV/0!</v>
      </c>
      <c r="BN667" s="161" t="e">
        <f t="shared" si="460"/>
        <v>#DIV/0!</v>
      </c>
      <c r="BO667" s="161" t="e">
        <f t="shared" si="461"/>
        <v>#DIV/0!</v>
      </c>
      <c r="BP667" s="161" t="e">
        <f t="shared" si="462"/>
        <v>#DIV/0!</v>
      </c>
      <c r="BQ667" s="161" t="e">
        <f t="shared" si="463"/>
        <v>#DIV/0!</v>
      </c>
      <c r="BR667" s="107">
        <f t="shared" si="464"/>
        <v>0</v>
      </c>
      <c r="BS667" s="161" t="e">
        <f t="shared" si="465"/>
        <v>#DIV/0!</v>
      </c>
      <c r="BT667" s="161" t="e">
        <f t="shared" si="466"/>
        <v>#DIV/0!</v>
      </c>
      <c r="BU667" s="161" t="e">
        <f t="shared" si="467"/>
        <v>#DIV/0!</v>
      </c>
      <c r="BV667" s="161" t="e">
        <f t="shared" si="468"/>
        <v>#DIV/0!</v>
      </c>
      <c r="BW667" s="161" t="e">
        <f t="shared" si="469"/>
        <v>#DIV/0!</v>
      </c>
      <c r="BX667" s="107">
        <f t="shared" si="470"/>
        <v>0</v>
      </c>
      <c r="BZ667" s="40" t="e">
        <f>VLOOKUP(I667,Lists!$D$2:$D$19,1,FALSE)</f>
        <v>#N/A</v>
      </c>
      <c r="CA667" s="40" t="e">
        <f>VLOOKUP($I667,Blends!$B$2:$B$115,1,FALSE)</f>
        <v>#N/A</v>
      </c>
      <c r="CC667" s="218">
        <f>ROUND(IF($I667="Other HFC Blend",(Z667*$L667*SUMIF(Lists!$E$2:$E$133,'Quarterly Information'!$K667,Exchange_Value)+Z667*$N667*SUMIF(Lists!$E$2:$E$133,'Quarterly Information'!$M667,Exchange_Value)+Z667*$P667*SUMIF(Lists!$E$2:$E$133,'Quarterly Information'!$O667,Exchange_Value)+Z667*$R667*SUMIF(Lists!$E$2:$E$133,'Quarterly Information'!$Q667,Exchange_Value)+Z667*$T667*SUMIF(Lists!$E$2:$E$133,'Quarterly Information'!$S667,Exchange_Value))/1000,Z667*SUMIF(Lists!$E$2:$E$133,$I667,Exchange_Value)/1000),1)</f>
        <v>0</v>
      </c>
      <c r="CD667" s="218">
        <f>ROUND(IF($I667="Other HFC Blend",(AA667*$L667*SUMIF(Lists!$E$2:$E$133,'Quarterly Information'!$K667,Exchange_Value)+AA667*$N667*SUMIF(Lists!$E$2:$E$133,'Quarterly Information'!$M667,Exchange_Value)+AA667*$P667*SUMIF(Lists!$E$2:$E$133,'Quarterly Information'!$O667,Exchange_Value)+AA667*$R667*SUMIF(Lists!$E$2:$E$133,'Quarterly Information'!$Q667,Exchange_Value)+AA667*$T667*SUMIF(Lists!$E$2:$E$133,'Quarterly Information'!$S667,Exchange_Value))/1000,AA667*SUMIF(Lists!$E$2:$E$133,$I667,Exchange_Value)/1000),1)</f>
        <v>0</v>
      </c>
      <c r="CE667" s="218">
        <f>ROUND(IF($I667="Other HFC Blend",(AB667*$L667*SUMIF(Lists!$E$2:$E$133,'Quarterly Information'!$K667,Exchange_Value)+AB667*$N667*SUMIF(Lists!$E$2:$E$133,'Quarterly Information'!$M667,Exchange_Value)+AB667*$P667*SUMIF(Lists!$E$2:$E$133,'Quarterly Information'!$O667,Exchange_Value)+AB667*$R667*SUMIF(Lists!$E$2:$E$133,'Quarterly Information'!$Q667,Exchange_Value)+AB667*$T667*SUMIF(Lists!$E$2:$E$133,'Quarterly Information'!$S667,Exchange_Value))/1000,AB667*SUMIF(Lists!$E$2:$E$133,$I667,Exchange_Value)/1000),1)</f>
        <v>0</v>
      </c>
      <c r="CF667" s="218">
        <f>ROUND(IF($I667="Other HFC Blend",(AC667*$L667*SUMIF(Lists!$E$2:$E$133,'Quarterly Information'!$K667,Exchange_Value)+AC667*$N667*SUMIF(Lists!$E$2:$E$133,'Quarterly Information'!$M667,Exchange_Value)+AC667*$P667*SUMIF(Lists!$E$2:$E$133,'Quarterly Information'!$O667,Exchange_Value)+AC667*$R667*SUMIF(Lists!$E$2:$E$133,'Quarterly Information'!$Q667,Exchange_Value)+AC667*$T667*SUMIF(Lists!$E$2:$E$133,'Quarterly Information'!$S667,Exchange_Value))/1000,AC667*SUMIF(Lists!$E$2:$E$133,$I667,Exchange_Value)/1000),1)</f>
        <v>0</v>
      </c>
      <c r="CG667" s="218">
        <f>ROUND(IF($I667="Other HFC Blend",(AD667*$L667*SUMIF(Lists!$E$2:$E$133,'Quarterly Information'!$K667,Exchange_Value)+AD667*$N667*SUMIF(Lists!$E$2:$E$133,'Quarterly Information'!$M667,Exchange_Value)+AD667*$P667*SUMIF(Lists!$E$2:$E$133,'Quarterly Information'!$O667,Exchange_Value)+AD667*$R667*SUMIF(Lists!$E$2:$E$133,'Quarterly Information'!$Q667,Exchange_Value)+AD667*$T667*SUMIF(Lists!$E$2:$E$133,'Quarterly Information'!$S667,Exchange_Value))/1000,AD667*SUMIF(Lists!$E$2:$E$133,$I667,Exchange_Value)/1000),1)</f>
        <v>0</v>
      </c>
      <c r="CH667" s="218">
        <f>ROUND(IF($I667="Other HFC Blend",(AE667*$L667*SUMIF(Lists!$E$2:$E$133,'Quarterly Information'!$K667,Exchange_Value)+AE667*$N667*SUMIF(Lists!$E$2:$E$133,'Quarterly Information'!$M667,Exchange_Value)+AE667*$P667*SUMIF(Lists!$E$2:$E$133,'Quarterly Information'!$O667,Exchange_Value)+AE667*$R667*SUMIF(Lists!$E$2:$E$133,'Quarterly Information'!$Q667,Exchange_Value)+AE667*$T667*SUMIF(Lists!$E$2:$E$133,'Quarterly Information'!$S667,Exchange_Value))/1000,AE667*SUMIF(Lists!$E$2:$E$133,$I667,Exchange_Value)/1000),1)</f>
        <v>0</v>
      </c>
      <c r="CI667" s="218">
        <f>ROUND(IF($I667="Other HFC Blend",(AF667*$L667*SUMIF(Lists!$E$2:$E$133,'Quarterly Information'!$K667,Exchange_Value)+AF667*$N667*SUMIF(Lists!$E$2:$E$133,'Quarterly Information'!$M667,Exchange_Value)+AF667*$P667*SUMIF(Lists!$E$2:$E$133,'Quarterly Information'!$O667,Exchange_Value)+AF667*$R667*SUMIF(Lists!$E$2:$E$133,'Quarterly Information'!$Q667,Exchange_Value)+AF667*$T667*SUMIF(Lists!$E$2:$E$133,'Quarterly Information'!$S667,Exchange_Value))/1000,AF667*SUMIF(Lists!$E$2:$E$133,$I667,Exchange_Value)/1000),1)</f>
        <v>0</v>
      </c>
    </row>
    <row r="668" spans="1:87" ht="14" x14ac:dyDescent="0.25">
      <c r="A668" s="39">
        <v>626</v>
      </c>
      <c r="B668" s="90" t="str">
        <f t="shared" si="428"/>
        <v/>
      </c>
      <c r="C668" s="159"/>
      <c r="D668" s="91"/>
      <c r="E668" s="174"/>
      <c r="F668" s="92"/>
      <c r="G668" s="93"/>
      <c r="H668" s="94"/>
      <c r="I668" s="92"/>
      <c r="J668" s="200"/>
      <c r="K668" s="210"/>
      <c r="L668" s="95"/>
      <c r="M668" s="92"/>
      <c r="N668" s="95"/>
      <c r="O668" s="92"/>
      <c r="P668" s="95"/>
      <c r="Q668" s="128"/>
      <c r="R668" s="95"/>
      <c r="S668" s="128"/>
      <c r="T668" s="211"/>
      <c r="U668" s="203"/>
      <c r="V668" s="92"/>
      <c r="W668" s="96"/>
      <c r="X668" s="92"/>
      <c r="Y668" s="220"/>
      <c r="Z668" s="226"/>
      <c r="AA668" s="165"/>
      <c r="AB668" s="165"/>
      <c r="AC668" s="165"/>
      <c r="AD668" s="165"/>
      <c r="AE668" s="165"/>
      <c r="AF668" s="168"/>
      <c r="AG668"/>
      <c r="AH668" s="107">
        <f t="shared" si="430"/>
        <v>0</v>
      </c>
      <c r="AI668" s="107">
        <f t="shared" si="431"/>
        <v>0</v>
      </c>
      <c r="AJ668" s="107">
        <f t="shared" si="432"/>
        <v>0</v>
      </c>
      <c r="AK668" s="107">
        <f t="shared" si="433"/>
        <v>0</v>
      </c>
      <c r="AL668" s="107">
        <f t="shared" si="434"/>
        <v>0</v>
      </c>
      <c r="AM668" s="107">
        <f t="shared" si="429"/>
        <v>0</v>
      </c>
      <c r="AO668" s="161" t="e">
        <f t="shared" si="435"/>
        <v>#DIV/0!</v>
      </c>
      <c r="AP668" s="161" t="e">
        <f t="shared" si="436"/>
        <v>#DIV/0!</v>
      </c>
      <c r="AQ668" s="161" t="e">
        <f t="shared" si="437"/>
        <v>#DIV/0!</v>
      </c>
      <c r="AR668" s="161" t="e">
        <f t="shared" si="438"/>
        <v>#DIV/0!</v>
      </c>
      <c r="AS668" s="161" t="e">
        <f t="shared" si="439"/>
        <v>#DIV/0!</v>
      </c>
      <c r="AT668" s="107">
        <f t="shared" si="440"/>
        <v>0</v>
      </c>
      <c r="AU668" s="161" t="e">
        <f t="shared" si="441"/>
        <v>#DIV/0!</v>
      </c>
      <c r="AV668" s="161" t="e">
        <f t="shared" si="442"/>
        <v>#DIV/0!</v>
      </c>
      <c r="AW668" s="161" t="e">
        <f t="shared" si="443"/>
        <v>#DIV/0!</v>
      </c>
      <c r="AX668" s="161" t="e">
        <f t="shared" si="444"/>
        <v>#DIV/0!</v>
      </c>
      <c r="AY668" s="161" t="e">
        <f t="shared" si="445"/>
        <v>#DIV/0!</v>
      </c>
      <c r="AZ668" s="107">
        <f t="shared" si="446"/>
        <v>0</v>
      </c>
      <c r="BA668" s="161" t="e">
        <f t="shared" si="447"/>
        <v>#DIV/0!</v>
      </c>
      <c r="BB668" s="161" t="e">
        <f t="shared" si="448"/>
        <v>#DIV/0!</v>
      </c>
      <c r="BC668" s="161" t="e">
        <f t="shared" si="449"/>
        <v>#DIV/0!</v>
      </c>
      <c r="BD668" s="161" t="e">
        <f t="shared" si="450"/>
        <v>#DIV/0!</v>
      </c>
      <c r="BE668" s="161" t="e">
        <f t="shared" si="451"/>
        <v>#DIV/0!</v>
      </c>
      <c r="BF668" s="107">
        <f t="shared" si="452"/>
        <v>0</v>
      </c>
      <c r="BG668" s="161" t="e">
        <f t="shared" si="453"/>
        <v>#DIV/0!</v>
      </c>
      <c r="BH668" s="161" t="e">
        <f t="shared" si="454"/>
        <v>#DIV/0!</v>
      </c>
      <c r="BI668" s="161" t="e">
        <f t="shared" si="455"/>
        <v>#DIV/0!</v>
      </c>
      <c r="BJ668" s="161" t="e">
        <f t="shared" si="456"/>
        <v>#DIV/0!</v>
      </c>
      <c r="BK668" s="161" t="e">
        <f t="shared" si="457"/>
        <v>#DIV/0!</v>
      </c>
      <c r="BL668" s="107">
        <f t="shared" si="458"/>
        <v>0</v>
      </c>
      <c r="BM668" s="161" t="e">
        <f t="shared" si="459"/>
        <v>#DIV/0!</v>
      </c>
      <c r="BN668" s="161" t="e">
        <f t="shared" si="460"/>
        <v>#DIV/0!</v>
      </c>
      <c r="BO668" s="161" t="e">
        <f t="shared" si="461"/>
        <v>#DIV/0!</v>
      </c>
      <c r="BP668" s="161" t="e">
        <f t="shared" si="462"/>
        <v>#DIV/0!</v>
      </c>
      <c r="BQ668" s="161" t="e">
        <f t="shared" si="463"/>
        <v>#DIV/0!</v>
      </c>
      <c r="BR668" s="107">
        <f t="shared" si="464"/>
        <v>0</v>
      </c>
      <c r="BS668" s="161" t="e">
        <f t="shared" si="465"/>
        <v>#DIV/0!</v>
      </c>
      <c r="BT668" s="161" t="e">
        <f t="shared" si="466"/>
        <v>#DIV/0!</v>
      </c>
      <c r="BU668" s="161" t="e">
        <f t="shared" si="467"/>
        <v>#DIV/0!</v>
      </c>
      <c r="BV668" s="161" t="e">
        <f t="shared" si="468"/>
        <v>#DIV/0!</v>
      </c>
      <c r="BW668" s="161" t="e">
        <f t="shared" si="469"/>
        <v>#DIV/0!</v>
      </c>
      <c r="BX668" s="107">
        <f t="shared" si="470"/>
        <v>0</v>
      </c>
      <c r="BZ668" s="40" t="e">
        <f>VLOOKUP(I668,Lists!$D$2:$D$19,1,FALSE)</f>
        <v>#N/A</v>
      </c>
      <c r="CA668" s="40" t="e">
        <f>VLOOKUP($I668,Blends!$B$2:$B$115,1,FALSE)</f>
        <v>#N/A</v>
      </c>
      <c r="CC668" s="218">
        <f>ROUND(IF($I668="Other HFC Blend",(Z668*$L668*SUMIF(Lists!$E$2:$E$133,'Quarterly Information'!$K668,Exchange_Value)+Z668*$N668*SUMIF(Lists!$E$2:$E$133,'Quarterly Information'!$M668,Exchange_Value)+Z668*$P668*SUMIF(Lists!$E$2:$E$133,'Quarterly Information'!$O668,Exchange_Value)+Z668*$R668*SUMIF(Lists!$E$2:$E$133,'Quarterly Information'!$Q668,Exchange_Value)+Z668*$T668*SUMIF(Lists!$E$2:$E$133,'Quarterly Information'!$S668,Exchange_Value))/1000,Z668*SUMIF(Lists!$E$2:$E$133,$I668,Exchange_Value)/1000),1)</f>
        <v>0</v>
      </c>
      <c r="CD668" s="218">
        <f>ROUND(IF($I668="Other HFC Blend",(AA668*$L668*SUMIF(Lists!$E$2:$E$133,'Quarterly Information'!$K668,Exchange_Value)+AA668*$N668*SUMIF(Lists!$E$2:$E$133,'Quarterly Information'!$M668,Exchange_Value)+AA668*$P668*SUMIF(Lists!$E$2:$E$133,'Quarterly Information'!$O668,Exchange_Value)+AA668*$R668*SUMIF(Lists!$E$2:$E$133,'Quarterly Information'!$Q668,Exchange_Value)+AA668*$T668*SUMIF(Lists!$E$2:$E$133,'Quarterly Information'!$S668,Exchange_Value))/1000,AA668*SUMIF(Lists!$E$2:$E$133,$I668,Exchange_Value)/1000),1)</f>
        <v>0</v>
      </c>
      <c r="CE668" s="218">
        <f>ROUND(IF($I668="Other HFC Blend",(AB668*$L668*SUMIF(Lists!$E$2:$E$133,'Quarterly Information'!$K668,Exchange_Value)+AB668*$N668*SUMIF(Lists!$E$2:$E$133,'Quarterly Information'!$M668,Exchange_Value)+AB668*$P668*SUMIF(Lists!$E$2:$E$133,'Quarterly Information'!$O668,Exchange_Value)+AB668*$R668*SUMIF(Lists!$E$2:$E$133,'Quarterly Information'!$Q668,Exchange_Value)+AB668*$T668*SUMIF(Lists!$E$2:$E$133,'Quarterly Information'!$S668,Exchange_Value))/1000,AB668*SUMIF(Lists!$E$2:$E$133,$I668,Exchange_Value)/1000),1)</f>
        <v>0</v>
      </c>
      <c r="CF668" s="218">
        <f>ROUND(IF($I668="Other HFC Blend",(AC668*$L668*SUMIF(Lists!$E$2:$E$133,'Quarterly Information'!$K668,Exchange_Value)+AC668*$N668*SUMIF(Lists!$E$2:$E$133,'Quarterly Information'!$M668,Exchange_Value)+AC668*$P668*SUMIF(Lists!$E$2:$E$133,'Quarterly Information'!$O668,Exchange_Value)+AC668*$R668*SUMIF(Lists!$E$2:$E$133,'Quarterly Information'!$Q668,Exchange_Value)+AC668*$T668*SUMIF(Lists!$E$2:$E$133,'Quarterly Information'!$S668,Exchange_Value))/1000,AC668*SUMIF(Lists!$E$2:$E$133,$I668,Exchange_Value)/1000),1)</f>
        <v>0</v>
      </c>
      <c r="CG668" s="218">
        <f>ROUND(IF($I668="Other HFC Blend",(AD668*$L668*SUMIF(Lists!$E$2:$E$133,'Quarterly Information'!$K668,Exchange_Value)+AD668*$N668*SUMIF(Lists!$E$2:$E$133,'Quarterly Information'!$M668,Exchange_Value)+AD668*$P668*SUMIF(Lists!$E$2:$E$133,'Quarterly Information'!$O668,Exchange_Value)+AD668*$R668*SUMIF(Lists!$E$2:$E$133,'Quarterly Information'!$Q668,Exchange_Value)+AD668*$T668*SUMIF(Lists!$E$2:$E$133,'Quarterly Information'!$S668,Exchange_Value))/1000,AD668*SUMIF(Lists!$E$2:$E$133,$I668,Exchange_Value)/1000),1)</f>
        <v>0</v>
      </c>
      <c r="CH668" s="218">
        <f>ROUND(IF($I668="Other HFC Blend",(AE668*$L668*SUMIF(Lists!$E$2:$E$133,'Quarterly Information'!$K668,Exchange_Value)+AE668*$N668*SUMIF(Lists!$E$2:$E$133,'Quarterly Information'!$M668,Exchange_Value)+AE668*$P668*SUMIF(Lists!$E$2:$E$133,'Quarterly Information'!$O668,Exchange_Value)+AE668*$R668*SUMIF(Lists!$E$2:$E$133,'Quarterly Information'!$Q668,Exchange_Value)+AE668*$T668*SUMIF(Lists!$E$2:$E$133,'Quarterly Information'!$S668,Exchange_Value))/1000,AE668*SUMIF(Lists!$E$2:$E$133,$I668,Exchange_Value)/1000),1)</f>
        <v>0</v>
      </c>
      <c r="CI668" s="218">
        <f>ROUND(IF($I668="Other HFC Blend",(AF668*$L668*SUMIF(Lists!$E$2:$E$133,'Quarterly Information'!$K668,Exchange_Value)+AF668*$N668*SUMIF(Lists!$E$2:$E$133,'Quarterly Information'!$M668,Exchange_Value)+AF668*$P668*SUMIF(Lists!$E$2:$E$133,'Quarterly Information'!$O668,Exchange_Value)+AF668*$R668*SUMIF(Lists!$E$2:$E$133,'Quarterly Information'!$Q668,Exchange_Value)+AF668*$T668*SUMIF(Lists!$E$2:$E$133,'Quarterly Information'!$S668,Exchange_Value))/1000,AF668*SUMIF(Lists!$E$2:$E$133,$I668,Exchange_Value)/1000),1)</f>
        <v>0</v>
      </c>
    </row>
    <row r="669" spans="1:87" ht="14" x14ac:dyDescent="0.25">
      <c r="A669" s="39">
        <v>627</v>
      </c>
      <c r="B669" s="90" t="str">
        <f t="shared" si="428"/>
        <v/>
      </c>
      <c r="C669" s="159"/>
      <c r="D669" s="91"/>
      <c r="E669" s="174"/>
      <c r="F669" s="92"/>
      <c r="G669" s="93"/>
      <c r="H669" s="94"/>
      <c r="I669" s="92"/>
      <c r="J669" s="200"/>
      <c r="K669" s="210"/>
      <c r="L669" s="95"/>
      <c r="M669" s="92"/>
      <c r="N669" s="95"/>
      <c r="O669" s="92"/>
      <c r="P669" s="95"/>
      <c r="Q669" s="128"/>
      <c r="R669" s="95"/>
      <c r="S669" s="128"/>
      <c r="T669" s="211"/>
      <c r="U669" s="203"/>
      <c r="V669" s="92"/>
      <c r="W669" s="96"/>
      <c r="X669" s="92"/>
      <c r="Y669" s="220"/>
      <c r="Z669" s="226"/>
      <c r="AA669" s="165"/>
      <c r="AB669" s="165"/>
      <c r="AC669" s="165"/>
      <c r="AD669" s="165"/>
      <c r="AE669" s="165"/>
      <c r="AF669" s="168"/>
      <c r="AG669"/>
      <c r="AH669" s="107">
        <f t="shared" si="430"/>
        <v>0</v>
      </c>
      <c r="AI669" s="107">
        <f t="shared" si="431"/>
        <v>0</v>
      </c>
      <c r="AJ669" s="107">
        <f t="shared" si="432"/>
        <v>0</v>
      </c>
      <c r="AK669" s="107">
        <f t="shared" si="433"/>
        <v>0</v>
      </c>
      <c r="AL669" s="107">
        <f t="shared" si="434"/>
        <v>0</v>
      </c>
      <c r="AM669" s="107">
        <f t="shared" si="429"/>
        <v>0</v>
      </c>
      <c r="AO669" s="161" t="e">
        <f t="shared" si="435"/>
        <v>#DIV/0!</v>
      </c>
      <c r="AP669" s="161" t="e">
        <f t="shared" si="436"/>
        <v>#DIV/0!</v>
      </c>
      <c r="AQ669" s="161" t="e">
        <f t="shared" si="437"/>
        <v>#DIV/0!</v>
      </c>
      <c r="AR669" s="161" t="e">
        <f t="shared" si="438"/>
        <v>#DIV/0!</v>
      </c>
      <c r="AS669" s="161" t="e">
        <f t="shared" si="439"/>
        <v>#DIV/0!</v>
      </c>
      <c r="AT669" s="107">
        <f t="shared" si="440"/>
        <v>0</v>
      </c>
      <c r="AU669" s="161" t="e">
        <f t="shared" si="441"/>
        <v>#DIV/0!</v>
      </c>
      <c r="AV669" s="161" t="e">
        <f t="shared" si="442"/>
        <v>#DIV/0!</v>
      </c>
      <c r="AW669" s="161" t="e">
        <f t="shared" si="443"/>
        <v>#DIV/0!</v>
      </c>
      <c r="AX669" s="161" t="e">
        <f t="shared" si="444"/>
        <v>#DIV/0!</v>
      </c>
      <c r="AY669" s="161" t="e">
        <f t="shared" si="445"/>
        <v>#DIV/0!</v>
      </c>
      <c r="AZ669" s="107">
        <f t="shared" si="446"/>
        <v>0</v>
      </c>
      <c r="BA669" s="161" t="e">
        <f t="shared" si="447"/>
        <v>#DIV/0!</v>
      </c>
      <c r="BB669" s="161" t="e">
        <f t="shared" si="448"/>
        <v>#DIV/0!</v>
      </c>
      <c r="BC669" s="161" t="e">
        <f t="shared" si="449"/>
        <v>#DIV/0!</v>
      </c>
      <c r="BD669" s="161" t="e">
        <f t="shared" si="450"/>
        <v>#DIV/0!</v>
      </c>
      <c r="BE669" s="161" t="e">
        <f t="shared" si="451"/>
        <v>#DIV/0!</v>
      </c>
      <c r="BF669" s="107">
        <f t="shared" si="452"/>
        <v>0</v>
      </c>
      <c r="BG669" s="161" t="e">
        <f t="shared" si="453"/>
        <v>#DIV/0!</v>
      </c>
      <c r="BH669" s="161" t="e">
        <f t="shared" si="454"/>
        <v>#DIV/0!</v>
      </c>
      <c r="BI669" s="161" t="e">
        <f t="shared" si="455"/>
        <v>#DIV/0!</v>
      </c>
      <c r="BJ669" s="161" t="e">
        <f t="shared" si="456"/>
        <v>#DIV/0!</v>
      </c>
      <c r="BK669" s="161" t="e">
        <f t="shared" si="457"/>
        <v>#DIV/0!</v>
      </c>
      <c r="BL669" s="107">
        <f t="shared" si="458"/>
        <v>0</v>
      </c>
      <c r="BM669" s="161" t="e">
        <f t="shared" si="459"/>
        <v>#DIV/0!</v>
      </c>
      <c r="BN669" s="161" t="e">
        <f t="shared" si="460"/>
        <v>#DIV/0!</v>
      </c>
      <c r="BO669" s="161" t="e">
        <f t="shared" si="461"/>
        <v>#DIV/0!</v>
      </c>
      <c r="BP669" s="161" t="e">
        <f t="shared" si="462"/>
        <v>#DIV/0!</v>
      </c>
      <c r="BQ669" s="161" t="e">
        <f t="shared" si="463"/>
        <v>#DIV/0!</v>
      </c>
      <c r="BR669" s="107">
        <f t="shared" si="464"/>
        <v>0</v>
      </c>
      <c r="BS669" s="161" t="e">
        <f t="shared" si="465"/>
        <v>#DIV/0!</v>
      </c>
      <c r="BT669" s="161" t="e">
        <f t="shared" si="466"/>
        <v>#DIV/0!</v>
      </c>
      <c r="BU669" s="161" t="e">
        <f t="shared" si="467"/>
        <v>#DIV/0!</v>
      </c>
      <c r="BV669" s="161" t="e">
        <f t="shared" si="468"/>
        <v>#DIV/0!</v>
      </c>
      <c r="BW669" s="161" t="e">
        <f t="shared" si="469"/>
        <v>#DIV/0!</v>
      </c>
      <c r="BX669" s="107">
        <f t="shared" si="470"/>
        <v>0</v>
      </c>
      <c r="BZ669" s="40" t="e">
        <f>VLOOKUP(I669,Lists!$D$2:$D$19,1,FALSE)</f>
        <v>#N/A</v>
      </c>
      <c r="CA669" s="40" t="e">
        <f>VLOOKUP($I669,Blends!$B$2:$B$115,1,FALSE)</f>
        <v>#N/A</v>
      </c>
      <c r="CC669" s="218">
        <f>ROUND(IF($I669="Other HFC Blend",(Z669*$L669*SUMIF(Lists!$E$2:$E$133,'Quarterly Information'!$K669,Exchange_Value)+Z669*$N669*SUMIF(Lists!$E$2:$E$133,'Quarterly Information'!$M669,Exchange_Value)+Z669*$P669*SUMIF(Lists!$E$2:$E$133,'Quarterly Information'!$O669,Exchange_Value)+Z669*$R669*SUMIF(Lists!$E$2:$E$133,'Quarterly Information'!$Q669,Exchange_Value)+Z669*$T669*SUMIF(Lists!$E$2:$E$133,'Quarterly Information'!$S669,Exchange_Value))/1000,Z669*SUMIF(Lists!$E$2:$E$133,$I669,Exchange_Value)/1000),1)</f>
        <v>0</v>
      </c>
      <c r="CD669" s="218">
        <f>ROUND(IF($I669="Other HFC Blend",(AA669*$L669*SUMIF(Lists!$E$2:$E$133,'Quarterly Information'!$K669,Exchange_Value)+AA669*$N669*SUMIF(Lists!$E$2:$E$133,'Quarterly Information'!$M669,Exchange_Value)+AA669*$P669*SUMIF(Lists!$E$2:$E$133,'Quarterly Information'!$O669,Exchange_Value)+AA669*$R669*SUMIF(Lists!$E$2:$E$133,'Quarterly Information'!$Q669,Exchange_Value)+AA669*$T669*SUMIF(Lists!$E$2:$E$133,'Quarterly Information'!$S669,Exchange_Value))/1000,AA669*SUMIF(Lists!$E$2:$E$133,$I669,Exchange_Value)/1000),1)</f>
        <v>0</v>
      </c>
      <c r="CE669" s="218">
        <f>ROUND(IF($I669="Other HFC Blend",(AB669*$L669*SUMIF(Lists!$E$2:$E$133,'Quarterly Information'!$K669,Exchange_Value)+AB669*$N669*SUMIF(Lists!$E$2:$E$133,'Quarterly Information'!$M669,Exchange_Value)+AB669*$P669*SUMIF(Lists!$E$2:$E$133,'Quarterly Information'!$O669,Exchange_Value)+AB669*$R669*SUMIF(Lists!$E$2:$E$133,'Quarterly Information'!$Q669,Exchange_Value)+AB669*$T669*SUMIF(Lists!$E$2:$E$133,'Quarterly Information'!$S669,Exchange_Value))/1000,AB669*SUMIF(Lists!$E$2:$E$133,$I669,Exchange_Value)/1000),1)</f>
        <v>0</v>
      </c>
      <c r="CF669" s="218">
        <f>ROUND(IF($I669="Other HFC Blend",(AC669*$L669*SUMIF(Lists!$E$2:$E$133,'Quarterly Information'!$K669,Exchange_Value)+AC669*$N669*SUMIF(Lists!$E$2:$E$133,'Quarterly Information'!$M669,Exchange_Value)+AC669*$P669*SUMIF(Lists!$E$2:$E$133,'Quarterly Information'!$O669,Exchange_Value)+AC669*$R669*SUMIF(Lists!$E$2:$E$133,'Quarterly Information'!$Q669,Exchange_Value)+AC669*$T669*SUMIF(Lists!$E$2:$E$133,'Quarterly Information'!$S669,Exchange_Value))/1000,AC669*SUMIF(Lists!$E$2:$E$133,$I669,Exchange_Value)/1000),1)</f>
        <v>0</v>
      </c>
      <c r="CG669" s="218">
        <f>ROUND(IF($I669="Other HFC Blend",(AD669*$L669*SUMIF(Lists!$E$2:$E$133,'Quarterly Information'!$K669,Exchange_Value)+AD669*$N669*SUMIF(Lists!$E$2:$E$133,'Quarterly Information'!$M669,Exchange_Value)+AD669*$P669*SUMIF(Lists!$E$2:$E$133,'Quarterly Information'!$O669,Exchange_Value)+AD669*$R669*SUMIF(Lists!$E$2:$E$133,'Quarterly Information'!$Q669,Exchange_Value)+AD669*$T669*SUMIF(Lists!$E$2:$E$133,'Quarterly Information'!$S669,Exchange_Value))/1000,AD669*SUMIF(Lists!$E$2:$E$133,$I669,Exchange_Value)/1000),1)</f>
        <v>0</v>
      </c>
      <c r="CH669" s="218">
        <f>ROUND(IF($I669="Other HFC Blend",(AE669*$L669*SUMIF(Lists!$E$2:$E$133,'Quarterly Information'!$K669,Exchange_Value)+AE669*$N669*SUMIF(Lists!$E$2:$E$133,'Quarterly Information'!$M669,Exchange_Value)+AE669*$P669*SUMIF(Lists!$E$2:$E$133,'Quarterly Information'!$O669,Exchange_Value)+AE669*$R669*SUMIF(Lists!$E$2:$E$133,'Quarterly Information'!$Q669,Exchange_Value)+AE669*$T669*SUMIF(Lists!$E$2:$E$133,'Quarterly Information'!$S669,Exchange_Value))/1000,AE669*SUMIF(Lists!$E$2:$E$133,$I669,Exchange_Value)/1000),1)</f>
        <v>0</v>
      </c>
      <c r="CI669" s="218">
        <f>ROUND(IF($I669="Other HFC Blend",(AF669*$L669*SUMIF(Lists!$E$2:$E$133,'Quarterly Information'!$K669,Exchange_Value)+AF669*$N669*SUMIF(Lists!$E$2:$E$133,'Quarterly Information'!$M669,Exchange_Value)+AF669*$P669*SUMIF(Lists!$E$2:$E$133,'Quarterly Information'!$O669,Exchange_Value)+AF669*$R669*SUMIF(Lists!$E$2:$E$133,'Quarterly Information'!$Q669,Exchange_Value)+AF669*$T669*SUMIF(Lists!$E$2:$E$133,'Quarterly Information'!$S669,Exchange_Value))/1000,AF669*SUMIF(Lists!$E$2:$E$133,$I669,Exchange_Value)/1000),1)</f>
        <v>0</v>
      </c>
    </row>
    <row r="670" spans="1:87" ht="14" x14ac:dyDescent="0.25">
      <c r="A670" s="39">
        <v>628</v>
      </c>
      <c r="B670" s="90" t="str">
        <f t="shared" si="428"/>
        <v/>
      </c>
      <c r="C670" s="159"/>
      <c r="D670" s="91"/>
      <c r="E670" s="174"/>
      <c r="F670" s="92"/>
      <c r="G670" s="93"/>
      <c r="H670" s="94"/>
      <c r="I670" s="92"/>
      <c r="J670" s="200"/>
      <c r="K670" s="210"/>
      <c r="L670" s="95"/>
      <c r="M670" s="92"/>
      <c r="N670" s="95"/>
      <c r="O670" s="92"/>
      <c r="P670" s="95"/>
      <c r="Q670" s="128"/>
      <c r="R670" s="95"/>
      <c r="S670" s="128"/>
      <c r="T670" s="211"/>
      <c r="U670" s="203"/>
      <c r="V670" s="92"/>
      <c r="W670" s="96"/>
      <c r="X670" s="92"/>
      <c r="Y670" s="220"/>
      <c r="Z670" s="226"/>
      <c r="AA670" s="165"/>
      <c r="AB670" s="165"/>
      <c r="AC670" s="165"/>
      <c r="AD670" s="165"/>
      <c r="AE670" s="165"/>
      <c r="AF670" s="168"/>
      <c r="AG670"/>
      <c r="AH670" s="107">
        <f t="shared" si="430"/>
        <v>0</v>
      </c>
      <c r="AI670" s="107">
        <f t="shared" si="431"/>
        <v>0</v>
      </c>
      <c r="AJ670" s="107">
        <f t="shared" si="432"/>
        <v>0</v>
      </c>
      <c r="AK670" s="107">
        <f t="shared" si="433"/>
        <v>0</v>
      </c>
      <c r="AL670" s="107">
        <f t="shared" si="434"/>
        <v>0</v>
      </c>
      <c r="AM670" s="107">
        <f t="shared" si="429"/>
        <v>0</v>
      </c>
      <c r="AO670" s="161" t="e">
        <f t="shared" si="435"/>
        <v>#DIV/0!</v>
      </c>
      <c r="AP670" s="161" t="e">
        <f t="shared" si="436"/>
        <v>#DIV/0!</v>
      </c>
      <c r="AQ670" s="161" t="e">
        <f t="shared" si="437"/>
        <v>#DIV/0!</v>
      </c>
      <c r="AR670" s="161" t="e">
        <f t="shared" si="438"/>
        <v>#DIV/0!</v>
      </c>
      <c r="AS670" s="161" t="e">
        <f t="shared" si="439"/>
        <v>#DIV/0!</v>
      </c>
      <c r="AT670" s="107">
        <f t="shared" si="440"/>
        <v>0</v>
      </c>
      <c r="AU670" s="161" t="e">
        <f t="shared" si="441"/>
        <v>#DIV/0!</v>
      </c>
      <c r="AV670" s="161" t="e">
        <f t="shared" si="442"/>
        <v>#DIV/0!</v>
      </c>
      <c r="AW670" s="161" t="e">
        <f t="shared" si="443"/>
        <v>#DIV/0!</v>
      </c>
      <c r="AX670" s="161" t="e">
        <f t="shared" si="444"/>
        <v>#DIV/0!</v>
      </c>
      <c r="AY670" s="161" t="e">
        <f t="shared" si="445"/>
        <v>#DIV/0!</v>
      </c>
      <c r="AZ670" s="107">
        <f t="shared" si="446"/>
        <v>0</v>
      </c>
      <c r="BA670" s="161" t="e">
        <f t="shared" si="447"/>
        <v>#DIV/0!</v>
      </c>
      <c r="BB670" s="161" t="e">
        <f t="shared" si="448"/>
        <v>#DIV/0!</v>
      </c>
      <c r="BC670" s="161" t="e">
        <f t="shared" si="449"/>
        <v>#DIV/0!</v>
      </c>
      <c r="BD670" s="161" t="e">
        <f t="shared" si="450"/>
        <v>#DIV/0!</v>
      </c>
      <c r="BE670" s="161" t="e">
        <f t="shared" si="451"/>
        <v>#DIV/0!</v>
      </c>
      <c r="BF670" s="107">
        <f t="shared" si="452"/>
        <v>0</v>
      </c>
      <c r="BG670" s="161" t="e">
        <f t="shared" si="453"/>
        <v>#DIV/0!</v>
      </c>
      <c r="BH670" s="161" t="e">
        <f t="shared" si="454"/>
        <v>#DIV/0!</v>
      </c>
      <c r="BI670" s="161" t="e">
        <f t="shared" si="455"/>
        <v>#DIV/0!</v>
      </c>
      <c r="BJ670" s="161" t="e">
        <f t="shared" si="456"/>
        <v>#DIV/0!</v>
      </c>
      <c r="BK670" s="161" t="e">
        <f t="shared" si="457"/>
        <v>#DIV/0!</v>
      </c>
      <c r="BL670" s="107">
        <f t="shared" si="458"/>
        <v>0</v>
      </c>
      <c r="BM670" s="161" t="e">
        <f t="shared" si="459"/>
        <v>#DIV/0!</v>
      </c>
      <c r="BN670" s="161" t="e">
        <f t="shared" si="460"/>
        <v>#DIV/0!</v>
      </c>
      <c r="BO670" s="161" t="e">
        <f t="shared" si="461"/>
        <v>#DIV/0!</v>
      </c>
      <c r="BP670" s="161" t="e">
        <f t="shared" si="462"/>
        <v>#DIV/0!</v>
      </c>
      <c r="BQ670" s="161" t="e">
        <f t="shared" si="463"/>
        <v>#DIV/0!</v>
      </c>
      <c r="BR670" s="107">
        <f t="shared" si="464"/>
        <v>0</v>
      </c>
      <c r="BS670" s="161" t="e">
        <f t="shared" si="465"/>
        <v>#DIV/0!</v>
      </c>
      <c r="BT670" s="161" t="e">
        <f t="shared" si="466"/>
        <v>#DIV/0!</v>
      </c>
      <c r="BU670" s="161" t="e">
        <f t="shared" si="467"/>
        <v>#DIV/0!</v>
      </c>
      <c r="BV670" s="161" t="e">
        <f t="shared" si="468"/>
        <v>#DIV/0!</v>
      </c>
      <c r="BW670" s="161" t="e">
        <f t="shared" si="469"/>
        <v>#DIV/0!</v>
      </c>
      <c r="BX670" s="107">
        <f t="shared" si="470"/>
        <v>0</v>
      </c>
      <c r="BZ670" s="40" t="e">
        <f>VLOOKUP(I670,Lists!$D$2:$D$19,1,FALSE)</f>
        <v>#N/A</v>
      </c>
      <c r="CA670" s="40" t="e">
        <f>VLOOKUP($I670,Blends!$B$2:$B$115,1,FALSE)</f>
        <v>#N/A</v>
      </c>
      <c r="CC670" s="218">
        <f>ROUND(IF($I670="Other HFC Blend",(Z670*$L670*SUMIF(Lists!$E$2:$E$133,'Quarterly Information'!$K670,Exchange_Value)+Z670*$N670*SUMIF(Lists!$E$2:$E$133,'Quarterly Information'!$M670,Exchange_Value)+Z670*$P670*SUMIF(Lists!$E$2:$E$133,'Quarterly Information'!$O670,Exchange_Value)+Z670*$R670*SUMIF(Lists!$E$2:$E$133,'Quarterly Information'!$Q670,Exchange_Value)+Z670*$T670*SUMIF(Lists!$E$2:$E$133,'Quarterly Information'!$S670,Exchange_Value))/1000,Z670*SUMIF(Lists!$E$2:$E$133,$I670,Exchange_Value)/1000),1)</f>
        <v>0</v>
      </c>
      <c r="CD670" s="218">
        <f>ROUND(IF($I670="Other HFC Blend",(AA670*$L670*SUMIF(Lists!$E$2:$E$133,'Quarterly Information'!$K670,Exchange_Value)+AA670*$N670*SUMIF(Lists!$E$2:$E$133,'Quarterly Information'!$M670,Exchange_Value)+AA670*$P670*SUMIF(Lists!$E$2:$E$133,'Quarterly Information'!$O670,Exchange_Value)+AA670*$R670*SUMIF(Lists!$E$2:$E$133,'Quarterly Information'!$Q670,Exchange_Value)+AA670*$T670*SUMIF(Lists!$E$2:$E$133,'Quarterly Information'!$S670,Exchange_Value))/1000,AA670*SUMIF(Lists!$E$2:$E$133,$I670,Exchange_Value)/1000),1)</f>
        <v>0</v>
      </c>
      <c r="CE670" s="218">
        <f>ROUND(IF($I670="Other HFC Blend",(AB670*$L670*SUMIF(Lists!$E$2:$E$133,'Quarterly Information'!$K670,Exchange_Value)+AB670*$N670*SUMIF(Lists!$E$2:$E$133,'Quarterly Information'!$M670,Exchange_Value)+AB670*$P670*SUMIF(Lists!$E$2:$E$133,'Quarterly Information'!$O670,Exchange_Value)+AB670*$R670*SUMIF(Lists!$E$2:$E$133,'Quarterly Information'!$Q670,Exchange_Value)+AB670*$T670*SUMIF(Lists!$E$2:$E$133,'Quarterly Information'!$S670,Exchange_Value))/1000,AB670*SUMIF(Lists!$E$2:$E$133,$I670,Exchange_Value)/1000),1)</f>
        <v>0</v>
      </c>
      <c r="CF670" s="218">
        <f>ROUND(IF($I670="Other HFC Blend",(AC670*$L670*SUMIF(Lists!$E$2:$E$133,'Quarterly Information'!$K670,Exchange_Value)+AC670*$N670*SUMIF(Lists!$E$2:$E$133,'Quarterly Information'!$M670,Exchange_Value)+AC670*$P670*SUMIF(Lists!$E$2:$E$133,'Quarterly Information'!$O670,Exchange_Value)+AC670*$R670*SUMIF(Lists!$E$2:$E$133,'Quarterly Information'!$Q670,Exchange_Value)+AC670*$T670*SUMIF(Lists!$E$2:$E$133,'Quarterly Information'!$S670,Exchange_Value))/1000,AC670*SUMIF(Lists!$E$2:$E$133,$I670,Exchange_Value)/1000),1)</f>
        <v>0</v>
      </c>
      <c r="CG670" s="218">
        <f>ROUND(IF($I670="Other HFC Blend",(AD670*$L670*SUMIF(Lists!$E$2:$E$133,'Quarterly Information'!$K670,Exchange_Value)+AD670*$N670*SUMIF(Lists!$E$2:$E$133,'Quarterly Information'!$M670,Exchange_Value)+AD670*$P670*SUMIF(Lists!$E$2:$E$133,'Quarterly Information'!$O670,Exchange_Value)+AD670*$R670*SUMIF(Lists!$E$2:$E$133,'Quarterly Information'!$Q670,Exchange_Value)+AD670*$T670*SUMIF(Lists!$E$2:$E$133,'Quarterly Information'!$S670,Exchange_Value))/1000,AD670*SUMIF(Lists!$E$2:$E$133,$I670,Exchange_Value)/1000),1)</f>
        <v>0</v>
      </c>
      <c r="CH670" s="218">
        <f>ROUND(IF($I670="Other HFC Blend",(AE670*$L670*SUMIF(Lists!$E$2:$E$133,'Quarterly Information'!$K670,Exchange_Value)+AE670*$N670*SUMIF(Lists!$E$2:$E$133,'Quarterly Information'!$M670,Exchange_Value)+AE670*$P670*SUMIF(Lists!$E$2:$E$133,'Quarterly Information'!$O670,Exchange_Value)+AE670*$R670*SUMIF(Lists!$E$2:$E$133,'Quarterly Information'!$Q670,Exchange_Value)+AE670*$T670*SUMIF(Lists!$E$2:$E$133,'Quarterly Information'!$S670,Exchange_Value))/1000,AE670*SUMIF(Lists!$E$2:$E$133,$I670,Exchange_Value)/1000),1)</f>
        <v>0</v>
      </c>
      <c r="CI670" s="218">
        <f>ROUND(IF($I670="Other HFC Blend",(AF670*$L670*SUMIF(Lists!$E$2:$E$133,'Quarterly Information'!$K670,Exchange_Value)+AF670*$N670*SUMIF(Lists!$E$2:$E$133,'Quarterly Information'!$M670,Exchange_Value)+AF670*$P670*SUMIF(Lists!$E$2:$E$133,'Quarterly Information'!$O670,Exchange_Value)+AF670*$R670*SUMIF(Lists!$E$2:$E$133,'Quarterly Information'!$Q670,Exchange_Value)+AF670*$T670*SUMIF(Lists!$E$2:$E$133,'Quarterly Information'!$S670,Exchange_Value))/1000,AF670*SUMIF(Lists!$E$2:$E$133,$I670,Exchange_Value)/1000),1)</f>
        <v>0</v>
      </c>
    </row>
    <row r="671" spans="1:87" ht="14" x14ac:dyDescent="0.25">
      <c r="A671" s="39">
        <v>629</v>
      </c>
      <c r="B671" s="90" t="str">
        <f t="shared" si="428"/>
        <v/>
      </c>
      <c r="C671" s="159"/>
      <c r="D671" s="91"/>
      <c r="E671" s="174"/>
      <c r="F671" s="92"/>
      <c r="G671" s="93"/>
      <c r="H671" s="94"/>
      <c r="I671" s="92"/>
      <c r="J671" s="200"/>
      <c r="K671" s="210"/>
      <c r="L671" s="95"/>
      <c r="M671" s="92"/>
      <c r="N671" s="95"/>
      <c r="O671" s="92"/>
      <c r="P671" s="95"/>
      <c r="Q671" s="128"/>
      <c r="R671" s="95"/>
      <c r="S671" s="128"/>
      <c r="T671" s="211"/>
      <c r="U671" s="203"/>
      <c r="V671" s="92"/>
      <c r="W671" s="96"/>
      <c r="X671" s="92"/>
      <c r="Y671" s="220"/>
      <c r="Z671" s="226"/>
      <c r="AA671" s="165"/>
      <c r="AB671" s="165"/>
      <c r="AC671" s="165"/>
      <c r="AD671" s="165"/>
      <c r="AE671" s="165"/>
      <c r="AF671" s="168"/>
      <c r="AG671"/>
      <c r="AH671" s="107">
        <f t="shared" si="430"/>
        <v>0</v>
      </c>
      <c r="AI671" s="107">
        <f t="shared" si="431"/>
        <v>0</v>
      </c>
      <c r="AJ671" s="107">
        <f t="shared" si="432"/>
        <v>0</v>
      </c>
      <c r="AK671" s="107">
        <f t="shared" si="433"/>
        <v>0</v>
      </c>
      <c r="AL671" s="107">
        <f t="shared" si="434"/>
        <v>0</v>
      </c>
      <c r="AM671" s="107">
        <f t="shared" si="429"/>
        <v>0</v>
      </c>
      <c r="AO671" s="161" t="e">
        <f t="shared" si="435"/>
        <v>#DIV/0!</v>
      </c>
      <c r="AP671" s="161" t="e">
        <f t="shared" si="436"/>
        <v>#DIV/0!</v>
      </c>
      <c r="AQ671" s="161" t="e">
        <f t="shared" si="437"/>
        <v>#DIV/0!</v>
      </c>
      <c r="AR671" s="161" t="e">
        <f t="shared" si="438"/>
        <v>#DIV/0!</v>
      </c>
      <c r="AS671" s="161" t="e">
        <f t="shared" si="439"/>
        <v>#DIV/0!</v>
      </c>
      <c r="AT671" s="107">
        <f t="shared" si="440"/>
        <v>0</v>
      </c>
      <c r="AU671" s="161" t="e">
        <f t="shared" si="441"/>
        <v>#DIV/0!</v>
      </c>
      <c r="AV671" s="161" t="e">
        <f t="shared" si="442"/>
        <v>#DIV/0!</v>
      </c>
      <c r="AW671" s="161" t="e">
        <f t="shared" si="443"/>
        <v>#DIV/0!</v>
      </c>
      <c r="AX671" s="161" t="e">
        <f t="shared" si="444"/>
        <v>#DIV/0!</v>
      </c>
      <c r="AY671" s="161" t="e">
        <f t="shared" si="445"/>
        <v>#DIV/0!</v>
      </c>
      <c r="AZ671" s="107">
        <f t="shared" si="446"/>
        <v>0</v>
      </c>
      <c r="BA671" s="161" t="e">
        <f t="shared" si="447"/>
        <v>#DIV/0!</v>
      </c>
      <c r="BB671" s="161" t="e">
        <f t="shared" si="448"/>
        <v>#DIV/0!</v>
      </c>
      <c r="BC671" s="161" t="e">
        <f t="shared" si="449"/>
        <v>#DIV/0!</v>
      </c>
      <c r="BD671" s="161" t="e">
        <f t="shared" si="450"/>
        <v>#DIV/0!</v>
      </c>
      <c r="BE671" s="161" t="e">
        <f t="shared" si="451"/>
        <v>#DIV/0!</v>
      </c>
      <c r="BF671" s="107">
        <f t="shared" si="452"/>
        <v>0</v>
      </c>
      <c r="BG671" s="161" t="e">
        <f t="shared" si="453"/>
        <v>#DIV/0!</v>
      </c>
      <c r="BH671" s="161" t="e">
        <f t="shared" si="454"/>
        <v>#DIV/0!</v>
      </c>
      <c r="BI671" s="161" t="e">
        <f t="shared" si="455"/>
        <v>#DIV/0!</v>
      </c>
      <c r="BJ671" s="161" t="e">
        <f t="shared" si="456"/>
        <v>#DIV/0!</v>
      </c>
      <c r="BK671" s="161" t="e">
        <f t="shared" si="457"/>
        <v>#DIV/0!</v>
      </c>
      <c r="BL671" s="107">
        <f t="shared" si="458"/>
        <v>0</v>
      </c>
      <c r="BM671" s="161" t="e">
        <f t="shared" si="459"/>
        <v>#DIV/0!</v>
      </c>
      <c r="BN671" s="161" t="e">
        <f t="shared" si="460"/>
        <v>#DIV/0!</v>
      </c>
      <c r="BO671" s="161" t="e">
        <f t="shared" si="461"/>
        <v>#DIV/0!</v>
      </c>
      <c r="BP671" s="161" t="e">
        <f t="shared" si="462"/>
        <v>#DIV/0!</v>
      </c>
      <c r="BQ671" s="161" t="e">
        <f t="shared" si="463"/>
        <v>#DIV/0!</v>
      </c>
      <c r="BR671" s="107">
        <f t="shared" si="464"/>
        <v>0</v>
      </c>
      <c r="BS671" s="161" t="e">
        <f t="shared" si="465"/>
        <v>#DIV/0!</v>
      </c>
      <c r="BT671" s="161" t="e">
        <f t="shared" si="466"/>
        <v>#DIV/0!</v>
      </c>
      <c r="BU671" s="161" t="e">
        <f t="shared" si="467"/>
        <v>#DIV/0!</v>
      </c>
      <c r="BV671" s="161" t="e">
        <f t="shared" si="468"/>
        <v>#DIV/0!</v>
      </c>
      <c r="BW671" s="161" t="e">
        <f t="shared" si="469"/>
        <v>#DIV/0!</v>
      </c>
      <c r="BX671" s="107">
        <f t="shared" si="470"/>
        <v>0</v>
      </c>
      <c r="BZ671" s="40" t="e">
        <f>VLOOKUP(I671,Lists!$D$2:$D$19,1,FALSE)</f>
        <v>#N/A</v>
      </c>
      <c r="CA671" s="40" t="e">
        <f>VLOOKUP($I671,Blends!$B$2:$B$115,1,FALSE)</f>
        <v>#N/A</v>
      </c>
      <c r="CC671" s="218">
        <f>ROUND(IF($I671="Other HFC Blend",(Z671*$L671*SUMIF(Lists!$E$2:$E$133,'Quarterly Information'!$K671,Exchange_Value)+Z671*$N671*SUMIF(Lists!$E$2:$E$133,'Quarterly Information'!$M671,Exchange_Value)+Z671*$P671*SUMIF(Lists!$E$2:$E$133,'Quarterly Information'!$O671,Exchange_Value)+Z671*$R671*SUMIF(Lists!$E$2:$E$133,'Quarterly Information'!$Q671,Exchange_Value)+Z671*$T671*SUMIF(Lists!$E$2:$E$133,'Quarterly Information'!$S671,Exchange_Value))/1000,Z671*SUMIF(Lists!$E$2:$E$133,$I671,Exchange_Value)/1000),1)</f>
        <v>0</v>
      </c>
      <c r="CD671" s="218">
        <f>ROUND(IF($I671="Other HFC Blend",(AA671*$L671*SUMIF(Lists!$E$2:$E$133,'Quarterly Information'!$K671,Exchange_Value)+AA671*$N671*SUMIF(Lists!$E$2:$E$133,'Quarterly Information'!$M671,Exchange_Value)+AA671*$P671*SUMIF(Lists!$E$2:$E$133,'Quarterly Information'!$O671,Exchange_Value)+AA671*$R671*SUMIF(Lists!$E$2:$E$133,'Quarterly Information'!$Q671,Exchange_Value)+AA671*$T671*SUMIF(Lists!$E$2:$E$133,'Quarterly Information'!$S671,Exchange_Value))/1000,AA671*SUMIF(Lists!$E$2:$E$133,$I671,Exchange_Value)/1000),1)</f>
        <v>0</v>
      </c>
      <c r="CE671" s="218">
        <f>ROUND(IF($I671="Other HFC Blend",(AB671*$L671*SUMIF(Lists!$E$2:$E$133,'Quarterly Information'!$K671,Exchange_Value)+AB671*$N671*SUMIF(Lists!$E$2:$E$133,'Quarterly Information'!$M671,Exchange_Value)+AB671*$P671*SUMIF(Lists!$E$2:$E$133,'Quarterly Information'!$O671,Exchange_Value)+AB671*$R671*SUMIF(Lists!$E$2:$E$133,'Quarterly Information'!$Q671,Exchange_Value)+AB671*$T671*SUMIF(Lists!$E$2:$E$133,'Quarterly Information'!$S671,Exchange_Value))/1000,AB671*SUMIF(Lists!$E$2:$E$133,$I671,Exchange_Value)/1000),1)</f>
        <v>0</v>
      </c>
      <c r="CF671" s="218">
        <f>ROUND(IF($I671="Other HFC Blend",(AC671*$L671*SUMIF(Lists!$E$2:$E$133,'Quarterly Information'!$K671,Exchange_Value)+AC671*$N671*SUMIF(Lists!$E$2:$E$133,'Quarterly Information'!$M671,Exchange_Value)+AC671*$P671*SUMIF(Lists!$E$2:$E$133,'Quarterly Information'!$O671,Exchange_Value)+AC671*$R671*SUMIF(Lists!$E$2:$E$133,'Quarterly Information'!$Q671,Exchange_Value)+AC671*$T671*SUMIF(Lists!$E$2:$E$133,'Quarterly Information'!$S671,Exchange_Value))/1000,AC671*SUMIF(Lists!$E$2:$E$133,$I671,Exchange_Value)/1000),1)</f>
        <v>0</v>
      </c>
      <c r="CG671" s="218">
        <f>ROUND(IF($I671="Other HFC Blend",(AD671*$L671*SUMIF(Lists!$E$2:$E$133,'Quarterly Information'!$K671,Exchange_Value)+AD671*$N671*SUMIF(Lists!$E$2:$E$133,'Quarterly Information'!$M671,Exchange_Value)+AD671*$P671*SUMIF(Lists!$E$2:$E$133,'Quarterly Information'!$O671,Exchange_Value)+AD671*$R671*SUMIF(Lists!$E$2:$E$133,'Quarterly Information'!$Q671,Exchange_Value)+AD671*$T671*SUMIF(Lists!$E$2:$E$133,'Quarterly Information'!$S671,Exchange_Value))/1000,AD671*SUMIF(Lists!$E$2:$E$133,$I671,Exchange_Value)/1000),1)</f>
        <v>0</v>
      </c>
      <c r="CH671" s="218">
        <f>ROUND(IF($I671="Other HFC Blend",(AE671*$L671*SUMIF(Lists!$E$2:$E$133,'Quarterly Information'!$K671,Exchange_Value)+AE671*$N671*SUMIF(Lists!$E$2:$E$133,'Quarterly Information'!$M671,Exchange_Value)+AE671*$P671*SUMIF(Lists!$E$2:$E$133,'Quarterly Information'!$O671,Exchange_Value)+AE671*$R671*SUMIF(Lists!$E$2:$E$133,'Quarterly Information'!$Q671,Exchange_Value)+AE671*$T671*SUMIF(Lists!$E$2:$E$133,'Quarterly Information'!$S671,Exchange_Value))/1000,AE671*SUMIF(Lists!$E$2:$E$133,$I671,Exchange_Value)/1000),1)</f>
        <v>0</v>
      </c>
      <c r="CI671" s="218">
        <f>ROUND(IF($I671="Other HFC Blend",(AF671*$L671*SUMIF(Lists!$E$2:$E$133,'Quarterly Information'!$K671,Exchange_Value)+AF671*$N671*SUMIF(Lists!$E$2:$E$133,'Quarterly Information'!$M671,Exchange_Value)+AF671*$P671*SUMIF(Lists!$E$2:$E$133,'Quarterly Information'!$O671,Exchange_Value)+AF671*$R671*SUMIF(Lists!$E$2:$E$133,'Quarterly Information'!$Q671,Exchange_Value)+AF671*$T671*SUMIF(Lists!$E$2:$E$133,'Quarterly Information'!$S671,Exchange_Value))/1000,AF671*SUMIF(Lists!$E$2:$E$133,$I671,Exchange_Value)/1000),1)</f>
        <v>0</v>
      </c>
    </row>
    <row r="672" spans="1:87" ht="14" x14ac:dyDescent="0.25">
      <c r="A672" s="39">
        <v>630</v>
      </c>
      <c r="B672" s="90" t="str">
        <f t="shared" si="428"/>
        <v/>
      </c>
      <c r="C672" s="159"/>
      <c r="D672" s="91"/>
      <c r="E672" s="174"/>
      <c r="F672" s="92"/>
      <c r="G672" s="93"/>
      <c r="H672" s="94"/>
      <c r="I672" s="92"/>
      <c r="J672" s="200"/>
      <c r="K672" s="210"/>
      <c r="L672" s="95"/>
      <c r="M672" s="92"/>
      <c r="N672" s="95"/>
      <c r="O672" s="92"/>
      <c r="P672" s="95"/>
      <c r="Q672" s="128"/>
      <c r="R672" s="95"/>
      <c r="S672" s="128"/>
      <c r="T672" s="211"/>
      <c r="U672" s="203"/>
      <c r="V672" s="92"/>
      <c r="W672" s="96"/>
      <c r="X672" s="92"/>
      <c r="Y672" s="220"/>
      <c r="Z672" s="226"/>
      <c r="AA672" s="165"/>
      <c r="AB672" s="165"/>
      <c r="AC672" s="165"/>
      <c r="AD672" s="165"/>
      <c r="AE672" s="165"/>
      <c r="AF672" s="168"/>
      <c r="AG672"/>
      <c r="AH672" s="107">
        <f t="shared" si="430"/>
        <v>0</v>
      </c>
      <c r="AI672" s="107">
        <f t="shared" si="431"/>
        <v>0</v>
      </c>
      <c r="AJ672" s="107">
        <f t="shared" si="432"/>
        <v>0</v>
      </c>
      <c r="AK672" s="107">
        <f t="shared" si="433"/>
        <v>0</v>
      </c>
      <c r="AL672" s="107">
        <f t="shared" si="434"/>
        <v>0</v>
      </c>
      <c r="AM672" s="107">
        <f t="shared" si="429"/>
        <v>0</v>
      </c>
      <c r="AO672" s="161" t="e">
        <f t="shared" si="435"/>
        <v>#DIV/0!</v>
      </c>
      <c r="AP672" s="161" t="e">
        <f t="shared" si="436"/>
        <v>#DIV/0!</v>
      </c>
      <c r="AQ672" s="161" t="e">
        <f t="shared" si="437"/>
        <v>#DIV/0!</v>
      </c>
      <c r="AR672" s="161" t="e">
        <f t="shared" si="438"/>
        <v>#DIV/0!</v>
      </c>
      <c r="AS672" s="161" t="e">
        <f t="shared" si="439"/>
        <v>#DIV/0!</v>
      </c>
      <c r="AT672" s="107">
        <f t="shared" si="440"/>
        <v>0</v>
      </c>
      <c r="AU672" s="161" t="e">
        <f t="shared" si="441"/>
        <v>#DIV/0!</v>
      </c>
      <c r="AV672" s="161" t="e">
        <f t="shared" si="442"/>
        <v>#DIV/0!</v>
      </c>
      <c r="AW672" s="161" t="e">
        <f t="shared" si="443"/>
        <v>#DIV/0!</v>
      </c>
      <c r="AX672" s="161" t="e">
        <f t="shared" si="444"/>
        <v>#DIV/0!</v>
      </c>
      <c r="AY672" s="161" t="e">
        <f t="shared" si="445"/>
        <v>#DIV/0!</v>
      </c>
      <c r="AZ672" s="107">
        <f t="shared" si="446"/>
        <v>0</v>
      </c>
      <c r="BA672" s="161" t="e">
        <f t="shared" si="447"/>
        <v>#DIV/0!</v>
      </c>
      <c r="BB672" s="161" t="e">
        <f t="shared" si="448"/>
        <v>#DIV/0!</v>
      </c>
      <c r="BC672" s="161" t="e">
        <f t="shared" si="449"/>
        <v>#DIV/0!</v>
      </c>
      <c r="BD672" s="161" t="e">
        <f t="shared" si="450"/>
        <v>#DIV/0!</v>
      </c>
      <c r="BE672" s="161" t="e">
        <f t="shared" si="451"/>
        <v>#DIV/0!</v>
      </c>
      <c r="BF672" s="107">
        <f t="shared" si="452"/>
        <v>0</v>
      </c>
      <c r="BG672" s="161" t="e">
        <f t="shared" si="453"/>
        <v>#DIV/0!</v>
      </c>
      <c r="BH672" s="161" t="e">
        <f t="shared" si="454"/>
        <v>#DIV/0!</v>
      </c>
      <c r="BI672" s="161" t="e">
        <f t="shared" si="455"/>
        <v>#DIV/0!</v>
      </c>
      <c r="BJ672" s="161" t="e">
        <f t="shared" si="456"/>
        <v>#DIV/0!</v>
      </c>
      <c r="BK672" s="161" t="e">
        <f t="shared" si="457"/>
        <v>#DIV/0!</v>
      </c>
      <c r="BL672" s="107">
        <f t="shared" si="458"/>
        <v>0</v>
      </c>
      <c r="BM672" s="161" t="e">
        <f t="shared" si="459"/>
        <v>#DIV/0!</v>
      </c>
      <c r="BN672" s="161" t="e">
        <f t="shared" si="460"/>
        <v>#DIV/0!</v>
      </c>
      <c r="BO672" s="161" t="e">
        <f t="shared" si="461"/>
        <v>#DIV/0!</v>
      </c>
      <c r="BP672" s="161" t="e">
        <f t="shared" si="462"/>
        <v>#DIV/0!</v>
      </c>
      <c r="BQ672" s="161" t="e">
        <f t="shared" si="463"/>
        <v>#DIV/0!</v>
      </c>
      <c r="BR672" s="107">
        <f t="shared" si="464"/>
        <v>0</v>
      </c>
      <c r="BS672" s="161" t="e">
        <f t="shared" si="465"/>
        <v>#DIV/0!</v>
      </c>
      <c r="BT672" s="161" t="e">
        <f t="shared" si="466"/>
        <v>#DIV/0!</v>
      </c>
      <c r="BU672" s="161" t="e">
        <f t="shared" si="467"/>
        <v>#DIV/0!</v>
      </c>
      <c r="BV672" s="161" t="e">
        <f t="shared" si="468"/>
        <v>#DIV/0!</v>
      </c>
      <c r="BW672" s="161" t="e">
        <f t="shared" si="469"/>
        <v>#DIV/0!</v>
      </c>
      <c r="BX672" s="107">
        <f t="shared" si="470"/>
        <v>0</v>
      </c>
      <c r="BZ672" s="40" t="e">
        <f>VLOOKUP(I672,Lists!$D$2:$D$19,1,FALSE)</f>
        <v>#N/A</v>
      </c>
      <c r="CA672" s="40" t="e">
        <f>VLOOKUP($I672,Blends!$B$2:$B$115,1,FALSE)</f>
        <v>#N/A</v>
      </c>
      <c r="CC672" s="218">
        <f>ROUND(IF($I672="Other HFC Blend",(Z672*$L672*SUMIF(Lists!$E$2:$E$133,'Quarterly Information'!$K672,Exchange_Value)+Z672*$N672*SUMIF(Lists!$E$2:$E$133,'Quarterly Information'!$M672,Exchange_Value)+Z672*$P672*SUMIF(Lists!$E$2:$E$133,'Quarterly Information'!$O672,Exchange_Value)+Z672*$R672*SUMIF(Lists!$E$2:$E$133,'Quarterly Information'!$Q672,Exchange_Value)+Z672*$T672*SUMIF(Lists!$E$2:$E$133,'Quarterly Information'!$S672,Exchange_Value))/1000,Z672*SUMIF(Lists!$E$2:$E$133,$I672,Exchange_Value)/1000),1)</f>
        <v>0</v>
      </c>
      <c r="CD672" s="218">
        <f>ROUND(IF($I672="Other HFC Blend",(AA672*$L672*SUMIF(Lists!$E$2:$E$133,'Quarterly Information'!$K672,Exchange_Value)+AA672*$N672*SUMIF(Lists!$E$2:$E$133,'Quarterly Information'!$M672,Exchange_Value)+AA672*$P672*SUMIF(Lists!$E$2:$E$133,'Quarterly Information'!$O672,Exchange_Value)+AA672*$R672*SUMIF(Lists!$E$2:$E$133,'Quarterly Information'!$Q672,Exchange_Value)+AA672*$T672*SUMIF(Lists!$E$2:$E$133,'Quarterly Information'!$S672,Exchange_Value))/1000,AA672*SUMIF(Lists!$E$2:$E$133,$I672,Exchange_Value)/1000),1)</f>
        <v>0</v>
      </c>
      <c r="CE672" s="218">
        <f>ROUND(IF($I672="Other HFC Blend",(AB672*$L672*SUMIF(Lists!$E$2:$E$133,'Quarterly Information'!$K672,Exchange_Value)+AB672*$N672*SUMIF(Lists!$E$2:$E$133,'Quarterly Information'!$M672,Exchange_Value)+AB672*$P672*SUMIF(Lists!$E$2:$E$133,'Quarterly Information'!$O672,Exchange_Value)+AB672*$R672*SUMIF(Lists!$E$2:$E$133,'Quarterly Information'!$Q672,Exchange_Value)+AB672*$T672*SUMIF(Lists!$E$2:$E$133,'Quarterly Information'!$S672,Exchange_Value))/1000,AB672*SUMIF(Lists!$E$2:$E$133,$I672,Exchange_Value)/1000),1)</f>
        <v>0</v>
      </c>
      <c r="CF672" s="218">
        <f>ROUND(IF($I672="Other HFC Blend",(AC672*$L672*SUMIF(Lists!$E$2:$E$133,'Quarterly Information'!$K672,Exchange_Value)+AC672*$N672*SUMIF(Lists!$E$2:$E$133,'Quarterly Information'!$M672,Exchange_Value)+AC672*$P672*SUMIF(Lists!$E$2:$E$133,'Quarterly Information'!$O672,Exchange_Value)+AC672*$R672*SUMIF(Lists!$E$2:$E$133,'Quarterly Information'!$Q672,Exchange_Value)+AC672*$T672*SUMIF(Lists!$E$2:$E$133,'Quarterly Information'!$S672,Exchange_Value))/1000,AC672*SUMIF(Lists!$E$2:$E$133,$I672,Exchange_Value)/1000),1)</f>
        <v>0</v>
      </c>
      <c r="CG672" s="218">
        <f>ROUND(IF($I672="Other HFC Blend",(AD672*$L672*SUMIF(Lists!$E$2:$E$133,'Quarterly Information'!$K672,Exchange_Value)+AD672*$N672*SUMIF(Lists!$E$2:$E$133,'Quarterly Information'!$M672,Exchange_Value)+AD672*$P672*SUMIF(Lists!$E$2:$E$133,'Quarterly Information'!$O672,Exchange_Value)+AD672*$R672*SUMIF(Lists!$E$2:$E$133,'Quarterly Information'!$Q672,Exchange_Value)+AD672*$T672*SUMIF(Lists!$E$2:$E$133,'Quarterly Information'!$S672,Exchange_Value))/1000,AD672*SUMIF(Lists!$E$2:$E$133,$I672,Exchange_Value)/1000),1)</f>
        <v>0</v>
      </c>
      <c r="CH672" s="218">
        <f>ROUND(IF($I672="Other HFC Blend",(AE672*$L672*SUMIF(Lists!$E$2:$E$133,'Quarterly Information'!$K672,Exchange_Value)+AE672*$N672*SUMIF(Lists!$E$2:$E$133,'Quarterly Information'!$M672,Exchange_Value)+AE672*$P672*SUMIF(Lists!$E$2:$E$133,'Quarterly Information'!$O672,Exchange_Value)+AE672*$R672*SUMIF(Lists!$E$2:$E$133,'Quarterly Information'!$Q672,Exchange_Value)+AE672*$T672*SUMIF(Lists!$E$2:$E$133,'Quarterly Information'!$S672,Exchange_Value))/1000,AE672*SUMIF(Lists!$E$2:$E$133,$I672,Exchange_Value)/1000),1)</f>
        <v>0</v>
      </c>
      <c r="CI672" s="218">
        <f>ROUND(IF($I672="Other HFC Blend",(AF672*$L672*SUMIF(Lists!$E$2:$E$133,'Quarterly Information'!$K672,Exchange_Value)+AF672*$N672*SUMIF(Lists!$E$2:$E$133,'Quarterly Information'!$M672,Exchange_Value)+AF672*$P672*SUMIF(Lists!$E$2:$E$133,'Quarterly Information'!$O672,Exchange_Value)+AF672*$R672*SUMIF(Lists!$E$2:$E$133,'Quarterly Information'!$Q672,Exchange_Value)+AF672*$T672*SUMIF(Lists!$E$2:$E$133,'Quarterly Information'!$S672,Exchange_Value))/1000,AF672*SUMIF(Lists!$E$2:$E$133,$I672,Exchange_Value)/1000),1)</f>
        <v>0</v>
      </c>
    </row>
    <row r="673" spans="1:87" ht="14" x14ac:dyDescent="0.25">
      <c r="A673" s="39">
        <v>631</v>
      </c>
      <c r="B673" s="90" t="str">
        <f t="shared" si="428"/>
        <v/>
      </c>
      <c r="C673" s="159"/>
      <c r="D673" s="91"/>
      <c r="E673" s="174"/>
      <c r="F673" s="92"/>
      <c r="G673" s="93"/>
      <c r="H673" s="94"/>
      <c r="I673" s="92"/>
      <c r="J673" s="200"/>
      <c r="K673" s="210"/>
      <c r="L673" s="95"/>
      <c r="M673" s="92"/>
      <c r="N673" s="95"/>
      <c r="O673" s="92"/>
      <c r="P673" s="95"/>
      <c r="Q673" s="128"/>
      <c r="R673" s="95"/>
      <c r="S673" s="128"/>
      <c r="T673" s="211"/>
      <c r="U673" s="203"/>
      <c r="V673" s="92"/>
      <c r="W673" s="96"/>
      <c r="X673" s="92"/>
      <c r="Y673" s="220"/>
      <c r="Z673" s="226"/>
      <c r="AA673" s="165"/>
      <c r="AB673" s="165"/>
      <c r="AC673" s="165"/>
      <c r="AD673" s="165"/>
      <c r="AE673" s="165"/>
      <c r="AF673" s="168"/>
      <c r="AG673"/>
      <c r="AH673" s="107">
        <f t="shared" si="430"/>
        <v>0</v>
      </c>
      <c r="AI673" s="107">
        <f t="shared" si="431"/>
        <v>0</v>
      </c>
      <c r="AJ673" s="107">
        <f t="shared" si="432"/>
        <v>0</v>
      </c>
      <c r="AK673" s="107">
        <f t="shared" si="433"/>
        <v>0</v>
      </c>
      <c r="AL673" s="107">
        <f t="shared" si="434"/>
        <v>0</v>
      </c>
      <c r="AM673" s="107">
        <f t="shared" si="429"/>
        <v>0</v>
      </c>
      <c r="AO673" s="161" t="e">
        <f t="shared" si="435"/>
        <v>#DIV/0!</v>
      </c>
      <c r="AP673" s="161" t="e">
        <f t="shared" si="436"/>
        <v>#DIV/0!</v>
      </c>
      <c r="AQ673" s="161" t="e">
        <f t="shared" si="437"/>
        <v>#DIV/0!</v>
      </c>
      <c r="AR673" s="161" t="e">
        <f t="shared" si="438"/>
        <v>#DIV/0!</v>
      </c>
      <c r="AS673" s="161" t="e">
        <f t="shared" si="439"/>
        <v>#DIV/0!</v>
      </c>
      <c r="AT673" s="107">
        <f t="shared" si="440"/>
        <v>0</v>
      </c>
      <c r="AU673" s="161" t="e">
        <f t="shared" si="441"/>
        <v>#DIV/0!</v>
      </c>
      <c r="AV673" s="161" t="e">
        <f t="shared" si="442"/>
        <v>#DIV/0!</v>
      </c>
      <c r="AW673" s="161" t="e">
        <f t="shared" si="443"/>
        <v>#DIV/0!</v>
      </c>
      <c r="AX673" s="161" t="e">
        <f t="shared" si="444"/>
        <v>#DIV/0!</v>
      </c>
      <c r="AY673" s="161" t="e">
        <f t="shared" si="445"/>
        <v>#DIV/0!</v>
      </c>
      <c r="AZ673" s="107">
        <f t="shared" si="446"/>
        <v>0</v>
      </c>
      <c r="BA673" s="161" t="e">
        <f t="shared" si="447"/>
        <v>#DIV/0!</v>
      </c>
      <c r="BB673" s="161" t="e">
        <f t="shared" si="448"/>
        <v>#DIV/0!</v>
      </c>
      <c r="BC673" s="161" t="e">
        <f t="shared" si="449"/>
        <v>#DIV/0!</v>
      </c>
      <c r="BD673" s="161" t="e">
        <f t="shared" si="450"/>
        <v>#DIV/0!</v>
      </c>
      <c r="BE673" s="161" t="e">
        <f t="shared" si="451"/>
        <v>#DIV/0!</v>
      </c>
      <c r="BF673" s="107">
        <f t="shared" si="452"/>
        <v>0</v>
      </c>
      <c r="BG673" s="161" t="e">
        <f t="shared" si="453"/>
        <v>#DIV/0!</v>
      </c>
      <c r="BH673" s="161" t="e">
        <f t="shared" si="454"/>
        <v>#DIV/0!</v>
      </c>
      <c r="BI673" s="161" t="e">
        <f t="shared" si="455"/>
        <v>#DIV/0!</v>
      </c>
      <c r="BJ673" s="161" t="e">
        <f t="shared" si="456"/>
        <v>#DIV/0!</v>
      </c>
      <c r="BK673" s="161" t="e">
        <f t="shared" si="457"/>
        <v>#DIV/0!</v>
      </c>
      <c r="BL673" s="107">
        <f t="shared" si="458"/>
        <v>0</v>
      </c>
      <c r="BM673" s="161" t="e">
        <f t="shared" si="459"/>
        <v>#DIV/0!</v>
      </c>
      <c r="BN673" s="161" t="e">
        <f t="shared" si="460"/>
        <v>#DIV/0!</v>
      </c>
      <c r="BO673" s="161" t="e">
        <f t="shared" si="461"/>
        <v>#DIV/0!</v>
      </c>
      <c r="BP673" s="161" t="e">
        <f t="shared" si="462"/>
        <v>#DIV/0!</v>
      </c>
      <c r="BQ673" s="161" t="e">
        <f t="shared" si="463"/>
        <v>#DIV/0!</v>
      </c>
      <c r="BR673" s="107">
        <f t="shared" si="464"/>
        <v>0</v>
      </c>
      <c r="BS673" s="161" t="e">
        <f t="shared" si="465"/>
        <v>#DIV/0!</v>
      </c>
      <c r="BT673" s="161" t="e">
        <f t="shared" si="466"/>
        <v>#DIV/0!</v>
      </c>
      <c r="BU673" s="161" t="e">
        <f t="shared" si="467"/>
        <v>#DIV/0!</v>
      </c>
      <c r="BV673" s="161" t="e">
        <f t="shared" si="468"/>
        <v>#DIV/0!</v>
      </c>
      <c r="BW673" s="161" t="e">
        <f t="shared" si="469"/>
        <v>#DIV/0!</v>
      </c>
      <c r="BX673" s="107">
        <f t="shared" si="470"/>
        <v>0</v>
      </c>
      <c r="BZ673" s="40" t="e">
        <f>VLOOKUP(I673,Lists!$D$2:$D$19,1,FALSE)</f>
        <v>#N/A</v>
      </c>
      <c r="CA673" s="40" t="e">
        <f>VLOOKUP($I673,Blends!$B$2:$B$115,1,FALSE)</f>
        <v>#N/A</v>
      </c>
      <c r="CC673" s="218">
        <f>ROUND(IF($I673="Other HFC Blend",(Z673*$L673*SUMIF(Lists!$E$2:$E$133,'Quarterly Information'!$K673,Exchange_Value)+Z673*$N673*SUMIF(Lists!$E$2:$E$133,'Quarterly Information'!$M673,Exchange_Value)+Z673*$P673*SUMIF(Lists!$E$2:$E$133,'Quarterly Information'!$O673,Exchange_Value)+Z673*$R673*SUMIF(Lists!$E$2:$E$133,'Quarterly Information'!$Q673,Exchange_Value)+Z673*$T673*SUMIF(Lists!$E$2:$E$133,'Quarterly Information'!$S673,Exchange_Value))/1000,Z673*SUMIF(Lists!$E$2:$E$133,$I673,Exchange_Value)/1000),1)</f>
        <v>0</v>
      </c>
      <c r="CD673" s="218">
        <f>ROUND(IF($I673="Other HFC Blend",(AA673*$L673*SUMIF(Lists!$E$2:$E$133,'Quarterly Information'!$K673,Exchange_Value)+AA673*$N673*SUMIF(Lists!$E$2:$E$133,'Quarterly Information'!$M673,Exchange_Value)+AA673*$P673*SUMIF(Lists!$E$2:$E$133,'Quarterly Information'!$O673,Exchange_Value)+AA673*$R673*SUMIF(Lists!$E$2:$E$133,'Quarterly Information'!$Q673,Exchange_Value)+AA673*$T673*SUMIF(Lists!$E$2:$E$133,'Quarterly Information'!$S673,Exchange_Value))/1000,AA673*SUMIF(Lists!$E$2:$E$133,$I673,Exchange_Value)/1000),1)</f>
        <v>0</v>
      </c>
      <c r="CE673" s="218">
        <f>ROUND(IF($I673="Other HFC Blend",(AB673*$L673*SUMIF(Lists!$E$2:$E$133,'Quarterly Information'!$K673,Exchange_Value)+AB673*$N673*SUMIF(Lists!$E$2:$E$133,'Quarterly Information'!$M673,Exchange_Value)+AB673*$P673*SUMIF(Lists!$E$2:$E$133,'Quarterly Information'!$O673,Exchange_Value)+AB673*$R673*SUMIF(Lists!$E$2:$E$133,'Quarterly Information'!$Q673,Exchange_Value)+AB673*$T673*SUMIF(Lists!$E$2:$E$133,'Quarterly Information'!$S673,Exchange_Value))/1000,AB673*SUMIF(Lists!$E$2:$E$133,$I673,Exchange_Value)/1000),1)</f>
        <v>0</v>
      </c>
      <c r="CF673" s="218">
        <f>ROUND(IF($I673="Other HFC Blend",(AC673*$L673*SUMIF(Lists!$E$2:$E$133,'Quarterly Information'!$K673,Exchange_Value)+AC673*$N673*SUMIF(Lists!$E$2:$E$133,'Quarterly Information'!$M673,Exchange_Value)+AC673*$P673*SUMIF(Lists!$E$2:$E$133,'Quarterly Information'!$O673,Exchange_Value)+AC673*$R673*SUMIF(Lists!$E$2:$E$133,'Quarterly Information'!$Q673,Exchange_Value)+AC673*$T673*SUMIF(Lists!$E$2:$E$133,'Quarterly Information'!$S673,Exchange_Value))/1000,AC673*SUMIF(Lists!$E$2:$E$133,$I673,Exchange_Value)/1000),1)</f>
        <v>0</v>
      </c>
      <c r="CG673" s="218">
        <f>ROUND(IF($I673="Other HFC Blend",(AD673*$L673*SUMIF(Lists!$E$2:$E$133,'Quarterly Information'!$K673,Exchange_Value)+AD673*$N673*SUMIF(Lists!$E$2:$E$133,'Quarterly Information'!$M673,Exchange_Value)+AD673*$P673*SUMIF(Lists!$E$2:$E$133,'Quarterly Information'!$O673,Exchange_Value)+AD673*$R673*SUMIF(Lists!$E$2:$E$133,'Quarterly Information'!$Q673,Exchange_Value)+AD673*$T673*SUMIF(Lists!$E$2:$E$133,'Quarterly Information'!$S673,Exchange_Value))/1000,AD673*SUMIF(Lists!$E$2:$E$133,$I673,Exchange_Value)/1000),1)</f>
        <v>0</v>
      </c>
      <c r="CH673" s="218">
        <f>ROUND(IF($I673="Other HFC Blend",(AE673*$L673*SUMIF(Lists!$E$2:$E$133,'Quarterly Information'!$K673,Exchange_Value)+AE673*$N673*SUMIF(Lists!$E$2:$E$133,'Quarterly Information'!$M673,Exchange_Value)+AE673*$P673*SUMIF(Lists!$E$2:$E$133,'Quarterly Information'!$O673,Exchange_Value)+AE673*$R673*SUMIF(Lists!$E$2:$E$133,'Quarterly Information'!$Q673,Exchange_Value)+AE673*$T673*SUMIF(Lists!$E$2:$E$133,'Quarterly Information'!$S673,Exchange_Value))/1000,AE673*SUMIF(Lists!$E$2:$E$133,$I673,Exchange_Value)/1000),1)</f>
        <v>0</v>
      </c>
      <c r="CI673" s="218">
        <f>ROUND(IF($I673="Other HFC Blend",(AF673*$L673*SUMIF(Lists!$E$2:$E$133,'Quarterly Information'!$K673,Exchange_Value)+AF673*$N673*SUMIF(Lists!$E$2:$E$133,'Quarterly Information'!$M673,Exchange_Value)+AF673*$P673*SUMIF(Lists!$E$2:$E$133,'Quarterly Information'!$O673,Exchange_Value)+AF673*$R673*SUMIF(Lists!$E$2:$E$133,'Quarterly Information'!$Q673,Exchange_Value)+AF673*$T673*SUMIF(Lists!$E$2:$E$133,'Quarterly Information'!$S673,Exchange_Value))/1000,AF673*SUMIF(Lists!$E$2:$E$133,$I673,Exchange_Value)/1000),1)</f>
        <v>0</v>
      </c>
    </row>
    <row r="674" spans="1:87" ht="14" x14ac:dyDescent="0.25">
      <c r="A674" s="39">
        <v>632</v>
      </c>
      <c r="B674" s="90" t="str">
        <f t="shared" si="428"/>
        <v/>
      </c>
      <c r="C674" s="159"/>
      <c r="D674" s="91"/>
      <c r="E674" s="174"/>
      <c r="F674" s="92"/>
      <c r="G674" s="93"/>
      <c r="H674" s="94"/>
      <c r="I674" s="92"/>
      <c r="J674" s="200"/>
      <c r="K674" s="210"/>
      <c r="L674" s="95"/>
      <c r="M674" s="92"/>
      <c r="N674" s="95"/>
      <c r="O674" s="92"/>
      <c r="P674" s="95"/>
      <c r="Q674" s="128"/>
      <c r="R674" s="95"/>
      <c r="S674" s="128"/>
      <c r="T674" s="211"/>
      <c r="U674" s="203"/>
      <c r="V674" s="92"/>
      <c r="W674" s="96"/>
      <c r="X674" s="92"/>
      <c r="Y674" s="220"/>
      <c r="Z674" s="226"/>
      <c r="AA674" s="165"/>
      <c r="AB674" s="165"/>
      <c r="AC674" s="165"/>
      <c r="AD674" s="165"/>
      <c r="AE674" s="165"/>
      <c r="AF674" s="168"/>
      <c r="AG674"/>
      <c r="AH674" s="107">
        <f t="shared" si="430"/>
        <v>0</v>
      </c>
      <c r="AI674" s="107">
        <f t="shared" si="431"/>
        <v>0</v>
      </c>
      <c r="AJ674" s="107">
        <f t="shared" si="432"/>
        <v>0</v>
      </c>
      <c r="AK674" s="107">
        <f t="shared" si="433"/>
        <v>0</v>
      </c>
      <c r="AL674" s="107">
        <f t="shared" si="434"/>
        <v>0</v>
      </c>
      <c r="AM674" s="107">
        <f t="shared" si="429"/>
        <v>0</v>
      </c>
      <c r="AO674" s="161" t="e">
        <f t="shared" si="435"/>
        <v>#DIV/0!</v>
      </c>
      <c r="AP674" s="161" t="e">
        <f t="shared" si="436"/>
        <v>#DIV/0!</v>
      </c>
      <c r="AQ674" s="161" t="e">
        <f t="shared" si="437"/>
        <v>#DIV/0!</v>
      </c>
      <c r="AR674" s="161" t="e">
        <f t="shared" si="438"/>
        <v>#DIV/0!</v>
      </c>
      <c r="AS674" s="161" t="e">
        <f t="shared" si="439"/>
        <v>#DIV/0!</v>
      </c>
      <c r="AT674" s="107">
        <f t="shared" si="440"/>
        <v>0</v>
      </c>
      <c r="AU674" s="161" t="e">
        <f t="shared" si="441"/>
        <v>#DIV/0!</v>
      </c>
      <c r="AV674" s="161" t="e">
        <f t="shared" si="442"/>
        <v>#DIV/0!</v>
      </c>
      <c r="AW674" s="161" t="e">
        <f t="shared" si="443"/>
        <v>#DIV/0!</v>
      </c>
      <c r="AX674" s="161" t="e">
        <f t="shared" si="444"/>
        <v>#DIV/0!</v>
      </c>
      <c r="AY674" s="161" t="e">
        <f t="shared" si="445"/>
        <v>#DIV/0!</v>
      </c>
      <c r="AZ674" s="107">
        <f t="shared" si="446"/>
        <v>0</v>
      </c>
      <c r="BA674" s="161" t="e">
        <f t="shared" si="447"/>
        <v>#DIV/0!</v>
      </c>
      <c r="BB674" s="161" t="e">
        <f t="shared" si="448"/>
        <v>#DIV/0!</v>
      </c>
      <c r="BC674" s="161" t="e">
        <f t="shared" si="449"/>
        <v>#DIV/0!</v>
      </c>
      <c r="BD674" s="161" t="e">
        <f t="shared" si="450"/>
        <v>#DIV/0!</v>
      </c>
      <c r="BE674" s="161" t="e">
        <f t="shared" si="451"/>
        <v>#DIV/0!</v>
      </c>
      <c r="BF674" s="107">
        <f t="shared" si="452"/>
        <v>0</v>
      </c>
      <c r="BG674" s="161" t="e">
        <f t="shared" si="453"/>
        <v>#DIV/0!</v>
      </c>
      <c r="BH674" s="161" t="e">
        <f t="shared" si="454"/>
        <v>#DIV/0!</v>
      </c>
      <c r="BI674" s="161" t="e">
        <f t="shared" si="455"/>
        <v>#DIV/0!</v>
      </c>
      <c r="BJ674" s="161" t="e">
        <f t="shared" si="456"/>
        <v>#DIV/0!</v>
      </c>
      <c r="BK674" s="161" t="e">
        <f t="shared" si="457"/>
        <v>#DIV/0!</v>
      </c>
      <c r="BL674" s="107">
        <f t="shared" si="458"/>
        <v>0</v>
      </c>
      <c r="BM674" s="161" t="e">
        <f t="shared" si="459"/>
        <v>#DIV/0!</v>
      </c>
      <c r="BN674" s="161" t="e">
        <f t="shared" si="460"/>
        <v>#DIV/0!</v>
      </c>
      <c r="BO674" s="161" t="e">
        <f t="shared" si="461"/>
        <v>#DIV/0!</v>
      </c>
      <c r="BP674" s="161" t="e">
        <f t="shared" si="462"/>
        <v>#DIV/0!</v>
      </c>
      <c r="BQ674" s="161" t="e">
        <f t="shared" si="463"/>
        <v>#DIV/0!</v>
      </c>
      <c r="BR674" s="107">
        <f t="shared" si="464"/>
        <v>0</v>
      </c>
      <c r="BS674" s="161" t="e">
        <f t="shared" si="465"/>
        <v>#DIV/0!</v>
      </c>
      <c r="BT674" s="161" t="e">
        <f t="shared" si="466"/>
        <v>#DIV/0!</v>
      </c>
      <c r="BU674" s="161" t="e">
        <f t="shared" si="467"/>
        <v>#DIV/0!</v>
      </c>
      <c r="BV674" s="161" t="e">
        <f t="shared" si="468"/>
        <v>#DIV/0!</v>
      </c>
      <c r="BW674" s="161" t="e">
        <f t="shared" si="469"/>
        <v>#DIV/0!</v>
      </c>
      <c r="BX674" s="107">
        <f t="shared" si="470"/>
        <v>0</v>
      </c>
      <c r="BZ674" s="40" t="e">
        <f>VLOOKUP(I674,Lists!$D$2:$D$19,1,FALSE)</f>
        <v>#N/A</v>
      </c>
      <c r="CA674" s="40" t="e">
        <f>VLOOKUP($I674,Blends!$B$2:$B$115,1,FALSE)</f>
        <v>#N/A</v>
      </c>
      <c r="CC674" s="218">
        <f>ROUND(IF($I674="Other HFC Blend",(Z674*$L674*SUMIF(Lists!$E$2:$E$133,'Quarterly Information'!$K674,Exchange_Value)+Z674*$N674*SUMIF(Lists!$E$2:$E$133,'Quarterly Information'!$M674,Exchange_Value)+Z674*$P674*SUMIF(Lists!$E$2:$E$133,'Quarterly Information'!$O674,Exchange_Value)+Z674*$R674*SUMIF(Lists!$E$2:$E$133,'Quarterly Information'!$Q674,Exchange_Value)+Z674*$T674*SUMIF(Lists!$E$2:$E$133,'Quarterly Information'!$S674,Exchange_Value))/1000,Z674*SUMIF(Lists!$E$2:$E$133,$I674,Exchange_Value)/1000),1)</f>
        <v>0</v>
      </c>
      <c r="CD674" s="218">
        <f>ROUND(IF($I674="Other HFC Blend",(AA674*$L674*SUMIF(Lists!$E$2:$E$133,'Quarterly Information'!$K674,Exchange_Value)+AA674*$N674*SUMIF(Lists!$E$2:$E$133,'Quarterly Information'!$M674,Exchange_Value)+AA674*$P674*SUMIF(Lists!$E$2:$E$133,'Quarterly Information'!$O674,Exchange_Value)+AA674*$R674*SUMIF(Lists!$E$2:$E$133,'Quarterly Information'!$Q674,Exchange_Value)+AA674*$T674*SUMIF(Lists!$E$2:$E$133,'Quarterly Information'!$S674,Exchange_Value))/1000,AA674*SUMIF(Lists!$E$2:$E$133,$I674,Exchange_Value)/1000),1)</f>
        <v>0</v>
      </c>
      <c r="CE674" s="218">
        <f>ROUND(IF($I674="Other HFC Blend",(AB674*$L674*SUMIF(Lists!$E$2:$E$133,'Quarterly Information'!$K674,Exchange_Value)+AB674*$N674*SUMIF(Lists!$E$2:$E$133,'Quarterly Information'!$M674,Exchange_Value)+AB674*$P674*SUMIF(Lists!$E$2:$E$133,'Quarterly Information'!$O674,Exchange_Value)+AB674*$R674*SUMIF(Lists!$E$2:$E$133,'Quarterly Information'!$Q674,Exchange_Value)+AB674*$T674*SUMIF(Lists!$E$2:$E$133,'Quarterly Information'!$S674,Exchange_Value))/1000,AB674*SUMIF(Lists!$E$2:$E$133,$I674,Exchange_Value)/1000),1)</f>
        <v>0</v>
      </c>
      <c r="CF674" s="218">
        <f>ROUND(IF($I674="Other HFC Blend",(AC674*$L674*SUMIF(Lists!$E$2:$E$133,'Quarterly Information'!$K674,Exchange_Value)+AC674*$N674*SUMIF(Lists!$E$2:$E$133,'Quarterly Information'!$M674,Exchange_Value)+AC674*$P674*SUMIF(Lists!$E$2:$E$133,'Quarterly Information'!$O674,Exchange_Value)+AC674*$R674*SUMIF(Lists!$E$2:$E$133,'Quarterly Information'!$Q674,Exchange_Value)+AC674*$T674*SUMIF(Lists!$E$2:$E$133,'Quarterly Information'!$S674,Exchange_Value))/1000,AC674*SUMIF(Lists!$E$2:$E$133,$I674,Exchange_Value)/1000),1)</f>
        <v>0</v>
      </c>
      <c r="CG674" s="218">
        <f>ROUND(IF($I674="Other HFC Blend",(AD674*$L674*SUMIF(Lists!$E$2:$E$133,'Quarterly Information'!$K674,Exchange_Value)+AD674*$N674*SUMIF(Lists!$E$2:$E$133,'Quarterly Information'!$M674,Exchange_Value)+AD674*$P674*SUMIF(Lists!$E$2:$E$133,'Quarterly Information'!$O674,Exchange_Value)+AD674*$R674*SUMIF(Lists!$E$2:$E$133,'Quarterly Information'!$Q674,Exchange_Value)+AD674*$T674*SUMIF(Lists!$E$2:$E$133,'Quarterly Information'!$S674,Exchange_Value))/1000,AD674*SUMIF(Lists!$E$2:$E$133,$I674,Exchange_Value)/1000),1)</f>
        <v>0</v>
      </c>
      <c r="CH674" s="218">
        <f>ROUND(IF($I674="Other HFC Blend",(AE674*$L674*SUMIF(Lists!$E$2:$E$133,'Quarterly Information'!$K674,Exchange_Value)+AE674*$N674*SUMIF(Lists!$E$2:$E$133,'Quarterly Information'!$M674,Exchange_Value)+AE674*$P674*SUMIF(Lists!$E$2:$E$133,'Quarterly Information'!$O674,Exchange_Value)+AE674*$R674*SUMIF(Lists!$E$2:$E$133,'Quarterly Information'!$Q674,Exchange_Value)+AE674*$T674*SUMIF(Lists!$E$2:$E$133,'Quarterly Information'!$S674,Exchange_Value))/1000,AE674*SUMIF(Lists!$E$2:$E$133,$I674,Exchange_Value)/1000),1)</f>
        <v>0</v>
      </c>
      <c r="CI674" s="218">
        <f>ROUND(IF($I674="Other HFC Blend",(AF674*$L674*SUMIF(Lists!$E$2:$E$133,'Quarterly Information'!$K674,Exchange_Value)+AF674*$N674*SUMIF(Lists!$E$2:$E$133,'Quarterly Information'!$M674,Exchange_Value)+AF674*$P674*SUMIF(Lists!$E$2:$E$133,'Quarterly Information'!$O674,Exchange_Value)+AF674*$R674*SUMIF(Lists!$E$2:$E$133,'Quarterly Information'!$Q674,Exchange_Value)+AF674*$T674*SUMIF(Lists!$E$2:$E$133,'Quarterly Information'!$S674,Exchange_Value))/1000,AF674*SUMIF(Lists!$E$2:$E$133,$I674,Exchange_Value)/1000),1)</f>
        <v>0</v>
      </c>
    </row>
    <row r="675" spans="1:87" ht="14" x14ac:dyDescent="0.25">
      <c r="A675" s="39">
        <v>633</v>
      </c>
      <c r="B675" s="90" t="str">
        <f t="shared" si="428"/>
        <v/>
      </c>
      <c r="C675" s="159"/>
      <c r="D675" s="91"/>
      <c r="E675" s="174"/>
      <c r="F675" s="92"/>
      <c r="G675" s="93"/>
      <c r="H675" s="94"/>
      <c r="I675" s="92"/>
      <c r="J675" s="200"/>
      <c r="K675" s="210"/>
      <c r="L675" s="95"/>
      <c r="M675" s="92"/>
      <c r="N675" s="95"/>
      <c r="O675" s="92"/>
      <c r="P675" s="95"/>
      <c r="Q675" s="128"/>
      <c r="R675" s="95"/>
      <c r="S675" s="128"/>
      <c r="T675" s="211"/>
      <c r="U675" s="203"/>
      <c r="V675" s="92"/>
      <c r="W675" s="96"/>
      <c r="X675" s="92"/>
      <c r="Y675" s="220"/>
      <c r="Z675" s="226"/>
      <c r="AA675" s="165"/>
      <c r="AB675" s="165"/>
      <c r="AC675" s="165"/>
      <c r="AD675" s="165"/>
      <c r="AE675" s="165"/>
      <c r="AF675" s="168"/>
      <c r="AG675"/>
      <c r="AH675" s="107">
        <f t="shared" si="430"/>
        <v>0</v>
      </c>
      <c r="AI675" s="107">
        <f t="shared" si="431"/>
        <v>0</v>
      </c>
      <c r="AJ675" s="107">
        <f t="shared" si="432"/>
        <v>0</v>
      </c>
      <c r="AK675" s="107">
        <f t="shared" si="433"/>
        <v>0</v>
      </c>
      <c r="AL675" s="107">
        <f t="shared" si="434"/>
        <v>0</v>
      </c>
      <c r="AM675" s="107">
        <f t="shared" si="429"/>
        <v>0</v>
      </c>
      <c r="AO675" s="161" t="e">
        <f t="shared" si="435"/>
        <v>#DIV/0!</v>
      </c>
      <c r="AP675" s="161" t="e">
        <f t="shared" si="436"/>
        <v>#DIV/0!</v>
      </c>
      <c r="AQ675" s="161" t="e">
        <f t="shared" si="437"/>
        <v>#DIV/0!</v>
      </c>
      <c r="AR675" s="161" t="e">
        <f t="shared" si="438"/>
        <v>#DIV/0!</v>
      </c>
      <c r="AS675" s="161" t="e">
        <f t="shared" si="439"/>
        <v>#DIV/0!</v>
      </c>
      <c r="AT675" s="107">
        <f t="shared" si="440"/>
        <v>0</v>
      </c>
      <c r="AU675" s="161" t="e">
        <f t="shared" si="441"/>
        <v>#DIV/0!</v>
      </c>
      <c r="AV675" s="161" t="e">
        <f t="shared" si="442"/>
        <v>#DIV/0!</v>
      </c>
      <c r="AW675" s="161" t="e">
        <f t="shared" si="443"/>
        <v>#DIV/0!</v>
      </c>
      <c r="AX675" s="161" t="e">
        <f t="shared" si="444"/>
        <v>#DIV/0!</v>
      </c>
      <c r="AY675" s="161" t="e">
        <f t="shared" si="445"/>
        <v>#DIV/0!</v>
      </c>
      <c r="AZ675" s="107">
        <f t="shared" si="446"/>
        <v>0</v>
      </c>
      <c r="BA675" s="161" t="e">
        <f t="shared" si="447"/>
        <v>#DIV/0!</v>
      </c>
      <c r="BB675" s="161" t="e">
        <f t="shared" si="448"/>
        <v>#DIV/0!</v>
      </c>
      <c r="BC675" s="161" t="e">
        <f t="shared" si="449"/>
        <v>#DIV/0!</v>
      </c>
      <c r="BD675" s="161" t="e">
        <f t="shared" si="450"/>
        <v>#DIV/0!</v>
      </c>
      <c r="BE675" s="161" t="e">
        <f t="shared" si="451"/>
        <v>#DIV/0!</v>
      </c>
      <c r="BF675" s="107">
        <f t="shared" si="452"/>
        <v>0</v>
      </c>
      <c r="BG675" s="161" t="e">
        <f t="shared" si="453"/>
        <v>#DIV/0!</v>
      </c>
      <c r="BH675" s="161" t="e">
        <f t="shared" si="454"/>
        <v>#DIV/0!</v>
      </c>
      <c r="BI675" s="161" t="e">
        <f t="shared" si="455"/>
        <v>#DIV/0!</v>
      </c>
      <c r="BJ675" s="161" t="e">
        <f t="shared" si="456"/>
        <v>#DIV/0!</v>
      </c>
      <c r="BK675" s="161" t="e">
        <f t="shared" si="457"/>
        <v>#DIV/0!</v>
      </c>
      <c r="BL675" s="107">
        <f t="shared" si="458"/>
        <v>0</v>
      </c>
      <c r="BM675" s="161" t="e">
        <f t="shared" si="459"/>
        <v>#DIV/0!</v>
      </c>
      <c r="BN675" s="161" t="e">
        <f t="shared" si="460"/>
        <v>#DIV/0!</v>
      </c>
      <c r="BO675" s="161" t="e">
        <f t="shared" si="461"/>
        <v>#DIV/0!</v>
      </c>
      <c r="BP675" s="161" t="e">
        <f t="shared" si="462"/>
        <v>#DIV/0!</v>
      </c>
      <c r="BQ675" s="161" t="e">
        <f t="shared" si="463"/>
        <v>#DIV/0!</v>
      </c>
      <c r="BR675" s="107">
        <f t="shared" si="464"/>
        <v>0</v>
      </c>
      <c r="BS675" s="161" t="e">
        <f t="shared" si="465"/>
        <v>#DIV/0!</v>
      </c>
      <c r="BT675" s="161" t="e">
        <f t="shared" si="466"/>
        <v>#DIV/0!</v>
      </c>
      <c r="BU675" s="161" t="e">
        <f t="shared" si="467"/>
        <v>#DIV/0!</v>
      </c>
      <c r="BV675" s="161" t="e">
        <f t="shared" si="468"/>
        <v>#DIV/0!</v>
      </c>
      <c r="BW675" s="161" t="e">
        <f t="shared" si="469"/>
        <v>#DIV/0!</v>
      </c>
      <c r="BX675" s="107">
        <f t="shared" si="470"/>
        <v>0</v>
      </c>
      <c r="BZ675" s="40" t="e">
        <f>VLOOKUP(I675,Lists!$D$2:$D$19,1,FALSE)</f>
        <v>#N/A</v>
      </c>
      <c r="CA675" s="40" t="e">
        <f>VLOOKUP($I675,Blends!$B$2:$B$115,1,FALSE)</f>
        <v>#N/A</v>
      </c>
      <c r="CC675" s="218">
        <f>ROUND(IF($I675="Other HFC Blend",(Z675*$L675*SUMIF(Lists!$E$2:$E$133,'Quarterly Information'!$K675,Exchange_Value)+Z675*$N675*SUMIF(Lists!$E$2:$E$133,'Quarterly Information'!$M675,Exchange_Value)+Z675*$P675*SUMIF(Lists!$E$2:$E$133,'Quarterly Information'!$O675,Exchange_Value)+Z675*$R675*SUMIF(Lists!$E$2:$E$133,'Quarterly Information'!$Q675,Exchange_Value)+Z675*$T675*SUMIF(Lists!$E$2:$E$133,'Quarterly Information'!$S675,Exchange_Value))/1000,Z675*SUMIF(Lists!$E$2:$E$133,$I675,Exchange_Value)/1000),1)</f>
        <v>0</v>
      </c>
      <c r="CD675" s="218">
        <f>ROUND(IF($I675="Other HFC Blend",(AA675*$L675*SUMIF(Lists!$E$2:$E$133,'Quarterly Information'!$K675,Exchange_Value)+AA675*$N675*SUMIF(Lists!$E$2:$E$133,'Quarterly Information'!$M675,Exchange_Value)+AA675*$P675*SUMIF(Lists!$E$2:$E$133,'Quarterly Information'!$O675,Exchange_Value)+AA675*$R675*SUMIF(Lists!$E$2:$E$133,'Quarterly Information'!$Q675,Exchange_Value)+AA675*$T675*SUMIF(Lists!$E$2:$E$133,'Quarterly Information'!$S675,Exchange_Value))/1000,AA675*SUMIF(Lists!$E$2:$E$133,$I675,Exchange_Value)/1000),1)</f>
        <v>0</v>
      </c>
      <c r="CE675" s="218">
        <f>ROUND(IF($I675="Other HFC Blend",(AB675*$L675*SUMIF(Lists!$E$2:$E$133,'Quarterly Information'!$K675,Exchange_Value)+AB675*$N675*SUMIF(Lists!$E$2:$E$133,'Quarterly Information'!$M675,Exchange_Value)+AB675*$P675*SUMIF(Lists!$E$2:$E$133,'Quarterly Information'!$O675,Exchange_Value)+AB675*$R675*SUMIF(Lists!$E$2:$E$133,'Quarterly Information'!$Q675,Exchange_Value)+AB675*$T675*SUMIF(Lists!$E$2:$E$133,'Quarterly Information'!$S675,Exchange_Value))/1000,AB675*SUMIF(Lists!$E$2:$E$133,$I675,Exchange_Value)/1000),1)</f>
        <v>0</v>
      </c>
      <c r="CF675" s="218">
        <f>ROUND(IF($I675="Other HFC Blend",(AC675*$L675*SUMIF(Lists!$E$2:$E$133,'Quarterly Information'!$K675,Exchange_Value)+AC675*$N675*SUMIF(Lists!$E$2:$E$133,'Quarterly Information'!$M675,Exchange_Value)+AC675*$P675*SUMIF(Lists!$E$2:$E$133,'Quarterly Information'!$O675,Exchange_Value)+AC675*$R675*SUMIF(Lists!$E$2:$E$133,'Quarterly Information'!$Q675,Exchange_Value)+AC675*$T675*SUMIF(Lists!$E$2:$E$133,'Quarterly Information'!$S675,Exchange_Value))/1000,AC675*SUMIF(Lists!$E$2:$E$133,$I675,Exchange_Value)/1000),1)</f>
        <v>0</v>
      </c>
      <c r="CG675" s="218">
        <f>ROUND(IF($I675="Other HFC Blend",(AD675*$L675*SUMIF(Lists!$E$2:$E$133,'Quarterly Information'!$K675,Exchange_Value)+AD675*$N675*SUMIF(Lists!$E$2:$E$133,'Quarterly Information'!$M675,Exchange_Value)+AD675*$P675*SUMIF(Lists!$E$2:$E$133,'Quarterly Information'!$O675,Exchange_Value)+AD675*$R675*SUMIF(Lists!$E$2:$E$133,'Quarterly Information'!$Q675,Exchange_Value)+AD675*$T675*SUMIF(Lists!$E$2:$E$133,'Quarterly Information'!$S675,Exchange_Value))/1000,AD675*SUMIF(Lists!$E$2:$E$133,$I675,Exchange_Value)/1000),1)</f>
        <v>0</v>
      </c>
      <c r="CH675" s="218">
        <f>ROUND(IF($I675="Other HFC Blend",(AE675*$L675*SUMIF(Lists!$E$2:$E$133,'Quarterly Information'!$K675,Exchange_Value)+AE675*$N675*SUMIF(Lists!$E$2:$E$133,'Quarterly Information'!$M675,Exchange_Value)+AE675*$P675*SUMIF(Lists!$E$2:$E$133,'Quarterly Information'!$O675,Exchange_Value)+AE675*$R675*SUMIF(Lists!$E$2:$E$133,'Quarterly Information'!$Q675,Exchange_Value)+AE675*$T675*SUMIF(Lists!$E$2:$E$133,'Quarterly Information'!$S675,Exchange_Value))/1000,AE675*SUMIF(Lists!$E$2:$E$133,$I675,Exchange_Value)/1000),1)</f>
        <v>0</v>
      </c>
      <c r="CI675" s="218">
        <f>ROUND(IF($I675="Other HFC Blend",(AF675*$L675*SUMIF(Lists!$E$2:$E$133,'Quarterly Information'!$K675,Exchange_Value)+AF675*$N675*SUMIF(Lists!$E$2:$E$133,'Quarterly Information'!$M675,Exchange_Value)+AF675*$P675*SUMIF(Lists!$E$2:$E$133,'Quarterly Information'!$O675,Exchange_Value)+AF675*$R675*SUMIF(Lists!$E$2:$E$133,'Quarterly Information'!$Q675,Exchange_Value)+AF675*$T675*SUMIF(Lists!$E$2:$E$133,'Quarterly Information'!$S675,Exchange_Value))/1000,AF675*SUMIF(Lists!$E$2:$E$133,$I675,Exchange_Value)/1000),1)</f>
        <v>0</v>
      </c>
    </row>
    <row r="676" spans="1:87" ht="14" x14ac:dyDescent="0.25">
      <c r="A676" s="39">
        <v>634</v>
      </c>
      <c r="B676" s="90" t="str">
        <f t="shared" si="428"/>
        <v/>
      </c>
      <c r="C676" s="159"/>
      <c r="D676" s="91"/>
      <c r="E676" s="174"/>
      <c r="F676" s="92"/>
      <c r="G676" s="93"/>
      <c r="H676" s="94"/>
      <c r="I676" s="92"/>
      <c r="J676" s="200"/>
      <c r="K676" s="210"/>
      <c r="L676" s="95"/>
      <c r="M676" s="92"/>
      <c r="N676" s="95"/>
      <c r="O676" s="92"/>
      <c r="P676" s="95"/>
      <c r="Q676" s="128"/>
      <c r="R676" s="95"/>
      <c r="S676" s="128"/>
      <c r="T676" s="211"/>
      <c r="U676" s="203"/>
      <c r="V676" s="92"/>
      <c r="W676" s="96"/>
      <c r="X676" s="92"/>
      <c r="Y676" s="220"/>
      <c r="Z676" s="226"/>
      <c r="AA676" s="165"/>
      <c r="AB676" s="165"/>
      <c r="AC676" s="165"/>
      <c r="AD676" s="165"/>
      <c r="AE676" s="165"/>
      <c r="AF676" s="168"/>
      <c r="AG676"/>
      <c r="AH676" s="107">
        <f t="shared" si="430"/>
        <v>0</v>
      </c>
      <c r="AI676" s="107">
        <f t="shared" si="431"/>
        <v>0</v>
      </c>
      <c r="AJ676" s="107">
        <f t="shared" si="432"/>
        <v>0</v>
      </c>
      <c r="AK676" s="107">
        <f t="shared" si="433"/>
        <v>0</v>
      </c>
      <c r="AL676" s="107">
        <f t="shared" si="434"/>
        <v>0</v>
      </c>
      <c r="AM676" s="107">
        <f t="shared" si="429"/>
        <v>0</v>
      </c>
      <c r="AO676" s="161" t="e">
        <f t="shared" si="435"/>
        <v>#DIV/0!</v>
      </c>
      <c r="AP676" s="161" t="e">
        <f t="shared" si="436"/>
        <v>#DIV/0!</v>
      </c>
      <c r="AQ676" s="161" t="e">
        <f t="shared" si="437"/>
        <v>#DIV/0!</v>
      </c>
      <c r="AR676" s="161" t="e">
        <f t="shared" si="438"/>
        <v>#DIV/0!</v>
      </c>
      <c r="AS676" s="161" t="e">
        <f t="shared" si="439"/>
        <v>#DIV/0!</v>
      </c>
      <c r="AT676" s="107">
        <f t="shared" si="440"/>
        <v>0</v>
      </c>
      <c r="AU676" s="161" t="e">
        <f t="shared" si="441"/>
        <v>#DIV/0!</v>
      </c>
      <c r="AV676" s="161" t="e">
        <f t="shared" si="442"/>
        <v>#DIV/0!</v>
      </c>
      <c r="AW676" s="161" t="e">
        <f t="shared" si="443"/>
        <v>#DIV/0!</v>
      </c>
      <c r="AX676" s="161" t="e">
        <f t="shared" si="444"/>
        <v>#DIV/0!</v>
      </c>
      <c r="AY676" s="161" t="e">
        <f t="shared" si="445"/>
        <v>#DIV/0!</v>
      </c>
      <c r="AZ676" s="107">
        <f t="shared" si="446"/>
        <v>0</v>
      </c>
      <c r="BA676" s="161" t="e">
        <f t="shared" si="447"/>
        <v>#DIV/0!</v>
      </c>
      <c r="BB676" s="161" t="e">
        <f t="shared" si="448"/>
        <v>#DIV/0!</v>
      </c>
      <c r="BC676" s="161" t="e">
        <f t="shared" si="449"/>
        <v>#DIV/0!</v>
      </c>
      <c r="BD676" s="161" t="e">
        <f t="shared" si="450"/>
        <v>#DIV/0!</v>
      </c>
      <c r="BE676" s="161" t="e">
        <f t="shared" si="451"/>
        <v>#DIV/0!</v>
      </c>
      <c r="BF676" s="107">
        <f t="shared" si="452"/>
        <v>0</v>
      </c>
      <c r="BG676" s="161" t="e">
        <f t="shared" si="453"/>
        <v>#DIV/0!</v>
      </c>
      <c r="BH676" s="161" t="e">
        <f t="shared" si="454"/>
        <v>#DIV/0!</v>
      </c>
      <c r="BI676" s="161" t="e">
        <f t="shared" si="455"/>
        <v>#DIV/0!</v>
      </c>
      <c r="BJ676" s="161" t="e">
        <f t="shared" si="456"/>
        <v>#DIV/0!</v>
      </c>
      <c r="BK676" s="161" t="e">
        <f t="shared" si="457"/>
        <v>#DIV/0!</v>
      </c>
      <c r="BL676" s="107">
        <f t="shared" si="458"/>
        <v>0</v>
      </c>
      <c r="BM676" s="161" t="e">
        <f t="shared" si="459"/>
        <v>#DIV/0!</v>
      </c>
      <c r="BN676" s="161" t="e">
        <f t="shared" si="460"/>
        <v>#DIV/0!</v>
      </c>
      <c r="BO676" s="161" t="e">
        <f t="shared" si="461"/>
        <v>#DIV/0!</v>
      </c>
      <c r="BP676" s="161" t="e">
        <f t="shared" si="462"/>
        <v>#DIV/0!</v>
      </c>
      <c r="BQ676" s="161" t="e">
        <f t="shared" si="463"/>
        <v>#DIV/0!</v>
      </c>
      <c r="BR676" s="107">
        <f t="shared" si="464"/>
        <v>0</v>
      </c>
      <c r="BS676" s="161" t="e">
        <f t="shared" si="465"/>
        <v>#DIV/0!</v>
      </c>
      <c r="BT676" s="161" t="e">
        <f t="shared" si="466"/>
        <v>#DIV/0!</v>
      </c>
      <c r="BU676" s="161" t="e">
        <f t="shared" si="467"/>
        <v>#DIV/0!</v>
      </c>
      <c r="BV676" s="161" t="e">
        <f t="shared" si="468"/>
        <v>#DIV/0!</v>
      </c>
      <c r="BW676" s="161" t="e">
        <f t="shared" si="469"/>
        <v>#DIV/0!</v>
      </c>
      <c r="BX676" s="107">
        <f t="shared" si="470"/>
        <v>0</v>
      </c>
      <c r="BZ676" s="40" t="e">
        <f>VLOOKUP(I676,Lists!$D$2:$D$19,1,FALSE)</f>
        <v>#N/A</v>
      </c>
      <c r="CA676" s="40" t="e">
        <f>VLOOKUP($I676,Blends!$B$2:$B$115,1,FALSE)</f>
        <v>#N/A</v>
      </c>
      <c r="CC676" s="218">
        <f>ROUND(IF($I676="Other HFC Blend",(Z676*$L676*SUMIF(Lists!$E$2:$E$133,'Quarterly Information'!$K676,Exchange_Value)+Z676*$N676*SUMIF(Lists!$E$2:$E$133,'Quarterly Information'!$M676,Exchange_Value)+Z676*$P676*SUMIF(Lists!$E$2:$E$133,'Quarterly Information'!$O676,Exchange_Value)+Z676*$R676*SUMIF(Lists!$E$2:$E$133,'Quarterly Information'!$Q676,Exchange_Value)+Z676*$T676*SUMIF(Lists!$E$2:$E$133,'Quarterly Information'!$S676,Exchange_Value))/1000,Z676*SUMIF(Lists!$E$2:$E$133,$I676,Exchange_Value)/1000),1)</f>
        <v>0</v>
      </c>
      <c r="CD676" s="218">
        <f>ROUND(IF($I676="Other HFC Blend",(AA676*$L676*SUMIF(Lists!$E$2:$E$133,'Quarterly Information'!$K676,Exchange_Value)+AA676*$N676*SUMIF(Lists!$E$2:$E$133,'Quarterly Information'!$M676,Exchange_Value)+AA676*$P676*SUMIF(Lists!$E$2:$E$133,'Quarterly Information'!$O676,Exchange_Value)+AA676*$R676*SUMIF(Lists!$E$2:$E$133,'Quarterly Information'!$Q676,Exchange_Value)+AA676*$T676*SUMIF(Lists!$E$2:$E$133,'Quarterly Information'!$S676,Exchange_Value))/1000,AA676*SUMIF(Lists!$E$2:$E$133,$I676,Exchange_Value)/1000),1)</f>
        <v>0</v>
      </c>
      <c r="CE676" s="218">
        <f>ROUND(IF($I676="Other HFC Blend",(AB676*$L676*SUMIF(Lists!$E$2:$E$133,'Quarterly Information'!$K676,Exchange_Value)+AB676*$N676*SUMIF(Lists!$E$2:$E$133,'Quarterly Information'!$M676,Exchange_Value)+AB676*$P676*SUMIF(Lists!$E$2:$E$133,'Quarterly Information'!$O676,Exchange_Value)+AB676*$R676*SUMIF(Lists!$E$2:$E$133,'Quarterly Information'!$Q676,Exchange_Value)+AB676*$T676*SUMIF(Lists!$E$2:$E$133,'Quarterly Information'!$S676,Exchange_Value))/1000,AB676*SUMIF(Lists!$E$2:$E$133,$I676,Exchange_Value)/1000),1)</f>
        <v>0</v>
      </c>
      <c r="CF676" s="218">
        <f>ROUND(IF($I676="Other HFC Blend",(AC676*$L676*SUMIF(Lists!$E$2:$E$133,'Quarterly Information'!$K676,Exchange_Value)+AC676*$N676*SUMIF(Lists!$E$2:$E$133,'Quarterly Information'!$M676,Exchange_Value)+AC676*$P676*SUMIF(Lists!$E$2:$E$133,'Quarterly Information'!$O676,Exchange_Value)+AC676*$R676*SUMIF(Lists!$E$2:$E$133,'Quarterly Information'!$Q676,Exchange_Value)+AC676*$T676*SUMIF(Lists!$E$2:$E$133,'Quarterly Information'!$S676,Exchange_Value))/1000,AC676*SUMIF(Lists!$E$2:$E$133,$I676,Exchange_Value)/1000),1)</f>
        <v>0</v>
      </c>
      <c r="CG676" s="218">
        <f>ROUND(IF($I676="Other HFC Blend",(AD676*$L676*SUMIF(Lists!$E$2:$E$133,'Quarterly Information'!$K676,Exchange_Value)+AD676*$N676*SUMIF(Lists!$E$2:$E$133,'Quarterly Information'!$M676,Exchange_Value)+AD676*$P676*SUMIF(Lists!$E$2:$E$133,'Quarterly Information'!$O676,Exchange_Value)+AD676*$R676*SUMIF(Lists!$E$2:$E$133,'Quarterly Information'!$Q676,Exchange_Value)+AD676*$T676*SUMIF(Lists!$E$2:$E$133,'Quarterly Information'!$S676,Exchange_Value))/1000,AD676*SUMIF(Lists!$E$2:$E$133,$I676,Exchange_Value)/1000),1)</f>
        <v>0</v>
      </c>
      <c r="CH676" s="218">
        <f>ROUND(IF($I676="Other HFC Blend",(AE676*$L676*SUMIF(Lists!$E$2:$E$133,'Quarterly Information'!$K676,Exchange_Value)+AE676*$N676*SUMIF(Lists!$E$2:$E$133,'Quarterly Information'!$M676,Exchange_Value)+AE676*$P676*SUMIF(Lists!$E$2:$E$133,'Quarterly Information'!$O676,Exchange_Value)+AE676*$R676*SUMIF(Lists!$E$2:$E$133,'Quarterly Information'!$Q676,Exchange_Value)+AE676*$T676*SUMIF(Lists!$E$2:$E$133,'Quarterly Information'!$S676,Exchange_Value))/1000,AE676*SUMIF(Lists!$E$2:$E$133,$I676,Exchange_Value)/1000),1)</f>
        <v>0</v>
      </c>
      <c r="CI676" s="218">
        <f>ROUND(IF($I676="Other HFC Blend",(AF676*$L676*SUMIF(Lists!$E$2:$E$133,'Quarterly Information'!$K676,Exchange_Value)+AF676*$N676*SUMIF(Lists!$E$2:$E$133,'Quarterly Information'!$M676,Exchange_Value)+AF676*$P676*SUMIF(Lists!$E$2:$E$133,'Quarterly Information'!$O676,Exchange_Value)+AF676*$R676*SUMIF(Lists!$E$2:$E$133,'Quarterly Information'!$Q676,Exchange_Value)+AF676*$T676*SUMIF(Lists!$E$2:$E$133,'Quarterly Information'!$S676,Exchange_Value))/1000,AF676*SUMIF(Lists!$E$2:$E$133,$I676,Exchange_Value)/1000),1)</f>
        <v>0</v>
      </c>
    </row>
    <row r="677" spans="1:87" ht="14" x14ac:dyDescent="0.25">
      <c r="A677" s="39">
        <v>635</v>
      </c>
      <c r="B677" s="90" t="str">
        <f t="shared" si="428"/>
        <v/>
      </c>
      <c r="C677" s="159"/>
      <c r="D677" s="91"/>
      <c r="E677" s="174"/>
      <c r="F677" s="92"/>
      <c r="G677" s="93"/>
      <c r="H677" s="94"/>
      <c r="I677" s="92"/>
      <c r="J677" s="200"/>
      <c r="K677" s="210"/>
      <c r="L677" s="95"/>
      <c r="M677" s="92"/>
      <c r="N677" s="95"/>
      <c r="O677" s="92"/>
      <c r="P677" s="95"/>
      <c r="Q677" s="128"/>
      <c r="R677" s="95"/>
      <c r="S677" s="128"/>
      <c r="T677" s="211"/>
      <c r="U677" s="203"/>
      <c r="V677" s="92"/>
      <c r="W677" s="96"/>
      <c r="X677" s="92"/>
      <c r="Y677" s="220"/>
      <c r="Z677" s="226"/>
      <c r="AA677" s="165"/>
      <c r="AB677" s="165"/>
      <c r="AC677" s="165"/>
      <c r="AD677" s="165"/>
      <c r="AE677" s="165"/>
      <c r="AF677" s="168"/>
      <c r="AG677"/>
      <c r="AH677" s="107">
        <f t="shared" si="430"/>
        <v>0</v>
      </c>
      <c r="AI677" s="107">
        <f t="shared" si="431"/>
        <v>0</v>
      </c>
      <c r="AJ677" s="107">
        <f t="shared" si="432"/>
        <v>0</v>
      </c>
      <c r="AK677" s="107">
        <f t="shared" si="433"/>
        <v>0</v>
      </c>
      <c r="AL677" s="107">
        <f t="shared" si="434"/>
        <v>0</v>
      </c>
      <c r="AM677" s="107">
        <f t="shared" si="429"/>
        <v>0</v>
      </c>
      <c r="AO677" s="161" t="e">
        <f t="shared" si="435"/>
        <v>#DIV/0!</v>
      </c>
      <c r="AP677" s="161" t="e">
        <f t="shared" si="436"/>
        <v>#DIV/0!</v>
      </c>
      <c r="AQ677" s="161" t="e">
        <f t="shared" si="437"/>
        <v>#DIV/0!</v>
      </c>
      <c r="AR677" s="161" t="e">
        <f t="shared" si="438"/>
        <v>#DIV/0!</v>
      </c>
      <c r="AS677" s="161" t="e">
        <f t="shared" si="439"/>
        <v>#DIV/0!</v>
      </c>
      <c r="AT677" s="107">
        <f t="shared" si="440"/>
        <v>0</v>
      </c>
      <c r="AU677" s="161" t="e">
        <f t="shared" si="441"/>
        <v>#DIV/0!</v>
      </c>
      <c r="AV677" s="161" t="e">
        <f t="shared" si="442"/>
        <v>#DIV/0!</v>
      </c>
      <c r="AW677" s="161" t="e">
        <f t="shared" si="443"/>
        <v>#DIV/0!</v>
      </c>
      <c r="AX677" s="161" t="e">
        <f t="shared" si="444"/>
        <v>#DIV/0!</v>
      </c>
      <c r="AY677" s="161" t="e">
        <f t="shared" si="445"/>
        <v>#DIV/0!</v>
      </c>
      <c r="AZ677" s="107">
        <f t="shared" si="446"/>
        <v>0</v>
      </c>
      <c r="BA677" s="161" t="e">
        <f t="shared" si="447"/>
        <v>#DIV/0!</v>
      </c>
      <c r="BB677" s="161" t="e">
        <f t="shared" si="448"/>
        <v>#DIV/0!</v>
      </c>
      <c r="BC677" s="161" t="e">
        <f t="shared" si="449"/>
        <v>#DIV/0!</v>
      </c>
      <c r="BD677" s="161" t="e">
        <f t="shared" si="450"/>
        <v>#DIV/0!</v>
      </c>
      <c r="BE677" s="161" t="e">
        <f t="shared" si="451"/>
        <v>#DIV/0!</v>
      </c>
      <c r="BF677" s="107">
        <f t="shared" si="452"/>
        <v>0</v>
      </c>
      <c r="BG677" s="161" t="e">
        <f t="shared" si="453"/>
        <v>#DIV/0!</v>
      </c>
      <c r="BH677" s="161" t="e">
        <f t="shared" si="454"/>
        <v>#DIV/0!</v>
      </c>
      <c r="BI677" s="161" t="e">
        <f t="shared" si="455"/>
        <v>#DIV/0!</v>
      </c>
      <c r="BJ677" s="161" t="e">
        <f t="shared" si="456"/>
        <v>#DIV/0!</v>
      </c>
      <c r="BK677" s="161" t="e">
        <f t="shared" si="457"/>
        <v>#DIV/0!</v>
      </c>
      <c r="BL677" s="107">
        <f t="shared" si="458"/>
        <v>0</v>
      </c>
      <c r="BM677" s="161" t="e">
        <f t="shared" si="459"/>
        <v>#DIV/0!</v>
      </c>
      <c r="BN677" s="161" t="e">
        <f t="shared" si="460"/>
        <v>#DIV/0!</v>
      </c>
      <c r="BO677" s="161" t="e">
        <f t="shared" si="461"/>
        <v>#DIV/0!</v>
      </c>
      <c r="BP677" s="161" t="e">
        <f t="shared" si="462"/>
        <v>#DIV/0!</v>
      </c>
      <c r="BQ677" s="161" t="e">
        <f t="shared" si="463"/>
        <v>#DIV/0!</v>
      </c>
      <c r="BR677" s="107">
        <f t="shared" si="464"/>
        <v>0</v>
      </c>
      <c r="BS677" s="161" t="e">
        <f t="shared" si="465"/>
        <v>#DIV/0!</v>
      </c>
      <c r="BT677" s="161" t="e">
        <f t="shared" si="466"/>
        <v>#DIV/0!</v>
      </c>
      <c r="BU677" s="161" t="e">
        <f t="shared" si="467"/>
        <v>#DIV/0!</v>
      </c>
      <c r="BV677" s="161" t="e">
        <f t="shared" si="468"/>
        <v>#DIV/0!</v>
      </c>
      <c r="BW677" s="161" t="e">
        <f t="shared" si="469"/>
        <v>#DIV/0!</v>
      </c>
      <c r="BX677" s="107">
        <f t="shared" si="470"/>
        <v>0</v>
      </c>
      <c r="BZ677" s="40" t="e">
        <f>VLOOKUP(I677,Lists!$D$2:$D$19,1,FALSE)</f>
        <v>#N/A</v>
      </c>
      <c r="CA677" s="40" t="e">
        <f>VLOOKUP($I677,Blends!$B$2:$B$115,1,FALSE)</f>
        <v>#N/A</v>
      </c>
      <c r="CC677" s="218">
        <f>ROUND(IF($I677="Other HFC Blend",(Z677*$L677*SUMIF(Lists!$E$2:$E$133,'Quarterly Information'!$K677,Exchange_Value)+Z677*$N677*SUMIF(Lists!$E$2:$E$133,'Quarterly Information'!$M677,Exchange_Value)+Z677*$P677*SUMIF(Lists!$E$2:$E$133,'Quarterly Information'!$O677,Exchange_Value)+Z677*$R677*SUMIF(Lists!$E$2:$E$133,'Quarterly Information'!$Q677,Exchange_Value)+Z677*$T677*SUMIF(Lists!$E$2:$E$133,'Quarterly Information'!$S677,Exchange_Value))/1000,Z677*SUMIF(Lists!$E$2:$E$133,$I677,Exchange_Value)/1000),1)</f>
        <v>0</v>
      </c>
      <c r="CD677" s="218">
        <f>ROUND(IF($I677="Other HFC Blend",(AA677*$L677*SUMIF(Lists!$E$2:$E$133,'Quarterly Information'!$K677,Exchange_Value)+AA677*$N677*SUMIF(Lists!$E$2:$E$133,'Quarterly Information'!$M677,Exchange_Value)+AA677*$P677*SUMIF(Lists!$E$2:$E$133,'Quarterly Information'!$O677,Exchange_Value)+AA677*$R677*SUMIF(Lists!$E$2:$E$133,'Quarterly Information'!$Q677,Exchange_Value)+AA677*$T677*SUMIF(Lists!$E$2:$E$133,'Quarterly Information'!$S677,Exchange_Value))/1000,AA677*SUMIF(Lists!$E$2:$E$133,$I677,Exchange_Value)/1000),1)</f>
        <v>0</v>
      </c>
      <c r="CE677" s="218">
        <f>ROUND(IF($I677="Other HFC Blend",(AB677*$L677*SUMIF(Lists!$E$2:$E$133,'Quarterly Information'!$K677,Exchange_Value)+AB677*$N677*SUMIF(Lists!$E$2:$E$133,'Quarterly Information'!$M677,Exchange_Value)+AB677*$P677*SUMIF(Lists!$E$2:$E$133,'Quarterly Information'!$O677,Exchange_Value)+AB677*$R677*SUMIF(Lists!$E$2:$E$133,'Quarterly Information'!$Q677,Exchange_Value)+AB677*$T677*SUMIF(Lists!$E$2:$E$133,'Quarterly Information'!$S677,Exchange_Value))/1000,AB677*SUMIF(Lists!$E$2:$E$133,$I677,Exchange_Value)/1000),1)</f>
        <v>0</v>
      </c>
      <c r="CF677" s="218">
        <f>ROUND(IF($I677="Other HFC Blend",(AC677*$L677*SUMIF(Lists!$E$2:$E$133,'Quarterly Information'!$K677,Exchange_Value)+AC677*$N677*SUMIF(Lists!$E$2:$E$133,'Quarterly Information'!$M677,Exchange_Value)+AC677*$P677*SUMIF(Lists!$E$2:$E$133,'Quarterly Information'!$O677,Exchange_Value)+AC677*$R677*SUMIF(Lists!$E$2:$E$133,'Quarterly Information'!$Q677,Exchange_Value)+AC677*$T677*SUMIF(Lists!$E$2:$E$133,'Quarterly Information'!$S677,Exchange_Value))/1000,AC677*SUMIF(Lists!$E$2:$E$133,$I677,Exchange_Value)/1000),1)</f>
        <v>0</v>
      </c>
      <c r="CG677" s="218">
        <f>ROUND(IF($I677="Other HFC Blend",(AD677*$L677*SUMIF(Lists!$E$2:$E$133,'Quarterly Information'!$K677,Exchange_Value)+AD677*$N677*SUMIF(Lists!$E$2:$E$133,'Quarterly Information'!$M677,Exchange_Value)+AD677*$P677*SUMIF(Lists!$E$2:$E$133,'Quarterly Information'!$O677,Exchange_Value)+AD677*$R677*SUMIF(Lists!$E$2:$E$133,'Quarterly Information'!$Q677,Exchange_Value)+AD677*$T677*SUMIF(Lists!$E$2:$E$133,'Quarterly Information'!$S677,Exchange_Value))/1000,AD677*SUMIF(Lists!$E$2:$E$133,$I677,Exchange_Value)/1000),1)</f>
        <v>0</v>
      </c>
      <c r="CH677" s="218">
        <f>ROUND(IF($I677="Other HFC Blend",(AE677*$L677*SUMIF(Lists!$E$2:$E$133,'Quarterly Information'!$K677,Exchange_Value)+AE677*$N677*SUMIF(Lists!$E$2:$E$133,'Quarterly Information'!$M677,Exchange_Value)+AE677*$P677*SUMIF(Lists!$E$2:$E$133,'Quarterly Information'!$O677,Exchange_Value)+AE677*$R677*SUMIF(Lists!$E$2:$E$133,'Quarterly Information'!$Q677,Exchange_Value)+AE677*$T677*SUMIF(Lists!$E$2:$E$133,'Quarterly Information'!$S677,Exchange_Value))/1000,AE677*SUMIF(Lists!$E$2:$E$133,$I677,Exchange_Value)/1000),1)</f>
        <v>0</v>
      </c>
      <c r="CI677" s="218">
        <f>ROUND(IF($I677="Other HFC Blend",(AF677*$L677*SUMIF(Lists!$E$2:$E$133,'Quarterly Information'!$K677,Exchange_Value)+AF677*$N677*SUMIF(Lists!$E$2:$E$133,'Quarterly Information'!$M677,Exchange_Value)+AF677*$P677*SUMIF(Lists!$E$2:$E$133,'Quarterly Information'!$O677,Exchange_Value)+AF677*$R677*SUMIF(Lists!$E$2:$E$133,'Quarterly Information'!$Q677,Exchange_Value)+AF677*$T677*SUMIF(Lists!$E$2:$E$133,'Quarterly Information'!$S677,Exchange_Value))/1000,AF677*SUMIF(Lists!$E$2:$E$133,$I677,Exchange_Value)/1000),1)</f>
        <v>0</v>
      </c>
    </row>
    <row r="678" spans="1:87" ht="14" x14ac:dyDescent="0.25">
      <c r="A678" s="39">
        <v>636</v>
      </c>
      <c r="B678" s="90" t="str">
        <f t="shared" si="428"/>
        <v/>
      </c>
      <c r="C678" s="159"/>
      <c r="D678" s="91"/>
      <c r="E678" s="174"/>
      <c r="F678" s="92"/>
      <c r="G678" s="93"/>
      <c r="H678" s="94"/>
      <c r="I678" s="92"/>
      <c r="J678" s="200"/>
      <c r="K678" s="210"/>
      <c r="L678" s="95"/>
      <c r="M678" s="92"/>
      <c r="N678" s="95"/>
      <c r="O678" s="92"/>
      <c r="P678" s="95"/>
      <c r="Q678" s="128"/>
      <c r="R678" s="95"/>
      <c r="S678" s="128"/>
      <c r="T678" s="211"/>
      <c r="U678" s="203"/>
      <c r="V678" s="92"/>
      <c r="W678" s="96"/>
      <c r="X678" s="92"/>
      <c r="Y678" s="220"/>
      <c r="Z678" s="226"/>
      <c r="AA678" s="165"/>
      <c r="AB678" s="165"/>
      <c r="AC678" s="165"/>
      <c r="AD678" s="165"/>
      <c r="AE678" s="165"/>
      <c r="AF678" s="168"/>
      <c r="AG678"/>
      <c r="AH678" s="107">
        <f t="shared" si="430"/>
        <v>0</v>
      </c>
      <c r="AI678" s="107">
        <f t="shared" si="431"/>
        <v>0</v>
      </c>
      <c r="AJ678" s="107">
        <f t="shared" si="432"/>
        <v>0</v>
      </c>
      <c r="AK678" s="107">
        <f t="shared" si="433"/>
        <v>0</v>
      </c>
      <c r="AL678" s="107">
        <f t="shared" si="434"/>
        <v>0</v>
      </c>
      <c r="AM678" s="107">
        <f t="shared" si="429"/>
        <v>0</v>
      </c>
      <c r="AO678" s="161" t="e">
        <f t="shared" si="435"/>
        <v>#DIV/0!</v>
      </c>
      <c r="AP678" s="161" t="e">
        <f t="shared" si="436"/>
        <v>#DIV/0!</v>
      </c>
      <c r="AQ678" s="161" t="e">
        <f t="shared" si="437"/>
        <v>#DIV/0!</v>
      </c>
      <c r="AR678" s="161" t="e">
        <f t="shared" si="438"/>
        <v>#DIV/0!</v>
      </c>
      <c r="AS678" s="161" t="e">
        <f t="shared" si="439"/>
        <v>#DIV/0!</v>
      </c>
      <c r="AT678" s="107">
        <f t="shared" si="440"/>
        <v>0</v>
      </c>
      <c r="AU678" s="161" t="e">
        <f t="shared" si="441"/>
        <v>#DIV/0!</v>
      </c>
      <c r="AV678" s="161" t="e">
        <f t="shared" si="442"/>
        <v>#DIV/0!</v>
      </c>
      <c r="AW678" s="161" t="e">
        <f t="shared" si="443"/>
        <v>#DIV/0!</v>
      </c>
      <c r="AX678" s="161" t="e">
        <f t="shared" si="444"/>
        <v>#DIV/0!</v>
      </c>
      <c r="AY678" s="161" t="e">
        <f t="shared" si="445"/>
        <v>#DIV/0!</v>
      </c>
      <c r="AZ678" s="107">
        <f t="shared" si="446"/>
        <v>0</v>
      </c>
      <c r="BA678" s="161" t="e">
        <f t="shared" si="447"/>
        <v>#DIV/0!</v>
      </c>
      <c r="BB678" s="161" t="e">
        <f t="shared" si="448"/>
        <v>#DIV/0!</v>
      </c>
      <c r="BC678" s="161" t="e">
        <f t="shared" si="449"/>
        <v>#DIV/0!</v>
      </c>
      <c r="BD678" s="161" t="e">
        <f t="shared" si="450"/>
        <v>#DIV/0!</v>
      </c>
      <c r="BE678" s="161" t="e">
        <f t="shared" si="451"/>
        <v>#DIV/0!</v>
      </c>
      <c r="BF678" s="107">
        <f t="shared" si="452"/>
        <v>0</v>
      </c>
      <c r="BG678" s="161" t="e">
        <f t="shared" si="453"/>
        <v>#DIV/0!</v>
      </c>
      <c r="BH678" s="161" t="e">
        <f t="shared" si="454"/>
        <v>#DIV/0!</v>
      </c>
      <c r="BI678" s="161" t="e">
        <f t="shared" si="455"/>
        <v>#DIV/0!</v>
      </c>
      <c r="BJ678" s="161" t="e">
        <f t="shared" si="456"/>
        <v>#DIV/0!</v>
      </c>
      <c r="BK678" s="161" t="e">
        <f t="shared" si="457"/>
        <v>#DIV/0!</v>
      </c>
      <c r="BL678" s="107">
        <f t="shared" si="458"/>
        <v>0</v>
      </c>
      <c r="BM678" s="161" t="e">
        <f t="shared" si="459"/>
        <v>#DIV/0!</v>
      </c>
      <c r="BN678" s="161" t="e">
        <f t="shared" si="460"/>
        <v>#DIV/0!</v>
      </c>
      <c r="BO678" s="161" t="e">
        <f t="shared" si="461"/>
        <v>#DIV/0!</v>
      </c>
      <c r="BP678" s="161" t="e">
        <f t="shared" si="462"/>
        <v>#DIV/0!</v>
      </c>
      <c r="BQ678" s="161" t="e">
        <f t="shared" si="463"/>
        <v>#DIV/0!</v>
      </c>
      <c r="BR678" s="107">
        <f t="shared" si="464"/>
        <v>0</v>
      </c>
      <c r="BS678" s="161" t="e">
        <f t="shared" si="465"/>
        <v>#DIV/0!</v>
      </c>
      <c r="BT678" s="161" t="e">
        <f t="shared" si="466"/>
        <v>#DIV/0!</v>
      </c>
      <c r="BU678" s="161" t="e">
        <f t="shared" si="467"/>
        <v>#DIV/0!</v>
      </c>
      <c r="BV678" s="161" t="e">
        <f t="shared" si="468"/>
        <v>#DIV/0!</v>
      </c>
      <c r="BW678" s="161" t="e">
        <f t="shared" si="469"/>
        <v>#DIV/0!</v>
      </c>
      <c r="BX678" s="107">
        <f t="shared" si="470"/>
        <v>0</v>
      </c>
      <c r="BZ678" s="40" t="e">
        <f>VLOOKUP(I678,Lists!$D$2:$D$19,1,FALSE)</f>
        <v>#N/A</v>
      </c>
      <c r="CA678" s="40" t="e">
        <f>VLOOKUP($I678,Blends!$B$2:$B$115,1,FALSE)</f>
        <v>#N/A</v>
      </c>
      <c r="CC678" s="218">
        <f>ROUND(IF($I678="Other HFC Blend",(Z678*$L678*SUMIF(Lists!$E$2:$E$133,'Quarterly Information'!$K678,Exchange_Value)+Z678*$N678*SUMIF(Lists!$E$2:$E$133,'Quarterly Information'!$M678,Exchange_Value)+Z678*$P678*SUMIF(Lists!$E$2:$E$133,'Quarterly Information'!$O678,Exchange_Value)+Z678*$R678*SUMIF(Lists!$E$2:$E$133,'Quarterly Information'!$Q678,Exchange_Value)+Z678*$T678*SUMIF(Lists!$E$2:$E$133,'Quarterly Information'!$S678,Exchange_Value))/1000,Z678*SUMIF(Lists!$E$2:$E$133,$I678,Exchange_Value)/1000),1)</f>
        <v>0</v>
      </c>
      <c r="CD678" s="218">
        <f>ROUND(IF($I678="Other HFC Blend",(AA678*$L678*SUMIF(Lists!$E$2:$E$133,'Quarterly Information'!$K678,Exchange_Value)+AA678*$N678*SUMIF(Lists!$E$2:$E$133,'Quarterly Information'!$M678,Exchange_Value)+AA678*$P678*SUMIF(Lists!$E$2:$E$133,'Quarterly Information'!$O678,Exchange_Value)+AA678*$R678*SUMIF(Lists!$E$2:$E$133,'Quarterly Information'!$Q678,Exchange_Value)+AA678*$T678*SUMIF(Lists!$E$2:$E$133,'Quarterly Information'!$S678,Exchange_Value))/1000,AA678*SUMIF(Lists!$E$2:$E$133,$I678,Exchange_Value)/1000),1)</f>
        <v>0</v>
      </c>
      <c r="CE678" s="218">
        <f>ROUND(IF($I678="Other HFC Blend",(AB678*$L678*SUMIF(Lists!$E$2:$E$133,'Quarterly Information'!$K678,Exchange_Value)+AB678*$N678*SUMIF(Lists!$E$2:$E$133,'Quarterly Information'!$M678,Exchange_Value)+AB678*$P678*SUMIF(Lists!$E$2:$E$133,'Quarterly Information'!$O678,Exchange_Value)+AB678*$R678*SUMIF(Lists!$E$2:$E$133,'Quarterly Information'!$Q678,Exchange_Value)+AB678*$T678*SUMIF(Lists!$E$2:$E$133,'Quarterly Information'!$S678,Exchange_Value))/1000,AB678*SUMIF(Lists!$E$2:$E$133,$I678,Exchange_Value)/1000),1)</f>
        <v>0</v>
      </c>
      <c r="CF678" s="218">
        <f>ROUND(IF($I678="Other HFC Blend",(AC678*$L678*SUMIF(Lists!$E$2:$E$133,'Quarterly Information'!$K678,Exchange_Value)+AC678*$N678*SUMIF(Lists!$E$2:$E$133,'Quarterly Information'!$M678,Exchange_Value)+AC678*$P678*SUMIF(Lists!$E$2:$E$133,'Quarterly Information'!$O678,Exchange_Value)+AC678*$R678*SUMIF(Lists!$E$2:$E$133,'Quarterly Information'!$Q678,Exchange_Value)+AC678*$T678*SUMIF(Lists!$E$2:$E$133,'Quarterly Information'!$S678,Exchange_Value))/1000,AC678*SUMIF(Lists!$E$2:$E$133,$I678,Exchange_Value)/1000),1)</f>
        <v>0</v>
      </c>
      <c r="CG678" s="218">
        <f>ROUND(IF($I678="Other HFC Blend",(AD678*$L678*SUMIF(Lists!$E$2:$E$133,'Quarterly Information'!$K678,Exchange_Value)+AD678*$N678*SUMIF(Lists!$E$2:$E$133,'Quarterly Information'!$M678,Exchange_Value)+AD678*$P678*SUMIF(Lists!$E$2:$E$133,'Quarterly Information'!$O678,Exchange_Value)+AD678*$R678*SUMIF(Lists!$E$2:$E$133,'Quarterly Information'!$Q678,Exchange_Value)+AD678*$T678*SUMIF(Lists!$E$2:$E$133,'Quarterly Information'!$S678,Exchange_Value))/1000,AD678*SUMIF(Lists!$E$2:$E$133,$I678,Exchange_Value)/1000),1)</f>
        <v>0</v>
      </c>
      <c r="CH678" s="218">
        <f>ROUND(IF($I678="Other HFC Blend",(AE678*$L678*SUMIF(Lists!$E$2:$E$133,'Quarterly Information'!$K678,Exchange_Value)+AE678*$N678*SUMIF(Lists!$E$2:$E$133,'Quarterly Information'!$M678,Exchange_Value)+AE678*$P678*SUMIF(Lists!$E$2:$E$133,'Quarterly Information'!$O678,Exchange_Value)+AE678*$R678*SUMIF(Lists!$E$2:$E$133,'Quarterly Information'!$Q678,Exchange_Value)+AE678*$T678*SUMIF(Lists!$E$2:$E$133,'Quarterly Information'!$S678,Exchange_Value))/1000,AE678*SUMIF(Lists!$E$2:$E$133,$I678,Exchange_Value)/1000),1)</f>
        <v>0</v>
      </c>
      <c r="CI678" s="218">
        <f>ROUND(IF($I678="Other HFC Blend",(AF678*$L678*SUMIF(Lists!$E$2:$E$133,'Quarterly Information'!$K678,Exchange_Value)+AF678*$N678*SUMIF(Lists!$E$2:$E$133,'Quarterly Information'!$M678,Exchange_Value)+AF678*$P678*SUMIF(Lists!$E$2:$E$133,'Quarterly Information'!$O678,Exchange_Value)+AF678*$R678*SUMIF(Lists!$E$2:$E$133,'Quarterly Information'!$Q678,Exchange_Value)+AF678*$T678*SUMIF(Lists!$E$2:$E$133,'Quarterly Information'!$S678,Exchange_Value))/1000,AF678*SUMIF(Lists!$E$2:$E$133,$I678,Exchange_Value)/1000),1)</f>
        <v>0</v>
      </c>
    </row>
    <row r="679" spans="1:87" ht="14" x14ac:dyDescent="0.25">
      <c r="A679" s="39">
        <v>637</v>
      </c>
      <c r="B679" s="90" t="str">
        <f t="shared" si="428"/>
        <v/>
      </c>
      <c r="C679" s="159"/>
      <c r="D679" s="91"/>
      <c r="E679" s="174"/>
      <c r="F679" s="92"/>
      <c r="G679" s="93"/>
      <c r="H679" s="94"/>
      <c r="I679" s="92"/>
      <c r="J679" s="200"/>
      <c r="K679" s="210"/>
      <c r="L679" s="95"/>
      <c r="M679" s="92"/>
      <c r="N679" s="95"/>
      <c r="O679" s="92"/>
      <c r="P679" s="95"/>
      <c r="Q679" s="128"/>
      <c r="R679" s="95"/>
      <c r="S679" s="128"/>
      <c r="T679" s="211"/>
      <c r="U679" s="203"/>
      <c r="V679" s="92"/>
      <c r="W679" s="96"/>
      <c r="X679" s="92"/>
      <c r="Y679" s="220"/>
      <c r="Z679" s="226"/>
      <c r="AA679" s="165"/>
      <c r="AB679" s="165"/>
      <c r="AC679" s="165"/>
      <c r="AD679" s="165"/>
      <c r="AE679" s="165"/>
      <c r="AF679" s="168"/>
      <c r="AG679"/>
      <c r="AH679" s="107">
        <f t="shared" si="430"/>
        <v>0</v>
      </c>
      <c r="AI679" s="107">
        <f t="shared" si="431"/>
        <v>0</v>
      </c>
      <c r="AJ679" s="107">
        <f t="shared" si="432"/>
        <v>0</v>
      </c>
      <c r="AK679" s="107">
        <f t="shared" si="433"/>
        <v>0</v>
      </c>
      <c r="AL679" s="107">
        <f t="shared" si="434"/>
        <v>0</v>
      </c>
      <c r="AM679" s="107">
        <f t="shared" si="429"/>
        <v>0</v>
      </c>
      <c r="AO679" s="161" t="e">
        <f t="shared" si="435"/>
        <v>#DIV/0!</v>
      </c>
      <c r="AP679" s="161" t="e">
        <f t="shared" si="436"/>
        <v>#DIV/0!</v>
      </c>
      <c r="AQ679" s="161" t="e">
        <f t="shared" si="437"/>
        <v>#DIV/0!</v>
      </c>
      <c r="AR679" s="161" t="e">
        <f t="shared" si="438"/>
        <v>#DIV/0!</v>
      </c>
      <c r="AS679" s="161" t="e">
        <f t="shared" si="439"/>
        <v>#DIV/0!</v>
      </c>
      <c r="AT679" s="107">
        <f t="shared" si="440"/>
        <v>0</v>
      </c>
      <c r="AU679" s="161" t="e">
        <f t="shared" si="441"/>
        <v>#DIV/0!</v>
      </c>
      <c r="AV679" s="161" t="e">
        <f t="shared" si="442"/>
        <v>#DIV/0!</v>
      </c>
      <c r="AW679" s="161" t="e">
        <f t="shared" si="443"/>
        <v>#DIV/0!</v>
      </c>
      <c r="AX679" s="161" t="e">
        <f t="shared" si="444"/>
        <v>#DIV/0!</v>
      </c>
      <c r="AY679" s="161" t="e">
        <f t="shared" si="445"/>
        <v>#DIV/0!</v>
      </c>
      <c r="AZ679" s="107">
        <f t="shared" si="446"/>
        <v>0</v>
      </c>
      <c r="BA679" s="161" t="e">
        <f t="shared" si="447"/>
        <v>#DIV/0!</v>
      </c>
      <c r="BB679" s="161" t="e">
        <f t="shared" si="448"/>
        <v>#DIV/0!</v>
      </c>
      <c r="BC679" s="161" t="e">
        <f t="shared" si="449"/>
        <v>#DIV/0!</v>
      </c>
      <c r="BD679" s="161" t="e">
        <f t="shared" si="450"/>
        <v>#DIV/0!</v>
      </c>
      <c r="BE679" s="161" t="e">
        <f t="shared" si="451"/>
        <v>#DIV/0!</v>
      </c>
      <c r="BF679" s="107">
        <f t="shared" si="452"/>
        <v>0</v>
      </c>
      <c r="BG679" s="161" t="e">
        <f t="shared" si="453"/>
        <v>#DIV/0!</v>
      </c>
      <c r="BH679" s="161" t="e">
        <f t="shared" si="454"/>
        <v>#DIV/0!</v>
      </c>
      <c r="BI679" s="161" t="e">
        <f t="shared" si="455"/>
        <v>#DIV/0!</v>
      </c>
      <c r="BJ679" s="161" t="e">
        <f t="shared" si="456"/>
        <v>#DIV/0!</v>
      </c>
      <c r="BK679" s="161" t="e">
        <f t="shared" si="457"/>
        <v>#DIV/0!</v>
      </c>
      <c r="BL679" s="107">
        <f t="shared" si="458"/>
        <v>0</v>
      </c>
      <c r="BM679" s="161" t="e">
        <f t="shared" si="459"/>
        <v>#DIV/0!</v>
      </c>
      <c r="BN679" s="161" t="e">
        <f t="shared" si="460"/>
        <v>#DIV/0!</v>
      </c>
      <c r="BO679" s="161" t="e">
        <f t="shared" si="461"/>
        <v>#DIV/0!</v>
      </c>
      <c r="BP679" s="161" t="e">
        <f t="shared" si="462"/>
        <v>#DIV/0!</v>
      </c>
      <c r="BQ679" s="161" t="e">
        <f t="shared" si="463"/>
        <v>#DIV/0!</v>
      </c>
      <c r="BR679" s="107">
        <f t="shared" si="464"/>
        <v>0</v>
      </c>
      <c r="BS679" s="161" t="e">
        <f t="shared" si="465"/>
        <v>#DIV/0!</v>
      </c>
      <c r="BT679" s="161" t="e">
        <f t="shared" si="466"/>
        <v>#DIV/0!</v>
      </c>
      <c r="BU679" s="161" t="e">
        <f t="shared" si="467"/>
        <v>#DIV/0!</v>
      </c>
      <c r="BV679" s="161" t="e">
        <f t="shared" si="468"/>
        <v>#DIV/0!</v>
      </c>
      <c r="BW679" s="161" t="e">
        <f t="shared" si="469"/>
        <v>#DIV/0!</v>
      </c>
      <c r="BX679" s="107">
        <f t="shared" si="470"/>
        <v>0</v>
      </c>
      <c r="BZ679" s="40" t="e">
        <f>VLOOKUP(I679,Lists!$D$2:$D$19,1,FALSE)</f>
        <v>#N/A</v>
      </c>
      <c r="CA679" s="40" t="e">
        <f>VLOOKUP($I679,Blends!$B$2:$B$115,1,FALSE)</f>
        <v>#N/A</v>
      </c>
      <c r="CC679" s="218">
        <f>ROUND(IF($I679="Other HFC Blend",(Z679*$L679*SUMIF(Lists!$E$2:$E$133,'Quarterly Information'!$K679,Exchange_Value)+Z679*$N679*SUMIF(Lists!$E$2:$E$133,'Quarterly Information'!$M679,Exchange_Value)+Z679*$P679*SUMIF(Lists!$E$2:$E$133,'Quarterly Information'!$O679,Exchange_Value)+Z679*$R679*SUMIF(Lists!$E$2:$E$133,'Quarterly Information'!$Q679,Exchange_Value)+Z679*$T679*SUMIF(Lists!$E$2:$E$133,'Quarterly Information'!$S679,Exchange_Value))/1000,Z679*SUMIF(Lists!$E$2:$E$133,$I679,Exchange_Value)/1000),1)</f>
        <v>0</v>
      </c>
      <c r="CD679" s="218">
        <f>ROUND(IF($I679="Other HFC Blend",(AA679*$L679*SUMIF(Lists!$E$2:$E$133,'Quarterly Information'!$K679,Exchange_Value)+AA679*$N679*SUMIF(Lists!$E$2:$E$133,'Quarterly Information'!$M679,Exchange_Value)+AA679*$P679*SUMIF(Lists!$E$2:$E$133,'Quarterly Information'!$O679,Exchange_Value)+AA679*$R679*SUMIF(Lists!$E$2:$E$133,'Quarterly Information'!$Q679,Exchange_Value)+AA679*$T679*SUMIF(Lists!$E$2:$E$133,'Quarterly Information'!$S679,Exchange_Value))/1000,AA679*SUMIF(Lists!$E$2:$E$133,$I679,Exchange_Value)/1000),1)</f>
        <v>0</v>
      </c>
      <c r="CE679" s="218">
        <f>ROUND(IF($I679="Other HFC Blend",(AB679*$L679*SUMIF(Lists!$E$2:$E$133,'Quarterly Information'!$K679,Exchange_Value)+AB679*$N679*SUMIF(Lists!$E$2:$E$133,'Quarterly Information'!$M679,Exchange_Value)+AB679*$P679*SUMIF(Lists!$E$2:$E$133,'Quarterly Information'!$O679,Exchange_Value)+AB679*$R679*SUMIF(Lists!$E$2:$E$133,'Quarterly Information'!$Q679,Exchange_Value)+AB679*$T679*SUMIF(Lists!$E$2:$E$133,'Quarterly Information'!$S679,Exchange_Value))/1000,AB679*SUMIF(Lists!$E$2:$E$133,$I679,Exchange_Value)/1000),1)</f>
        <v>0</v>
      </c>
      <c r="CF679" s="218">
        <f>ROUND(IF($I679="Other HFC Blend",(AC679*$L679*SUMIF(Lists!$E$2:$E$133,'Quarterly Information'!$K679,Exchange_Value)+AC679*$N679*SUMIF(Lists!$E$2:$E$133,'Quarterly Information'!$M679,Exchange_Value)+AC679*$P679*SUMIF(Lists!$E$2:$E$133,'Quarterly Information'!$O679,Exchange_Value)+AC679*$R679*SUMIF(Lists!$E$2:$E$133,'Quarterly Information'!$Q679,Exchange_Value)+AC679*$T679*SUMIF(Lists!$E$2:$E$133,'Quarterly Information'!$S679,Exchange_Value))/1000,AC679*SUMIF(Lists!$E$2:$E$133,$I679,Exchange_Value)/1000),1)</f>
        <v>0</v>
      </c>
      <c r="CG679" s="218">
        <f>ROUND(IF($I679="Other HFC Blend",(AD679*$L679*SUMIF(Lists!$E$2:$E$133,'Quarterly Information'!$K679,Exchange_Value)+AD679*$N679*SUMIF(Lists!$E$2:$E$133,'Quarterly Information'!$M679,Exchange_Value)+AD679*$P679*SUMIF(Lists!$E$2:$E$133,'Quarterly Information'!$O679,Exchange_Value)+AD679*$R679*SUMIF(Lists!$E$2:$E$133,'Quarterly Information'!$Q679,Exchange_Value)+AD679*$T679*SUMIF(Lists!$E$2:$E$133,'Quarterly Information'!$S679,Exchange_Value))/1000,AD679*SUMIF(Lists!$E$2:$E$133,$I679,Exchange_Value)/1000),1)</f>
        <v>0</v>
      </c>
      <c r="CH679" s="218">
        <f>ROUND(IF($I679="Other HFC Blend",(AE679*$L679*SUMIF(Lists!$E$2:$E$133,'Quarterly Information'!$K679,Exchange_Value)+AE679*$N679*SUMIF(Lists!$E$2:$E$133,'Quarterly Information'!$M679,Exchange_Value)+AE679*$P679*SUMIF(Lists!$E$2:$E$133,'Quarterly Information'!$O679,Exchange_Value)+AE679*$R679*SUMIF(Lists!$E$2:$E$133,'Quarterly Information'!$Q679,Exchange_Value)+AE679*$T679*SUMIF(Lists!$E$2:$E$133,'Quarterly Information'!$S679,Exchange_Value))/1000,AE679*SUMIF(Lists!$E$2:$E$133,$I679,Exchange_Value)/1000),1)</f>
        <v>0</v>
      </c>
      <c r="CI679" s="218">
        <f>ROUND(IF($I679="Other HFC Blend",(AF679*$L679*SUMIF(Lists!$E$2:$E$133,'Quarterly Information'!$K679,Exchange_Value)+AF679*$N679*SUMIF(Lists!$E$2:$E$133,'Quarterly Information'!$M679,Exchange_Value)+AF679*$P679*SUMIF(Lists!$E$2:$E$133,'Quarterly Information'!$O679,Exchange_Value)+AF679*$R679*SUMIF(Lists!$E$2:$E$133,'Quarterly Information'!$Q679,Exchange_Value)+AF679*$T679*SUMIF(Lists!$E$2:$E$133,'Quarterly Information'!$S679,Exchange_Value))/1000,AF679*SUMIF(Lists!$E$2:$E$133,$I679,Exchange_Value)/1000),1)</f>
        <v>0</v>
      </c>
    </row>
    <row r="680" spans="1:87" ht="14" x14ac:dyDescent="0.25">
      <c r="A680" s="39">
        <v>638</v>
      </c>
      <c r="B680" s="90" t="str">
        <f t="shared" si="428"/>
        <v/>
      </c>
      <c r="C680" s="159"/>
      <c r="D680" s="91"/>
      <c r="E680" s="174"/>
      <c r="F680" s="92"/>
      <c r="G680" s="93"/>
      <c r="H680" s="94"/>
      <c r="I680" s="92"/>
      <c r="J680" s="200"/>
      <c r="K680" s="210"/>
      <c r="L680" s="95"/>
      <c r="M680" s="92"/>
      <c r="N680" s="95"/>
      <c r="O680" s="92"/>
      <c r="P680" s="95"/>
      <c r="Q680" s="128"/>
      <c r="R680" s="95"/>
      <c r="S680" s="128"/>
      <c r="T680" s="211"/>
      <c r="U680" s="203"/>
      <c r="V680" s="92"/>
      <c r="W680" s="96"/>
      <c r="X680" s="92"/>
      <c r="Y680" s="220"/>
      <c r="Z680" s="226"/>
      <c r="AA680" s="165"/>
      <c r="AB680" s="165"/>
      <c r="AC680" s="165"/>
      <c r="AD680" s="165"/>
      <c r="AE680" s="165"/>
      <c r="AF680" s="168"/>
      <c r="AG680"/>
      <c r="AH680" s="107">
        <f t="shared" si="430"/>
        <v>0</v>
      </c>
      <c r="AI680" s="107">
        <f t="shared" si="431"/>
        <v>0</v>
      </c>
      <c r="AJ680" s="107">
        <f t="shared" si="432"/>
        <v>0</v>
      </c>
      <c r="AK680" s="107">
        <f t="shared" si="433"/>
        <v>0</v>
      </c>
      <c r="AL680" s="107">
        <f t="shared" si="434"/>
        <v>0</v>
      </c>
      <c r="AM680" s="107">
        <f t="shared" si="429"/>
        <v>0</v>
      </c>
      <c r="AO680" s="161" t="e">
        <f t="shared" si="435"/>
        <v>#DIV/0!</v>
      </c>
      <c r="AP680" s="161" t="e">
        <f t="shared" si="436"/>
        <v>#DIV/0!</v>
      </c>
      <c r="AQ680" s="161" t="e">
        <f t="shared" si="437"/>
        <v>#DIV/0!</v>
      </c>
      <c r="AR680" s="161" t="e">
        <f t="shared" si="438"/>
        <v>#DIV/0!</v>
      </c>
      <c r="AS680" s="161" t="e">
        <f t="shared" si="439"/>
        <v>#DIV/0!</v>
      </c>
      <c r="AT680" s="107">
        <f t="shared" si="440"/>
        <v>0</v>
      </c>
      <c r="AU680" s="161" t="e">
        <f t="shared" si="441"/>
        <v>#DIV/0!</v>
      </c>
      <c r="AV680" s="161" t="e">
        <f t="shared" si="442"/>
        <v>#DIV/0!</v>
      </c>
      <c r="AW680" s="161" t="e">
        <f t="shared" si="443"/>
        <v>#DIV/0!</v>
      </c>
      <c r="AX680" s="161" t="e">
        <f t="shared" si="444"/>
        <v>#DIV/0!</v>
      </c>
      <c r="AY680" s="161" t="e">
        <f t="shared" si="445"/>
        <v>#DIV/0!</v>
      </c>
      <c r="AZ680" s="107">
        <f t="shared" si="446"/>
        <v>0</v>
      </c>
      <c r="BA680" s="161" t="e">
        <f t="shared" si="447"/>
        <v>#DIV/0!</v>
      </c>
      <c r="BB680" s="161" t="e">
        <f t="shared" si="448"/>
        <v>#DIV/0!</v>
      </c>
      <c r="BC680" s="161" t="e">
        <f t="shared" si="449"/>
        <v>#DIV/0!</v>
      </c>
      <c r="BD680" s="161" t="e">
        <f t="shared" si="450"/>
        <v>#DIV/0!</v>
      </c>
      <c r="BE680" s="161" t="e">
        <f t="shared" si="451"/>
        <v>#DIV/0!</v>
      </c>
      <c r="BF680" s="107">
        <f t="shared" si="452"/>
        <v>0</v>
      </c>
      <c r="BG680" s="161" t="e">
        <f t="shared" si="453"/>
        <v>#DIV/0!</v>
      </c>
      <c r="BH680" s="161" t="e">
        <f t="shared" si="454"/>
        <v>#DIV/0!</v>
      </c>
      <c r="BI680" s="161" t="e">
        <f t="shared" si="455"/>
        <v>#DIV/0!</v>
      </c>
      <c r="BJ680" s="161" t="e">
        <f t="shared" si="456"/>
        <v>#DIV/0!</v>
      </c>
      <c r="BK680" s="161" t="e">
        <f t="shared" si="457"/>
        <v>#DIV/0!</v>
      </c>
      <c r="BL680" s="107">
        <f t="shared" si="458"/>
        <v>0</v>
      </c>
      <c r="BM680" s="161" t="e">
        <f t="shared" si="459"/>
        <v>#DIV/0!</v>
      </c>
      <c r="BN680" s="161" t="e">
        <f t="shared" si="460"/>
        <v>#DIV/0!</v>
      </c>
      <c r="BO680" s="161" t="e">
        <f t="shared" si="461"/>
        <v>#DIV/0!</v>
      </c>
      <c r="BP680" s="161" t="e">
        <f t="shared" si="462"/>
        <v>#DIV/0!</v>
      </c>
      <c r="BQ680" s="161" t="e">
        <f t="shared" si="463"/>
        <v>#DIV/0!</v>
      </c>
      <c r="BR680" s="107">
        <f t="shared" si="464"/>
        <v>0</v>
      </c>
      <c r="BS680" s="161" t="e">
        <f t="shared" si="465"/>
        <v>#DIV/0!</v>
      </c>
      <c r="BT680" s="161" t="e">
        <f t="shared" si="466"/>
        <v>#DIV/0!</v>
      </c>
      <c r="BU680" s="161" t="e">
        <f t="shared" si="467"/>
        <v>#DIV/0!</v>
      </c>
      <c r="BV680" s="161" t="e">
        <f t="shared" si="468"/>
        <v>#DIV/0!</v>
      </c>
      <c r="BW680" s="161" t="e">
        <f t="shared" si="469"/>
        <v>#DIV/0!</v>
      </c>
      <c r="BX680" s="107">
        <f t="shared" si="470"/>
        <v>0</v>
      </c>
      <c r="BZ680" s="40" t="e">
        <f>VLOOKUP(I680,Lists!$D$2:$D$19,1,FALSE)</f>
        <v>#N/A</v>
      </c>
      <c r="CA680" s="40" t="e">
        <f>VLOOKUP($I680,Blends!$B$2:$B$115,1,FALSE)</f>
        <v>#N/A</v>
      </c>
      <c r="CC680" s="218">
        <f>ROUND(IF($I680="Other HFC Blend",(Z680*$L680*SUMIF(Lists!$E$2:$E$133,'Quarterly Information'!$K680,Exchange_Value)+Z680*$N680*SUMIF(Lists!$E$2:$E$133,'Quarterly Information'!$M680,Exchange_Value)+Z680*$P680*SUMIF(Lists!$E$2:$E$133,'Quarterly Information'!$O680,Exchange_Value)+Z680*$R680*SUMIF(Lists!$E$2:$E$133,'Quarterly Information'!$Q680,Exchange_Value)+Z680*$T680*SUMIF(Lists!$E$2:$E$133,'Quarterly Information'!$S680,Exchange_Value))/1000,Z680*SUMIF(Lists!$E$2:$E$133,$I680,Exchange_Value)/1000),1)</f>
        <v>0</v>
      </c>
      <c r="CD680" s="218">
        <f>ROUND(IF($I680="Other HFC Blend",(AA680*$L680*SUMIF(Lists!$E$2:$E$133,'Quarterly Information'!$K680,Exchange_Value)+AA680*$N680*SUMIF(Lists!$E$2:$E$133,'Quarterly Information'!$M680,Exchange_Value)+AA680*$P680*SUMIF(Lists!$E$2:$E$133,'Quarterly Information'!$O680,Exchange_Value)+AA680*$R680*SUMIF(Lists!$E$2:$E$133,'Quarterly Information'!$Q680,Exchange_Value)+AA680*$T680*SUMIF(Lists!$E$2:$E$133,'Quarterly Information'!$S680,Exchange_Value))/1000,AA680*SUMIF(Lists!$E$2:$E$133,$I680,Exchange_Value)/1000),1)</f>
        <v>0</v>
      </c>
      <c r="CE680" s="218">
        <f>ROUND(IF($I680="Other HFC Blend",(AB680*$L680*SUMIF(Lists!$E$2:$E$133,'Quarterly Information'!$K680,Exchange_Value)+AB680*$N680*SUMIF(Lists!$E$2:$E$133,'Quarterly Information'!$M680,Exchange_Value)+AB680*$P680*SUMIF(Lists!$E$2:$E$133,'Quarterly Information'!$O680,Exchange_Value)+AB680*$R680*SUMIF(Lists!$E$2:$E$133,'Quarterly Information'!$Q680,Exchange_Value)+AB680*$T680*SUMIF(Lists!$E$2:$E$133,'Quarterly Information'!$S680,Exchange_Value))/1000,AB680*SUMIF(Lists!$E$2:$E$133,$I680,Exchange_Value)/1000),1)</f>
        <v>0</v>
      </c>
      <c r="CF680" s="218">
        <f>ROUND(IF($I680="Other HFC Blend",(AC680*$L680*SUMIF(Lists!$E$2:$E$133,'Quarterly Information'!$K680,Exchange_Value)+AC680*$N680*SUMIF(Lists!$E$2:$E$133,'Quarterly Information'!$M680,Exchange_Value)+AC680*$P680*SUMIF(Lists!$E$2:$E$133,'Quarterly Information'!$O680,Exchange_Value)+AC680*$R680*SUMIF(Lists!$E$2:$E$133,'Quarterly Information'!$Q680,Exchange_Value)+AC680*$T680*SUMIF(Lists!$E$2:$E$133,'Quarterly Information'!$S680,Exchange_Value))/1000,AC680*SUMIF(Lists!$E$2:$E$133,$I680,Exchange_Value)/1000),1)</f>
        <v>0</v>
      </c>
      <c r="CG680" s="218">
        <f>ROUND(IF($I680="Other HFC Blend",(AD680*$L680*SUMIF(Lists!$E$2:$E$133,'Quarterly Information'!$K680,Exchange_Value)+AD680*$N680*SUMIF(Lists!$E$2:$E$133,'Quarterly Information'!$M680,Exchange_Value)+AD680*$P680*SUMIF(Lists!$E$2:$E$133,'Quarterly Information'!$O680,Exchange_Value)+AD680*$R680*SUMIF(Lists!$E$2:$E$133,'Quarterly Information'!$Q680,Exchange_Value)+AD680*$T680*SUMIF(Lists!$E$2:$E$133,'Quarterly Information'!$S680,Exchange_Value))/1000,AD680*SUMIF(Lists!$E$2:$E$133,$I680,Exchange_Value)/1000),1)</f>
        <v>0</v>
      </c>
      <c r="CH680" s="218">
        <f>ROUND(IF($I680="Other HFC Blend",(AE680*$L680*SUMIF(Lists!$E$2:$E$133,'Quarterly Information'!$K680,Exchange_Value)+AE680*$N680*SUMIF(Lists!$E$2:$E$133,'Quarterly Information'!$M680,Exchange_Value)+AE680*$P680*SUMIF(Lists!$E$2:$E$133,'Quarterly Information'!$O680,Exchange_Value)+AE680*$R680*SUMIF(Lists!$E$2:$E$133,'Quarterly Information'!$Q680,Exchange_Value)+AE680*$T680*SUMIF(Lists!$E$2:$E$133,'Quarterly Information'!$S680,Exchange_Value))/1000,AE680*SUMIF(Lists!$E$2:$E$133,$I680,Exchange_Value)/1000),1)</f>
        <v>0</v>
      </c>
      <c r="CI680" s="218">
        <f>ROUND(IF($I680="Other HFC Blend",(AF680*$L680*SUMIF(Lists!$E$2:$E$133,'Quarterly Information'!$K680,Exchange_Value)+AF680*$N680*SUMIF(Lists!$E$2:$E$133,'Quarterly Information'!$M680,Exchange_Value)+AF680*$P680*SUMIF(Lists!$E$2:$E$133,'Quarterly Information'!$O680,Exchange_Value)+AF680*$R680*SUMIF(Lists!$E$2:$E$133,'Quarterly Information'!$Q680,Exchange_Value)+AF680*$T680*SUMIF(Lists!$E$2:$E$133,'Quarterly Information'!$S680,Exchange_Value))/1000,AF680*SUMIF(Lists!$E$2:$E$133,$I680,Exchange_Value)/1000),1)</f>
        <v>0</v>
      </c>
    </row>
    <row r="681" spans="1:87" ht="14" x14ac:dyDescent="0.25">
      <c r="A681" s="39">
        <v>639</v>
      </c>
      <c r="B681" s="90" t="str">
        <f t="shared" si="428"/>
        <v/>
      </c>
      <c r="C681" s="159"/>
      <c r="D681" s="91"/>
      <c r="E681" s="174"/>
      <c r="F681" s="92"/>
      <c r="G681" s="93"/>
      <c r="H681" s="94"/>
      <c r="I681" s="92"/>
      <c r="J681" s="200"/>
      <c r="K681" s="210"/>
      <c r="L681" s="95"/>
      <c r="M681" s="92"/>
      <c r="N681" s="95"/>
      <c r="O681" s="92"/>
      <c r="P681" s="95"/>
      <c r="Q681" s="128"/>
      <c r="R681" s="95"/>
      <c r="S681" s="128"/>
      <c r="T681" s="211"/>
      <c r="U681" s="203"/>
      <c r="V681" s="92"/>
      <c r="W681" s="96"/>
      <c r="X681" s="92"/>
      <c r="Y681" s="220"/>
      <c r="Z681" s="226"/>
      <c r="AA681" s="165"/>
      <c r="AB681" s="165"/>
      <c r="AC681" s="165"/>
      <c r="AD681" s="165"/>
      <c r="AE681" s="165"/>
      <c r="AF681" s="168"/>
      <c r="AG681"/>
      <c r="AH681" s="107">
        <f t="shared" si="430"/>
        <v>0</v>
      </c>
      <c r="AI681" s="107">
        <f t="shared" si="431"/>
        <v>0</v>
      </c>
      <c r="AJ681" s="107">
        <f t="shared" si="432"/>
        <v>0</v>
      </c>
      <c r="AK681" s="107">
        <f t="shared" si="433"/>
        <v>0</v>
      </c>
      <c r="AL681" s="107">
        <f t="shared" si="434"/>
        <v>0</v>
      </c>
      <c r="AM681" s="107">
        <f t="shared" si="429"/>
        <v>0</v>
      </c>
      <c r="AO681" s="161" t="e">
        <f t="shared" si="435"/>
        <v>#DIV/0!</v>
      </c>
      <c r="AP681" s="161" t="e">
        <f t="shared" si="436"/>
        <v>#DIV/0!</v>
      </c>
      <c r="AQ681" s="161" t="e">
        <f t="shared" si="437"/>
        <v>#DIV/0!</v>
      </c>
      <c r="AR681" s="161" t="e">
        <f t="shared" si="438"/>
        <v>#DIV/0!</v>
      </c>
      <c r="AS681" s="161" t="e">
        <f t="shared" si="439"/>
        <v>#DIV/0!</v>
      </c>
      <c r="AT681" s="107">
        <f t="shared" si="440"/>
        <v>0</v>
      </c>
      <c r="AU681" s="161" t="e">
        <f t="shared" si="441"/>
        <v>#DIV/0!</v>
      </c>
      <c r="AV681" s="161" t="e">
        <f t="shared" si="442"/>
        <v>#DIV/0!</v>
      </c>
      <c r="AW681" s="161" t="e">
        <f t="shared" si="443"/>
        <v>#DIV/0!</v>
      </c>
      <c r="AX681" s="161" t="e">
        <f t="shared" si="444"/>
        <v>#DIV/0!</v>
      </c>
      <c r="AY681" s="161" t="e">
        <f t="shared" si="445"/>
        <v>#DIV/0!</v>
      </c>
      <c r="AZ681" s="107">
        <f t="shared" si="446"/>
        <v>0</v>
      </c>
      <c r="BA681" s="161" t="e">
        <f t="shared" si="447"/>
        <v>#DIV/0!</v>
      </c>
      <c r="BB681" s="161" t="e">
        <f t="shared" si="448"/>
        <v>#DIV/0!</v>
      </c>
      <c r="BC681" s="161" t="e">
        <f t="shared" si="449"/>
        <v>#DIV/0!</v>
      </c>
      <c r="BD681" s="161" t="e">
        <f t="shared" si="450"/>
        <v>#DIV/0!</v>
      </c>
      <c r="BE681" s="161" t="e">
        <f t="shared" si="451"/>
        <v>#DIV/0!</v>
      </c>
      <c r="BF681" s="107">
        <f t="shared" si="452"/>
        <v>0</v>
      </c>
      <c r="BG681" s="161" t="e">
        <f t="shared" si="453"/>
        <v>#DIV/0!</v>
      </c>
      <c r="BH681" s="161" t="e">
        <f t="shared" si="454"/>
        <v>#DIV/0!</v>
      </c>
      <c r="BI681" s="161" t="e">
        <f t="shared" si="455"/>
        <v>#DIV/0!</v>
      </c>
      <c r="BJ681" s="161" t="e">
        <f t="shared" si="456"/>
        <v>#DIV/0!</v>
      </c>
      <c r="BK681" s="161" t="e">
        <f t="shared" si="457"/>
        <v>#DIV/0!</v>
      </c>
      <c r="BL681" s="107">
        <f t="shared" si="458"/>
        <v>0</v>
      </c>
      <c r="BM681" s="161" t="e">
        <f t="shared" si="459"/>
        <v>#DIV/0!</v>
      </c>
      <c r="BN681" s="161" t="e">
        <f t="shared" si="460"/>
        <v>#DIV/0!</v>
      </c>
      <c r="BO681" s="161" t="e">
        <f t="shared" si="461"/>
        <v>#DIV/0!</v>
      </c>
      <c r="BP681" s="161" t="e">
        <f t="shared" si="462"/>
        <v>#DIV/0!</v>
      </c>
      <c r="BQ681" s="161" t="e">
        <f t="shared" si="463"/>
        <v>#DIV/0!</v>
      </c>
      <c r="BR681" s="107">
        <f t="shared" si="464"/>
        <v>0</v>
      </c>
      <c r="BS681" s="161" t="e">
        <f t="shared" si="465"/>
        <v>#DIV/0!</v>
      </c>
      <c r="BT681" s="161" t="e">
        <f t="shared" si="466"/>
        <v>#DIV/0!</v>
      </c>
      <c r="BU681" s="161" t="e">
        <f t="shared" si="467"/>
        <v>#DIV/0!</v>
      </c>
      <c r="BV681" s="161" t="e">
        <f t="shared" si="468"/>
        <v>#DIV/0!</v>
      </c>
      <c r="BW681" s="161" t="e">
        <f t="shared" si="469"/>
        <v>#DIV/0!</v>
      </c>
      <c r="BX681" s="107">
        <f t="shared" si="470"/>
        <v>0</v>
      </c>
      <c r="BZ681" s="40" t="e">
        <f>VLOOKUP(I681,Lists!$D$2:$D$19,1,FALSE)</f>
        <v>#N/A</v>
      </c>
      <c r="CA681" s="40" t="e">
        <f>VLOOKUP($I681,Blends!$B$2:$B$115,1,FALSE)</f>
        <v>#N/A</v>
      </c>
      <c r="CC681" s="218">
        <f>ROUND(IF($I681="Other HFC Blend",(Z681*$L681*SUMIF(Lists!$E$2:$E$133,'Quarterly Information'!$K681,Exchange_Value)+Z681*$N681*SUMIF(Lists!$E$2:$E$133,'Quarterly Information'!$M681,Exchange_Value)+Z681*$P681*SUMIF(Lists!$E$2:$E$133,'Quarterly Information'!$O681,Exchange_Value)+Z681*$R681*SUMIF(Lists!$E$2:$E$133,'Quarterly Information'!$Q681,Exchange_Value)+Z681*$T681*SUMIF(Lists!$E$2:$E$133,'Quarterly Information'!$S681,Exchange_Value))/1000,Z681*SUMIF(Lists!$E$2:$E$133,$I681,Exchange_Value)/1000),1)</f>
        <v>0</v>
      </c>
      <c r="CD681" s="218">
        <f>ROUND(IF($I681="Other HFC Blend",(AA681*$L681*SUMIF(Lists!$E$2:$E$133,'Quarterly Information'!$K681,Exchange_Value)+AA681*$N681*SUMIF(Lists!$E$2:$E$133,'Quarterly Information'!$M681,Exchange_Value)+AA681*$P681*SUMIF(Lists!$E$2:$E$133,'Quarterly Information'!$O681,Exchange_Value)+AA681*$R681*SUMIF(Lists!$E$2:$E$133,'Quarterly Information'!$Q681,Exchange_Value)+AA681*$T681*SUMIF(Lists!$E$2:$E$133,'Quarterly Information'!$S681,Exchange_Value))/1000,AA681*SUMIF(Lists!$E$2:$E$133,$I681,Exchange_Value)/1000),1)</f>
        <v>0</v>
      </c>
      <c r="CE681" s="218">
        <f>ROUND(IF($I681="Other HFC Blend",(AB681*$L681*SUMIF(Lists!$E$2:$E$133,'Quarterly Information'!$K681,Exchange_Value)+AB681*$N681*SUMIF(Lists!$E$2:$E$133,'Quarterly Information'!$M681,Exchange_Value)+AB681*$P681*SUMIF(Lists!$E$2:$E$133,'Quarterly Information'!$O681,Exchange_Value)+AB681*$R681*SUMIF(Lists!$E$2:$E$133,'Quarterly Information'!$Q681,Exchange_Value)+AB681*$T681*SUMIF(Lists!$E$2:$E$133,'Quarterly Information'!$S681,Exchange_Value))/1000,AB681*SUMIF(Lists!$E$2:$E$133,$I681,Exchange_Value)/1000),1)</f>
        <v>0</v>
      </c>
      <c r="CF681" s="218">
        <f>ROUND(IF($I681="Other HFC Blend",(AC681*$L681*SUMIF(Lists!$E$2:$E$133,'Quarterly Information'!$K681,Exchange_Value)+AC681*$N681*SUMIF(Lists!$E$2:$E$133,'Quarterly Information'!$M681,Exchange_Value)+AC681*$P681*SUMIF(Lists!$E$2:$E$133,'Quarterly Information'!$O681,Exchange_Value)+AC681*$R681*SUMIF(Lists!$E$2:$E$133,'Quarterly Information'!$Q681,Exchange_Value)+AC681*$T681*SUMIF(Lists!$E$2:$E$133,'Quarterly Information'!$S681,Exchange_Value))/1000,AC681*SUMIF(Lists!$E$2:$E$133,$I681,Exchange_Value)/1000),1)</f>
        <v>0</v>
      </c>
      <c r="CG681" s="218">
        <f>ROUND(IF($I681="Other HFC Blend",(AD681*$L681*SUMIF(Lists!$E$2:$E$133,'Quarterly Information'!$K681,Exchange_Value)+AD681*$N681*SUMIF(Lists!$E$2:$E$133,'Quarterly Information'!$M681,Exchange_Value)+AD681*$P681*SUMIF(Lists!$E$2:$E$133,'Quarterly Information'!$O681,Exchange_Value)+AD681*$R681*SUMIF(Lists!$E$2:$E$133,'Quarterly Information'!$Q681,Exchange_Value)+AD681*$T681*SUMIF(Lists!$E$2:$E$133,'Quarterly Information'!$S681,Exchange_Value))/1000,AD681*SUMIF(Lists!$E$2:$E$133,$I681,Exchange_Value)/1000),1)</f>
        <v>0</v>
      </c>
      <c r="CH681" s="218">
        <f>ROUND(IF($I681="Other HFC Blend",(AE681*$L681*SUMIF(Lists!$E$2:$E$133,'Quarterly Information'!$K681,Exchange_Value)+AE681*$N681*SUMIF(Lists!$E$2:$E$133,'Quarterly Information'!$M681,Exchange_Value)+AE681*$P681*SUMIF(Lists!$E$2:$E$133,'Quarterly Information'!$O681,Exchange_Value)+AE681*$R681*SUMIF(Lists!$E$2:$E$133,'Quarterly Information'!$Q681,Exchange_Value)+AE681*$T681*SUMIF(Lists!$E$2:$E$133,'Quarterly Information'!$S681,Exchange_Value))/1000,AE681*SUMIF(Lists!$E$2:$E$133,$I681,Exchange_Value)/1000),1)</f>
        <v>0</v>
      </c>
      <c r="CI681" s="218">
        <f>ROUND(IF($I681="Other HFC Blend",(AF681*$L681*SUMIF(Lists!$E$2:$E$133,'Quarterly Information'!$K681,Exchange_Value)+AF681*$N681*SUMIF(Lists!$E$2:$E$133,'Quarterly Information'!$M681,Exchange_Value)+AF681*$P681*SUMIF(Lists!$E$2:$E$133,'Quarterly Information'!$O681,Exchange_Value)+AF681*$R681*SUMIF(Lists!$E$2:$E$133,'Quarterly Information'!$Q681,Exchange_Value)+AF681*$T681*SUMIF(Lists!$E$2:$E$133,'Quarterly Information'!$S681,Exchange_Value))/1000,AF681*SUMIF(Lists!$E$2:$E$133,$I681,Exchange_Value)/1000),1)</f>
        <v>0</v>
      </c>
    </row>
    <row r="682" spans="1:87" ht="14" x14ac:dyDescent="0.25">
      <c r="A682" s="39">
        <v>640</v>
      </c>
      <c r="B682" s="90" t="str">
        <f t="shared" si="428"/>
        <v/>
      </c>
      <c r="C682" s="159"/>
      <c r="D682" s="91"/>
      <c r="E682" s="174"/>
      <c r="F682" s="92"/>
      <c r="G682" s="93"/>
      <c r="H682" s="94"/>
      <c r="I682" s="92"/>
      <c r="J682" s="200"/>
      <c r="K682" s="210"/>
      <c r="L682" s="95"/>
      <c r="M682" s="92"/>
      <c r="N682" s="95"/>
      <c r="O682" s="92"/>
      <c r="P682" s="95"/>
      <c r="Q682" s="128"/>
      <c r="R682" s="95"/>
      <c r="S682" s="128"/>
      <c r="T682" s="211"/>
      <c r="U682" s="203"/>
      <c r="V682" s="92"/>
      <c r="W682" s="96"/>
      <c r="X682" s="92"/>
      <c r="Y682" s="220"/>
      <c r="Z682" s="226"/>
      <c r="AA682" s="165"/>
      <c r="AB682" s="165"/>
      <c r="AC682" s="165"/>
      <c r="AD682" s="165"/>
      <c r="AE682" s="165"/>
      <c r="AF682" s="168"/>
      <c r="AG682"/>
      <c r="AH682" s="107">
        <f t="shared" si="430"/>
        <v>0</v>
      </c>
      <c r="AI682" s="107">
        <f t="shared" si="431"/>
        <v>0</v>
      </c>
      <c r="AJ682" s="107">
        <f t="shared" si="432"/>
        <v>0</v>
      </c>
      <c r="AK682" s="107">
        <f t="shared" si="433"/>
        <v>0</v>
      </c>
      <c r="AL682" s="107">
        <f t="shared" si="434"/>
        <v>0</v>
      </c>
      <c r="AM682" s="107">
        <f t="shared" si="429"/>
        <v>0</v>
      </c>
      <c r="AO682" s="161" t="e">
        <f t="shared" si="435"/>
        <v>#DIV/0!</v>
      </c>
      <c r="AP682" s="161" t="e">
        <f t="shared" si="436"/>
        <v>#DIV/0!</v>
      </c>
      <c r="AQ682" s="161" t="e">
        <f t="shared" si="437"/>
        <v>#DIV/0!</v>
      </c>
      <c r="AR682" s="161" t="e">
        <f t="shared" si="438"/>
        <v>#DIV/0!</v>
      </c>
      <c r="AS682" s="161" t="e">
        <f t="shared" si="439"/>
        <v>#DIV/0!</v>
      </c>
      <c r="AT682" s="107">
        <f t="shared" si="440"/>
        <v>0</v>
      </c>
      <c r="AU682" s="161" t="e">
        <f t="shared" si="441"/>
        <v>#DIV/0!</v>
      </c>
      <c r="AV682" s="161" t="e">
        <f t="shared" si="442"/>
        <v>#DIV/0!</v>
      </c>
      <c r="AW682" s="161" t="e">
        <f t="shared" si="443"/>
        <v>#DIV/0!</v>
      </c>
      <c r="AX682" s="161" t="e">
        <f t="shared" si="444"/>
        <v>#DIV/0!</v>
      </c>
      <c r="AY682" s="161" t="e">
        <f t="shared" si="445"/>
        <v>#DIV/0!</v>
      </c>
      <c r="AZ682" s="107">
        <f t="shared" si="446"/>
        <v>0</v>
      </c>
      <c r="BA682" s="161" t="e">
        <f t="shared" si="447"/>
        <v>#DIV/0!</v>
      </c>
      <c r="BB682" s="161" t="e">
        <f t="shared" si="448"/>
        <v>#DIV/0!</v>
      </c>
      <c r="BC682" s="161" t="e">
        <f t="shared" si="449"/>
        <v>#DIV/0!</v>
      </c>
      <c r="BD682" s="161" t="e">
        <f t="shared" si="450"/>
        <v>#DIV/0!</v>
      </c>
      <c r="BE682" s="161" t="e">
        <f t="shared" si="451"/>
        <v>#DIV/0!</v>
      </c>
      <c r="BF682" s="107">
        <f t="shared" si="452"/>
        <v>0</v>
      </c>
      <c r="BG682" s="161" t="e">
        <f t="shared" si="453"/>
        <v>#DIV/0!</v>
      </c>
      <c r="BH682" s="161" t="e">
        <f t="shared" si="454"/>
        <v>#DIV/0!</v>
      </c>
      <c r="BI682" s="161" t="e">
        <f t="shared" si="455"/>
        <v>#DIV/0!</v>
      </c>
      <c r="BJ682" s="161" t="e">
        <f t="shared" si="456"/>
        <v>#DIV/0!</v>
      </c>
      <c r="BK682" s="161" t="e">
        <f t="shared" si="457"/>
        <v>#DIV/0!</v>
      </c>
      <c r="BL682" s="107">
        <f t="shared" si="458"/>
        <v>0</v>
      </c>
      <c r="BM682" s="161" t="e">
        <f t="shared" si="459"/>
        <v>#DIV/0!</v>
      </c>
      <c r="BN682" s="161" t="e">
        <f t="shared" si="460"/>
        <v>#DIV/0!</v>
      </c>
      <c r="BO682" s="161" t="e">
        <f t="shared" si="461"/>
        <v>#DIV/0!</v>
      </c>
      <c r="BP682" s="161" t="e">
        <f t="shared" si="462"/>
        <v>#DIV/0!</v>
      </c>
      <c r="BQ682" s="161" t="e">
        <f t="shared" si="463"/>
        <v>#DIV/0!</v>
      </c>
      <c r="BR682" s="107">
        <f t="shared" si="464"/>
        <v>0</v>
      </c>
      <c r="BS682" s="161" t="e">
        <f t="shared" si="465"/>
        <v>#DIV/0!</v>
      </c>
      <c r="BT682" s="161" t="e">
        <f t="shared" si="466"/>
        <v>#DIV/0!</v>
      </c>
      <c r="BU682" s="161" t="e">
        <f t="shared" si="467"/>
        <v>#DIV/0!</v>
      </c>
      <c r="BV682" s="161" t="e">
        <f t="shared" si="468"/>
        <v>#DIV/0!</v>
      </c>
      <c r="BW682" s="161" t="e">
        <f t="shared" si="469"/>
        <v>#DIV/0!</v>
      </c>
      <c r="BX682" s="107">
        <f t="shared" si="470"/>
        <v>0</v>
      </c>
      <c r="BZ682" s="40" t="e">
        <f>VLOOKUP(I682,Lists!$D$2:$D$19,1,FALSE)</f>
        <v>#N/A</v>
      </c>
      <c r="CA682" s="40" t="e">
        <f>VLOOKUP($I682,Blends!$B$2:$B$115,1,FALSE)</f>
        <v>#N/A</v>
      </c>
      <c r="CC682" s="218">
        <f>ROUND(IF($I682="Other HFC Blend",(Z682*$L682*SUMIF(Lists!$E$2:$E$133,'Quarterly Information'!$K682,Exchange_Value)+Z682*$N682*SUMIF(Lists!$E$2:$E$133,'Quarterly Information'!$M682,Exchange_Value)+Z682*$P682*SUMIF(Lists!$E$2:$E$133,'Quarterly Information'!$O682,Exchange_Value)+Z682*$R682*SUMIF(Lists!$E$2:$E$133,'Quarterly Information'!$Q682,Exchange_Value)+Z682*$T682*SUMIF(Lists!$E$2:$E$133,'Quarterly Information'!$S682,Exchange_Value))/1000,Z682*SUMIF(Lists!$E$2:$E$133,$I682,Exchange_Value)/1000),1)</f>
        <v>0</v>
      </c>
      <c r="CD682" s="218">
        <f>ROUND(IF($I682="Other HFC Blend",(AA682*$L682*SUMIF(Lists!$E$2:$E$133,'Quarterly Information'!$K682,Exchange_Value)+AA682*$N682*SUMIF(Lists!$E$2:$E$133,'Quarterly Information'!$M682,Exchange_Value)+AA682*$P682*SUMIF(Lists!$E$2:$E$133,'Quarterly Information'!$O682,Exchange_Value)+AA682*$R682*SUMIF(Lists!$E$2:$E$133,'Quarterly Information'!$Q682,Exchange_Value)+AA682*$T682*SUMIF(Lists!$E$2:$E$133,'Quarterly Information'!$S682,Exchange_Value))/1000,AA682*SUMIF(Lists!$E$2:$E$133,$I682,Exchange_Value)/1000),1)</f>
        <v>0</v>
      </c>
      <c r="CE682" s="218">
        <f>ROUND(IF($I682="Other HFC Blend",(AB682*$L682*SUMIF(Lists!$E$2:$E$133,'Quarterly Information'!$K682,Exchange_Value)+AB682*$N682*SUMIF(Lists!$E$2:$E$133,'Quarterly Information'!$M682,Exchange_Value)+AB682*$P682*SUMIF(Lists!$E$2:$E$133,'Quarterly Information'!$O682,Exchange_Value)+AB682*$R682*SUMIF(Lists!$E$2:$E$133,'Quarterly Information'!$Q682,Exchange_Value)+AB682*$T682*SUMIF(Lists!$E$2:$E$133,'Quarterly Information'!$S682,Exchange_Value))/1000,AB682*SUMIF(Lists!$E$2:$E$133,$I682,Exchange_Value)/1000),1)</f>
        <v>0</v>
      </c>
      <c r="CF682" s="218">
        <f>ROUND(IF($I682="Other HFC Blend",(AC682*$L682*SUMIF(Lists!$E$2:$E$133,'Quarterly Information'!$K682,Exchange_Value)+AC682*$N682*SUMIF(Lists!$E$2:$E$133,'Quarterly Information'!$M682,Exchange_Value)+AC682*$P682*SUMIF(Lists!$E$2:$E$133,'Quarterly Information'!$O682,Exchange_Value)+AC682*$R682*SUMIF(Lists!$E$2:$E$133,'Quarterly Information'!$Q682,Exchange_Value)+AC682*$T682*SUMIF(Lists!$E$2:$E$133,'Quarterly Information'!$S682,Exchange_Value))/1000,AC682*SUMIF(Lists!$E$2:$E$133,$I682,Exchange_Value)/1000),1)</f>
        <v>0</v>
      </c>
      <c r="CG682" s="218">
        <f>ROUND(IF($I682="Other HFC Blend",(AD682*$L682*SUMIF(Lists!$E$2:$E$133,'Quarterly Information'!$K682,Exchange_Value)+AD682*$N682*SUMIF(Lists!$E$2:$E$133,'Quarterly Information'!$M682,Exchange_Value)+AD682*$P682*SUMIF(Lists!$E$2:$E$133,'Quarterly Information'!$O682,Exchange_Value)+AD682*$R682*SUMIF(Lists!$E$2:$E$133,'Quarterly Information'!$Q682,Exchange_Value)+AD682*$T682*SUMIF(Lists!$E$2:$E$133,'Quarterly Information'!$S682,Exchange_Value))/1000,AD682*SUMIF(Lists!$E$2:$E$133,$I682,Exchange_Value)/1000),1)</f>
        <v>0</v>
      </c>
      <c r="CH682" s="218">
        <f>ROUND(IF($I682="Other HFC Blend",(AE682*$L682*SUMIF(Lists!$E$2:$E$133,'Quarterly Information'!$K682,Exchange_Value)+AE682*$N682*SUMIF(Lists!$E$2:$E$133,'Quarterly Information'!$M682,Exchange_Value)+AE682*$P682*SUMIF(Lists!$E$2:$E$133,'Quarterly Information'!$O682,Exchange_Value)+AE682*$R682*SUMIF(Lists!$E$2:$E$133,'Quarterly Information'!$Q682,Exchange_Value)+AE682*$T682*SUMIF(Lists!$E$2:$E$133,'Quarterly Information'!$S682,Exchange_Value))/1000,AE682*SUMIF(Lists!$E$2:$E$133,$I682,Exchange_Value)/1000),1)</f>
        <v>0</v>
      </c>
      <c r="CI682" s="218">
        <f>ROUND(IF($I682="Other HFC Blend",(AF682*$L682*SUMIF(Lists!$E$2:$E$133,'Quarterly Information'!$K682,Exchange_Value)+AF682*$N682*SUMIF(Lists!$E$2:$E$133,'Quarterly Information'!$M682,Exchange_Value)+AF682*$P682*SUMIF(Lists!$E$2:$E$133,'Quarterly Information'!$O682,Exchange_Value)+AF682*$R682*SUMIF(Lists!$E$2:$E$133,'Quarterly Information'!$Q682,Exchange_Value)+AF682*$T682*SUMIF(Lists!$E$2:$E$133,'Quarterly Information'!$S682,Exchange_Value))/1000,AF682*SUMIF(Lists!$E$2:$E$133,$I682,Exchange_Value)/1000),1)</f>
        <v>0</v>
      </c>
    </row>
    <row r="683" spans="1:87" ht="14" x14ac:dyDescent="0.25">
      <c r="A683" s="39">
        <v>641</v>
      </c>
      <c r="B683" s="90" t="str">
        <f t="shared" si="428"/>
        <v/>
      </c>
      <c r="C683" s="159"/>
      <c r="D683" s="91"/>
      <c r="E683" s="174"/>
      <c r="F683" s="92"/>
      <c r="G683" s="93"/>
      <c r="H683" s="94"/>
      <c r="I683" s="92"/>
      <c r="J683" s="200"/>
      <c r="K683" s="210"/>
      <c r="L683" s="95"/>
      <c r="M683" s="92"/>
      <c r="N683" s="95"/>
      <c r="O683" s="92"/>
      <c r="P683" s="95"/>
      <c r="Q683" s="128"/>
      <c r="R683" s="95"/>
      <c r="S683" s="128"/>
      <c r="T683" s="211"/>
      <c r="U683" s="203"/>
      <c r="V683" s="92"/>
      <c r="W683" s="96"/>
      <c r="X683" s="92"/>
      <c r="Y683" s="220"/>
      <c r="Z683" s="226"/>
      <c r="AA683" s="165"/>
      <c r="AB683" s="165"/>
      <c r="AC683" s="165"/>
      <c r="AD683" s="165"/>
      <c r="AE683" s="165"/>
      <c r="AF683" s="168"/>
      <c r="AG683"/>
      <c r="AH683" s="107">
        <f t="shared" si="430"/>
        <v>0</v>
      </c>
      <c r="AI683" s="107">
        <f t="shared" si="431"/>
        <v>0</v>
      </c>
      <c r="AJ683" s="107">
        <f t="shared" si="432"/>
        <v>0</v>
      </c>
      <c r="AK683" s="107">
        <f t="shared" si="433"/>
        <v>0</v>
      </c>
      <c r="AL683" s="107">
        <f t="shared" si="434"/>
        <v>0</v>
      </c>
      <c r="AM683" s="107">
        <f t="shared" si="429"/>
        <v>0</v>
      </c>
      <c r="AO683" s="161" t="e">
        <f t="shared" si="435"/>
        <v>#DIV/0!</v>
      </c>
      <c r="AP683" s="161" t="e">
        <f t="shared" si="436"/>
        <v>#DIV/0!</v>
      </c>
      <c r="AQ683" s="161" t="e">
        <f t="shared" si="437"/>
        <v>#DIV/0!</v>
      </c>
      <c r="AR683" s="161" t="e">
        <f t="shared" si="438"/>
        <v>#DIV/0!</v>
      </c>
      <c r="AS683" s="161" t="e">
        <f t="shared" si="439"/>
        <v>#DIV/0!</v>
      </c>
      <c r="AT683" s="107">
        <f t="shared" si="440"/>
        <v>0</v>
      </c>
      <c r="AU683" s="161" t="e">
        <f t="shared" si="441"/>
        <v>#DIV/0!</v>
      </c>
      <c r="AV683" s="161" t="e">
        <f t="shared" si="442"/>
        <v>#DIV/0!</v>
      </c>
      <c r="AW683" s="161" t="e">
        <f t="shared" si="443"/>
        <v>#DIV/0!</v>
      </c>
      <c r="AX683" s="161" t="e">
        <f t="shared" si="444"/>
        <v>#DIV/0!</v>
      </c>
      <c r="AY683" s="161" t="e">
        <f t="shared" si="445"/>
        <v>#DIV/0!</v>
      </c>
      <c r="AZ683" s="107">
        <f t="shared" si="446"/>
        <v>0</v>
      </c>
      <c r="BA683" s="161" t="e">
        <f t="shared" si="447"/>
        <v>#DIV/0!</v>
      </c>
      <c r="BB683" s="161" t="e">
        <f t="shared" si="448"/>
        <v>#DIV/0!</v>
      </c>
      <c r="BC683" s="161" t="e">
        <f t="shared" si="449"/>
        <v>#DIV/0!</v>
      </c>
      <c r="BD683" s="161" t="e">
        <f t="shared" si="450"/>
        <v>#DIV/0!</v>
      </c>
      <c r="BE683" s="161" t="e">
        <f t="shared" si="451"/>
        <v>#DIV/0!</v>
      </c>
      <c r="BF683" s="107">
        <f t="shared" si="452"/>
        <v>0</v>
      </c>
      <c r="BG683" s="161" t="e">
        <f t="shared" si="453"/>
        <v>#DIV/0!</v>
      </c>
      <c r="BH683" s="161" t="e">
        <f t="shared" si="454"/>
        <v>#DIV/0!</v>
      </c>
      <c r="BI683" s="161" t="e">
        <f t="shared" si="455"/>
        <v>#DIV/0!</v>
      </c>
      <c r="BJ683" s="161" t="e">
        <f t="shared" si="456"/>
        <v>#DIV/0!</v>
      </c>
      <c r="BK683" s="161" t="e">
        <f t="shared" si="457"/>
        <v>#DIV/0!</v>
      </c>
      <c r="BL683" s="107">
        <f t="shared" si="458"/>
        <v>0</v>
      </c>
      <c r="BM683" s="161" t="e">
        <f t="shared" si="459"/>
        <v>#DIV/0!</v>
      </c>
      <c r="BN683" s="161" t="e">
        <f t="shared" si="460"/>
        <v>#DIV/0!</v>
      </c>
      <c r="BO683" s="161" t="e">
        <f t="shared" si="461"/>
        <v>#DIV/0!</v>
      </c>
      <c r="BP683" s="161" t="e">
        <f t="shared" si="462"/>
        <v>#DIV/0!</v>
      </c>
      <c r="BQ683" s="161" t="e">
        <f t="shared" si="463"/>
        <v>#DIV/0!</v>
      </c>
      <c r="BR683" s="107">
        <f t="shared" si="464"/>
        <v>0</v>
      </c>
      <c r="BS683" s="161" t="e">
        <f t="shared" si="465"/>
        <v>#DIV/0!</v>
      </c>
      <c r="BT683" s="161" t="e">
        <f t="shared" si="466"/>
        <v>#DIV/0!</v>
      </c>
      <c r="BU683" s="161" t="e">
        <f t="shared" si="467"/>
        <v>#DIV/0!</v>
      </c>
      <c r="BV683" s="161" t="e">
        <f t="shared" si="468"/>
        <v>#DIV/0!</v>
      </c>
      <c r="BW683" s="161" t="e">
        <f t="shared" si="469"/>
        <v>#DIV/0!</v>
      </c>
      <c r="BX683" s="107">
        <f t="shared" si="470"/>
        <v>0</v>
      </c>
      <c r="BZ683" s="40" t="e">
        <f>VLOOKUP(I683,Lists!$D$2:$D$19,1,FALSE)</f>
        <v>#N/A</v>
      </c>
      <c r="CA683" s="40" t="e">
        <f>VLOOKUP($I683,Blends!$B$2:$B$115,1,FALSE)</f>
        <v>#N/A</v>
      </c>
      <c r="CC683" s="218">
        <f>ROUND(IF($I683="Other HFC Blend",(Z683*$L683*SUMIF(Lists!$E$2:$E$133,'Quarterly Information'!$K683,Exchange_Value)+Z683*$N683*SUMIF(Lists!$E$2:$E$133,'Quarterly Information'!$M683,Exchange_Value)+Z683*$P683*SUMIF(Lists!$E$2:$E$133,'Quarterly Information'!$O683,Exchange_Value)+Z683*$R683*SUMIF(Lists!$E$2:$E$133,'Quarterly Information'!$Q683,Exchange_Value)+Z683*$T683*SUMIF(Lists!$E$2:$E$133,'Quarterly Information'!$S683,Exchange_Value))/1000,Z683*SUMIF(Lists!$E$2:$E$133,$I683,Exchange_Value)/1000),1)</f>
        <v>0</v>
      </c>
      <c r="CD683" s="218">
        <f>ROUND(IF($I683="Other HFC Blend",(AA683*$L683*SUMIF(Lists!$E$2:$E$133,'Quarterly Information'!$K683,Exchange_Value)+AA683*$N683*SUMIF(Lists!$E$2:$E$133,'Quarterly Information'!$M683,Exchange_Value)+AA683*$P683*SUMIF(Lists!$E$2:$E$133,'Quarterly Information'!$O683,Exchange_Value)+AA683*$R683*SUMIF(Lists!$E$2:$E$133,'Quarterly Information'!$Q683,Exchange_Value)+AA683*$T683*SUMIF(Lists!$E$2:$E$133,'Quarterly Information'!$S683,Exchange_Value))/1000,AA683*SUMIF(Lists!$E$2:$E$133,$I683,Exchange_Value)/1000),1)</f>
        <v>0</v>
      </c>
      <c r="CE683" s="218">
        <f>ROUND(IF($I683="Other HFC Blend",(AB683*$L683*SUMIF(Lists!$E$2:$E$133,'Quarterly Information'!$K683,Exchange_Value)+AB683*$N683*SUMIF(Lists!$E$2:$E$133,'Quarterly Information'!$M683,Exchange_Value)+AB683*$P683*SUMIF(Lists!$E$2:$E$133,'Quarterly Information'!$O683,Exchange_Value)+AB683*$R683*SUMIF(Lists!$E$2:$E$133,'Quarterly Information'!$Q683,Exchange_Value)+AB683*$T683*SUMIF(Lists!$E$2:$E$133,'Quarterly Information'!$S683,Exchange_Value))/1000,AB683*SUMIF(Lists!$E$2:$E$133,$I683,Exchange_Value)/1000),1)</f>
        <v>0</v>
      </c>
      <c r="CF683" s="218">
        <f>ROUND(IF($I683="Other HFC Blend",(AC683*$L683*SUMIF(Lists!$E$2:$E$133,'Quarterly Information'!$K683,Exchange_Value)+AC683*$N683*SUMIF(Lists!$E$2:$E$133,'Quarterly Information'!$M683,Exchange_Value)+AC683*$P683*SUMIF(Lists!$E$2:$E$133,'Quarterly Information'!$O683,Exchange_Value)+AC683*$R683*SUMIF(Lists!$E$2:$E$133,'Quarterly Information'!$Q683,Exchange_Value)+AC683*$T683*SUMIF(Lists!$E$2:$E$133,'Quarterly Information'!$S683,Exchange_Value))/1000,AC683*SUMIF(Lists!$E$2:$E$133,$I683,Exchange_Value)/1000),1)</f>
        <v>0</v>
      </c>
      <c r="CG683" s="218">
        <f>ROUND(IF($I683="Other HFC Blend",(AD683*$L683*SUMIF(Lists!$E$2:$E$133,'Quarterly Information'!$K683,Exchange_Value)+AD683*$N683*SUMIF(Lists!$E$2:$E$133,'Quarterly Information'!$M683,Exchange_Value)+AD683*$P683*SUMIF(Lists!$E$2:$E$133,'Quarterly Information'!$O683,Exchange_Value)+AD683*$R683*SUMIF(Lists!$E$2:$E$133,'Quarterly Information'!$Q683,Exchange_Value)+AD683*$T683*SUMIF(Lists!$E$2:$E$133,'Quarterly Information'!$S683,Exchange_Value))/1000,AD683*SUMIF(Lists!$E$2:$E$133,$I683,Exchange_Value)/1000),1)</f>
        <v>0</v>
      </c>
      <c r="CH683" s="218">
        <f>ROUND(IF($I683="Other HFC Blend",(AE683*$L683*SUMIF(Lists!$E$2:$E$133,'Quarterly Information'!$K683,Exchange_Value)+AE683*$N683*SUMIF(Lists!$E$2:$E$133,'Quarterly Information'!$M683,Exchange_Value)+AE683*$P683*SUMIF(Lists!$E$2:$E$133,'Quarterly Information'!$O683,Exchange_Value)+AE683*$R683*SUMIF(Lists!$E$2:$E$133,'Quarterly Information'!$Q683,Exchange_Value)+AE683*$T683*SUMIF(Lists!$E$2:$E$133,'Quarterly Information'!$S683,Exchange_Value))/1000,AE683*SUMIF(Lists!$E$2:$E$133,$I683,Exchange_Value)/1000),1)</f>
        <v>0</v>
      </c>
      <c r="CI683" s="218">
        <f>ROUND(IF($I683="Other HFC Blend",(AF683*$L683*SUMIF(Lists!$E$2:$E$133,'Quarterly Information'!$K683,Exchange_Value)+AF683*$N683*SUMIF(Lists!$E$2:$E$133,'Quarterly Information'!$M683,Exchange_Value)+AF683*$P683*SUMIF(Lists!$E$2:$E$133,'Quarterly Information'!$O683,Exchange_Value)+AF683*$R683*SUMIF(Lists!$E$2:$E$133,'Quarterly Information'!$Q683,Exchange_Value)+AF683*$T683*SUMIF(Lists!$E$2:$E$133,'Quarterly Information'!$S683,Exchange_Value))/1000,AF683*SUMIF(Lists!$E$2:$E$133,$I683,Exchange_Value)/1000),1)</f>
        <v>0</v>
      </c>
    </row>
    <row r="684" spans="1:87" ht="14" x14ac:dyDescent="0.25">
      <c r="A684" s="39">
        <v>642</v>
      </c>
      <c r="B684" s="90" t="str">
        <f t="shared" ref="B684:B747" si="471">IF(C684&gt;0,A684,"")</f>
        <v/>
      </c>
      <c r="C684" s="159"/>
      <c r="D684" s="91"/>
      <c r="E684" s="174"/>
      <c r="F684" s="92"/>
      <c r="G684" s="93"/>
      <c r="H684" s="94"/>
      <c r="I684" s="92"/>
      <c r="J684" s="200"/>
      <c r="K684" s="210"/>
      <c r="L684" s="95"/>
      <c r="M684" s="92"/>
      <c r="N684" s="95"/>
      <c r="O684" s="92"/>
      <c r="P684" s="95"/>
      <c r="Q684" s="128"/>
      <c r="R684" s="95"/>
      <c r="S684" s="128"/>
      <c r="T684" s="211"/>
      <c r="U684" s="203"/>
      <c r="V684" s="92"/>
      <c r="W684" s="96"/>
      <c r="X684" s="92"/>
      <c r="Y684" s="220"/>
      <c r="Z684" s="226"/>
      <c r="AA684" s="165"/>
      <c r="AB684" s="165"/>
      <c r="AC684" s="165"/>
      <c r="AD684" s="165"/>
      <c r="AE684" s="165"/>
      <c r="AF684" s="168"/>
      <c r="AG684"/>
      <c r="AH684" s="107">
        <f t="shared" si="430"/>
        <v>0</v>
      </c>
      <c r="AI684" s="107">
        <f t="shared" si="431"/>
        <v>0</v>
      </c>
      <c r="AJ684" s="107">
        <f t="shared" si="432"/>
        <v>0</v>
      </c>
      <c r="AK684" s="107">
        <f t="shared" si="433"/>
        <v>0</v>
      </c>
      <c r="AL684" s="107">
        <f t="shared" si="434"/>
        <v>0</v>
      </c>
      <c r="AM684" s="107">
        <f t="shared" ref="AM684:AM747" si="472">IF(F684="No",J684,0)</f>
        <v>0</v>
      </c>
      <c r="AO684" s="161" t="e">
        <f t="shared" si="435"/>
        <v>#DIV/0!</v>
      </c>
      <c r="AP684" s="161" t="e">
        <f t="shared" si="436"/>
        <v>#DIV/0!</v>
      </c>
      <c r="AQ684" s="161" t="e">
        <f t="shared" si="437"/>
        <v>#DIV/0!</v>
      </c>
      <c r="AR684" s="161" t="e">
        <f t="shared" si="438"/>
        <v>#DIV/0!</v>
      </c>
      <c r="AS684" s="161" t="e">
        <f t="shared" si="439"/>
        <v>#DIV/0!</v>
      </c>
      <c r="AT684" s="107">
        <f t="shared" si="440"/>
        <v>0</v>
      </c>
      <c r="AU684" s="161" t="e">
        <f t="shared" si="441"/>
        <v>#DIV/0!</v>
      </c>
      <c r="AV684" s="161" t="e">
        <f t="shared" si="442"/>
        <v>#DIV/0!</v>
      </c>
      <c r="AW684" s="161" t="e">
        <f t="shared" si="443"/>
        <v>#DIV/0!</v>
      </c>
      <c r="AX684" s="161" t="e">
        <f t="shared" si="444"/>
        <v>#DIV/0!</v>
      </c>
      <c r="AY684" s="161" t="e">
        <f t="shared" si="445"/>
        <v>#DIV/0!</v>
      </c>
      <c r="AZ684" s="107">
        <f t="shared" si="446"/>
        <v>0</v>
      </c>
      <c r="BA684" s="161" t="e">
        <f t="shared" si="447"/>
        <v>#DIV/0!</v>
      </c>
      <c r="BB684" s="161" t="e">
        <f t="shared" si="448"/>
        <v>#DIV/0!</v>
      </c>
      <c r="BC684" s="161" t="e">
        <f t="shared" si="449"/>
        <v>#DIV/0!</v>
      </c>
      <c r="BD684" s="161" t="e">
        <f t="shared" si="450"/>
        <v>#DIV/0!</v>
      </c>
      <c r="BE684" s="161" t="e">
        <f t="shared" si="451"/>
        <v>#DIV/0!</v>
      </c>
      <c r="BF684" s="107">
        <f t="shared" si="452"/>
        <v>0</v>
      </c>
      <c r="BG684" s="161" t="e">
        <f t="shared" si="453"/>
        <v>#DIV/0!</v>
      </c>
      <c r="BH684" s="161" t="e">
        <f t="shared" si="454"/>
        <v>#DIV/0!</v>
      </c>
      <c r="BI684" s="161" t="e">
        <f t="shared" si="455"/>
        <v>#DIV/0!</v>
      </c>
      <c r="BJ684" s="161" t="e">
        <f t="shared" si="456"/>
        <v>#DIV/0!</v>
      </c>
      <c r="BK684" s="161" t="e">
        <f t="shared" si="457"/>
        <v>#DIV/0!</v>
      </c>
      <c r="BL684" s="107">
        <f t="shared" si="458"/>
        <v>0</v>
      </c>
      <c r="BM684" s="161" t="e">
        <f t="shared" si="459"/>
        <v>#DIV/0!</v>
      </c>
      <c r="BN684" s="161" t="e">
        <f t="shared" si="460"/>
        <v>#DIV/0!</v>
      </c>
      <c r="BO684" s="161" t="e">
        <f t="shared" si="461"/>
        <v>#DIV/0!</v>
      </c>
      <c r="BP684" s="161" t="e">
        <f t="shared" si="462"/>
        <v>#DIV/0!</v>
      </c>
      <c r="BQ684" s="161" t="e">
        <f t="shared" si="463"/>
        <v>#DIV/0!</v>
      </c>
      <c r="BR684" s="107">
        <f t="shared" si="464"/>
        <v>0</v>
      </c>
      <c r="BS684" s="161" t="e">
        <f t="shared" si="465"/>
        <v>#DIV/0!</v>
      </c>
      <c r="BT684" s="161" t="e">
        <f t="shared" si="466"/>
        <v>#DIV/0!</v>
      </c>
      <c r="BU684" s="161" t="e">
        <f t="shared" si="467"/>
        <v>#DIV/0!</v>
      </c>
      <c r="BV684" s="161" t="e">
        <f t="shared" si="468"/>
        <v>#DIV/0!</v>
      </c>
      <c r="BW684" s="161" t="e">
        <f t="shared" si="469"/>
        <v>#DIV/0!</v>
      </c>
      <c r="BX684" s="107">
        <f t="shared" si="470"/>
        <v>0</v>
      </c>
      <c r="BZ684" s="40" t="e">
        <f>VLOOKUP(I684,Lists!$D$2:$D$19,1,FALSE)</f>
        <v>#N/A</v>
      </c>
      <c r="CA684" s="40" t="e">
        <f>VLOOKUP($I684,Blends!$B$2:$B$115,1,FALSE)</f>
        <v>#N/A</v>
      </c>
      <c r="CC684" s="218">
        <f>ROUND(IF($I684="Other HFC Blend",(Z684*$L684*SUMIF(Lists!$E$2:$E$133,'Quarterly Information'!$K684,Exchange_Value)+Z684*$N684*SUMIF(Lists!$E$2:$E$133,'Quarterly Information'!$M684,Exchange_Value)+Z684*$P684*SUMIF(Lists!$E$2:$E$133,'Quarterly Information'!$O684,Exchange_Value)+Z684*$R684*SUMIF(Lists!$E$2:$E$133,'Quarterly Information'!$Q684,Exchange_Value)+Z684*$T684*SUMIF(Lists!$E$2:$E$133,'Quarterly Information'!$S684,Exchange_Value))/1000,Z684*SUMIF(Lists!$E$2:$E$133,$I684,Exchange_Value)/1000),1)</f>
        <v>0</v>
      </c>
      <c r="CD684" s="218">
        <f>ROUND(IF($I684="Other HFC Blend",(AA684*$L684*SUMIF(Lists!$E$2:$E$133,'Quarterly Information'!$K684,Exchange_Value)+AA684*$N684*SUMIF(Lists!$E$2:$E$133,'Quarterly Information'!$M684,Exchange_Value)+AA684*$P684*SUMIF(Lists!$E$2:$E$133,'Quarterly Information'!$O684,Exchange_Value)+AA684*$R684*SUMIF(Lists!$E$2:$E$133,'Quarterly Information'!$Q684,Exchange_Value)+AA684*$T684*SUMIF(Lists!$E$2:$E$133,'Quarterly Information'!$S684,Exchange_Value))/1000,AA684*SUMIF(Lists!$E$2:$E$133,$I684,Exchange_Value)/1000),1)</f>
        <v>0</v>
      </c>
      <c r="CE684" s="218">
        <f>ROUND(IF($I684="Other HFC Blend",(AB684*$L684*SUMIF(Lists!$E$2:$E$133,'Quarterly Information'!$K684,Exchange_Value)+AB684*$N684*SUMIF(Lists!$E$2:$E$133,'Quarterly Information'!$M684,Exchange_Value)+AB684*$P684*SUMIF(Lists!$E$2:$E$133,'Quarterly Information'!$O684,Exchange_Value)+AB684*$R684*SUMIF(Lists!$E$2:$E$133,'Quarterly Information'!$Q684,Exchange_Value)+AB684*$T684*SUMIF(Lists!$E$2:$E$133,'Quarterly Information'!$S684,Exchange_Value))/1000,AB684*SUMIF(Lists!$E$2:$E$133,$I684,Exchange_Value)/1000),1)</f>
        <v>0</v>
      </c>
      <c r="CF684" s="218">
        <f>ROUND(IF($I684="Other HFC Blend",(AC684*$L684*SUMIF(Lists!$E$2:$E$133,'Quarterly Information'!$K684,Exchange_Value)+AC684*$N684*SUMIF(Lists!$E$2:$E$133,'Quarterly Information'!$M684,Exchange_Value)+AC684*$P684*SUMIF(Lists!$E$2:$E$133,'Quarterly Information'!$O684,Exchange_Value)+AC684*$R684*SUMIF(Lists!$E$2:$E$133,'Quarterly Information'!$Q684,Exchange_Value)+AC684*$T684*SUMIF(Lists!$E$2:$E$133,'Quarterly Information'!$S684,Exchange_Value))/1000,AC684*SUMIF(Lists!$E$2:$E$133,$I684,Exchange_Value)/1000),1)</f>
        <v>0</v>
      </c>
      <c r="CG684" s="218">
        <f>ROUND(IF($I684="Other HFC Blend",(AD684*$L684*SUMIF(Lists!$E$2:$E$133,'Quarterly Information'!$K684,Exchange_Value)+AD684*$N684*SUMIF(Lists!$E$2:$E$133,'Quarterly Information'!$M684,Exchange_Value)+AD684*$P684*SUMIF(Lists!$E$2:$E$133,'Quarterly Information'!$O684,Exchange_Value)+AD684*$R684*SUMIF(Lists!$E$2:$E$133,'Quarterly Information'!$Q684,Exchange_Value)+AD684*$T684*SUMIF(Lists!$E$2:$E$133,'Quarterly Information'!$S684,Exchange_Value))/1000,AD684*SUMIF(Lists!$E$2:$E$133,$I684,Exchange_Value)/1000),1)</f>
        <v>0</v>
      </c>
      <c r="CH684" s="218">
        <f>ROUND(IF($I684="Other HFC Blend",(AE684*$L684*SUMIF(Lists!$E$2:$E$133,'Quarterly Information'!$K684,Exchange_Value)+AE684*$N684*SUMIF(Lists!$E$2:$E$133,'Quarterly Information'!$M684,Exchange_Value)+AE684*$P684*SUMIF(Lists!$E$2:$E$133,'Quarterly Information'!$O684,Exchange_Value)+AE684*$R684*SUMIF(Lists!$E$2:$E$133,'Quarterly Information'!$Q684,Exchange_Value)+AE684*$T684*SUMIF(Lists!$E$2:$E$133,'Quarterly Information'!$S684,Exchange_Value))/1000,AE684*SUMIF(Lists!$E$2:$E$133,$I684,Exchange_Value)/1000),1)</f>
        <v>0</v>
      </c>
      <c r="CI684" s="218">
        <f>ROUND(IF($I684="Other HFC Blend",(AF684*$L684*SUMIF(Lists!$E$2:$E$133,'Quarterly Information'!$K684,Exchange_Value)+AF684*$N684*SUMIF(Lists!$E$2:$E$133,'Quarterly Information'!$M684,Exchange_Value)+AF684*$P684*SUMIF(Lists!$E$2:$E$133,'Quarterly Information'!$O684,Exchange_Value)+AF684*$R684*SUMIF(Lists!$E$2:$E$133,'Quarterly Information'!$Q684,Exchange_Value)+AF684*$T684*SUMIF(Lists!$E$2:$E$133,'Quarterly Information'!$S684,Exchange_Value))/1000,AF684*SUMIF(Lists!$E$2:$E$133,$I684,Exchange_Value)/1000),1)</f>
        <v>0</v>
      </c>
    </row>
    <row r="685" spans="1:87" ht="14" x14ac:dyDescent="0.25">
      <c r="A685" s="39">
        <v>643</v>
      </c>
      <c r="B685" s="90" t="str">
        <f t="shared" si="471"/>
        <v/>
      </c>
      <c r="C685" s="159"/>
      <c r="D685" s="91"/>
      <c r="E685" s="174"/>
      <c r="F685" s="92"/>
      <c r="G685" s="93"/>
      <c r="H685" s="94"/>
      <c r="I685" s="92"/>
      <c r="J685" s="200"/>
      <c r="K685" s="210"/>
      <c r="L685" s="95"/>
      <c r="M685" s="92"/>
      <c r="N685" s="95"/>
      <c r="O685" s="92"/>
      <c r="P685" s="95"/>
      <c r="Q685" s="128"/>
      <c r="R685" s="95"/>
      <c r="S685" s="128"/>
      <c r="T685" s="211"/>
      <c r="U685" s="203"/>
      <c r="V685" s="92"/>
      <c r="W685" s="96"/>
      <c r="X685" s="92"/>
      <c r="Y685" s="220"/>
      <c r="Z685" s="226"/>
      <c r="AA685" s="165"/>
      <c r="AB685" s="165"/>
      <c r="AC685" s="165"/>
      <c r="AD685" s="165"/>
      <c r="AE685" s="165"/>
      <c r="AF685" s="168"/>
      <c r="AG685"/>
      <c r="AH685" s="107">
        <f t="shared" si="430"/>
        <v>0</v>
      </c>
      <c r="AI685" s="107">
        <f t="shared" si="431"/>
        <v>0</v>
      </c>
      <c r="AJ685" s="107">
        <f t="shared" si="432"/>
        <v>0</v>
      </c>
      <c r="AK685" s="107">
        <f t="shared" si="433"/>
        <v>0</v>
      </c>
      <c r="AL685" s="107">
        <f t="shared" si="434"/>
        <v>0</v>
      </c>
      <c r="AM685" s="107">
        <f t="shared" si="472"/>
        <v>0</v>
      </c>
      <c r="AO685" s="161" t="e">
        <f t="shared" si="435"/>
        <v>#DIV/0!</v>
      </c>
      <c r="AP685" s="161" t="e">
        <f t="shared" si="436"/>
        <v>#DIV/0!</v>
      </c>
      <c r="AQ685" s="161" t="e">
        <f t="shared" si="437"/>
        <v>#DIV/0!</v>
      </c>
      <c r="AR685" s="161" t="e">
        <f t="shared" si="438"/>
        <v>#DIV/0!</v>
      </c>
      <c r="AS685" s="161" t="e">
        <f t="shared" si="439"/>
        <v>#DIV/0!</v>
      </c>
      <c r="AT685" s="107">
        <f t="shared" si="440"/>
        <v>0</v>
      </c>
      <c r="AU685" s="161" t="e">
        <f t="shared" si="441"/>
        <v>#DIV/0!</v>
      </c>
      <c r="AV685" s="161" t="e">
        <f t="shared" si="442"/>
        <v>#DIV/0!</v>
      </c>
      <c r="AW685" s="161" t="e">
        <f t="shared" si="443"/>
        <v>#DIV/0!</v>
      </c>
      <c r="AX685" s="161" t="e">
        <f t="shared" si="444"/>
        <v>#DIV/0!</v>
      </c>
      <c r="AY685" s="161" t="e">
        <f t="shared" si="445"/>
        <v>#DIV/0!</v>
      </c>
      <c r="AZ685" s="107">
        <f t="shared" si="446"/>
        <v>0</v>
      </c>
      <c r="BA685" s="161" t="e">
        <f t="shared" si="447"/>
        <v>#DIV/0!</v>
      </c>
      <c r="BB685" s="161" t="e">
        <f t="shared" si="448"/>
        <v>#DIV/0!</v>
      </c>
      <c r="BC685" s="161" t="e">
        <f t="shared" si="449"/>
        <v>#DIV/0!</v>
      </c>
      <c r="BD685" s="161" t="e">
        <f t="shared" si="450"/>
        <v>#DIV/0!</v>
      </c>
      <c r="BE685" s="161" t="e">
        <f t="shared" si="451"/>
        <v>#DIV/0!</v>
      </c>
      <c r="BF685" s="107">
        <f t="shared" si="452"/>
        <v>0</v>
      </c>
      <c r="BG685" s="161" t="e">
        <f t="shared" si="453"/>
        <v>#DIV/0!</v>
      </c>
      <c r="BH685" s="161" t="e">
        <f t="shared" si="454"/>
        <v>#DIV/0!</v>
      </c>
      <c r="BI685" s="161" t="e">
        <f t="shared" si="455"/>
        <v>#DIV/0!</v>
      </c>
      <c r="BJ685" s="161" t="e">
        <f t="shared" si="456"/>
        <v>#DIV/0!</v>
      </c>
      <c r="BK685" s="161" t="e">
        <f t="shared" si="457"/>
        <v>#DIV/0!</v>
      </c>
      <c r="BL685" s="107">
        <f t="shared" si="458"/>
        <v>0</v>
      </c>
      <c r="BM685" s="161" t="e">
        <f t="shared" si="459"/>
        <v>#DIV/0!</v>
      </c>
      <c r="BN685" s="161" t="e">
        <f t="shared" si="460"/>
        <v>#DIV/0!</v>
      </c>
      <c r="BO685" s="161" t="e">
        <f t="shared" si="461"/>
        <v>#DIV/0!</v>
      </c>
      <c r="BP685" s="161" t="e">
        <f t="shared" si="462"/>
        <v>#DIV/0!</v>
      </c>
      <c r="BQ685" s="161" t="e">
        <f t="shared" si="463"/>
        <v>#DIV/0!</v>
      </c>
      <c r="BR685" s="107">
        <f t="shared" si="464"/>
        <v>0</v>
      </c>
      <c r="BS685" s="161" t="e">
        <f t="shared" si="465"/>
        <v>#DIV/0!</v>
      </c>
      <c r="BT685" s="161" t="e">
        <f t="shared" si="466"/>
        <v>#DIV/0!</v>
      </c>
      <c r="BU685" s="161" t="e">
        <f t="shared" si="467"/>
        <v>#DIV/0!</v>
      </c>
      <c r="BV685" s="161" t="e">
        <f t="shared" si="468"/>
        <v>#DIV/0!</v>
      </c>
      <c r="BW685" s="161" t="e">
        <f t="shared" si="469"/>
        <v>#DIV/0!</v>
      </c>
      <c r="BX685" s="107">
        <f t="shared" si="470"/>
        <v>0</v>
      </c>
      <c r="BZ685" s="40" t="e">
        <f>VLOOKUP(I685,Lists!$D$2:$D$19,1,FALSE)</f>
        <v>#N/A</v>
      </c>
      <c r="CA685" s="40" t="e">
        <f>VLOOKUP($I685,Blends!$B$2:$B$115,1,FALSE)</f>
        <v>#N/A</v>
      </c>
      <c r="CC685" s="218">
        <f>ROUND(IF($I685="Other HFC Blend",(Z685*$L685*SUMIF(Lists!$E$2:$E$133,'Quarterly Information'!$K685,Exchange_Value)+Z685*$N685*SUMIF(Lists!$E$2:$E$133,'Quarterly Information'!$M685,Exchange_Value)+Z685*$P685*SUMIF(Lists!$E$2:$E$133,'Quarterly Information'!$O685,Exchange_Value)+Z685*$R685*SUMIF(Lists!$E$2:$E$133,'Quarterly Information'!$Q685,Exchange_Value)+Z685*$T685*SUMIF(Lists!$E$2:$E$133,'Quarterly Information'!$S685,Exchange_Value))/1000,Z685*SUMIF(Lists!$E$2:$E$133,$I685,Exchange_Value)/1000),1)</f>
        <v>0</v>
      </c>
      <c r="CD685" s="218">
        <f>ROUND(IF($I685="Other HFC Blend",(AA685*$L685*SUMIF(Lists!$E$2:$E$133,'Quarterly Information'!$K685,Exchange_Value)+AA685*$N685*SUMIF(Lists!$E$2:$E$133,'Quarterly Information'!$M685,Exchange_Value)+AA685*$P685*SUMIF(Lists!$E$2:$E$133,'Quarterly Information'!$O685,Exchange_Value)+AA685*$R685*SUMIF(Lists!$E$2:$E$133,'Quarterly Information'!$Q685,Exchange_Value)+AA685*$T685*SUMIF(Lists!$E$2:$E$133,'Quarterly Information'!$S685,Exchange_Value))/1000,AA685*SUMIF(Lists!$E$2:$E$133,$I685,Exchange_Value)/1000),1)</f>
        <v>0</v>
      </c>
      <c r="CE685" s="218">
        <f>ROUND(IF($I685="Other HFC Blend",(AB685*$L685*SUMIF(Lists!$E$2:$E$133,'Quarterly Information'!$K685,Exchange_Value)+AB685*$N685*SUMIF(Lists!$E$2:$E$133,'Quarterly Information'!$M685,Exchange_Value)+AB685*$P685*SUMIF(Lists!$E$2:$E$133,'Quarterly Information'!$O685,Exchange_Value)+AB685*$R685*SUMIF(Lists!$E$2:$E$133,'Quarterly Information'!$Q685,Exchange_Value)+AB685*$T685*SUMIF(Lists!$E$2:$E$133,'Quarterly Information'!$S685,Exchange_Value))/1000,AB685*SUMIF(Lists!$E$2:$E$133,$I685,Exchange_Value)/1000),1)</f>
        <v>0</v>
      </c>
      <c r="CF685" s="218">
        <f>ROUND(IF($I685="Other HFC Blend",(AC685*$L685*SUMIF(Lists!$E$2:$E$133,'Quarterly Information'!$K685,Exchange_Value)+AC685*$N685*SUMIF(Lists!$E$2:$E$133,'Quarterly Information'!$M685,Exchange_Value)+AC685*$P685*SUMIF(Lists!$E$2:$E$133,'Quarterly Information'!$O685,Exchange_Value)+AC685*$R685*SUMIF(Lists!$E$2:$E$133,'Quarterly Information'!$Q685,Exchange_Value)+AC685*$T685*SUMIF(Lists!$E$2:$E$133,'Quarterly Information'!$S685,Exchange_Value))/1000,AC685*SUMIF(Lists!$E$2:$E$133,$I685,Exchange_Value)/1000),1)</f>
        <v>0</v>
      </c>
      <c r="CG685" s="218">
        <f>ROUND(IF($I685="Other HFC Blend",(AD685*$L685*SUMIF(Lists!$E$2:$E$133,'Quarterly Information'!$K685,Exchange_Value)+AD685*$N685*SUMIF(Lists!$E$2:$E$133,'Quarterly Information'!$M685,Exchange_Value)+AD685*$P685*SUMIF(Lists!$E$2:$E$133,'Quarterly Information'!$O685,Exchange_Value)+AD685*$R685*SUMIF(Lists!$E$2:$E$133,'Quarterly Information'!$Q685,Exchange_Value)+AD685*$T685*SUMIF(Lists!$E$2:$E$133,'Quarterly Information'!$S685,Exchange_Value))/1000,AD685*SUMIF(Lists!$E$2:$E$133,$I685,Exchange_Value)/1000),1)</f>
        <v>0</v>
      </c>
      <c r="CH685" s="218">
        <f>ROUND(IF($I685="Other HFC Blend",(AE685*$L685*SUMIF(Lists!$E$2:$E$133,'Quarterly Information'!$K685,Exchange_Value)+AE685*$N685*SUMIF(Lists!$E$2:$E$133,'Quarterly Information'!$M685,Exchange_Value)+AE685*$P685*SUMIF(Lists!$E$2:$E$133,'Quarterly Information'!$O685,Exchange_Value)+AE685*$R685*SUMIF(Lists!$E$2:$E$133,'Quarterly Information'!$Q685,Exchange_Value)+AE685*$T685*SUMIF(Lists!$E$2:$E$133,'Quarterly Information'!$S685,Exchange_Value))/1000,AE685*SUMIF(Lists!$E$2:$E$133,$I685,Exchange_Value)/1000),1)</f>
        <v>0</v>
      </c>
      <c r="CI685" s="218">
        <f>ROUND(IF($I685="Other HFC Blend",(AF685*$L685*SUMIF(Lists!$E$2:$E$133,'Quarterly Information'!$K685,Exchange_Value)+AF685*$N685*SUMIF(Lists!$E$2:$E$133,'Quarterly Information'!$M685,Exchange_Value)+AF685*$P685*SUMIF(Lists!$E$2:$E$133,'Quarterly Information'!$O685,Exchange_Value)+AF685*$R685*SUMIF(Lists!$E$2:$E$133,'Quarterly Information'!$Q685,Exchange_Value)+AF685*$T685*SUMIF(Lists!$E$2:$E$133,'Quarterly Information'!$S685,Exchange_Value))/1000,AF685*SUMIF(Lists!$E$2:$E$133,$I685,Exchange_Value)/1000),1)</f>
        <v>0</v>
      </c>
    </row>
    <row r="686" spans="1:87" ht="14" x14ac:dyDescent="0.25">
      <c r="A686" s="39">
        <v>644</v>
      </c>
      <c r="B686" s="90" t="str">
        <f t="shared" si="471"/>
        <v/>
      </c>
      <c r="C686" s="159"/>
      <c r="D686" s="91"/>
      <c r="E686" s="174"/>
      <c r="F686" s="92"/>
      <c r="G686" s="93"/>
      <c r="H686" s="94"/>
      <c r="I686" s="92"/>
      <c r="J686" s="200"/>
      <c r="K686" s="210"/>
      <c r="L686" s="95"/>
      <c r="M686" s="92"/>
      <c r="N686" s="95"/>
      <c r="O686" s="92"/>
      <c r="P686" s="95"/>
      <c r="Q686" s="128"/>
      <c r="R686" s="95"/>
      <c r="S686" s="128"/>
      <c r="T686" s="211"/>
      <c r="U686" s="203"/>
      <c r="V686" s="92"/>
      <c r="W686" s="96"/>
      <c r="X686" s="92"/>
      <c r="Y686" s="220"/>
      <c r="Z686" s="226"/>
      <c r="AA686" s="165"/>
      <c r="AB686" s="165"/>
      <c r="AC686" s="165"/>
      <c r="AD686" s="165"/>
      <c r="AE686" s="165"/>
      <c r="AF686" s="168"/>
      <c r="AG686"/>
      <c r="AH686" s="107">
        <f t="shared" si="430"/>
        <v>0</v>
      </c>
      <c r="AI686" s="107">
        <f t="shared" si="431"/>
        <v>0</v>
      </c>
      <c r="AJ686" s="107">
        <f t="shared" si="432"/>
        <v>0</v>
      </c>
      <c r="AK686" s="107">
        <f t="shared" si="433"/>
        <v>0</v>
      </c>
      <c r="AL686" s="107">
        <f t="shared" si="434"/>
        <v>0</v>
      </c>
      <c r="AM686" s="107">
        <f t="shared" si="472"/>
        <v>0</v>
      </c>
      <c r="AO686" s="161" t="e">
        <f t="shared" si="435"/>
        <v>#DIV/0!</v>
      </c>
      <c r="AP686" s="161" t="e">
        <f t="shared" si="436"/>
        <v>#DIV/0!</v>
      </c>
      <c r="AQ686" s="161" t="e">
        <f t="shared" si="437"/>
        <v>#DIV/0!</v>
      </c>
      <c r="AR686" s="161" t="e">
        <f t="shared" si="438"/>
        <v>#DIV/0!</v>
      </c>
      <c r="AS686" s="161" t="e">
        <f t="shared" si="439"/>
        <v>#DIV/0!</v>
      </c>
      <c r="AT686" s="107">
        <f t="shared" si="440"/>
        <v>0</v>
      </c>
      <c r="AU686" s="161" t="e">
        <f t="shared" si="441"/>
        <v>#DIV/0!</v>
      </c>
      <c r="AV686" s="161" t="e">
        <f t="shared" si="442"/>
        <v>#DIV/0!</v>
      </c>
      <c r="AW686" s="161" t="e">
        <f t="shared" si="443"/>
        <v>#DIV/0!</v>
      </c>
      <c r="AX686" s="161" t="e">
        <f t="shared" si="444"/>
        <v>#DIV/0!</v>
      </c>
      <c r="AY686" s="161" t="e">
        <f t="shared" si="445"/>
        <v>#DIV/0!</v>
      </c>
      <c r="AZ686" s="107">
        <f t="shared" si="446"/>
        <v>0</v>
      </c>
      <c r="BA686" s="161" t="e">
        <f t="shared" si="447"/>
        <v>#DIV/0!</v>
      </c>
      <c r="BB686" s="161" t="e">
        <f t="shared" si="448"/>
        <v>#DIV/0!</v>
      </c>
      <c r="BC686" s="161" t="e">
        <f t="shared" si="449"/>
        <v>#DIV/0!</v>
      </c>
      <c r="BD686" s="161" t="e">
        <f t="shared" si="450"/>
        <v>#DIV/0!</v>
      </c>
      <c r="BE686" s="161" t="e">
        <f t="shared" si="451"/>
        <v>#DIV/0!</v>
      </c>
      <c r="BF686" s="107">
        <f t="shared" si="452"/>
        <v>0</v>
      </c>
      <c r="BG686" s="161" t="e">
        <f t="shared" si="453"/>
        <v>#DIV/0!</v>
      </c>
      <c r="BH686" s="161" t="e">
        <f t="shared" si="454"/>
        <v>#DIV/0!</v>
      </c>
      <c r="BI686" s="161" t="e">
        <f t="shared" si="455"/>
        <v>#DIV/0!</v>
      </c>
      <c r="BJ686" s="161" t="e">
        <f t="shared" si="456"/>
        <v>#DIV/0!</v>
      </c>
      <c r="BK686" s="161" t="e">
        <f t="shared" si="457"/>
        <v>#DIV/0!</v>
      </c>
      <c r="BL686" s="107">
        <f t="shared" si="458"/>
        <v>0</v>
      </c>
      <c r="BM686" s="161" t="e">
        <f t="shared" si="459"/>
        <v>#DIV/0!</v>
      </c>
      <c r="BN686" s="161" t="e">
        <f t="shared" si="460"/>
        <v>#DIV/0!</v>
      </c>
      <c r="BO686" s="161" t="e">
        <f t="shared" si="461"/>
        <v>#DIV/0!</v>
      </c>
      <c r="BP686" s="161" t="e">
        <f t="shared" si="462"/>
        <v>#DIV/0!</v>
      </c>
      <c r="BQ686" s="161" t="e">
        <f t="shared" si="463"/>
        <v>#DIV/0!</v>
      </c>
      <c r="BR686" s="107">
        <f t="shared" si="464"/>
        <v>0</v>
      </c>
      <c r="BS686" s="161" t="e">
        <f t="shared" si="465"/>
        <v>#DIV/0!</v>
      </c>
      <c r="BT686" s="161" t="e">
        <f t="shared" si="466"/>
        <v>#DIV/0!</v>
      </c>
      <c r="BU686" s="161" t="e">
        <f t="shared" si="467"/>
        <v>#DIV/0!</v>
      </c>
      <c r="BV686" s="161" t="e">
        <f t="shared" si="468"/>
        <v>#DIV/0!</v>
      </c>
      <c r="BW686" s="161" t="e">
        <f t="shared" si="469"/>
        <v>#DIV/0!</v>
      </c>
      <c r="BX686" s="107">
        <f t="shared" si="470"/>
        <v>0</v>
      </c>
      <c r="BZ686" s="40" t="e">
        <f>VLOOKUP(I686,Lists!$D$2:$D$19,1,FALSE)</f>
        <v>#N/A</v>
      </c>
      <c r="CA686" s="40" t="e">
        <f>VLOOKUP($I686,Blends!$B$2:$B$115,1,FALSE)</f>
        <v>#N/A</v>
      </c>
      <c r="CC686" s="218">
        <f>ROUND(IF($I686="Other HFC Blend",(Z686*$L686*SUMIF(Lists!$E$2:$E$133,'Quarterly Information'!$K686,Exchange_Value)+Z686*$N686*SUMIF(Lists!$E$2:$E$133,'Quarterly Information'!$M686,Exchange_Value)+Z686*$P686*SUMIF(Lists!$E$2:$E$133,'Quarterly Information'!$O686,Exchange_Value)+Z686*$R686*SUMIF(Lists!$E$2:$E$133,'Quarterly Information'!$Q686,Exchange_Value)+Z686*$T686*SUMIF(Lists!$E$2:$E$133,'Quarterly Information'!$S686,Exchange_Value))/1000,Z686*SUMIF(Lists!$E$2:$E$133,$I686,Exchange_Value)/1000),1)</f>
        <v>0</v>
      </c>
      <c r="CD686" s="218">
        <f>ROUND(IF($I686="Other HFC Blend",(AA686*$L686*SUMIF(Lists!$E$2:$E$133,'Quarterly Information'!$K686,Exchange_Value)+AA686*$N686*SUMIF(Lists!$E$2:$E$133,'Quarterly Information'!$M686,Exchange_Value)+AA686*$P686*SUMIF(Lists!$E$2:$E$133,'Quarterly Information'!$O686,Exchange_Value)+AA686*$R686*SUMIF(Lists!$E$2:$E$133,'Quarterly Information'!$Q686,Exchange_Value)+AA686*$T686*SUMIF(Lists!$E$2:$E$133,'Quarterly Information'!$S686,Exchange_Value))/1000,AA686*SUMIF(Lists!$E$2:$E$133,$I686,Exchange_Value)/1000),1)</f>
        <v>0</v>
      </c>
      <c r="CE686" s="218">
        <f>ROUND(IF($I686="Other HFC Blend",(AB686*$L686*SUMIF(Lists!$E$2:$E$133,'Quarterly Information'!$K686,Exchange_Value)+AB686*$N686*SUMIF(Lists!$E$2:$E$133,'Quarterly Information'!$M686,Exchange_Value)+AB686*$P686*SUMIF(Lists!$E$2:$E$133,'Quarterly Information'!$O686,Exchange_Value)+AB686*$R686*SUMIF(Lists!$E$2:$E$133,'Quarterly Information'!$Q686,Exchange_Value)+AB686*$T686*SUMIF(Lists!$E$2:$E$133,'Quarterly Information'!$S686,Exchange_Value))/1000,AB686*SUMIF(Lists!$E$2:$E$133,$I686,Exchange_Value)/1000),1)</f>
        <v>0</v>
      </c>
      <c r="CF686" s="218">
        <f>ROUND(IF($I686="Other HFC Blend",(AC686*$L686*SUMIF(Lists!$E$2:$E$133,'Quarterly Information'!$K686,Exchange_Value)+AC686*$N686*SUMIF(Lists!$E$2:$E$133,'Quarterly Information'!$M686,Exchange_Value)+AC686*$P686*SUMIF(Lists!$E$2:$E$133,'Quarterly Information'!$O686,Exchange_Value)+AC686*$R686*SUMIF(Lists!$E$2:$E$133,'Quarterly Information'!$Q686,Exchange_Value)+AC686*$T686*SUMIF(Lists!$E$2:$E$133,'Quarterly Information'!$S686,Exchange_Value))/1000,AC686*SUMIF(Lists!$E$2:$E$133,$I686,Exchange_Value)/1000),1)</f>
        <v>0</v>
      </c>
      <c r="CG686" s="218">
        <f>ROUND(IF($I686="Other HFC Blend",(AD686*$L686*SUMIF(Lists!$E$2:$E$133,'Quarterly Information'!$K686,Exchange_Value)+AD686*$N686*SUMIF(Lists!$E$2:$E$133,'Quarterly Information'!$M686,Exchange_Value)+AD686*$P686*SUMIF(Lists!$E$2:$E$133,'Quarterly Information'!$O686,Exchange_Value)+AD686*$R686*SUMIF(Lists!$E$2:$E$133,'Quarterly Information'!$Q686,Exchange_Value)+AD686*$T686*SUMIF(Lists!$E$2:$E$133,'Quarterly Information'!$S686,Exchange_Value))/1000,AD686*SUMIF(Lists!$E$2:$E$133,$I686,Exchange_Value)/1000),1)</f>
        <v>0</v>
      </c>
      <c r="CH686" s="218">
        <f>ROUND(IF($I686="Other HFC Blend",(AE686*$L686*SUMIF(Lists!$E$2:$E$133,'Quarterly Information'!$K686,Exchange_Value)+AE686*$N686*SUMIF(Lists!$E$2:$E$133,'Quarterly Information'!$M686,Exchange_Value)+AE686*$P686*SUMIF(Lists!$E$2:$E$133,'Quarterly Information'!$O686,Exchange_Value)+AE686*$R686*SUMIF(Lists!$E$2:$E$133,'Quarterly Information'!$Q686,Exchange_Value)+AE686*$T686*SUMIF(Lists!$E$2:$E$133,'Quarterly Information'!$S686,Exchange_Value))/1000,AE686*SUMIF(Lists!$E$2:$E$133,$I686,Exchange_Value)/1000),1)</f>
        <v>0</v>
      </c>
      <c r="CI686" s="218">
        <f>ROUND(IF($I686="Other HFC Blend",(AF686*$L686*SUMIF(Lists!$E$2:$E$133,'Quarterly Information'!$K686,Exchange_Value)+AF686*$N686*SUMIF(Lists!$E$2:$E$133,'Quarterly Information'!$M686,Exchange_Value)+AF686*$P686*SUMIF(Lists!$E$2:$E$133,'Quarterly Information'!$O686,Exchange_Value)+AF686*$R686*SUMIF(Lists!$E$2:$E$133,'Quarterly Information'!$Q686,Exchange_Value)+AF686*$T686*SUMIF(Lists!$E$2:$E$133,'Quarterly Information'!$S686,Exchange_Value))/1000,AF686*SUMIF(Lists!$E$2:$E$133,$I686,Exchange_Value)/1000),1)</f>
        <v>0</v>
      </c>
    </row>
    <row r="687" spans="1:87" ht="14" x14ac:dyDescent="0.25">
      <c r="A687" s="39">
        <v>645</v>
      </c>
      <c r="B687" s="90" t="str">
        <f t="shared" si="471"/>
        <v/>
      </c>
      <c r="C687" s="159"/>
      <c r="D687" s="91"/>
      <c r="E687" s="174"/>
      <c r="F687" s="92"/>
      <c r="G687" s="93"/>
      <c r="H687" s="94"/>
      <c r="I687" s="92"/>
      <c r="J687" s="200"/>
      <c r="K687" s="210"/>
      <c r="L687" s="95"/>
      <c r="M687" s="92"/>
      <c r="N687" s="95"/>
      <c r="O687" s="92"/>
      <c r="P687" s="95"/>
      <c r="Q687" s="128"/>
      <c r="R687" s="95"/>
      <c r="S687" s="128"/>
      <c r="T687" s="211"/>
      <c r="U687" s="203"/>
      <c r="V687" s="92"/>
      <c r="W687" s="96"/>
      <c r="X687" s="92"/>
      <c r="Y687" s="220"/>
      <c r="Z687" s="226"/>
      <c r="AA687" s="165"/>
      <c r="AB687" s="165"/>
      <c r="AC687" s="165"/>
      <c r="AD687" s="165"/>
      <c r="AE687" s="165"/>
      <c r="AF687" s="168"/>
      <c r="AG687"/>
      <c r="AH687" s="107">
        <f t="shared" si="430"/>
        <v>0</v>
      </c>
      <c r="AI687" s="107">
        <f t="shared" si="431"/>
        <v>0</v>
      </c>
      <c r="AJ687" s="107">
        <f t="shared" si="432"/>
        <v>0</v>
      </c>
      <c r="AK687" s="107">
        <f t="shared" si="433"/>
        <v>0</v>
      </c>
      <c r="AL687" s="107">
        <f t="shared" si="434"/>
        <v>0</v>
      </c>
      <c r="AM687" s="107">
        <f t="shared" si="472"/>
        <v>0</v>
      </c>
      <c r="AO687" s="161" t="e">
        <f t="shared" si="435"/>
        <v>#DIV/0!</v>
      </c>
      <c r="AP687" s="161" t="e">
        <f t="shared" si="436"/>
        <v>#DIV/0!</v>
      </c>
      <c r="AQ687" s="161" t="e">
        <f t="shared" si="437"/>
        <v>#DIV/0!</v>
      </c>
      <c r="AR687" s="161" t="e">
        <f t="shared" si="438"/>
        <v>#DIV/0!</v>
      </c>
      <c r="AS687" s="161" t="e">
        <f t="shared" si="439"/>
        <v>#DIV/0!</v>
      </c>
      <c r="AT687" s="107">
        <f t="shared" si="440"/>
        <v>0</v>
      </c>
      <c r="AU687" s="161" t="e">
        <f t="shared" si="441"/>
        <v>#DIV/0!</v>
      </c>
      <c r="AV687" s="161" t="e">
        <f t="shared" si="442"/>
        <v>#DIV/0!</v>
      </c>
      <c r="AW687" s="161" t="e">
        <f t="shared" si="443"/>
        <v>#DIV/0!</v>
      </c>
      <c r="AX687" s="161" t="e">
        <f t="shared" si="444"/>
        <v>#DIV/0!</v>
      </c>
      <c r="AY687" s="161" t="e">
        <f t="shared" si="445"/>
        <v>#DIV/0!</v>
      </c>
      <c r="AZ687" s="107">
        <f t="shared" si="446"/>
        <v>0</v>
      </c>
      <c r="BA687" s="161" t="e">
        <f t="shared" si="447"/>
        <v>#DIV/0!</v>
      </c>
      <c r="BB687" s="161" t="e">
        <f t="shared" si="448"/>
        <v>#DIV/0!</v>
      </c>
      <c r="BC687" s="161" t="e">
        <f t="shared" si="449"/>
        <v>#DIV/0!</v>
      </c>
      <c r="BD687" s="161" t="e">
        <f t="shared" si="450"/>
        <v>#DIV/0!</v>
      </c>
      <c r="BE687" s="161" t="e">
        <f t="shared" si="451"/>
        <v>#DIV/0!</v>
      </c>
      <c r="BF687" s="107">
        <f t="shared" si="452"/>
        <v>0</v>
      </c>
      <c r="BG687" s="161" t="e">
        <f t="shared" si="453"/>
        <v>#DIV/0!</v>
      </c>
      <c r="BH687" s="161" t="e">
        <f t="shared" si="454"/>
        <v>#DIV/0!</v>
      </c>
      <c r="BI687" s="161" t="e">
        <f t="shared" si="455"/>
        <v>#DIV/0!</v>
      </c>
      <c r="BJ687" s="161" t="e">
        <f t="shared" si="456"/>
        <v>#DIV/0!</v>
      </c>
      <c r="BK687" s="161" t="e">
        <f t="shared" si="457"/>
        <v>#DIV/0!</v>
      </c>
      <c r="BL687" s="107">
        <f t="shared" si="458"/>
        <v>0</v>
      </c>
      <c r="BM687" s="161" t="e">
        <f t="shared" si="459"/>
        <v>#DIV/0!</v>
      </c>
      <c r="BN687" s="161" t="e">
        <f t="shared" si="460"/>
        <v>#DIV/0!</v>
      </c>
      <c r="BO687" s="161" t="e">
        <f t="shared" si="461"/>
        <v>#DIV/0!</v>
      </c>
      <c r="BP687" s="161" t="e">
        <f t="shared" si="462"/>
        <v>#DIV/0!</v>
      </c>
      <c r="BQ687" s="161" t="e">
        <f t="shared" si="463"/>
        <v>#DIV/0!</v>
      </c>
      <c r="BR687" s="107">
        <f t="shared" si="464"/>
        <v>0</v>
      </c>
      <c r="BS687" s="161" t="e">
        <f t="shared" si="465"/>
        <v>#DIV/0!</v>
      </c>
      <c r="BT687" s="161" t="e">
        <f t="shared" si="466"/>
        <v>#DIV/0!</v>
      </c>
      <c r="BU687" s="161" t="e">
        <f t="shared" si="467"/>
        <v>#DIV/0!</v>
      </c>
      <c r="BV687" s="161" t="e">
        <f t="shared" si="468"/>
        <v>#DIV/0!</v>
      </c>
      <c r="BW687" s="161" t="e">
        <f t="shared" si="469"/>
        <v>#DIV/0!</v>
      </c>
      <c r="BX687" s="107">
        <f t="shared" si="470"/>
        <v>0</v>
      </c>
      <c r="BZ687" s="40" t="e">
        <f>VLOOKUP(I687,Lists!$D$2:$D$19,1,FALSE)</f>
        <v>#N/A</v>
      </c>
      <c r="CA687" s="40" t="e">
        <f>VLOOKUP($I687,Blends!$B$2:$B$115,1,FALSE)</f>
        <v>#N/A</v>
      </c>
      <c r="CC687" s="218">
        <f>ROUND(IF($I687="Other HFC Blend",(Z687*$L687*SUMIF(Lists!$E$2:$E$133,'Quarterly Information'!$K687,Exchange_Value)+Z687*$N687*SUMIF(Lists!$E$2:$E$133,'Quarterly Information'!$M687,Exchange_Value)+Z687*$P687*SUMIF(Lists!$E$2:$E$133,'Quarterly Information'!$O687,Exchange_Value)+Z687*$R687*SUMIF(Lists!$E$2:$E$133,'Quarterly Information'!$Q687,Exchange_Value)+Z687*$T687*SUMIF(Lists!$E$2:$E$133,'Quarterly Information'!$S687,Exchange_Value))/1000,Z687*SUMIF(Lists!$E$2:$E$133,$I687,Exchange_Value)/1000),1)</f>
        <v>0</v>
      </c>
      <c r="CD687" s="218">
        <f>ROUND(IF($I687="Other HFC Blend",(AA687*$L687*SUMIF(Lists!$E$2:$E$133,'Quarterly Information'!$K687,Exchange_Value)+AA687*$N687*SUMIF(Lists!$E$2:$E$133,'Quarterly Information'!$M687,Exchange_Value)+AA687*$P687*SUMIF(Lists!$E$2:$E$133,'Quarterly Information'!$O687,Exchange_Value)+AA687*$R687*SUMIF(Lists!$E$2:$E$133,'Quarterly Information'!$Q687,Exchange_Value)+AA687*$T687*SUMIF(Lists!$E$2:$E$133,'Quarterly Information'!$S687,Exchange_Value))/1000,AA687*SUMIF(Lists!$E$2:$E$133,$I687,Exchange_Value)/1000),1)</f>
        <v>0</v>
      </c>
      <c r="CE687" s="218">
        <f>ROUND(IF($I687="Other HFC Blend",(AB687*$L687*SUMIF(Lists!$E$2:$E$133,'Quarterly Information'!$K687,Exchange_Value)+AB687*$N687*SUMIF(Lists!$E$2:$E$133,'Quarterly Information'!$M687,Exchange_Value)+AB687*$P687*SUMIF(Lists!$E$2:$E$133,'Quarterly Information'!$O687,Exchange_Value)+AB687*$R687*SUMIF(Lists!$E$2:$E$133,'Quarterly Information'!$Q687,Exchange_Value)+AB687*$T687*SUMIF(Lists!$E$2:$E$133,'Quarterly Information'!$S687,Exchange_Value))/1000,AB687*SUMIF(Lists!$E$2:$E$133,$I687,Exchange_Value)/1000),1)</f>
        <v>0</v>
      </c>
      <c r="CF687" s="218">
        <f>ROUND(IF($I687="Other HFC Blend",(AC687*$L687*SUMIF(Lists!$E$2:$E$133,'Quarterly Information'!$K687,Exchange_Value)+AC687*$N687*SUMIF(Lists!$E$2:$E$133,'Quarterly Information'!$M687,Exchange_Value)+AC687*$P687*SUMIF(Lists!$E$2:$E$133,'Quarterly Information'!$O687,Exchange_Value)+AC687*$R687*SUMIF(Lists!$E$2:$E$133,'Quarterly Information'!$Q687,Exchange_Value)+AC687*$T687*SUMIF(Lists!$E$2:$E$133,'Quarterly Information'!$S687,Exchange_Value))/1000,AC687*SUMIF(Lists!$E$2:$E$133,$I687,Exchange_Value)/1000),1)</f>
        <v>0</v>
      </c>
      <c r="CG687" s="218">
        <f>ROUND(IF($I687="Other HFC Blend",(AD687*$L687*SUMIF(Lists!$E$2:$E$133,'Quarterly Information'!$K687,Exchange_Value)+AD687*$N687*SUMIF(Lists!$E$2:$E$133,'Quarterly Information'!$M687,Exchange_Value)+AD687*$P687*SUMIF(Lists!$E$2:$E$133,'Quarterly Information'!$O687,Exchange_Value)+AD687*$R687*SUMIF(Lists!$E$2:$E$133,'Quarterly Information'!$Q687,Exchange_Value)+AD687*$T687*SUMIF(Lists!$E$2:$E$133,'Quarterly Information'!$S687,Exchange_Value))/1000,AD687*SUMIF(Lists!$E$2:$E$133,$I687,Exchange_Value)/1000),1)</f>
        <v>0</v>
      </c>
      <c r="CH687" s="218">
        <f>ROUND(IF($I687="Other HFC Blend",(AE687*$L687*SUMIF(Lists!$E$2:$E$133,'Quarterly Information'!$K687,Exchange_Value)+AE687*$N687*SUMIF(Lists!$E$2:$E$133,'Quarterly Information'!$M687,Exchange_Value)+AE687*$P687*SUMIF(Lists!$E$2:$E$133,'Quarterly Information'!$O687,Exchange_Value)+AE687*$R687*SUMIF(Lists!$E$2:$E$133,'Quarterly Information'!$Q687,Exchange_Value)+AE687*$T687*SUMIF(Lists!$E$2:$E$133,'Quarterly Information'!$S687,Exchange_Value))/1000,AE687*SUMIF(Lists!$E$2:$E$133,$I687,Exchange_Value)/1000),1)</f>
        <v>0</v>
      </c>
      <c r="CI687" s="218">
        <f>ROUND(IF($I687="Other HFC Blend",(AF687*$L687*SUMIF(Lists!$E$2:$E$133,'Quarterly Information'!$K687,Exchange_Value)+AF687*$N687*SUMIF(Lists!$E$2:$E$133,'Quarterly Information'!$M687,Exchange_Value)+AF687*$P687*SUMIF(Lists!$E$2:$E$133,'Quarterly Information'!$O687,Exchange_Value)+AF687*$R687*SUMIF(Lists!$E$2:$E$133,'Quarterly Information'!$Q687,Exchange_Value)+AF687*$T687*SUMIF(Lists!$E$2:$E$133,'Quarterly Information'!$S687,Exchange_Value))/1000,AF687*SUMIF(Lists!$E$2:$E$133,$I687,Exchange_Value)/1000),1)</f>
        <v>0</v>
      </c>
    </row>
    <row r="688" spans="1:87" ht="14" x14ac:dyDescent="0.25">
      <c r="A688" s="39">
        <v>646</v>
      </c>
      <c r="B688" s="90" t="str">
        <f t="shared" si="471"/>
        <v/>
      </c>
      <c r="C688" s="159"/>
      <c r="D688" s="91"/>
      <c r="E688" s="174"/>
      <c r="F688" s="92"/>
      <c r="G688" s="93"/>
      <c r="H688" s="94"/>
      <c r="I688" s="92"/>
      <c r="J688" s="200"/>
      <c r="K688" s="210"/>
      <c r="L688" s="95"/>
      <c r="M688" s="92"/>
      <c r="N688" s="95"/>
      <c r="O688" s="92"/>
      <c r="P688" s="95"/>
      <c r="Q688" s="128"/>
      <c r="R688" s="95"/>
      <c r="S688" s="128"/>
      <c r="T688" s="211"/>
      <c r="U688" s="203"/>
      <c r="V688" s="92"/>
      <c r="W688" s="96"/>
      <c r="X688" s="92"/>
      <c r="Y688" s="220"/>
      <c r="Z688" s="226"/>
      <c r="AA688" s="165"/>
      <c r="AB688" s="165"/>
      <c r="AC688" s="165"/>
      <c r="AD688" s="165"/>
      <c r="AE688" s="165"/>
      <c r="AF688" s="168"/>
      <c r="AG688"/>
      <c r="AH688" s="107">
        <f t="shared" si="430"/>
        <v>0</v>
      </c>
      <c r="AI688" s="107">
        <f t="shared" si="431"/>
        <v>0</v>
      </c>
      <c r="AJ688" s="107">
        <f t="shared" si="432"/>
        <v>0</v>
      </c>
      <c r="AK688" s="107">
        <f t="shared" si="433"/>
        <v>0</v>
      </c>
      <c r="AL688" s="107">
        <f t="shared" si="434"/>
        <v>0</v>
      </c>
      <c r="AM688" s="107">
        <f t="shared" si="472"/>
        <v>0</v>
      </c>
      <c r="AO688" s="161" t="e">
        <f t="shared" si="435"/>
        <v>#DIV/0!</v>
      </c>
      <c r="AP688" s="161" t="e">
        <f t="shared" si="436"/>
        <v>#DIV/0!</v>
      </c>
      <c r="AQ688" s="161" t="e">
        <f t="shared" si="437"/>
        <v>#DIV/0!</v>
      </c>
      <c r="AR688" s="161" t="e">
        <f t="shared" si="438"/>
        <v>#DIV/0!</v>
      </c>
      <c r="AS688" s="161" t="e">
        <f t="shared" si="439"/>
        <v>#DIV/0!</v>
      </c>
      <c r="AT688" s="107">
        <f t="shared" si="440"/>
        <v>0</v>
      </c>
      <c r="AU688" s="161" t="e">
        <f t="shared" si="441"/>
        <v>#DIV/0!</v>
      </c>
      <c r="AV688" s="161" t="e">
        <f t="shared" si="442"/>
        <v>#DIV/0!</v>
      </c>
      <c r="AW688" s="161" t="e">
        <f t="shared" si="443"/>
        <v>#DIV/0!</v>
      </c>
      <c r="AX688" s="161" t="e">
        <f t="shared" si="444"/>
        <v>#DIV/0!</v>
      </c>
      <c r="AY688" s="161" t="e">
        <f t="shared" si="445"/>
        <v>#DIV/0!</v>
      </c>
      <c r="AZ688" s="107">
        <f t="shared" si="446"/>
        <v>0</v>
      </c>
      <c r="BA688" s="161" t="e">
        <f t="shared" si="447"/>
        <v>#DIV/0!</v>
      </c>
      <c r="BB688" s="161" t="e">
        <f t="shared" si="448"/>
        <v>#DIV/0!</v>
      </c>
      <c r="BC688" s="161" t="e">
        <f t="shared" si="449"/>
        <v>#DIV/0!</v>
      </c>
      <c r="BD688" s="161" t="e">
        <f t="shared" si="450"/>
        <v>#DIV/0!</v>
      </c>
      <c r="BE688" s="161" t="e">
        <f t="shared" si="451"/>
        <v>#DIV/0!</v>
      </c>
      <c r="BF688" s="107">
        <f t="shared" si="452"/>
        <v>0</v>
      </c>
      <c r="BG688" s="161" t="e">
        <f t="shared" si="453"/>
        <v>#DIV/0!</v>
      </c>
      <c r="BH688" s="161" t="e">
        <f t="shared" si="454"/>
        <v>#DIV/0!</v>
      </c>
      <c r="BI688" s="161" t="e">
        <f t="shared" si="455"/>
        <v>#DIV/0!</v>
      </c>
      <c r="BJ688" s="161" t="e">
        <f t="shared" si="456"/>
        <v>#DIV/0!</v>
      </c>
      <c r="BK688" s="161" t="e">
        <f t="shared" si="457"/>
        <v>#DIV/0!</v>
      </c>
      <c r="BL688" s="107">
        <f t="shared" si="458"/>
        <v>0</v>
      </c>
      <c r="BM688" s="161" t="e">
        <f t="shared" si="459"/>
        <v>#DIV/0!</v>
      </c>
      <c r="BN688" s="161" t="e">
        <f t="shared" si="460"/>
        <v>#DIV/0!</v>
      </c>
      <c r="BO688" s="161" t="e">
        <f t="shared" si="461"/>
        <v>#DIV/0!</v>
      </c>
      <c r="BP688" s="161" t="e">
        <f t="shared" si="462"/>
        <v>#DIV/0!</v>
      </c>
      <c r="BQ688" s="161" t="e">
        <f t="shared" si="463"/>
        <v>#DIV/0!</v>
      </c>
      <c r="BR688" s="107">
        <f t="shared" si="464"/>
        <v>0</v>
      </c>
      <c r="BS688" s="161" t="e">
        <f t="shared" si="465"/>
        <v>#DIV/0!</v>
      </c>
      <c r="BT688" s="161" t="e">
        <f t="shared" si="466"/>
        <v>#DIV/0!</v>
      </c>
      <c r="BU688" s="161" t="e">
        <f t="shared" si="467"/>
        <v>#DIV/0!</v>
      </c>
      <c r="BV688" s="161" t="e">
        <f t="shared" si="468"/>
        <v>#DIV/0!</v>
      </c>
      <c r="BW688" s="161" t="e">
        <f t="shared" si="469"/>
        <v>#DIV/0!</v>
      </c>
      <c r="BX688" s="107">
        <f t="shared" si="470"/>
        <v>0</v>
      </c>
      <c r="BZ688" s="40" t="e">
        <f>VLOOKUP(I688,Lists!$D$2:$D$19,1,FALSE)</f>
        <v>#N/A</v>
      </c>
      <c r="CA688" s="40" t="e">
        <f>VLOOKUP($I688,Blends!$B$2:$B$115,1,FALSE)</f>
        <v>#N/A</v>
      </c>
      <c r="CC688" s="218">
        <f>ROUND(IF($I688="Other HFC Blend",(Z688*$L688*SUMIF(Lists!$E$2:$E$133,'Quarterly Information'!$K688,Exchange_Value)+Z688*$N688*SUMIF(Lists!$E$2:$E$133,'Quarterly Information'!$M688,Exchange_Value)+Z688*$P688*SUMIF(Lists!$E$2:$E$133,'Quarterly Information'!$O688,Exchange_Value)+Z688*$R688*SUMIF(Lists!$E$2:$E$133,'Quarterly Information'!$Q688,Exchange_Value)+Z688*$T688*SUMIF(Lists!$E$2:$E$133,'Quarterly Information'!$S688,Exchange_Value))/1000,Z688*SUMIF(Lists!$E$2:$E$133,$I688,Exchange_Value)/1000),1)</f>
        <v>0</v>
      </c>
      <c r="CD688" s="218">
        <f>ROUND(IF($I688="Other HFC Blend",(AA688*$L688*SUMIF(Lists!$E$2:$E$133,'Quarterly Information'!$K688,Exchange_Value)+AA688*$N688*SUMIF(Lists!$E$2:$E$133,'Quarterly Information'!$M688,Exchange_Value)+AA688*$P688*SUMIF(Lists!$E$2:$E$133,'Quarterly Information'!$O688,Exchange_Value)+AA688*$R688*SUMIF(Lists!$E$2:$E$133,'Quarterly Information'!$Q688,Exchange_Value)+AA688*$T688*SUMIF(Lists!$E$2:$E$133,'Quarterly Information'!$S688,Exchange_Value))/1000,AA688*SUMIF(Lists!$E$2:$E$133,$I688,Exchange_Value)/1000),1)</f>
        <v>0</v>
      </c>
      <c r="CE688" s="218">
        <f>ROUND(IF($I688="Other HFC Blend",(AB688*$L688*SUMIF(Lists!$E$2:$E$133,'Quarterly Information'!$K688,Exchange_Value)+AB688*$N688*SUMIF(Lists!$E$2:$E$133,'Quarterly Information'!$M688,Exchange_Value)+AB688*$P688*SUMIF(Lists!$E$2:$E$133,'Quarterly Information'!$O688,Exchange_Value)+AB688*$R688*SUMIF(Lists!$E$2:$E$133,'Quarterly Information'!$Q688,Exchange_Value)+AB688*$T688*SUMIF(Lists!$E$2:$E$133,'Quarterly Information'!$S688,Exchange_Value))/1000,AB688*SUMIF(Lists!$E$2:$E$133,$I688,Exchange_Value)/1000),1)</f>
        <v>0</v>
      </c>
      <c r="CF688" s="218">
        <f>ROUND(IF($I688="Other HFC Blend",(AC688*$L688*SUMIF(Lists!$E$2:$E$133,'Quarterly Information'!$K688,Exchange_Value)+AC688*$N688*SUMIF(Lists!$E$2:$E$133,'Quarterly Information'!$M688,Exchange_Value)+AC688*$P688*SUMIF(Lists!$E$2:$E$133,'Quarterly Information'!$O688,Exchange_Value)+AC688*$R688*SUMIF(Lists!$E$2:$E$133,'Quarterly Information'!$Q688,Exchange_Value)+AC688*$T688*SUMIF(Lists!$E$2:$E$133,'Quarterly Information'!$S688,Exchange_Value))/1000,AC688*SUMIF(Lists!$E$2:$E$133,$I688,Exchange_Value)/1000),1)</f>
        <v>0</v>
      </c>
      <c r="CG688" s="218">
        <f>ROUND(IF($I688="Other HFC Blend",(AD688*$L688*SUMIF(Lists!$E$2:$E$133,'Quarterly Information'!$K688,Exchange_Value)+AD688*$N688*SUMIF(Lists!$E$2:$E$133,'Quarterly Information'!$M688,Exchange_Value)+AD688*$P688*SUMIF(Lists!$E$2:$E$133,'Quarterly Information'!$O688,Exchange_Value)+AD688*$R688*SUMIF(Lists!$E$2:$E$133,'Quarterly Information'!$Q688,Exchange_Value)+AD688*$T688*SUMIF(Lists!$E$2:$E$133,'Quarterly Information'!$S688,Exchange_Value))/1000,AD688*SUMIF(Lists!$E$2:$E$133,$I688,Exchange_Value)/1000),1)</f>
        <v>0</v>
      </c>
      <c r="CH688" s="218">
        <f>ROUND(IF($I688="Other HFC Blend",(AE688*$L688*SUMIF(Lists!$E$2:$E$133,'Quarterly Information'!$K688,Exchange_Value)+AE688*$N688*SUMIF(Lists!$E$2:$E$133,'Quarterly Information'!$M688,Exchange_Value)+AE688*$P688*SUMIF(Lists!$E$2:$E$133,'Quarterly Information'!$O688,Exchange_Value)+AE688*$R688*SUMIF(Lists!$E$2:$E$133,'Quarterly Information'!$Q688,Exchange_Value)+AE688*$T688*SUMIF(Lists!$E$2:$E$133,'Quarterly Information'!$S688,Exchange_Value))/1000,AE688*SUMIF(Lists!$E$2:$E$133,$I688,Exchange_Value)/1000),1)</f>
        <v>0</v>
      </c>
      <c r="CI688" s="218">
        <f>ROUND(IF($I688="Other HFC Blend",(AF688*$L688*SUMIF(Lists!$E$2:$E$133,'Quarterly Information'!$K688,Exchange_Value)+AF688*$N688*SUMIF(Lists!$E$2:$E$133,'Quarterly Information'!$M688,Exchange_Value)+AF688*$P688*SUMIF(Lists!$E$2:$E$133,'Quarterly Information'!$O688,Exchange_Value)+AF688*$R688*SUMIF(Lists!$E$2:$E$133,'Quarterly Information'!$Q688,Exchange_Value)+AF688*$T688*SUMIF(Lists!$E$2:$E$133,'Quarterly Information'!$S688,Exchange_Value))/1000,AF688*SUMIF(Lists!$E$2:$E$133,$I688,Exchange_Value)/1000),1)</f>
        <v>0</v>
      </c>
    </row>
    <row r="689" spans="1:87" ht="14" x14ac:dyDescent="0.25">
      <c r="A689" s="39">
        <v>647</v>
      </c>
      <c r="B689" s="90" t="str">
        <f t="shared" si="471"/>
        <v/>
      </c>
      <c r="C689" s="159"/>
      <c r="D689" s="91"/>
      <c r="E689" s="174"/>
      <c r="F689" s="92"/>
      <c r="G689" s="93"/>
      <c r="H689" s="94"/>
      <c r="I689" s="92"/>
      <c r="J689" s="200"/>
      <c r="K689" s="210"/>
      <c r="L689" s="95"/>
      <c r="M689" s="92"/>
      <c r="N689" s="95"/>
      <c r="O689" s="92"/>
      <c r="P689" s="95"/>
      <c r="Q689" s="128"/>
      <c r="R689" s="95"/>
      <c r="S689" s="128"/>
      <c r="T689" s="211"/>
      <c r="U689" s="203"/>
      <c r="V689" s="92"/>
      <c r="W689" s="96"/>
      <c r="X689" s="92"/>
      <c r="Y689" s="220"/>
      <c r="Z689" s="226"/>
      <c r="AA689" s="165"/>
      <c r="AB689" s="165"/>
      <c r="AC689" s="165"/>
      <c r="AD689" s="165"/>
      <c r="AE689" s="165"/>
      <c r="AF689" s="168"/>
      <c r="AG689"/>
      <c r="AH689" s="107">
        <f t="shared" si="430"/>
        <v>0</v>
      </c>
      <c r="AI689" s="107">
        <f t="shared" si="431"/>
        <v>0</v>
      </c>
      <c r="AJ689" s="107">
        <f t="shared" si="432"/>
        <v>0</v>
      </c>
      <c r="AK689" s="107">
        <f t="shared" si="433"/>
        <v>0</v>
      </c>
      <c r="AL689" s="107">
        <f t="shared" si="434"/>
        <v>0</v>
      </c>
      <c r="AM689" s="107">
        <f t="shared" si="472"/>
        <v>0</v>
      </c>
      <c r="AO689" s="161" t="e">
        <f t="shared" si="435"/>
        <v>#DIV/0!</v>
      </c>
      <c r="AP689" s="161" t="e">
        <f t="shared" si="436"/>
        <v>#DIV/0!</v>
      </c>
      <c r="AQ689" s="161" t="e">
        <f t="shared" si="437"/>
        <v>#DIV/0!</v>
      </c>
      <c r="AR689" s="161" t="e">
        <f t="shared" si="438"/>
        <v>#DIV/0!</v>
      </c>
      <c r="AS689" s="161" t="e">
        <f t="shared" si="439"/>
        <v>#DIV/0!</v>
      </c>
      <c r="AT689" s="107">
        <f t="shared" si="440"/>
        <v>0</v>
      </c>
      <c r="AU689" s="161" t="e">
        <f t="shared" si="441"/>
        <v>#DIV/0!</v>
      </c>
      <c r="AV689" s="161" t="e">
        <f t="shared" si="442"/>
        <v>#DIV/0!</v>
      </c>
      <c r="AW689" s="161" t="e">
        <f t="shared" si="443"/>
        <v>#DIV/0!</v>
      </c>
      <c r="AX689" s="161" t="e">
        <f t="shared" si="444"/>
        <v>#DIV/0!</v>
      </c>
      <c r="AY689" s="161" t="e">
        <f t="shared" si="445"/>
        <v>#DIV/0!</v>
      </c>
      <c r="AZ689" s="107">
        <f t="shared" si="446"/>
        <v>0</v>
      </c>
      <c r="BA689" s="161" t="e">
        <f t="shared" si="447"/>
        <v>#DIV/0!</v>
      </c>
      <c r="BB689" s="161" t="e">
        <f t="shared" si="448"/>
        <v>#DIV/0!</v>
      </c>
      <c r="BC689" s="161" t="e">
        <f t="shared" si="449"/>
        <v>#DIV/0!</v>
      </c>
      <c r="BD689" s="161" t="e">
        <f t="shared" si="450"/>
        <v>#DIV/0!</v>
      </c>
      <c r="BE689" s="161" t="e">
        <f t="shared" si="451"/>
        <v>#DIV/0!</v>
      </c>
      <c r="BF689" s="107">
        <f t="shared" si="452"/>
        <v>0</v>
      </c>
      <c r="BG689" s="161" t="e">
        <f t="shared" si="453"/>
        <v>#DIV/0!</v>
      </c>
      <c r="BH689" s="161" t="e">
        <f t="shared" si="454"/>
        <v>#DIV/0!</v>
      </c>
      <c r="BI689" s="161" t="e">
        <f t="shared" si="455"/>
        <v>#DIV/0!</v>
      </c>
      <c r="BJ689" s="161" t="e">
        <f t="shared" si="456"/>
        <v>#DIV/0!</v>
      </c>
      <c r="BK689" s="161" t="e">
        <f t="shared" si="457"/>
        <v>#DIV/0!</v>
      </c>
      <c r="BL689" s="107">
        <f t="shared" si="458"/>
        <v>0</v>
      </c>
      <c r="BM689" s="161" t="e">
        <f t="shared" si="459"/>
        <v>#DIV/0!</v>
      </c>
      <c r="BN689" s="161" t="e">
        <f t="shared" si="460"/>
        <v>#DIV/0!</v>
      </c>
      <c r="BO689" s="161" t="e">
        <f t="shared" si="461"/>
        <v>#DIV/0!</v>
      </c>
      <c r="BP689" s="161" t="e">
        <f t="shared" si="462"/>
        <v>#DIV/0!</v>
      </c>
      <c r="BQ689" s="161" t="e">
        <f t="shared" si="463"/>
        <v>#DIV/0!</v>
      </c>
      <c r="BR689" s="107">
        <f t="shared" si="464"/>
        <v>0</v>
      </c>
      <c r="BS689" s="161" t="e">
        <f t="shared" si="465"/>
        <v>#DIV/0!</v>
      </c>
      <c r="BT689" s="161" t="e">
        <f t="shared" si="466"/>
        <v>#DIV/0!</v>
      </c>
      <c r="BU689" s="161" t="e">
        <f t="shared" si="467"/>
        <v>#DIV/0!</v>
      </c>
      <c r="BV689" s="161" t="e">
        <f t="shared" si="468"/>
        <v>#DIV/0!</v>
      </c>
      <c r="BW689" s="161" t="e">
        <f t="shared" si="469"/>
        <v>#DIV/0!</v>
      </c>
      <c r="BX689" s="107">
        <f t="shared" si="470"/>
        <v>0</v>
      </c>
      <c r="BZ689" s="40" t="e">
        <f>VLOOKUP(I689,Lists!$D$2:$D$19,1,FALSE)</f>
        <v>#N/A</v>
      </c>
      <c r="CA689" s="40" t="e">
        <f>VLOOKUP($I689,Blends!$B$2:$B$115,1,FALSE)</f>
        <v>#N/A</v>
      </c>
      <c r="CC689" s="218">
        <f>ROUND(IF($I689="Other HFC Blend",(Z689*$L689*SUMIF(Lists!$E$2:$E$133,'Quarterly Information'!$K689,Exchange_Value)+Z689*$N689*SUMIF(Lists!$E$2:$E$133,'Quarterly Information'!$M689,Exchange_Value)+Z689*$P689*SUMIF(Lists!$E$2:$E$133,'Quarterly Information'!$O689,Exchange_Value)+Z689*$R689*SUMIF(Lists!$E$2:$E$133,'Quarterly Information'!$Q689,Exchange_Value)+Z689*$T689*SUMIF(Lists!$E$2:$E$133,'Quarterly Information'!$S689,Exchange_Value))/1000,Z689*SUMIF(Lists!$E$2:$E$133,$I689,Exchange_Value)/1000),1)</f>
        <v>0</v>
      </c>
      <c r="CD689" s="218">
        <f>ROUND(IF($I689="Other HFC Blend",(AA689*$L689*SUMIF(Lists!$E$2:$E$133,'Quarterly Information'!$K689,Exchange_Value)+AA689*$N689*SUMIF(Lists!$E$2:$E$133,'Quarterly Information'!$M689,Exchange_Value)+AA689*$P689*SUMIF(Lists!$E$2:$E$133,'Quarterly Information'!$O689,Exchange_Value)+AA689*$R689*SUMIF(Lists!$E$2:$E$133,'Quarterly Information'!$Q689,Exchange_Value)+AA689*$T689*SUMIF(Lists!$E$2:$E$133,'Quarterly Information'!$S689,Exchange_Value))/1000,AA689*SUMIF(Lists!$E$2:$E$133,$I689,Exchange_Value)/1000),1)</f>
        <v>0</v>
      </c>
      <c r="CE689" s="218">
        <f>ROUND(IF($I689="Other HFC Blend",(AB689*$L689*SUMIF(Lists!$E$2:$E$133,'Quarterly Information'!$K689,Exchange_Value)+AB689*$N689*SUMIF(Lists!$E$2:$E$133,'Quarterly Information'!$M689,Exchange_Value)+AB689*$P689*SUMIF(Lists!$E$2:$E$133,'Quarterly Information'!$O689,Exchange_Value)+AB689*$R689*SUMIF(Lists!$E$2:$E$133,'Quarterly Information'!$Q689,Exchange_Value)+AB689*$T689*SUMIF(Lists!$E$2:$E$133,'Quarterly Information'!$S689,Exchange_Value))/1000,AB689*SUMIF(Lists!$E$2:$E$133,$I689,Exchange_Value)/1000),1)</f>
        <v>0</v>
      </c>
      <c r="CF689" s="218">
        <f>ROUND(IF($I689="Other HFC Blend",(AC689*$L689*SUMIF(Lists!$E$2:$E$133,'Quarterly Information'!$K689,Exchange_Value)+AC689*$N689*SUMIF(Lists!$E$2:$E$133,'Quarterly Information'!$M689,Exchange_Value)+AC689*$P689*SUMIF(Lists!$E$2:$E$133,'Quarterly Information'!$O689,Exchange_Value)+AC689*$R689*SUMIF(Lists!$E$2:$E$133,'Quarterly Information'!$Q689,Exchange_Value)+AC689*$T689*SUMIF(Lists!$E$2:$E$133,'Quarterly Information'!$S689,Exchange_Value))/1000,AC689*SUMIF(Lists!$E$2:$E$133,$I689,Exchange_Value)/1000),1)</f>
        <v>0</v>
      </c>
      <c r="CG689" s="218">
        <f>ROUND(IF($I689="Other HFC Blend",(AD689*$L689*SUMIF(Lists!$E$2:$E$133,'Quarterly Information'!$K689,Exchange_Value)+AD689*$N689*SUMIF(Lists!$E$2:$E$133,'Quarterly Information'!$M689,Exchange_Value)+AD689*$P689*SUMIF(Lists!$E$2:$E$133,'Quarterly Information'!$O689,Exchange_Value)+AD689*$R689*SUMIF(Lists!$E$2:$E$133,'Quarterly Information'!$Q689,Exchange_Value)+AD689*$T689*SUMIF(Lists!$E$2:$E$133,'Quarterly Information'!$S689,Exchange_Value))/1000,AD689*SUMIF(Lists!$E$2:$E$133,$I689,Exchange_Value)/1000),1)</f>
        <v>0</v>
      </c>
      <c r="CH689" s="218">
        <f>ROUND(IF($I689="Other HFC Blend",(AE689*$L689*SUMIF(Lists!$E$2:$E$133,'Quarterly Information'!$K689,Exchange_Value)+AE689*$N689*SUMIF(Lists!$E$2:$E$133,'Quarterly Information'!$M689,Exchange_Value)+AE689*$P689*SUMIF(Lists!$E$2:$E$133,'Quarterly Information'!$O689,Exchange_Value)+AE689*$R689*SUMIF(Lists!$E$2:$E$133,'Quarterly Information'!$Q689,Exchange_Value)+AE689*$T689*SUMIF(Lists!$E$2:$E$133,'Quarterly Information'!$S689,Exchange_Value))/1000,AE689*SUMIF(Lists!$E$2:$E$133,$I689,Exchange_Value)/1000),1)</f>
        <v>0</v>
      </c>
      <c r="CI689" s="218">
        <f>ROUND(IF($I689="Other HFC Blend",(AF689*$L689*SUMIF(Lists!$E$2:$E$133,'Quarterly Information'!$K689,Exchange_Value)+AF689*$N689*SUMIF(Lists!$E$2:$E$133,'Quarterly Information'!$M689,Exchange_Value)+AF689*$P689*SUMIF(Lists!$E$2:$E$133,'Quarterly Information'!$O689,Exchange_Value)+AF689*$R689*SUMIF(Lists!$E$2:$E$133,'Quarterly Information'!$Q689,Exchange_Value)+AF689*$T689*SUMIF(Lists!$E$2:$E$133,'Quarterly Information'!$S689,Exchange_Value))/1000,AF689*SUMIF(Lists!$E$2:$E$133,$I689,Exchange_Value)/1000),1)</f>
        <v>0</v>
      </c>
    </row>
    <row r="690" spans="1:87" ht="14" x14ac:dyDescent="0.25">
      <c r="A690" s="39">
        <v>648</v>
      </c>
      <c r="B690" s="90" t="str">
        <f t="shared" si="471"/>
        <v/>
      </c>
      <c r="C690" s="159"/>
      <c r="D690" s="91"/>
      <c r="E690" s="174"/>
      <c r="F690" s="92"/>
      <c r="G690" s="93"/>
      <c r="H690" s="94"/>
      <c r="I690" s="92"/>
      <c r="J690" s="200"/>
      <c r="K690" s="210"/>
      <c r="L690" s="95"/>
      <c r="M690" s="92"/>
      <c r="N690" s="95"/>
      <c r="O690" s="92"/>
      <c r="P690" s="95"/>
      <c r="Q690" s="128"/>
      <c r="R690" s="95"/>
      <c r="S690" s="128"/>
      <c r="T690" s="211"/>
      <c r="U690" s="203"/>
      <c r="V690" s="92"/>
      <c r="W690" s="96"/>
      <c r="X690" s="92"/>
      <c r="Y690" s="220"/>
      <c r="Z690" s="226"/>
      <c r="AA690" s="165"/>
      <c r="AB690" s="165"/>
      <c r="AC690" s="165"/>
      <c r="AD690" s="165"/>
      <c r="AE690" s="165"/>
      <c r="AF690" s="168"/>
      <c r="AG690"/>
      <c r="AH690" s="107">
        <f t="shared" si="430"/>
        <v>0</v>
      </c>
      <c r="AI690" s="107">
        <f t="shared" si="431"/>
        <v>0</v>
      </c>
      <c r="AJ690" s="107">
        <f t="shared" si="432"/>
        <v>0</v>
      </c>
      <c r="AK690" s="107">
        <f t="shared" si="433"/>
        <v>0</v>
      </c>
      <c r="AL690" s="107">
        <f t="shared" si="434"/>
        <v>0</v>
      </c>
      <c r="AM690" s="107">
        <f t="shared" si="472"/>
        <v>0</v>
      </c>
      <c r="AO690" s="161" t="e">
        <f t="shared" si="435"/>
        <v>#DIV/0!</v>
      </c>
      <c r="AP690" s="161" t="e">
        <f t="shared" si="436"/>
        <v>#DIV/0!</v>
      </c>
      <c r="AQ690" s="161" t="e">
        <f t="shared" si="437"/>
        <v>#DIV/0!</v>
      </c>
      <c r="AR690" s="161" t="e">
        <f t="shared" si="438"/>
        <v>#DIV/0!</v>
      </c>
      <c r="AS690" s="161" t="e">
        <f t="shared" si="439"/>
        <v>#DIV/0!</v>
      </c>
      <c r="AT690" s="107">
        <f t="shared" si="440"/>
        <v>0</v>
      </c>
      <c r="AU690" s="161" t="e">
        <f t="shared" si="441"/>
        <v>#DIV/0!</v>
      </c>
      <c r="AV690" s="161" t="e">
        <f t="shared" si="442"/>
        <v>#DIV/0!</v>
      </c>
      <c r="AW690" s="161" t="e">
        <f t="shared" si="443"/>
        <v>#DIV/0!</v>
      </c>
      <c r="AX690" s="161" t="e">
        <f t="shared" si="444"/>
        <v>#DIV/0!</v>
      </c>
      <c r="AY690" s="161" t="e">
        <f t="shared" si="445"/>
        <v>#DIV/0!</v>
      </c>
      <c r="AZ690" s="107">
        <f t="shared" si="446"/>
        <v>0</v>
      </c>
      <c r="BA690" s="161" t="e">
        <f t="shared" si="447"/>
        <v>#DIV/0!</v>
      </c>
      <c r="BB690" s="161" t="e">
        <f t="shared" si="448"/>
        <v>#DIV/0!</v>
      </c>
      <c r="BC690" s="161" t="e">
        <f t="shared" si="449"/>
        <v>#DIV/0!</v>
      </c>
      <c r="BD690" s="161" t="e">
        <f t="shared" si="450"/>
        <v>#DIV/0!</v>
      </c>
      <c r="BE690" s="161" t="e">
        <f t="shared" si="451"/>
        <v>#DIV/0!</v>
      </c>
      <c r="BF690" s="107">
        <f t="shared" si="452"/>
        <v>0</v>
      </c>
      <c r="BG690" s="161" t="e">
        <f t="shared" si="453"/>
        <v>#DIV/0!</v>
      </c>
      <c r="BH690" s="161" t="e">
        <f t="shared" si="454"/>
        <v>#DIV/0!</v>
      </c>
      <c r="BI690" s="161" t="e">
        <f t="shared" si="455"/>
        <v>#DIV/0!</v>
      </c>
      <c r="BJ690" s="161" t="e">
        <f t="shared" si="456"/>
        <v>#DIV/0!</v>
      </c>
      <c r="BK690" s="161" t="e">
        <f t="shared" si="457"/>
        <v>#DIV/0!</v>
      </c>
      <c r="BL690" s="107">
        <f t="shared" si="458"/>
        <v>0</v>
      </c>
      <c r="BM690" s="161" t="e">
        <f t="shared" si="459"/>
        <v>#DIV/0!</v>
      </c>
      <c r="BN690" s="161" t="e">
        <f t="shared" si="460"/>
        <v>#DIV/0!</v>
      </c>
      <c r="BO690" s="161" t="e">
        <f t="shared" si="461"/>
        <v>#DIV/0!</v>
      </c>
      <c r="BP690" s="161" t="e">
        <f t="shared" si="462"/>
        <v>#DIV/0!</v>
      </c>
      <c r="BQ690" s="161" t="e">
        <f t="shared" si="463"/>
        <v>#DIV/0!</v>
      </c>
      <c r="BR690" s="107">
        <f t="shared" si="464"/>
        <v>0</v>
      </c>
      <c r="BS690" s="161" t="e">
        <f t="shared" si="465"/>
        <v>#DIV/0!</v>
      </c>
      <c r="BT690" s="161" t="e">
        <f t="shared" si="466"/>
        <v>#DIV/0!</v>
      </c>
      <c r="BU690" s="161" t="e">
        <f t="shared" si="467"/>
        <v>#DIV/0!</v>
      </c>
      <c r="BV690" s="161" t="e">
        <f t="shared" si="468"/>
        <v>#DIV/0!</v>
      </c>
      <c r="BW690" s="161" t="e">
        <f t="shared" si="469"/>
        <v>#DIV/0!</v>
      </c>
      <c r="BX690" s="107">
        <f t="shared" si="470"/>
        <v>0</v>
      </c>
      <c r="BZ690" s="40" t="e">
        <f>VLOOKUP(I690,Lists!$D$2:$D$19,1,FALSE)</f>
        <v>#N/A</v>
      </c>
      <c r="CA690" s="40" t="e">
        <f>VLOOKUP($I690,Blends!$B$2:$B$115,1,FALSE)</f>
        <v>#N/A</v>
      </c>
      <c r="CC690" s="218">
        <f>ROUND(IF($I690="Other HFC Blend",(Z690*$L690*SUMIF(Lists!$E$2:$E$133,'Quarterly Information'!$K690,Exchange_Value)+Z690*$N690*SUMIF(Lists!$E$2:$E$133,'Quarterly Information'!$M690,Exchange_Value)+Z690*$P690*SUMIF(Lists!$E$2:$E$133,'Quarterly Information'!$O690,Exchange_Value)+Z690*$R690*SUMIF(Lists!$E$2:$E$133,'Quarterly Information'!$Q690,Exchange_Value)+Z690*$T690*SUMIF(Lists!$E$2:$E$133,'Quarterly Information'!$S690,Exchange_Value))/1000,Z690*SUMIF(Lists!$E$2:$E$133,$I690,Exchange_Value)/1000),1)</f>
        <v>0</v>
      </c>
      <c r="CD690" s="218">
        <f>ROUND(IF($I690="Other HFC Blend",(AA690*$L690*SUMIF(Lists!$E$2:$E$133,'Quarterly Information'!$K690,Exchange_Value)+AA690*$N690*SUMIF(Lists!$E$2:$E$133,'Quarterly Information'!$M690,Exchange_Value)+AA690*$P690*SUMIF(Lists!$E$2:$E$133,'Quarterly Information'!$O690,Exchange_Value)+AA690*$R690*SUMIF(Lists!$E$2:$E$133,'Quarterly Information'!$Q690,Exchange_Value)+AA690*$T690*SUMIF(Lists!$E$2:$E$133,'Quarterly Information'!$S690,Exchange_Value))/1000,AA690*SUMIF(Lists!$E$2:$E$133,$I690,Exchange_Value)/1000),1)</f>
        <v>0</v>
      </c>
      <c r="CE690" s="218">
        <f>ROUND(IF($I690="Other HFC Blend",(AB690*$L690*SUMIF(Lists!$E$2:$E$133,'Quarterly Information'!$K690,Exchange_Value)+AB690*$N690*SUMIF(Lists!$E$2:$E$133,'Quarterly Information'!$M690,Exchange_Value)+AB690*$P690*SUMIF(Lists!$E$2:$E$133,'Quarterly Information'!$O690,Exchange_Value)+AB690*$R690*SUMIF(Lists!$E$2:$E$133,'Quarterly Information'!$Q690,Exchange_Value)+AB690*$T690*SUMIF(Lists!$E$2:$E$133,'Quarterly Information'!$S690,Exchange_Value))/1000,AB690*SUMIF(Lists!$E$2:$E$133,$I690,Exchange_Value)/1000),1)</f>
        <v>0</v>
      </c>
      <c r="CF690" s="218">
        <f>ROUND(IF($I690="Other HFC Blend",(AC690*$L690*SUMIF(Lists!$E$2:$E$133,'Quarterly Information'!$K690,Exchange_Value)+AC690*$N690*SUMIF(Lists!$E$2:$E$133,'Quarterly Information'!$M690,Exchange_Value)+AC690*$P690*SUMIF(Lists!$E$2:$E$133,'Quarterly Information'!$O690,Exchange_Value)+AC690*$R690*SUMIF(Lists!$E$2:$E$133,'Quarterly Information'!$Q690,Exchange_Value)+AC690*$T690*SUMIF(Lists!$E$2:$E$133,'Quarterly Information'!$S690,Exchange_Value))/1000,AC690*SUMIF(Lists!$E$2:$E$133,$I690,Exchange_Value)/1000),1)</f>
        <v>0</v>
      </c>
      <c r="CG690" s="218">
        <f>ROUND(IF($I690="Other HFC Blend",(AD690*$L690*SUMIF(Lists!$E$2:$E$133,'Quarterly Information'!$K690,Exchange_Value)+AD690*$N690*SUMIF(Lists!$E$2:$E$133,'Quarterly Information'!$M690,Exchange_Value)+AD690*$P690*SUMIF(Lists!$E$2:$E$133,'Quarterly Information'!$O690,Exchange_Value)+AD690*$R690*SUMIF(Lists!$E$2:$E$133,'Quarterly Information'!$Q690,Exchange_Value)+AD690*$T690*SUMIF(Lists!$E$2:$E$133,'Quarterly Information'!$S690,Exchange_Value))/1000,AD690*SUMIF(Lists!$E$2:$E$133,$I690,Exchange_Value)/1000),1)</f>
        <v>0</v>
      </c>
      <c r="CH690" s="218">
        <f>ROUND(IF($I690="Other HFC Blend",(AE690*$L690*SUMIF(Lists!$E$2:$E$133,'Quarterly Information'!$K690,Exchange_Value)+AE690*$N690*SUMIF(Lists!$E$2:$E$133,'Quarterly Information'!$M690,Exchange_Value)+AE690*$P690*SUMIF(Lists!$E$2:$E$133,'Quarterly Information'!$O690,Exchange_Value)+AE690*$R690*SUMIF(Lists!$E$2:$E$133,'Quarterly Information'!$Q690,Exchange_Value)+AE690*$T690*SUMIF(Lists!$E$2:$E$133,'Quarterly Information'!$S690,Exchange_Value))/1000,AE690*SUMIF(Lists!$E$2:$E$133,$I690,Exchange_Value)/1000),1)</f>
        <v>0</v>
      </c>
      <c r="CI690" s="218">
        <f>ROUND(IF($I690="Other HFC Blend",(AF690*$L690*SUMIF(Lists!$E$2:$E$133,'Quarterly Information'!$K690,Exchange_Value)+AF690*$N690*SUMIF(Lists!$E$2:$E$133,'Quarterly Information'!$M690,Exchange_Value)+AF690*$P690*SUMIF(Lists!$E$2:$E$133,'Quarterly Information'!$O690,Exchange_Value)+AF690*$R690*SUMIF(Lists!$E$2:$E$133,'Quarterly Information'!$Q690,Exchange_Value)+AF690*$T690*SUMIF(Lists!$E$2:$E$133,'Quarterly Information'!$S690,Exchange_Value))/1000,AF690*SUMIF(Lists!$E$2:$E$133,$I690,Exchange_Value)/1000),1)</f>
        <v>0</v>
      </c>
    </row>
    <row r="691" spans="1:87" ht="14" x14ac:dyDescent="0.25">
      <c r="A691" s="39">
        <v>649</v>
      </c>
      <c r="B691" s="90" t="str">
        <f t="shared" si="471"/>
        <v/>
      </c>
      <c r="C691" s="159"/>
      <c r="D691" s="91"/>
      <c r="E691" s="174"/>
      <c r="F691" s="92"/>
      <c r="G691" s="93"/>
      <c r="H691" s="94"/>
      <c r="I691" s="92"/>
      <c r="J691" s="200"/>
      <c r="K691" s="210"/>
      <c r="L691" s="95"/>
      <c r="M691" s="92"/>
      <c r="N691" s="95"/>
      <c r="O691" s="92"/>
      <c r="P691" s="95"/>
      <c r="Q691" s="128"/>
      <c r="R691" s="95"/>
      <c r="S691" s="128"/>
      <c r="T691" s="211"/>
      <c r="U691" s="203"/>
      <c r="V691" s="92"/>
      <c r="W691" s="96"/>
      <c r="X691" s="92"/>
      <c r="Y691" s="220"/>
      <c r="Z691" s="226"/>
      <c r="AA691" s="165"/>
      <c r="AB691" s="165"/>
      <c r="AC691" s="165"/>
      <c r="AD691" s="165"/>
      <c r="AE691" s="165"/>
      <c r="AF691" s="168"/>
      <c r="AG691"/>
      <c r="AH691" s="107">
        <f t="shared" si="430"/>
        <v>0</v>
      </c>
      <c r="AI691" s="107">
        <f t="shared" si="431"/>
        <v>0</v>
      </c>
      <c r="AJ691" s="107">
        <f t="shared" si="432"/>
        <v>0</v>
      </c>
      <c r="AK691" s="107">
        <f t="shared" si="433"/>
        <v>0</v>
      </c>
      <c r="AL691" s="107">
        <f t="shared" si="434"/>
        <v>0</v>
      </c>
      <c r="AM691" s="107">
        <f t="shared" si="472"/>
        <v>0</v>
      </c>
      <c r="AO691" s="161" t="e">
        <f t="shared" si="435"/>
        <v>#DIV/0!</v>
      </c>
      <c r="AP691" s="161" t="e">
        <f t="shared" si="436"/>
        <v>#DIV/0!</v>
      </c>
      <c r="AQ691" s="161" t="e">
        <f t="shared" si="437"/>
        <v>#DIV/0!</v>
      </c>
      <c r="AR691" s="161" t="e">
        <f t="shared" si="438"/>
        <v>#DIV/0!</v>
      </c>
      <c r="AS691" s="161" t="e">
        <f t="shared" si="439"/>
        <v>#DIV/0!</v>
      </c>
      <c r="AT691" s="107">
        <f t="shared" si="440"/>
        <v>0</v>
      </c>
      <c r="AU691" s="161" t="e">
        <f t="shared" si="441"/>
        <v>#DIV/0!</v>
      </c>
      <c r="AV691" s="161" t="e">
        <f t="shared" si="442"/>
        <v>#DIV/0!</v>
      </c>
      <c r="AW691" s="161" t="e">
        <f t="shared" si="443"/>
        <v>#DIV/0!</v>
      </c>
      <c r="AX691" s="161" t="e">
        <f t="shared" si="444"/>
        <v>#DIV/0!</v>
      </c>
      <c r="AY691" s="161" t="e">
        <f t="shared" si="445"/>
        <v>#DIV/0!</v>
      </c>
      <c r="AZ691" s="107">
        <f t="shared" si="446"/>
        <v>0</v>
      </c>
      <c r="BA691" s="161" t="e">
        <f t="shared" si="447"/>
        <v>#DIV/0!</v>
      </c>
      <c r="BB691" s="161" t="e">
        <f t="shared" si="448"/>
        <v>#DIV/0!</v>
      </c>
      <c r="BC691" s="161" t="e">
        <f t="shared" si="449"/>
        <v>#DIV/0!</v>
      </c>
      <c r="BD691" s="161" t="e">
        <f t="shared" si="450"/>
        <v>#DIV/0!</v>
      </c>
      <c r="BE691" s="161" t="e">
        <f t="shared" si="451"/>
        <v>#DIV/0!</v>
      </c>
      <c r="BF691" s="107">
        <f t="shared" si="452"/>
        <v>0</v>
      </c>
      <c r="BG691" s="161" t="e">
        <f t="shared" si="453"/>
        <v>#DIV/0!</v>
      </c>
      <c r="BH691" s="161" t="e">
        <f t="shared" si="454"/>
        <v>#DIV/0!</v>
      </c>
      <c r="BI691" s="161" t="e">
        <f t="shared" si="455"/>
        <v>#DIV/0!</v>
      </c>
      <c r="BJ691" s="161" t="e">
        <f t="shared" si="456"/>
        <v>#DIV/0!</v>
      </c>
      <c r="BK691" s="161" t="e">
        <f t="shared" si="457"/>
        <v>#DIV/0!</v>
      </c>
      <c r="BL691" s="107">
        <f t="shared" si="458"/>
        <v>0</v>
      </c>
      <c r="BM691" s="161" t="e">
        <f t="shared" si="459"/>
        <v>#DIV/0!</v>
      </c>
      <c r="BN691" s="161" t="e">
        <f t="shared" si="460"/>
        <v>#DIV/0!</v>
      </c>
      <c r="BO691" s="161" t="e">
        <f t="shared" si="461"/>
        <v>#DIV/0!</v>
      </c>
      <c r="BP691" s="161" t="e">
        <f t="shared" si="462"/>
        <v>#DIV/0!</v>
      </c>
      <c r="BQ691" s="161" t="e">
        <f t="shared" si="463"/>
        <v>#DIV/0!</v>
      </c>
      <c r="BR691" s="107">
        <f t="shared" si="464"/>
        <v>0</v>
      </c>
      <c r="BS691" s="161" t="e">
        <f t="shared" si="465"/>
        <v>#DIV/0!</v>
      </c>
      <c r="BT691" s="161" t="e">
        <f t="shared" si="466"/>
        <v>#DIV/0!</v>
      </c>
      <c r="BU691" s="161" t="e">
        <f t="shared" si="467"/>
        <v>#DIV/0!</v>
      </c>
      <c r="BV691" s="161" t="e">
        <f t="shared" si="468"/>
        <v>#DIV/0!</v>
      </c>
      <c r="BW691" s="161" t="e">
        <f t="shared" si="469"/>
        <v>#DIV/0!</v>
      </c>
      <c r="BX691" s="107">
        <f t="shared" si="470"/>
        <v>0</v>
      </c>
      <c r="BZ691" s="40" t="e">
        <f>VLOOKUP(I691,Lists!$D$2:$D$19,1,FALSE)</f>
        <v>#N/A</v>
      </c>
      <c r="CA691" s="40" t="e">
        <f>VLOOKUP($I691,Blends!$B$2:$B$115,1,FALSE)</f>
        <v>#N/A</v>
      </c>
      <c r="CC691" s="218">
        <f>ROUND(IF($I691="Other HFC Blend",(Z691*$L691*SUMIF(Lists!$E$2:$E$133,'Quarterly Information'!$K691,Exchange_Value)+Z691*$N691*SUMIF(Lists!$E$2:$E$133,'Quarterly Information'!$M691,Exchange_Value)+Z691*$P691*SUMIF(Lists!$E$2:$E$133,'Quarterly Information'!$O691,Exchange_Value)+Z691*$R691*SUMIF(Lists!$E$2:$E$133,'Quarterly Information'!$Q691,Exchange_Value)+Z691*$T691*SUMIF(Lists!$E$2:$E$133,'Quarterly Information'!$S691,Exchange_Value))/1000,Z691*SUMIF(Lists!$E$2:$E$133,$I691,Exchange_Value)/1000),1)</f>
        <v>0</v>
      </c>
      <c r="CD691" s="218">
        <f>ROUND(IF($I691="Other HFC Blend",(AA691*$L691*SUMIF(Lists!$E$2:$E$133,'Quarterly Information'!$K691,Exchange_Value)+AA691*$N691*SUMIF(Lists!$E$2:$E$133,'Quarterly Information'!$M691,Exchange_Value)+AA691*$P691*SUMIF(Lists!$E$2:$E$133,'Quarterly Information'!$O691,Exchange_Value)+AA691*$R691*SUMIF(Lists!$E$2:$E$133,'Quarterly Information'!$Q691,Exchange_Value)+AA691*$T691*SUMIF(Lists!$E$2:$E$133,'Quarterly Information'!$S691,Exchange_Value))/1000,AA691*SUMIF(Lists!$E$2:$E$133,$I691,Exchange_Value)/1000),1)</f>
        <v>0</v>
      </c>
      <c r="CE691" s="218">
        <f>ROUND(IF($I691="Other HFC Blend",(AB691*$L691*SUMIF(Lists!$E$2:$E$133,'Quarterly Information'!$K691,Exchange_Value)+AB691*$N691*SUMIF(Lists!$E$2:$E$133,'Quarterly Information'!$M691,Exchange_Value)+AB691*$P691*SUMIF(Lists!$E$2:$E$133,'Quarterly Information'!$O691,Exchange_Value)+AB691*$R691*SUMIF(Lists!$E$2:$E$133,'Quarterly Information'!$Q691,Exchange_Value)+AB691*$T691*SUMIF(Lists!$E$2:$E$133,'Quarterly Information'!$S691,Exchange_Value))/1000,AB691*SUMIF(Lists!$E$2:$E$133,$I691,Exchange_Value)/1000),1)</f>
        <v>0</v>
      </c>
      <c r="CF691" s="218">
        <f>ROUND(IF($I691="Other HFC Blend",(AC691*$L691*SUMIF(Lists!$E$2:$E$133,'Quarterly Information'!$K691,Exchange_Value)+AC691*$N691*SUMIF(Lists!$E$2:$E$133,'Quarterly Information'!$M691,Exchange_Value)+AC691*$P691*SUMIF(Lists!$E$2:$E$133,'Quarterly Information'!$O691,Exchange_Value)+AC691*$R691*SUMIF(Lists!$E$2:$E$133,'Quarterly Information'!$Q691,Exchange_Value)+AC691*$T691*SUMIF(Lists!$E$2:$E$133,'Quarterly Information'!$S691,Exchange_Value))/1000,AC691*SUMIF(Lists!$E$2:$E$133,$I691,Exchange_Value)/1000),1)</f>
        <v>0</v>
      </c>
      <c r="CG691" s="218">
        <f>ROUND(IF($I691="Other HFC Blend",(AD691*$L691*SUMIF(Lists!$E$2:$E$133,'Quarterly Information'!$K691,Exchange_Value)+AD691*$N691*SUMIF(Lists!$E$2:$E$133,'Quarterly Information'!$M691,Exchange_Value)+AD691*$P691*SUMIF(Lists!$E$2:$E$133,'Quarterly Information'!$O691,Exchange_Value)+AD691*$R691*SUMIF(Lists!$E$2:$E$133,'Quarterly Information'!$Q691,Exchange_Value)+AD691*$T691*SUMIF(Lists!$E$2:$E$133,'Quarterly Information'!$S691,Exchange_Value))/1000,AD691*SUMIF(Lists!$E$2:$E$133,$I691,Exchange_Value)/1000),1)</f>
        <v>0</v>
      </c>
      <c r="CH691" s="218">
        <f>ROUND(IF($I691="Other HFC Blend",(AE691*$L691*SUMIF(Lists!$E$2:$E$133,'Quarterly Information'!$K691,Exchange_Value)+AE691*$N691*SUMIF(Lists!$E$2:$E$133,'Quarterly Information'!$M691,Exchange_Value)+AE691*$P691*SUMIF(Lists!$E$2:$E$133,'Quarterly Information'!$O691,Exchange_Value)+AE691*$R691*SUMIF(Lists!$E$2:$E$133,'Quarterly Information'!$Q691,Exchange_Value)+AE691*$T691*SUMIF(Lists!$E$2:$E$133,'Quarterly Information'!$S691,Exchange_Value))/1000,AE691*SUMIF(Lists!$E$2:$E$133,$I691,Exchange_Value)/1000),1)</f>
        <v>0</v>
      </c>
      <c r="CI691" s="218">
        <f>ROUND(IF($I691="Other HFC Blend",(AF691*$L691*SUMIF(Lists!$E$2:$E$133,'Quarterly Information'!$K691,Exchange_Value)+AF691*$N691*SUMIF(Lists!$E$2:$E$133,'Quarterly Information'!$M691,Exchange_Value)+AF691*$P691*SUMIF(Lists!$E$2:$E$133,'Quarterly Information'!$O691,Exchange_Value)+AF691*$R691*SUMIF(Lists!$E$2:$E$133,'Quarterly Information'!$Q691,Exchange_Value)+AF691*$T691*SUMIF(Lists!$E$2:$E$133,'Quarterly Information'!$S691,Exchange_Value))/1000,AF691*SUMIF(Lists!$E$2:$E$133,$I691,Exchange_Value)/1000),1)</f>
        <v>0</v>
      </c>
    </row>
    <row r="692" spans="1:87" ht="14" x14ac:dyDescent="0.25">
      <c r="A692" s="39">
        <v>650</v>
      </c>
      <c r="B692" s="90" t="str">
        <f t="shared" si="471"/>
        <v/>
      </c>
      <c r="C692" s="159"/>
      <c r="D692" s="91"/>
      <c r="E692" s="174"/>
      <c r="F692" s="92"/>
      <c r="G692" s="93"/>
      <c r="H692" s="94"/>
      <c r="I692" s="92"/>
      <c r="J692" s="200"/>
      <c r="K692" s="210"/>
      <c r="L692" s="95"/>
      <c r="M692" s="92"/>
      <c r="N692" s="95"/>
      <c r="O692" s="92"/>
      <c r="P692" s="95"/>
      <c r="Q692" s="128"/>
      <c r="R692" s="95"/>
      <c r="S692" s="128"/>
      <c r="T692" s="211"/>
      <c r="U692" s="203"/>
      <c r="V692" s="92"/>
      <c r="W692" s="96"/>
      <c r="X692" s="92"/>
      <c r="Y692" s="220"/>
      <c r="Z692" s="226"/>
      <c r="AA692" s="165"/>
      <c r="AB692" s="165"/>
      <c r="AC692" s="165"/>
      <c r="AD692" s="165"/>
      <c r="AE692" s="165"/>
      <c r="AF692" s="168"/>
      <c r="AG692"/>
      <c r="AH692" s="107">
        <f t="shared" si="430"/>
        <v>0</v>
      </c>
      <c r="AI692" s="107">
        <f t="shared" si="431"/>
        <v>0</v>
      </c>
      <c r="AJ692" s="107">
        <f t="shared" si="432"/>
        <v>0</v>
      </c>
      <c r="AK692" s="107">
        <f t="shared" si="433"/>
        <v>0</v>
      </c>
      <c r="AL692" s="107">
        <f t="shared" si="434"/>
        <v>0</v>
      </c>
      <c r="AM692" s="107">
        <f t="shared" si="472"/>
        <v>0</v>
      </c>
      <c r="AO692" s="161" t="e">
        <f t="shared" si="435"/>
        <v>#DIV/0!</v>
      </c>
      <c r="AP692" s="161" t="e">
        <f t="shared" si="436"/>
        <v>#DIV/0!</v>
      </c>
      <c r="AQ692" s="161" t="e">
        <f t="shared" si="437"/>
        <v>#DIV/0!</v>
      </c>
      <c r="AR692" s="161" t="e">
        <f t="shared" si="438"/>
        <v>#DIV/0!</v>
      </c>
      <c r="AS692" s="161" t="e">
        <f t="shared" si="439"/>
        <v>#DIV/0!</v>
      </c>
      <c r="AT692" s="107">
        <f t="shared" si="440"/>
        <v>0</v>
      </c>
      <c r="AU692" s="161" t="e">
        <f t="shared" si="441"/>
        <v>#DIV/0!</v>
      </c>
      <c r="AV692" s="161" t="e">
        <f t="shared" si="442"/>
        <v>#DIV/0!</v>
      </c>
      <c r="AW692" s="161" t="e">
        <f t="shared" si="443"/>
        <v>#DIV/0!</v>
      </c>
      <c r="AX692" s="161" t="e">
        <f t="shared" si="444"/>
        <v>#DIV/0!</v>
      </c>
      <c r="AY692" s="161" t="e">
        <f t="shared" si="445"/>
        <v>#DIV/0!</v>
      </c>
      <c r="AZ692" s="107">
        <f t="shared" si="446"/>
        <v>0</v>
      </c>
      <c r="BA692" s="161" t="e">
        <f t="shared" si="447"/>
        <v>#DIV/0!</v>
      </c>
      <c r="BB692" s="161" t="e">
        <f t="shared" si="448"/>
        <v>#DIV/0!</v>
      </c>
      <c r="BC692" s="161" t="e">
        <f t="shared" si="449"/>
        <v>#DIV/0!</v>
      </c>
      <c r="BD692" s="161" t="e">
        <f t="shared" si="450"/>
        <v>#DIV/0!</v>
      </c>
      <c r="BE692" s="161" t="e">
        <f t="shared" si="451"/>
        <v>#DIV/0!</v>
      </c>
      <c r="BF692" s="107">
        <f t="shared" si="452"/>
        <v>0</v>
      </c>
      <c r="BG692" s="161" t="e">
        <f t="shared" si="453"/>
        <v>#DIV/0!</v>
      </c>
      <c r="BH692" s="161" t="e">
        <f t="shared" si="454"/>
        <v>#DIV/0!</v>
      </c>
      <c r="BI692" s="161" t="e">
        <f t="shared" si="455"/>
        <v>#DIV/0!</v>
      </c>
      <c r="BJ692" s="161" t="e">
        <f t="shared" si="456"/>
        <v>#DIV/0!</v>
      </c>
      <c r="BK692" s="161" t="e">
        <f t="shared" si="457"/>
        <v>#DIV/0!</v>
      </c>
      <c r="BL692" s="107">
        <f t="shared" si="458"/>
        <v>0</v>
      </c>
      <c r="BM692" s="161" t="e">
        <f t="shared" si="459"/>
        <v>#DIV/0!</v>
      </c>
      <c r="BN692" s="161" t="e">
        <f t="shared" si="460"/>
        <v>#DIV/0!</v>
      </c>
      <c r="BO692" s="161" t="e">
        <f t="shared" si="461"/>
        <v>#DIV/0!</v>
      </c>
      <c r="BP692" s="161" t="e">
        <f t="shared" si="462"/>
        <v>#DIV/0!</v>
      </c>
      <c r="BQ692" s="161" t="e">
        <f t="shared" si="463"/>
        <v>#DIV/0!</v>
      </c>
      <c r="BR692" s="107">
        <f t="shared" si="464"/>
        <v>0</v>
      </c>
      <c r="BS692" s="161" t="e">
        <f t="shared" si="465"/>
        <v>#DIV/0!</v>
      </c>
      <c r="BT692" s="161" t="e">
        <f t="shared" si="466"/>
        <v>#DIV/0!</v>
      </c>
      <c r="BU692" s="161" t="e">
        <f t="shared" si="467"/>
        <v>#DIV/0!</v>
      </c>
      <c r="BV692" s="161" t="e">
        <f t="shared" si="468"/>
        <v>#DIV/0!</v>
      </c>
      <c r="BW692" s="161" t="e">
        <f t="shared" si="469"/>
        <v>#DIV/0!</v>
      </c>
      <c r="BX692" s="107">
        <f t="shared" si="470"/>
        <v>0</v>
      </c>
      <c r="BZ692" s="40" t="e">
        <f>VLOOKUP(I692,Lists!$D$2:$D$19,1,FALSE)</f>
        <v>#N/A</v>
      </c>
      <c r="CA692" s="40" t="e">
        <f>VLOOKUP($I692,Blends!$B$2:$B$115,1,FALSE)</f>
        <v>#N/A</v>
      </c>
      <c r="CC692" s="218">
        <f>ROUND(IF($I692="Other HFC Blend",(Z692*$L692*SUMIF(Lists!$E$2:$E$133,'Quarterly Information'!$K692,Exchange_Value)+Z692*$N692*SUMIF(Lists!$E$2:$E$133,'Quarterly Information'!$M692,Exchange_Value)+Z692*$P692*SUMIF(Lists!$E$2:$E$133,'Quarterly Information'!$O692,Exchange_Value)+Z692*$R692*SUMIF(Lists!$E$2:$E$133,'Quarterly Information'!$Q692,Exchange_Value)+Z692*$T692*SUMIF(Lists!$E$2:$E$133,'Quarterly Information'!$S692,Exchange_Value))/1000,Z692*SUMIF(Lists!$E$2:$E$133,$I692,Exchange_Value)/1000),1)</f>
        <v>0</v>
      </c>
      <c r="CD692" s="218">
        <f>ROUND(IF($I692="Other HFC Blend",(AA692*$L692*SUMIF(Lists!$E$2:$E$133,'Quarterly Information'!$K692,Exchange_Value)+AA692*$N692*SUMIF(Lists!$E$2:$E$133,'Quarterly Information'!$M692,Exchange_Value)+AA692*$P692*SUMIF(Lists!$E$2:$E$133,'Quarterly Information'!$O692,Exchange_Value)+AA692*$R692*SUMIF(Lists!$E$2:$E$133,'Quarterly Information'!$Q692,Exchange_Value)+AA692*$T692*SUMIF(Lists!$E$2:$E$133,'Quarterly Information'!$S692,Exchange_Value))/1000,AA692*SUMIF(Lists!$E$2:$E$133,$I692,Exchange_Value)/1000),1)</f>
        <v>0</v>
      </c>
      <c r="CE692" s="218">
        <f>ROUND(IF($I692="Other HFC Blend",(AB692*$L692*SUMIF(Lists!$E$2:$E$133,'Quarterly Information'!$K692,Exchange_Value)+AB692*$N692*SUMIF(Lists!$E$2:$E$133,'Quarterly Information'!$M692,Exchange_Value)+AB692*$P692*SUMIF(Lists!$E$2:$E$133,'Quarterly Information'!$O692,Exchange_Value)+AB692*$R692*SUMIF(Lists!$E$2:$E$133,'Quarterly Information'!$Q692,Exchange_Value)+AB692*$T692*SUMIF(Lists!$E$2:$E$133,'Quarterly Information'!$S692,Exchange_Value))/1000,AB692*SUMIF(Lists!$E$2:$E$133,$I692,Exchange_Value)/1000),1)</f>
        <v>0</v>
      </c>
      <c r="CF692" s="218">
        <f>ROUND(IF($I692="Other HFC Blend",(AC692*$L692*SUMIF(Lists!$E$2:$E$133,'Quarterly Information'!$K692,Exchange_Value)+AC692*$N692*SUMIF(Lists!$E$2:$E$133,'Quarterly Information'!$M692,Exchange_Value)+AC692*$P692*SUMIF(Lists!$E$2:$E$133,'Quarterly Information'!$O692,Exchange_Value)+AC692*$R692*SUMIF(Lists!$E$2:$E$133,'Quarterly Information'!$Q692,Exchange_Value)+AC692*$T692*SUMIF(Lists!$E$2:$E$133,'Quarterly Information'!$S692,Exchange_Value))/1000,AC692*SUMIF(Lists!$E$2:$E$133,$I692,Exchange_Value)/1000),1)</f>
        <v>0</v>
      </c>
      <c r="CG692" s="218">
        <f>ROUND(IF($I692="Other HFC Blend",(AD692*$L692*SUMIF(Lists!$E$2:$E$133,'Quarterly Information'!$K692,Exchange_Value)+AD692*$N692*SUMIF(Lists!$E$2:$E$133,'Quarterly Information'!$M692,Exchange_Value)+AD692*$P692*SUMIF(Lists!$E$2:$E$133,'Quarterly Information'!$O692,Exchange_Value)+AD692*$R692*SUMIF(Lists!$E$2:$E$133,'Quarterly Information'!$Q692,Exchange_Value)+AD692*$T692*SUMIF(Lists!$E$2:$E$133,'Quarterly Information'!$S692,Exchange_Value))/1000,AD692*SUMIF(Lists!$E$2:$E$133,$I692,Exchange_Value)/1000),1)</f>
        <v>0</v>
      </c>
      <c r="CH692" s="218">
        <f>ROUND(IF($I692="Other HFC Blend",(AE692*$L692*SUMIF(Lists!$E$2:$E$133,'Quarterly Information'!$K692,Exchange_Value)+AE692*$N692*SUMIF(Lists!$E$2:$E$133,'Quarterly Information'!$M692,Exchange_Value)+AE692*$P692*SUMIF(Lists!$E$2:$E$133,'Quarterly Information'!$O692,Exchange_Value)+AE692*$R692*SUMIF(Lists!$E$2:$E$133,'Quarterly Information'!$Q692,Exchange_Value)+AE692*$T692*SUMIF(Lists!$E$2:$E$133,'Quarterly Information'!$S692,Exchange_Value))/1000,AE692*SUMIF(Lists!$E$2:$E$133,$I692,Exchange_Value)/1000),1)</f>
        <v>0</v>
      </c>
      <c r="CI692" s="218">
        <f>ROUND(IF($I692="Other HFC Blend",(AF692*$L692*SUMIF(Lists!$E$2:$E$133,'Quarterly Information'!$K692,Exchange_Value)+AF692*$N692*SUMIF(Lists!$E$2:$E$133,'Quarterly Information'!$M692,Exchange_Value)+AF692*$P692*SUMIF(Lists!$E$2:$E$133,'Quarterly Information'!$O692,Exchange_Value)+AF692*$R692*SUMIF(Lists!$E$2:$E$133,'Quarterly Information'!$Q692,Exchange_Value)+AF692*$T692*SUMIF(Lists!$E$2:$E$133,'Quarterly Information'!$S692,Exchange_Value))/1000,AF692*SUMIF(Lists!$E$2:$E$133,$I692,Exchange_Value)/1000),1)</f>
        <v>0</v>
      </c>
    </row>
    <row r="693" spans="1:87" ht="14" x14ac:dyDescent="0.25">
      <c r="A693" s="39">
        <v>651</v>
      </c>
      <c r="B693" s="90" t="str">
        <f t="shared" si="471"/>
        <v/>
      </c>
      <c r="C693" s="159"/>
      <c r="D693" s="91"/>
      <c r="E693" s="174"/>
      <c r="F693" s="92"/>
      <c r="G693" s="93"/>
      <c r="H693" s="94"/>
      <c r="I693" s="92"/>
      <c r="J693" s="200"/>
      <c r="K693" s="210"/>
      <c r="L693" s="95"/>
      <c r="M693" s="92"/>
      <c r="N693" s="95"/>
      <c r="O693" s="92"/>
      <c r="P693" s="95"/>
      <c r="Q693" s="128"/>
      <c r="R693" s="95"/>
      <c r="S693" s="128"/>
      <c r="T693" s="211"/>
      <c r="U693" s="203"/>
      <c r="V693" s="92"/>
      <c r="W693" s="96"/>
      <c r="X693" s="92"/>
      <c r="Y693" s="220"/>
      <c r="Z693" s="226"/>
      <c r="AA693" s="165"/>
      <c r="AB693" s="165"/>
      <c r="AC693" s="165"/>
      <c r="AD693" s="165"/>
      <c r="AE693" s="165"/>
      <c r="AF693" s="168"/>
      <c r="AG693"/>
      <c r="AH693" s="107">
        <f t="shared" si="430"/>
        <v>0</v>
      </c>
      <c r="AI693" s="107">
        <f t="shared" si="431"/>
        <v>0</v>
      </c>
      <c r="AJ693" s="107">
        <f t="shared" si="432"/>
        <v>0</v>
      </c>
      <c r="AK693" s="107">
        <f t="shared" si="433"/>
        <v>0</v>
      </c>
      <c r="AL693" s="107">
        <f t="shared" si="434"/>
        <v>0</v>
      </c>
      <c r="AM693" s="107">
        <f t="shared" si="472"/>
        <v>0</v>
      </c>
      <c r="AO693" s="161" t="e">
        <f t="shared" si="435"/>
        <v>#DIV/0!</v>
      </c>
      <c r="AP693" s="161" t="e">
        <f t="shared" si="436"/>
        <v>#DIV/0!</v>
      </c>
      <c r="AQ693" s="161" t="e">
        <f t="shared" si="437"/>
        <v>#DIV/0!</v>
      </c>
      <c r="AR693" s="161" t="e">
        <f t="shared" si="438"/>
        <v>#DIV/0!</v>
      </c>
      <c r="AS693" s="161" t="e">
        <f t="shared" si="439"/>
        <v>#DIV/0!</v>
      </c>
      <c r="AT693" s="107">
        <f t="shared" si="440"/>
        <v>0</v>
      </c>
      <c r="AU693" s="161" t="e">
        <f t="shared" si="441"/>
        <v>#DIV/0!</v>
      </c>
      <c r="AV693" s="161" t="e">
        <f t="shared" si="442"/>
        <v>#DIV/0!</v>
      </c>
      <c r="AW693" s="161" t="e">
        <f t="shared" si="443"/>
        <v>#DIV/0!</v>
      </c>
      <c r="AX693" s="161" t="e">
        <f t="shared" si="444"/>
        <v>#DIV/0!</v>
      </c>
      <c r="AY693" s="161" t="e">
        <f t="shared" si="445"/>
        <v>#DIV/0!</v>
      </c>
      <c r="AZ693" s="107">
        <f t="shared" si="446"/>
        <v>0</v>
      </c>
      <c r="BA693" s="161" t="e">
        <f t="shared" si="447"/>
        <v>#DIV/0!</v>
      </c>
      <c r="BB693" s="161" t="e">
        <f t="shared" si="448"/>
        <v>#DIV/0!</v>
      </c>
      <c r="BC693" s="161" t="e">
        <f t="shared" si="449"/>
        <v>#DIV/0!</v>
      </c>
      <c r="BD693" s="161" t="e">
        <f t="shared" si="450"/>
        <v>#DIV/0!</v>
      </c>
      <c r="BE693" s="161" t="e">
        <f t="shared" si="451"/>
        <v>#DIV/0!</v>
      </c>
      <c r="BF693" s="107">
        <f t="shared" si="452"/>
        <v>0</v>
      </c>
      <c r="BG693" s="161" t="e">
        <f t="shared" si="453"/>
        <v>#DIV/0!</v>
      </c>
      <c r="BH693" s="161" t="e">
        <f t="shared" si="454"/>
        <v>#DIV/0!</v>
      </c>
      <c r="BI693" s="161" t="e">
        <f t="shared" si="455"/>
        <v>#DIV/0!</v>
      </c>
      <c r="BJ693" s="161" t="e">
        <f t="shared" si="456"/>
        <v>#DIV/0!</v>
      </c>
      <c r="BK693" s="161" t="e">
        <f t="shared" si="457"/>
        <v>#DIV/0!</v>
      </c>
      <c r="BL693" s="107">
        <f t="shared" si="458"/>
        <v>0</v>
      </c>
      <c r="BM693" s="161" t="e">
        <f t="shared" si="459"/>
        <v>#DIV/0!</v>
      </c>
      <c r="BN693" s="161" t="e">
        <f t="shared" si="460"/>
        <v>#DIV/0!</v>
      </c>
      <c r="BO693" s="161" t="e">
        <f t="shared" si="461"/>
        <v>#DIV/0!</v>
      </c>
      <c r="BP693" s="161" t="e">
        <f t="shared" si="462"/>
        <v>#DIV/0!</v>
      </c>
      <c r="BQ693" s="161" t="e">
        <f t="shared" si="463"/>
        <v>#DIV/0!</v>
      </c>
      <c r="BR693" s="107">
        <f t="shared" si="464"/>
        <v>0</v>
      </c>
      <c r="BS693" s="161" t="e">
        <f t="shared" si="465"/>
        <v>#DIV/0!</v>
      </c>
      <c r="BT693" s="161" t="e">
        <f t="shared" si="466"/>
        <v>#DIV/0!</v>
      </c>
      <c r="BU693" s="161" t="e">
        <f t="shared" si="467"/>
        <v>#DIV/0!</v>
      </c>
      <c r="BV693" s="161" t="e">
        <f t="shared" si="468"/>
        <v>#DIV/0!</v>
      </c>
      <c r="BW693" s="161" t="e">
        <f t="shared" si="469"/>
        <v>#DIV/0!</v>
      </c>
      <c r="BX693" s="107">
        <f t="shared" si="470"/>
        <v>0</v>
      </c>
      <c r="BZ693" s="40" t="e">
        <f>VLOOKUP(I693,Lists!$D$2:$D$19,1,FALSE)</f>
        <v>#N/A</v>
      </c>
      <c r="CA693" s="40" t="e">
        <f>VLOOKUP($I693,Blends!$B$2:$B$115,1,FALSE)</f>
        <v>#N/A</v>
      </c>
      <c r="CC693" s="218">
        <f>ROUND(IF($I693="Other HFC Blend",(Z693*$L693*SUMIF(Lists!$E$2:$E$133,'Quarterly Information'!$K693,Exchange_Value)+Z693*$N693*SUMIF(Lists!$E$2:$E$133,'Quarterly Information'!$M693,Exchange_Value)+Z693*$P693*SUMIF(Lists!$E$2:$E$133,'Quarterly Information'!$O693,Exchange_Value)+Z693*$R693*SUMIF(Lists!$E$2:$E$133,'Quarterly Information'!$Q693,Exchange_Value)+Z693*$T693*SUMIF(Lists!$E$2:$E$133,'Quarterly Information'!$S693,Exchange_Value))/1000,Z693*SUMIF(Lists!$E$2:$E$133,$I693,Exchange_Value)/1000),1)</f>
        <v>0</v>
      </c>
      <c r="CD693" s="218">
        <f>ROUND(IF($I693="Other HFC Blend",(AA693*$L693*SUMIF(Lists!$E$2:$E$133,'Quarterly Information'!$K693,Exchange_Value)+AA693*$N693*SUMIF(Lists!$E$2:$E$133,'Quarterly Information'!$M693,Exchange_Value)+AA693*$P693*SUMIF(Lists!$E$2:$E$133,'Quarterly Information'!$O693,Exchange_Value)+AA693*$R693*SUMIF(Lists!$E$2:$E$133,'Quarterly Information'!$Q693,Exchange_Value)+AA693*$T693*SUMIF(Lists!$E$2:$E$133,'Quarterly Information'!$S693,Exchange_Value))/1000,AA693*SUMIF(Lists!$E$2:$E$133,$I693,Exchange_Value)/1000),1)</f>
        <v>0</v>
      </c>
      <c r="CE693" s="218">
        <f>ROUND(IF($I693="Other HFC Blend",(AB693*$L693*SUMIF(Lists!$E$2:$E$133,'Quarterly Information'!$K693,Exchange_Value)+AB693*$N693*SUMIF(Lists!$E$2:$E$133,'Quarterly Information'!$M693,Exchange_Value)+AB693*$P693*SUMIF(Lists!$E$2:$E$133,'Quarterly Information'!$O693,Exchange_Value)+AB693*$R693*SUMIF(Lists!$E$2:$E$133,'Quarterly Information'!$Q693,Exchange_Value)+AB693*$T693*SUMIF(Lists!$E$2:$E$133,'Quarterly Information'!$S693,Exchange_Value))/1000,AB693*SUMIF(Lists!$E$2:$E$133,$I693,Exchange_Value)/1000),1)</f>
        <v>0</v>
      </c>
      <c r="CF693" s="218">
        <f>ROUND(IF($I693="Other HFC Blend",(AC693*$L693*SUMIF(Lists!$E$2:$E$133,'Quarterly Information'!$K693,Exchange_Value)+AC693*$N693*SUMIF(Lists!$E$2:$E$133,'Quarterly Information'!$M693,Exchange_Value)+AC693*$P693*SUMIF(Lists!$E$2:$E$133,'Quarterly Information'!$O693,Exchange_Value)+AC693*$R693*SUMIF(Lists!$E$2:$E$133,'Quarterly Information'!$Q693,Exchange_Value)+AC693*$T693*SUMIF(Lists!$E$2:$E$133,'Quarterly Information'!$S693,Exchange_Value))/1000,AC693*SUMIF(Lists!$E$2:$E$133,$I693,Exchange_Value)/1000),1)</f>
        <v>0</v>
      </c>
      <c r="CG693" s="218">
        <f>ROUND(IF($I693="Other HFC Blend",(AD693*$L693*SUMIF(Lists!$E$2:$E$133,'Quarterly Information'!$K693,Exchange_Value)+AD693*$N693*SUMIF(Lists!$E$2:$E$133,'Quarterly Information'!$M693,Exchange_Value)+AD693*$P693*SUMIF(Lists!$E$2:$E$133,'Quarterly Information'!$O693,Exchange_Value)+AD693*$R693*SUMIF(Lists!$E$2:$E$133,'Quarterly Information'!$Q693,Exchange_Value)+AD693*$T693*SUMIF(Lists!$E$2:$E$133,'Quarterly Information'!$S693,Exchange_Value))/1000,AD693*SUMIF(Lists!$E$2:$E$133,$I693,Exchange_Value)/1000),1)</f>
        <v>0</v>
      </c>
      <c r="CH693" s="218">
        <f>ROUND(IF($I693="Other HFC Blend",(AE693*$L693*SUMIF(Lists!$E$2:$E$133,'Quarterly Information'!$K693,Exchange_Value)+AE693*$N693*SUMIF(Lists!$E$2:$E$133,'Quarterly Information'!$M693,Exchange_Value)+AE693*$P693*SUMIF(Lists!$E$2:$E$133,'Quarterly Information'!$O693,Exchange_Value)+AE693*$R693*SUMIF(Lists!$E$2:$E$133,'Quarterly Information'!$Q693,Exchange_Value)+AE693*$T693*SUMIF(Lists!$E$2:$E$133,'Quarterly Information'!$S693,Exchange_Value))/1000,AE693*SUMIF(Lists!$E$2:$E$133,$I693,Exchange_Value)/1000),1)</f>
        <v>0</v>
      </c>
      <c r="CI693" s="218">
        <f>ROUND(IF($I693="Other HFC Blend",(AF693*$L693*SUMIF(Lists!$E$2:$E$133,'Quarterly Information'!$K693,Exchange_Value)+AF693*$N693*SUMIF(Lists!$E$2:$E$133,'Quarterly Information'!$M693,Exchange_Value)+AF693*$P693*SUMIF(Lists!$E$2:$E$133,'Quarterly Information'!$O693,Exchange_Value)+AF693*$R693*SUMIF(Lists!$E$2:$E$133,'Quarterly Information'!$Q693,Exchange_Value)+AF693*$T693*SUMIF(Lists!$E$2:$E$133,'Quarterly Information'!$S693,Exchange_Value))/1000,AF693*SUMIF(Lists!$E$2:$E$133,$I693,Exchange_Value)/1000),1)</f>
        <v>0</v>
      </c>
    </row>
    <row r="694" spans="1:87" ht="14" x14ac:dyDescent="0.25">
      <c r="A694" s="39">
        <v>652</v>
      </c>
      <c r="B694" s="90" t="str">
        <f t="shared" si="471"/>
        <v/>
      </c>
      <c r="C694" s="159"/>
      <c r="D694" s="91"/>
      <c r="E694" s="174"/>
      <c r="F694" s="92"/>
      <c r="G694" s="93"/>
      <c r="H694" s="94"/>
      <c r="I694" s="92"/>
      <c r="J694" s="200"/>
      <c r="K694" s="210"/>
      <c r="L694" s="95"/>
      <c r="M694" s="92"/>
      <c r="N694" s="95"/>
      <c r="O694" s="92"/>
      <c r="P694" s="95"/>
      <c r="Q694" s="128"/>
      <c r="R694" s="95"/>
      <c r="S694" s="128"/>
      <c r="T694" s="211"/>
      <c r="U694" s="203"/>
      <c r="V694" s="92"/>
      <c r="W694" s="96"/>
      <c r="X694" s="92"/>
      <c r="Y694" s="220"/>
      <c r="Z694" s="226"/>
      <c r="AA694" s="165"/>
      <c r="AB694" s="165"/>
      <c r="AC694" s="165"/>
      <c r="AD694" s="165"/>
      <c r="AE694" s="165"/>
      <c r="AF694" s="168"/>
      <c r="AG694"/>
      <c r="AH694" s="107">
        <f t="shared" si="430"/>
        <v>0</v>
      </c>
      <c r="AI694" s="107">
        <f t="shared" si="431"/>
        <v>0</v>
      </c>
      <c r="AJ694" s="107">
        <f t="shared" si="432"/>
        <v>0</v>
      </c>
      <c r="AK694" s="107">
        <f t="shared" si="433"/>
        <v>0</v>
      </c>
      <c r="AL694" s="107">
        <f t="shared" si="434"/>
        <v>0</v>
      </c>
      <c r="AM694" s="107">
        <f t="shared" si="472"/>
        <v>0</v>
      </c>
      <c r="AO694" s="161" t="e">
        <f t="shared" si="435"/>
        <v>#DIV/0!</v>
      </c>
      <c r="AP694" s="161" t="e">
        <f t="shared" si="436"/>
        <v>#DIV/0!</v>
      </c>
      <c r="AQ694" s="161" t="e">
        <f t="shared" si="437"/>
        <v>#DIV/0!</v>
      </c>
      <c r="AR694" s="161" t="e">
        <f t="shared" si="438"/>
        <v>#DIV/0!</v>
      </c>
      <c r="AS694" s="161" t="e">
        <f t="shared" si="439"/>
        <v>#DIV/0!</v>
      </c>
      <c r="AT694" s="107">
        <f t="shared" si="440"/>
        <v>0</v>
      </c>
      <c r="AU694" s="161" t="e">
        <f t="shared" si="441"/>
        <v>#DIV/0!</v>
      </c>
      <c r="AV694" s="161" t="e">
        <f t="shared" si="442"/>
        <v>#DIV/0!</v>
      </c>
      <c r="AW694" s="161" t="e">
        <f t="shared" si="443"/>
        <v>#DIV/0!</v>
      </c>
      <c r="AX694" s="161" t="e">
        <f t="shared" si="444"/>
        <v>#DIV/0!</v>
      </c>
      <c r="AY694" s="161" t="e">
        <f t="shared" si="445"/>
        <v>#DIV/0!</v>
      </c>
      <c r="AZ694" s="107">
        <f t="shared" si="446"/>
        <v>0</v>
      </c>
      <c r="BA694" s="161" t="e">
        <f t="shared" si="447"/>
        <v>#DIV/0!</v>
      </c>
      <c r="BB694" s="161" t="e">
        <f t="shared" si="448"/>
        <v>#DIV/0!</v>
      </c>
      <c r="BC694" s="161" t="e">
        <f t="shared" si="449"/>
        <v>#DIV/0!</v>
      </c>
      <c r="BD694" s="161" t="e">
        <f t="shared" si="450"/>
        <v>#DIV/0!</v>
      </c>
      <c r="BE694" s="161" t="e">
        <f t="shared" si="451"/>
        <v>#DIV/0!</v>
      </c>
      <c r="BF694" s="107">
        <f t="shared" si="452"/>
        <v>0</v>
      </c>
      <c r="BG694" s="161" t="e">
        <f t="shared" si="453"/>
        <v>#DIV/0!</v>
      </c>
      <c r="BH694" s="161" t="e">
        <f t="shared" si="454"/>
        <v>#DIV/0!</v>
      </c>
      <c r="BI694" s="161" t="e">
        <f t="shared" si="455"/>
        <v>#DIV/0!</v>
      </c>
      <c r="BJ694" s="161" t="e">
        <f t="shared" si="456"/>
        <v>#DIV/0!</v>
      </c>
      <c r="BK694" s="161" t="e">
        <f t="shared" si="457"/>
        <v>#DIV/0!</v>
      </c>
      <c r="BL694" s="107">
        <f t="shared" si="458"/>
        <v>0</v>
      </c>
      <c r="BM694" s="161" t="e">
        <f t="shared" si="459"/>
        <v>#DIV/0!</v>
      </c>
      <c r="BN694" s="161" t="e">
        <f t="shared" si="460"/>
        <v>#DIV/0!</v>
      </c>
      <c r="BO694" s="161" t="e">
        <f t="shared" si="461"/>
        <v>#DIV/0!</v>
      </c>
      <c r="BP694" s="161" t="e">
        <f t="shared" si="462"/>
        <v>#DIV/0!</v>
      </c>
      <c r="BQ694" s="161" t="e">
        <f t="shared" si="463"/>
        <v>#DIV/0!</v>
      </c>
      <c r="BR694" s="107">
        <f t="shared" si="464"/>
        <v>0</v>
      </c>
      <c r="BS694" s="161" t="e">
        <f t="shared" si="465"/>
        <v>#DIV/0!</v>
      </c>
      <c r="BT694" s="161" t="e">
        <f t="shared" si="466"/>
        <v>#DIV/0!</v>
      </c>
      <c r="BU694" s="161" t="e">
        <f t="shared" si="467"/>
        <v>#DIV/0!</v>
      </c>
      <c r="BV694" s="161" t="e">
        <f t="shared" si="468"/>
        <v>#DIV/0!</v>
      </c>
      <c r="BW694" s="161" t="e">
        <f t="shared" si="469"/>
        <v>#DIV/0!</v>
      </c>
      <c r="BX694" s="107">
        <f t="shared" si="470"/>
        <v>0</v>
      </c>
      <c r="BZ694" s="40" t="e">
        <f>VLOOKUP(I694,Lists!$D$2:$D$19,1,FALSE)</f>
        <v>#N/A</v>
      </c>
      <c r="CA694" s="40" t="e">
        <f>VLOOKUP($I694,Blends!$B$2:$B$115,1,FALSE)</f>
        <v>#N/A</v>
      </c>
      <c r="CC694" s="218">
        <f>ROUND(IF($I694="Other HFC Blend",(Z694*$L694*SUMIF(Lists!$E$2:$E$133,'Quarterly Information'!$K694,Exchange_Value)+Z694*$N694*SUMIF(Lists!$E$2:$E$133,'Quarterly Information'!$M694,Exchange_Value)+Z694*$P694*SUMIF(Lists!$E$2:$E$133,'Quarterly Information'!$O694,Exchange_Value)+Z694*$R694*SUMIF(Lists!$E$2:$E$133,'Quarterly Information'!$Q694,Exchange_Value)+Z694*$T694*SUMIF(Lists!$E$2:$E$133,'Quarterly Information'!$S694,Exchange_Value))/1000,Z694*SUMIF(Lists!$E$2:$E$133,$I694,Exchange_Value)/1000),1)</f>
        <v>0</v>
      </c>
      <c r="CD694" s="218">
        <f>ROUND(IF($I694="Other HFC Blend",(AA694*$L694*SUMIF(Lists!$E$2:$E$133,'Quarterly Information'!$K694,Exchange_Value)+AA694*$N694*SUMIF(Lists!$E$2:$E$133,'Quarterly Information'!$M694,Exchange_Value)+AA694*$P694*SUMIF(Lists!$E$2:$E$133,'Quarterly Information'!$O694,Exchange_Value)+AA694*$R694*SUMIF(Lists!$E$2:$E$133,'Quarterly Information'!$Q694,Exchange_Value)+AA694*$T694*SUMIF(Lists!$E$2:$E$133,'Quarterly Information'!$S694,Exchange_Value))/1000,AA694*SUMIF(Lists!$E$2:$E$133,$I694,Exchange_Value)/1000),1)</f>
        <v>0</v>
      </c>
      <c r="CE694" s="218">
        <f>ROUND(IF($I694="Other HFC Blend",(AB694*$L694*SUMIF(Lists!$E$2:$E$133,'Quarterly Information'!$K694,Exchange_Value)+AB694*$N694*SUMIF(Lists!$E$2:$E$133,'Quarterly Information'!$M694,Exchange_Value)+AB694*$P694*SUMIF(Lists!$E$2:$E$133,'Quarterly Information'!$O694,Exchange_Value)+AB694*$R694*SUMIF(Lists!$E$2:$E$133,'Quarterly Information'!$Q694,Exchange_Value)+AB694*$T694*SUMIF(Lists!$E$2:$E$133,'Quarterly Information'!$S694,Exchange_Value))/1000,AB694*SUMIF(Lists!$E$2:$E$133,$I694,Exchange_Value)/1000),1)</f>
        <v>0</v>
      </c>
      <c r="CF694" s="218">
        <f>ROUND(IF($I694="Other HFC Blend",(AC694*$L694*SUMIF(Lists!$E$2:$E$133,'Quarterly Information'!$K694,Exchange_Value)+AC694*$N694*SUMIF(Lists!$E$2:$E$133,'Quarterly Information'!$M694,Exchange_Value)+AC694*$P694*SUMIF(Lists!$E$2:$E$133,'Quarterly Information'!$O694,Exchange_Value)+AC694*$R694*SUMIF(Lists!$E$2:$E$133,'Quarterly Information'!$Q694,Exchange_Value)+AC694*$T694*SUMIF(Lists!$E$2:$E$133,'Quarterly Information'!$S694,Exchange_Value))/1000,AC694*SUMIF(Lists!$E$2:$E$133,$I694,Exchange_Value)/1000),1)</f>
        <v>0</v>
      </c>
      <c r="CG694" s="218">
        <f>ROUND(IF($I694="Other HFC Blend",(AD694*$L694*SUMIF(Lists!$E$2:$E$133,'Quarterly Information'!$K694,Exchange_Value)+AD694*$N694*SUMIF(Lists!$E$2:$E$133,'Quarterly Information'!$M694,Exchange_Value)+AD694*$P694*SUMIF(Lists!$E$2:$E$133,'Quarterly Information'!$O694,Exchange_Value)+AD694*$R694*SUMIF(Lists!$E$2:$E$133,'Quarterly Information'!$Q694,Exchange_Value)+AD694*$T694*SUMIF(Lists!$E$2:$E$133,'Quarterly Information'!$S694,Exchange_Value))/1000,AD694*SUMIF(Lists!$E$2:$E$133,$I694,Exchange_Value)/1000),1)</f>
        <v>0</v>
      </c>
      <c r="CH694" s="218">
        <f>ROUND(IF($I694="Other HFC Blend",(AE694*$L694*SUMIF(Lists!$E$2:$E$133,'Quarterly Information'!$K694,Exchange_Value)+AE694*$N694*SUMIF(Lists!$E$2:$E$133,'Quarterly Information'!$M694,Exchange_Value)+AE694*$P694*SUMIF(Lists!$E$2:$E$133,'Quarterly Information'!$O694,Exchange_Value)+AE694*$R694*SUMIF(Lists!$E$2:$E$133,'Quarterly Information'!$Q694,Exchange_Value)+AE694*$T694*SUMIF(Lists!$E$2:$E$133,'Quarterly Information'!$S694,Exchange_Value))/1000,AE694*SUMIF(Lists!$E$2:$E$133,$I694,Exchange_Value)/1000),1)</f>
        <v>0</v>
      </c>
      <c r="CI694" s="218">
        <f>ROUND(IF($I694="Other HFC Blend",(AF694*$L694*SUMIF(Lists!$E$2:$E$133,'Quarterly Information'!$K694,Exchange_Value)+AF694*$N694*SUMIF(Lists!$E$2:$E$133,'Quarterly Information'!$M694,Exchange_Value)+AF694*$P694*SUMIF(Lists!$E$2:$E$133,'Quarterly Information'!$O694,Exchange_Value)+AF694*$R694*SUMIF(Lists!$E$2:$E$133,'Quarterly Information'!$Q694,Exchange_Value)+AF694*$T694*SUMIF(Lists!$E$2:$E$133,'Quarterly Information'!$S694,Exchange_Value))/1000,AF694*SUMIF(Lists!$E$2:$E$133,$I694,Exchange_Value)/1000),1)</f>
        <v>0</v>
      </c>
    </row>
    <row r="695" spans="1:87" ht="14" x14ac:dyDescent="0.25">
      <c r="A695" s="39">
        <v>653</v>
      </c>
      <c r="B695" s="90" t="str">
        <f t="shared" si="471"/>
        <v/>
      </c>
      <c r="C695" s="159"/>
      <c r="D695" s="91"/>
      <c r="E695" s="174"/>
      <c r="F695" s="92"/>
      <c r="G695" s="93"/>
      <c r="H695" s="94"/>
      <c r="I695" s="92"/>
      <c r="J695" s="200"/>
      <c r="K695" s="210"/>
      <c r="L695" s="95"/>
      <c r="M695" s="92"/>
      <c r="N695" s="95"/>
      <c r="O695" s="92"/>
      <c r="P695" s="95"/>
      <c r="Q695" s="128"/>
      <c r="R695" s="95"/>
      <c r="S695" s="128"/>
      <c r="T695" s="211"/>
      <c r="U695" s="203"/>
      <c r="V695" s="92"/>
      <c r="W695" s="96"/>
      <c r="X695" s="92"/>
      <c r="Y695" s="220"/>
      <c r="Z695" s="226"/>
      <c r="AA695" s="165"/>
      <c r="AB695" s="165"/>
      <c r="AC695" s="165"/>
      <c r="AD695" s="165"/>
      <c r="AE695" s="165"/>
      <c r="AF695" s="168"/>
      <c r="AG695"/>
      <c r="AH695" s="107">
        <f t="shared" si="430"/>
        <v>0</v>
      </c>
      <c r="AI695" s="107">
        <f t="shared" si="431"/>
        <v>0</v>
      </c>
      <c r="AJ695" s="107">
        <f t="shared" si="432"/>
        <v>0</v>
      </c>
      <c r="AK695" s="107">
        <f t="shared" si="433"/>
        <v>0</v>
      </c>
      <c r="AL695" s="107">
        <f t="shared" si="434"/>
        <v>0</v>
      </c>
      <c r="AM695" s="107">
        <f t="shared" si="472"/>
        <v>0</v>
      </c>
      <c r="AO695" s="161" t="e">
        <f t="shared" si="435"/>
        <v>#DIV/0!</v>
      </c>
      <c r="AP695" s="161" t="e">
        <f t="shared" si="436"/>
        <v>#DIV/0!</v>
      </c>
      <c r="AQ695" s="161" t="e">
        <f t="shared" si="437"/>
        <v>#DIV/0!</v>
      </c>
      <c r="AR695" s="161" t="e">
        <f t="shared" si="438"/>
        <v>#DIV/0!</v>
      </c>
      <c r="AS695" s="161" t="e">
        <f t="shared" si="439"/>
        <v>#DIV/0!</v>
      </c>
      <c r="AT695" s="107">
        <f t="shared" si="440"/>
        <v>0</v>
      </c>
      <c r="AU695" s="161" t="e">
        <f t="shared" si="441"/>
        <v>#DIV/0!</v>
      </c>
      <c r="AV695" s="161" t="e">
        <f t="shared" si="442"/>
        <v>#DIV/0!</v>
      </c>
      <c r="AW695" s="161" t="e">
        <f t="shared" si="443"/>
        <v>#DIV/0!</v>
      </c>
      <c r="AX695" s="161" t="e">
        <f t="shared" si="444"/>
        <v>#DIV/0!</v>
      </c>
      <c r="AY695" s="161" t="e">
        <f t="shared" si="445"/>
        <v>#DIV/0!</v>
      </c>
      <c r="AZ695" s="107">
        <f t="shared" si="446"/>
        <v>0</v>
      </c>
      <c r="BA695" s="161" t="e">
        <f t="shared" si="447"/>
        <v>#DIV/0!</v>
      </c>
      <c r="BB695" s="161" t="e">
        <f t="shared" si="448"/>
        <v>#DIV/0!</v>
      </c>
      <c r="BC695" s="161" t="e">
        <f t="shared" si="449"/>
        <v>#DIV/0!</v>
      </c>
      <c r="BD695" s="161" t="e">
        <f t="shared" si="450"/>
        <v>#DIV/0!</v>
      </c>
      <c r="BE695" s="161" t="e">
        <f t="shared" si="451"/>
        <v>#DIV/0!</v>
      </c>
      <c r="BF695" s="107">
        <f t="shared" si="452"/>
        <v>0</v>
      </c>
      <c r="BG695" s="161" t="e">
        <f t="shared" si="453"/>
        <v>#DIV/0!</v>
      </c>
      <c r="BH695" s="161" t="e">
        <f t="shared" si="454"/>
        <v>#DIV/0!</v>
      </c>
      <c r="BI695" s="161" t="e">
        <f t="shared" si="455"/>
        <v>#DIV/0!</v>
      </c>
      <c r="BJ695" s="161" t="e">
        <f t="shared" si="456"/>
        <v>#DIV/0!</v>
      </c>
      <c r="BK695" s="161" t="e">
        <f t="shared" si="457"/>
        <v>#DIV/0!</v>
      </c>
      <c r="BL695" s="107">
        <f t="shared" si="458"/>
        <v>0</v>
      </c>
      <c r="BM695" s="161" t="e">
        <f t="shared" si="459"/>
        <v>#DIV/0!</v>
      </c>
      <c r="BN695" s="161" t="e">
        <f t="shared" si="460"/>
        <v>#DIV/0!</v>
      </c>
      <c r="BO695" s="161" t="e">
        <f t="shared" si="461"/>
        <v>#DIV/0!</v>
      </c>
      <c r="BP695" s="161" t="e">
        <f t="shared" si="462"/>
        <v>#DIV/0!</v>
      </c>
      <c r="BQ695" s="161" t="e">
        <f t="shared" si="463"/>
        <v>#DIV/0!</v>
      </c>
      <c r="BR695" s="107">
        <f t="shared" si="464"/>
        <v>0</v>
      </c>
      <c r="BS695" s="161" t="e">
        <f t="shared" si="465"/>
        <v>#DIV/0!</v>
      </c>
      <c r="BT695" s="161" t="e">
        <f t="shared" si="466"/>
        <v>#DIV/0!</v>
      </c>
      <c r="BU695" s="161" t="e">
        <f t="shared" si="467"/>
        <v>#DIV/0!</v>
      </c>
      <c r="BV695" s="161" t="e">
        <f t="shared" si="468"/>
        <v>#DIV/0!</v>
      </c>
      <c r="BW695" s="161" t="e">
        <f t="shared" si="469"/>
        <v>#DIV/0!</v>
      </c>
      <c r="BX695" s="107">
        <f t="shared" si="470"/>
        <v>0</v>
      </c>
      <c r="BZ695" s="40" t="e">
        <f>VLOOKUP(I695,Lists!$D$2:$D$19,1,FALSE)</f>
        <v>#N/A</v>
      </c>
      <c r="CA695" s="40" t="e">
        <f>VLOOKUP($I695,Blends!$B$2:$B$115,1,FALSE)</f>
        <v>#N/A</v>
      </c>
      <c r="CC695" s="218">
        <f>ROUND(IF($I695="Other HFC Blend",(Z695*$L695*SUMIF(Lists!$E$2:$E$133,'Quarterly Information'!$K695,Exchange_Value)+Z695*$N695*SUMIF(Lists!$E$2:$E$133,'Quarterly Information'!$M695,Exchange_Value)+Z695*$P695*SUMIF(Lists!$E$2:$E$133,'Quarterly Information'!$O695,Exchange_Value)+Z695*$R695*SUMIF(Lists!$E$2:$E$133,'Quarterly Information'!$Q695,Exchange_Value)+Z695*$T695*SUMIF(Lists!$E$2:$E$133,'Quarterly Information'!$S695,Exchange_Value))/1000,Z695*SUMIF(Lists!$E$2:$E$133,$I695,Exchange_Value)/1000),1)</f>
        <v>0</v>
      </c>
      <c r="CD695" s="218">
        <f>ROUND(IF($I695="Other HFC Blend",(AA695*$L695*SUMIF(Lists!$E$2:$E$133,'Quarterly Information'!$K695,Exchange_Value)+AA695*$N695*SUMIF(Lists!$E$2:$E$133,'Quarterly Information'!$M695,Exchange_Value)+AA695*$P695*SUMIF(Lists!$E$2:$E$133,'Quarterly Information'!$O695,Exchange_Value)+AA695*$R695*SUMIF(Lists!$E$2:$E$133,'Quarterly Information'!$Q695,Exchange_Value)+AA695*$T695*SUMIF(Lists!$E$2:$E$133,'Quarterly Information'!$S695,Exchange_Value))/1000,AA695*SUMIF(Lists!$E$2:$E$133,$I695,Exchange_Value)/1000),1)</f>
        <v>0</v>
      </c>
      <c r="CE695" s="218">
        <f>ROUND(IF($I695="Other HFC Blend",(AB695*$L695*SUMIF(Lists!$E$2:$E$133,'Quarterly Information'!$K695,Exchange_Value)+AB695*$N695*SUMIF(Lists!$E$2:$E$133,'Quarterly Information'!$M695,Exchange_Value)+AB695*$P695*SUMIF(Lists!$E$2:$E$133,'Quarterly Information'!$O695,Exchange_Value)+AB695*$R695*SUMIF(Lists!$E$2:$E$133,'Quarterly Information'!$Q695,Exchange_Value)+AB695*$T695*SUMIF(Lists!$E$2:$E$133,'Quarterly Information'!$S695,Exchange_Value))/1000,AB695*SUMIF(Lists!$E$2:$E$133,$I695,Exchange_Value)/1000),1)</f>
        <v>0</v>
      </c>
      <c r="CF695" s="218">
        <f>ROUND(IF($I695="Other HFC Blend",(AC695*$L695*SUMIF(Lists!$E$2:$E$133,'Quarterly Information'!$K695,Exchange_Value)+AC695*$N695*SUMIF(Lists!$E$2:$E$133,'Quarterly Information'!$M695,Exchange_Value)+AC695*$P695*SUMIF(Lists!$E$2:$E$133,'Quarterly Information'!$O695,Exchange_Value)+AC695*$R695*SUMIF(Lists!$E$2:$E$133,'Quarterly Information'!$Q695,Exchange_Value)+AC695*$T695*SUMIF(Lists!$E$2:$E$133,'Quarterly Information'!$S695,Exchange_Value))/1000,AC695*SUMIF(Lists!$E$2:$E$133,$I695,Exchange_Value)/1000),1)</f>
        <v>0</v>
      </c>
      <c r="CG695" s="218">
        <f>ROUND(IF($I695="Other HFC Blend",(AD695*$L695*SUMIF(Lists!$E$2:$E$133,'Quarterly Information'!$K695,Exchange_Value)+AD695*$N695*SUMIF(Lists!$E$2:$E$133,'Quarterly Information'!$M695,Exchange_Value)+AD695*$P695*SUMIF(Lists!$E$2:$E$133,'Quarterly Information'!$O695,Exchange_Value)+AD695*$R695*SUMIF(Lists!$E$2:$E$133,'Quarterly Information'!$Q695,Exchange_Value)+AD695*$T695*SUMIF(Lists!$E$2:$E$133,'Quarterly Information'!$S695,Exchange_Value))/1000,AD695*SUMIF(Lists!$E$2:$E$133,$I695,Exchange_Value)/1000),1)</f>
        <v>0</v>
      </c>
      <c r="CH695" s="218">
        <f>ROUND(IF($I695="Other HFC Blend",(AE695*$L695*SUMIF(Lists!$E$2:$E$133,'Quarterly Information'!$K695,Exchange_Value)+AE695*$N695*SUMIF(Lists!$E$2:$E$133,'Quarterly Information'!$M695,Exchange_Value)+AE695*$P695*SUMIF(Lists!$E$2:$E$133,'Quarterly Information'!$O695,Exchange_Value)+AE695*$R695*SUMIF(Lists!$E$2:$E$133,'Quarterly Information'!$Q695,Exchange_Value)+AE695*$T695*SUMIF(Lists!$E$2:$E$133,'Quarterly Information'!$S695,Exchange_Value))/1000,AE695*SUMIF(Lists!$E$2:$E$133,$I695,Exchange_Value)/1000),1)</f>
        <v>0</v>
      </c>
      <c r="CI695" s="218">
        <f>ROUND(IF($I695="Other HFC Blend",(AF695*$L695*SUMIF(Lists!$E$2:$E$133,'Quarterly Information'!$K695,Exchange_Value)+AF695*$N695*SUMIF(Lists!$E$2:$E$133,'Quarterly Information'!$M695,Exchange_Value)+AF695*$P695*SUMIF(Lists!$E$2:$E$133,'Quarterly Information'!$O695,Exchange_Value)+AF695*$R695*SUMIF(Lists!$E$2:$E$133,'Quarterly Information'!$Q695,Exchange_Value)+AF695*$T695*SUMIF(Lists!$E$2:$E$133,'Quarterly Information'!$S695,Exchange_Value))/1000,AF695*SUMIF(Lists!$E$2:$E$133,$I695,Exchange_Value)/1000),1)</f>
        <v>0</v>
      </c>
    </row>
    <row r="696" spans="1:87" ht="14" x14ac:dyDescent="0.25">
      <c r="A696" s="39">
        <v>654</v>
      </c>
      <c r="B696" s="90" t="str">
        <f t="shared" si="471"/>
        <v/>
      </c>
      <c r="C696" s="159"/>
      <c r="D696" s="91"/>
      <c r="E696" s="174"/>
      <c r="F696" s="92"/>
      <c r="G696" s="93"/>
      <c r="H696" s="94"/>
      <c r="I696" s="92"/>
      <c r="J696" s="200"/>
      <c r="K696" s="210"/>
      <c r="L696" s="95"/>
      <c r="M696" s="92"/>
      <c r="N696" s="95"/>
      <c r="O696" s="92"/>
      <c r="P696" s="95"/>
      <c r="Q696" s="128"/>
      <c r="R696" s="95"/>
      <c r="S696" s="128"/>
      <c r="T696" s="211"/>
      <c r="U696" s="203"/>
      <c r="V696" s="92"/>
      <c r="W696" s="96"/>
      <c r="X696" s="92"/>
      <c r="Y696" s="220"/>
      <c r="Z696" s="226"/>
      <c r="AA696" s="165"/>
      <c r="AB696" s="165"/>
      <c r="AC696" s="165"/>
      <c r="AD696" s="165"/>
      <c r="AE696" s="165"/>
      <c r="AF696" s="168"/>
      <c r="AG696"/>
      <c r="AH696" s="107">
        <f t="shared" si="430"/>
        <v>0</v>
      </c>
      <c r="AI696" s="107">
        <f t="shared" si="431"/>
        <v>0</v>
      </c>
      <c r="AJ696" s="107">
        <f t="shared" si="432"/>
        <v>0</v>
      </c>
      <c r="AK696" s="107">
        <f t="shared" si="433"/>
        <v>0</v>
      </c>
      <c r="AL696" s="107">
        <f t="shared" si="434"/>
        <v>0</v>
      </c>
      <c r="AM696" s="107">
        <f t="shared" si="472"/>
        <v>0</v>
      </c>
      <c r="AO696" s="161" t="e">
        <f t="shared" si="435"/>
        <v>#DIV/0!</v>
      </c>
      <c r="AP696" s="161" t="e">
        <f t="shared" si="436"/>
        <v>#DIV/0!</v>
      </c>
      <c r="AQ696" s="161" t="e">
        <f t="shared" si="437"/>
        <v>#DIV/0!</v>
      </c>
      <c r="AR696" s="161" t="e">
        <f t="shared" si="438"/>
        <v>#DIV/0!</v>
      </c>
      <c r="AS696" s="161" t="e">
        <f t="shared" si="439"/>
        <v>#DIV/0!</v>
      </c>
      <c r="AT696" s="107">
        <f t="shared" si="440"/>
        <v>0</v>
      </c>
      <c r="AU696" s="161" t="e">
        <f t="shared" si="441"/>
        <v>#DIV/0!</v>
      </c>
      <c r="AV696" s="161" t="e">
        <f t="shared" si="442"/>
        <v>#DIV/0!</v>
      </c>
      <c r="AW696" s="161" t="e">
        <f t="shared" si="443"/>
        <v>#DIV/0!</v>
      </c>
      <c r="AX696" s="161" t="e">
        <f t="shared" si="444"/>
        <v>#DIV/0!</v>
      </c>
      <c r="AY696" s="161" t="e">
        <f t="shared" si="445"/>
        <v>#DIV/0!</v>
      </c>
      <c r="AZ696" s="107">
        <f t="shared" si="446"/>
        <v>0</v>
      </c>
      <c r="BA696" s="161" t="e">
        <f t="shared" si="447"/>
        <v>#DIV/0!</v>
      </c>
      <c r="BB696" s="161" t="e">
        <f t="shared" si="448"/>
        <v>#DIV/0!</v>
      </c>
      <c r="BC696" s="161" t="e">
        <f t="shared" si="449"/>
        <v>#DIV/0!</v>
      </c>
      <c r="BD696" s="161" t="e">
        <f t="shared" si="450"/>
        <v>#DIV/0!</v>
      </c>
      <c r="BE696" s="161" t="e">
        <f t="shared" si="451"/>
        <v>#DIV/0!</v>
      </c>
      <c r="BF696" s="107">
        <f t="shared" si="452"/>
        <v>0</v>
      </c>
      <c r="BG696" s="161" t="e">
        <f t="shared" si="453"/>
        <v>#DIV/0!</v>
      </c>
      <c r="BH696" s="161" t="e">
        <f t="shared" si="454"/>
        <v>#DIV/0!</v>
      </c>
      <c r="BI696" s="161" t="e">
        <f t="shared" si="455"/>
        <v>#DIV/0!</v>
      </c>
      <c r="BJ696" s="161" t="e">
        <f t="shared" si="456"/>
        <v>#DIV/0!</v>
      </c>
      <c r="BK696" s="161" t="e">
        <f t="shared" si="457"/>
        <v>#DIV/0!</v>
      </c>
      <c r="BL696" s="107">
        <f t="shared" si="458"/>
        <v>0</v>
      </c>
      <c r="BM696" s="161" t="e">
        <f t="shared" si="459"/>
        <v>#DIV/0!</v>
      </c>
      <c r="BN696" s="161" t="e">
        <f t="shared" si="460"/>
        <v>#DIV/0!</v>
      </c>
      <c r="BO696" s="161" t="e">
        <f t="shared" si="461"/>
        <v>#DIV/0!</v>
      </c>
      <c r="BP696" s="161" t="e">
        <f t="shared" si="462"/>
        <v>#DIV/0!</v>
      </c>
      <c r="BQ696" s="161" t="e">
        <f t="shared" si="463"/>
        <v>#DIV/0!</v>
      </c>
      <c r="BR696" s="107">
        <f t="shared" si="464"/>
        <v>0</v>
      </c>
      <c r="BS696" s="161" t="e">
        <f t="shared" si="465"/>
        <v>#DIV/0!</v>
      </c>
      <c r="BT696" s="161" t="e">
        <f t="shared" si="466"/>
        <v>#DIV/0!</v>
      </c>
      <c r="BU696" s="161" t="e">
        <f t="shared" si="467"/>
        <v>#DIV/0!</v>
      </c>
      <c r="BV696" s="161" t="e">
        <f t="shared" si="468"/>
        <v>#DIV/0!</v>
      </c>
      <c r="BW696" s="161" t="e">
        <f t="shared" si="469"/>
        <v>#DIV/0!</v>
      </c>
      <c r="BX696" s="107">
        <f t="shared" si="470"/>
        <v>0</v>
      </c>
      <c r="BZ696" s="40" t="e">
        <f>VLOOKUP(I696,Lists!$D$2:$D$19,1,FALSE)</f>
        <v>#N/A</v>
      </c>
      <c r="CA696" s="40" t="e">
        <f>VLOOKUP($I696,Blends!$B$2:$B$115,1,FALSE)</f>
        <v>#N/A</v>
      </c>
      <c r="CC696" s="218">
        <f>ROUND(IF($I696="Other HFC Blend",(Z696*$L696*SUMIF(Lists!$E$2:$E$133,'Quarterly Information'!$K696,Exchange_Value)+Z696*$N696*SUMIF(Lists!$E$2:$E$133,'Quarterly Information'!$M696,Exchange_Value)+Z696*$P696*SUMIF(Lists!$E$2:$E$133,'Quarterly Information'!$O696,Exchange_Value)+Z696*$R696*SUMIF(Lists!$E$2:$E$133,'Quarterly Information'!$Q696,Exchange_Value)+Z696*$T696*SUMIF(Lists!$E$2:$E$133,'Quarterly Information'!$S696,Exchange_Value))/1000,Z696*SUMIF(Lists!$E$2:$E$133,$I696,Exchange_Value)/1000),1)</f>
        <v>0</v>
      </c>
      <c r="CD696" s="218">
        <f>ROUND(IF($I696="Other HFC Blend",(AA696*$L696*SUMIF(Lists!$E$2:$E$133,'Quarterly Information'!$K696,Exchange_Value)+AA696*$N696*SUMIF(Lists!$E$2:$E$133,'Quarterly Information'!$M696,Exchange_Value)+AA696*$P696*SUMIF(Lists!$E$2:$E$133,'Quarterly Information'!$O696,Exchange_Value)+AA696*$R696*SUMIF(Lists!$E$2:$E$133,'Quarterly Information'!$Q696,Exchange_Value)+AA696*$T696*SUMIF(Lists!$E$2:$E$133,'Quarterly Information'!$S696,Exchange_Value))/1000,AA696*SUMIF(Lists!$E$2:$E$133,$I696,Exchange_Value)/1000),1)</f>
        <v>0</v>
      </c>
      <c r="CE696" s="218">
        <f>ROUND(IF($I696="Other HFC Blend",(AB696*$L696*SUMIF(Lists!$E$2:$E$133,'Quarterly Information'!$K696,Exchange_Value)+AB696*$N696*SUMIF(Lists!$E$2:$E$133,'Quarterly Information'!$M696,Exchange_Value)+AB696*$P696*SUMIF(Lists!$E$2:$E$133,'Quarterly Information'!$O696,Exchange_Value)+AB696*$R696*SUMIF(Lists!$E$2:$E$133,'Quarterly Information'!$Q696,Exchange_Value)+AB696*$T696*SUMIF(Lists!$E$2:$E$133,'Quarterly Information'!$S696,Exchange_Value))/1000,AB696*SUMIF(Lists!$E$2:$E$133,$I696,Exchange_Value)/1000),1)</f>
        <v>0</v>
      </c>
      <c r="CF696" s="218">
        <f>ROUND(IF($I696="Other HFC Blend",(AC696*$L696*SUMIF(Lists!$E$2:$E$133,'Quarterly Information'!$K696,Exchange_Value)+AC696*$N696*SUMIF(Lists!$E$2:$E$133,'Quarterly Information'!$M696,Exchange_Value)+AC696*$P696*SUMIF(Lists!$E$2:$E$133,'Quarterly Information'!$O696,Exchange_Value)+AC696*$R696*SUMIF(Lists!$E$2:$E$133,'Quarterly Information'!$Q696,Exchange_Value)+AC696*$T696*SUMIF(Lists!$E$2:$E$133,'Quarterly Information'!$S696,Exchange_Value))/1000,AC696*SUMIF(Lists!$E$2:$E$133,$I696,Exchange_Value)/1000),1)</f>
        <v>0</v>
      </c>
      <c r="CG696" s="218">
        <f>ROUND(IF($I696="Other HFC Blend",(AD696*$L696*SUMIF(Lists!$E$2:$E$133,'Quarterly Information'!$K696,Exchange_Value)+AD696*$N696*SUMIF(Lists!$E$2:$E$133,'Quarterly Information'!$M696,Exchange_Value)+AD696*$P696*SUMIF(Lists!$E$2:$E$133,'Quarterly Information'!$O696,Exchange_Value)+AD696*$R696*SUMIF(Lists!$E$2:$E$133,'Quarterly Information'!$Q696,Exchange_Value)+AD696*$T696*SUMIF(Lists!$E$2:$E$133,'Quarterly Information'!$S696,Exchange_Value))/1000,AD696*SUMIF(Lists!$E$2:$E$133,$I696,Exchange_Value)/1000),1)</f>
        <v>0</v>
      </c>
      <c r="CH696" s="218">
        <f>ROUND(IF($I696="Other HFC Blend",(AE696*$L696*SUMIF(Lists!$E$2:$E$133,'Quarterly Information'!$K696,Exchange_Value)+AE696*$N696*SUMIF(Lists!$E$2:$E$133,'Quarterly Information'!$M696,Exchange_Value)+AE696*$P696*SUMIF(Lists!$E$2:$E$133,'Quarterly Information'!$O696,Exchange_Value)+AE696*$R696*SUMIF(Lists!$E$2:$E$133,'Quarterly Information'!$Q696,Exchange_Value)+AE696*$T696*SUMIF(Lists!$E$2:$E$133,'Quarterly Information'!$S696,Exchange_Value))/1000,AE696*SUMIF(Lists!$E$2:$E$133,$I696,Exchange_Value)/1000),1)</f>
        <v>0</v>
      </c>
      <c r="CI696" s="218">
        <f>ROUND(IF($I696="Other HFC Blend",(AF696*$L696*SUMIF(Lists!$E$2:$E$133,'Quarterly Information'!$K696,Exchange_Value)+AF696*$N696*SUMIF(Lists!$E$2:$E$133,'Quarterly Information'!$M696,Exchange_Value)+AF696*$P696*SUMIF(Lists!$E$2:$E$133,'Quarterly Information'!$O696,Exchange_Value)+AF696*$R696*SUMIF(Lists!$E$2:$E$133,'Quarterly Information'!$Q696,Exchange_Value)+AF696*$T696*SUMIF(Lists!$E$2:$E$133,'Quarterly Information'!$S696,Exchange_Value))/1000,AF696*SUMIF(Lists!$E$2:$E$133,$I696,Exchange_Value)/1000),1)</f>
        <v>0</v>
      </c>
    </row>
    <row r="697" spans="1:87" ht="14" x14ac:dyDescent="0.25">
      <c r="A697" s="39">
        <v>655</v>
      </c>
      <c r="B697" s="90" t="str">
        <f t="shared" si="471"/>
        <v/>
      </c>
      <c r="C697" s="159"/>
      <c r="D697" s="91"/>
      <c r="E697" s="174"/>
      <c r="F697" s="92"/>
      <c r="G697" s="93"/>
      <c r="H697" s="94"/>
      <c r="I697" s="92"/>
      <c r="J697" s="200"/>
      <c r="K697" s="210"/>
      <c r="L697" s="95"/>
      <c r="M697" s="92"/>
      <c r="N697" s="95"/>
      <c r="O697" s="92"/>
      <c r="P697" s="95"/>
      <c r="Q697" s="128"/>
      <c r="R697" s="95"/>
      <c r="S697" s="128"/>
      <c r="T697" s="211"/>
      <c r="U697" s="203"/>
      <c r="V697" s="92"/>
      <c r="W697" s="96"/>
      <c r="X697" s="92"/>
      <c r="Y697" s="220"/>
      <c r="Z697" s="226"/>
      <c r="AA697" s="165"/>
      <c r="AB697" s="165"/>
      <c r="AC697" s="165"/>
      <c r="AD697" s="165"/>
      <c r="AE697" s="165"/>
      <c r="AF697" s="168"/>
      <c r="AG697"/>
      <c r="AH697" s="107">
        <f t="shared" si="430"/>
        <v>0</v>
      </c>
      <c r="AI697" s="107">
        <f t="shared" si="431"/>
        <v>0</v>
      </c>
      <c r="AJ697" s="107">
        <f t="shared" si="432"/>
        <v>0</v>
      </c>
      <c r="AK697" s="107">
        <f t="shared" si="433"/>
        <v>0</v>
      </c>
      <c r="AL697" s="107">
        <f t="shared" si="434"/>
        <v>0</v>
      </c>
      <c r="AM697" s="107">
        <f t="shared" si="472"/>
        <v>0</v>
      </c>
      <c r="AO697" s="161" t="e">
        <f t="shared" si="435"/>
        <v>#DIV/0!</v>
      </c>
      <c r="AP697" s="161" t="e">
        <f t="shared" si="436"/>
        <v>#DIV/0!</v>
      </c>
      <c r="AQ697" s="161" t="e">
        <f t="shared" si="437"/>
        <v>#DIV/0!</v>
      </c>
      <c r="AR697" s="161" t="e">
        <f t="shared" si="438"/>
        <v>#DIV/0!</v>
      </c>
      <c r="AS697" s="161" t="e">
        <f t="shared" si="439"/>
        <v>#DIV/0!</v>
      </c>
      <c r="AT697" s="107">
        <f t="shared" si="440"/>
        <v>0</v>
      </c>
      <c r="AU697" s="161" t="e">
        <f t="shared" si="441"/>
        <v>#DIV/0!</v>
      </c>
      <c r="AV697" s="161" t="e">
        <f t="shared" si="442"/>
        <v>#DIV/0!</v>
      </c>
      <c r="AW697" s="161" t="e">
        <f t="shared" si="443"/>
        <v>#DIV/0!</v>
      </c>
      <c r="AX697" s="161" t="e">
        <f t="shared" si="444"/>
        <v>#DIV/0!</v>
      </c>
      <c r="AY697" s="161" t="e">
        <f t="shared" si="445"/>
        <v>#DIV/0!</v>
      </c>
      <c r="AZ697" s="107">
        <f t="shared" si="446"/>
        <v>0</v>
      </c>
      <c r="BA697" s="161" t="e">
        <f t="shared" si="447"/>
        <v>#DIV/0!</v>
      </c>
      <c r="BB697" s="161" t="e">
        <f t="shared" si="448"/>
        <v>#DIV/0!</v>
      </c>
      <c r="BC697" s="161" t="e">
        <f t="shared" si="449"/>
        <v>#DIV/0!</v>
      </c>
      <c r="BD697" s="161" t="e">
        <f t="shared" si="450"/>
        <v>#DIV/0!</v>
      </c>
      <c r="BE697" s="161" t="e">
        <f t="shared" si="451"/>
        <v>#DIV/0!</v>
      </c>
      <c r="BF697" s="107">
        <f t="shared" si="452"/>
        <v>0</v>
      </c>
      <c r="BG697" s="161" t="e">
        <f t="shared" si="453"/>
        <v>#DIV/0!</v>
      </c>
      <c r="BH697" s="161" t="e">
        <f t="shared" si="454"/>
        <v>#DIV/0!</v>
      </c>
      <c r="BI697" s="161" t="e">
        <f t="shared" si="455"/>
        <v>#DIV/0!</v>
      </c>
      <c r="BJ697" s="161" t="e">
        <f t="shared" si="456"/>
        <v>#DIV/0!</v>
      </c>
      <c r="BK697" s="161" t="e">
        <f t="shared" si="457"/>
        <v>#DIV/0!</v>
      </c>
      <c r="BL697" s="107">
        <f t="shared" si="458"/>
        <v>0</v>
      </c>
      <c r="BM697" s="161" t="e">
        <f t="shared" si="459"/>
        <v>#DIV/0!</v>
      </c>
      <c r="BN697" s="161" t="e">
        <f t="shared" si="460"/>
        <v>#DIV/0!</v>
      </c>
      <c r="BO697" s="161" t="e">
        <f t="shared" si="461"/>
        <v>#DIV/0!</v>
      </c>
      <c r="BP697" s="161" t="e">
        <f t="shared" si="462"/>
        <v>#DIV/0!</v>
      </c>
      <c r="BQ697" s="161" t="e">
        <f t="shared" si="463"/>
        <v>#DIV/0!</v>
      </c>
      <c r="BR697" s="107">
        <f t="shared" si="464"/>
        <v>0</v>
      </c>
      <c r="BS697" s="161" t="e">
        <f t="shared" si="465"/>
        <v>#DIV/0!</v>
      </c>
      <c r="BT697" s="161" t="e">
        <f t="shared" si="466"/>
        <v>#DIV/0!</v>
      </c>
      <c r="BU697" s="161" t="e">
        <f t="shared" si="467"/>
        <v>#DIV/0!</v>
      </c>
      <c r="BV697" s="161" t="e">
        <f t="shared" si="468"/>
        <v>#DIV/0!</v>
      </c>
      <c r="BW697" s="161" t="e">
        <f t="shared" si="469"/>
        <v>#DIV/0!</v>
      </c>
      <c r="BX697" s="107">
        <f t="shared" si="470"/>
        <v>0</v>
      </c>
      <c r="BZ697" s="40" t="e">
        <f>VLOOKUP(I697,Lists!$D$2:$D$19,1,FALSE)</f>
        <v>#N/A</v>
      </c>
      <c r="CA697" s="40" t="e">
        <f>VLOOKUP($I697,Blends!$B$2:$B$115,1,FALSE)</f>
        <v>#N/A</v>
      </c>
      <c r="CC697" s="218">
        <f>ROUND(IF($I697="Other HFC Blend",(Z697*$L697*SUMIF(Lists!$E$2:$E$133,'Quarterly Information'!$K697,Exchange_Value)+Z697*$N697*SUMIF(Lists!$E$2:$E$133,'Quarterly Information'!$M697,Exchange_Value)+Z697*$P697*SUMIF(Lists!$E$2:$E$133,'Quarterly Information'!$O697,Exchange_Value)+Z697*$R697*SUMIF(Lists!$E$2:$E$133,'Quarterly Information'!$Q697,Exchange_Value)+Z697*$T697*SUMIF(Lists!$E$2:$E$133,'Quarterly Information'!$S697,Exchange_Value))/1000,Z697*SUMIF(Lists!$E$2:$E$133,$I697,Exchange_Value)/1000),1)</f>
        <v>0</v>
      </c>
      <c r="CD697" s="218">
        <f>ROUND(IF($I697="Other HFC Blend",(AA697*$L697*SUMIF(Lists!$E$2:$E$133,'Quarterly Information'!$K697,Exchange_Value)+AA697*$N697*SUMIF(Lists!$E$2:$E$133,'Quarterly Information'!$M697,Exchange_Value)+AA697*$P697*SUMIF(Lists!$E$2:$E$133,'Quarterly Information'!$O697,Exchange_Value)+AA697*$R697*SUMIF(Lists!$E$2:$E$133,'Quarterly Information'!$Q697,Exchange_Value)+AA697*$T697*SUMIF(Lists!$E$2:$E$133,'Quarterly Information'!$S697,Exchange_Value))/1000,AA697*SUMIF(Lists!$E$2:$E$133,$I697,Exchange_Value)/1000),1)</f>
        <v>0</v>
      </c>
      <c r="CE697" s="218">
        <f>ROUND(IF($I697="Other HFC Blend",(AB697*$L697*SUMIF(Lists!$E$2:$E$133,'Quarterly Information'!$K697,Exchange_Value)+AB697*$N697*SUMIF(Lists!$E$2:$E$133,'Quarterly Information'!$M697,Exchange_Value)+AB697*$P697*SUMIF(Lists!$E$2:$E$133,'Quarterly Information'!$O697,Exchange_Value)+AB697*$R697*SUMIF(Lists!$E$2:$E$133,'Quarterly Information'!$Q697,Exchange_Value)+AB697*$T697*SUMIF(Lists!$E$2:$E$133,'Quarterly Information'!$S697,Exchange_Value))/1000,AB697*SUMIF(Lists!$E$2:$E$133,$I697,Exchange_Value)/1000),1)</f>
        <v>0</v>
      </c>
      <c r="CF697" s="218">
        <f>ROUND(IF($I697="Other HFC Blend",(AC697*$L697*SUMIF(Lists!$E$2:$E$133,'Quarterly Information'!$K697,Exchange_Value)+AC697*$N697*SUMIF(Lists!$E$2:$E$133,'Quarterly Information'!$M697,Exchange_Value)+AC697*$P697*SUMIF(Lists!$E$2:$E$133,'Quarterly Information'!$O697,Exchange_Value)+AC697*$R697*SUMIF(Lists!$E$2:$E$133,'Quarterly Information'!$Q697,Exchange_Value)+AC697*$T697*SUMIF(Lists!$E$2:$E$133,'Quarterly Information'!$S697,Exchange_Value))/1000,AC697*SUMIF(Lists!$E$2:$E$133,$I697,Exchange_Value)/1000),1)</f>
        <v>0</v>
      </c>
      <c r="CG697" s="218">
        <f>ROUND(IF($I697="Other HFC Blend",(AD697*$L697*SUMIF(Lists!$E$2:$E$133,'Quarterly Information'!$K697,Exchange_Value)+AD697*$N697*SUMIF(Lists!$E$2:$E$133,'Quarterly Information'!$M697,Exchange_Value)+AD697*$P697*SUMIF(Lists!$E$2:$E$133,'Quarterly Information'!$O697,Exchange_Value)+AD697*$R697*SUMIF(Lists!$E$2:$E$133,'Quarterly Information'!$Q697,Exchange_Value)+AD697*$T697*SUMIF(Lists!$E$2:$E$133,'Quarterly Information'!$S697,Exchange_Value))/1000,AD697*SUMIF(Lists!$E$2:$E$133,$I697,Exchange_Value)/1000),1)</f>
        <v>0</v>
      </c>
      <c r="CH697" s="218">
        <f>ROUND(IF($I697="Other HFC Blend",(AE697*$L697*SUMIF(Lists!$E$2:$E$133,'Quarterly Information'!$K697,Exchange_Value)+AE697*$N697*SUMIF(Lists!$E$2:$E$133,'Quarterly Information'!$M697,Exchange_Value)+AE697*$P697*SUMIF(Lists!$E$2:$E$133,'Quarterly Information'!$O697,Exchange_Value)+AE697*$R697*SUMIF(Lists!$E$2:$E$133,'Quarterly Information'!$Q697,Exchange_Value)+AE697*$T697*SUMIF(Lists!$E$2:$E$133,'Quarterly Information'!$S697,Exchange_Value))/1000,AE697*SUMIF(Lists!$E$2:$E$133,$I697,Exchange_Value)/1000),1)</f>
        <v>0</v>
      </c>
      <c r="CI697" s="218">
        <f>ROUND(IF($I697="Other HFC Blend",(AF697*$L697*SUMIF(Lists!$E$2:$E$133,'Quarterly Information'!$K697,Exchange_Value)+AF697*$N697*SUMIF(Lists!$E$2:$E$133,'Quarterly Information'!$M697,Exchange_Value)+AF697*$P697*SUMIF(Lists!$E$2:$E$133,'Quarterly Information'!$O697,Exchange_Value)+AF697*$R697*SUMIF(Lists!$E$2:$E$133,'Quarterly Information'!$Q697,Exchange_Value)+AF697*$T697*SUMIF(Lists!$E$2:$E$133,'Quarterly Information'!$S697,Exchange_Value))/1000,AF697*SUMIF(Lists!$E$2:$E$133,$I697,Exchange_Value)/1000),1)</f>
        <v>0</v>
      </c>
    </row>
    <row r="698" spans="1:87" ht="14" x14ac:dyDescent="0.25">
      <c r="A698" s="39">
        <v>656</v>
      </c>
      <c r="B698" s="90" t="str">
        <f t="shared" si="471"/>
        <v/>
      </c>
      <c r="C698" s="159"/>
      <c r="D698" s="91"/>
      <c r="E698" s="174"/>
      <c r="F698" s="92"/>
      <c r="G698" s="93"/>
      <c r="H698" s="94"/>
      <c r="I698" s="92"/>
      <c r="J698" s="200"/>
      <c r="K698" s="210"/>
      <c r="L698" s="95"/>
      <c r="M698" s="92"/>
      <c r="N698" s="95"/>
      <c r="O698" s="92"/>
      <c r="P698" s="95"/>
      <c r="Q698" s="128"/>
      <c r="R698" s="95"/>
      <c r="S698" s="128"/>
      <c r="T698" s="211"/>
      <c r="U698" s="203"/>
      <c r="V698" s="92"/>
      <c r="W698" s="96"/>
      <c r="X698" s="92"/>
      <c r="Y698" s="220"/>
      <c r="Z698" s="226"/>
      <c r="AA698" s="165"/>
      <c r="AB698" s="165"/>
      <c r="AC698" s="165"/>
      <c r="AD698" s="165"/>
      <c r="AE698" s="165"/>
      <c r="AF698" s="168"/>
      <c r="AG698"/>
      <c r="AH698" s="107">
        <f t="shared" si="430"/>
        <v>0</v>
      </c>
      <c r="AI698" s="107">
        <f t="shared" si="431"/>
        <v>0</v>
      </c>
      <c r="AJ698" s="107">
        <f t="shared" si="432"/>
        <v>0</v>
      </c>
      <c r="AK698" s="107">
        <f t="shared" si="433"/>
        <v>0</v>
      </c>
      <c r="AL698" s="107">
        <f t="shared" si="434"/>
        <v>0</v>
      </c>
      <c r="AM698" s="107">
        <f t="shared" si="472"/>
        <v>0</v>
      </c>
      <c r="AO698" s="161" t="e">
        <f t="shared" si="435"/>
        <v>#DIV/0!</v>
      </c>
      <c r="AP698" s="161" t="e">
        <f t="shared" si="436"/>
        <v>#DIV/0!</v>
      </c>
      <c r="AQ698" s="161" t="e">
        <f t="shared" si="437"/>
        <v>#DIV/0!</v>
      </c>
      <c r="AR698" s="161" t="e">
        <f t="shared" si="438"/>
        <v>#DIV/0!</v>
      </c>
      <c r="AS698" s="161" t="e">
        <f t="shared" si="439"/>
        <v>#DIV/0!</v>
      </c>
      <c r="AT698" s="107">
        <f t="shared" si="440"/>
        <v>0</v>
      </c>
      <c r="AU698" s="161" t="e">
        <f t="shared" si="441"/>
        <v>#DIV/0!</v>
      </c>
      <c r="AV698" s="161" t="e">
        <f t="shared" si="442"/>
        <v>#DIV/0!</v>
      </c>
      <c r="AW698" s="161" t="e">
        <f t="shared" si="443"/>
        <v>#DIV/0!</v>
      </c>
      <c r="AX698" s="161" t="e">
        <f t="shared" si="444"/>
        <v>#DIV/0!</v>
      </c>
      <c r="AY698" s="161" t="e">
        <f t="shared" si="445"/>
        <v>#DIV/0!</v>
      </c>
      <c r="AZ698" s="107">
        <f t="shared" si="446"/>
        <v>0</v>
      </c>
      <c r="BA698" s="161" t="e">
        <f t="shared" si="447"/>
        <v>#DIV/0!</v>
      </c>
      <c r="BB698" s="161" t="e">
        <f t="shared" si="448"/>
        <v>#DIV/0!</v>
      </c>
      <c r="BC698" s="161" t="e">
        <f t="shared" si="449"/>
        <v>#DIV/0!</v>
      </c>
      <c r="BD698" s="161" t="e">
        <f t="shared" si="450"/>
        <v>#DIV/0!</v>
      </c>
      <c r="BE698" s="161" t="e">
        <f t="shared" si="451"/>
        <v>#DIV/0!</v>
      </c>
      <c r="BF698" s="107">
        <f t="shared" si="452"/>
        <v>0</v>
      </c>
      <c r="BG698" s="161" t="e">
        <f t="shared" si="453"/>
        <v>#DIV/0!</v>
      </c>
      <c r="BH698" s="161" t="e">
        <f t="shared" si="454"/>
        <v>#DIV/0!</v>
      </c>
      <c r="BI698" s="161" t="e">
        <f t="shared" si="455"/>
        <v>#DIV/0!</v>
      </c>
      <c r="BJ698" s="161" t="e">
        <f t="shared" si="456"/>
        <v>#DIV/0!</v>
      </c>
      <c r="BK698" s="161" t="e">
        <f t="shared" si="457"/>
        <v>#DIV/0!</v>
      </c>
      <c r="BL698" s="107">
        <f t="shared" si="458"/>
        <v>0</v>
      </c>
      <c r="BM698" s="161" t="e">
        <f t="shared" si="459"/>
        <v>#DIV/0!</v>
      </c>
      <c r="BN698" s="161" t="e">
        <f t="shared" si="460"/>
        <v>#DIV/0!</v>
      </c>
      <c r="BO698" s="161" t="e">
        <f t="shared" si="461"/>
        <v>#DIV/0!</v>
      </c>
      <c r="BP698" s="161" t="e">
        <f t="shared" si="462"/>
        <v>#DIV/0!</v>
      </c>
      <c r="BQ698" s="161" t="e">
        <f t="shared" si="463"/>
        <v>#DIV/0!</v>
      </c>
      <c r="BR698" s="107">
        <f t="shared" si="464"/>
        <v>0</v>
      </c>
      <c r="BS698" s="161" t="e">
        <f t="shared" si="465"/>
        <v>#DIV/0!</v>
      </c>
      <c r="BT698" s="161" t="e">
        <f t="shared" si="466"/>
        <v>#DIV/0!</v>
      </c>
      <c r="BU698" s="161" t="e">
        <f t="shared" si="467"/>
        <v>#DIV/0!</v>
      </c>
      <c r="BV698" s="161" t="e">
        <f t="shared" si="468"/>
        <v>#DIV/0!</v>
      </c>
      <c r="BW698" s="161" t="e">
        <f t="shared" si="469"/>
        <v>#DIV/0!</v>
      </c>
      <c r="BX698" s="107">
        <f t="shared" si="470"/>
        <v>0</v>
      </c>
      <c r="BZ698" s="40" t="e">
        <f>VLOOKUP(I698,Lists!$D$2:$D$19,1,FALSE)</f>
        <v>#N/A</v>
      </c>
      <c r="CA698" s="40" t="e">
        <f>VLOOKUP($I698,Blends!$B$2:$B$115,1,FALSE)</f>
        <v>#N/A</v>
      </c>
      <c r="CC698" s="218">
        <f>ROUND(IF($I698="Other HFC Blend",(Z698*$L698*SUMIF(Lists!$E$2:$E$133,'Quarterly Information'!$K698,Exchange_Value)+Z698*$N698*SUMIF(Lists!$E$2:$E$133,'Quarterly Information'!$M698,Exchange_Value)+Z698*$P698*SUMIF(Lists!$E$2:$E$133,'Quarterly Information'!$O698,Exchange_Value)+Z698*$R698*SUMIF(Lists!$E$2:$E$133,'Quarterly Information'!$Q698,Exchange_Value)+Z698*$T698*SUMIF(Lists!$E$2:$E$133,'Quarterly Information'!$S698,Exchange_Value))/1000,Z698*SUMIF(Lists!$E$2:$E$133,$I698,Exchange_Value)/1000),1)</f>
        <v>0</v>
      </c>
      <c r="CD698" s="218">
        <f>ROUND(IF($I698="Other HFC Blend",(AA698*$L698*SUMIF(Lists!$E$2:$E$133,'Quarterly Information'!$K698,Exchange_Value)+AA698*$N698*SUMIF(Lists!$E$2:$E$133,'Quarterly Information'!$M698,Exchange_Value)+AA698*$P698*SUMIF(Lists!$E$2:$E$133,'Quarterly Information'!$O698,Exchange_Value)+AA698*$R698*SUMIF(Lists!$E$2:$E$133,'Quarterly Information'!$Q698,Exchange_Value)+AA698*$T698*SUMIF(Lists!$E$2:$E$133,'Quarterly Information'!$S698,Exchange_Value))/1000,AA698*SUMIF(Lists!$E$2:$E$133,$I698,Exchange_Value)/1000),1)</f>
        <v>0</v>
      </c>
      <c r="CE698" s="218">
        <f>ROUND(IF($I698="Other HFC Blend",(AB698*$L698*SUMIF(Lists!$E$2:$E$133,'Quarterly Information'!$K698,Exchange_Value)+AB698*$N698*SUMIF(Lists!$E$2:$E$133,'Quarterly Information'!$M698,Exchange_Value)+AB698*$P698*SUMIF(Lists!$E$2:$E$133,'Quarterly Information'!$O698,Exchange_Value)+AB698*$R698*SUMIF(Lists!$E$2:$E$133,'Quarterly Information'!$Q698,Exchange_Value)+AB698*$T698*SUMIF(Lists!$E$2:$E$133,'Quarterly Information'!$S698,Exchange_Value))/1000,AB698*SUMIF(Lists!$E$2:$E$133,$I698,Exchange_Value)/1000),1)</f>
        <v>0</v>
      </c>
      <c r="CF698" s="218">
        <f>ROUND(IF($I698="Other HFC Blend",(AC698*$L698*SUMIF(Lists!$E$2:$E$133,'Quarterly Information'!$K698,Exchange_Value)+AC698*$N698*SUMIF(Lists!$E$2:$E$133,'Quarterly Information'!$M698,Exchange_Value)+AC698*$P698*SUMIF(Lists!$E$2:$E$133,'Quarterly Information'!$O698,Exchange_Value)+AC698*$R698*SUMIF(Lists!$E$2:$E$133,'Quarterly Information'!$Q698,Exchange_Value)+AC698*$T698*SUMIF(Lists!$E$2:$E$133,'Quarterly Information'!$S698,Exchange_Value))/1000,AC698*SUMIF(Lists!$E$2:$E$133,$I698,Exchange_Value)/1000),1)</f>
        <v>0</v>
      </c>
      <c r="CG698" s="218">
        <f>ROUND(IF($I698="Other HFC Blend",(AD698*$L698*SUMIF(Lists!$E$2:$E$133,'Quarterly Information'!$K698,Exchange_Value)+AD698*$N698*SUMIF(Lists!$E$2:$E$133,'Quarterly Information'!$M698,Exchange_Value)+AD698*$P698*SUMIF(Lists!$E$2:$E$133,'Quarterly Information'!$O698,Exchange_Value)+AD698*$R698*SUMIF(Lists!$E$2:$E$133,'Quarterly Information'!$Q698,Exchange_Value)+AD698*$T698*SUMIF(Lists!$E$2:$E$133,'Quarterly Information'!$S698,Exchange_Value))/1000,AD698*SUMIF(Lists!$E$2:$E$133,$I698,Exchange_Value)/1000),1)</f>
        <v>0</v>
      </c>
      <c r="CH698" s="218">
        <f>ROUND(IF($I698="Other HFC Blend",(AE698*$L698*SUMIF(Lists!$E$2:$E$133,'Quarterly Information'!$K698,Exchange_Value)+AE698*$N698*SUMIF(Lists!$E$2:$E$133,'Quarterly Information'!$M698,Exchange_Value)+AE698*$P698*SUMIF(Lists!$E$2:$E$133,'Quarterly Information'!$O698,Exchange_Value)+AE698*$R698*SUMIF(Lists!$E$2:$E$133,'Quarterly Information'!$Q698,Exchange_Value)+AE698*$T698*SUMIF(Lists!$E$2:$E$133,'Quarterly Information'!$S698,Exchange_Value))/1000,AE698*SUMIF(Lists!$E$2:$E$133,$I698,Exchange_Value)/1000),1)</f>
        <v>0</v>
      </c>
      <c r="CI698" s="218">
        <f>ROUND(IF($I698="Other HFC Blend",(AF698*$L698*SUMIF(Lists!$E$2:$E$133,'Quarterly Information'!$K698,Exchange_Value)+AF698*$N698*SUMIF(Lists!$E$2:$E$133,'Quarterly Information'!$M698,Exchange_Value)+AF698*$P698*SUMIF(Lists!$E$2:$E$133,'Quarterly Information'!$O698,Exchange_Value)+AF698*$R698*SUMIF(Lists!$E$2:$E$133,'Quarterly Information'!$Q698,Exchange_Value)+AF698*$T698*SUMIF(Lists!$E$2:$E$133,'Quarterly Information'!$S698,Exchange_Value))/1000,AF698*SUMIF(Lists!$E$2:$E$133,$I698,Exchange_Value)/1000),1)</f>
        <v>0</v>
      </c>
    </row>
    <row r="699" spans="1:87" ht="14" x14ac:dyDescent="0.25">
      <c r="A699" s="39">
        <v>657</v>
      </c>
      <c r="B699" s="90" t="str">
        <f t="shared" si="471"/>
        <v/>
      </c>
      <c r="C699" s="159"/>
      <c r="D699" s="91"/>
      <c r="E699" s="174"/>
      <c r="F699" s="92"/>
      <c r="G699" s="93"/>
      <c r="H699" s="94"/>
      <c r="I699" s="92"/>
      <c r="J699" s="200"/>
      <c r="K699" s="210"/>
      <c r="L699" s="95"/>
      <c r="M699" s="92"/>
      <c r="N699" s="95"/>
      <c r="O699" s="92"/>
      <c r="P699" s="95"/>
      <c r="Q699" s="128"/>
      <c r="R699" s="95"/>
      <c r="S699" s="128"/>
      <c r="T699" s="211"/>
      <c r="U699" s="203"/>
      <c r="V699" s="92"/>
      <c r="W699" s="96"/>
      <c r="X699" s="92"/>
      <c r="Y699" s="220"/>
      <c r="Z699" s="226"/>
      <c r="AA699" s="165"/>
      <c r="AB699" s="165"/>
      <c r="AC699" s="165"/>
      <c r="AD699" s="165"/>
      <c r="AE699" s="165"/>
      <c r="AF699" s="168"/>
      <c r="AG699"/>
      <c r="AH699" s="107">
        <f t="shared" ref="AH699:AH762" si="473">L699*J699</f>
        <v>0</v>
      </c>
      <c r="AI699" s="107">
        <f t="shared" ref="AI699:AI762" si="474">N699*J699</f>
        <v>0</v>
      </c>
      <c r="AJ699" s="107">
        <f t="shared" ref="AJ699:AJ762" si="475">P699*J699</f>
        <v>0</v>
      </c>
      <c r="AK699" s="107">
        <f t="shared" ref="AK699:AK762" si="476">R699*J699</f>
        <v>0</v>
      </c>
      <c r="AL699" s="107">
        <f t="shared" ref="AL699:AL762" si="477">T699*J699</f>
        <v>0</v>
      </c>
      <c r="AM699" s="107">
        <f t="shared" si="472"/>
        <v>0</v>
      </c>
      <c r="AO699" s="161" t="e">
        <f t="shared" ref="AO699:AO762" si="478">(J699*L699)*(Z699/J699)</f>
        <v>#DIV/0!</v>
      </c>
      <c r="AP699" s="161" t="e">
        <f t="shared" ref="AP699:AP762" si="479">(J699*N699)*(Z699/J699)</f>
        <v>#DIV/0!</v>
      </c>
      <c r="AQ699" s="161" t="e">
        <f t="shared" ref="AQ699:AQ762" si="480">(J699*P699)*(Z699/J699)</f>
        <v>#DIV/0!</v>
      </c>
      <c r="AR699" s="161" t="e">
        <f t="shared" ref="AR699:AR762" si="481">(J699*R699)*(Z699/J699)</f>
        <v>#DIV/0!</v>
      </c>
      <c r="AS699" s="161" t="e">
        <f t="shared" ref="AS699:AS762" si="482">(J699*T699)*(Z699/J699)</f>
        <v>#DIV/0!</v>
      </c>
      <c r="AT699" s="107">
        <f t="shared" ref="AT699:AT762" si="483">IF(F699="No",Z699,0)</f>
        <v>0</v>
      </c>
      <c r="AU699" s="161" t="e">
        <f t="shared" ref="AU699:AU762" si="484">(J699*L699)*(AA699/J699)</f>
        <v>#DIV/0!</v>
      </c>
      <c r="AV699" s="161" t="e">
        <f t="shared" ref="AV699:AV762" si="485">(J699*N699)*(AA699/J699)</f>
        <v>#DIV/0!</v>
      </c>
      <c r="AW699" s="161" t="e">
        <f t="shared" ref="AW699:AW762" si="486">(J699*P699)*(AA699/J699)</f>
        <v>#DIV/0!</v>
      </c>
      <c r="AX699" s="161" t="e">
        <f t="shared" ref="AX699:AX762" si="487">(J699*R699)*(AA699/J699)</f>
        <v>#DIV/0!</v>
      </c>
      <c r="AY699" s="161" t="e">
        <f t="shared" ref="AY699:AY762" si="488">(J699*T699)*(AA699/J699)</f>
        <v>#DIV/0!</v>
      </c>
      <c r="AZ699" s="107">
        <f t="shared" ref="AZ699:AZ762" si="489">IF(F699="No",AA699,0)</f>
        <v>0</v>
      </c>
      <c r="BA699" s="161" t="e">
        <f t="shared" ref="BA699:BA762" si="490">(J699*L699)*(AB699/J699)</f>
        <v>#DIV/0!</v>
      </c>
      <c r="BB699" s="161" t="e">
        <f t="shared" ref="BB699:BB762" si="491">(J699*N699)*(AB699/J699)</f>
        <v>#DIV/0!</v>
      </c>
      <c r="BC699" s="161" t="e">
        <f t="shared" ref="BC699:BC762" si="492">(J699*P699)*(AB699/J699)</f>
        <v>#DIV/0!</v>
      </c>
      <c r="BD699" s="161" t="e">
        <f t="shared" ref="BD699:BD762" si="493">(J699*R699)*(AB699/J699)</f>
        <v>#DIV/0!</v>
      </c>
      <c r="BE699" s="161" t="e">
        <f t="shared" ref="BE699:BE762" si="494">(J699*T699)*(AB699/J699)</f>
        <v>#DIV/0!</v>
      </c>
      <c r="BF699" s="107">
        <f t="shared" ref="BF699:BF762" si="495">IF(F699="No",AB699,0)</f>
        <v>0</v>
      </c>
      <c r="BG699" s="161" t="e">
        <f t="shared" ref="BG699:BG762" si="496">(J699*L699)*(AC699/J699)</f>
        <v>#DIV/0!</v>
      </c>
      <c r="BH699" s="161" t="e">
        <f t="shared" ref="BH699:BH762" si="497">(J699*N699)*(AC699/J699)</f>
        <v>#DIV/0!</v>
      </c>
      <c r="BI699" s="161" t="e">
        <f t="shared" ref="BI699:BI762" si="498">(J699*P699)*(AC699/J699)</f>
        <v>#DIV/0!</v>
      </c>
      <c r="BJ699" s="161" t="e">
        <f t="shared" ref="BJ699:BJ762" si="499">(J699*R699)*(AC699/J699)</f>
        <v>#DIV/0!</v>
      </c>
      <c r="BK699" s="161" t="e">
        <f t="shared" ref="BK699:BK762" si="500">(J699*T699)*(AC699/J699)</f>
        <v>#DIV/0!</v>
      </c>
      <c r="BL699" s="107">
        <f t="shared" ref="BL699:BL762" si="501">IF(F699="No",AC699,0)</f>
        <v>0</v>
      </c>
      <c r="BM699" s="161" t="e">
        <f t="shared" ref="BM699:BM762" si="502">(J699*L699)*(AD699/J699)</f>
        <v>#DIV/0!</v>
      </c>
      <c r="BN699" s="161" t="e">
        <f t="shared" ref="BN699:BN762" si="503">(J699*N699)*(AD699/J699)</f>
        <v>#DIV/0!</v>
      </c>
      <c r="BO699" s="161" t="e">
        <f t="shared" ref="BO699:BO762" si="504">(J699*P699)*(AD699/J699)</f>
        <v>#DIV/0!</v>
      </c>
      <c r="BP699" s="161" t="e">
        <f t="shared" ref="BP699:BP762" si="505">(J699*R699)*(AD699/J699)</f>
        <v>#DIV/0!</v>
      </c>
      <c r="BQ699" s="161" t="e">
        <f t="shared" ref="BQ699:BQ762" si="506">(J699*T699)*(AD699/J699)</f>
        <v>#DIV/0!</v>
      </c>
      <c r="BR699" s="107">
        <f t="shared" ref="BR699:BR762" si="507">IF(F699="No",AD699,0)</f>
        <v>0</v>
      </c>
      <c r="BS699" s="161" t="e">
        <f t="shared" ref="BS699:BS762" si="508">(J699*L699)*(AE699/J699)</f>
        <v>#DIV/0!</v>
      </c>
      <c r="BT699" s="161" t="e">
        <f t="shared" ref="BT699:BT762" si="509">(J699*N699)*(AE699/J699)</f>
        <v>#DIV/0!</v>
      </c>
      <c r="BU699" s="161" t="e">
        <f t="shared" ref="BU699:BU762" si="510">(J699*P699)*(AE699/J699)</f>
        <v>#DIV/0!</v>
      </c>
      <c r="BV699" s="161" t="e">
        <f t="shared" ref="BV699:BV762" si="511">(J699*R699)*(AE699/J699)</f>
        <v>#DIV/0!</v>
      </c>
      <c r="BW699" s="161" t="e">
        <f t="shared" ref="BW699:BW762" si="512">(J699*T699)*(AE699/J699)</f>
        <v>#DIV/0!</v>
      </c>
      <c r="BX699" s="107">
        <f t="shared" ref="BX699:BX762" si="513">IF(F699="No",AE699,0)</f>
        <v>0</v>
      </c>
      <c r="BZ699" s="40" t="e">
        <f>VLOOKUP(I699,Lists!$D$2:$D$19,1,FALSE)</f>
        <v>#N/A</v>
      </c>
      <c r="CA699" s="40" t="e">
        <f>VLOOKUP($I699,Blends!$B$2:$B$115,1,FALSE)</f>
        <v>#N/A</v>
      </c>
      <c r="CC699" s="218">
        <f>ROUND(IF($I699="Other HFC Blend",(Z699*$L699*SUMIF(Lists!$E$2:$E$133,'Quarterly Information'!$K699,Exchange_Value)+Z699*$N699*SUMIF(Lists!$E$2:$E$133,'Quarterly Information'!$M699,Exchange_Value)+Z699*$P699*SUMIF(Lists!$E$2:$E$133,'Quarterly Information'!$O699,Exchange_Value)+Z699*$R699*SUMIF(Lists!$E$2:$E$133,'Quarterly Information'!$Q699,Exchange_Value)+Z699*$T699*SUMIF(Lists!$E$2:$E$133,'Quarterly Information'!$S699,Exchange_Value))/1000,Z699*SUMIF(Lists!$E$2:$E$133,$I699,Exchange_Value)/1000),1)</f>
        <v>0</v>
      </c>
      <c r="CD699" s="218">
        <f>ROUND(IF($I699="Other HFC Blend",(AA699*$L699*SUMIF(Lists!$E$2:$E$133,'Quarterly Information'!$K699,Exchange_Value)+AA699*$N699*SUMIF(Lists!$E$2:$E$133,'Quarterly Information'!$M699,Exchange_Value)+AA699*$P699*SUMIF(Lists!$E$2:$E$133,'Quarterly Information'!$O699,Exchange_Value)+AA699*$R699*SUMIF(Lists!$E$2:$E$133,'Quarterly Information'!$Q699,Exchange_Value)+AA699*$T699*SUMIF(Lists!$E$2:$E$133,'Quarterly Information'!$S699,Exchange_Value))/1000,AA699*SUMIF(Lists!$E$2:$E$133,$I699,Exchange_Value)/1000),1)</f>
        <v>0</v>
      </c>
      <c r="CE699" s="218">
        <f>ROUND(IF($I699="Other HFC Blend",(AB699*$L699*SUMIF(Lists!$E$2:$E$133,'Quarterly Information'!$K699,Exchange_Value)+AB699*$N699*SUMIF(Lists!$E$2:$E$133,'Quarterly Information'!$M699,Exchange_Value)+AB699*$P699*SUMIF(Lists!$E$2:$E$133,'Quarterly Information'!$O699,Exchange_Value)+AB699*$R699*SUMIF(Lists!$E$2:$E$133,'Quarterly Information'!$Q699,Exchange_Value)+AB699*$T699*SUMIF(Lists!$E$2:$E$133,'Quarterly Information'!$S699,Exchange_Value))/1000,AB699*SUMIF(Lists!$E$2:$E$133,$I699,Exchange_Value)/1000),1)</f>
        <v>0</v>
      </c>
      <c r="CF699" s="218">
        <f>ROUND(IF($I699="Other HFC Blend",(AC699*$L699*SUMIF(Lists!$E$2:$E$133,'Quarterly Information'!$K699,Exchange_Value)+AC699*$N699*SUMIF(Lists!$E$2:$E$133,'Quarterly Information'!$M699,Exchange_Value)+AC699*$P699*SUMIF(Lists!$E$2:$E$133,'Quarterly Information'!$O699,Exchange_Value)+AC699*$R699*SUMIF(Lists!$E$2:$E$133,'Quarterly Information'!$Q699,Exchange_Value)+AC699*$T699*SUMIF(Lists!$E$2:$E$133,'Quarterly Information'!$S699,Exchange_Value))/1000,AC699*SUMIF(Lists!$E$2:$E$133,$I699,Exchange_Value)/1000),1)</f>
        <v>0</v>
      </c>
      <c r="CG699" s="218">
        <f>ROUND(IF($I699="Other HFC Blend",(AD699*$L699*SUMIF(Lists!$E$2:$E$133,'Quarterly Information'!$K699,Exchange_Value)+AD699*$N699*SUMIF(Lists!$E$2:$E$133,'Quarterly Information'!$M699,Exchange_Value)+AD699*$P699*SUMIF(Lists!$E$2:$E$133,'Quarterly Information'!$O699,Exchange_Value)+AD699*$R699*SUMIF(Lists!$E$2:$E$133,'Quarterly Information'!$Q699,Exchange_Value)+AD699*$T699*SUMIF(Lists!$E$2:$E$133,'Quarterly Information'!$S699,Exchange_Value))/1000,AD699*SUMIF(Lists!$E$2:$E$133,$I699,Exchange_Value)/1000),1)</f>
        <v>0</v>
      </c>
      <c r="CH699" s="218">
        <f>ROUND(IF($I699="Other HFC Blend",(AE699*$L699*SUMIF(Lists!$E$2:$E$133,'Quarterly Information'!$K699,Exchange_Value)+AE699*$N699*SUMIF(Lists!$E$2:$E$133,'Quarterly Information'!$M699,Exchange_Value)+AE699*$P699*SUMIF(Lists!$E$2:$E$133,'Quarterly Information'!$O699,Exchange_Value)+AE699*$R699*SUMIF(Lists!$E$2:$E$133,'Quarterly Information'!$Q699,Exchange_Value)+AE699*$T699*SUMIF(Lists!$E$2:$E$133,'Quarterly Information'!$S699,Exchange_Value))/1000,AE699*SUMIF(Lists!$E$2:$E$133,$I699,Exchange_Value)/1000),1)</f>
        <v>0</v>
      </c>
      <c r="CI699" s="218">
        <f>ROUND(IF($I699="Other HFC Blend",(AF699*$L699*SUMIF(Lists!$E$2:$E$133,'Quarterly Information'!$K699,Exchange_Value)+AF699*$N699*SUMIF(Lists!$E$2:$E$133,'Quarterly Information'!$M699,Exchange_Value)+AF699*$P699*SUMIF(Lists!$E$2:$E$133,'Quarterly Information'!$O699,Exchange_Value)+AF699*$R699*SUMIF(Lists!$E$2:$E$133,'Quarterly Information'!$Q699,Exchange_Value)+AF699*$T699*SUMIF(Lists!$E$2:$E$133,'Quarterly Information'!$S699,Exchange_Value))/1000,AF699*SUMIF(Lists!$E$2:$E$133,$I699,Exchange_Value)/1000),1)</f>
        <v>0</v>
      </c>
    </row>
    <row r="700" spans="1:87" ht="14" x14ac:dyDescent="0.25">
      <c r="A700" s="39">
        <v>658</v>
      </c>
      <c r="B700" s="90" t="str">
        <f t="shared" si="471"/>
        <v/>
      </c>
      <c r="C700" s="159"/>
      <c r="D700" s="91"/>
      <c r="E700" s="174"/>
      <c r="F700" s="92"/>
      <c r="G700" s="93"/>
      <c r="H700" s="94"/>
      <c r="I700" s="92"/>
      <c r="J700" s="200"/>
      <c r="K700" s="210"/>
      <c r="L700" s="95"/>
      <c r="M700" s="92"/>
      <c r="N700" s="95"/>
      <c r="O700" s="92"/>
      <c r="P700" s="95"/>
      <c r="Q700" s="128"/>
      <c r="R700" s="95"/>
      <c r="S700" s="128"/>
      <c r="T700" s="211"/>
      <c r="U700" s="203"/>
      <c r="V700" s="92"/>
      <c r="W700" s="96"/>
      <c r="X700" s="92"/>
      <c r="Y700" s="220"/>
      <c r="Z700" s="226"/>
      <c r="AA700" s="165"/>
      <c r="AB700" s="165"/>
      <c r="AC700" s="165"/>
      <c r="AD700" s="165"/>
      <c r="AE700" s="165"/>
      <c r="AF700" s="168"/>
      <c r="AG700"/>
      <c r="AH700" s="107">
        <f t="shared" si="473"/>
        <v>0</v>
      </c>
      <c r="AI700" s="107">
        <f t="shared" si="474"/>
        <v>0</v>
      </c>
      <c r="AJ700" s="107">
        <f t="shared" si="475"/>
        <v>0</v>
      </c>
      <c r="AK700" s="107">
        <f t="shared" si="476"/>
        <v>0</v>
      </c>
      <c r="AL700" s="107">
        <f t="shared" si="477"/>
        <v>0</v>
      </c>
      <c r="AM700" s="107">
        <f t="shared" si="472"/>
        <v>0</v>
      </c>
      <c r="AO700" s="161" t="e">
        <f t="shared" si="478"/>
        <v>#DIV/0!</v>
      </c>
      <c r="AP700" s="161" t="e">
        <f t="shared" si="479"/>
        <v>#DIV/0!</v>
      </c>
      <c r="AQ700" s="161" t="e">
        <f t="shared" si="480"/>
        <v>#DIV/0!</v>
      </c>
      <c r="AR700" s="161" t="e">
        <f t="shared" si="481"/>
        <v>#DIV/0!</v>
      </c>
      <c r="AS700" s="161" t="e">
        <f t="shared" si="482"/>
        <v>#DIV/0!</v>
      </c>
      <c r="AT700" s="107">
        <f t="shared" si="483"/>
        <v>0</v>
      </c>
      <c r="AU700" s="161" t="e">
        <f t="shared" si="484"/>
        <v>#DIV/0!</v>
      </c>
      <c r="AV700" s="161" t="e">
        <f t="shared" si="485"/>
        <v>#DIV/0!</v>
      </c>
      <c r="AW700" s="161" t="e">
        <f t="shared" si="486"/>
        <v>#DIV/0!</v>
      </c>
      <c r="AX700" s="161" t="e">
        <f t="shared" si="487"/>
        <v>#DIV/0!</v>
      </c>
      <c r="AY700" s="161" t="e">
        <f t="shared" si="488"/>
        <v>#DIV/0!</v>
      </c>
      <c r="AZ700" s="107">
        <f t="shared" si="489"/>
        <v>0</v>
      </c>
      <c r="BA700" s="161" t="e">
        <f t="shared" si="490"/>
        <v>#DIV/0!</v>
      </c>
      <c r="BB700" s="161" t="e">
        <f t="shared" si="491"/>
        <v>#DIV/0!</v>
      </c>
      <c r="BC700" s="161" t="e">
        <f t="shared" si="492"/>
        <v>#DIV/0!</v>
      </c>
      <c r="BD700" s="161" t="e">
        <f t="shared" si="493"/>
        <v>#DIV/0!</v>
      </c>
      <c r="BE700" s="161" t="e">
        <f t="shared" si="494"/>
        <v>#DIV/0!</v>
      </c>
      <c r="BF700" s="107">
        <f t="shared" si="495"/>
        <v>0</v>
      </c>
      <c r="BG700" s="161" t="e">
        <f t="shared" si="496"/>
        <v>#DIV/0!</v>
      </c>
      <c r="BH700" s="161" t="e">
        <f t="shared" si="497"/>
        <v>#DIV/0!</v>
      </c>
      <c r="BI700" s="161" t="e">
        <f t="shared" si="498"/>
        <v>#DIV/0!</v>
      </c>
      <c r="BJ700" s="161" t="e">
        <f t="shared" si="499"/>
        <v>#DIV/0!</v>
      </c>
      <c r="BK700" s="161" t="e">
        <f t="shared" si="500"/>
        <v>#DIV/0!</v>
      </c>
      <c r="BL700" s="107">
        <f t="shared" si="501"/>
        <v>0</v>
      </c>
      <c r="BM700" s="161" t="e">
        <f t="shared" si="502"/>
        <v>#DIV/0!</v>
      </c>
      <c r="BN700" s="161" t="e">
        <f t="shared" si="503"/>
        <v>#DIV/0!</v>
      </c>
      <c r="BO700" s="161" t="e">
        <f t="shared" si="504"/>
        <v>#DIV/0!</v>
      </c>
      <c r="BP700" s="161" t="e">
        <f t="shared" si="505"/>
        <v>#DIV/0!</v>
      </c>
      <c r="BQ700" s="161" t="e">
        <f t="shared" si="506"/>
        <v>#DIV/0!</v>
      </c>
      <c r="BR700" s="107">
        <f t="shared" si="507"/>
        <v>0</v>
      </c>
      <c r="BS700" s="161" t="e">
        <f t="shared" si="508"/>
        <v>#DIV/0!</v>
      </c>
      <c r="BT700" s="161" t="e">
        <f t="shared" si="509"/>
        <v>#DIV/0!</v>
      </c>
      <c r="BU700" s="161" t="e">
        <f t="shared" si="510"/>
        <v>#DIV/0!</v>
      </c>
      <c r="BV700" s="161" t="e">
        <f t="shared" si="511"/>
        <v>#DIV/0!</v>
      </c>
      <c r="BW700" s="161" t="e">
        <f t="shared" si="512"/>
        <v>#DIV/0!</v>
      </c>
      <c r="BX700" s="107">
        <f t="shared" si="513"/>
        <v>0</v>
      </c>
      <c r="BZ700" s="40" t="e">
        <f>VLOOKUP(I700,Lists!$D$2:$D$19,1,FALSE)</f>
        <v>#N/A</v>
      </c>
      <c r="CA700" s="40" t="e">
        <f>VLOOKUP($I700,Blends!$B$2:$B$115,1,FALSE)</f>
        <v>#N/A</v>
      </c>
      <c r="CC700" s="218">
        <f>ROUND(IF($I700="Other HFC Blend",(Z700*$L700*SUMIF(Lists!$E$2:$E$133,'Quarterly Information'!$K700,Exchange_Value)+Z700*$N700*SUMIF(Lists!$E$2:$E$133,'Quarterly Information'!$M700,Exchange_Value)+Z700*$P700*SUMIF(Lists!$E$2:$E$133,'Quarterly Information'!$O700,Exchange_Value)+Z700*$R700*SUMIF(Lists!$E$2:$E$133,'Quarterly Information'!$Q700,Exchange_Value)+Z700*$T700*SUMIF(Lists!$E$2:$E$133,'Quarterly Information'!$S700,Exchange_Value))/1000,Z700*SUMIF(Lists!$E$2:$E$133,$I700,Exchange_Value)/1000),1)</f>
        <v>0</v>
      </c>
      <c r="CD700" s="218">
        <f>ROUND(IF($I700="Other HFC Blend",(AA700*$L700*SUMIF(Lists!$E$2:$E$133,'Quarterly Information'!$K700,Exchange_Value)+AA700*$N700*SUMIF(Lists!$E$2:$E$133,'Quarterly Information'!$M700,Exchange_Value)+AA700*$P700*SUMIF(Lists!$E$2:$E$133,'Quarterly Information'!$O700,Exchange_Value)+AA700*$R700*SUMIF(Lists!$E$2:$E$133,'Quarterly Information'!$Q700,Exchange_Value)+AA700*$T700*SUMIF(Lists!$E$2:$E$133,'Quarterly Information'!$S700,Exchange_Value))/1000,AA700*SUMIF(Lists!$E$2:$E$133,$I700,Exchange_Value)/1000),1)</f>
        <v>0</v>
      </c>
      <c r="CE700" s="218">
        <f>ROUND(IF($I700="Other HFC Blend",(AB700*$L700*SUMIF(Lists!$E$2:$E$133,'Quarterly Information'!$K700,Exchange_Value)+AB700*$N700*SUMIF(Lists!$E$2:$E$133,'Quarterly Information'!$M700,Exchange_Value)+AB700*$P700*SUMIF(Lists!$E$2:$E$133,'Quarterly Information'!$O700,Exchange_Value)+AB700*$R700*SUMIF(Lists!$E$2:$E$133,'Quarterly Information'!$Q700,Exchange_Value)+AB700*$T700*SUMIF(Lists!$E$2:$E$133,'Quarterly Information'!$S700,Exchange_Value))/1000,AB700*SUMIF(Lists!$E$2:$E$133,$I700,Exchange_Value)/1000),1)</f>
        <v>0</v>
      </c>
      <c r="CF700" s="218">
        <f>ROUND(IF($I700="Other HFC Blend",(AC700*$L700*SUMIF(Lists!$E$2:$E$133,'Quarterly Information'!$K700,Exchange_Value)+AC700*$N700*SUMIF(Lists!$E$2:$E$133,'Quarterly Information'!$M700,Exchange_Value)+AC700*$P700*SUMIF(Lists!$E$2:$E$133,'Quarterly Information'!$O700,Exchange_Value)+AC700*$R700*SUMIF(Lists!$E$2:$E$133,'Quarterly Information'!$Q700,Exchange_Value)+AC700*$T700*SUMIF(Lists!$E$2:$E$133,'Quarterly Information'!$S700,Exchange_Value))/1000,AC700*SUMIF(Lists!$E$2:$E$133,$I700,Exchange_Value)/1000),1)</f>
        <v>0</v>
      </c>
      <c r="CG700" s="218">
        <f>ROUND(IF($I700="Other HFC Blend",(AD700*$L700*SUMIF(Lists!$E$2:$E$133,'Quarterly Information'!$K700,Exchange_Value)+AD700*$N700*SUMIF(Lists!$E$2:$E$133,'Quarterly Information'!$M700,Exchange_Value)+AD700*$P700*SUMIF(Lists!$E$2:$E$133,'Quarterly Information'!$O700,Exchange_Value)+AD700*$R700*SUMIF(Lists!$E$2:$E$133,'Quarterly Information'!$Q700,Exchange_Value)+AD700*$T700*SUMIF(Lists!$E$2:$E$133,'Quarterly Information'!$S700,Exchange_Value))/1000,AD700*SUMIF(Lists!$E$2:$E$133,$I700,Exchange_Value)/1000),1)</f>
        <v>0</v>
      </c>
      <c r="CH700" s="218">
        <f>ROUND(IF($I700="Other HFC Blend",(AE700*$L700*SUMIF(Lists!$E$2:$E$133,'Quarterly Information'!$K700,Exchange_Value)+AE700*$N700*SUMIF(Lists!$E$2:$E$133,'Quarterly Information'!$M700,Exchange_Value)+AE700*$P700*SUMIF(Lists!$E$2:$E$133,'Quarterly Information'!$O700,Exchange_Value)+AE700*$R700*SUMIF(Lists!$E$2:$E$133,'Quarterly Information'!$Q700,Exchange_Value)+AE700*$T700*SUMIF(Lists!$E$2:$E$133,'Quarterly Information'!$S700,Exchange_Value))/1000,AE700*SUMIF(Lists!$E$2:$E$133,$I700,Exchange_Value)/1000),1)</f>
        <v>0</v>
      </c>
      <c r="CI700" s="218">
        <f>ROUND(IF($I700="Other HFC Blend",(AF700*$L700*SUMIF(Lists!$E$2:$E$133,'Quarterly Information'!$K700,Exchange_Value)+AF700*$N700*SUMIF(Lists!$E$2:$E$133,'Quarterly Information'!$M700,Exchange_Value)+AF700*$P700*SUMIF(Lists!$E$2:$E$133,'Quarterly Information'!$O700,Exchange_Value)+AF700*$R700*SUMIF(Lists!$E$2:$E$133,'Quarterly Information'!$Q700,Exchange_Value)+AF700*$T700*SUMIF(Lists!$E$2:$E$133,'Quarterly Information'!$S700,Exchange_Value))/1000,AF700*SUMIF(Lists!$E$2:$E$133,$I700,Exchange_Value)/1000),1)</f>
        <v>0</v>
      </c>
    </row>
    <row r="701" spans="1:87" ht="14" x14ac:dyDescent="0.25">
      <c r="A701" s="39">
        <v>659</v>
      </c>
      <c r="B701" s="90" t="str">
        <f t="shared" si="471"/>
        <v/>
      </c>
      <c r="C701" s="159"/>
      <c r="D701" s="91"/>
      <c r="E701" s="174"/>
      <c r="F701" s="92"/>
      <c r="G701" s="93"/>
      <c r="H701" s="94"/>
      <c r="I701" s="92"/>
      <c r="J701" s="200"/>
      <c r="K701" s="210"/>
      <c r="L701" s="95"/>
      <c r="M701" s="92"/>
      <c r="N701" s="95"/>
      <c r="O701" s="92"/>
      <c r="P701" s="95"/>
      <c r="Q701" s="128"/>
      <c r="R701" s="95"/>
      <c r="S701" s="128"/>
      <c r="T701" s="211"/>
      <c r="U701" s="203"/>
      <c r="V701" s="92"/>
      <c r="W701" s="96"/>
      <c r="X701" s="92"/>
      <c r="Y701" s="220"/>
      <c r="Z701" s="226"/>
      <c r="AA701" s="165"/>
      <c r="AB701" s="165"/>
      <c r="AC701" s="165"/>
      <c r="AD701" s="165"/>
      <c r="AE701" s="165"/>
      <c r="AF701" s="168"/>
      <c r="AG701"/>
      <c r="AH701" s="107">
        <f t="shared" si="473"/>
        <v>0</v>
      </c>
      <c r="AI701" s="107">
        <f t="shared" si="474"/>
        <v>0</v>
      </c>
      <c r="AJ701" s="107">
        <f t="shared" si="475"/>
        <v>0</v>
      </c>
      <c r="AK701" s="107">
        <f t="shared" si="476"/>
        <v>0</v>
      </c>
      <c r="AL701" s="107">
        <f t="shared" si="477"/>
        <v>0</v>
      </c>
      <c r="AM701" s="107">
        <f t="shared" si="472"/>
        <v>0</v>
      </c>
      <c r="AO701" s="161" t="e">
        <f t="shared" si="478"/>
        <v>#DIV/0!</v>
      </c>
      <c r="AP701" s="161" t="e">
        <f t="shared" si="479"/>
        <v>#DIV/0!</v>
      </c>
      <c r="AQ701" s="161" t="e">
        <f t="shared" si="480"/>
        <v>#DIV/0!</v>
      </c>
      <c r="AR701" s="161" t="e">
        <f t="shared" si="481"/>
        <v>#DIV/0!</v>
      </c>
      <c r="AS701" s="161" t="e">
        <f t="shared" si="482"/>
        <v>#DIV/0!</v>
      </c>
      <c r="AT701" s="107">
        <f t="shared" si="483"/>
        <v>0</v>
      </c>
      <c r="AU701" s="161" t="e">
        <f t="shared" si="484"/>
        <v>#DIV/0!</v>
      </c>
      <c r="AV701" s="161" t="e">
        <f t="shared" si="485"/>
        <v>#DIV/0!</v>
      </c>
      <c r="AW701" s="161" t="e">
        <f t="shared" si="486"/>
        <v>#DIV/0!</v>
      </c>
      <c r="AX701" s="161" t="e">
        <f t="shared" si="487"/>
        <v>#DIV/0!</v>
      </c>
      <c r="AY701" s="161" t="e">
        <f t="shared" si="488"/>
        <v>#DIV/0!</v>
      </c>
      <c r="AZ701" s="107">
        <f t="shared" si="489"/>
        <v>0</v>
      </c>
      <c r="BA701" s="161" t="e">
        <f t="shared" si="490"/>
        <v>#DIV/0!</v>
      </c>
      <c r="BB701" s="161" t="e">
        <f t="shared" si="491"/>
        <v>#DIV/0!</v>
      </c>
      <c r="BC701" s="161" t="e">
        <f t="shared" si="492"/>
        <v>#DIV/0!</v>
      </c>
      <c r="BD701" s="161" t="e">
        <f t="shared" si="493"/>
        <v>#DIV/0!</v>
      </c>
      <c r="BE701" s="161" t="e">
        <f t="shared" si="494"/>
        <v>#DIV/0!</v>
      </c>
      <c r="BF701" s="107">
        <f t="shared" si="495"/>
        <v>0</v>
      </c>
      <c r="BG701" s="161" t="e">
        <f t="shared" si="496"/>
        <v>#DIV/0!</v>
      </c>
      <c r="BH701" s="161" t="e">
        <f t="shared" si="497"/>
        <v>#DIV/0!</v>
      </c>
      <c r="BI701" s="161" t="e">
        <f t="shared" si="498"/>
        <v>#DIV/0!</v>
      </c>
      <c r="BJ701" s="161" t="e">
        <f t="shared" si="499"/>
        <v>#DIV/0!</v>
      </c>
      <c r="BK701" s="161" t="e">
        <f t="shared" si="500"/>
        <v>#DIV/0!</v>
      </c>
      <c r="BL701" s="107">
        <f t="shared" si="501"/>
        <v>0</v>
      </c>
      <c r="BM701" s="161" t="e">
        <f t="shared" si="502"/>
        <v>#DIV/0!</v>
      </c>
      <c r="BN701" s="161" t="e">
        <f t="shared" si="503"/>
        <v>#DIV/0!</v>
      </c>
      <c r="BO701" s="161" t="e">
        <f t="shared" si="504"/>
        <v>#DIV/0!</v>
      </c>
      <c r="BP701" s="161" t="e">
        <f t="shared" si="505"/>
        <v>#DIV/0!</v>
      </c>
      <c r="BQ701" s="161" t="e">
        <f t="shared" si="506"/>
        <v>#DIV/0!</v>
      </c>
      <c r="BR701" s="107">
        <f t="shared" si="507"/>
        <v>0</v>
      </c>
      <c r="BS701" s="161" t="e">
        <f t="shared" si="508"/>
        <v>#DIV/0!</v>
      </c>
      <c r="BT701" s="161" t="e">
        <f t="shared" si="509"/>
        <v>#DIV/0!</v>
      </c>
      <c r="BU701" s="161" t="e">
        <f t="shared" si="510"/>
        <v>#DIV/0!</v>
      </c>
      <c r="BV701" s="161" t="e">
        <f t="shared" si="511"/>
        <v>#DIV/0!</v>
      </c>
      <c r="BW701" s="161" t="e">
        <f t="shared" si="512"/>
        <v>#DIV/0!</v>
      </c>
      <c r="BX701" s="107">
        <f t="shared" si="513"/>
        <v>0</v>
      </c>
      <c r="BZ701" s="40" t="e">
        <f>VLOOKUP(I701,Lists!$D$2:$D$19,1,FALSE)</f>
        <v>#N/A</v>
      </c>
      <c r="CA701" s="40" t="e">
        <f>VLOOKUP($I701,Blends!$B$2:$B$115,1,FALSE)</f>
        <v>#N/A</v>
      </c>
      <c r="CC701" s="218">
        <f>ROUND(IF($I701="Other HFC Blend",(Z701*$L701*SUMIF(Lists!$E$2:$E$133,'Quarterly Information'!$K701,Exchange_Value)+Z701*$N701*SUMIF(Lists!$E$2:$E$133,'Quarterly Information'!$M701,Exchange_Value)+Z701*$P701*SUMIF(Lists!$E$2:$E$133,'Quarterly Information'!$O701,Exchange_Value)+Z701*$R701*SUMIF(Lists!$E$2:$E$133,'Quarterly Information'!$Q701,Exchange_Value)+Z701*$T701*SUMIF(Lists!$E$2:$E$133,'Quarterly Information'!$S701,Exchange_Value))/1000,Z701*SUMIF(Lists!$E$2:$E$133,$I701,Exchange_Value)/1000),1)</f>
        <v>0</v>
      </c>
      <c r="CD701" s="218">
        <f>ROUND(IF($I701="Other HFC Blend",(AA701*$L701*SUMIF(Lists!$E$2:$E$133,'Quarterly Information'!$K701,Exchange_Value)+AA701*$N701*SUMIF(Lists!$E$2:$E$133,'Quarterly Information'!$M701,Exchange_Value)+AA701*$P701*SUMIF(Lists!$E$2:$E$133,'Quarterly Information'!$O701,Exchange_Value)+AA701*$R701*SUMIF(Lists!$E$2:$E$133,'Quarterly Information'!$Q701,Exchange_Value)+AA701*$T701*SUMIF(Lists!$E$2:$E$133,'Quarterly Information'!$S701,Exchange_Value))/1000,AA701*SUMIF(Lists!$E$2:$E$133,$I701,Exchange_Value)/1000),1)</f>
        <v>0</v>
      </c>
      <c r="CE701" s="218">
        <f>ROUND(IF($I701="Other HFC Blend",(AB701*$L701*SUMIF(Lists!$E$2:$E$133,'Quarterly Information'!$K701,Exchange_Value)+AB701*$N701*SUMIF(Lists!$E$2:$E$133,'Quarterly Information'!$M701,Exchange_Value)+AB701*$P701*SUMIF(Lists!$E$2:$E$133,'Quarterly Information'!$O701,Exchange_Value)+AB701*$R701*SUMIF(Lists!$E$2:$E$133,'Quarterly Information'!$Q701,Exchange_Value)+AB701*$T701*SUMIF(Lists!$E$2:$E$133,'Quarterly Information'!$S701,Exchange_Value))/1000,AB701*SUMIF(Lists!$E$2:$E$133,$I701,Exchange_Value)/1000),1)</f>
        <v>0</v>
      </c>
      <c r="CF701" s="218">
        <f>ROUND(IF($I701="Other HFC Blend",(AC701*$L701*SUMIF(Lists!$E$2:$E$133,'Quarterly Information'!$K701,Exchange_Value)+AC701*$N701*SUMIF(Lists!$E$2:$E$133,'Quarterly Information'!$M701,Exchange_Value)+AC701*$P701*SUMIF(Lists!$E$2:$E$133,'Quarterly Information'!$O701,Exchange_Value)+AC701*$R701*SUMIF(Lists!$E$2:$E$133,'Quarterly Information'!$Q701,Exchange_Value)+AC701*$T701*SUMIF(Lists!$E$2:$E$133,'Quarterly Information'!$S701,Exchange_Value))/1000,AC701*SUMIF(Lists!$E$2:$E$133,$I701,Exchange_Value)/1000),1)</f>
        <v>0</v>
      </c>
      <c r="CG701" s="218">
        <f>ROUND(IF($I701="Other HFC Blend",(AD701*$L701*SUMIF(Lists!$E$2:$E$133,'Quarterly Information'!$K701,Exchange_Value)+AD701*$N701*SUMIF(Lists!$E$2:$E$133,'Quarterly Information'!$M701,Exchange_Value)+AD701*$P701*SUMIF(Lists!$E$2:$E$133,'Quarterly Information'!$O701,Exchange_Value)+AD701*$R701*SUMIF(Lists!$E$2:$E$133,'Quarterly Information'!$Q701,Exchange_Value)+AD701*$T701*SUMIF(Lists!$E$2:$E$133,'Quarterly Information'!$S701,Exchange_Value))/1000,AD701*SUMIF(Lists!$E$2:$E$133,$I701,Exchange_Value)/1000),1)</f>
        <v>0</v>
      </c>
      <c r="CH701" s="218">
        <f>ROUND(IF($I701="Other HFC Blend",(AE701*$L701*SUMIF(Lists!$E$2:$E$133,'Quarterly Information'!$K701,Exchange_Value)+AE701*$N701*SUMIF(Lists!$E$2:$E$133,'Quarterly Information'!$M701,Exchange_Value)+AE701*$P701*SUMIF(Lists!$E$2:$E$133,'Quarterly Information'!$O701,Exchange_Value)+AE701*$R701*SUMIF(Lists!$E$2:$E$133,'Quarterly Information'!$Q701,Exchange_Value)+AE701*$T701*SUMIF(Lists!$E$2:$E$133,'Quarterly Information'!$S701,Exchange_Value))/1000,AE701*SUMIF(Lists!$E$2:$E$133,$I701,Exchange_Value)/1000),1)</f>
        <v>0</v>
      </c>
      <c r="CI701" s="218">
        <f>ROUND(IF($I701="Other HFC Blend",(AF701*$L701*SUMIF(Lists!$E$2:$E$133,'Quarterly Information'!$K701,Exchange_Value)+AF701*$N701*SUMIF(Lists!$E$2:$E$133,'Quarterly Information'!$M701,Exchange_Value)+AF701*$P701*SUMIF(Lists!$E$2:$E$133,'Quarterly Information'!$O701,Exchange_Value)+AF701*$R701*SUMIF(Lists!$E$2:$E$133,'Quarterly Information'!$Q701,Exchange_Value)+AF701*$T701*SUMIF(Lists!$E$2:$E$133,'Quarterly Information'!$S701,Exchange_Value))/1000,AF701*SUMIF(Lists!$E$2:$E$133,$I701,Exchange_Value)/1000),1)</f>
        <v>0</v>
      </c>
    </row>
    <row r="702" spans="1:87" ht="14" x14ac:dyDescent="0.25">
      <c r="A702" s="39">
        <v>660</v>
      </c>
      <c r="B702" s="90" t="str">
        <f t="shared" si="471"/>
        <v/>
      </c>
      <c r="C702" s="159"/>
      <c r="D702" s="91"/>
      <c r="E702" s="174"/>
      <c r="F702" s="92"/>
      <c r="G702" s="93"/>
      <c r="H702" s="94"/>
      <c r="I702" s="92"/>
      <c r="J702" s="200"/>
      <c r="K702" s="210"/>
      <c r="L702" s="95"/>
      <c r="M702" s="92"/>
      <c r="N702" s="95"/>
      <c r="O702" s="92"/>
      <c r="P702" s="95"/>
      <c r="Q702" s="128"/>
      <c r="R702" s="95"/>
      <c r="S702" s="128"/>
      <c r="T702" s="211"/>
      <c r="U702" s="203"/>
      <c r="V702" s="92"/>
      <c r="W702" s="96"/>
      <c r="X702" s="92"/>
      <c r="Y702" s="220"/>
      <c r="Z702" s="226"/>
      <c r="AA702" s="165"/>
      <c r="AB702" s="165"/>
      <c r="AC702" s="165"/>
      <c r="AD702" s="165"/>
      <c r="AE702" s="165"/>
      <c r="AF702" s="168"/>
      <c r="AG702"/>
      <c r="AH702" s="107">
        <f t="shared" si="473"/>
        <v>0</v>
      </c>
      <c r="AI702" s="107">
        <f t="shared" si="474"/>
        <v>0</v>
      </c>
      <c r="AJ702" s="107">
        <f t="shared" si="475"/>
        <v>0</v>
      </c>
      <c r="AK702" s="107">
        <f t="shared" si="476"/>
        <v>0</v>
      </c>
      <c r="AL702" s="107">
        <f t="shared" si="477"/>
        <v>0</v>
      </c>
      <c r="AM702" s="107">
        <f t="shared" si="472"/>
        <v>0</v>
      </c>
      <c r="AO702" s="161" t="e">
        <f t="shared" si="478"/>
        <v>#DIV/0!</v>
      </c>
      <c r="AP702" s="161" t="e">
        <f t="shared" si="479"/>
        <v>#DIV/0!</v>
      </c>
      <c r="AQ702" s="161" t="e">
        <f t="shared" si="480"/>
        <v>#DIV/0!</v>
      </c>
      <c r="AR702" s="161" t="e">
        <f t="shared" si="481"/>
        <v>#DIV/0!</v>
      </c>
      <c r="AS702" s="161" t="e">
        <f t="shared" si="482"/>
        <v>#DIV/0!</v>
      </c>
      <c r="AT702" s="107">
        <f t="shared" si="483"/>
        <v>0</v>
      </c>
      <c r="AU702" s="161" t="e">
        <f t="shared" si="484"/>
        <v>#DIV/0!</v>
      </c>
      <c r="AV702" s="161" t="e">
        <f t="shared" si="485"/>
        <v>#DIV/0!</v>
      </c>
      <c r="AW702" s="161" t="e">
        <f t="shared" si="486"/>
        <v>#DIV/0!</v>
      </c>
      <c r="AX702" s="161" t="e">
        <f t="shared" si="487"/>
        <v>#DIV/0!</v>
      </c>
      <c r="AY702" s="161" t="e">
        <f t="shared" si="488"/>
        <v>#DIV/0!</v>
      </c>
      <c r="AZ702" s="107">
        <f t="shared" si="489"/>
        <v>0</v>
      </c>
      <c r="BA702" s="161" t="e">
        <f t="shared" si="490"/>
        <v>#DIV/0!</v>
      </c>
      <c r="BB702" s="161" t="e">
        <f t="shared" si="491"/>
        <v>#DIV/0!</v>
      </c>
      <c r="BC702" s="161" t="e">
        <f t="shared" si="492"/>
        <v>#DIV/0!</v>
      </c>
      <c r="BD702" s="161" t="e">
        <f t="shared" si="493"/>
        <v>#DIV/0!</v>
      </c>
      <c r="BE702" s="161" t="e">
        <f t="shared" si="494"/>
        <v>#DIV/0!</v>
      </c>
      <c r="BF702" s="107">
        <f t="shared" si="495"/>
        <v>0</v>
      </c>
      <c r="BG702" s="161" t="e">
        <f t="shared" si="496"/>
        <v>#DIV/0!</v>
      </c>
      <c r="BH702" s="161" t="e">
        <f t="shared" si="497"/>
        <v>#DIV/0!</v>
      </c>
      <c r="BI702" s="161" t="e">
        <f t="shared" si="498"/>
        <v>#DIV/0!</v>
      </c>
      <c r="BJ702" s="161" t="e">
        <f t="shared" si="499"/>
        <v>#DIV/0!</v>
      </c>
      <c r="BK702" s="161" t="e">
        <f t="shared" si="500"/>
        <v>#DIV/0!</v>
      </c>
      <c r="BL702" s="107">
        <f t="shared" si="501"/>
        <v>0</v>
      </c>
      <c r="BM702" s="161" t="e">
        <f t="shared" si="502"/>
        <v>#DIV/0!</v>
      </c>
      <c r="BN702" s="161" t="e">
        <f t="shared" si="503"/>
        <v>#DIV/0!</v>
      </c>
      <c r="BO702" s="161" t="e">
        <f t="shared" si="504"/>
        <v>#DIV/0!</v>
      </c>
      <c r="BP702" s="161" t="e">
        <f t="shared" si="505"/>
        <v>#DIV/0!</v>
      </c>
      <c r="BQ702" s="161" t="e">
        <f t="shared" si="506"/>
        <v>#DIV/0!</v>
      </c>
      <c r="BR702" s="107">
        <f t="shared" si="507"/>
        <v>0</v>
      </c>
      <c r="BS702" s="161" t="e">
        <f t="shared" si="508"/>
        <v>#DIV/0!</v>
      </c>
      <c r="BT702" s="161" t="e">
        <f t="shared" si="509"/>
        <v>#DIV/0!</v>
      </c>
      <c r="BU702" s="161" t="e">
        <f t="shared" si="510"/>
        <v>#DIV/0!</v>
      </c>
      <c r="BV702" s="161" t="e">
        <f t="shared" si="511"/>
        <v>#DIV/0!</v>
      </c>
      <c r="BW702" s="161" t="e">
        <f t="shared" si="512"/>
        <v>#DIV/0!</v>
      </c>
      <c r="BX702" s="107">
        <f t="shared" si="513"/>
        <v>0</v>
      </c>
      <c r="BZ702" s="40" t="e">
        <f>VLOOKUP(I702,Lists!$D$2:$D$19,1,FALSE)</f>
        <v>#N/A</v>
      </c>
      <c r="CA702" s="40" t="e">
        <f>VLOOKUP($I702,Blends!$B$2:$B$115,1,FALSE)</f>
        <v>#N/A</v>
      </c>
      <c r="CC702" s="218">
        <f>ROUND(IF($I702="Other HFC Blend",(Z702*$L702*SUMIF(Lists!$E$2:$E$133,'Quarterly Information'!$K702,Exchange_Value)+Z702*$N702*SUMIF(Lists!$E$2:$E$133,'Quarterly Information'!$M702,Exchange_Value)+Z702*$P702*SUMIF(Lists!$E$2:$E$133,'Quarterly Information'!$O702,Exchange_Value)+Z702*$R702*SUMIF(Lists!$E$2:$E$133,'Quarterly Information'!$Q702,Exchange_Value)+Z702*$T702*SUMIF(Lists!$E$2:$E$133,'Quarterly Information'!$S702,Exchange_Value))/1000,Z702*SUMIF(Lists!$E$2:$E$133,$I702,Exchange_Value)/1000),1)</f>
        <v>0</v>
      </c>
      <c r="CD702" s="218">
        <f>ROUND(IF($I702="Other HFC Blend",(AA702*$L702*SUMIF(Lists!$E$2:$E$133,'Quarterly Information'!$K702,Exchange_Value)+AA702*$N702*SUMIF(Lists!$E$2:$E$133,'Quarterly Information'!$M702,Exchange_Value)+AA702*$P702*SUMIF(Lists!$E$2:$E$133,'Quarterly Information'!$O702,Exchange_Value)+AA702*$R702*SUMIF(Lists!$E$2:$E$133,'Quarterly Information'!$Q702,Exchange_Value)+AA702*$T702*SUMIF(Lists!$E$2:$E$133,'Quarterly Information'!$S702,Exchange_Value))/1000,AA702*SUMIF(Lists!$E$2:$E$133,$I702,Exchange_Value)/1000),1)</f>
        <v>0</v>
      </c>
      <c r="CE702" s="218">
        <f>ROUND(IF($I702="Other HFC Blend",(AB702*$L702*SUMIF(Lists!$E$2:$E$133,'Quarterly Information'!$K702,Exchange_Value)+AB702*$N702*SUMIF(Lists!$E$2:$E$133,'Quarterly Information'!$M702,Exchange_Value)+AB702*$P702*SUMIF(Lists!$E$2:$E$133,'Quarterly Information'!$O702,Exchange_Value)+AB702*$R702*SUMIF(Lists!$E$2:$E$133,'Quarterly Information'!$Q702,Exchange_Value)+AB702*$T702*SUMIF(Lists!$E$2:$E$133,'Quarterly Information'!$S702,Exchange_Value))/1000,AB702*SUMIF(Lists!$E$2:$E$133,$I702,Exchange_Value)/1000),1)</f>
        <v>0</v>
      </c>
      <c r="CF702" s="218">
        <f>ROUND(IF($I702="Other HFC Blend",(AC702*$L702*SUMIF(Lists!$E$2:$E$133,'Quarterly Information'!$K702,Exchange_Value)+AC702*$N702*SUMIF(Lists!$E$2:$E$133,'Quarterly Information'!$M702,Exchange_Value)+AC702*$P702*SUMIF(Lists!$E$2:$E$133,'Quarterly Information'!$O702,Exchange_Value)+AC702*$R702*SUMIF(Lists!$E$2:$E$133,'Quarterly Information'!$Q702,Exchange_Value)+AC702*$T702*SUMIF(Lists!$E$2:$E$133,'Quarterly Information'!$S702,Exchange_Value))/1000,AC702*SUMIF(Lists!$E$2:$E$133,$I702,Exchange_Value)/1000),1)</f>
        <v>0</v>
      </c>
      <c r="CG702" s="218">
        <f>ROUND(IF($I702="Other HFC Blend",(AD702*$L702*SUMIF(Lists!$E$2:$E$133,'Quarterly Information'!$K702,Exchange_Value)+AD702*$N702*SUMIF(Lists!$E$2:$E$133,'Quarterly Information'!$M702,Exchange_Value)+AD702*$P702*SUMIF(Lists!$E$2:$E$133,'Quarterly Information'!$O702,Exchange_Value)+AD702*$R702*SUMIF(Lists!$E$2:$E$133,'Quarterly Information'!$Q702,Exchange_Value)+AD702*$T702*SUMIF(Lists!$E$2:$E$133,'Quarterly Information'!$S702,Exchange_Value))/1000,AD702*SUMIF(Lists!$E$2:$E$133,$I702,Exchange_Value)/1000),1)</f>
        <v>0</v>
      </c>
      <c r="CH702" s="218">
        <f>ROUND(IF($I702="Other HFC Blend",(AE702*$L702*SUMIF(Lists!$E$2:$E$133,'Quarterly Information'!$K702,Exchange_Value)+AE702*$N702*SUMIF(Lists!$E$2:$E$133,'Quarterly Information'!$M702,Exchange_Value)+AE702*$P702*SUMIF(Lists!$E$2:$E$133,'Quarterly Information'!$O702,Exchange_Value)+AE702*$R702*SUMIF(Lists!$E$2:$E$133,'Quarterly Information'!$Q702,Exchange_Value)+AE702*$T702*SUMIF(Lists!$E$2:$E$133,'Quarterly Information'!$S702,Exchange_Value))/1000,AE702*SUMIF(Lists!$E$2:$E$133,$I702,Exchange_Value)/1000),1)</f>
        <v>0</v>
      </c>
      <c r="CI702" s="218">
        <f>ROUND(IF($I702="Other HFC Blend",(AF702*$L702*SUMIF(Lists!$E$2:$E$133,'Quarterly Information'!$K702,Exchange_Value)+AF702*$N702*SUMIF(Lists!$E$2:$E$133,'Quarterly Information'!$M702,Exchange_Value)+AF702*$P702*SUMIF(Lists!$E$2:$E$133,'Quarterly Information'!$O702,Exchange_Value)+AF702*$R702*SUMIF(Lists!$E$2:$E$133,'Quarterly Information'!$Q702,Exchange_Value)+AF702*$T702*SUMIF(Lists!$E$2:$E$133,'Quarterly Information'!$S702,Exchange_Value))/1000,AF702*SUMIF(Lists!$E$2:$E$133,$I702,Exchange_Value)/1000),1)</f>
        <v>0</v>
      </c>
    </row>
    <row r="703" spans="1:87" ht="14" x14ac:dyDescent="0.25">
      <c r="A703" s="39">
        <v>661</v>
      </c>
      <c r="B703" s="90" t="str">
        <f t="shared" si="471"/>
        <v/>
      </c>
      <c r="C703" s="159"/>
      <c r="D703" s="91"/>
      <c r="E703" s="174"/>
      <c r="F703" s="92"/>
      <c r="G703" s="93"/>
      <c r="H703" s="94"/>
      <c r="I703" s="92"/>
      <c r="J703" s="200"/>
      <c r="K703" s="210"/>
      <c r="L703" s="95"/>
      <c r="M703" s="92"/>
      <c r="N703" s="95"/>
      <c r="O703" s="92"/>
      <c r="P703" s="95"/>
      <c r="Q703" s="128"/>
      <c r="R703" s="95"/>
      <c r="S703" s="128"/>
      <c r="T703" s="211"/>
      <c r="U703" s="203"/>
      <c r="V703" s="92"/>
      <c r="W703" s="96"/>
      <c r="X703" s="92"/>
      <c r="Y703" s="220"/>
      <c r="Z703" s="226"/>
      <c r="AA703" s="165"/>
      <c r="AB703" s="165"/>
      <c r="AC703" s="165"/>
      <c r="AD703" s="165"/>
      <c r="AE703" s="165"/>
      <c r="AF703" s="168"/>
      <c r="AG703"/>
      <c r="AH703" s="107">
        <f t="shared" si="473"/>
        <v>0</v>
      </c>
      <c r="AI703" s="107">
        <f t="shared" si="474"/>
        <v>0</v>
      </c>
      <c r="AJ703" s="107">
        <f t="shared" si="475"/>
        <v>0</v>
      </c>
      <c r="AK703" s="107">
        <f t="shared" si="476"/>
        <v>0</v>
      </c>
      <c r="AL703" s="107">
        <f t="shared" si="477"/>
        <v>0</v>
      </c>
      <c r="AM703" s="107">
        <f t="shared" si="472"/>
        <v>0</v>
      </c>
      <c r="AO703" s="161" t="e">
        <f t="shared" si="478"/>
        <v>#DIV/0!</v>
      </c>
      <c r="AP703" s="161" t="e">
        <f t="shared" si="479"/>
        <v>#DIV/0!</v>
      </c>
      <c r="AQ703" s="161" t="e">
        <f t="shared" si="480"/>
        <v>#DIV/0!</v>
      </c>
      <c r="AR703" s="161" t="e">
        <f t="shared" si="481"/>
        <v>#DIV/0!</v>
      </c>
      <c r="AS703" s="161" t="e">
        <f t="shared" si="482"/>
        <v>#DIV/0!</v>
      </c>
      <c r="AT703" s="107">
        <f t="shared" si="483"/>
        <v>0</v>
      </c>
      <c r="AU703" s="161" t="e">
        <f t="shared" si="484"/>
        <v>#DIV/0!</v>
      </c>
      <c r="AV703" s="161" t="e">
        <f t="shared" si="485"/>
        <v>#DIV/0!</v>
      </c>
      <c r="AW703" s="161" t="e">
        <f t="shared" si="486"/>
        <v>#DIV/0!</v>
      </c>
      <c r="AX703" s="161" t="e">
        <f t="shared" si="487"/>
        <v>#DIV/0!</v>
      </c>
      <c r="AY703" s="161" t="e">
        <f t="shared" si="488"/>
        <v>#DIV/0!</v>
      </c>
      <c r="AZ703" s="107">
        <f t="shared" si="489"/>
        <v>0</v>
      </c>
      <c r="BA703" s="161" t="e">
        <f t="shared" si="490"/>
        <v>#DIV/0!</v>
      </c>
      <c r="BB703" s="161" t="e">
        <f t="shared" si="491"/>
        <v>#DIV/0!</v>
      </c>
      <c r="BC703" s="161" t="e">
        <f t="shared" si="492"/>
        <v>#DIV/0!</v>
      </c>
      <c r="BD703" s="161" t="e">
        <f t="shared" si="493"/>
        <v>#DIV/0!</v>
      </c>
      <c r="BE703" s="161" t="e">
        <f t="shared" si="494"/>
        <v>#DIV/0!</v>
      </c>
      <c r="BF703" s="107">
        <f t="shared" si="495"/>
        <v>0</v>
      </c>
      <c r="BG703" s="161" t="e">
        <f t="shared" si="496"/>
        <v>#DIV/0!</v>
      </c>
      <c r="BH703" s="161" t="e">
        <f t="shared" si="497"/>
        <v>#DIV/0!</v>
      </c>
      <c r="BI703" s="161" t="e">
        <f t="shared" si="498"/>
        <v>#DIV/0!</v>
      </c>
      <c r="BJ703" s="161" t="e">
        <f t="shared" si="499"/>
        <v>#DIV/0!</v>
      </c>
      <c r="BK703" s="161" t="e">
        <f t="shared" si="500"/>
        <v>#DIV/0!</v>
      </c>
      <c r="BL703" s="107">
        <f t="shared" si="501"/>
        <v>0</v>
      </c>
      <c r="BM703" s="161" t="e">
        <f t="shared" si="502"/>
        <v>#DIV/0!</v>
      </c>
      <c r="BN703" s="161" t="e">
        <f t="shared" si="503"/>
        <v>#DIV/0!</v>
      </c>
      <c r="BO703" s="161" t="e">
        <f t="shared" si="504"/>
        <v>#DIV/0!</v>
      </c>
      <c r="BP703" s="161" t="e">
        <f t="shared" si="505"/>
        <v>#DIV/0!</v>
      </c>
      <c r="BQ703" s="161" t="e">
        <f t="shared" si="506"/>
        <v>#DIV/0!</v>
      </c>
      <c r="BR703" s="107">
        <f t="shared" si="507"/>
        <v>0</v>
      </c>
      <c r="BS703" s="161" t="e">
        <f t="shared" si="508"/>
        <v>#DIV/0!</v>
      </c>
      <c r="BT703" s="161" t="e">
        <f t="shared" si="509"/>
        <v>#DIV/0!</v>
      </c>
      <c r="BU703" s="161" t="e">
        <f t="shared" si="510"/>
        <v>#DIV/0!</v>
      </c>
      <c r="BV703" s="161" t="e">
        <f t="shared" si="511"/>
        <v>#DIV/0!</v>
      </c>
      <c r="BW703" s="161" t="e">
        <f t="shared" si="512"/>
        <v>#DIV/0!</v>
      </c>
      <c r="BX703" s="107">
        <f t="shared" si="513"/>
        <v>0</v>
      </c>
      <c r="BZ703" s="40" t="e">
        <f>VLOOKUP(I703,Lists!$D$2:$D$19,1,FALSE)</f>
        <v>#N/A</v>
      </c>
      <c r="CA703" s="40" t="e">
        <f>VLOOKUP($I703,Blends!$B$2:$B$115,1,FALSE)</f>
        <v>#N/A</v>
      </c>
      <c r="CC703" s="218">
        <f>ROUND(IF($I703="Other HFC Blend",(Z703*$L703*SUMIF(Lists!$E$2:$E$133,'Quarterly Information'!$K703,Exchange_Value)+Z703*$N703*SUMIF(Lists!$E$2:$E$133,'Quarterly Information'!$M703,Exchange_Value)+Z703*$P703*SUMIF(Lists!$E$2:$E$133,'Quarterly Information'!$O703,Exchange_Value)+Z703*$R703*SUMIF(Lists!$E$2:$E$133,'Quarterly Information'!$Q703,Exchange_Value)+Z703*$T703*SUMIF(Lists!$E$2:$E$133,'Quarterly Information'!$S703,Exchange_Value))/1000,Z703*SUMIF(Lists!$E$2:$E$133,$I703,Exchange_Value)/1000),1)</f>
        <v>0</v>
      </c>
      <c r="CD703" s="218">
        <f>ROUND(IF($I703="Other HFC Blend",(AA703*$L703*SUMIF(Lists!$E$2:$E$133,'Quarterly Information'!$K703,Exchange_Value)+AA703*$N703*SUMIF(Lists!$E$2:$E$133,'Quarterly Information'!$M703,Exchange_Value)+AA703*$P703*SUMIF(Lists!$E$2:$E$133,'Quarterly Information'!$O703,Exchange_Value)+AA703*$R703*SUMIF(Lists!$E$2:$E$133,'Quarterly Information'!$Q703,Exchange_Value)+AA703*$T703*SUMIF(Lists!$E$2:$E$133,'Quarterly Information'!$S703,Exchange_Value))/1000,AA703*SUMIF(Lists!$E$2:$E$133,$I703,Exchange_Value)/1000),1)</f>
        <v>0</v>
      </c>
      <c r="CE703" s="218">
        <f>ROUND(IF($I703="Other HFC Blend",(AB703*$L703*SUMIF(Lists!$E$2:$E$133,'Quarterly Information'!$K703,Exchange_Value)+AB703*$N703*SUMIF(Lists!$E$2:$E$133,'Quarterly Information'!$M703,Exchange_Value)+AB703*$P703*SUMIF(Lists!$E$2:$E$133,'Quarterly Information'!$O703,Exchange_Value)+AB703*$R703*SUMIF(Lists!$E$2:$E$133,'Quarterly Information'!$Q703,Exchange_Value)+AB703*$T703*SUMIF(Lists!$E$2:$E$133,'Quarterly Information'!$S703,Exchange_Value))/1000,AB703*SUMIF(Lists!$E$2:$E$133,$I703,Exchange_Value)/1000),1)</f>
        <v>0</v>
      </c>
      <c r="CF703" s="218">
        <f>ROUND(IF($I703="Other HFC Blend",(AC703*$L703*SUMIF(Lists!$E$2:$E$133,'Quarterly Information'!$K703,Exchange_Value)+AC703*$N703*SUMIF(Lists!$E$2:$E$133,'Quarterly Information'!$M703,Exchange_Value)+AC703*$P703*SUMIF(Lists!$E$2:$E$133,'Quarterly Information'!$O703,Exchange_Value)+AC703*$R703*SUMIF(Lists!$E$2:$E$133,'Quarterly Information'!$Q703,Exchange_Value)+AC703*$T703*SUMIF(Lists!$E$2:$E$133,'Quarterly Information'!$S703,Exchange_Value))/1000,AC703*SUMIF(Lists!$E$2:$E$133,$I703,Exchange_Value)/1000),1)</f>
        <v>0</v>
      </c>
      <c r="CG703" s="218">
        <f>ROUND(IF($I703="Other HFC Blend",(AD703*$L703*SUMIF(Lists!$E$2:$E$133,'Quarterly Information'!$K703,Exchange_Value)+AD703*$N703*SUMIF(Lists!$E$2:$E$133,'Quarterly Information'!$M703,Exchange_Value)+AD703*$P703*SUMIF(Lists!$E$2:$E$133,'Quarterly Information'!$O703,Exchange_Value)+AD703*$R703*SUMIF(Lists!$E$2:$E$133,'Quarterly Information'!$Q703,Exchange_Value)+AD703*$T703*SUMIF(Lists!$E$2:$E$133,'Quarterly Information'!$S703,Exchange_Value))/1000,AD703*SUMIF(Lists!$E$2:$E$133,$I703,Exchange_Value)/1000),1)</f>
        <v>0</v>
      </c>
      <c r="CH703" s="218">
        <f>ROUND(IF($I703="Other HFC Blend",(AE703*$L703*SUMIF(Lists!$E$2:$E$133,'Quarterly Information'!$K703,Exchange_Value)+AE703*$N703*SUMIF(Lists!$E$2:$E$133,'Quarterly Information'!$M703,Exchange_Value)+AE703*$P703*SUMIF(Lists!$E$2:$E$133,'Quarterly Information'!$O703,Exchange_Value)+AE703*$R703*SUMIF(Lists!$E$2:$E$133,'Quarterly Information'!$Q703,Exchange_Value)+AE703*$T703*SUMIF(Lists!$E$2:$E$133,'Quarterly Information'!$S703,Exchange_Value))/1000,AE703*SUMIF(Lists!$E$2:$E$133,$I703,Exchange_Value)/1000),1)</f>
        <v>0</v>
      </c>
      <c r="CI703" s="218">
        <f>ROUND(IF($I703="Other HFC Blend",(AF703*$L703*SUMIF(Lists!$E$2:$E$133,'Quarterly Information'!$K703,Exchange_Value)+AF703*$N703*SUMIF(Lists!$E$2:$E$133,'Quarterly Information'!$M703,Exchange_Value)+AF703*$P703*SUMIF(Lists!$E$2:$E$133,'Quarterly Information'!$O703,Exchange_Value)+AF703*$R703*SUMIF(Lists!$E$2:$E$133,'Quarterly Information'!$Q703,Exchange_Value)+AF703*$T703*SUMIF(Lists!$E$2:$E$133,'Quarterly Information'!$S703,Exchange_Value))/1000,AF703*SUMIF(Lists!$E$2:$E$133,$I703,Exchange_Value)/1000),1)</f>
        <v>0</v>
      </c>
    </row>
    <row r="704" spans="1:87" ht="14" x14ac:dyDescent="0.25">
      <c r="A704" s="39">
        <v>662</v>
      </c>
      <c r="B704" s="90" t="str">
        <f t="shared" si="471"/>
        <v/>
      </c>
      <c r="C704" s="159"/>
      <c r="D704" s="91"/>
      <c r="E704" s="174"/>
      <c r="F704" s="92"/>
      <c r="G704" s="93"/>
      <c r="H704" s="94"/>
      <c r="I704" s="92"/>
      <c r="J704" s="200"/>
      <c r="K704" s="210"/>
      <c r="L704" s="95"/>
      <c r="M704" s="92"/>
      <c r="N704" s="95"/>
      <c r="O704" s="92"/>
      <c r="P704" s="95"/>
      <c r="Q704" s="128"/>
      <c r="R704" s="95"/>
      <c r="S704" s="128"/>
      <c r="T704" s="211"/>
      <c r="U704" s="203"/>
      <c r="V704" s="92"/>
      <c r="W704" s="96"/>
      <c r="X704" s="92"/>
      <c r="Y704" s="220"/>
      <c r="Z704" s="226"/>
      <c r="AA704" s="165"/>
      <c r="AB704" s="165"/>
      <c r="AC704" s="165"/>
      <c r="AD704" s="165"/>
      <c r="AE704" s="165"/>
      <c r="AF704" s="168"/>
      <c r="AG704"/>
      <c r="AH704" s="107">
        <f t="shared" si="473"/>
        <v>0</v>
      </c>
      <c r="AI704" s="107">
        <f t="shared" si="474"/>
        <v>0</v>
      </c>
      <c r="AJ704" s="107">
        <f t="shared" si="475"/>
        <v>0</v>
      </c>
      <c r="AK704" s="107">
        <f t="shared" si="476"/>
        <v>0</v>
      </c>
      <c r="AL704" s="107">
        <f t="shared" si="477"/>
        <v>0</v>
      </c>
      <c r="AM704" s="107">
        <f t="shared" si="472"/>
        <v>0</v>
      </c>
      <c r="AO704" s="161" t="e">
        <f t="shared" si="478"/>
        <v>#DIV/0!</v>
      </c>
      <c r="AP704" s="161" t="e">
        <f t="shared" si="479"/>
        <v>#DIV/0!</v>
      </c>
      <c r="AQ704" s="161" t="e">
        <f t="shared" si="480"/>
        <v>#DIV/0!</v>
      </c>
      <c r="AR704" s="161" t="e">
        <f t="shared" si="481"/>
        <v>#DIV/0!</v>
      </c>
      <c r="AS704" s="161" t="e">
        <f t="shared" si="482"/>
        <v>#DIV/0!</v>
      </c>
      <c r="AT704" s="107">
        <f t="shared" si="483"/>
        <v>0</v>
      </c>
      <c r="AU704" s="161" t="e">
        <f t="shared" si="484"/>
        <v>#DIV/0!</v>
      </c>
      <c r="AV704" s="161" t="e">
        <f t="shared" si="485"/>
        <v>#DIV/0!</v>
      </c>
      <c r="AW704" s="161" t="e">
        <f t="shared" si="486"/>
        <v>#DIV/0!</v>
      </c>
      <c r="AX704" s="161" t="e">
        <f t="shared" si="487"/>
        <v>#DIV/0!</v>
      </c>
      <c r="AY704" s="161" t="e">
        <f t="shared" si="488"/>
        <v>#DIV/0!</v>
      </c>
      <c r="AZ704" s="107">
        <f t="shared" si="489"/>
        <v>0</v>
      </c>
      <c r="BA704" s="161" t="e">
        <f t="shared" si="490"/>
        <v>#DIV/0!</v>
      </c>
      <c r="BB704" s="161" t="e">
        <f t="shared" si="491"/>
        <v>#DIV/0!</v>
      </c>
      <c r="BC704" s="161" t="e">
        <f t="shared" si="492"/>
        <v>#DIV/0!</v>
      </c>
      <c r="BD704" s="161" t="e">
        <f t="shared" si="493"/>
        <v>#DIV/0!</v>
      </c>
      <c r="BE704" s="161" t="e">
        <f t="shared" si="494"/>
        <v>#DIV/0!</v>
      </c>
      <c r="BF704" s="107">
        <f t="shared" si="495"/>
        <v>0</v>
      </c>
      <c r="BG704" s="161" t="e">
        <f t="shared" si="496"/>
        <v>#DIV/0!</v>
      </c>
      <c r="BH704" s="161" t="e">
        <f t="shared" si="497"/>
        <v>#DIV/0!</v>
      </c>
      <c r="BI704" s="161" t="e">
        <f t="shared" si="498"/>
        <v>#DIV/0!</v>
      </c>
      <c r="BJ704" s="161" t="e">
        <f t="shared" si="499"/>
        <v>#DIV/0!</v>
      </c>
      <c r="BK704" s="161" t="e">
        <f t="shared" si="500"/>
        <v>#DIV/0!</v>
      </c>
      <c r="BL704" s="107">
        <f t="shared" si="501"/>
        <v>0</v>
      </c>
      <c r="BM704" s="161" t="e">
        <f t="shared" si="502"/>
        <v>#DIV/0!</v>
      </c>
      <c r="BN704" s="161" t="e">
        <f t="shared" si="503"/>
        <v>#DIV/0!</v>
      </c>
      <c r="BO704" s="161" t="e">
        <f t="shared" si="504"/>
        <v>#DIV/0!</v>
      </c>
      <c r="BP704" s="161" t="e">
        <f t="shared" si="505"/>
        <v>#DIV/0!</v>
      </c>
      <c r="BQ704" s="161" t="e">
        <f t="shared" si="506"/>
        <v>#DIV/0!</v>
      </c>
      <c r="BR704" s="107">
        <f t="shared" si="507"/>
        <v>0</v>
      </c>
      <c r="BS704" s="161" t="e">
        <f t="shared" si="508"/>
        <v>#DIV/0!</v>
      </c>
      <c r="BT704" s="161" t="e">
        <f t="shared" si="509"/>
        <v>#DIV/0!</v>
      </c>
      <c r="BU704" s="161" t="e">
        <f t="shared" si="510"/>
        <v>#DIV/0!</v>
      </c>
      <c r="BV704" s="161" t="e">
        <f t="shared" si="511"/>
        <v>#DIV/0!</v>
      </c>
      <c r="BW704" s="161" t="e">
        <f t="shared" si="512"/>
        <v>#DIV/0!</v>
      </c>
      <c r="BX704" s="107">
        <f t="shared" si="513"/>
        <v>0</v>
      </c>
      <c r="BZ704" s="40" t="e">
        <f>VLOOKUP(I704,Lists!$D$2:$D$19,1,FALSE)</f>
        <v>#N/A</v>
      </c>
      <c r="CA704" s="40" t="e">
        <f>VLOOKUP($I704,Blends!$B$2:$B$115,1,FALSE)</f>
        <v>#N/A</v>
      </c>
      <c r="CC704" s="218">
        <f>ROUND(IF($I704="Other HFC Blend",(Z704*$L704*SUMIF(Lists!$E$2:$E$133,'Quarterly Information'!$K704,Exchange_Value)+Z704*$N704*SUMIF(Lists!$E$2:$E$133,'Quarterly Information'!$M704,Exchange_Value)+Z704*$P704*SUMIF(Lists!$E$2:$E$133,'Quarterly Information'!$O704,Exchange_Value)+Z704*$R704*SUMIF(Lists!$E$2:$E$133,'Quarterly Information'!$Q704,Exchange_Value)+Z704*$T704*SUMIF(Lists!$E$2:$E$133,'Quarterly Information'!$S704,Exchange_Value))/1000,Z704*SUMIF(Lists!$E$2:$E$133,$I704,Exchange_Value)/1000),1)</f>
        <v>0</v>
      </c>
      <c r="CD704" s="218">
        <f>ROUND(IF($I704="Other HFC Blend",(AA704*$L704*SUMIF(Lists!$E$2:$E$133,'Quarterly Information'!$K704,Exchange_Value)+AA704*$N704*SUMIF(Lists!$E$2:$E$133,'Quarterly Information'!$M704,Exchange_Value)+AA704*$P704*SUMIF(Lists!$E$2:$E$133,'Quarterly Information'!$O704,Exchange_Value)+AA704*$R704*SUMIF(Lists!$E$2:$E$133,'Quarterly Information'!$Q704,Exchange_Value)+AA704*$T704*SUMIF(Lists!$E$2:$E$133,'Quarterly Information'!$S704,Exchange_Value))/1000,AA704*SUMIF(Lists!$E$2:$E$133,$I704,Exchange_Value)/1000),1)</f>
        <v>0</v>
      </c>
      <c r="CE704" s="218">
        <f>ROUND(IF($I704="Other HFC Blend",(AB704*$L704*SUMIF(Lists!$E$2:$E$133,'Quarterly Information'!$K704,Exchange_Value)+AB704*$N704*SUMIF(Lists!$E$2:$E$133,'Quarterly Information'!$M704,Exchange_Value)+AB704*$P704*SUMIF(Lists!$E$2:$E$133,'Quarterly Information'!$O704,Exchange_Value)+AB704*$R704*SUMIF(Lists!$E$2:$E$133,'Quarterly Information'!$Q704,Exchange_Value)+AB704*$T704*SUMIF(Lists!$E$2:$E$133,'Quarterly Information'!$S704,Exchange_Value))/1000,AB704*SUMIF(Lists!$E$2:$E$133,$I704,Exchange_Value)/1000),1)</f>
        <v>0</v>
      </c>
      <c r="CF704" s="218">
        <f>ROUND(IF($I704="Other HFC Blend",(AC704*$L704*SUMIF(Lists!$E$2:$E$133,'Quarterly Information'!$K704,Exchange_Value)+AC704*$N704*SUMIF(Lists!$E$2:$E$133,'Quarterly Information'!$M704,Exchange_Value)+AC704*$P704*SUMIF(Lists!$E$2:$E$133,'Quarterly Information'!$O704,Exchange_Value)+AC704*$R704*SUMIF(Lists!$E$2:$E$133,'Quarterly Information'!$Q704,Exchange_Value)+AC704*$T704*SUMIF(Lists!$E$2:$E$133,'Quarterly Information'!$S704,Exchange_Value))/1000,AC704*SUMIF(Lists!$E$2:$E$133,$I704,Exchange_Value)/1000),1)</f>
        <v>0</v>
      </c>
      <c r="CG704" s="218">
        <f>ROUND(IF($I704="Other HFC Blend",(AD704*$L704*SUMIF(Lists!$E$2:$E$133,'Quarterly Information'!$K704,Exchange_Value)+AD704*$N704*SUMIF(Lists!$E$2:$E$133,'Quarterly Information'!$M704,Exchange_Value)+AD704*$P704*SUMIF(Lists!$E$2:$E$133,'Quarterly Information'!$O704,Exchange_Value)+AD704*$R704*SUMIF(Lists!$E$2:$E$133,'Quarterly Information'!$Q704,Exchange_Value)+AD704*$T704*SUMIF(Lists!$E$2:$E$133,'Quarterly Information'!$S704,Exchange_Value))/1000,AD704*SUMIF(Lists!$E$2:$E$133,$I704,Exchange_Value)/1000),1)</f>
        <v>0</v>
      </c>
      <c r="CH704" s="218">
        <f>ROUND(IF($I704="Other HFC Blend",(AE704*$L704*SUMIF(Lists!$E$2:$E$133,'Quarterly Information'!$K704,Exchange_Value)+AE704*$N704*SUMIF(Lists!$E$2:$E$133,'Quarterly Information'!$M704,Exchange_Value)+AE704*$P704*SUMIF(Lists!$E$2:$E$133,'Quarterly Information'!$O704,Exchange_Value)+AE704*$R704*SUMIF(Lists!$E$2:$E$133,'Quarterly Information'!$Q704,Exchange_Value)+AE704*$T704*SUMIF(Lists!$E$2:$E$133,'Quarterly Information'!$S704,Exchange_Value))/1000,AE704*SUMIF(Lists!$E$2:$E$133,$I704,Exchange_Value)/1000),1)</f>
        <v>0</v>
      </c>
      <c r="CI704" s="218">
        <f>ROUND(IF($I704="Other HFC Blend",(AF704*$L704*SUMIF(Lists!$E$2:$E$133,'Quarterly Information'!$K704,Exchange_Value)+AF704*$N704*SUMIF(Lists!$E$2:$E$133,'Quarterly Information'!$M704,Exchange_Value)+AF704*$P704*SUMIF(Lists!$E$2:$E$133,'Quarterly Information'!$O704,Exchange_Value)+AF704*$R704*SUMIF(Lists!$E$2:$E$133,'Quarterly Information'!$Q704,Exchange_Value)+AF704*$T704*SUMIF(Lists!$E$2:$E$133,'Quarterly Information'!$S704,Exchange_Value))/1000,AF704*SUMIF(Lists!$E$2:$E$133,$I704,Exchange_Value)/1000),1)</f>
        <v>0</v>
      </c>
    </row>
    <row r="705" spans="1:87" ht="14" x14ac:dyDescent="0.25">
      <c r="A705" s="39">
        <v>663</v>
      </c>
      <c r="B705" s="90" t="str">
        <f t="shared" si="471"/>
        <v/>
      </c>
      <c r="C705" s="159"/>
      <c r="D705" s="91"/>
      <c r="E705" s="174"/>
      <c r="F705" s="92"/>
      <c r="G705" s="93"/>
      <c r="H705" s="94"/>
      <c r="I705" s="92"/>
      <c r="J705" s="200"/>
      <c r="K705" s="210"/>
      <c r="L705" s="95"/>
      <c r="M705" s="92"/>
      <c r="N705" s="95"/>
      <c r="O705" s="92"/>
      <c r="P705" s="95"/>
      <c r="Q705" s="128"/>
      <c r="R705" s="95"/>
      <c r="S705" s="128"/>
      <c r="T705" s="211"/>
      <c r="U705" s="203"/>
      <c r="V705" s="92"/>
      <c r="W705" s="96"/>
      <c r="X705" s="92"/>
      <c r="Y705" s="220"/>
      <c r="Z705" s="226"/>
      <c r="AA705" s="165"/>
      <c r="AB705" s="165"/>
      <c r="AC705" s="165"/>
      <c r="AD705" s="165"/>
      <c r="AE705" s="165"/>
      <c r="AF705" s="168"/>
      <c r="AG705"/>
      <c r="AH705" s="107">
        <f t="shared" si="473"/>
        <v>0</v>
      </c>
      <c r="AI705" s="107">
        <f t="shared" si="474"/>
        <v>0</v>
      </c>
      <c r="AJ705" s="107">
        <f t="shared" si="475"/>
        <v>0</v>
      </c>
      <c r="AK705" s="107">
        <f t="shared" si="476"/>
        <v>0</v>
      </c>
      <c r="AL705" s="107">
        <f t="shared" si="477"/>
        <v>0</v>
      </c>
      <c r="AM705" s="107">
        <f t="shared" si="472"/>
        <v>0</v>
      </c>
      <c r="AO705" s="161" t="e">
        <f t="shared" si="478"/>
        <v>#DIV/0!</v>
      </c>
      <c r="AP705" s="161" t="e">
        <f t="shared" si="479"/>
        <v>#DIV/0!</v>
      </c>
      <c r="AQ705" s="161" t="e">
        <f t="shared" si="480"/>
        <v>#DIV/0!</v>
      </c>
      <c r="AR705" s="161" t="e">
        <f t="shared" si="481"/>
        <v>#DIV/0!</v>
      </c>
      <c r="AS705" s="161" t="e">
        <f t="shared" si="482"/>
        <v>#DIV/0!</v>
      </c>
      <c r="AT705" s="107">
        <f t="shared" si="483"/>
        <v>0</v>
      </c>
      <c r="AU705" s="161" t="e">
        <f t="shared" si="484"/>
        <v>#DIV/0!</v>
      </c>
      <c r="AV705" s="161" t="e">
        <f t="shared" si="485"/>
        <v>#DIV/0!</v>
      </c>
      <c r="AW705" s="161" t="e">
        <f t="shared" si="486"/>
        <v>#DIV/0!</v>
      </c>
      <c r="AX705" s="161" t="e">
        <f t="shared" si="487"/>
        <v>#DIV/0!</v>
      </c>
      <c r="AY705" s="161" t="e">
        <f t="shared" si="488"/>
        <v>#DIV/0!</v>
      </c>
      <c r="AZ705" s="107">
        <f t="shared" si="489"/>
        <v>0</v>
      </c>
      <c r="BA705" s="161" t="e">
        <f t="shared" si="490"/>
        <v>#DIV/0!</v>
      </c>
      <c r="BB705" s="161" t="e">
        <f t="shared" si="491"/>
        <v>#DIV/0!</v>
      </c>
      <c r="BC705" s="161" t="e">
        <f t="shared" si="492"/>
        <v>#DIV/0!</v>
      </c>
      <c r="BD705" s="161" t="e">
        <f t="shared" si="493"/>
        <v>#DIV/0!</v>
      </c>
      <c r="BE705" s="161" t="e">
        <f t="shared" si="494"/>
        <v>#DIV/0!</v>
      </c>
      <c r="BF705" s="107">
        <f t="shared" si="495"/>
        <v>0</v>
      </c>
      <c r="BG705" s="161" t="e">
        <f t="shared" si="496"/>
        <v>#DIV/0!</v>
      </c>
      <c r="BH705" s="161" t="e">
        <f t="shared" si="497"/>
        <v>#DIV/0!</v>
      </c>
      <c r="BI705" s="161" t="e">
        <f t="shared" si="498"/>
        <v>#DIV/0!</v>
      </c>
      <c r="BJ705" s="161" t="e">
        <f t="shared" si="499"/>
        <v>#DIV/0!</v>
      </c>
      <c r="BK705" s="161" t="e">
        <f t="shared" si="500"/>
        <v>#DIV/0!</v>
      </c>
      <c r="BL705" s="107">
        <f t="shared" si="501"/>
        <v>0</v>
      </c>
      <c r="BM705" s="161" t="e">
        <f t="shared" si="502"/>
        <v>#DIV/0!</v>
      </c>
      <c r="BN705" s="161" t="e">
        <f t="shared" si="503"/>
        <v>#DIV/0!</v>
      </c>
      <c r="BO705" s="161" t="e">
        <f t="shared" si="504"/>
        <v>#DIV/0!</v>
      </c>
      <c r="BP705" s="161" t="e">
        <f t="shared" si="505"/>
        <v>#DIV/0!</v>
      </c>
      <c r="BQ705" s="161" t="e">
        <f t="shared" si="506"/>
        <v>#DIV/0!</v>
      </c>
      <c r="BR705" s="107">
        <f t="shared" si="507"/>
        <v>0</v>
      </c>
      <c r="BS705" s="161" t="e">
        <f t="shared" si="508"/>
        <v>#DIV/0!</v>
      </c>
      <c r="BT705" s="161" t="e">
        <f t="shared" si="509"/>
        <v>#DIV/0!</v>
      </c>
      <c r="BU705" s="161" t="e">
        <f t="shared" si="510"/>
        <v>#DIV/0!</v>
      </c>
      <c r="BV705" s="161" t="e">
        <f t="shared" si="511"/>
        <v>#DIV/0!</v>
      </c>
      <c r="BW705" s="161" t="e">
        <f t="shared" si="512"/>
        <v>#DIV/0!</v>
      </c>
      <c r="BX705" s="107">
        <f t="shared" si="513"/>
        <v>0</v>
      </c>
      <c r="BZ705" s="40" t="e">
        <f>VLOOKUP(I705,Lists!$D$2:$D$19,1,FALSE)</f>
        <v>#N/A</v>
      </c>
      <c r="CA705" s="40" t="e">
        <f>VLOOKUP($I705,Blends!$B$2:$B$115,1,FALSE)</f>
        <v>#N/A</v>
      </c>
      <c r="CC705" s="218">
        <f>ROUND(IF($I705="Other HFC Blend",(Z705*$L705*SUMIF(Lists!$E$2:$E$133,'Quarterly Information'!$K705,Exchange_Value)+Z705*$N705*SUMIF(Lists!$E$2:$E$133,'Quarterly Information'!$M705,Exchange_Value)+Z705*$P705*SUMIF(Lists!$E$2:$E$133,'Quarterly Information'!$O705,Exchange_Value)+Z705*$R705*SUMIF(Lists!$E$2:$E$133,'Quarterly Information'!$Q705,Exchange_Value)+Z705*$T705*SUMIF(Lists!$E$2:$E$133,'Quarterly Information'!$S705,Exchange_Value))/1000,Z705*SUMIF(Lists!$E$2:$E$133,$I705,Exchange_Value)/1000),1)</f>
        <v>0</v>
      </c>
      <c r="CD705" s="218">
        <f>ROUND(IF($I705="Other HFC Blend",(AA705*$L705*SUMIF(Lists!$E$2:$E$133,'Quarterly Information'!$K705,Exchange_Value)+AA705*$N705*SUMIF(Lists!$E$2:$E$133,'Quarterly Information'!$M705,Exchange_Value)+AA705*$P705*SUMIF(Lists!$E$2:$E$133,'Quarterly Information'!$O705,Exchange_Value)+AA705*$R705*SUMIF(Lists!$E$2:$E$133,'Quarterly Information'!$Q705,Exchange_Value)+AA705*$T705*SUMIF(Lists!$E$2:$E$133,'Quarterly Information'!$S705,Exchange_Value))/1000,AA705*SUMIF(Lists!$E$2:$E$133,$I705,Exchange_Value)/1000),1)</f>
        <v>0</v>
      </c>
      <c r="CE705" s="218">
        <f>ROUND(IF($I705="Other HFC Blend",(AB705*$L705*SUMIF(Lists!$E$2:$E$133,'Quarterly Information'!$K705,Exchange_Value)+AB705*$N705*SUMIF(Lists!$E$2:$E$133,'Quarterly Information'!$M705,Exchange_Value)+AB705*$P705*SUMIF(Lists!$E$2:$E$133,'Quarterly Information'!$O705,Exchange_Value)+AB705*$R705*SUMIF(Lists!$E$2:$E$133,'Quarterly Information'!$Q705,Exchange_Value)+AB705*$T705*SUMIF(Lists!$E$2:$E$133,'Quarterly Information'!$S705,Exchange_Value))/1000,AB705*SUMIF(Lists!$E$2:$E$133,$I705,Exchange_Value)/1000),1)</f>
        <v>0</v>
      </c>
      <c r="CF705" s="218">
        <f>ROUND(IF($I705="Other HFC Blend",(AC705*$L705*SUMIF(Lists!$E$2:$E$133,'Quarterly Information'!$K705,Exchange_Value)+AC705*$N705*SUMIF(Lists!$E$2:$E$133,'Quarterly Information'!$M705,Exchange_Value)+AC705*$P705*SUMIF(Lists!$E$2:$E$133,'Quarterly Information'!$O705,Exchange_Value)+AC705*$R705*SUMIF(Lists!$E$2:$E$133,'Quarterly Information'!$Q705,Exchange_Value)+AC705*$T705*SUMIF(Lists!$E$2:$E$133,'Quarterly Information'!$S705,Exchange_Value))/1000,AC705*SUMIF(Lists!$E$2:$E$133,$I705,Exchange_Value)/1000),1)</f>
        <v>0</v>
      </c>
      <c r="CG705" s="218">
        <f>ROUND(IF($I705="Other HFC Blend",(AD705*$L705*SUMIF(Lists!$E$2:$E$133,'Quarterly Information'!$K705,Exchange_Value)+AD705*$N705*SUMIF(Lists!$E$2:$E$133,'Quarterly Information'!$M705,Exchange_Value)+AD705*$P705*SUMIF(Lists!$E$2:$E$133,'Quarterly Information'!$O705,Exchange_Value)+AD705*$R705*SUMIF(Lists!$E$2:$E$133,'Quarterly Information'!$Q705,Exchange_Value)+AD705*$T705*SUMIF(Lists!$E$2:$E$133,'Quarterly Information'!$S705,Exchange_Value))/1000,AD705*SUMIF(Lists!$E$2:$E$133,$I705,Exchange_Value)/1000),1)</f>
        <v>0</v>
      </c>
      <c r="CH705" s="218">
        <f>ROUND(IF($I705="Other HFC Blend",(AE705*$L705*SUMIF(Lists!$E$2:$E$133,'Quarterly Information'!$K705,Exchange_Value)+AE705*$N705*SUMIF(Lists!$E$2:$E$133,'Quarterly Information'!$M705,Exchange_Value)+AE705*$P705*SUMIF(Lists!$E$2:$E$133,'Quarterly Information'!$O705,Exchange_Value)+AE705*$R705*SUMIF(Lists!$E$2:$E$133,'Quarterly Information'!$Q705,Exchange_Value)+AE705*$T705*SUMIF(Lists!$E$2:$E$133,'Quarterly Information'!$S705,Exchange_Value))/1000,AE705*SUMIF(Lists!$E$2:$E$133,$I705,Exchange_Value)/1000),1)</f>
        <v>0</v>
      </c>
      <c r="CI705" s="218">
        <f>ROUND(IF($I705="Other HFC Blend",(AF705*$L705*SUMIF(Lists!$E$2:$E$133,'Quarterly Information'!$K705,Exchange_Value)+AF705*$N705*SUMIF(Lists!$E$2:$E$133,'Quarterly Information'!$M705,Exchange_Value)+AF705*$P705*SUMIF(Lists!$E$2:$E$133,'Quarterly Information'!$O705,Exchange_Value)+AF705*$R705*SUMIF(Lists!$E$2:$E$133,'Quarterly Information'!$Q705,Exchange_Value)+AF705*$T705*SUMIF(Lists!$E$2:$E$133,'Quarterly Information'!$S705,Exchange_Value))/1000,AF705*SUMIF(Lists!$E$2:$E$133,$I705,Exchange_Value)/1000),1)</f>
        <v>0</v>
      </c>
    </row>
    <row r="706" spans="1:87" ht="14" x14ac:dyDescent="0.25">
      <c r="A706" s="39">
        <v>664</v>
      </c>
      <c r="B706" s="90" t="str">
        <f t="shared" si="471"/>
        <v/>
      </c>
      <c r="C706" s="159"/>
      <c r="D706" s="91"/>
      <c r="E706" s="174"/>
      <c r="F706" s="92"/>
      <c r="G706" s="93"/>
      <c r="H706" s="94"/>
      <c r="I706" s="92"/>
      <c r="J706" s="200"/>
      <c r="K706" s="210"/>
      <c r="L706" s="95"/>
      <c r="M706" s="92"/>
      <c r="N706" s="95"/>
      <c r="O706" s="92"/>
      <c r="P706" s="95"/>
      <c r="Q706" s="128"/>
      <c r="R706" s="95"/>
      <c r="S706" s="128"/>
      <c r="T706" s="211"/>
      <c r="U706" s="203"/>
      <c r="V706" s="92"/>
      <c r="W706" s="96"/>
      <c r="X706" s="92"/>
      <c r="Y706" s="220"/>
      <c r="Z706" s="226"/>
      <c r="AA706" s="165"/>
      <c r="AB706" s="165"/>
      <c r="AC706" s="165"/>
      <c r="AD706" s="165"/>
      <c r="AE706" s="165"/>
      <c r="AF706" s="168"/>
      <c r="AG706"/>
      <c r="AH706" s="107">
        <f t="shared" si="473"/>
        <v>0</v>
      </c>
      <c r="AI706" s="107">
        <f t="shared" si="474"/>
        <v>0</v>
      </c>
      <c r="AJ706" s="107">
        <f t="shared" si="475"/>
        <v>0</v>
      </c>
      <c r="AK706" s="107">
        <f t="shared" si="476"/>
        <v>0</v>
      </c>
      <c r="AL706" s="107">
        <f t="shared" si="477"/>
        <v>0</v>
      </c>
      <c r="AM706" s="107">
        <f t="shared" si="472"/>
        <v>0</v>
      </c>
      <c r="AO706" s="161" t="e">
        <f t="shared" si="478"/>
        <v>#DIV/0!</v>
      </c>
      <c r="AP706" s="161" t="e">
        <f t="shared" si="479"/>
        <v>#DIV/0!</v>
      </c>
      <c r="AQ706" s="161" t="e">
        <f t="shared" si="480"/>
        <v>#DIV/0!</v>
      </c>
      <c r="AR706" s="161" t="e">
        <f t="shared" si="481"/>
        <v>#DIV/0!</v>
      </c>
      <c r="AS706" s="161" t="e">
        <f t="shared" si="482"/>
        <v>#DIV/0!</v>
      </c>
      <c r="AT706" s="107">
        <f t="shared" si="483"/>
        <v>0</v>
      </c>
      <c r="AU706" s="161" t="e">
        <f t="shared" si="484"/>
        <v>#DIV/0!</v>
      </c>
      <c r="AV706" s="161" t="e">
        <f t="shared" si="485"/>
        <v>#DIV/0!</v>
      </c>
      <c r="AW706" s="161" t="e">
        <f t="shared" si="486"/>
        <v>#DIV/0!</v>
      </c>
      <c r="AX706" s="161" t="e">
        <f t="shared" si="487"/>
        <v>#DIV/0!</v>
      </c>
      <c r="AY706" s="161" t="e">
        <f t="shared" si="488"/>
        <v>#DIV/0!</v>
      </c>
      <c r="AZ706" s="107">
        <f t="shared" si="489"/>
        <v>0</v>
      </c>
      <c r="BA706" s="161" t="e">
        <f t="shared" si="490"/>
        <v>#DIV/0!</v>
      </c>
      <c r="BB706" s="161" t="e">
        <f t="shared" si="491"/>
        <v>#DIV/0!</v>
      </c>
      <c r="BC706" s="161" t="e">
        <f t="shared" si="492"/>
        <v>#DIV/0!</v>
      </c>
      <c r="BD706" s="161" t="e">
        <f t="shared" si="493"/>
        <v>#DIV/0!</v>
      </c>
      <c r="BE706" s="161" t="e">
        <f t="shared" si="494"/>
        <v>#DIV/0!</v>
      </c>
      <c r="BF706" s="107">
        <f t="shared" si="495"/>
        <v>0</v>
      </c>
      <c r="BG706" s="161" t="e">
        <f t="shared" si="496"/>
        <v>#DIV/0!</v>
      </c>
      <c r="BH706" s="161" t="e">
        <f t="shared" si="497"/>
        <v>#DIV/0!</v>
      </c>
      <c r="BI706" s="161" t="e">
        <f t="shared" si="498"/>
        <v>#DIV/0!</v>
      </c>
      <c r="BJ706" s="161" t="e">
        <f t="shared" si="499"/>
        <v>#DIV/0!</v>
      </c>
      <c r="BK706" s="161" t="e">
        <f t="shared" si="500"/>
        <v>#DIV/0!</v>
      </c>
      <c r="BL706" s="107">
        <f t="shared" si="501"/>
        <v>0</v>
      </c>
      <c r="BM706" s="161" t="e">
        <f t="shared" si="502"/>
        <v>#DIV/0!</v>
      </c>
      <c r="BN706" s="161" t="e">
        <f t="shared" si="503"/>
        <v>#DIV/0!</v>
      </c>
      <c r="BO706" s="161" t="e">
        <f t="shared" si="504"/>
        <v>#DIV/0!</v>
      </c>
      <c r="BP706" s="161" t="e">
        <f t="shared" si="505"/>
        <v>#DIV/0!</v>
      </c>
      <c r="BQ706" s="161" t="e">
        <f t="shared" si="506"/>
        <v>#DIV/0!</v>
      </c>
      <c r="BR706" s="107">
        <f t="shared" si="507"/>
        <v>0</v>
      </c>
      <c r="BS706" s="161" t="e">
        <f t="shared" si="508"/>
        <v>#DIV/0!</v>
      </c>
      <c r="BT706" s="161" t="e">
        <f t="shared" si="509"/>
        <v>#DIV/0!</v>
      </c>
      <c r="BU706" s="161" t="e">
        <f t="shared" si="510"/>
        <v>#DIV/0!</v>
      </c>
      <c r="BV706" s="161" t="e">
        <f t="shared" si="511"/>
        <v>#DIV/0!</v>
      </c>
      <c r="BW706" s="161" t="e">
        <f t="shared" si="512"/>
        <v>#DIV/0!</v>
      </c>
      <c r="BX706" s="107">
        <f t="shared" si="513"/>
        <v>0</v>
      </c>
      <c r="BZ706" s="40" t="e">
        <f>VLOOKUP(I706,Lists!$D$2:$D$19,1,FALSE)</f>
        <v>#N/A</v>
      </c>
      <c r="CA706" s="40" t="e">
        <f>VLOOKUP($I706,Blends!$B$2:$B$115,1,FALSE)</f>
        <v>#N/A</v>
      </c>
      <c r="CC706" s="218">
        <f>ROUND(IF($I706="Other HFC Blend",(Z706*$L706*SUMIF(Lists!$E$2:$E$133,'Quarterly Information'!$K706,Exchange_Value)+Z706*$N706*SUMIF(Lists!$E$2:$E$133,'Quarterly Information'!$M706,Exchange_Value)+Z706*$P706*SUMIF(Lists!$E$2:$E$133,'Quarterly Information'!$O706,Exchange_Value)+Z706*$R706*SUMIF(Lists!$E$2:$E$133,'Quarterly Information'!$Q706,Exchange_Value)+Z706*$T706*SUMIF(Lists!$E$2:$E$133,'Quarterly Information'!$S706,Exchange_Value))/1000,Z706*SUMIF(Lists!$E$2:$E$133,$I706,Exchange_Value)/1000),1)</f>
        <v>0</v>
      </c>
      <c r="CD706" s="218">
        <f>ROUND(IF($I706="Other HFC Blend",(AA706*$L706*SUMIF(Lists!$E$2:$E$133,'Quarterly Information'!$K706,Exchange_Value)+AA706*$N706*SUMIF(Lists!$E$2:$E$133,'Quarterly Information'!$M706,Exchange_Value)+AA706*$P706*SUMIF(Lists!$E$2:$E$133,'Quarterly Information'!$O706,Exchange_Value)+AA706*$R706*SUMIF(Lists!$E$2:$E$133,'Quarterly Information'!$Q706,Exchange_Value)+AA706*$T706*SUMIF(Lists!$E$2:$E$133,'Quarterly Information'!$S706,Exchange_Value))/1000,AA706*SUMIF(Lists!$E$2:$E$133,$I706,Exchange_Value)/1000),1)</f>
        <v>0</v>
      </c>
      <c r="CE706" s="218">
        <f>ROUND(IF($I706="Other HFC Blend",(AB706*$L706*SUMIF(Lists!$E$2:$E$133,'Quarterly Information'!$K706,Exchange_Value)+AB706*$N706*SUMIF(Lists!$E$2:$E$133,'Quarterly Information'!$M706,Exchange_Value)+AB706*$P706*SUMIF(Lists!$E$2:$E$133,'Quarterly Information'!$O706,Exchange_Value)+AB706*$R706*SUMIF(Lists!$E$2:$E$133,'Quarterly Information'!$Q706,Exchange_Value)+AB706*$T706*SUMIF(Lists!$E$2:$E$133,'Quarterly Information'!$S706,Exchange_Value))/1000,AB706*SUMIF(Lists!$E$2:$E$133,$I706,Exchange_Value)/1000),1)</f>
        <v>0</v>
      </c>
      <c r="CF706" s="218">
        <f>ROUND(IF($I706="Other HFC Blend",(AC706*$L706*SUMIF(Lists!$E$2:$E$133,'Quarterly Information'!$K706,Exchange_Value)+AC706*$N706*SUMIF(Lists!$E$2:$E$133,'Quarterly Information'!$M706,Exchange_Value)+AC706*$P706*SUMIF(Lists!$E$2:$E$133,'Quarterly Information'!$O706,Exchange_Value)+AC706*$R706*SUMIF(Lists!$E$2:$E$133,'Quarterly Information'!$Q706,Exchange_Value)+AC706*$T706*SUMIF(Lists!$E$2:$E$133,'Quarterly Information'!$S706,Exchange_Value))/1000,AC706*SUMIF(Lists!$E$2:$E$133,$I706,Exchange_Value)/1000),1)</f>
        <v>0</v>
      </c>
      <c r="CG706" s="218">
        <f>ROUND(IF($I706="Other HFC Blend",(AD706*$L706*SUMIF(Lists!$E$2:$E$133,'Quarterly Information'!$K706,Exchange_Value)+AD706*$N706*SUMIF(Lists!$E$2:$E$133,'Quarterly Information'!$M706,Exchange_Value)+AD706*$P706*SUMIF(Lists!$E$2:$E$133,'Quarterly Information'!$O706,Exchange_Value)+AD706*$R706*SUMIF(Lists!$E$2:$E$133,'Quarterly Information'!$Q706,Exchange_Value)+AD706*$T706*SUMIF(Lists!$E$2:$E$133,'Quarterly Information'!$S706,Exchange_Value))/1000,AD706*SUMIF(Lists!$E$2:$E$133,$I706,Exchange_Value)/1000),1)</f>
        <v>0</v>
      </c>
      <c r="CH706" s="218">
        <f>ROUND(IF($I706="Other HFC Blend",(AE706*$L706*SUMIF(Lists!$E$2:$E$133,'Quarterly Information'!$K706,Exchange_Value)+AE706*$N706*SUMIF(Lists!$E$2:$E$133,'Quarterly Information'!$M706,Exchange_Value)+AE706*$P706*SUMIF(Lists!$E$2:$E$133,'Quarterly Information'!$O706,Exchange_Value)+AE706*$R706*SUMIF(Lists!$E$2:$E$133,'Quarterly Information'!$Q706,Exchange_Value)+AE706*$T706*SUMIF(Lists!$E$2:$E$133,'Quarterly Information'!$S706,Exchange_Value))/1000,AE706*SUMIF(Lists!$E$2:$E$133,$I706,Exchange_Value)/1000),1)</f>
        <v>0</v>
      </c>
      <c r="CI706" s="218">
        <f>ROUND(IF($I706="Other HFC Blend",(AF706*$L706*SUMIF(Lists!$E$2:$E$133,'Quarterly Information'!$K706,Exchange_Value)+AF706*$N706*SUMIF(Lists!$E$2:$E$133,'Quarterly Information'!$M706,Exchange_Value)+AF706*$P706*SUMIF(Lists!$E$2:$E$133,'Quarterly Information'!$O706,Exchange_Value)+AF706*$R706*SUMIF(Lists!$E$2:$E$133,'Quarterly Information'!$Q706,Exchange_Value)+AF706*$T706*SUMIF(Lists!$E$2:$E$133,'Quarterly Information'!$S706,Exchange_Value))/1000,AF706*SUMIF(Lists!$E$2:$E$133,$I706,Exchange_Value)/1000),1)</f>
        <v>0</v>
      </c>
    </row>
    <row r="707" spans="1:87" ht="14" x14ac:dyDescent="0.25">
      <c r="A707" s="39">
        <v>665</v>
      </c>
      <c r="B707" s="90" t="str">
        <f t="shared" si="471"/>
        <v/>
      </c>
      <c r="C707" s="159"/>
      <c r="D707" s="91"/>
      <c r="E707" s="174"/>
      <c r="F707" s="92"/>
      <c r="G707" s="93"/>
      <c r="H707" s="94"/>
      <c r="I707" s="92"/>
      <c r="J707" s="200"/>
      <c r="K707" s="210"/>
      <c r="L707" s="95"/>
      <c r="M707" s="92"/>
      <c r="N707" s="95"/>
      <c r="O707" s="92"/>
      <c r="P707" s="95"/>
      <c r="Q707" s="128"/>
      <c r="R707" s="95"/>
      <c r="S707" s="128"/>
      <c r="T707" s="211"/>
      <c r="U707" s="203"/>
      <c r="V707" s="92"/>
      <c r="W707" s="96"/>
      <c r="X707" s="92"/>
      <c r="Y707" s="220"/>
      <c r="Z707" s="226"/>
      <c r="AA707" s="165"/>
      <c r="AB707" s="165"/>
      <c r="AC707" s="165"/>
      <c r="AD707" s="165"/>
      <c r="AE707" s="165"/>
      <c r="AF707" s="168"/>
      <c r="AG707"/>
      <c r="AH707" s="107">
        <f t="shared" si="473"/>
        <v>0</v>
      </c>
      <c r="AI707" s="107">
        <f t="shared" si="474"/>
        <v>0</v>
      </c>
      <c r="AJ707" s="107">
        <f t="shared" si="475"/>
        <v>0</v>
      </c>
      <c r="AK707" s="107">
        <f t="shared" si="476"/>
        <v>0</v>
      </c>
      <c r="AL707" s="107">
        <f t="shared" si="477"/>
        <v>0</v>
      </c>
      <c r="AM707" s="107">
        <f t="shared" si="472"/>
        <v>0</v>
      </c>
      <c r="AO707" s="161" t="e">
        <f t="shared" si="478"/>
        <v>#DIV/0!</v>
      </c>
      <c r="AP707" s="161" t="e">
        <f t="shared" si="479"/>
        <v>#DIV/0!</v>
      </c>
      <c r="AQ707" s="161" t="e">
        <f t="shared" si="480"/>
        <v>#DIV/0!</v>
      </c>
      <c r="AR707" s="161" t="e">
        <f t="shared" si="481"/>
        <v>#DIV/0!</v>
      </c>
      <c r="AS707" s="161" t="e">
        <f t="shared" si="482"/>
        <v>#DIV/0!</v>
      </c>
      <c r="AT707" s="107">
        <f t="shared" si="483"/>
        <v>0</v>
      </c>
      <c r="AU707" s="161" t="e">
        <f t="shared" si="484"/>
        <v>#DIV/0!</v>
      </c>
      <c r="AV707" s="161" t="e">
        <f t="shared" si="485"/>
        <v>#DIV/0!</v>
      </c>
      <c r="AW707" s="161" t="e">
        <f t="shared" si="486"/>
        <v>#DIV/0!</v>
      </c>
      <c r="AX707" s="161" t="e">
        <f t="shared" si="487"/>
        <v>#DIV/0!</v>
      </c>
      <c r="AY707" s="161" t="e">
        <f t="shared" si="488"/>
        <v>#DIV/0!</v>
      </c>
      <c r="AZ707" s="107">
        <f t="shared" si="489"/>
        <v>0</v>
      </c>
      <c r="BA707" s="161" t="e">
        <f t="shared" si="490"/>
        <v>#DIV/0!</v>
      </c>
      <c r="BB707" s="161" t="e">
        <f t="shared" si="491"/>
        <v>#DIV/0!</v>
      </c>
      <c r="BC707" s="161" t="e">
        <f t="shared" si="492"/>
        <v>#DIV/0!</v>
      </c>
      <c r="BD707" s="161" t="e">
        <f t="shared" si="493"/>
        <v>#DIV/0!</v>
      </c>
      <c r="BE707" s="161" t="e">
        <f t="shared" si="494"/>
        <v>#DIV/0!</v>
      </c>
      <c r="BF707" s="107">
        <f t="shared" si="495"/>
        <v>0</v>
      </c>
      <c r="BG707" s="161" t="e">
        <f t="shared" si="496"/>
        <v>#DIV/0!</v>
      </c>
      <c r="BH707" s="161" t="e">
        <f t="shared" si="497"/>
        <v>#DIV/0!</v>
      </c>
      <c r="BI707" s="161" t="e">
        <f t="shared" si="498"/>
        <v>#DIV/0!</v>
      </c>
      <c r="BJ707" s="161" t="e">
        <f t="shared" si="499"/>
        <v>#DIV/0!</v>
      </c>
      <c r="BK707" s="161" t="e">
        <f t="shared" si="500"/>
        <v>#DIV/0!</v>
      </c>
      <c r="BL707" s="107">
        <f t="shared" si="501"/>
        <v>0</v>
      </c>
      <c r="BM707" s="161" t="e">
        <f t="shared" si="502"/>
        <v>#DIV/0!</v>
      </c>
      <c r="BN707" s="161" t="e">
        <f t="shared" si="503"/>
        <v>#DIV/0!</v>
      </c>
      <c r="BO707" s="161" t="e">
        <f t="shared" si="504"/>
        <v>#DIV/0!</v>
      </c>
      <c r="BP707" s="161" t="e">
        <f t="shared" si="505"/>
        <v>#DIV/0!</v>
      </c>
      <c r="BQ707" s="161" t="e">
        <f t="shared" si="506"/>
        <v>#DIV/0!</v>
      </c>
      <c r="BR707" s="107">
        <f t="shared" si="507"/>
        <v>0</v>
      </c>
      <c r="BS707" s="161" t="e">
        <f t="shared" si="508"/>
        <v>#DIV/0!</v>
      </c>
      <c r="BT707" s="161" t="e">
        <f t="shared" si="509"/>
        <v>#DIV/0!</v>
      </c>
      <c r="BU707" s="161" t="e">
        <f t="shared" si="510"/>
        <v>#DIV/0!</v>
      </c>
      <c r="BV707" s="161" t="e">
        <f t="shared" si="511"/>
        <v>#DIV/0!</v>
      </c>
      <c r="BW707" s="161" t="e">
        <f t="shared" si="512"/>
        <v>#DIV/0!</v>
      </c>
      <c r="BX707" s="107">
        <f t="shared" si="513"/>
        <v>0</v>
      </c>
      <c r="BZ707" s="40" t="e">
        <f>VLOOKUP(I707,Lists!$D$2:$D$19,1,FALSE)</f>
        <v>#N/A</v>
      </c>
      <c r="CA707" s="40" t="e">
        <f>VLOOKUP($I707,Blends!$B$2:$B$115,1,FALSE)</f>
        <v>#N/A</v>
      </c>
      <c r="CC707" s="218">
        <f>ROUND(IF($I707="Other HFC Blend",(Z707*$L707*SUMIF(Lists!$E$2:$E$133,'Quarterly Information'!$K707,Exchange_Value)+Z707*$N707*SUMIF(Lists!$E$2:$E$133,'Quarterly Information'!$M707,Exchange_Value)+Z707*$P707*SUMIF(Lists!$E$2:$E$133,'Quarterly Information'!$O707,Exchange_Value)+Z707*$R707*SUMIF(Lists!$E$2:$E$133,'Quarterly Information'!$Q707,Exchange_Value)+Z707*$T707*SUMIF(Lists!$E$2:$E$133,'Quarterly Information'!$S707,Exchange_Value))/1000,Z707*SUMIF(Lists!$E$2:$E$133,$I707,Exchange_Value)/1000),1)</f>
        <v>0</v>
      </c>
      <c r="CD707" s="218">
        <f>ROUND(IF($I707="Other HFC Blend",(AA707*$L707*SUMIF(Lists!$E$2:$E$133,'Quarterly Information'!$K707,Exchange_Value)+AA707*$N707*SUMIF(Lists!$E$2:$E$133,'Quarterly Information'!$M707,Exchange_Value)+AA707*$P707*SUMIF(Lists!$E$2:$E$133,'Quarterly Information'!$O707,Exchange_Value)+AA707*$R707*SUMIF(Lists!$E$2:$E$133,'Quarterly Information'!$Q707,Exchange_Value)+AA707*$T707*SUMIF(Lists!$E$2:$E$133,'Quarterly Information'!$S707,Exchange_Value))/1000,AA707*SUMIF(Lists!$E$2:$E$133,$I707,Exchange_Value)/1000),1)</f>
        <v>0</v>
      </c>
      <c r="CE707" s="218">
        <f>ROUND(IF($I707="Other HFC Blend",(AB707*$L707*SUMIF(Lists!$E$2:$E$133,'Quarterly Information'!$K707,Exchange_Value)+AB707*$N707*SUMIF(Lists!$E$2:$E$133,'Quarterly Information'!$M707,Exchange_Value)+AB707*$P707*SUMIF(Lists!$E$2:$E$133,'Quarterly Information'!$O707,Exchange_Value)+AB707*$R707*SUMIF(Lists!$E$2:$E$133,'Quarterly Information'!$Q707,Exchange_Value)+AB707*$T707*SUMIF(Lists!$E$2:$E$133,'Quarterly Information'!$S707,Exchange_Value))/1000,AB707*SUMIF(Lists!$E$2:$E$133,$I707,Exchange_Value)/1000),1)</f>
        <v>0</v>
      </c>
      <c r="CF707" s="218">
        <f>ROUND(IF($I707="Other HFC Blend",(AC707*$L707*SUMIF(Lists!$E$2:$E$133,'Quarterly Information'!$K707,Exchange_Value)+AC707*$N707*SUMIF(Lists!$E$2:$E$133,'Quarterly Information'!$M707,Exchange_Value)+AC707*$P707*SUMIF(Lists!$E$2:$E$133,'Quarterly Information'!$O707,Exchange_Value)+AC707*$R707*SUMIF(Lists!$E$2:$E$133,'Quarterly Information'!$Q707,Exchange_Value)+AC707*$T707*SUMIF(Lists!$E$2:$E$133,'Quarterly Information'!$S707,Exchange_Value))/1000,AC707*SUMIF(Lists!$E$2:$E$133,$I707,Exchange_Value)/1000),1)</f>
        <v>0</v>
      </c>
      <c r="CG707" s="218">
        <f>ROUND(IF($I707="Other HFC Blend",(AD707*$L707*SUMIF(Lists!$E$2:$E$133,'Quarterly Information'!$K707,Exchange_Value)+AD707*$N707*SUMIF(Lists!$E$2:$E$133,'Quarterly Information'!$M707,Exchange_Value)+AD707*$P707*SUMIF(Lists!$E$2:$E$133,'Quarterly Information'!$O707,Exchange_Value)+AD707*$R707*SUMIF(Lists!$E$2:$E$133,'Quarterly Information'!$Q707,Exchange_Value)+AD707*$T707*SUMIF(Lists!$E$2:$E$133,'Quarterly Information'!$S707,Exchange_Value))/1000,AD707*SUMIF(Lists!$E$2:$E$133,$I707,Exchange_Value)/1000),1)</f>
        <v>0</v>
      </c>
      <c r="CH707" s="218">
        <f>ROUND(IF($I707="Other HFC Blend",(AE707*$L707*SUMIF(Lists!$E$2:$E$133,'Quarterly Information'!$K707,Exchange_Value)+AE707*$N707*SUMIF(Lists!$E$2:$E$133,'Quarterly Information'!$M707,Exchange_Value)+AE707*$P707*SUMIF(Lists!$E$2:$E$133,'Quarterly Information'!$O707,Exchange_Value)+AE707*$R707*SUMIF(Lists!$E$2:$E$133,'Quarterly Information'!$Q707,Exchange_Value)+AE707*$T707*SUMIF(Lists!$E$2:$E$133,'Quarterly Information'!$S707,Exchange_Value))/1000,AE707*SUMIF(Lists!$E$2:$E$133,$I707,Exchange_Value)/1000),1)</f>
        <v>0</v>
      </c>
      <c r="CI707" s="218">
        <f>ROUND(IF($I707="Other HFC Blend",(AF707*$L707*SUMIF(Lists!$E$2:$E$133,'Quarterly Information'!$K707,Exchange_Value)+AF707*$N707*SUMIF(Lists!$E$2:$E$133,'Quarterly Information'!$M707,Exchange_Value)+AF707*$P707*SUMIF(Lists!$E$2:$E$133,'Quarterly Information'!$O707,Exchange_Value)+AF707*$R707*SUMIF(Lists!$E$2:$E$133,'Quarterly Information'!$Q707,Exchange_Value)+AF707*$T707*SUMIF(Lists!$E$2:$E$133,'Quarterly Information'!$S707,Exchange_Value))/1000,AF707*SUMIF(Lists!$E$2:$E$133,$I707,Exchange_Value)/1000),1)</f>
        <v>0</v>
      </c>
    </row>
    <row r="708" spans="1:87" ht="14" x14ac:dyDescent="0.25">
      <c r="A708" s="39">
        <v>666</v>
      </c>
      <c r="B708" s="90" t="str">
        <f t="shared" si="471"/>
        <v/>
      </c>
      <c r="C708" s="159"/>
      <c r="D708" s="91"/>
      <c r="E708" s="174"/>
      <c r="F708" s="92"/>
      <c r="G708" s="93"/>
      <c r="H708" s="94"/>
      <c r="I708" s="92"/>
      <c r="J708" s="200"/>
      <c r="K708" s="210"/>
      <c r="L708" s="95"/>
      <c r="M708" s="92"/>
      <c r="N708" s="95"/>
      <c r="O708" s="92"/>
      <c r="P708" s="95"/>
      <c r="Q708" s="128"/>
      <c r="R708" s="95"/>
      <c r="S708" s="128"/>
      <c r="T708" s="211"/>
      <c r="U708" s="203"/>
      <c r="V708" s="92"/>
      <c r="W708" s="96"/>
      <c r="X708" s="92"/>
      <c r="Y708" s="220"/>
      <c r="Z708" s="226"/>
      <c r="AA708" s="165"/>
      <c r="AB708" s="165"/>
      <c r="AC708" s="165"/>
      <c r="AD708" s="165"/>
      <c r="AE708" s="165"/>
      <c r="AF708" s="168"/>
      <c r="AG708"/>
      <c r="AH708" s="107">
        <f t="shared" si="473"/>
        <v>0</v>
      </c>
      <c r="AI708" s="107">
        <f t="shared" si="474"/>
        <v>0</v>
      </c>
      <c r="AJ708" s="107">
        <f t="shared" si="475"/>
        <v>0</v>
      </c>
      <c r="AK708" s="107">
        <f t="shared" si="476"/>
        <v>0</v>
      </c>
      <c r="AL708" s="107">
        <f t="shared" si="477"/>
        <v>0</v>
      </c>
      <c r="AM708" s="107">
        <f t="shared" si="472"/>
        <v>0</v>
      </c>
      <c r="AO708" s="161" t="e">
        <f t="shared" si="478"/>
        <v>#DIV/0!</v>
      </c>
      <c r="AP708" s="161" t="e">
        <f t="shared" si="479"/>
        <v>#DIV/0!</v>
      </c>
      <c r="AQ708" s="161" t="e">
        <f t="shared" si="480"/>
        <v>#DIV/0!</v>
      </c>
      <c r="AR708" s="161" t="e">
        <f t="shared" si="481"/>
        <v>#DIV/0!</v>
      </c>
      <c r="AS708" s="161" t="e">
        <f t="shared" si="482"/>
        <v>#DIV/0!</v>
      </c>
      <c r="AT708" s="107">
        <f t="shared" si="483"/>
        <v>0</v>
      </c>
      <c r="AU708" s="161" t="e">
        <f t="shared" si="484"/>
        <v>#DIV/0!</v>
      </c>
      <c r="AV708" s="161" t="e">
        <f t="shared" si="485"/>
        <v>#DIV/0!</v>
      </c>
      <c r="AW708" s="161" t="e">
        <f t="shared" si="486"/>
        <v>#DIV/0!</v>
      </c>
      <c r="AX708" s="161" t="e">
        <f t="shared" si="487"/>
        <v>#DIV/0!</v>
      </c>
      <c r="AY708" s="161" t="e">
        <f t="shared" si="488"/>
        <v>#DIV/0!</v>
      </c>
      <c r="AZ708" s="107">
        <f t="shared" si="489"/>
        <v>0</v>
      </c>
      <c r="BA708" s="161" t="e">
        <f t="shared" si="490"/>
        <v>#DIV/0!</v>
      </c>
      <c r="BB708" s="161" t="e">
        <f t="shared" si="491"/>
        <v>#DIV/0!</v>
      </c>
      <c r="BC708" s="161" t="e">
        <f t="shared" si="492"/>
        <v>#DIV/0!</v>
      </c>
      <c r="BD708" s="161" t="e">
        <f t="shared" si="493"/>
        <v>#DIV/0!</v>
      </c>
      <c r="BE708" s="161" t="e">
        <f t="shared" si="494"/>
        <v>#DIV/0!</v>
      </c>
      <c r="BF708" s="107">
        <f t="shared" si="495"/>
        <v>0</v>
      </c>
      <c r="BG708" s="161" t="e">
        <f t="shared" si="496"/>
        <v>#DIV/0!</v>
      </c>
      <c r="BH708" s="161" t="e">
        <f t="shared" si="497"/>
        <v>#DIV/0!</v>
      </c>
      <c r="BI708" s="161" t="e">
        <f t="shared" si="498"/>
        <v>#DIV/0!</v>
      </c>
      <c r="BJ708" s="161" t="e">
        <f t="shared" si="499"/>
        <v>#DIV/0!</v>
      </c>
      <c r="BK708" s="161" t="e">
        <f t="shared" si="500"/>
        <v>#DIV/0!</v>
      </c>
      <c r="BL708" s="107">
        <f t="shared" si="501"/>
        <v>0</v>
      </c>
      <c r="BM708" s="161" t="e">
        <f t="shared" si="502"/>
        <v>#DIV/0!</v>
      </c>
      <c r="BN708" s="161" t="e">
        <f t="shared" si="503"/>
        <v>#DIV/0!</v>
      </c>
      <c r="BO708" s="161" t="e">
        <f t="shared" si="504"/>
        <v>#DIV/0!</v>
      </c>
      <c r="BP708" s="161" t="e">
        <f t="shared" si="505"/>
        <v>#DIV/0!</v>
      </c>
      <c r="BQ708" s="161" t="e">
        <f t="shared" si="506"/>
        <v>#DIV/0!</v>
      </c>
      <c r="BR708" s="107">
        <f t="shared" si="507"/>
        <v>0</v>
      </c>
      <c r="BS708" s="161" t="e">
        <f t="shared" si="508"/>
        <v>#DIV/0!</v>
      </c>
      <c r="BT708" s="161" t="e">
        <f t="shared" si="509"/>
        <v>#DIV/0!</v>
      </c>
      <c r="BU708" s="161" t="e">
        <f t="shared" si="510"/>
        <v>#DIV/0!</v>
      </c>
      <c r="BV708" s="161" t="e">
        <f t="shared" si="511"/>
        <v>#DIV/0!</v>
      </c>
      <c r="BW708" s="161" t="e">
        <f t="shared" si="512"/>
        <v>#DIV/0!</v>
      </c>
      <c r="BX708" s="107">
        <f t="shared" si="513"/>
        <v>0</v>
      </c>
      <c r="BZ708" s="40" t="e">
        <f>VLOOKUP(I708,Lists!$D$2:$D$19,1,FALSE)</f>
        <v>#N/A</v>
      </c>
      <c r="CA708" s="40" t="e">
        <f>VLOOKUP($I708,Blends!$B$2:$B$115,1,FALSE)</f>
        <v>#N/A</v>
      </c>
      <c r="CC708" s="218">
        <f>ROUND(IF($I708="Other HFC Blend",(Z708*$L708*SUMIF(Lists!$E$2:$E$133,'Quarterly Information'!$K708,Exchange_Value)+Z708*$N708*SUMIF(Lists!$E$2:$E$133,'Quarterly Information'!$M708,Exchange_Value)+Z708*$P708*SUMIF(Lists!$E$2:$E$133,'Quarterly Information'!$O708,Exchange_Value)+Z708*$R708*SUMIF(Lists!$E$2:$E$133,'Quarterly Information'!$Q708,Exchange_Value)+Z708*$T708*SUMIF(Lists!$E$2:$E$133,'Quarterly Information'!$S708,Exchange_Value))/1000,Z708*SUMIF(Lists!$E$2:$E$133,$I708,Exchange_Value)/1000),1)</f>
        <v>0</v>
      </c>
      <c r="CD708" s="218">
        <f>ROUND(IF($I708="Other HFC Blend",(AA708*$L708*SUMIF(Lists!$E$2:$E$133,'Quarterly Information'!$K708,Exchange_Value)+AA708*$N708*SUMIF(Lists!$E$2:$E$133,'Quarterly Information'!$M708,Exchange_Value)+AA708*$P708*SUMIF(Lists!$E$2:$E$133,'Quarterly Information'!$O708,Exchange_Value)+AA708*$R708*SUMIF(Lists!$E$2:$E$133,'Quarterly Information'!$Q708,Exchange_Value)+AA708*$T708*SUMIF(Lists!$E$2:$E$133,'Quarterly Information'!$S708,Exchange_Value))/1000,AA708*SUMIF(Lists!$E$2:$E$133,$I708,Exchange_Value)/1000),1)</f>
        <v>0</v>
      </c>
      <c r="CE708" s="218">
        <f>ROUND(IF($I708="Other HFC Blend",(AB708*$L708*SUMIF(Lists!$E$2:$E$133,'Quarterly Information'!$K708,Exchange_Value)+AB708*$N708*SUMIF(Lists!$E$2:$E$133,'Quarterly Information'!$M708,Exchange_Value)+AB708*$P708*SUMIF(Lists!$E$2:$E$133,'Quarterly Information'!$O708,Exchange_Value)+AB708*$R708*SUMIF(Lists!$E$2:$E$133,'Quarterly Information'!$Q708,Exchange_Value)+AB708*$T708*SUMIF(Lists!$E$2:$E$133,'Quarterly Information'!$S708,Exchange_Value))/1000,AB708*SUMIF(Lists!$E$2:$E$133,$I708,Exchange_Value)/1000),1)</f>
        <v>0</v>
      </c>
      <c r="CF708" s="218">
        <f>ROUND(IF($I708="Other HFC Blend",(AC708*$L708*SUMIF(Lists!$E$2:$E$133,'Quarterly Information'!$K708,Exchange_Value)+AC708*$N708*SUMIF(Lists!$E$2:$E$133,'Quarterly Information'!$M708,Exchange_Value)+AC708*$P708*SUMIF(Lists!$E$2:$E$133,'Quarterly Information'!$O708,Exchange_Value)+AC708*$R708*SUMIF(Lists!$E$2:$E$133,'Quarterly Information'!$Q708,Exchange_Value)+AC708*$T708*SUMIF(Lists!$E$2:$E$133,'Quarterly Information'!$S708,Exchange_Value))/1000,AC708*SUMIF(Lists!$E$2:$E$133,$I708,Exchange_Value)/1000),1)</f>
        <v>0</v>
      </c>
      <c r="CG708" s="218">
        <f>ROUND(IF($I708="Other HFC Blend",(AD708*$L708*SUMIF(Lists!$E$2:$E$133,'Quarterly Information'!$K708,Exchange_Value)+AD708*$N708*SUMIF(Lists!$E$2:$E$133,'Quarterly Information'!$M708,Exchange_Value)+AD708*$P708*SUMIF(Lists!$E$2:$E$133,'Quarterly Information'!$O708,Exchange_Value)+AD708*$R708*SUMIF(Lists!$E$2:$E$133,'Quarterly Information'!$Q708,Exchange_Value)+AD708*$T708*SUMIF(Lists!$E$2:$E$133,'Quarterly Information'!$S708,Exchange_Value))/1000,AD708*SUMIF(Lists!$E$2:$E$133,$I708,Exchange_Value)/1000),1)</f>
        <v>0</v>
      </c>
      <c r="CH708" s="218">
        <f>ROUND(IF($I708="Other HFC Blend",(AE708*$L708*SUMIF(Lists!$E$2:$E$133,'Quarterly Information'!$K708,Exchange_Value)+AE708*$N708*SUMIF(Lists!$E$2:$E$133,'Quarterly Information'!$M708,Exchange_Value)+AE708*$P708*SUMIF(Lists!$E$2:$E$133,'Quarterly Information'!$O708,Exchange_Value)+AE708*$R708*SUMIF(Lists!$E$2:$E$133,'Quarterly Information'!$Q708,Exchange_Value)+AE708*$T708*SUMIF(Lists!$E$2:$E$133,'Quarterly Information'!$S708,Exchange_Value))/1000,AE708*SUMIF(Lists!$E$2:$E$133,$I708,Exchange_Value)/1000),1)</f>
        <v>0</v>
      </c>
      <c r="CI708" s="218">
        <f>ROUND(IF($I708="Other HFC Blend",(AF708*$L708*SUMIF(Lists!$E$2:$E$133,'Quarterly Information'!$K708,Exchange_Value)+AF708*$N708*SUMIF(Lists!$E$2:$E$133,'Quarterly Information'!$M708,Exchange_Value)+AF708*$P708*SUMIF(Lists!$E$2:$E$133,'Quarterly Information'!$O708,Exchange_Value)+AF708*$R708*SUMIF(Lists!$E$2:$E$133,'Quarterly Information'!$Q708,Exchange_Value)+AF708*$T708*SUMIF(Lists!$E$2:$E$133,'Quarterly Information'!$S708,Exchange_Value))/1000,AF708*SUMIF(Lists!$E$2:$E$133,$I708,Exchange_Value)/1000),1)</f>
        <v>0</v>
      </c>
    </row>
    <row r="709" spans="1:87" ht="14" x14ac:dyDescent="0.25">
      <c r="A709" s="39">
        <v>667</v>
      </c>
      <c r="B709" s="90" t="str">
        <f t="shared" si="471"/>
        <v/>
      </c>
      <c r="C709" s="159"/>
      <c r="D709" s="91"/>
      <c r="E709" s="174"/>
      <c r="F709" s="92"/>
      <c r="G709" s="93"/>
      <c r="H709" s="94"/>
      <c r="I709" s="92"/>
      <c r="J709" s="200"/>
      <c r="K709" s="210"/>
      <c r="L709" s="95"/>
      <c r="M709" s="92"/>
      <c r="N709" s="95"/>
      <c r="O709" s="92"/>
      <c r="P709" s="95"/>
      <c r="Q709" s="128"/>
      <c r="R709" s="95"/>
      <c r="S709" s="128"/>
      <c r="T709" s="211"/>
      <c r="U709" s="203"/>
      <c r="V709" s="92"/>
      <c r="W709" s="96"/>
      <c r="X709" s="92"/>
      <c r="Y709" s="220"/>
      <c r="Z709" s="226"/>
      <c r="AA709" s="165"/>
      <c r="AB709" s="165"/>
      <c r="AC709" s="165"/>
      <c r="AD709" s="165"/>
      <c r="AE709" s="165"/>
      <c r="AF709" s="168"/>
      <c r="AG709"/>
      <c r="AH709" s="107">
        <f t="shared" si="473"/>
        <v>0</v>
      </c>
      <c r="AI709" s="107">
        <f t="shared" si="474"/>
        <v>0</v>
      </c>
      <c r="AJ709" s="107">
        <f t="shared" si="475"/>
        <v>0</v>
      </c>
      <c r="AK709" s="107">
        <f t="shared" si="476"/>
        <v>0</v>
      </c>
      <c r="AL709" s="107">
        <f t="shared" si="477"/>
        <v>0</v>
      </c>
      <c r="AM709" s="107">
        <f t="shared" si="472"/>
        <v>0</v>
      </c>
      <c r="AO709" s="161" t="e">
        <f t="shared" si="478"/>
        <v>#DIV/0!</v>
      </c>
      <c r="AP709" s="161" t="e">
        <f t="shared" si="479"/>
        <v>#DIV/0!</v>
      </c>
      <c r="AQ709" s="161" t="e">
        <f t="shared" si="480"/>
        <v>#DIV/0!</v>
      </c>
      <c r="AR709" s="161" t="e">
        <f t="shared" si="481"/>
        <v>#DIV/0!</v>
      </c>
      <c r="AS709" s="161" t="e">
        <f t="shared" si="482"/>
        <v>#DIV/0!</v>
      </c>
      <c r="AT709" s="107">
        <f t="shared" si="483"/>
        <v>0</v>
      </c>
      <c r="AU709" s="161" t="e">
        <f t="shared" si="484"/>
        <v>#DIV/0!</v>
      </c>
      <c r="AV709" s="161" t="e">
        <f t="shared" si="485"/>
        <v>#DIV/0!</v>
      </c>
      <c r="AW709" s="161" t="e">
        <f t="shared" si="486"/>
        <v>#DIV/0!</v>
      </c>
      <c r="AX709" s="161" t="e">
        <f t="shared" si="487"/>
        <v>#DIV/0!</v>
      </c>
      <c r="AY709" s="161" t="e">
        <f t="shared" si="488"/>
        <v>#DIV/0!</v>
      </c>
      <c r="AZ709" s="107">
        <f t="shared" si="489"/>
        <v>0</v>
      </c>
      <c r="BA709" s="161" t="e">
        <f t="shared" si="490"/>
        <v>#DIV/0!</v>
      </c>
      <c r="BB709" s="161" t="e">
        <f t="shared" si="491"/>
        <v>#DIV/0!</v>
      </c>
      <c r="BC709" s="161" t="e">
        <f t="shared" si="492"/>
        <v>#DIV/0!</v>
      </c>
      <c r="BD709" s="161" t="e">
        <f t="shared" si="493"/>
        <v>#DIV/0!</v>
      </c>
      <c r="BE709" s="161" t="e">
        <f t="shared" si="494"/>
        <v>#DIV/0!</v>
      </c>
      <c r="BF709" s="107">
        <f t="shared" si="495"/>
        <v>0</v>
      </c>
      <c r="BG709" s="161" t="e">
        <f t="shared" si="496"/>
        <v>#DIV/0!</v>
      </c>
      <c r="BH709" s="161" t="e">
        <f t="shared" si="497"/>
        <v>#DIV/0!</v>
      </c>
      <c r="BI709" s="161" t="e">
        <f t="shared" si="498"/>
        <v>#DIV/0!</v>
      </c>
      <c r="BJ709" s="161" t="e">
        <f t="shared" si="499"/>
        <v>#DIV/0!</v>
      </c>
      <c r="BK709" s="161" t="e">
        <f t="shared" si="500"/>
        <v>#DIV/0!</v>
      </c>
      <c r="BL709" s="107">
        <f t="shared" si="501"/>
        <v>0</v>
      </c>
      <c r="BM709" s="161" t="e">
        <f t="shared" si="502"/>
        <v>#DIV/0!</v>
      </c>
      <c r="BN709" s="161" t="e">
        <f t="shared" si="503"/>
        <v>#DIV/0!</v>
      </c>
      <c r="BO709" s="161" t="e">
        <f t="shared" si="504"/>
        <v>#DIV/0!</v>
      </c>
      <c r="BP709" s="161" t="e">
        <f t="shared" si="505"/>
        <v>#DIV/0!</v>
      </c>
      <c r="BQ709" s="161" t="e">
        <f t="shared" si="506"/>
        <v>#DIV/0!</v>
      </c>
      <c r="BR709" s="107">
        <f t="shared" si="507"/>
        <v>0</v>
      </c>
      <c r="BS709" s="161" t="e">
        <f t="shared" si="508"/>
        <v>#DIV/0!</v>
      </c>
      <c r="BT709" s="161" t="e">
        <f t="shared" si="509"/>
        <v>#DIV/0!</v>
      </c>
      <c r="BU709" s="161" t="e">
        <f t="shared" si="510"/>
        <v>#DIV/0!</v>
      </c>
      <c r="BV709" s="161" t="e">
        <f t="shared" si="511"/>
        <v>#DIV/0!</v>
      </c>
      <c r="BW709" s="161" t="e">
        <f t="shared" si="512"/>
        <v>#DIV/0!</v>
      </c>
      <c r="BX709" s="107">
        <f t="shared" si="513"/>
        <v>0</v>
      </c>
      <c r="BZ709" s="40" t="e">
        <f>VLOOKUP(I709,Lists!$D$2:$D$19,1,FALSE)</f>
        <v>#N/A</v>
      </c>
      <c r="CA709" s="40" t="e">
        <f>VLOOKUP($I709,Blends!$B$2:$B$115,1,FALSE)</f>
        <v>#N/A</v>
      </c>
      <c r="CC709" s="218">
        <f>ROUND(IF($I709="Other HFC Blend",(Z709*$L709*SUMIF(Lists!$E$2:$E$133,'Quarterly Information'!$K709,Exchange_Value)+Z709*$N709*SUMIF(Lists!$E$2:$E$133,'Quarterly Information'!$M709,Exchange_Value)+Z709*$P709*SUMIF(Lists!$E$2:$E$133,'Quarterly Information'!$O709,Exchange_Value)+Z709*$R709*SUMIF(Lists!$E$2:$E$133,'Quarterly Information'!$Q709,Exchange_Value)+Z709*$T709*SUMIF(Lists!$E$2:$E$133,'Quarterly Information'!$S709,Exchange_Value))/1000,Z709*SUMIF(Lists!$E$2:$E$133,$I709,Exchange_Value)/1000),1)</f>
        <v>0</v>
      </c>
      <c r="CD709" s="218">
        <f>ROUND(IF($I709="Other HFC Blend",(AA709*$L709*SUMIF(Lists!$E$2:$E$133,'Quarterly Information'!$K709,Exchange_Value)+AA709*$N709*SUMIF(Lists!$E$2:$E$133,'Quarterly Information'!$M709,Exchange_Value)+AA709*$P709*SUMIF(Lists!$E$2:$E$133,'Quarterly Information'!$O709,Exchange_Value)+AA709*$R709*SUMIF(Lists!$E$2:$E$133,'Quarterly Information'!$Q709,Exchange_Value)+AA709*$T709*SUMIF(Lists!$E$2:$E$133,'Quarterly Information'!$S709,Exchange_Value))/1000,AA709*SUMIF(Lists!$E$2:$E$133,$I709,Exchange_Value)/1000),1)</f>
        <v>0</v>
      </c>
      <c r="CE709" s="218">
        <f>ROUND(IF($I709="Other HFC Blend",(AB709*$L709*SUMIF(Lists!$E$2:$E$133,'Quarterly Information'!$K709,Exchange_Value)+AB709*$N709*SUMIF(Lists!$E$2:$E$133,'Quarterly Information'!$M709,Exchange_Value)+AB709*$P709*SUMIF(Lists!$E$2:$E$133,'Quarterly Information'!$O709,Exchange_Value)+AB709*$R709*SUMIF(Lists!$E$2:$E$133,'Quarterly Information'!$Q709,Exchange_Value)+AB709*$T709*SUMIF(Lists!$E$2:$E$133,'Quarterly Information'!$S709,Exchange_Value))/1000,AB709*SUMIF(Lists!$E$2:$E$133,$I709,Exchange_Value)/1000),1)</f>
        <v>0</v>
      </c>
      <c r="CF709" s="218">
        <f>ROUND(IF($I709="Other HFC Blend",(AC709*$L709*SUMIF(Lists!$E$2:$E$133,'Quarterly Information'!$K709,Exchange_Value)+AC709*$N709*SUMIF(Lists!$E$2:$E$133,'Quarterly Information'!$M709,Exchange_Value)+AC709*$P709*SUMIF(Lists!$E$2:$E$133,'Quarterly Information'!$O709,Exchange_Value)+AC709*$R709*SUMIF(Lists!$E$2:$E$133,'Quarterly Information'!$Q709,Exchange_Value)+AC709*$T709*SUMIF(Lists!$E$2:$E$133,'Quarterly Information'!$S709,Exchange_Value))/1000,AC709*SUMIF(Lists!$E$2:$E$133,$I709,Exchange_Value)/1000),1)</f>
        <v>0</v>
      </c>
      <c r="CG709" s="218">
        <f>ROUND(IF($I709="Other HFC Blend",(AD709*$L709*SUMIF(Lists!$E$2:$E$133,'Quarterly Information'!$K709,Exchange_Value)+AD709*$N709*SUMIF(Lists!$E$2:$E$133,'Quarterly Information'!$M709,Exchange_Value)+AD709*$P709*SUMIF(Lists!$E$2:$E$133,'Quarterly Information'!$O709,Exchange_Value)+AD709*$R709*SUMIF(Lists!$E$2:$E$133,'Quarterly Information'!$Q709,Exchange_Value)+AD709*$T709*SUMIF(Lists!$E$2:$E$133,'Quarterly Information'!$S709,Exchange_Value))/1000,AD709*SUMIF(Lists!$E$2:$E$133,$I709,Exchange_Value)/1000),1)</f>
        <v>0</v>
      </c>
      <c r="CH709" s="218">
        <f>ROUND(IF($I709="Other HFC Blend",(AE709*$L709*SUMIF(Lists!$E$2:$E$133,'Quarterly Information'!$K709,Exchange_Value)+AE709*$N709*SUMIF(Lists!$E$2:$E$133,'Quarterly Information'!$M709,Exchange_Value)+AE709*$P709*SUMIF(Lists!$E$2:$E$133,'Quarterly Information'!$O709,Exchange_Value)+AE709*$R709*SUMIF(Lists!$E$2:$E$133,'Quarterly Information'!$Q709,Exchange_Value)+AE709*$T709*SUMIF(Lists!$E$2:$E$133,'Quarterly Information'!$S709,Exchange_Value))/1000,AE709*SUMIF(Lists!$E$2:$E$133,$I709,Exchange_Value)/1000),1)</f>
        <v>0</v>
      </c>
      <c r="CI709" s="218">
        <f>ROUND(IF($I709="Other HFC Blend",(AF709*$L709*SUMIF(Lists!$E$2:$E$133,'Quarterly Information'!$K709,Exchange_Value)+AF709*$N709*SUMIF(Lists!$E$2:$E$133,'Quarterly Information'!$M709,Exchange_Value)+AF709*$P709*SUMIF(Lists!$E$2:$E$133,'Quarterly Information'!$O709,Exchange_Value)+AF709*$R709*SUMIF(Lists!$E$2:$E$133,'Quarterly Information'!$Q709,Exchange_Value)+AF709*$T709*SUMIF(Lists!$E$2:$E$133,'Quarterly Information'!$S709,Exchange_Value))/1000,AF709*SUMIF(Lists!$E$2:$E$133,$I709,Exchange_Value)/1000),1)</f>
        <v>0</v>
      </c>
    </row>
    <row r="710" spans="1:87" ht="14" x14ac:dyDescent="0.25">
      <c r="A710" s="39">
        <v>668</v>
      </c>
      <c r="B710" s="90" t="str">
        <f t="shared" si="471"/>
        <v/>
      </c>
      <c r="C710" s="159"/>
      <c r="D710" s="91"/>
      <c r="E710" s="174"/>
      <c r="F710" s="92"/>
      <c r="G710" s="93"/>
      <c r="H710" s="94"/>
      <c r="I710" s="92"/>
      <c r="J710" s="200"/>
      <c r="K710" s="210"/>
      <c r="L710" s="95"/>
      <c r="M710" s="92"/>
      <c r="N710" s="95"/>
      <c r="O710" s="92"/>
      <c r="P710" s="95"/>
      <c r="Q710" s="128"/>
      <c r="R710" s="95"/>
      <c r="S710" s="128"/>
      <c r="T710" s="211"/>
      <c r="U710" s="203"/>
      <c r="V710" s="92"/>
      <c r="W710" s="96"/>
      <c r="X710" s="92"/>
      <c r="Y710" s="220"/>
      <c r="Z710" s="226"/>
      <c r="AA710" s="165"/>
      <c r="AB710" s="165"/>
      <c r="AC710" s="165"/>
      <c r="AD710" s="165"/>
      <c r="AE710" s="165"/>
      <c r="AF710" s="168"/>
      <c r="AG710"/>
      <c r="AH710" s="107">
        <f t="shared" si="473"/>
        <v>0</v>
      </c>
      <c r="AI710" s="107">
        <f t="shared" si="474"/>
        <v>0</v>
      </c>
      <c r="AJ710" s="107">
        <f t="shared" si="475"/>
        <v>0</v>
      </c>
      <c r="AK710" s="107">
        <f t="shared" si="476"/>
        <v>0</v>
      </c>
      <c r="AL710" s="107">
        <f t="shared" si="477"/>
        <v>0</v>
      </c>
      <c r="AM710" s="107">
        <f t="shared" si="472"/>
        <v>0</v>
      </c>
      <c r="AO710" s="161" t="e">
        <f t="shared" si="478"/>
        <v>#DIV/0!</v>
      </c>
      <c r="AP710" s="161" t="e">
        <f t="shared" si="479"/>
        <v>#DIV/0!</v>
      </c>
      <c r="AQ710" s="161" t="e">
        <f t="shared" si="480"/>
        <v>#DIV/0!</v>
      </c>
      <c r="AR710" s="161" t="e">
        <f t="shared" si="481"/>
        <v>#DIV/0!</v>
      </c>
      <c r="AS710" s="161" t="e">
        <f t="shared" si="482"/>
        <v>#DIV/0!</v>
      </c>
      <c r="AT710" s="107">
        <f t="shared" si="483"/>
        <v>0</v>
      </c>
      <c r="AU710" s="161" t="e">
        <f t="shared" si="484"/>
        <v>#DIV/0!</v>
      </c>
      <c r="AV710" s="161" t="e">
        <f t="shared" si="485"/>
        <v>#DIV/0!</v>
      </c>
      <c r="AW710" s="161" t="e">
        <f t="shared" si="486"/>
        <v>#DIV/0!</v>
      </c>
      <c r="AX710" s="161" t="e">
        <f t="shared" si="487"/>
        <v>#DIV/0!</v>
      </c>
      <c r="AY710" s="161" t="e">
        <f t="shared" si="488"/>
        <v>#DIV/0!</v>
      </c>
      <c r="AZ710" s="107">
        <f t="shared" si="489"/>
        <v>0</v>
      </c>
      <c r="BA710" s="161" t="e">
        <f t="shared" si="490"/>
        <v>#DIV/0!</v>
      </c>
      <c r="BB710" s="161" t="e">
        <f t="shared" si="491"/>
        <v>#DIV/0!</v>
      </c>
      <c r="BC710" s="161" t="e">
        <f t="shared" si="492"/>
        <v>#DIV/0!</v>
      </c>
      <c r="BD710" s="161" t="e">
        <f t="shared" si="493"/>
        <v>#DIV/0!</v>
      </c>
      <c r="BE710" s="161" t="e">
        <f t="shared" si="494"/>
        <v>#DIV/0!</v>
      </c>
      <c r="BF710" s="107">
        <f t="shared" si="495"/>
        <v>0</v>
      </c>
      <c r="BG710" s="161" t="e">
        <f t="shared" si="496"/>
        <v>#DIV/0!</v>
      </c>
      <c r="BH710" s="161" t="e">
        <f t="shared" si="497"/>
        <v>#DIV/0!</v>
      </c>
      <c r="BI710" s="161" t="e">
        <f t="shared" si="498"/>
        <v>#DIV/0!</v>
      </c>
      <c r="BJ710" s="161" t="e">
        <f t="shared" si="499"/>
        <v>#DIV/0!</v>
      </c>
      <c r="BK710" s="161" t="e">
        <f t="shared" si="500"/>
        <v>#DIV/0!</v>
      </c>
      <c r="BL710" s="107">
        <f t="shared" si="501"/>
        <v>0</v>
      </c>
      <c r="BM710" s="161" t="e">
        <f t="shared" si="502"/>
        <v>#DIV/0!</v>
      </c>
      <c r="BN710" s="161" t="e">
        <f t="shared" si="503"/>
        <v>#DIV/0!</v>
      </c>
      <c r="BO710" s="161" t="e">
        <f t="shared" si="504"/>
        <v>#DIV/0!</v>
      </c>
      <c r="BP710" s="161" t="e">
        <f t="shared" si="505"/>
        <v>#DIV/0!</v>
      </c>
      <c r="BQ710" s="161" t="e">
        <f t="shared" si="506"/>
        <v>#DIV/0!</v>
      </c>
      <c r="BR710" s="107">
        <f t="shared" si="507"/>
        <v>0</v>
      </c>
      <c r="BS710" s="161" t="e">
        <f t="shared" si="508"/>
        <v>#DIV/0!</v>
      </c>
      <c r="BT710" s="161" t="e">
        <f t="shared" si="509"/>
        <v>#DIV/0!</v>
      </c>
      <c r="BU710" s="161" t="e">
        <f t="shared" si="510"/>
        <v>#DIV/0!</v>
      </c>
      <c r="BV710" s="161" t="e">
        <f t="shared" si="511"/>
        <v>#DIV/0!</v>
      </c>
      <c r="BW710" s="161" t="e">
        <f t="shared" si="512"/>
        <v>#DIV/0!</v>
      </c>
      <c r="BX710" s="107">
        <f t="shared" si="513"/>
        <v>0</v>
      </c>
      <c r="BZ710" s="40" t="e">
        <f>VLOOKUP(I710,Lists!$D$2:$D$19,1,FALSE)</f>
        <v>#N/A</v>
      </c>
      <c r="CA710" s="40" t="e">
        <f>VLOOKUP($I710,Blends!$B$2:$B$115,1,FALSE)</f>
        <v>#N/A</v>
      </c>
      <c r="CC710" s="218">
        <f>ROUND(IF($I710="Other HFC Blend",(Z710*$L710*SUMIF(Lists!$E$2:$E$133,'Quarterly Information'!$K710,Exchange_Value)+Z710*$N710*SUMIF(Lists!$E$2:$E$133,'Quarterly Information'!$M710,Exchange_Value)+Z710*$P710*SUMIF(Lists!$E$2:$E$133,'Quarterly Information'!$O710,Exchange_Value)+Z710*$R710*SUMIF(Lists!$E$2:$E$133,'Quarterly Information'!$Q710,Exchange_Value)+Z710*$T710*SUMIF(Lists!$E$2:$E$133,'Quarterly Information'!$S710,Exchange_Value))/1000,Z710*SUMIF(Lists!$E$2:$E$133,$I710,Exchange_Value)/1000),1)</f>
        <v>0</v>
      </c>
      <c r="CD710" s="218">
        <f>ROUND(IF($I710="Other HFC Blend",(AA710*$L710*SUMIF(Lists!$E$2:$E$133,'Quarterly Information'!$K710,Exchange_Value)+AA710*$N710*SUMIF(Lists!$E$2:$E$133,'Quarterly Information'!$M710,Exchange_Value)+AA710*$P710*SUMIF(Lists!$E$2:$E$133,'Quarterly Information'!$O710,Exchange_Value)+AA710*$R710*SUMIF(Lists!$E$2:$E$133,'Quarterly Information'!$Q710,Exchange_Value)+AA710*$T710*SUMIF(Lists!$E$2:$E$133,'Quarterly Information'!$S710,Exchange_Value))/1000,AA710*SUMIF(Lists!$E$2:$E$133,$I710,Exchange_Value)/1000),1)</f>
        <v>0</v>
      </c>
      <c r="CE710" s="218">
        <f>ROUND(IF($I710="Other HFC Blend",(AB710*$L710*SUMIF(Lists!$E$2:$E$133,'Quarterly Information'!$K710,Exchange_Value)+AB710*$N710*SUMIF(Lists!$E$2:$E$133,'Quarterly Information'!$M710,Exchange_Value)+AB710*$P710*SUMIF(Lists!$E$2:$E$133,'Quarterly Information'!$O710,Exchange_Value)+AB710*$R710*SUMIF(Lists!$E$2:$E$133,'Quarterly Information'!$Q710,Exchange_Value)+AB710*$T710*SUMIF(Lists!$E$2:$E$133,'Quarterly Information'!$S710,Exchange_Value))/1000,AB710*SUMIF(Lists!$E$2:$E$133,$I710,Exchange_Value)/1000),1)</f>
        <v>0</v>
      </c>
      <c r="CF710" s="218">
        <f>ROUND(IF($I710="Other HFC Blend",(AC710*$L710*SUMIF(Lists!$E$2:$E$133,'Quarterly Information'!$K710,Exchange_Value)+AC710*$N710*SUMIF(Lists!$E$2:$E$133,'Quarterly Information'!$M710,Exchange_Value)+AC710*$P710*SUMIF(Lists!$E$2:$E$133,'Quarterly Information'!$O710,Exchange_Value)+AC710*$R710*SUMIF(Lists!$E$2:$E$133,'Quarterly Information'!$Q710,Exchange_Value)+AC710*$T710*SUMIF(Lists!$E$2:$E$133,'Quarterly Information'!$S710,Exchange_Value))/1000,AC710*SUMIF(Lists!$E$2:$E$133,$I710,Exchange_Value)/1000),1)</f>
        <v>0</v>
      </c>
      <c r="CG710" s="218">
        <f>ROUND(IF($I710="Other HFC Blend",(AD710*$L710*SUMIF(Lists!$E$2:$E$133,'Quarterly Information'!$K710,Exchange_Value)+AD710*$N710*SUMIF(Lists!$E$2:$E$133,'Quarterly Information'!$M710,Exchange_Value)+AD710*$P710*SUMIF(Lists!$E$2:$E$133,'Quarterly Information'!$O710,Exchange_Value)+AD710*$R710*SUMIF(Lists!$E$2:$E$133,'Quarterly Information'!$Q710,Exchange_Value)+AD710*$T710*SUMIF(Lists!$E$2:$E$133,'Quarterly Information'!$S710,Exchange_Value))/1000,AD710*SUMIF(Lists!$E$2:$E$133,$I710,Exchange_Value)/1000),1)</f>
        <v>0</v>
      </c>
      <c r="CH710" s="218">
        <f>ROUND(IF($I710="Other HFC Blend",(AE710*$L710*SUMIF(Lists!$E$2:$E$133,'Quarterly Information'!$K710,Exchange_Value)+AE710*$N710*SUMIF(Lists!$E$2:$E$133,'Quarterly Information'!$M710,Exchange_Value)+AE710*$P710*SUMIF(Lists!$E$2:$E$133,'Quarterly Information'!$O710,Exchange_Value)+AE710*$R710*SUMIF(Lists!$E$2:$E$133,'Quarterly Information'!$Q710,Exchange_Value)+AE710*$T710*SUMIF(Lists!$E$2:$E$133,'Quarterly Information'!$S710,Exchange_Value))/1000,AE710*SUMIF(Lists!$E$2:$E$133,$I710,Exchange_Value)/1000),1)</f>
        <v>0</v>
      </c>
      <c r="CI710" s="218">
        <f>ROUND(IF($I710="Other HFC Blend",(AF710*$L710*SUMIF(Lists!$E$2:$E$133,'Quarterly Information'!$K710,Exchange_Value)+AF710*$N710*SUMIF(Lists!$E$2:$E$133,'Quarterly Information'!$M710,Exchange_Value)+AF710*$P710*SUMIF(Lists!$E$2:$E$133,'Quarterly Information'!$O710,Exchange_Value)+AF710*$R710*SUMIF(Lists!$E$2:$E$133,'Quarterly Information'!$Q710,Exchange_Value)+AF710*$T710*SUMIF(Lists!$E$2:$E$133,'Quarterly Information'!$S710,Exchange_Value))/1000,AF710*SUMIF(Lists!$E$2:$E$133,$I710,Exchange_Value)/1000),1)</f>
        <v>0</v>
      </c>
    </row>
    <row r="711" spans="1:87" ht="14" x14ac:dyDescent="0.25">
      <c r="A711" s="39">
        <v>669</v>
      </c>
      <c r="B711" s="90" t="str">
        <f t="shared" si="471"/>
        <v/>
      </c>
      <c r="C711" s="159"/>
      <c r="D711" s="91"/>
      <c r="E711" s="174"/>
      <c r="F711" s="92"/>
      <c r="G711" s="93"/>
      <c r="H711" s="94"/>
      <c r="I711" s="92"/>
      <c r="J711" s="200"/>
      <c r="K711" s="210"/>
      <c r="L711" s="95"/>
      <c r="M711" s="92"/>
      <c r="N711" s="95"/>
      <c r="O711" s="92"/>
      <c r="P711" s="95"/>
      <c r="Q711" s="128"/>
      <c r="R711" s="95"/>
      <c r="S711" s="128"/>
      <c r="T711" s="211"/>
      <c r="U711" s="203"/>
      <c r="V711" s="92"/>
      <c r="W711" s="96"/>
      <c r="X711" s="92"/>
      <c r="Y711" s="220"/>
      <c r="Z711" s="226"/>
      <c r="AA711" s="165"/>
      <c r="AB711" s="165"/>
      <c r="AC711" s="165"/>
      <c r="AD711" s="165"/>
      <c r="AE711" s="165"/>
      <c r="AF711" s="168"/>
      <c r="AG711"/>
      <c r="AH711" s="107">
        <f t="shared" si="473"/>
        <v>0</v>
      </c>
      <c r="AI711" s="107">
        <f t="shared" si="474"/>
        <v>0</v>
      </c>
      <c r="AJ711" s="107">
        <f t="shared" si="475"/>
        <v>0</v>
      </c>
      <c r="AK711" s="107">
        <f t="shared" si="476"/>
        <v>0</v>
      </c>
      <c r="AL711" s="107">
        <f t="shared" si="477"/>
        <v>0</v>
      </c>
      <c r="AM711" s="107">
        <f t="shared" si="472"/>
        <v>0</v>
      </c>
      <c r="AO711" s="161" t="e">
        <f t="shared" si="478"/>
        <v>#DIV/0!</v>
      </c>
      <c r="AP711" s="161" t="e">
        <f t="shared" si="479"/>
        <v>#DIV/0!</v>
      </c>
      <c r="AQ711" s="161" t="e">
        <f t="shared" si="480"/>
        <v>#DIV/0!</v>
      </c>
      <c r="AR711" s="161" t="e">
        <f t="shared" si="481"/>
        <v>#DIV/0!</v>
      </c>
      <c r="AS711" s="161" t="e">
        <f t="shared" si="482"/>
        <v>#DIV/0!</v>
      </c>
      <c r="AT711" s="107">
        <f t="shared" si="483"/>
        <v>0</v>
      </c>
      <c r="AU711" s="161" t="e">
        <f t="shared" si="484"/>
        <v>#DIV/0!</v>
      </c>
      <c r="AV711" s="161" t="e">
        <f t="shared" si="485"/>
        <v>#DIV/0!</v>
      </c>
      <c r="AW711" s="161" t="e">
        <f t="shared" si="486"/>
        <v>#DIV/0!</v>
      </c>
      <c r="AX711" s="161" t="e">
        <f t="shared" si="487"/>
        <v>#DIV/0!</v>
      </c>
      <c r="AY711" s="161" t="e">
        <f t="shared" si="488"/>
        <v>#DIV/0!</v>
      </c>
      <c r="AZ711" s="107">
        <f t="shared" si="489"/>
        <v>0</v>
      </c>
      <c r="BA711" s="161" t="e">
        <f t="shared" si="490"/>
        <v>#DIV/0!</v>
      </c>
      <c r="BB711" s="161" t="e">
        <f t="shared" si="491"/>
        <v>#DIV/0!</v>
      </c>
      <c r="BC711" s="161" t="e">
        <f t="shared" si="492"/>
        <v>#DIV/0!</v>
      </c>
      <c r="BD711" s="161" t="e">
        <f t="shared" si="493"/>
        <v>#DIV/0!</v>
      </c>
      <c r="BE711" s="161" t="e">
        <f t="shared" si="494"/>
        <v>#DIV/0!</v>
      </c>
      <c r="BF711" s="107">
        <f t="shared" si="495"/>
        <v>0</v>
      </c>
      <c r="BG711" s="161" t="e">
        <f t="shared" si="496"/>
        <v>#DIV/0!</v>
      </c>
      <c r="BH711" s="161" t="e">
        <f t="shared" si="497"/>
        <v>#DIV/0!</v>
      </c>
      <c r="BI711" s="161" t="e">
        <f t="shared" si="498"/>
        <v>#DIV/0!</v>
      </c>
      <c r="BJ711" s="161" t="e">
        <f t="shared" si="499"/>
        <v>#DIV/0!</v>
      </c>
      <c r="BK711" s="161" t="e">
        <f t="shared" si="500"/>
        <v>#DIV/0!</v>
      </c>
      <c r="BL711" s="107">
        <f t="shared" si="501"/>
        <v>0</v>
      </c>
      <c r="BM711" s="161" t="e">
        <f t="shared" si="502"/>
        <v>#DIV/0!</v>
      </c>
      <c r="BN711" s="161" t="e">
        <f t="shared" si="503"/>
        <v>#DIV/0!</v>
      </c>
      <c r="BO711" s="161" t="e">
        <f t="shared" si="504"/>
        <v>#DIV/0!</v>
      </c>
      <c r="BP711" s="161" t="e">
        <f t="shared" si="505"/>
        <v>#DIV/0!</v>
      </c>
      <c r="BQ711" s="161" t="e">
        <f t="shared" si="506"/>
        <v>#DIV/0!</v>
      </c>
      <c r="BR711" s="107">
        <f t="shared" si="507"/>
        <v>0</v>
      </c>
      <c r="BS711" s="161" t="e">
        <f t="shared" si="508"/>
        <v>#DIV/0!</v>
      </c>
      <c r="BT711" s="161" t="e">
        <f t="shared" si="509"/>
        <v>#DIV/0!</v>
      </c>
      <c r="BU711" s="161" t="e">
        <f t="shared" si="510"/>
        <v>#DIV/0!</v>
      </c>
      <c r="BV711" s="161" t="e">
        <f t="shared" si="511"/>
        <v>#DIV/0!</v>
      </c>
      <c r="BW711" s="161" t="e">
        <f t="shared" si="512"/>
        <v>#DIV/0!</v>
      </c>
      <c r="BX711" s="107">
        <f t="shared" si="513"/>
        <v>0</v>
      </c>
      <c r="BZ711" s="40" t="e">
        <f>VLOOKUP(I711,Lists!$D$2:$D$19,1,FALSE)</f>
        <v>#N/A</v>
      </c>
      <c r="CA711" s="40" t="e">
        <f>VLOOKUP($I711,Blends!$B$2:$B$115,1,FALSE)</f>
        <v>#N/A</v>
      </c>
      <c r="CC711" s="218">
        <f>ROUND(IF($I711="Other HFC Blend",(Z711*$L711*SUMIF(Lists!$E$2:$E$133,'Quarterly Information'!$K711,Exchange_Value)+Z711*$N711*SUMIF(Lists!$E$2:$E$133,'Quarterly Information'!$M711,Exchange_Value)+Z711*$P711*SUMIF(Lists!$E$2:$E$133,'Quarterly Information'!$O711,Exchange_Value)+Z711*$R711*SUMIF(Lists!$E$2:$E$133,'Quarterly Information'!$Q711,Exchange_Value)+Z711*$T711*SUMIF(Lists!$E$2:$E$133,'Quarterly Information'!$S711,Exchange_Value))/1000,Z711*SUMIF(Lists!$E$2:$E$133,$I711,Exchange_Value)/1000),1)</f>
        <v>0</v>
      </c>
      <c r="CD711" s="218">
        <f>ROUND(IF($I711="Other HFC Blend",(AA711*$L711*SUMIF(Lists!$E$2:$E$133,'Quarterly Information'!$K711,Exchange_Value)+AA711*$N711*SUMIF(Lists!$E$2:$E$133,'Quarterly Information'!$M711,Exchange_Value)+AA711*$P711*SUMIF(Lists!$E$2:$E$133,'Quarterly Information'!$O711,Exchange_Value)+AA711*$R711*SUMIF(Lists!$E$2:$E$133,'Quarterly Information'!$Q711,Exchange_Value)+AA711*$T711*SUMIF(Lists!$E$2:$E$133,'Quarterly Information'!$S711,Exchange_Value))/1000,AA711*SUMIF(Lists!$E$2:$E$133,$I711,Exchange_Value)/1000),1)</f>
        <v>0</v>
      </c>
      <c r="CE711" s="218">
        <f>ROUND(IF($I711="Other HFC Blend",(AB711*$L711*SUMIF(Lists!$E$2:$E$133,'Quarterly Information'!$K711,Exchange_Value)+AB711*$N711*SUMIF(Lists!$E$2:$E$133,'Quarterly Information'!$M711,Exchange_Value)+AB711*$P711*SUMIF(Lists!$E$2:$E$133,'Quarterly Information'!$O711,Exchange_Value)+AB711*$R711*SUMIF(Lists!$E$2:$E$133,'Quarterly Information'!$Q711,Exchange_Value)+AB711*$T711*SUMIF(Lists!$E$2:$E$133,'Quarterly Information'!$S711,Exchange_Value))/1000,AB711*SUMIF(Lists!$E$2:$E$133,$I711,Exchange_Value)/1000),1)</f>
        <v>0</v>
      </c>
      <c r="CF711" s="218">
        <f>ROUND(IF($I711="Other HFC Blend",(AC711*$L711*SUMIF(Lists!$E$2:$E$133,'Quarterly Information'!$K711,Exchange_Value)+AC711*$N711*SUMIF(Lists!$E$2:$E$133,'Quarterly Information'!$M711,Exchange_Value)+AC711*$P711*SUMIF(Lists!$E$2:$E$133,'Quarterly Information'!$O711,Exchange_Value)+AC711*$R711*SUMIF(Lists!$E$2:$E$133,'Quarterly Information'!$Q711,Exchange_Value)+AC711*$T711*SUMIF(Lists!$E$2:$E$133,'Quarterly Information'!$S711,Exchange_Value))/1000,AC711*SUMIF(Lists!$E$2:$E$133,$I711,Exchange_Value)/1000),1)</f>
        <v>0</v>
      </c>
      <c r="CG711" s="218">
        <f>ROUND(IF($I711="Other HFC Blend",(AD711*$L711*SUMIF(Lists!$E$2:$E$133,'Quarterly Information'!$K711,Exchange_Value)+AD711*$N711*SUMIF(Lists!$E$2:$E$133,'Quarterly Information'!$M711,Exchange_Value)+AD711*$P711*SUMIF(Lists!$E$2:$E$133,'Quarterly Information'!$O711,Exchange_Value)+AD711*$R711*SUMIF(Lists!$E$2:$E$133,'Quarterly Information'!$Q711,Exchange_Value)+AD711*$T711*SUMIF(Lists!$E$2:$E$133,'Quarterly Information'!$S711,Exchange_Value))/1000,AD711*SUMIF(Lists!$E$2:$E$133,$I711,Exchange_Value)/1000),1)</f>
        <v>0</v>
      </c>
      <c r="CH711" s="218">
        <f>ROUND(IF($I711="Other HFC Blend",(AE711*$L711*SUMIF(Lists!$E$2:$E$133,'Quarterly Information'!$K711,Exchange_Value)+AE711*$N711*SUMIF(Lists!$E$2:$E$133,'Quarterly Information'!$M711,Exchange_Value)+AE711*$P711*SUMIF(Lists!$E$2:$E$133,'Quarterly Information'!$O711,Exchange_Value)+AE711*$R711*SUMIF(Lists!$E$2:$E$133,'Quarterly Information'!$Q711,Exchange_Value)+AE711*$T711*SUMIF(Lists!$E$2:$E$133,'Quarterly Information'!$S711,Exchange_Value))/1000,AE711*SUMIF(Lists!$E$2:$E$133,$I711,Exchange_Value)/1000),1)</f>
        <v>0</v>
      </c>
      <c r="CI711" s="218">
        <f>ROUND(IF($I711="Other HFC Blend",(AF711*$L711*SUMIF(Lists!$E$2:$E$133,'Quarterly Information'!$K711,Exchange_Value)+AF711*$N711*SUMIF(Lists!$E$2:$E$133,'Quarterly Information'!$M711,Exchange_Value)+AF711*$P711*SUMIF(Lists!$E$2:$E$133,'Quarterly Information'!$O711,Exchange_Value)+AF711*$R711*SUMIF(Lists!$E$2:$E$133,'Quarterly Information'!$Q711,Exchange_Value)+AF711*$T711*SUMIF(Lists!$E$2:$E$133,'Quarterly Information'!$S711,Exchange_Value))/1000,AF711*SUMIF(Lists!$E$2:$E$133,$I711,Exchange_Value)/1000),1)</f>
        <v>0</v>
      </c>
    </row>
    <row r="712" spans="1:87" ht="14" x14ac:dyDescent="0.25">
      <c r="A712" s="39">
        <v>670</v>
      </c>
      <c r="B712" s="90" t="str">
        <f t="shared" si="471"/>
        <v/>
      </c>
      <c r="C712" s="159"/>
      <c r="D712" s="91"/>
      <c r="E712" s="174"/>
      <c r="F712" s="92"/>
      <c r="G712" s="93"/>
      <c r="H712" s="94"/>
      <c r="I712" s="92"/>
      <c r="J712" s="200"/>
      <c r="K712" s="210"/>
      <c r="L712" s="95"/>
      <c r="M712" s="92"/>
      <c r="N712" s="95"/>
      <c r="O712" s="92"/>
      <c r="P712" s="95"/>
      <c r="Q712" s="128"/>
      <c r="R712" s="95"/>
      <c r="S712" s="128"/>
      <c r="T712" s="211"/>
      <c r="U712" s="203"/>
      <c r="V712" s="92"/>
      <c r="W712" s="96"/>
      <c r="X712" s="92"/>
      <c r="Y712" s="220"/>
      <c r="Z712" s="226"/>
      <c r="AA712" s="165"/>
      <c r="AB712" s="165"/>
      <c r="AC712" s="165"/>
      <c r="AD712" s="165"/>
      <c r="AE712" s="165"/>
      <c r="AF712" s="168"/>
      <c r="AG712"/>
      <c r="AH712" s="107">
        <f t="shared" si="473"/>
        <v>0</v>
      </c>
      <c r="AI712" s="107">
        <f t="shared" si="474"/>
        <v>0</v>
      </c>
      <c r="AJ712" s="107">
        <f t="shared" si="475"/>
        <v>0</v>
      </c>
      <c r="AK712" s="107">
        <f t="shared" si="476"/>
        <v>0</v>
      </c>
      <c r="AL712" s="107">
        <f t="shared" si="477"/>
        <v>0</v>
      </c>
      <c r="AM712" s="107">
        <f t="shared" si="472"/>
        <v>0</v>
      </c>
      <c r="AO712" s="161" t="e">
        <f t="shared" si="478"/>
        <v>#DIV/0!</v>
      </c>
      <c r="AP712" s="161" t="e">
        <f t="shared" si="479"/>
        <v>#DIV/0!</v>
      </c>
      <c r="AQ712" s="161" t="e">
        <f t="shared" si="480"/>
        <v>#DIV/0!</v>
      </c>
      <c r="AR712" s="161" t="e">
        <f t="shared" si="481"/>
        <v>#DIV/0!</v>
      </c>
      <c r="AS712" s="161" t="e">
        <f t="shared" si="482"/>
        <v>#DIV/0!</v>
      </c>
      <c r="AT712" s="107">
        <f t="shared" si="483"/>
        <v>0</v>
      </c>
      <c r="AU712" s="161" t="e">
        <f t="shared" si="484"/>
        <v>#DIV/0!</v>
      </c>
      <c r="AV712" s="161" t="e">
        <f t="shared" si="485"/>
        <v>#DIV/0!</v>
      </c>
      <c r="AW712" s="161" t="e">
        <f t="shared" si="486"/>
        <v>#DIV/0!</v>
      </c>
      <c r="AX712" s="161" t="e">
        <f t="shared" si="487"/>
        <v>#DIV/0!</v>
      </c>
      <c r="AY712" s="161" t="e">
        <f t="shared" si="488"/>
        <v>#DIV/0!</v>
      </c>
      <c r="AZ712" s="107">
        <f t="shared" si="489"/>
        <v>0</v>
      </c>
      <c r="BA712" s="161" t="e">
        <f t="shared" si="490"/>
        <v>#DIV/0!</v>
      </c>
      <c r="BB712" s="161" t="e">
        <f t="shared" si="491"/>
        <v>#DIV/0!</v>
      </c>
      <c r="BC712" s="161" t="e">
        <f t="shared" si="492"/>
        <v>#DIV/0!</v>
      </c>
      <c r="BD712" s="161" t="e">
        <f t="shared" si="493"/>
        <v>#DIV/0!</v>
      </c>
      <c r="BE712" s="161" t="e">
        <f t="shared" si="494"/>
        <v>#DIV/0!</v>
      </c>
      <c r="BF712" s="107">
        <f t="shared" si="495"/>
        <v>0</v>
      </c>
      <c r="BG712" s="161" t="e">
        <f t="shared" si="496"/>
        <v>#DIV/0!</v>
      </c>
      <c r="BH712" s="161" t="e">
        <f t="shared" si="497"/>
        <v>#DIV/0!</v>
      </c>
      <c r="BI712" s="161" t="e">
        <f t="shared" si="498"/>
        <v>#DIV/0!</v>
      </c>
      <c r="BJ712" s="161" t="e">
        <f t="shared" si="499"/>
        <v>#DIV/0!</v>
      </c>
      <c r="BK712" s="161" t="e">
        <f t="shared" si="500"/>
        <v>#DIV/0!</v>
      </c>
      <c r="BL712" s="107">
        <f t="shared" si="501"/>
        <v>0</v>
      </c>
      <c r="BM712" s="161" t="e">
        <f t="shared" si="502"/>
        <v>#DIV/0!</v>
      </c>
      <c r="BN712" s="161" t="e">
        <f t="shared" si="503"/>
        <v>#DIV/0!</v>
      </c>
      <c r="BO712" s="161" t="e">
        <f t="shared" si="504"/>
        <v>#DIV/0!</v>
      </c>
      <c r="BP712" s="161" t="e">
        <f t="shared" si="505"/>
        <v>#DIV/0!</v>
      </c>
      <c r="BQ712" s="161" t="e">
        <f t="shared" si="506"/>
        <v>#DIV/0!</v>
      </c>
      <c r="BR712" s="107">
        <f t="shared" si="507"/>
        <v>0</v>
      </c>
      <c r="BS712" s="161" t="e">
        <f t="shared" si="508"/>
        <v>#DIV/0!</v>
      </c>
      <c r="BT712" s="161" t="e">
        <f t="shared" si="509"/>
        <v>#DIV/0!</v>
      </c>
      <c r="BU712" s="161" t="e">
        <f t="shared" si="510"/>
        <v>#DIV/0!</v>
      </c>
      <c r="BV712" s="161" t="e">
        <f t="shared" si="511"/>
        <v>#DIV/0!</v>
      </c>
      <c r="BW712" s="161" t="e">
        <f t="shared" si="512"/>
        <v>#DIV/0!</v>
      </c>
      <c r="BX712" s="107">
        <f t="shared" si="513"/>
        <v>0</v>
      </c>
      <c r="BZ712" s="40" t="e">
        <f>VLOOKUP(I712,Lists!$D$2:$D$19,1,FALSE)</f>
        <v>#N/A</v>
      </c>
      <c r="CA712" s="40" t="e">
        <f>VLOOKUP($I712,Blends!$B$2:$B$115,1,FALSE)</f>
        <v>#N/A</v>
      </c>
      <c r="CC712" s="218">
        <f>ROUND(IF($I712="Other HFC Blend",(Z712*$L712*SUMIF(Lists!$E$2:$E$133,'Quarterly Information'!$K712,Exchange_Value)+Z712*$N712*SUMIF(Lists!$E$2:$E$133,'Quarterly Information'!$M712,Exchange_Value)+Z712*$P712*SUMIF(Lists!$E$2:$E$133,'Quarterly Information'!$O712,Exchange_Value)+Z712*$R712*SUMIF(Lists!$E$2:$E$133,'Quarterly Information'!$Q712,Exchange_Value)+Z712*$T712*SUMIF(Lists!$E$2:$E$133,'Quarterly Information'!$S712,Exchange_Value))/1000,Z712*SUMIF(Lists!$E$2:$E$133,$I712,Exchange_Value)/1000),1)</f>
        <v>0</v>
      </c>
      <c r="CD712" s="218">
        <f>ROUND(IF($I712="Other HFC Blend",(AA712*$L712*SUMIF(Lists!$E$2:$E$133,'Quarterly Information'!$K712,Exchange_Value)+AA712*$N712*SUMIF(Lists!$E$2:$E$133,'Quarterly Information'!$M712,Exchange_Value)+AA712*$P712*SUMIF(Lists!$E$2:$E$133,'Quarterly Information'!$O712,Exchange_Value)+AA712*$R712*SUMIF(Lists!$E$2:$E$133,'Quarterly Information'!$Q712,Exchange_Value)+AA712*$T712*SUMIF(Lists!$E$2:$E$133,'Quarterly Information'!$S712,Exchange_Value))/1000,AA712*SUMIF(Lists!$E$2:$E$133,$I712,Exchange_Value)/1000),1)</f>
        <v>0</v>
      </c>
      <c r="CE712" s="218">
        <f>ROUND(IF($I712="Other HFC Blend",(AB712*$L712*SUMIF(Lists!$E$2:$E$133,'Quarterly Information'!$K712,Exchange_Value)+AB712*$N712*SUMIF(Lists!$E$2:$E$133,'Quarterly Information'!$M712,Exchange_Value)+AB712*$P712*SUMIF(Lists!$E$2:$E$133,'Quarterly Information'!$O712,Exchange_Value)+AB712*$R712*SUMIF(Lists!$E$2:$E$133,'Quarterly Information'!$Q712,Exchange_Value)+AB712*$T712*SUMIF(Lists!$E$2:$E$133,'Quarterly Information'!$S712,Exchange_Value))/1000,AB712*SUMIF(Lists!$E$2:$E$133,$I712,Exchange_Value)/1000),1)</f>
        <v>0</v>
      </c>
      <c r="CF712" s="218">
        <f>ROUND(IF($I712="Other HFC Blend",(AC712*$L712*SUMIF(Lists!$E$2:$E$133,'Quarterly Information'!$K712,Exchange_Value)+AC712*$N712*SUMIF(Lists!$E$2:$E$133,'Quarterly Information'!$M712,Exchange_Value)+AC712*$P712*SUMIF(Lists!$E$2:$E$133,'Quarterly Information'!$O712,Exchange_Value)+AC712*$R712*SUMIF(Lists!$E$2:$E$133,'Quarterly Information'!$Q712,Exchange_Value)+AC712*$T712*SUMIF(Lists!$E$2:$E$133,'Quarterly Information'!$S712,Exchange_Value))/1000,AC712*SUMIF(Lists!$E$2:$E$133,$I712,Exchange_Value)/1000),1)</f>
        <v>0</v>
      </c>
      <c r="CG712" s="218">
        <f>ROUND(IF($I712="Other HFC Blend",(AD712*$L712*SUMIF(Lists!$E$2:$E$133,'Quarterly Information'!$K712,Exchange_Value)+AD712*$N712*SUMIF(Lists!$E$2:$E$133,'Quarterly Information'!$M712,Exchange_Value)+AD712*$P712*SUMIF(Lists!$E$2:$E$133,'Quarterly Information'!$O712,Exchange_Value)+AD712*$R712*SUMIF(Lists!$E$2:$E$133,'Quarterly Information'!$Q712,Exchange_Value)+AD712*$T712*SUMIF(Lists!$E$2:$E$133,'Quarterly Information'!$S712,Exchange_Value))/1000,AD712*SUMIF(Lists!$E$2:$E$133,$I712,Exchange_Value)/1000),1)</f>
        <v>0</v>
      </c>
      <c r="CH712" s="218">
        <f>ROUND(IF($I712="Other HFC Blend",(AE712*$L712*SUMIF(Lists!$E$2:$E$133,'Quarterly Information'!$K712,Exchange_Value)+AE712*$N712*SUMIF(Lists!$E$2:$E$133,'Quarterly Information'!$M712,Exchange_Value)+AE712*$P712*SUMIF(Lists!$E$2:$E$133,'Quarterly Information'!$O712,Exchange_Value)+AE712*$R712*SUMIF(Lists!$E$2:$E$133,'Quarterly Information'!$Q712,Exchange_Value)+AE712*$T712*SUMIF(Lists!$E$2:$E$133,'Quarterly Information'!$S712,Exchange_Value))/1000,AE712*SUMIF(Lists!$E$2:$E$133,$I712,Exchange_Value)/1000),1)</f>
        <v>0</v>
      </c>
      <c r="CI712" s="218">
        <f>ROUND(IF($I712="Other HFC Blend",(AF712*$L712*SUMIF(Lists!$E$2:$E$133,'Quarterly Information'!$K712,Exchange_Value)+AF712*$N712*SUMIF(Lists!$E$2:$E$133,'Quarterly Information'!$M712,Exchange_Value)+AF712*$P712*SUMIF(Lists!$E$2:$E$133,'Quarterly Information'!$O712,Exchange_Value)+AF712*$R712*SUMIF(Lists!$E$2:$E$133,'Quarterly Information'!$Q712,Exchange_Value)+AF712*$T712*SUMIF(Lists!$E$2:$E$133,'Quarterly Information'!$S712,Exchange_Value))/1000,AF712*SUMIF(Lists!$E$2:$E$133,$I712,Exchange_Value)/1000),1)</f>
        <v>0</v>
      </c>
    </row>
    <row r="713" spans="1:87" ht="14" x14ac:dyDescent="0.25">
      <c r="A713" s="39">
        <v>671</v>
      </c>
      <c r="B713" s="90" t="str">
        <f t="shared" si="471"/>
        <v/>
      </c>
      <c r="C713" s="159"/>
      <c r="D713" s="91"/>
      <c r="E713" s="174"/>
      <c r="F713" s="92"/>
      <c r="G713" s="93"/>
      <c r="H713" s="94"/>
      <c r="I713" s="92"/>
      <c r="J713" s="200"/>
      <c r="K713" s="210"/>
      <c r="L713" s="95"/>
      <c r="M713" s="92"/>
      <c r="N713" s="95"/>
      <c r="O713" s="92"/>
      <c r="P713" s="95"/>
      <c r="Q713" s="128"/>
      <c r="R713" s="95"/>
      <c r="S713" s="128"/>
      <c r="T713" s="211"/>
      <c r="U713" s="203"/>
      <c r="V713" s="92"/>
      <c r="W713" s="96"/>
      <c r="X713" s="92"/>
      <c r="Y713" s="220"/>
      <c r="Z713" s="226"/>
      <c r="AA713" s="165"/>
      <c r="AB713" s="165"/>
      <c r="AC713" s="165"/>
      <c r="AD713" s="165"/>
      <c r="AE713" s="165"/>
      <c r="AF713" s="168"/>
      <c r="AG713"/>
      <c r="AH713" s="107">
        <f t="shared" si="473"/>
        <v>0</v>
      </c>
      <c r="AI713" s="107">
        <f t="shared" si="474"/>
        <v>0</v>
      </c>
      <c r="AJ713" s="107">
        <f t="shared" si="475"/>
        <v>0</v>
      </c>
      <c r="AK713" s="107">
        <f t="shared" si="476"/>
        <v>0</v>
      </c>
      <c r="AL713" s="107">
        <f t="shared" si="477"/>
        <v>0</v>
      </c>
      <c r="AM713" s="107">
        <f t="shared" si="472"/>
        <v>0</v>
      </c>
      <c r="AO713" s="161" t="e">
        <f t="shared" si="478"/>
        <v>#DIV/0!</v>
      </c>
      <c r="AP713" s="161" t="e">
        <f t="shared" si="479"/>
        <v>#DIV/0!</v>
      </c>
      <c r="AQ713" s="161" t="e">
        <f t="shared" si="480"/>
        <v>#DIV/0!</v>
      </c>
      <c r="AR713" s="161" t="e">
        <f t="shared" si="481"/>
        <v>#DIV/0!</v>
      </c>
      <c r="AS713" s="161" t="e">
        <f t="shared" si="482"/>
        <v>#DIV/0!</v>
      </c>
      <c r="AT713" s="107">
        <f t="shared" si="483"/>
        <v>0</v>
      </c>
      <c r="AU713" s="161" t="e">
        <f t="shared" si="484"/>
        <v>#DIV/0!</v>
      </c>
      <c r="AV713" s="161" t="e">
        <f t="shared" si="485"/>
        <v>#DIV/0!</v>
      </c>
      <c r="AW713" s="161" t="e">
        <f t="shared" si="486"/>
        <v>#DIV/0!</v>
      </c>
      <c r="AX713" s="161" t="e">
        <f t="shared" si="487"/>
        <v>#DIV/0!</v>
      </c>
      <c r="AY713" s="161" t="e">
        <f t="shared" si="488"/>
        <v>#DIV/0!</v>
      </c>
      <c r="AZ713" s="107">
        <f t="shared" si="489"/>
        <v>0</v>
      </c>
      <c r="BA713" s="161" t="e">
        <f t="shared" si="490"/>
        <v>#DIV/0!</v>
      </c>
      <c r="BB713" s="161" t="e">
        <f t="shared" si="491"/>
        <v>#DIV/0!</v>
      </c>
      <c r="BC713" s="161" t="e">
        <f t="shared" si="492"/>
        <v>#DIV/0!</v>
      </c>
      <c r="BD713" s="161" t="e">
        <f t="shared" si="493"/>
        <v>#DIV/0!</v>
      </c>
      <c r="BE713" s="161" t="e">
        <f t="shared" si="494"/>
        <v>#DIV/0!</v>
      </c>
      <c r="BF713" s="107">
        <f t="shared" si="495"/>
        <v>0</v>
      </c>
      <c r="BG713" s="161" t="e">
        <f t="shared" si="496"/>
        <v>#DIV/0!</v>
      </c>
      <c r="BH713" s="161" t="e">
        <f t="shared" si="497"/>
        <v>#DIV/0!</v>
      </c>
      <c r="BI713" s="161" t="e">
        <f t="shared" si="498"/>
        <v>#DIV/0!</v>
      </c>
      <c r="BJ713" s="161" t="e">
        <f t="shared" si="499"/>
        <v>#DIV/0!</v>
      </c>
      <c r="BK713" s="161" t="e">
        <f t="shared" si="500"/>
        <v>#DIV/0!</v>
      </c>
      <c r="BL713" s="107">
        <f t="shared" si="501"/>
        <v>0</v>
      </c>
      <c r="BM713" s="161" t="e">
        <f t="shared" si="502"/>
        <v>#DIV/0!</v>
      </c>
      <c r="BN713" s="161" t="e">
        <f t="shared" si="503"/>
        <v>#DIV/0!</v>
      </c>
      <c r="BO713" s="161" t="e">
        <f t="shared" si="504"/>
        <v>#DIV/0!</v>
      </c>
      <c r="BP713" s="161" t="e">
        <f t="shared" si="505"/>
        <v>#DIV/0!</v>
      </c>
      <c r="BQ713" s="161" t="e">
        <f t="shared" si="506"/>
        <v>#DIV/0!</v>
      </c>
      <c r="BR713" s="107">
        <f t="shared" si="507"/>
        <v>0</v>
      </c>
      <c r="BS713" s="161" t="e">
        <f t="shared" si="508"/>
        <v>#DIV/0!</v>
      </c>
      <c r="BT713" s="161" t="e">
        <f t="shared" si="509"/>
        <v>#DIV/0!</v>
      </c>
      <c r="BU713" s="161" t="e">
        <f t="shared" si="510"/>
        <v>#DIV/0!</v>
      </c>
      <c r="BV713" s="161" t="e">
        <f t="shared" si="511"/>
        <v>#DIV/0!</v>
      </c>
      <c r="BW713" s="161" t="e">
        <f t="shared" si="512"/>
        <v>#DIV/0!</v>
      </c>
      <c r="BX713" s="107">
        <f t="shared" si="513"/>
        <v>0</v>
      </c>
      <c r="BZ713" s="40" t="e">
        <f>VLOOKUP(I713,Lists!$D$2:$D$19,1,FALSE)</f>
        <v>#N/A</v>
      </c>
      <c r="CA713" s="40" t="e">
        <f>VLOOKUP($I713,Blends!$B$2:$B$115,1,FALSE)</f>
        <v>#N/A</v>
      </c>
      <c r="CC713" s="218">
        <f>ROUND(IF($I713="Other HFC Blend",(Z713*$L713*SUMIF(Lists!$E$2:$E$133,'Quarterly Information'!$K713,Exchange_Value)+Z713*$N713*SUMIF(Lists!$E$2:$E$133,'Quarterly Information'!$M713,Exchange_Value)+Z713*$P713*SUMIF(Lists!$E$2:$E$133,'Quarterly Information'!$O713,Exchange_Value)+Z713*$R713*SUMIF(Lists!$E$2:$E$133,'Quarterly Information'!$Q713,Exchange_Value)+Z713*$T713*SUMIF(Lists!$E$2:$E$133,'Quarterly Information'!$S713,Exchange_Value))/1000,Z713*SUMIF(Lists!$E$2:$E$133,$I713,Exchange_Value)/1000),1)</f>
        <v>0</v>
      </c>
      <c r="CD713" s="218">
        <f>ROUND(IF($I713="Other HFC Blend",(AA713*$L713*SUMIF(Lists!$E$2:$E$133,'Quarterly Information'!$K713,Exchange_Value)+AA713*$N713*SUMIF(Lists!$E$2:$E$133,'Quarterly Information'!$M713,Exchange_Value)+AA713*$P713*SUMIF(Lists!$E$2:$E$133,'Quarterly Information'!$O713,Exchange_Value)+AA713*$R713*SUMIF(Lists!$E$2:$E$133,'Quarterly Information'!$Q713,Exchange_Value)+AA713*$T713*SUMIF(Lists!$E$2:$E$133,'Quarterly Information'!$S713,Exchange_Value))/1000,AA713*SUMIF(Lists!$E$2:$E$133,$I713,Exchange_Value)/1000),1)</f>
        <v>0</v>
      </c>
      <c r="CE713" s="218">
        <f>ROUND(IF($I713="Other HFC Blend",(AB713*$L713*SUMIF(Lists!$E$2:$E$133,'Quarterly Information'!$K713,Exchange_Value)+AB713*$N713*SUMIF(Lists!$E$2:$E$133,'Quarterly Information'!$M713,Exchange_Value)+AB713*$P713*SUMIF(Lists!$E$2:$E$133,'Quarterly Information'!$O713,Exchange_Value)+AB713*$R713*SUMIF(Lists!$E$2:$E$133,'Quarterly Information'!$Q713,Exchange_Value)+AB713*$T713*SUMIF(Lists!$E$2:$E$133,'Quarterly Information'!$S713,Exchange_Value))/1000,AB713*SUMIF(Lists!$E$2:$E$133,$I713,Exchange_Value)/1000),1)</f>
        <v>0</v>
      </c>
      <c r="CF713" s="218">
        <f>ROUND(IF($I713="Other HFC Blend",(AC713*$L713*SUMIF(Lists!$E$2:$E$133,'Quarterly Information'!$K713,Exchange_Value)+AC713*$N713*SUMIF(Lists!$E$2:$E$133,'Quarterly Information'!$M713,Exchange_Value)+AC713*$P713*SUMIF(Lists!$E$2:$E$133,'Quarterly Information'!$O713,Exchange_Value)+AC713*$R713*SUMIF(Lists!$E$2:$E$133,'Quarterly Information'!$Q713,Exchange_Value)+AC713*$T713*SUMIF(Lists!$E$2:$E$133,'Quarterly Information'!$S713,Exchange_Value))/1000,AC713*SUMIF(Lists!$E$2:$E$133,$I713,Exchange_Value)/1000),1)</f>
        <v>0</v>
      </c>
      <c r="CG713" s="218">
        <f>ROUND(IF($I713="Other HFC Blend",(AD713*$L713*SUMIF(Lists!$E$2:$E$133,'Quarterly Information'!$K713,Exchange_Value)+AD713*$N713*SUMIF(Lists!$E$2:$E$133,'Quarterly Information'!$M713,Exchange_Value)+AD713*$P713*SUMIF(Lists!$E$2:$E$133,'Quarterly Information'!$O713,Exchange_Value)+AD713*$R713*SUMIF(Lists!$E$2:$E$133,'Quarterly Information'!$Q713,Exchange_Value)+AD713*$T713*SUMIF(Lists!$E$2:$E$133,'Quarterly Information'!$S713,Exchange_Value))/1000,AD713*SUMIF(Lists!$E$2:$E$133,$I713,Exchange_Value)/1000),1)</f>
        <v>0</v>
      </c>
      <c r="CH713" s="218">
        <f>ROUND(IF($I713="Other HFC Blend",(AE713*$L713*SUMIF(Lists!$E$2:$E$133,'Quarterly Information'!$K713,Exchange_Value)+AE713*$N713*SUMIF(Lists!$E$2:$E$133,'Quarterly Information'!$M713,Exchange_Value)+AE713*$P713*SUMIF(Lists!$E$2:$E$133,'Quarterly Information'!$O713,Exchange_Value)+AE713*$R713*SUMIF(Lists!$E$2:$E$133,'Quarterly Information'!$Q713,Exchange_Value)+AE713*$T713*SUMIF(Lists!$E$2:$E$133,'Quarterly Information'!$S713,Exchange_Value))/1000,AE713*SUMIF(Lists!$E$2:$E$133,$I713,Exchange_Value)/1000),1)</f>
        <v>0</v>
      </c>
      <c r="CI713" s="218">
        <f>ROUND(IF($I713="Other HFC Blend",(AF713*$L713*SUMIF(Lists!$E$2:$E$133,'Quarterly Information'!$K713,Exchange_Value)+AF713*$N713*SUMIF(Lists!$E$2:$E$133,'Quarterly Information'!$M713,Exchange_Value)+AF713*$P713*SUMIF(Lists!$E$2:$E$133,'Quarterly Information'!$O713,Exchange_Value)+AF713*$R713*SUMIF(Lists!$E$2:$E$133,'Quarterly Information'!$Q713,Exchange_Value)+AF713*$T713*SUMIF(Lists!$E$2:$E$133,'Quarterly Information'!$S713,Exchange_Value))/1000,AF713*SUMIF(Lists!$E$2:$E$133,$I713,Exchange_Value)/1000),1)</f>
        <v>0</v>
      </c>
    </row>
    <row r="714" spans="1:87" ht="14" x14ac:dyDescent="0.25">
      <c r="A714" s="39">
        <v>672</v>
      </c>
      <c r="B714" s="90" t="str">
        <f t="shared" si="471"/>
        <v/>
      </c>
      <c r="C714" s="159"/>
      <c r="D714" s="91"/>
      <c r="E714" s="174"/>
      <c r="F714" s="92"/>
      <c r="G714" s="93"/>
      <c r="H714" s="94"/>
      <c r="I714" s="92"/>
      <c r="J714" s="200"/>
      <c r="K714" s="210"/>
      <c r="L714" s="95"/>
      <c r="M714" s="92"/>
      <c r="N714" s="95"/>
      <c r="O714" s="92"/>
      <c r="P714" s="95"/>
      <c r="Q714" s="128"/>
      <c r="R714" s="95"/>
      <c r="S714" s="128"/>
      <c r="T714" s="211"/>
      <c r="U714" s="203"/>
      <c r="V714" s="92"/>
      <c r="W714" s="96"/>
      <c r="X714" s="92"/>
      <c r="Y714" s="220"/>
      <c r="Z714" s="226"/>
      <c r="AA714" s="165"/>
      <c r="AB714" s="165"/>
      <c r="AC714" s="165"/>
      <c r="AD714" s="165"/>
      <c r="AE714" s="165"/>
      <c r="AF714" s="168"/>
      <c r="AG714"/>
      <c r="AH714" s="107">
        <f t="shared" si="473"/>
        <v>0</v>
      </c>
      <c r="AI714" s="107">
        <f t="shared" si="474"/>
        <v>0</v>
      </c>
      <c r="AJ714" s="107">
        <f t="shared" si="475"/>
        <v>0</v>
      </c>
      <c r="AK714" s="107">
        <f t="shared" si="476"/>
        <v>0</v>
      </c>
      <c r="AL714" s="107">
        <f t="shared" si="477"/>
        <v>0</v>
      </c>
      <c r="AM714" s="107">
        <f t="shared" si="472"/>
        <v>0</v>
      </c>
      <c r="AO714" s="161" t="e">
        <f t="shared" si="478"/>
        <v>#DIV/0!</v>
      </c>
      <c r="AP714" s="161" t="e">
        <f t="shared" si="479"/>
        <v>#DIV/0!</v>
      </c>
      <c r="AQ714" s="161" t="e">
        <f t="shared" si="480"/>
        <v>#DIV/0!</v>
      </c>
      <c r="AR714" s="161" t="e">
        <f t="shared" si="481"/>
        <v>#DIV/0!</v>
      </c>
      <c r="AS714" s="161" t="e">
        <f t="shared" si="482"/>
        <v>#DIV/0!</v>
      </c>
      <c r="AT714" s="107">
        <f t="shared" si="483"/>
        <v>0</v>
      </c>
      <c r="AU714" s="161" t="e">
        <f t="shared" si="484"/>
        <v>#DIV/0!</v>
      </c>
      <c r="AV714" s="161" t="e">
        <f t="shared" si="485"/>
        <v>#DIV/0!</v>
      </c>
      <c r="AW714" s="161" t="e">
        <f t="shared" si="486"/>
        <v>#DIV/0!</v>
      </c>
      <c r="AX714" s="161" t="e">
        <f t="shared" si="487"/>
        <v>#DIV/0!</v>
      </c>
      <c r="AY714" s="161" t="e">
        <f t="shared" si="488"/>
        <v>#DIV/0!</v>
      </c>
      <c r="AZ714" s="107">
        <f t="shared" si="489"/>
        <v>0</v>
      </c>
      <c r="BA714" s="161" t="e">
        <f t="shared" si="490"/>
        <v>#DIV/0!</v>
      </c>
      <c r="BB714" s="161" t="e">
        <f t="shared" si="491"/>
        <v>#DIV/0!</v>
      </c>
      <c r="BC714" s="161" t="e">
        <f t="shared" si="492"/>
        <v>#DIV/0!</v>
      </c>
      <c r="BD714" s="161" t="e">
        <f t="shared" si="493"/>
        <v>#DIV/0!</v>
      </c>
      <c r="BE714" s="161" t="e">
        <f t="shared" si="494"/>
        <v>#DIV/0!</v>
      </c>
      <c r="BF714" s="107">
        <f t="shared" si="495"/>
        <v>0</v>
      </c>
      <c r="BG714" s="161" t="e">
        <f t="shared" si="496"/>
        <v>#DIV/0!</v>
      </c>
      <c r="BH714" s="161" t="e">
        <f t="shared" si="497"/>
        <v>#DIV/0!</v>
      </c>
      <c r="BI714" s="161" t="e">
        <f t="shared" si="498"/>
        <v>#DIV/0!</v>
      </c>
      <c r="BJ714" s="161" t="e">
        <f t="shared" si="499"/>
        <v>#DIV/0!</v>
      </c>
      <c r="BK714" s="161" t="e">
        <f t="shared" si="500"/>
        <v>#DIV/0!</v>
      </c>
      <c r="BL714" s="107">
        <f t="shared" si="501"/>
        <v>0</v>
      </c>
      <c r="BM714" s="161" t="e">
        <f t="shared" si="502"/>
        <v>#DIV/0!</v>
      </c>
      <c r="BN714" s="161" t="e">
        <f t="shared" si="503"/>
        <v>#DIV/0!</v>
      </c>
      <c r="BO714" s="161" t="e">
        <f t="shared" si="504"/>
        <v>#DIV/0!</v>
      </c>
      <c r="BP714" s="161" t="e">
        <f t="shared" si="505"/>
        <v>#DIV/0!</v>
      </c>
      <c r="BQ714" s="161" t="e">
        <f t="shared" si="506"/>
        <v>#DIV/0!</v>
      </c>
      <c r="BR714" s="107">
        <f t="shared" si="507"/>
        <v>0</v>
      </c>
      <c r="BS714" s="161" t="e">
        <f t="shared" si="508"/>
        <v>#DIV/0!</v>
      </c>
      <c r="BT714" s="161" t="e">
        <f t="shared" si="509"/>
        <v>#DIV/0!</v>
      </c>
      <c r="BU714" s="161" t="e">
        <f t="shared" si="510"/>
        <v>#DIV/0!</v>
      </c>
      <c r="BV714" s="161" t="e">
        <f t="shared" si="511"/>
        <v>#DIV/0!</v>
      </c>
      <c r="BW714" s="161" t="e">
        <f t="shared" si="512"/>
        <v>#DIV/0!</v>
      </c>
      <c r="BX714" s="107">
        <f t="shared" si="513"/>
        <v>0</v>
      </c>
      <c r="BZ714" s="40" t="e">
        <f>VLOOKUP(I714,Lists!$D$2:$D$19,1,FALSE)</f>
        <v>#N/A</v>
      </c>
      <c r="CA714" s="40" t="e">
        <f>VLOOKUP($I714,Blends!$B$2:$B$115,1,FALSE)</f>
        <v>#N/A</v>
      </c>
      <c r="CC714" s="218">
        <f>ROUND(IF($I714="Other HFC Blend",(Z714*$L714*SUMIF(Lists!$E$2:$E$133,'Quarterly Information'!$K714,Exchange_Value)+Z714*$N714*SUMIF(Lists!$E$2:$E$133,'Quarterly Information'!$M714,Exchange_Value)+Z714*$P714*SUMIF(Lists!$E$2:$E$133,'Quarterly Information'!$O714,Exchange_Value)+Z714*$R714*SUMIF(Lists!$E$2:$E$133,'Quarterly Information'!$Q714,Exchange_Value)+Z714*$T714*SUMIF(Lists!$E$2:$E$133,'Quarterly Information'!$S714,Exchange_Value))/1000,Z714*SUMIF(Lists!$E$2:$E$133,$I714,Exchange_Value)/1000),1)</f>
        <v>0</v>
      </c>
      <c r="CD714" s="218">
        <f>ROUND(IF($I714="Other HFC Blend",(AA714*$L714*SUMIF(Lists!$E$2:$E$133,'Quarterly Information'!$K714,Exchange_Value)+AA714*$N714*SUMIF(Lists!$E$2:$E$133,'Quarterly Information'!$M714,Exchange_Value)+AA714*$P714*SUMIF(Lists!$E$2:$E$133,'Quarterly Information'!$O714,Exchange_Value)+AA714*$R714*SUMIF(Lists!$E$2:$E$133,'Quarterly Information'!$Q714,Exchange_Value)+AA714*$T714*SUMIF(Lists!$E$2:$E$133,'Quarterly Information'!$S714,Exchange_Value))/1000,AA714*SUMIF(Lists!$E$2:$E$133,$I714,Exchange_Value)/1000),1)</f>
        <v>0</v>
      </c>
      <c r="CE714" s="218">
        <f>ROUND(IF($I714="Other HFC Blend",(AB714*$L714*SUMIF(Lists!$E$2:$E$133,'Quarterly Information'!$K714,Exchange_Value)+AB714*$N714*SUMIF(Lists!$E$2:$E$133,'Quarterly Information'!$M714,Exchange_Value)+AB714*$P714*SUMIF(Lists!$E$2:$E$133,'Quarterly Information'!$O714,Exchange_Value)+AB714*$R714*SUMIF(Lists!$E$2:$E$133,'Quarterly Information'!$Q714,Exchange_Value)+AB714*$T714*SUMIF(Lists!$E$2:$E$133,'Quarterly Information'!$S714,Exchange_Value))/1000,AB714*SUMIF(Lists!$E$2:$E$133,$I714,Exchange_Value)/1000),1)</f>
        <v>0</v>
      </c>
      <c r="CF714" s="218">
        <f>ROUND(IF($I714="Other HFC Blend",(AC714*$L714*SUMIF(Lists!$E$2:$E$133,'Quarterly Information'!$K714,Exchange_Value)+AC714*$N714*SUMIF(Lists!$E$2:$E$133,'Quarterly Information'!$M714,Exchange_Value)+AC714*$P714*SUMIF(Lists!$E$2:$E$133,'Quarterly Information'!$O714,Exchange_Value)+AC714*$R714*SUMIF(Lists!$E$2:$E$133,'Quarterly Information'!$Q714,Exchange_Value)+AC714*$T714*SUMIF(Lists!$E$2:$E$133,'Quarterly Information'!$S714,Exchange_Value))/1000,AC714*SUMIF(Lists!$E$2:$E$133,$I714,Exchange_Value)/1000),1)</f>
        <v>0</v>
      </c>
      <c r="CG714" s="218">
        <f>ROUND(IF($I714="Other HFC Blend",(AD714*$L714*SUMIF(Lists!$E$2:$E$133,'Quarterly Information'!$K714,Exchange_Value)+AD714*$N714*SUMIF(Lists!$E$2:$E$133,'Quarterly Information'!$M714,Exchange_Value)+AD714*$P714*SUMIF(Lists!$E$2:$E$133,'Quarterly Information'!$O714,Exchange_Value)+AD714*$R714*SUMIF(Lists!$E$2:$E$133,'Quarterly Information'!$Q714,Exchange_Value)+AD714*$T714*SUMIF(Lists!$E$2:$E$133,'Quarterly Information'!$S714,Exchange_Value))/1000,AD714*SUMIF(Lists!$E$2:$E$133,$I714,Exchange_Value)/1000),1)</f>
        <v>0</v>
      </c>
      <c r="CH714" s="218">
        <f>ROUND(IF($I714="Other HFC Blend",(AE714*$L714*SUMIF(Lists!$E$2:$E$133,'Quarterly Information'!$K714,Exchange_Value)+AE714*$N714*SUMIF(Lists!$E$2:$E$133,'Quarterly Information'!$M714,Exchange_Value)+AE714*$P714*SUMIF(Lists!$E$2:$E$133,'Quarterly Information'!$O714,Exchange_Value)+AE714*$R714*SUMIF(Lists!$E$2:$E$133,'Quarterly Information'!$Q714,Exchange_Value)+AE714*$T714*SUMIF(Lists!$E$2:$E$133,'Quarterly Information'!$S714,Exchange_Value))/1000,AE714*SUMIF(Lists!$E$2:$E$133,$I714,Exchange_Value)/1000),1)</f>
        <v>0</v>
      </c>
      <c r="CI714" s="218">
        <f>ROUND(IF($I714="Other HFC Blend",(AF714*$L714*SUMIF(Lists!$E$2:$E$133,'Quarterly Information'!$K714,Exchange_Value)+AF714*$N714*SUMIF(Lists!$E$2:$E$133,'Quarterly Information'!$M714,Exchange_Value)+AF714*$P714*SUMIF(Lists!$E$2:$E$133,'Quarterly Information'!$O714,Exchange_Value)+AF714*$R714*SUMIF(Lists!$E$2:$E$133,'Quarterly Information'!$Q714,Exchange_Value)+AF714*$T714*SUMIF(Lists!$E$2:$E$133,'Quarterly Information'!$S714,Exchange_Value))/1000,AF714*SUMIF(Lists!$E$2:$E$133,$I714,Exchange_Value)/1000),1)</f>
        <v>0</v>
      </c>
    </row>
    <row r="715" spans="1:87" ht="14" x14ac:dyDescent="0.25">
      <c r="A715" s="39">
        <v>673</v>
      </c>
      <c r="B715" s="90" t="str">
        <f t="shared" si="471"/>
        <v/>
      </c>
      <c r="C715" s="159"/>
      <c r="D715" s="91"/>
      <c r="E715" s="174"/>
      <c r="F715" s="92"/>
      <c r="G715" s="93"/>
      <c r="H715" s="94"/>
      <c r="I715" s="92"/>
      <c r="J715" s="200"/>
      <c r="K715" s="210"/>
      <c r="L715" s="95"/>
      <c r="M715" s="92"/>
      <c r="N715" s="95"/>
      <c r="O715" s="92"/>
      <c r="P715" s="95"/>
      <c r="Q715" s="128"/>
      <c r="R715" s="95"/>
      <c r="S715" s="128"/>
      <c r="T715" s="211"/>
      <c r="U715" s="203"/>
      <c r="V715" s="92"/>
      <c r="W715" s="96"/>
      <c r="X715" s="92"/>
      <c r="Y715" s="220"/>
      <c r="Z715" s="226"/>
      <c r="AA715" s="165"/>
      <c r="AB715" s="165"/>
      <c r="AC715" s="165"/>
      <c r="AD715" s="165"/>
      <c r="AE715" s="165"/>
      <c r="AF715" s="168"/>
      <c r="AG715"/>
      <c r="AH715" s="107">
        <f t="shared" si="473"/>
        <v>0</v>
      </c>
      <c r="AI715" s="107">
        <f t="shared" si="474"/>
        <v>0</v>
      </c>
      <c r="AJ715" s="107">
        <f t="shared" si="475"/>
        <v>0</v>
      </c>
      <c r="AK715" s="107">
        <f t="shared" si="476"/>
        <v>0</v>
      </c>
      <c r="AL715" s="107">
        <f t="shared" si="477"/>
        <v>0</v>
      </c>
      <c r="AM715" s="107">
        <f t="shared" si="472"/>
        <v>0</v>
      </c>
      <c r="AO715" s="161" t="e">
        <f t="shared" si="478"/>
        <v>#DIV/0!</v>
      </c>
      <c r="AP715" s="161" t="e">
        <f t="shared" si="479"/>
        <v>#DIV/0!</v>
      </c>
      <c r="AQ715" s="161" t="e">
        <f t="shared" si="480"/>
        <v>#DIV/0!</v>
      </c>
      <c r="AR715" s="161" t="e">
        <f t="shared" si="481"/>
        <v>#DIV/0!</v>
      </c>
      <c r="AS715" s="161" t="e">
        <f t="shared" si="482"/>
        <v>#DIV/0!</v>
      </c>
      <c r="AT715" s="107">
        <f t="shared" si="483"/>
        <v>0</v>
      </c>
      <c r="AU715" s="161" t="e">
        <f t="shared" si="484"/>
        <v>#DIV/0!</v>
      </c>
      <c r="AV715" s="161" t="e">
        <f t="shared" si="485"/>
        <v>#DIV/0!</v>
      </c>
      <c r="AW715" s="161" t="e">
        <f t="shared" si="486"/>
        <v>#DIV/0!</v>
      </c>
      <c r="AX715" s="161" t="e">
        <f t="shared" si="487"/>
        <v>#DIV/0!</v>
      </c>
      <c r="AY715" s="161" t="e">
        <f t="shared" si="488"/>
        <v>#DIV/0!</v>
      </c>
      <c r="AZ715" s="107">
        <f t="shared" si="489"/>
        <v>0</v>
      </c>
      <c r="BA715" s="161" t="e">
        <f t="shared" si="490"/>
        <v>#DIV/0!</v>
      </c>
      <c r="BB715" s="161" t="e">
        <f t="shared" si="491"/>
        <v>#DIV/0!</v>
      </c>
      <c r="BC715" s="161" t="e">
        <f t="shared" si="492"/>
        <v>#DIV/0!</v>
      </c>
      <c r="BD715" s="161" t="e">
        <f t="shared" si="493"/>
        <v>#DIV/0!</v>
      </c>
      <c r="BE715" s="161" t="e">
        <f t="shared" si="494"/>
        <v>#DIV/0!</v>
      </c>
      <c r="BF715" s="107">
        <f t="shared" si="495"/>
        <v>0</v>
      </c>
      <c r="BG715" s="161" t="e">
        <f t="shared" si="496"/>
        <v>#DIV/0!</v>
      </c>
      <c r="BH715" s="161" t="e">
        <f t="shared" si="497"/>
        <v>#DIV/0!</v>
      </c>
      <c r="BI715" s="161" t="e">
        <f t="shared" si="498"/>
        <v>#DIV/0!</v>
      </c>
      <c r="BJ715" s="161" t="e">
        <f t="shared" si="499"/>
        <v>#DIV/0!</v>
      </c>
      <c r="BK715" s="161" t="e">
        <f t="shared" si="500"/>
        <v>#DIV/0!</v>
      </c>
      <c r="BL715" s="107">
        <f t="shared" si="501"/>
        <v>0</v>
      </c>
      <c r="BM715" s="161" t="e">
        <f t="shared" si="502"/>
        <v>#DIV/0!</v>
      </c>
      <c r="BN715" s="161" t="e">
        <f t="shared" si="503"/>
        <v>#DIV/0!</v>
      </c>
      <c r="BO715" s="161" t="e">
        <f t="shared" si="504"/>
        <v>#DIV/0!</v>
      </c>
      <c r="BP715" s="161" t="e">
        <f t="shared" si="505"/>
        <v>#DIV/0!</v>
      </c>
      <c r="BQ715" s="161" t="e">
        <f t="shared" si="506"/>
        <v>#DIV/0!</v>
      </c>
      <c r="BR715" s="107">
        <f t="shared" si="507"/>
        <v>0</v>
      </c>
      <c r="BS715" s="161" t="e">
        <f t="shared" si="508"/>
        <v>#DIV/0!</v>
      </c>
      <c r="BT715" s="161" t="e">
        <f t="shared" si="509"/>
        <v>#DIV/0!</v>
      </c>
      <c r="BU715" s="161" t="e">
        <f t="shared" si="510"/>
        <v>#DIV/0!</v>
      </c>
      <c r="BV715" s="161" t="e">
        <f t="shared" si="511"/>
        <v>#DIV/0!</v>
      </c>
      <c r="BW715" s="161" t="e">
        <f t="shared" si="512"/>
        <v>#DIV/0!</v>
      </c>
      <c r="BX715" s="107">
        <f t="shared" si="513"/>
        <v>0</v>
      </c>
      <c r="BZ715" s="40" t="e">
        <f>VLOOKUP(I715,Lists!$D$2:$D$19,1,FALSE)</f>
        <v>#N/A</v>
      </c>
      <c r="CA715" s="40" t="e">
        <f>VLOOKUP($I715,Blends!$B$2:$B$115,1,FALSE)</f>
        <v>#N/A</v>
      </c>
      <c r="CC715" s="218">
        <f>ROUND(IF($I715="Other HFC Blend",(Z715*$L715*SUMIF(Lists!$E$2:$E$133,'Quarterly Information'!$K715,Exchange_Value)+Z715*$N715*SUMIF(Lists!$E$2:$E$133,'Quarterly Information'!$M715,Exchange_Value)+Z715*$P715*SUMIF(Lists!$E$2:$E$133,'Quarterly Information'!$O715,Exchange_Value)+Z715*$R715*SUMIF(Lists!$E$2:$E$133,'Quarterly Information'!$Q715,Exchange_Value)+Z715*$T715*SUMIF(Lists!$E$2:$E$133,'Quarterly Information'!$S715,Exchange_Value))/1000,Z715*SUMIF(Lists!$E$2:$E$133,$I715,Exchange_Value)/1000),1)</f>
        <v>0</v>
      </c>
      <c r="CD715" s="218">
        <f>ROUND(IF($I715="Other HFC Blend",(AA715*$L715*SUMIF(Lists!$E$2:$E$133,'Quarterly Information'!$K715,Exchange_Value)+AA715*$N715*SUMIF(Lists!$E$2:$E$133,'Quarterly Information'!$M715,Exchange_Value)+AA715*$P715*SUMIF(Lists!$E$2:$E$133,'Quarterly Information'!$O715,Exchange_Value)+AA715*$R715*SUMIF(Lists!$E$2:$E$133,'Quarterly Information'!$Q715,Exchange_Value)+AA715*$T715*SUMIF(Lists!$E$2:$E$133,'Quarterly Information'!$S715,Exchange_Value))/1000,AA715*SUMIF(Lists!$E$2:$E$133,$I715,Exchange_Value)/1000),1)</f>
        <v>0</v>
      </c>
      <c r="CE715" s="218">
        <f>ROUND(IF($I715="Other HFC Blend",(AB715*$L715*SUMIF(Lists!$E$2:$E$133,'Quarterly Information'!$K715,Exchange_Value)+AB715*$N715*SUMIF(Lists!$E$2:$E$133,'Quarterly Information'!$M715,Exchange_Value)+AB715*$P715*SUMIF(Lists!$E$2:$E$133,'Quarterly Information'!$O715,Exchange_Value)+AB715*$R715*SUMIF(Lists!$E$2:$E$133,'Quarterly Information'!$Q715,Exchange_Value)+AB715*$T715*SUMIF(Lists!$E$2:$E$133,'Quarterly Information'!$S715,Exchange_Value))/1000,AB715*SUMIF(Lists!$E$2:$E$133,$I715,Exchange_Value)/1000),1)</f>
        <v>0</v>
      </c>
      <c r="CF715" s="218">
        <f>ROUND(IF($I715="Other HFC Blend",(AC715*$L715*SUMIF(Lists!$E$2:$E$133,'Quarterly Information'!$K715,Exchange_Value)+AC715*$N715*SUMIF(Lists!$E$2:$E$133,'Quarterly Information'!$M715,Exchange_Value)+AC715*$P715*SUMIF(Lists!$E$2:$E$133,'Quarterly Information'!$O715,Exchange_Value)+AC715*$R715*SUMIF(Lists!$E$2:$E$133,'Quarterly Information'!$Q715,Exchange_Value)+AC715*$T715*SUMIF(Lists!$E$2:$E$133,'Quarterly Information'!$S715,Exchange_Value))/1000,AC715*SUMIF(Lists!$E$2:$E$133,$I715,Exchange_Value)/1000),1)</f>
        <v>0</v>
      </c>
      <c r="CG715" s="218">
        <f>ROUND(IF($I715="Other HFC Blend",(AD715*$L715*SUMIF(Lists!$E$2:$E$133,'Quarterly Information'!$K715,Exchange_Value)+AD715*$N715*SUMIF(Lists!$E$2:$E$133,'Quarterly Information'!$M715,Exchange_Value)+AD715*$P715*SUMIF(Lists!$E$2:$E$133,'Quarterly Information'!$O715,Exchange_Value)+AD715*$R715*SUMIF(Lists!$E$2:$E$133,'Quarterly Information'!$Q715,Exchange_Value)+AD715*$T715*SUMIF(Lists!$E$2:$E$133,'Quarterly Information'!$S715,Exchange_Value))/1000,AD715*SUMIF(Lists!$E$2:$E$133,$I715,Exchange_Value)/1000),1)</f>
        <v>0</v>
      </c>
      <c r="CH715" s="218">
        <f>ROUND(IF($I715="Other HFC Blend",(AE715*$L715*SUMIF(Lists!$E$2:$E$133,'Quarterly Information'!$K715,Exchange_Value)+AE715*$N715*SUMIF(Lists!$E$2:$E$133,'Quarterly Information'!$M715,Exchange_Value)+AE715*$P715*SUMIF(Lists!$E$2:$E$133,'Quarterly Information'!$O715,Exchange_Value)+AE715*$R715*SUMIF(Lists!$E$2:$E$133,'Quarterly Information'!$Q715,Exchange_Value)+AE715*$T715*SUMIF(Lists!$E$2:$E$133,'Quarterly Information'!$S715,Exchange_Value))/1000,AE715*SUMIF(Lists!$E$2:$E$133,$I715,Exchange_Value)/1000),1)</f>
        <v>0</v>
      </c>
      <c r="CI715" s="218">
        <f>ROUND(IF($I715="Other HFC Blend",(AF715*$L715*SUMIF(Lists!$E$2:$E$133,'Quarterly Information'!$K715,Exchange_Value)+AF715*$N715*SUMIF(Lists!$E$2:$E$133,'Quarterly Information'!$M715,Exchange_Value)+AF715*$P715*SUMIF(Lists!$E$2:$E$133,'Quarterly Information'!$O715,Exchange_Value)+AF715*$R715*SUMIF(Lists!$E$2:$E$133,'Quarterly Information'!$Q715,Exchange_Value)+AF715*$T715*SUMIF(Lists!$E$2:$E$133,'Quarterly Information'!$S715,Exchange_Value))/1000,AF715*SUMIF(Lists!$E$2:$E$133,$I715,Exchange_Value)/1000),1)</f>
        <v>0</v>
      </c>
    </row>
    <row r="716" spans="1:87" ht="14" x14ac:dyDescent="0.25">
      <c r="A716" s="39">
        <v>674</v>
      </c>
      <c r="B716" s="90" t="str">
        <f t="shared" si="471"/>
        <v/>
      </c>
      <c r="C716" s="159"/>
      <c r="D716" s="91"/>
      <c r="E716" s="174"/>
      <c r="F716" s="92"/>
      <c r="G716" s="93"/>
      <c r="H716" s="94"/>
      <c r="I716" s="92"/>
      <c r="J716" s="200"/>
      <c r="K716" s="210"/>
      <c r="L716" s="95"/>
      <c r="M716" s="92"/>
      <c r="N716" s="95"/>
      <c r="O716" s="92"/>
      <c r="P716" s="95"/>
      <c r="Q716" s="128"/>
      <c r="R716" s="95"/>
      <c r="S716" s="128"/>
      <c r="T716" s="211"/>
      <c r="U716" s="203"/>
      <c r="V716" s="92"/>
      <c r="W716" s="96"/>
      <c r="X716" s="92"/>
      <c r="Y716" s="220"/>
      <c r="Z716" s="226"/>
      <c r="AA716" s="165"/>
      <c r="AB716" s="165"/>
      <c r="AC716" s="165"/>
      <c r="AD716" s="165"/>
      <c r="AE716" s="165"/>
      <c r="AF716" s="168"/>
      <c r="AG716"/>
      <c r="AH716" s="107">
        <f t="shared" si="473"/>
        <v>0</v>
      </c>
      <c r="AI716" s="107">
        <f t="shared" si="474"/>
        <v>0</v>
      </c>
      <c r="AJ716" s="107">
        <f t="shared" si="475"/>
        <v>0</v>
      </c>
      <c r="AK716" s="107">
        <f t="shared" si="476"/>
        <v>0</v>
      </c>
      <c r="AL716" s="107">
        <f t="shared" si="477"/>
        <v>0</v>
      </c>
      <c r="AM716" s="107">
        <f t="shared" si="472"/>
        <v>0</v>
      </c>
      <c r="AO716" s="161" t="e">
        <f t="shared" si="478"/>
        <v>#DIV/0!</v>
      </c>
      <c r="AP716" s="161" t="e">
        <f t="shared" si="479"/>
        <v>#DIV/0!</v>
      </c>
      <c r="AQ716" s="161" t="e">
        <f t="shared" si="480"/>
        <v>#DIV/0!</v>
      </c>
      <c r="AR716" s="161" t="e">
        <f t="shared" si="481"/>
        <v>#DIV/0!</v>
      </c>
      <c r="AS716" s="161" t="e">
        <f t="shared" si="482"/>
        <v>#DIV/0!</v>
      </c>
      <c r="AT716" s="107">
        <f t="shared" si="483"/>
        <v>0</v>
      </c>
      <c r="AU716" s="161" t="e">
        <f t="shared" si="484"/>
        <v>#DIV/0!</v>
      </c>
      <c r="AV716" s="161" t="e">
        <f t="shared" si="485"/>
        <v>#DIV/0!</v>
      </c>
      <c r="AW716" s="161" t="e">
        <f t="shared" si="486"/>
        <v>#DIV/0!</v>
      </c>
      <c r="AX716" s="161" t="e">
        <f t="shared" si="487"/>
        <v>#DIV/0!</v>
      </c>
      <c r="AY716" s="161" t="e">
        <f t="shared" si="488"/>
        <v>#DIV/0!</v>
      </c>
      <c r="AZ716" s="107">
        <f t="shared" si="489"/>
        <v>0</v>
      </c>
      <c r="BA716" s="161" t="e">
        <f t="shared" si="490"/>
        <v>#DIV/0!</v>
      </c>
      <c r="BB716" s="161" t="e">
        <f t="shared" si="491"/>
        <v>#DIV/0!</v>
      </c>
      <c r="BC716" s="161" t="e">
        <f t="shared" si="492"/>
        <v>#DIV/0!</v>
      </c>
      <c r="BD716" s="161" t="e">
        <f t="shared" si="493"/>
        <v>#DIV/0!</v>
      </c>
      <c r="BE716" s="161" t="e">
        <f t="shared" si="494"/>
        <v>#DIV/0!</v>
      </c>
      <c r="BF716" s="107">
        <f t="shared" si="495"/>
        <v>0</v>
      </c>
      <c r="BG716" s="161" t="e">
        <f t="shared" si="496"/>
        <v>#DIV/0!</v>
      </c>
      <c r="BH716" s="161" t="e">
        <f t="shared" si="497"/>
        <v>#DIV/0!</v>
      </c>
      <c r="BI716" s="161" t="e">
        <f t="shared" si="498"/>
        <v>#DIV/0!</v>
      </c>
      <c r="BJ716" s="161" t="e">
        <f t="shared" si="499"/>
        <v>#DIV/0!</v>
      </c>
      <c r="BK716" s="161" t="e">
        <f t="shared" si="500"/>
        <v>#DIV/0!</v>
      </c>
      <c r="BL716" s="107">
        <f t="shared" si="501"/>
        <v>0</v>
      </c>
      <c r="BM716" s="161" t="e">
        <f t="shared" si="502"/>
        <v>#DIV/0!</v>
      </c>
      <c r="BN716" s="161" t="e">
        <f t="shared" si="503"/>
        <v>#DIV/0!</v>
      </c>
      <c r="BO716" s="161" t="e">
        <f t="shared" si="504"/>
        <v>#DIV/0!</v>
      </c>
      <c r="BP716" s="161" t="e">
        <f t="shared" si="505"/>
        <v>#DIV/0!</v>
      </c>
      <c r="BQ716" s="161" t="e">
        <f t="shared" si="506"/>
        <v>#DIV/0!</v>
      </c>
      <c r="BR716" s="107">
        <f t="shared" si="507"/>
        <v>0</v>
      </c>
      <c r="BS716" s="161" t="e">
        <f t="shared" si="508"/>
        <v>#DIV/0!</v>
      </c>
      <c r="BT716" s="161" t="e">
        <f t="shared" si="509"/>
        <v>#DIV/0!</v>
      </c>
      <c r="BU716" s="161" t="e">
        <f t="shared" si="510"/>
        <v>#DIV/0!</v>
      </c>
      <c r="BV716" s="161" t="e">
        <f t="shared" si="511"/>
        <v>#DIV/0!</v>
      </c>
      <c r="BW716" s="161" t="e">
        <f t="shared" si="512"/>
        <v>#DIV/0!</v>
      </c>
      <c r="BX716" s="107">
        <f t="shared" si="513"/>
        <v>0</v>
      </c>
      <c r="BZ716" s="40" t="e">
        <f>VLOOKUP(I716,Lists!$D$2:$D$19,1,FALSE)</f>
        <v>#N/A</v>
      </c>
      <c r="CA716" s="40" t="e">
        <f>VLOOKUP($I716,Blends!$B$2:$B$115,1,FALSE)</f>
        <v>#N/A</v>
      </c>
      <c r="CC716" s="218">
        <f>ROUND(IF($I716="Other HFC Blend",(Z716*$L716*SUMIF(Lists!$E$2:$E$133,'Quarterly Information'!$K716,Exchange_Value)+Z716*$N716*SUMIF(Lists!$E$2:$E$133,'Quarterly Information'!$M716,Exchange_Value)+Z716*$P716*SUMIF(Lists!$E$2:$E$133,'Quarterly Information'!$O716,Exchange_Value)+Z716*$R716*SUMIF(Lists!$E$2:$E$133,'Quarterly Information'!$Q716,Exchange_Value)+Z716*$T716*SUMIF(Lists!$E$2:$E$133,'Quarterly Information'!$S716,Exchange_Value))/1000,Z716*SUMIF(Lists!$E$2:$E$133,$I716,Exchange_Value)/1000),1)</f>
        <v>0</v>
      </c>
      <c r="CD716" s="218">
        <f>ROUND(IF($I716="Other HFC Blend",(AA716*$L716*SUMIF(Lists!$E$2:$E$133,'Quarterly Information'!$K716,Exchange_Value)+AA716*$N716*SUMIF(Lists!$E$2:$E$133,'Quarterly Information'!$M716,Exchange_Value)+AA716*$P716*SUMIF(Lists!$E$2:$E$133,'Quarterly Information'!$O716,Exchange_Value)+AA716*$R716*SUMIF(Lists!$E$2:$E$133,'Quarterly Information'!$Q716,Exchange_Value)+AA716*$T716*SUMIF(Lists!$E$2:$E$133,'Quarterly Information'!$S716,Exchange_Value))/1000,AA716*SUMIF(Lists!$E$2:$E$133,$I716,Exchange_Value)/1000),1)</f>
        <v>0</v>
      </c>
      <c r="CE716" s="218">
        <f>ROUND(IF($I716="Other HFC Blend",(AB716*$L716*SUMIF(Lists!$E$2:$E$133,'Quarterly Information'!$K716,Exchange_Value)+AB716*$N716*SUMIF(Lists!$E$2:$E$133,'Quarterly Information'!$M716,Exchange_Value)+AB716*$P716*SUMIF(Lists!$E$2:$E$133,'Quarterly Information'!$O716,Exchange_Value)+AB716*$R716*SUMIF(Lists!$E$2:$E$133,'Quarterly Information'!$Q716,Exchange_Value)+AB716*$T716*SUMIF(Lists!$E$2:$E$133,'Quarterly Information'!$S716,Exchange_Value))/1000,AB716*SUMIF(Lists!$E$2:$E$133,$I716,Exchange_Value)/1000),1)</f>
        <v>0</v>
      </c>
      <c r="CF716" s="218">
        <f>ROUND(IF($I716="Other HFC Blend",(AC716*$L716*SUMIF(Lists!$E$2:$E$133,'Quarterly Information'!$K716,Exchange_Value)+AC716*$N716*SUMIF(Lists!$E$2:$E$133,'Quarterly Information'!$M716,Exchange_Value)+AC716*$P716*SUMIF(Lists!$E$2:$E$133,'Quarterly Information'!$O716,Exchange_Value)+AC716*$R716*SUMIF(Lists!$E$2:$E$133,'Quarterly Information'!$Q716,Exchange_Value)+AC716*$T716*SUMIF(Lists!$E$2:$E$133,'Quarterly Information'!$S716,Exchange_Value))/1000,AC716*SUMIF(Lists!$E$2:$E$133,$I716,Exchange_Value)/1000),1)</f>
        <v>0</v>
      </c>
      <c r="CG716" s="218">
        <f>ROUND(IF($I716="Other HFC Blend",(AD716*$L716*SUMIF(Lists!$E$2:$E$133,'Quarterly Information'!$K716,Exchange_Value)+AD716*$N716*SUMIF(Lists!$E$2:$E$133,'Quarterly Information'!$M716,Exchange_Value)+AD716*$P716*SUMIF(Lists!$E$2:$E$133,'Quarterly Information'!$O716,Exchange_Value)+AD716*$R716*SUMIF(Lists!$E$2:$E$133,'Quarterly Information'!$Q716,Exchange_Value)+AD716*$T716*SUMIF(Lists!$E$2:$E$133,'Quarterly Information'!$S716,Exchange_Value))/1000,AD716*SUMIF(Lists!$E$2:$E$133,$I716,Exchange_Value)/1000),1)</f>
        <v>0</v>
      </c>
      <c r="CH716" s="218">
        <f>ROUND(IF($I716="Other HFC Blend",(AE716*$L716*SUMIF(Lists!$E$2:$E$133,'Quarterly Information'!$K716,Exchange_Value)+AE716*$N716*SUMIF(Lists!$E$2:$E$133,'Quarterly Information'!$M716,Exchange_Value)+AE716*$P716*SUMIF(Lists!$E$2:$E$133,'Quarterly Information'!$O716,Exchange_Value)+AE716*$R716*SUMIF(Lists!$E$2:$E$133,'Quarterly Information'!$Q716,Exchange_Value)+AE716*$T716*SUMIF(Lists!$E$2:$E$133,'Quarterly Information'!$S716,Exchange_Value))/1000,AE716*SUMIF(Lists!$E$2:$E$133,$I716,Exchange_Value)/1000),1)</f>
        <v>0</v>
      </c>
      <c r="CI716" s="218">
        <f>ROUND(IF($I716="Other HFC Blend",(AF716*$L716*SUMIF(Lists!$E$2:$E$133,'Quarterly Information'!$K716,Exchange_Value)+AF716*$N716*SUMIF(Lists!$E$2:$E$133,'Quarterly Information'!$M716,Exchange_Value)+AF716*$P716*SUMIF(Lists!$E$2:$E$133,'Quarterly Information'!$O716,Exchange_Value)+AF716*$R716*SUMIF(Lists!$E$2:$E$133,'Quarterly Information'!$Q716,Exchange_Value)+AF716*$T716*SUMIF(Lists!$E$2:$E$133,'Quarterly Information'!$S716,Exchange_Value))/1000,AF716*SUMIF(Lists!$E$2:$E$133,$I716,Exchange_Value)/1000),1)</f>
        <v>0</v>
      </c>
    </row>
    <row r="717" spans="1:87" ht="14" x14ac:dyDescent="0.25">
      <c r="A717" s="39">
        <v>675</v>
      </c>
      <c r="B717" s="90" t="str">
        <f t="shared" si="471"/>
        <v/>
      </c>
      <c r="C717" s="159"/>
      <c r="D717" s="91"/>
      <c r="E717" s="174"/>
      <c r="F717" s="92"/>
      <c r="G717" s="93"/>
      <c r="H717" s="94"/>
      <c r="I717" s="92"/>
      <c r="J717" s="200"/>
      <c r="K717" s="210"/>
      <c r="L717" s="95"/>
      <c r="M717" s="92"/>
      <c r="N717" s="95"/>
      <c r="O717" s="92"/>
      <c r="P717" s="95"/>
      <c r="Q717" s="128"/>
      <c r="R717" s="95"/>
      <c r="S717" s="128"/>
      <c r="T717" s="211"/>
      <c r="U717" s="203"/>
      <c r="V717" s="92"/>
      <c r="W717" s="96"/>
      <c r="X717" s="92"/>
      <c r="Y717" s="220"/>
      <c r="Z717" s="226"/>
      <c r="AA717" s="165"/>
      <c r="AB717" s="165"/>
      <c r="AC717" s="165"/>
      <c r="AD717" s="165"/>
      <c r="AE717" s="165"/>
      <c r="AF717" s="168"/>
      <c r="AG717"/>
      <c r="AH717" s="107">
        <f t="shared" si="473"/>
        <v>0</v>
      </c>
      <c r="AI717" s="107">
        <f t="shared" si="474"/>
        <v>0</v>
      </c>
      <c r="AJ717" s="107">
        <f t="shared" si="475"/>
        <v>0</v>
      </c>
      <c r="AK717" s="107">
        <f t="shared" si="476"/>
        <v>0</v>
      </c>
      <c r="AL717" s="107">
        <f t="shared" si="477"/>
        <v>0</v>
      </c>
      <c r="AM717" s="107">
        <f t="shared" si="472"/>
        <v>0</v>
      </c>
      <c r="AO717" s="161" t="e">
        <f t="shared" si="478"/>
        <v>#DIV/0!</v>
      </c>
      <c r="AP717" s="161" t="e">
        <f t="shared" si="479"/>
        <v>#DIV/0!</v>
      </c>
      <c r="AQ717" s="161" t="e">
        <f t="shared" si="480"/>
        <v>#DIV/0!</v>
      </c>
      <c r="AR717" s="161" t="e">
        <f t="shared" si="481"/>
        <v>#DIV/0!</v>
      </c>
      <c r="AS717" s="161" t="e">
        <f t="shared" si="482"/>
        <v>#DIV/0!</v>
      </c>
      <c r="AT717" s="107">
        <f t="shared" si="483"/>
        <v>0</v>
      </c>
      <c r="AU717" s="161" t="e">
        <f t="shared" si="484"/>
        <v>#DIV/0!</v>
      </c>
      <c r="AV717" s="161" t="e">
        <f t="shared" si="485"/>
        <v>#DIV/0!</v>
      </c>
      <c r="AW717" s="161" t="e">
        <f t="shared" si="486"/>
        <v>#DIV/0!</v>
      </c>
      <c r="AX717" s="161" t="e">
        <f t="shared" si="487"/>
        <v>#DIV/0!</v>
      </c>
      <c r="AY717" s="161" t="e">
        <f t="shared" si="488"/>
        <v>#DIV/0!</v>
      </c>
      <c r="AZ717" s="107">
        <f t="shared" si="489"/>
        <v>0</v>
      </c>
      <c r="BA717" s="161" t="e">
        <f t="shared" si="490"/>
        <v>#DIV/0!</v>
      </c>
      <c r="BB717" s="161" t="e">
        <f t="shared" si="491"/>
        <v>#DIV/0!</v>
      </c>
      <c r="BC717" s="161" t="e">
        <f t="shared" si="492"/>
        <v>#DIV/0!</v>
      </c>
      <c r="BD717" s="161" t="e">
        <f t="shared" si="493"/>
        <v>#DIV/0!</v>
      </c>
      <c r="BE717" s="161" t="e">
        <f t="shared" si="494"/>
        <v>#DIV/0!</v>
      </c>
      <c r="BF717" s="107">
        <f t="shared" si="495"/>
        <v>0</v>
      </c>
      <c r="BG717" s="161" t="e">
        <f t="shared" si="496"/>
        <v>#DIV/0!</v>
      </c>
      <c r="BH717" s="161" t="e">
        <f t="shared" si="497"/>
        <v>#DIV/0!</v>
      </c>
      <c r="BI717" s="161" t="e">
        <f t="shared" si="498"/>
        <v>#DIV/0!</v>
      </c>
      <c r="BJ717" s="161" t="e">
        <f t="shared" si="499"/>
        <v>#DIV/0!</v>
      </c>
      <c r="BK717" s="161" t="e">
        <f t="shared" si="500"/>
        <v>#DIV/0!</v>
      </c>
      <c r="BL717" s="107">
        <f t="shared" si="501"/>
        <v>0</v>
      </c>
      <c r="BM717" s="161" t="e">
        <f t="shared" si="502"/>
        <v>#DIV/0!</v>
      </c>
      <c r="BN717" s="161" t="e">
        <f t="shared" si="503"/>
        <v>#DIV/0!</v>
      </c>
      <c r="BO717" s="161" t="e">
        <f t="shared" si="504"/>
        <v>#DIV/0!</v>
      </c>
      <c r="BP717" s="161" t="e">
        <f t="shared" si="505"/>
        <v>#DIV/0!</v>
      </c>
      <c r="BQ717" s="161" t="e">
        <f t="shared" si="506"/>
        <v>#DIV/0!</v>
      </c>
      <c r="BR717" s="107">
        <f t="shared" si="507"/>
        <v>0</v>
      </c>
      <c r="BS717" s="161" t="e">
        <f t="shared" si="508"/>
        <v>#DIV/0!</v>
      </c>
      <c r="BT717" s="161" t="e">
        <f t="shared" si="509"/>
        <v>#DIV/0!</v>
      </c>
      <c r="BU717" s="161" t="e">
        <f t="shared" si="510"/>
        <v>#DIV/0!</v>
      </c>
      <c r="BV717" s="161" t="e">
        <f t="shared" si="511"/>
        <v>#DIV/0!</v>
      </c>
      <c r="BW717" s="161" t="e">
        <f t="shared" si="512"/>
        <v>#DIV/0!</v>
      </c>
      <c r="BX717" s="107">
        <f t="shared" si="513"/>
        <v>0</v>
      </c>
      <c r="BZ717" s="40" t="e">
        <f>VLOOKUP(I717,Lists!$D$2:$D$19,1,FALSE)</f>
        <v>#N/A</v>
      </c>
      <c r="CA717" s="40" t="e">
        <f>VLOOKUP($I717,Blends!$B$2:$B$115,1,FALSE)</f>
        <v>#N/A</v>
      </c>
      <c r="CC717" s="218">
        <f>ROUND(IF($I717="Other HFC Blend",(Z717*$L717*SUMIF(Lists!$E$2:$E$133,'Quarterly Information'!$K717,Exchange_Value)+Z717*$N717*SUMIF(Lists!$E$2:$E$133,'Quarterly Information'!$M717,Exchange_Value)+Z717*$P717*SUMIF(Lists!$E$2:$E$133,'Quarterly Information'!$O717,Exchange_Value)+Z717*$R717*SUMIF(Lists!$E$2:$E$133,'Quarterly Information'!$Q717,Exchange_Value)+Z717*$T717*SUMIF(Lists!$E$2:$E$133,'Quarterly Information'!$S717,Exchange_Value))/1000,Z717*SUMIF(Lists!$E$2:$E$133,$I717,Exchange_Value)/1000),1)</f>
        <v>0</v>
      </c>
      <c r="CD717" s="218">
        <f>ROUND(IF($I717="Other HFC Blend",(AA717*$L717*SUMIF(Lists!$E$2:$E$133,'Quarterly Information'!$K717,Exchange_Value)+AA717*$N717*SUMIF(Lists!$E$2:$E$133,'Quarterly Information'!$M717,Exchange_Value)+AA717*$P717*SUMIF(Lists!$E$2:$E$133,'Quarterly Information'!$O717,Exchange_Value)+AA717*$R717*SUMIF(Lists!$E$2:$E$133,'Quarterly Information'!$Q717,Exchange_Value)+AA717*$T717*SUMIF(Lists!$E$2:$E$133,'Quarterly Information'!$S717,Exchange_Value))/1000,AA717*SUMIF(Lists!$E$2:$E$133,$I717,Exchange_Value)/1000),1)</f>
        <v>0</v>
      </c>
      <c r="CE717" s="218">
        <f>ROUND(IF($I717="Other HFC Blend",(AB717*$L717*SUMIF(Lists!$E$2:$E$133,'Quarterly Information'!$K717,Exchange_Value)+AB717*$N717*SUMIF(Lists!$E$2:$E$133,'Quarterly Information'!$M717,Exchange_Value)+AB717*$P717*SUMIF(Lists!$E$2:$E$133,'Quarterly Information'!$O717,Exchange_Value)+AB717*$R717*SUMIF(Lists!$E$2:$E$133,'Quarterly Information'!$Q717,Exchange_Value)+AB717*$T717*SUMIF(Lists!$E$2:$E$133,'Quarterly Information'!$S717,Exchange_Value))/1000,AB717*SUMIF(Lists!$E$2:$E$133,$I717,Exchange_Value)/1000),1)</f>
        <v>0</v>
      </c>
      <c r="CF717" s="218">
        <f>ROUND(IF($I717="Other HFC Blend",(AC717*$L717*SUMIF(Lists!$E$2:$E$133,'Quarterly Information'!$K717,Exchange_Value)+AC717*$N717*SUMIF(Lists!$E$2:$E$133,'Quarterly Information'!$M717,Exchange_Value)+AC717*$P717*SUMIF(Lists!$E$2:$E$133,'Quarterly Information'!$O717,Exchange_Value)+AC717*$R717*SUMIF(Lists!$E$2:$E$133,'Quarterly Information'!$Q717,Exchange_Value)+AC717*$T717*SUMIF(Lists!$E$2:$E$133,'Quarterly Information'!$S717,Exchange_Value))/1000,AC717*SUMIF(Lists!$E$2:$E$133,$I717,Exchange_Value)/1000),1)</f>
        <v>0</v>
      </c>
      <c r="CG717" s="218">
        <f>ROUND(IF($I717="Other HFC Blend",(AD717*$L717*SUMIF(Lists!$E$2:$E$133,'Quarterly Information'!$K717,Exchange_Value)+AD717*$N717*SUMIF(Lists!$E$2:$E$133,'Quarterly Information'!$M717,Exchange_Value)+AD717*$P717*SUMIF(Lists!$E$2:$E$133,'Quarterly Information'!$O717,Exchange_Value)+AD717*$R717*SUMIF(Lists!$E$2:$E$133,'Quarterly Information'!$Q717,Exchange_Value)+AD717*$T717*SUMIF(Lists!$E$2:$E$133,'Quarterly Information'!$S717,Exchange_Value))/1000,AD717*SUMIF(Lists!$E$2:$E$133,$I717,Exchange_Value)/1000),1)</f>
        <v>0</v>
      </c>
      <c r="CH717" s="218">
        <f>ROUND(IF($I717="Other HFC Blend",(AE717*$L717*SUMIF(Lists!$E$2:$E$133,'Quarterly Information'!$K717,Exchange_Value)+AE717*$N717*SUMIF(Lists!$E$2:$E$133,'Quarterly Information'!$M717,Exchange_Value)+AE717*$P717*SUMIF(Lists!$E$2:$E$133,'Quarterly Information'!$O717,Exchange_Value)+AE717*$R717*SUMIF(Lists!$E$2:$E$133,'Quarterly Information'!$Q717,Exchange_Value)+AE717*$T717*SUMIF(Lists!$E$2:$E$133,'Quarterly Information'!$S717,Exchange_Value))/1000,AE717*SUMIF(Lists!$E$2:$E$133,$I717,Exchange_Value)/1000),1)</f>
        <v>0</v>
      </c>
      <c r="CI717" s="218">
        <f>ROUND(IF($I717="Other HFC Blend",(AF717*$L717*SUMIF(Lists!$E$2:$E$133,'Quarterly Information'!$K717,Exchange_Value)+AF717*$N717*SUMIF(Lists!$E$2:$E$133,'Quarterly Information'!$M717,Exchange_Value)+AF717*$P717*SUMIF(Lists!$E$2:$E$133,'Quarterly Information'!$O717,Exchange_Value)+AF717*$R717*SUMIF(Lists!$E$2:$E$133,'Quarterly Information'!$Q717,Exchange_Value)+AF717*$T717*SUMIF(Lists!$E$2:$E$133,'Quarterly Information'!$S717,Exchange_Value))/1000,AF717*SUMIF(Lists!$E$2:$E$133,$I717,Exchange_Value)/1000),1)</f>
        <v>0</v>
      </c>
    </row>
    <row r="718" spans="1:87" ht="14" x14ac:dyDescent="0.25">
      <c r="A718" s="39">
        <v>676</v>
      </c>
      <c r="B718" s="90" t="str">
        <f t="shared" si="471"/>
        <v/>
      </c>
      <c r="C718" s="159"/>
      <c r="D718" s="91"/>
      <c r="E718" s="174"/>
      <c r="F718" s="92"/>
      <c r="G718" s="93"/>
      <c r="H718" s="94"/>
      <c r="I718" s="92"/>
      <c r="J718" s="200"/>
      <c r="K718" s="210"/>
      <c r="L718" s="95"/>
      <c r="M718" s="92"/>
      <c r="N718" s="95"/>
      <c r="O718" s="92"/>
      <c r="P718" s="95"/>
      <c r="Q718" s="128"/>
      <c r="R718" s="95"/>
      <c r="S718" s="128"/>
      <c r="T718" s="211"/>
      <c r="U718" s="203"/>
      <c r="V718" s="92"/>
      <c r="W718" s="96"/>
      <c r="X718" s="92"/>
      <c r="Y718" s="220"/>
      <c r="Z718" s="226"/>
      <c r="AA718" s="165"/>
      <c r="AB718" s="165"/>
      <c r="AC718" s="165"/>
      <c r="AD718" s="165"/>
      <c r="AE718" s="165"/>
      <c r="AF718" s="168"/>
      <c r="AG718"/>
      <c r="AH718" s="107">
        <f t="shared" si="473"/>
        <v>0</v>
      </c>
      <c r="AI718" s="107">
        <f t="shared" si="474"/>
        <v>0</v>
      </c>
      <c r="AJ718" s="107">
        <f t="shared" si="475"/>
        <v>0</v>
      </c>
      <c r="AK718" s="107">
        <f t="shared" si="476"/>
        <v>0</v>
      </c>
      <c r="AL718" s="107">
        <f t="shared" si="477"/>
        <v>0</v>
      </c>
      <c r="AM718" s="107">
        <f t="shared" si="472"/>
        <v>0</v>
      </c>
      <c r="AO718" s="161" t="e">
        <f t="shared" si="478"/>
        <v>#DIV/0!</v>
      </c>
      <c r="AP718" s="161" t="e">
        <f t="shared" si="479"/>
        <v>#DIV/0!</v>
      </c>
      <c r="AQ718" s="161" t="e">
        <f t="shared" si="480"/>
        <v>#DIV/0!</v>
      </c>
      <c r="AR718" s="161" t="e">
        <f t="shared" si="481"/>
        <v>#DIV/0!</v>
      </c>
      <c r="AS718" s="161" t="e">
        <f t="shared" si="482"/>
        <v>#DIV/0!</v>
      </c>
      <c r="AT718" s="107">
        <f t="shared" si="483"/>
        <v>0</v>
      </c>
      <c r="AU718" s="161" t="e">
        <f t="shared" si="484"/>
        <v>#DIV/0!</v>
      </c>
      <c r="AV718" s="161" t="e">
        <f t="shared" si="485"/>
        <v>#DIV/0!</v>
      </c>
      <c r="AW718" s="161" t="e">
        <f t="shared" si="486"/>
        <v>#DIV/0!</v>
      </c>
      <c r="AX718" s="161" t="e">
        <f t="shared" si="487"/>
        <v>#DIV/0!</v>
      </c>
      <c r="AY718" s="161" t="e">
        <f t="shared" si="488"/>
        <v>#DIV/0!</v>
      </c>
      <c r="AZ718" s="107">
        <f t="shared" si="489"/>
        <v>0</v>
      </c>
      <c r="BA718" s="161" t="e">
        <f t="shared" si="490"/>
        <v>#DIV/0!</v>
      </c>
      <c r="BB718" s="161" t="e">
        <f t="shared" si="491"/>
        <v>#DIV/0!</v>
      </c>
      <c r="BC718" s="161" t="e">
        <f t="shared" si="492"/>
        <v>#DIV/0!</v>
      </c>
      <c r="BD718" s="161" t="e">
        <f t="shared" si="493"/>
        <v>#DIV/0!</v>
      </c>
      <c r="BE718" s="161" t="e">
        <f t="shared" si="494"/>
        <v>#DIV/0!</v>
      </c>
      <c r="BF718" s="107">
        <f t="shared" si="495"/>
        <v>0</v>
      </c>
      <c r="BG718" s="161" t="e">
        <f t="shared" si="496"/>
        <v>#DIV/0!</v>
      </c>
      <c r="BH718" s="161" t="e">
        <f t="shared" si="497"/>
        <v>#DIV/0!</v>
      </c>
      <c r="BI718" s="161" t="e">
        <f t="shared" si="498"/>
        <v>#DIV/0!</v>
      </c>
      <c r="BJ718" s="161" t="e">
        <f t="shared" si="499"/>
        <v>#DIV/0!</v>
      </c>
      <c r="BK718" s="161" t="e">
        <f t="shared" si="500"/>
        <v>#DIV/0!</v>
      </c>
      <c r="BL718" s="107">
        <f t="shared" si="501"/>
        <v>0</v>
      </c>
      <c r="BM718" s="161" t="e">
        <f t="shared" si="502"/>
        <v>#DIV/0!</v>
      </c>
      <c r="BN718" s="161" t="e">
        <f t="shared" si="503"/>
        <v>#DIV/0!</v>
      </c>
      <c r="BO718" s="161" t="e">
        <f t="shared" si="504"/>
        <v>#DIV/0!</v>
      </c>
      <c r="BP718" s="161" t="e">
        <f t="shared" si="505"/>
        <v>#DIV/0!</v>
      </c>
      <c r="BQ718" s="161" t="e">
        <f t="shared" si="506"/>
        <v>#DIV/0!</v>
      </c>
      <c r="BR718" s="107">
        <f t="shared" si="507"/>
        <v>0</v>
      </c>
      <c r="BS718" s="161" t="e">
        <f t="shared" si="508"/>
        <v>#DIV/0!</v>
      </c>
      <c r="BT718" s="161" t="e">
        <f t="shared" si="509"/>
        <v>#DIV/0!</v>
      </c>
      <c r="BU718" s="161" t="e">
        <f t="shared" si="510"/>
        <v>#DIV/0!</v>
      </c>
      <c r="BV718" s="161" t="e">
        <f t="shared" si="511"/>
        <v>#DIV/0!</v>
      </c>
      <c r="BW718" s="161" t="e">
        <f t="shared" si="512"/>
        <v>#DIV/0!</v>
      </c>
      <c r="BX718" s="107">
        <f t="shared" si="513"/>
        <v>0</v>
      </c>
      <c r="BZ718" s="40" t="e">
        <f>VLOOKUP(I718,Lists!$D$2:$D$19,1,FALSE)</f>
        <v>#N/A</v>
      </c>
      <c r="CA718" s="40" t="e">
        <f>VLOOKUP($I718,Blends!$B$2:$B$115,1,FALSE)</f>
        <v>#N/A</v>
      </c>
      <c r="CC718" s="218">
        <f>ROUND(IF($I718="Other HFC Blend",(Z718*$L718*SUMIF(Lists!$E$2:$E$133,'Quarterly Information'!$K718,Exchange_Value)+Z718*$N718*SUMIF(Lists!$E$2:$E$133,'Quarterly Information'!$M718,Exchange_Value)+Z718*$P718*SUMIF(Lists!$E$2:$E$133,'Quarterly Information'!$O718,Exchange_Value)+Z718*$R718*SUMIF(Lists!$E$2:$E$133,'Quarterly Information'!$Q718,Exchange_Value)+Z718*$T718*SUMIF(Lists!$E$2:$E$133,'Quarterly Information'!$S718,Exchange_Value))/1000,Z718*SUMIF(Lists!$E$2:$E$133,$I718,Exchange_Value)/1000),1)</f>
        <v>0</v>
      </c>
      <c r="CD718" s="218">
        <f>ROUND(IF($I718="Other HFC Blend",(AA718*$L718*SUMIF(Lists!$E$2:$E$133,'Quarterly Information'!$K718,Exchange_Value)+AA718*$N718*SUMIF(Lists!$E$2:$E$133,'Quarterly Information'!$M718,Exchange_Value)+AA718*$P718*SUMIF(Lists!$E$2:$E$133,'Quarterly Information'!$O718,Exchange_Value)+AA718*$R718*SUMIF(Lists!$E$2:$E$133,'Quarterly Information'!$Q718,Exchange_Value)+AA718*$T718*SUMIF(Lists!$E$2:$E$133,'Quarterly Information'!$S718,Exchange_Value))/1000,AA718*SUMIF(Lists!$E$2:$E$133,$I718,Exchange_Value)/1000),1)</f>
        <v>0</v>
      </c>
      <c r="CE718" s="218">
        <f>ROUND(IF($I718="Other HFC Blend",(AB718*$L718*SUMIF(Lists!$E$2:$E$133,'Quarterly Information'!$K718,Exchange_Value)+AB718*$N718*SUMIF(Lists!$E$2:$E$133,'Quarterly Information'!$M718,Exchange_Value)+AB718*$P718*SUMIF(Lists!$E$2:$E$133,'Quarterly Information'!$O718,Exchange_Value)+AB718*$R718*SUMIF(Lists!$E$2:$E$133,'Quarterly Information'!$Q718,Exchange_Value)+AB718*$T718*SUMIF(Lists!$E$2:$E$133,'Quarterly Information'!$S718,Exchange_Value))/1000,AB718*SUMIF(Lists!$E$2:$E$133,$I718,Exchange_Value)/1000),1)</f>
        <v>0</v>
      </c>
      <c r="CF718" s="218">
        <f>ROUND(IF($I718="Other HFC Blend",(AC718*$L718*SUMIF(Lists!$E$2:$E$133,'Quarterly Information'!$K718,Exchange_Value)+AC718*$N718*SUMIF(Lists!$E$2:$E$133,'Quarterly Information'!$M718,Exchange_Value)+AC718*$P718*SUMIF(Lists!$E$2:$E$133,'Quarterly Information'!$O718,Exchange_Value)+AC718*$R718*SUMIF(Lists!$E$2:$E$133,'Quarterly Information'!$Q718,Exchange_Value)+AC718*$T718*SUMIF(Lists!$E$2:$E$133,'Quarterly Information'!$S718,Exchange_Value))/1000,AC718*SUMIF(Lists!$E$2:$E$133,$I718,Exchange_Value)/1000),1)</f>
        <v>0</v>
      </c>
      <c r="CG718" s="218">
        <f>ROUND(IF($I718="Other HFC Blend",(AD718*$L718*SUMIF(Lists!$E$2:$E$133,'Quarterly Information'!$K718,Exchange_Value)+AD718*$N718*SUMIF(Lists!$E$2:$E$133,'Quarterly Information'!$M718,Exchange_Value)+AD718*$P718*SUMIF(Lists!$E$2:$E$133,'Quarterly Information'!$O718,Exchange_Value)+AD718*$R718*SUMIF(Lists!$E$2:$E$133,'Quarterly Information'!$Q718,Exchange_Value)+AD718*$T718*SUMIF(Lists!$E$2:$E$133,'Quarterly Information'!$S718,Exchange_Value))/1000,AD718*SUMIF(Lists!$E$2:$E$133,$I718,Exchange_Value)/1000),1)</f>
        <v>0</v>
      </c>
      <c r="CH718" s="218">
        <f>ROUND(IF($I718="Other HFC Blend",(AE718*$L718*SUMIF(Lists!$E$2:$E$133,'Quarterly Information'!$K718,Exchange_Value)+AE718*$N718*SUMIF(Lists!$E$2:$E$133,'Quarterly Information'!$M718,Exchange_Value)+AE718*$P718*SUMIF(Lists!$E$2:$E$133,'Quarterly Information'!$O718,Exchange_Value)+AE718*$R718*SUMIF(Lists!$E$2:$E$133,'Quarterly Information'!$Q718,Exchange_Value)+AE718*$T718*SUMIF(Lists!$E$2:$E$133,'Quarterly Information'!$S718,Exchange_Value))/1000,AE718*SUMIF(Lists!$E$2:$E$133,$I718,Exchange_Value)/1000),1)</f>
        <v>0</v>
      </c>
      <c r="CI718" s="218">
        <f>ROUND(IF($I718="Other HFC Blend",(AF718*$L718*SUMIF(Lists!$E$2:$E$133,'Quarterly Information'!$K718,Exchange_Value)+AF718*$N718*SUMIF(Lists!$E$2:$E$133,'Quarterly Information'!$M718,Exchange_Value)+AF718*$P718*SUMIF(Lists!$E$2:$E$133,'Quarterly Information'!$O718,Exchange_Value)+AF718*$R718*SUMIF(Lists!$E$2:$E$133,'Quarterly Information'!$Q718,Exchange_Value)+AF718*$T718*SUMIF(Lists!$E$2:$E$133,'Quarterly Information'!$S718,Exchange_Value))/1000,AF718*SUMIF(Lists!$E$2:$E$133,$I718,Exchange_Value)/1000),1)</f>
        <v>0</v>
      </c>
    </row>
    <row r="719" spans="1:87" ht="14" x14ac:dyDescent="0.25">
      <c r="A719" s="39">
        <v>677</v>
      </c>
      <c r="B719" s="90" t="str">
        <f t="shared" si="471"/>
        <v/>
      </c>
      <c r="C719" s="159"/>
      <c r="D719" s="91"/>
      <c r="E719" s="174"/>
      <c r="F719" s="92"/>
      <c r="G719" s="93"/>
      <c r="H719" s="94"/>
      <c r="I719" s="92"/>
      <c r="J719" s="200"/>
      <c r="K719" s="210"/>
      <c r="L719" s="95"/>
      <c r="M719" s="92"/>
      <c r="N719" s="95"/>
      <c r="O719" s="92"/>
      <c r="P719" s="95"/>
      <c r="Q719" s="128"/>
      <c r="R719" s="95"/>
      <c r="S719" s="128"/>
      <c r="T719" s="211"/>
      <c r="U719" s="203"/>
      <c r="V719" s="92"/>
      <c r="W719" s="96"/>
      <c r="X719" s="92"/>
      <c r="Y719" s="220"/>
      <c r="Z719" s="226"/>
      <c r="AA719" s="165"/>
      <c r="AB719" s="165"/>
      <c r="AC719" s="165"/>
      <c r="AD719" s="165"/>
      <c r="AE719" s="165"/>
      <c r="AF719" s="168"/>
      <c r="AG719"/>
      <c r="AH719" s="107">
        <f t="shared" si="473"/>
        <v>0</v>
      </c>
      <c r="AI719" s="107">
        <f t="shared" si="474"/>
        <v>0</v>
      </c>
      <c r="AJ719" s="107">
        <f t="shared" si="475"/>
        <v>0</v>
      </c>
      <c r="AK719" s="107">
        <f t="shared" si="476"/>
        <v>0</v>
      </c>
      <c r="AL719" s="107">
        <f t="shared" si="477"/>
        <v>0</v>
      </c>
      <c r="AM719" s="107">
        <f t="shared" si="472"/>
        <v>0</v>
      </c>
      <c r="AO719" s="161" t="e">
        <f t="shared" si="478"/>
        <v>#DIV/0!</v>
      </c>
      <c r="AP719" s="161" t="e">
        <f t="shared" si="479"/>
        <v>#DIV/0!</v>
      </c>
      <c r="AQ719" s="161" t="e">
        <f t="shared" si="480"/>
        <v>#DIV/0!</v>
      </c>
      <c r="AR719" s="161" t="e">
        <f t="shared" si="481"/>
        <v>#DIV/0!</v>
      </c>
      <c r="AS719" s="161" t="e">
        <f t="shared" si="482"/>
        <v>#DIV/0!</v>
      </c>
      <c r="AT719" s="107">
        <f t="shared" si="483"/>
        <v>0</v>
      </c>
      <c r="AU719" s="161" t="e">
        <f t="shared" si="484"/>
        <v>#DIV/0!</v>
      </c>
      <c r="AV719" s="161" t="e">
        <f t="shared" si="485"/>
        <v>#DIV/0!</v>
      </c>
      <c r="AW719" s="161" t="e">
        <f t="shared" si="486"/>
        <v>#DIV/0!</v>
      </c>
      <c r="AX719" s="161" t="e">
        <f t="shared" si="487"/>
        <v>#DIV/0!</v>
      </c>
      <c r="AY719" s="161" t="e">
        <f t="shared" si="488"/>
        <v>#DIV/0!</v>
      </c>
      <c r="AZ719" s="107">
        <f t="shared" si="489"/>
        <v>0</v>
      </c>
      <c r="BA719" s="161" t="e">
        <f t="shared" si="490"/>
        <v>#DIV/0!</v>
      </c>
      <c r="BB719" s="161" t="e">
        <f t="shared" si="491"/>
        <v>#DIV/0!</v>
      </c>
      <c r="BC719" s="161" t="e">
        <f t="shared" si="492"/>
        <v>#DIV/0!</v>
      </c>
      <c r="BD719" s="161" t="e">
        <f t="shared" si="493"/>
        <v>#DIV/0!</v>
      </c>
      <c r="BE719" s="161" t="e">
        <f t="shared" si="494"/>
        <v>#DIV/0!</v>
      </c>
      <c r="BF719" s="107">
        <f t="shared" si="495"/>
        <v>0</v>
      </c>
      <c r="BG719" s="161" t="e">
        <f t="shared" si="496"/>
        <v>#DIV/0!</v>
      </c>
      <c r="BH719" s="161" t="e">
        <f t="shared" si="497"/>
        <v>#DIV/0!</v>
      </c>
      <c r="BI719" s="161" t="e">
        <f t="shared" si="498"/>
        <v>#DIV/0!</v>
      </c>
      <c r="BJ719" s="161" t="e">
        <f t="shared" si="499"/>
        <v>#DIV/0!</v>
      </c>
      <c r="BK719" s="161" t="e">
        <f t="shared" si="500"/>
        <v>#DIV/0!</v>
      </c>
      <c r="BL719" s="107">
        <f t="shared" si="501"/>
        <v>0</v>
      </c>
      <c r="BM719" s="161" t="e">
        <f t="shared" si="502"/>
        <v>#DIV/0!</v>
      </c>
      <c r="BN719" s="161" t="e">
        <f t="shared" si="503"/>
        <v>#DIV/0!</v>
      </c>
      <c r="BO719" s="161" t="e">
        <f t="shared" si="504"/>
        <v>#DIV/0!</v>
      </c>
      <c r="BP719" s="161" t="e">
        <f t="shared" si="505"/>
        <v>#DIV/0!</v>
      </c>
      <c r="BQ719" s="161" t="e">
        <f t="shared" si="506"/>
        <v>#DIV/0!</v>
      </c>
      <c r="BR719" s="107">
        <f t="shared" si="507"/>
        <v>0</v>
      </c>
      <c r="BS719" s="161" t="e">
        <f t="shared" si="508"/>
        <v>#DIV/0!</v>
      </c>
      <c r="BT719" s="161" t="e">
        <f t="shared" si="509"/>
        <v>#DIV/0!</v>
      </c>
      <c r="BU719" s="161" t="e">
        <f t="shared" si="510"/>
        <v>#DIV/0!</v>
      </c>
      <c r="BV719" s="161" t="e">
        <f t="shared" si="511"/>
        <v>#DIV/0!</v>
      </c>
      <c r="BW719" s="161" t="e">
        <f t="shared" si="512"/>
        <v>#DIV/0!</v>
      </c>
      <c r="BX719" s="107">
        <f t="shared" si="513"/>
        <v>0</v>
      </c>
      <c r="BZ719" s="40" t="e">
        <f>VLOOKUP(I719,Lists!$D$2:$D$19,1,FALSE)</f>
        <v>#N/A</v>
      </c>
      <c r="CA719" s="40" t="e">
        <f>VLOOKUP($I719,Blends!$B$2:$B$115,1,FALSE)</f>
        <v>#N/A</v>
      </c>
      <c r="CC719" s="218">
        <f>ROUND(IF($I719="Other HFC Blend",(Z719*$L719*SUMIF(Lists!$E$2:$E$133,'Quarterly Information'!$K719,Exchange_Value)+Z719*$N719*SUMIF(Lists!$E$2:$E$133,'Quarterly Information'!$M719,Exchange_Value)+Z719*$P719*SUMIF(Lists!$E$2:$E$133,'Quarterly Information'!$O719,Exchange_Value)+Z719*$R719*SUMIF(Lists!$E$2:$E$133,'Quarterly Information'!$Q719,Exchange_Value)+Z719*$T719*SUMIF(Lists!$E$2:$E$133,'Quarterly Information'!$S719,Exchange_Value))/1000,Z719*SUMIF(Lists!$E$2:$E$133,$I719,Exchange_Value)/1000),1)</f>
        <v>0</v>
      </c>
      <c r="CD719" s="218">
        <f>ROUND(IF($I719="Other HFC Blend",(AA719*$L719*SUMIF(Lists!$E$2:$E$133,'Quarterly Information'!$K719,Exchange_Value)+AA719*$N719*SUMIF(Lists!$E$2:$E$133,'Quarterly Information'!$M719,Exchange_Value)+AA719*$P719*SUMIF(Lists!$E$2:$E$133,'Quarterly Information'!$O719,Exchange_Value)+AA719*$R719*SUMIF(Lists!$E$2:$E$133,'Quarterly Information'!$Q719,Exchange_Value)+AA719*$T719*SUMIF(Lists!$E$2:$E$133,'Quarterly Information'!$S719,Exchange_Value))/1000,AA719*SUMIF(Lists!$E$2:$E$133,$I719,Exchange_Value)/1000),1)</f>
        <v>0</v>
      </c>
      <c r="CE719" s="218">
        <f>ROUND(IF($I719="Other HFC Blend",(AB719*$L719*SUMIF(Lists!$E$2:$E$133,'Quarterly Information'!$K719,Exchange_Value)+AB719*$N719*SUMIF(Lists!$E$2:$E$133,'Quarterly Information'!$M719,Exchange_Value)+AB719*$P719*SUMIF(Lists!$E$2:$E$133,'Quarterly Information'!$O719,Exchange_Value)+AB719*$R719*SUMIF(Lists!$E$2:$E$133,'Quarterly Information'!$Q719,Exchange_Value)+AB719*$T719*SUMIF(Lists!$E$2:$E$133,'Quarterly Information'!$S719,Exchange_Value))/1000,AB719*SUMIF(Lists!$E$2:$E$133,$I719,Exchange_Value)/1000),1)</f>
        <v>0</v>
      </c>
      <c r="CF719" s="218">
        <f>ROUND(IF($I719="Other HFC Blend",(AC719*$L719*SUMIF(Lists!$E$2:$E$133,'Quarterly Information'!$K719,Exchange_Value)+AC719*$N719*SUMIF(Lists!$E$2:$E$133,'Quarterly Information'!$M719,Exchange_Value)+AC719*$P719*SUMIF(Lists!$E$2:$E$133,'Quarterly Information'!$O719,Exchange_Value)+AC719*$R719*SUMIF(Lists!$E$2:$E$133,'Quarterly Information'!$Q719,Exchange_Value)+AC719*$T719*SUMIF(Lists!$E$2:$E$133,'Quarterly Information'!$S719,Exchange_Value))/1000,AC719*SUMIF(Lists!$E$2:$E$133,$I719,Exchange_Value)/1000),1)</f>
        <v>0</v>
      </c>
      <c r="CG719" s="218">
        <f>ROUND(IF($I719="Other HFC Blend",(AD719*$L719*SUMIF(Lists!$E$2:$E$133,'Quarterly Information'!$K719,Exchange_Value)+AD719*$N719*SUMIF(Lists!$E$2:$E$133,'Quarterly Information'!$M719,Exchange_Value)+AD719*$P719*SUMIF(Lists!$E$2:$E$133,'Quarterly Information'!$O719,Exchange_Value)+AD719*$R719*SUMIF(Lists!$E$2:$E$133,'Quarterly Information'!$Q719,Exchange_Value)+AD719*$T719*SUMIF(Lists!$E$2:$E$133,'Quarterly Information'!$S719,Exchange_Value))/1000,AD719*SUMIF(Lists!$E$2:$E$133,$I719,Exchange_Value)/1000),1)</f>
        <v>0</v>
      </c>
      <c r="CH719" s="218">
        <f>ROUND(IF($I719="Other HFC Blend",(AE719*$L719*SUMIF(Lists!$E$2:$E$133,'Quarterly Information'!$K719,Exchange_Value)+AE719*$N719*SUMIF(Lists!$E$2:$E$133,'Quarterly Information'!$M719,Exchange_Value)+AE719*$P719*SUMIF(Lists!$E$2:$E$133,'Quarterly Information'!$O719,Exchange_Value)+AE719*$R719*SUMIF(Lists!$E$2:$E$133,'Quarterly Information'!$Q719,Exchange_Value)+AE719*$T719*SUMIF(Lists!$E$2:$E$133,'Quarterly Information'!$S719,Exchange_Value))/1000,AE719*SUMIF(Lists!$E$2:$E$133,$I719,Exchange_Value)/1000),1)</f>
        <v>0</v>
      </c>
      <c r="CI719" s="218">
        <f>ROUND(IF($I719="Other HFC Blend",(AF719*$L719*SUMIF(Lists!$E$2:$E$133,'Quarterly Information'!$K719,Exchange_Value)+AF719*$N719*SUMIF(Lists!$E$2:$E$133,'Quarterly Information'!$M719,Exchange_Value)+AF719*$P719*SUMIF(Lists!$E$2:$E$133,'Quarterly Information'!$O719,Exchange_Value)+AF719*$R719*SUMIF(Lists!$E$2:$E$133,'Quarterly Information'!$Q719,Exchange_Value)+AF719*$T719*SUMIF(Lists!$E$2:$E$133,'Quarterly Information'!$S719,Exchange_Value))/1000,AF719*SUMIF(Lists!$E$2:$E$133,$I719,Exchange_Value)/1000),1)</f>
        <v>0</v>
      </c>
    </row>
    <row r="720" spans="1:87" ht="14" x14ac:dyDescent="0.25">
      <c r="A720" s="39">
        <v>678</v>
      </c>
      <c r="B720" s="90" t="str">
        <f t="shared" si="471"/>
        <v/>
      </c>
      <c r="C720" s="159"/>
      <c r="D720" s="91"/>
      <c r="E720" s="174"/>
      <c r="F720" s="92"/>
      <c r="G720" s="93"/>
      <c r="H720" s="94"/>
      <c r="I720" s="92"/>
      <c r="J720" s="200"/>
      <c r="K720" s="210"/>
      <c r="L720" s="95"/>
      <c r="M720" s="92"/>
      <c r="N720" s="95"/>
      <c r="O720" s="92"/>
      <c r="P720" s="95"/>
      <c r="Q720" s="128"/>
      <c r="R720" s="95"/>
      <c r="S720" s="128"/>
      <c r="T720" s="211"/>
      <c r="U720" s="203"/>
      <c r="V720" s="92"/>
      <c r="W720" s="96"/>
      <c r="X720" s="92"/>
      <c r="Y720" s="220"/>
      <c r="Z720" s="226"/>
      <c r="AA720" s="165"/>
      <c r="AB720" s="165"/>
      <c r="AC720" s="165"/>
      <c r="AD720" s="165"/>
      <c r="AE720" s="165"/>
      <c r="AF720" s="168"/>
      <c r="AG720"/>
      <c r="AH720" s="107">
        <f t="shared" si="473"/>
        <v>0</v>
      </c>
      <c r="AI720" s="107">
        <f t="shared" si="474"/>
        <v>0</v>
      </c>
      <c r="AJ720" s="107">
        <f t="shared" si="475"/>
        <v>0</v>
      </c>
      <c r="AK720" s="107">
        <f t="shared" si="476"/>
        <v>0</v>
      </c>
      <c r="AL720" s="107">
        <f t="shared" si="477"/>
        <v>0</v>
      </c>
      <c r="AM720" s="107">
        <f t="shared" si="472"/>
        <v>0</v>
      </c>
      <c r="AO720" s="161" t="e">
        <f t="shared" si="478"/>
        <v>#DIV/0!</v>
      </c>
      <c r="AP720" s="161" t="e">
        <f t="shared" si="479"/>
        <v>#DIV/0!</v>
      </c>
      <c r="AQ720" s="161" t="e">
        <f t="shared" si="480"/>
        <v>#DIV/0!</v>
      </c>
      <c r="AR720" s="161" t="e">
        <f t="shared" si="481"/>
        <v>#DIV/0!</v>
      </c>
      <c r="AS720" s="161" t="e">
        <f t="shared" si="482"/>
        <v>#DIV/0!</v>
      </c>
      <c r="AT720" s="107">
        <f t="shared" si="483"/>
        <v>0</v>
      </c>
      <c r="AU720" s="161" t="e">
        <f t="shared" si="484"/>
        <v>#DIV/0!</v>
      </c>
      <c r="AV720" s="161" t="e">
        <f t="shared" si="485"/>
        <v>#DIV/0!</v>
      </c>
      <c r="AW720" s="161" t="e">
        <f t="shared" si="486"/>
        <v>#DIV/0!</v>
      </c>
      <c r="AX720" s="161" t="e">
        <f t="shared" si="487"/>
        <v>#DIV/0!</v>
      </c>
      <c r="AY720" s="161" t="e">
        <f t="shared" si="488"/>
        <v>#DIV/0!</v>
      </c>
      <c r="AZ720" s="107">
        <f t="shared" si="489"/>
        <v>0</v>
      </c>
      <c r="BA720" s="161" t="e">
        <f t="shared" si="490"/>
        <v>#DIV/0!</v>
      </c>
      <c r="BB720" s="161" t="e">
        <f t="shared" si="491"/>
        <v>#DIV/0!</v>
      </c>
      <c r="BC720" s="161" t="e">
        <f t="shared" si="492"/>
        <v>#DIV/0!</v>
      </c>
      <c r="BD720" s="161" t="e">
        <f t="shared" si="493"/>
        <v>#DIV/0!</v>
      </c>
      <c r="BE720" s="161" t="e">
        <f t="shared" si="494"/>
        <v>#DIV/0!</v>
      </c>
      <c r="BF720" s="107">
        <f t="shared" si="495"/>
        <v>0</v>
      </c>
      <c r="BG720" s="161" t="e">
        <f t="shared" si="496"/>
        <v>#DIV/0!</v>
      </c>
      <c r="BH720" s="161" t="e">
        <f t="shared" si="497"/>
        <v>#DIV/0!</v>
      </c>
      <c r="BI720" s="161" t="e">
        <f t="shared" si="498"/>
        <v>#DIV/0!</v>
      </c>
      <c r="BJ720" s="161" t="e">
        <f t="shared" si="499"/>
        <v>#DIV/0!</v>
      </c>
      <c r="BK720" s="161" t="e">
        <f t="shared" si="500"/>
        <v>#DIV/0!</v>
      </c>
      <c r="BL720" s="107">
        <f t="shared" si="501"/>
        <v>0</v>
      </c>
      <c r="BM720" s="161" t="e">
        <f t="shared" si="502"/>
        <v>#DIV/0!</v>
      </c>
      <c r="BN720" s="161" t="e">
        <f t="shared" si="503"/>
        <v>#DIV/0!</v>
      </c>
      <c r="BO720" s="161" t="e">
        <f t="shared" si="504"/>
        <v>#DIV/0!</v>
      </c>
      <c r="BP720" s="161" t="e">
        <f t="shared" si="505"/>
        <v>#DIV/0!</v>
      </c>
      <c r="BQ720" s="161" t="e">
        <f t="shared" si="506"/>
        <v>#DIV/0!</v>
      </c>
      <c r="BR720" s="107">
        <f t="shared" si="507"/>
        <v>0</v>
      </c>
      <c r="BS720" s="161" t="e">
        <f t="shared" si="508"/>
        <v>#DIV/0!</v>
      </c>
      <c r="BT720" s="161" t="e">
        <f t="shared" si="509"/>
        <v>#DIV/0!</v>
      </c>
      <c r="BU720" s="161" t="e">
        <f t="shared" si="510"/>
        <v>#DIV/0!</v>
      </c>
      <c r="BV720" s="161" t="e">
        <f t="shared" si="511"/>
        <v>#DIV/0!</v>
      </c>
      <c r="BW720" s="161" t="e">
        <f t="shared" si="512"/>
        <v>#DIV/0!</v>
      </c>
      <c r="BX720" s="107">
        <f t="shared" si="513"/>
        <v>0</v>
      </c>
      <c r="BZ720" s="40" t="e">
        <f>VLOOKUP(I720,Lists!$D$2:$D$19,1,FALSE)</f>
        <v>#N/A</v>
      </c>
      <c r="CA720" s="40" t="e">
        <f>VLOOKUP($I720,Blends!$B$2:$B$115,1,FALSE)</f>
        <v>#N/A</v>
      </c>
      <c r="CC720" s="218">
        <f>ROUND(IF($I720="Other HFC Blend",(Z720*$L720*SUMIF(Lists!$E$2:$E$133,'Quarterly Information'!$K720,Exchange_Value)+Z720*$N720*SUMIF(Lists!$E$2:$E$133,'Quarterly Information'!$M720,Exchange_Value)+Z720*$P720*SUMIF(Lists!$E$2:$E$133,'Quarterly Information'!$O720,Exchange_Value)+Z720*$R720*SUMIF(Lists!$E$2:$E$133,'Quarterly Information'!$Q720,Exchange_Value)+Z720*$T720*SUMIF(Lists!$E$2:$E$133,'Quarterly Information'!$S720,Exchange_Value))/1000,Z720*SUMIF(Lists!$E$2:$E$133,$I720,Exchange_Value)/1000),1)</f>
        <v>0</v>
      </c>
      <c r="CD720" s="218">
        <f>ROUND(IF($I720="Other HFC Blend",(AA720*$L720*SUMIF(Lists!$E$2:$E$133,'Quarterly Information'!$K720,Exchange_Value)+AA720*$N720*SUMIF(Lists!$E$2:$E$133,'Quarterly Information'!$M720,Exchange_Value)+AA720*$P720*SUMIF(Lists!$E$2:$E$133,'Quarterly Information'!$O720,Exchange_Value)+AA720*$R720*SUMIF(Lists!$E$2:$E$133,'Quarterly Information'!$Q720,Exchange_Value)+AA720*$T720*SUMIF(Lists!$E$2:$E$133,'Quarterly Information'!$S720,Exchange_Value))/1000,AA720*SUMIF(Lists!$E$2:$E$133,$I720,Exchange_Value)/1000),1)</f>
        <v>0</v>
      </c>
      <c r="CE720" s="218">
        <f>ROUND(IF($I720="Other HFC Blend",(AB720*$L720*SUMIF(Lists!$E$2:$E$133,'Quarterly Information'!$K720,Exchange_Value)+AB720*$N720*SUMIF(Lists!$E$2:$E$133,'Quarterly Information'!$M720,Exchange_Value)+AB720*$P720*SUMIF(Lists!$E$2:$E$133,'Quarterly Information'!$O720,Exchange_Value)+AB720*$R720*SUMIF(Lists!$E$2:$E$133,'Quarterly Information'!$Q720,Exchange_Value)+AB720*$T720*SUMIF(Lists!$E$2:$E$133,'Quarterly Information'!$S720,Exchange_Value))/1000,AB720*SUMIF(Lists!$E$2:$E$133,$I720,Exchange_Value)/1000),1)</f>
        <v>0</v>
      </c>
      <c r="CF720" s="218">
        <f>ROUND(IF($I720="Other HFC Blend",(AC720*$L720*SUMIF(Lists!$E$2:$E$133,'Quarterly Information'!$K720,Exchange_Value)+AC720*$N720*SUMIF(Lists!$E$2:$E$133,'Quarterly Information'!$M720,Exchange_Value)+AC720*$P720*SUMIF(Lists!$E$2:$E$133,'Quarterly Information'!$O720,Exchange_Value)+AC720*$R720*SUMIF(Lists!$E$2:$E$133,'Quarterly Information'!$Q720,Exchange_Value)+AC720*$T720*SUMIF(Lists!$E$2:$E$133,'Quarterly Information'!$S720,Exchange_Value))/1000,AC720*SUMIF(Lists!$E$2:$E$133,$I720,Exchange_Value)/1000),1)</f>
        <v>0</v>
      </c>
      <c r="CG720" s="218">
        <f>ROUND(IF($I720="Other HFC Blend",(AD720*$L720*SUMIF(Lists!$E$2:$E$133,'Quarterly Information'!$K720,Exchange_Value)+AD720*$N720*SUMIF(Lists!$E$2:$E$133,'Quarterly Information'!$M720,Exchange_Value)+AD720*$P720*SUMIF(Lists!$E$2:$E$133,'Quarterly Information'!$O720,Exchange_Value)+AD720*$R720*SUMIF(Lists!$E$2:$E$133,'Quarterly Information'!$Q720,Exchange_Value)+AD720*$T720*SUMIF(Lists!$E$2:$E$133,'Quarterly Information'!$S720,Exchange_Value))/1000,AD720*SUMIF(Lists!$E$2:$E$133,$I720,Exchange_Value)/1000),1)</f>
        <v>0</v>
      </c>
      <c r="CH720" s="218">
        <f>ROUND(IF($I720="Other HFC Blend",(AE720*$L720*SUMIF(Lists!$E$2:$E$133,'Quarterly Information'!$K720,Exchange_Value)+AE720*$N720*SUMIF(Lists!$E$2:$E$133,'Quarterly Information'!$M720,Exchange_Value)+AE720*$P720*SUMIF(Lists!$E$2:$E$133,'Quarterly Information'!$O720,Exchange_Value)+AE720*$R720*SUMIF(Lists!$E$2:$E$133,'Quarterly Information'!$Q720,Exchange_Value)+AE720*$T720*SUMIF(Lists!$E$2:$E$133,'Quarterly Information'!$S720,Exchange_Value))/1000,AE720*SUMIF(Lists!$E$2:$E$133,$I720,Exchange_Value)/1000),1)</f>
        <v>0</v>
      </c>
      <c r="CI720" s="218">
        <f>ROUND(IF($I720="Other HFC Blend",(AF720*$L720*SUMIF(Lists!$E$2:$E$133,'Quarterly Information'!$K720,Exchange_Value)+AF720*$N720*SUMIF(Lists!$E$2:$E$133,'Quarterly Information'!$M720,Exchange_Value)+AF720*$P720*SUMIF(Lists!$E$2:$E$133,'Quarterly Information'!$O720,Exchange_Value)+AF720*$R720*SUMIF(Lists!$E$2:$E$133,'Quarterly Information'!$Q720,Exchange_Value)+AF720*$T720*SUMIF(Lists!$E$2:$E$133,'Quarterly Information'!$S720,Exchange_Value))/1000,AF720*SUMIF(Lists!$E$2:$E$133,$I720,Exchange_Value)/1000),1)</f>
        <v>0</v>
      </c>
    </row>
    <row r="721" spans="1:87" ht="14" x14ac:dyDescent="0.25">
      <c r="A721" s="39">
        <v>679</v>
      </c>
      <c r="B721" s="90" t="str">
        <f t="shared" si="471"/>
        <v/>
      </c>
      <c r="C721" s="159"/>
      <c r="D721" s="91"/>
      <c r="E721" s="174"/>
      <c r="F721" s="92"/>
      <c r="G721" s="93"/>
      <c r="H721" s="94"/>
      <c r="I721" s="92"/>
      <c r="J721" s="200"/>
      <c r="K721" s="210"/>
      <c r="L721" s="95"/>
      <c r="M721" s="92"/>
      <c r="N721" s="95"/>
      <c r="O721" s="92"/>
      <c r="P721" s="95"/>
      <c r="Q721" s="128"/>
      <c r="R721" s="95"/>
      <c r="S721" s="128"/>
      <c r="T721" s="211"/>
      <c r="U721" s="203"/>
      <c r="V721" s="92"/>
      <c r="W721" s="96"/>
      <c r="X721" s="92"/>
      <c r="Y721" s="220"/>
      <c r="Z721" s="226"/>
      <c r="AA721" s="165"/>
      <c r="AB721" s="165"/>
      <c r="AC721" s="165"/>
      <c r="AD721" s="165"/>
      <c r="AE721" s="165"/>
      <c r="AF721" s="168"/>
      <c r="AG721"/>
      <c r="AH721" s="107">
        <f t="shared" si="473"/>
        <v>0</v>
      </c>
      <c r="AI721" s="107">
        <f t="shared" si="474"/>
        <v>0</v>
      </c>
      <c r="AJ721" s="107">
        <f t="shared" si="475"/>
        <v>0</v>
      </c>
      <c r="AK721" s="107">
        <f t="shared" si="476"/>
        <v>0</v>
      </c>
      <c r="AL721" s="107">
        <f t="shared" si="477"/>
        <v>0</v>
      </c>
      <c r="AM721" s="107">
        <f t="shared" si="472"/>
        <v>0</v>
      </c>
      <c r="AO721" s="161" t="e">
        <f t="shared" si="478"/>
        <v>#DIV/0!</v>
      </c>
      <c r="AP721" s="161" t="e">
        <f t="shared" si="479"/>
        <v>#DIV/0!</v>
      </c>
      <c r="AQ721" s="161" t="e">
        <f t="shared" si="480"/>
        <v>#DIV/0!</v>
      </c>
      <c r="AR721" s="161" t="e">
        <f t="shared" si="481"/>
        <v>#DIV/0!</v>
      </c>
      <c r="AS721" s="161" t="e">
        <f t="shared" si="482"/>
        <v>#DIV/0!</v>
      </c>
      <c r="AT721" s="107">
        <f t="shared" si="483"/>
        <v>0</v>
      </c>
      <c r="AU721" s="161" t="e">
        <f t="shared" si="484"/>
        <v>#DIV/0!</v>
      </c>
      <c r="AV721" s="161" t="e">
        <f t="shared" si="485"/>
        <v>#DIV/0!</v>
      </c>
      <c r="AW721" s="161" t="e">
        <f t="shared" si="486"/>
        <v>#DIV/0!</v>
      </c>
      <c r="AX721" s="161" t="e">
        <f t="shared" si="487"/>
        <v>#DIV/0!</v>
      </c>
      <c r="AY721" s="161" t="e">
        <f t="shared" si="488"/>
        <v>#DIV/0!</v>
      </c>
      <c r="AZ721" s="107">
        <f t="shared" si="489"/>
        <v>0</v>
      </c>
      <c r="BA721" s="161" t="e">
        <f t="shared" si="490"/>
        <v>#DIV/0!</v>
      </c>
      <c r="BB721" s="161" t="e">
        <f t="shared" si="491"/>
        <v>#DIV/0!</v>
      </c>
      <c r="BC721" s="161" t="e">
        <f t="shared" si="492"/>
        <v>#DIV/0!</v>
      </c>
      <c r="BD721" s="161" t="e">
        <f t="shared" si="493"/>
        <v>#DIV/0!</v>
      </c>
      <c r="BE721" s="161" t="e">
        <f t="shared" si="494"/>
        <v>#DIV/0!</v>
      </c>
      <c r="BF721" s="107">
        <f t="shared" si="495"/>
        <v>0</v>
      </c>
      <c r="BG721" s="161" t="e">
        <f t="shared" si="496"/>
        <v>#DIV/0!</v>
      </c>
      <c r="BH721" s="161" t="e">
        <f t="shared" si="497"/>
        <v>#DIV/0!</v>
      </c>
      <c r="BI721" s="161" t="e">
        <f t="shared" si="498"/>
        <v>#DIV/0!</v>
      </c>
      <c r="BJ721" s="161" t="e">
        <f t="shared" si="499"/>
        <v>#DIV/0!</v>
      </c>
      <c r="BK721" s="161" t="e">
        <f t="shared" si="500"/>
        <v>#DIV/0!</v>
      </c>
      <c r="BL721" s="107">
        <f t="shared" si="501"/>
        <v>0</v>
      </c>
      <c r="BM721" s="161" t="e">
        <f t="shared" si="502"/>
        <v>#DIV/0!</v>
      </c>
      <c r="BN721" s="161" t="e">
        <f t="shared" si="503"/>
        <v>#DIV/0!</v>
      </c>
      <c r="BO721" s="161" t="e">
        <f t="shared" si="504"/>
        <v>#DIV/0!</v>
      </c>
      <c r="BP721" s="161" t="e">
        <f t="shared" si="505"/>
        <v>#DIV/0!</v>
      </c>
      <c r="BQ721" s="161" t="e">
        <f t="shared" si="506"/>
        <v>#DIV/0!</v>
      </c>
      <c r="BR721" s="107">
        <f t="shared" si="507"/>
        <v>0</v>
      </c>
      <c r="BS721" s="161" t="e">
        <f t="shared" si="508"/>
        <v>#DIV/0!</v>
      </c>
      <c r="BT721" s="161" t="e">
        <f t="shared" si="509"/>
        <v>#DIV/0!</v>
      </c>
      <c r="BU721" s="161" t="e">
        <f t="shared" si="510"/>
        <v>#DIV/0!</v>
      </c>
      <c r="BV721" s="161" t="e">
        <f t="shared" si="511"/>
        <v>#DIV/0!</v>
      </c>
      <c r="BW721" s="161" t="e">
        <f t="shared" si="512"/>
        <v>#DIV/0!</v>
      </c>
      <c r="BX721" s="107">
        <f t="shared" si="513"/>
        <v>0</v>
      </c>
      <c r="BZ721" s="40" t="e">
        <f>VLOOKUP(I721,Lists!$D$2:$D$19,1,FALSE)</f>
        <v>#N/A</v>
      </c>
      <c r="CA721" s="40" t="e">
        <f>VLOOKUP($I721,Blends!$B$2:$B$115,1,FALSE)</f>
        <v>#N/A</v>
      </c>
      <c r="CC721" s="218">
        <f>ROUND(IF($I721="Other HFC Blend",(Z721*$L721*SUMIF(Lists!$E$2:$E$133,'Quarterly Information'!$K721,Exchange_Value)+Z721*$N721*SUMIF(Lists!$E$2:$E$133,'Quarterly Information'!$M721,Exchange_Value)+Z721*$P721*SUMIF(Lists!$E$2:$E$133,'Quarterly Information'!$O721,Exchange_Value)+Z721*$R721*SUMIF(Lists!$E$2:$E$133,'Quarterly Information'!$Q721,Exchange_Value)+Z721*$T721*SUMIF(Lists!$E$2:$E$133,'Quarterly Information'!$S721,Exchange_Value))/1000,Z721*SUMIF(Lists!$E$2:$E$133,$I721,Exchange_Value)/1000),1)</f>
        <v>0</v>
      </c>
      <c r="CD721" s="218">
        <f>ROUND(IF($I721="Other HFC Blend",(AA721*$L721*SUMIF(Lists!$E$2:$E$133,'Quarterly Information'!$K721,Exchange_Value)+AA721*$N721*SUMIF(Lists!$E$2:$E$133,'Quarterly Information'!$M721,Exchange_Value)+AA721*$P721*SUMIF(Lists!$E$2:$E$133,'Quarterly Information'!$O721,Exchange_Value)+AA721*$R721*SUMIF(Lists!$E$2:$E$133,'Quarterly Information'!$Q721,Exchange_Value)+AA721*$T721*SUMIF(Lists!$E$2:$E$133,'Quarterly Information'!$S721,Exchange_Value))/1000,AA721*SUMIF(Lists!$E$2:$E$133,$I721,Exchange_Value)/1000),1)</f>
        <v>0</v>
      </c>
      <c r="CE721" s="218">
        <f>ROUND(IF($I721="Other HFC Blend",(AB721*$L721*SUMIF(Lists!$E$2:$E$133,'Quarterly Information'!$K721,Exchange_Value)+AB721*$N721*SUMIF(Lists!$E$2:$E$133,'Quarterly Information'!$M721,Exchange_Value)+AB721*$P721*SUMIF(Lists!$E$2:$E$133,'Quarterly Information'!$O721,Exchange_Value)+AB721*$R721*SUMIF(Lists!$E$2:$E$133,'Quarterly Information'!$Q721,Exchange_Value)+AB721*$T721*SUMIF(Lists!$E$2:$E$133,'Quarterly Information'!$S721,Exchange_Value))/1000,AB721*SUMIF(Lists!$E$2:$E$133,$I721,Exchange_Value)/1000),1)</f>
        <v>0</v>
      </c>
      <c r="CF721" s="218">
        <f>ROUND(IF($I721="Other HFC Blend",(AC721*$L721*SUMIF(Lists!$E$2:$E$133,'Quarterly Information'!$K721,Exchange_Value)+AC721*$N721*SUMIF(Lists!$E$2:$E$133,'Quarterly Information'!$M721,Exchange_Value)+AC721*$P721*SUMIF(Lists!$E$2:$E$133,'Quarterly Information'!$O721,Exchange_Value)+AC721*$R721*SUMIF(Lists!$E$2:$E$133,'Quarterly Information'!$Q721,Exchange_Value)+AC721*$T721*SUMIF(Lists!$E$2:$E$133,'Quarterly Information'!$S721,Exchange_Value))/1000,AC721*SUMIF(Lists!$E$2:$E$133,$I721,Exchange_Value)/1000),1)</f>
        <v>0</v>
      </c>
      <c r="CG721" s="218">
        <f>ROUND(IF($I721="Other HFC Blend",(AD721*$L721*SUMIF(Lists!$E$2:$E$133,'Quarterly Information'!$K721,Exchange_Value)+AD721*$N721*SUMIF(Lists!$E$2:$E$133,'Quarterly Information'!$M721,Exchange_Value)+AD721*$P721*SUMIF(Lists!$E$2:$E$133,'Quarterly Information'!$O721,Exchange_Value)+AD721*$R721*SUMIF(Lists!$E$2:$E$133,'Quarterly Information'!$Q721,Exchange_Value)+AD721*$T721*SUMIF(Lists!$E$2:$E$133,'Quarterly Information'!$S721,Exchange_Value))/1000,AD721*SUMIF(Lists!$E$2:$E$133,$I721,Exchange_Value)/1000),1)</f>
        <v>0</v>
      </c>
      <c r="CH721" s="218">
        <f>ROUND(IF($I721="Other HFC Blend",(AE721*$L721*SUMIF(Lists!$E$2:$E$133,'Quarterly Information'!$K721,Exchange_Value)+AE721*$N721*SUMIF(Lists!$E$2:$E$133,'Quarterly Information'!$M721,Exchange_Value)+AE721*$P721*SUMIF(Lists!$E$2:$E$133,'Quarterly Information'!$O721,Exchange_Value)+AE721*$R721*SUMIF(Lists!$E$2:$E$133,'Quarterly Information'!$Q721,Exchange_Value)+AE721*$T721*SUMIF(Lists!$E$2:$E$133,'Quarterly Information'!$S721,Exchange_Value))/1000,AE721*SUMIF(Lists!$E$2:$E$133,$I721,Exchange_Value)/1000),1)</f>
        <v>0</v>
      </c>
      <c r="CI721" s="218">
        <f>ROUND(IF($I721="Other HFC Blend",(AF721*$L721*SUMIF(Lists!$E$2:$E$133,'Quarterly Information'!$K721,Exchange_Value)+AF721*$N721*SUMIF(Lists!$E$2:$E$133,'Quarterly Information'!$M721,Exchange_Value)+AF721*$P721*SUMIF(Lists!$E$2:$E$133,'Quarterly Information'!$O721,Exchange_Value)+AF721*$R721*SUMIF(Lists!$E$2:$E$133,'Quarterly Information'!$Q721,Exchange_Value)+AF721*$T721*SUMIF(Lists!$E$2:$E$133,'Quarterly Information'!$S721,Exchange_Value))/1000,AF721*SUMIF(Lists!$E$2:$E$133,$I721,Exchange_Value)/1000),1)</f>
        <v>0</v>
      </c>
    </row>
    <row r="722" spans="1:87" ht="14" x14ac:dyDescent="0.25">
      <c r="A722" s="39">
        <v>680</v>
      </c>
      <c r="B722" s="90" t="str">
        <f t="shared" si="471"/>
        <v/>
      </c>
      <c r="C722" s="159"/>
      <c r="D722" s="91"/>
      <c r="E722" s="174"/>
      <c r="F722" s="92"/>
      <c r="G722" s="93"/>
      <c r="H722" s="94"/>
      <c r="I722" s="92"/>
      <c r="J722" s="200"/>
      <c r="K722" s="210"/>
      <c r="L722" s="95"/>
      <c r="M722" s="92"/>
      <c r="N722" s="95"/>
      <c r="O722" s="92"/>
      <c r="P722" s="95"/>
      <c r="Q722" s="128"/>
      <c r="R722" s="95"/>
      <c r="S722" s="128"/>
      <c r="T722" s="211"/>
      <c r="U722" s="203"/>
      <c r="V722" s="92"/>
      <c r="W722" s="96"/>
      <c r="X722" s="92"/>
      <c r="Y722" s="220"/>
      <c r="Z722" s="226"/>
      <c r="AA722" s="165"/>
      <c r="AB722" s="165"/>
      <c r="AC722" s="165"/>
      <c r="AD722" s="165"/>
      <c r="AE722" s="165"/>
      <c r="AF722" s="168"/>
      <c r="AG722"/>
      <c r="AH722" s="107">
        <f t="shared" si="473"/>
        <v>0</v>
      </c>
      <c r="AI722" s="107">
        <f t="shared" si="474"/>
        <v>0</v>
      </c>
      <c r="AJ722" s="107">
        <f t="shared" si="475"/>
        <v>0</v>
      </c>
      <c r="AK722" s="107">
        <f t="shared" si="476"/>
        <v>0</v>
      </c>
      <c r="AL722" s="107">
        <f t="shared" si="477"/>
        <v>0</v>
      </c>
      <c r="AM722" s="107">
        <f t="shared" si="472"/>
        <v>0</v>
      </c>
      <c r="AO722" s="161" t="e">
        <f t="shared" si="478"/>
        <v>#DIV/0!</v>
      </c>
      <c r="AP722" s="161" t="e">
        <f t="shared" si="479"/>
        <v>#DIV/0!</v>
      </c>
      <c r="AQ722" s="161" t="e">
        <f t="shared" si="480"/>
        <v>#DIV/0!</v>
      </c>
      <c r="AR722" s="161" t="e">
        <f t="shared" si="481"/>
        <v>#DIV/0!</v>
      </c>
      <c r="AS722" s="161" t="e">
        <f t="shared" si="482"/>
        <v>#DIV/0!</v>
      </c>
      <c r="AT722" s="107">
        <f t="shared" si="483"/>
        <v>0</v>
      </c>
      <c r="AU722" s="161" t="e">
        <f t="shared" si="484"/>
        <v>#DIV/0!</v>
      </c>
      <c r="AV722" s="161" t="e">
        <f t="shared" si="485"/>
        <v>#DIV/0!</v>
      </c>
      <c r="AW722" s="161" t="e">
        <f t="shared" si="486"/>
        <v>#DIV/0!</v>
      </c>
      <c r="AX722" s="161" t="e">
        <f t="shared" si="487"/>
        <v>#DIV/0!</v>
      </c>
      <c r="AY722" s="161" t="e">
        <f t="shared" si="488"/>
        <v>#DIV/0!</v>
      </c>
      <c r="AZ722" s="107">
        <f t="shared" si="489"/>
        <v>0</v>
      </c>
      <c r="BA722" s="161" t="e">
        <f t="shared" si="490"/>
        <v>#DIV/0!</v>
      </c>
      <c r="BB722" s="161" t="e">
        <f t="shared" si="491"/>
        <v>#DIV/0!</v>
      </c>
      <c r="BC722" s="161" t="e">
        <f t="shared" si="492"/>
        <v>#DIV/0!</v>
      </c>
      <c r="BD722" s="161" t="e">
        <f t="shared" si="493"/>
        <v>#DIV/0!</v>
      </c>
      <c r="BE722" s="161" t="e">
        <f t="shared" si="494"/>
        <v>#DIV/0!</v>
      </c>
      <c r="BF722" s="107">
        <f t="shared" si="495"/>
        <v>0</v>
      </c>
      <c r="BG722" s="161" t="e">
        <f t="shared" si="496"/>
        <v>#DIV/0!</v>
      </c>
      <c r="BH722" s="161" t="e">
        <f t="shared" si="497"/>
        <v>#DIV/0!</v>
      </c>
      <c r="BI722" s="161" t="e">
        <f t="shared" si="498"/>
        <v>#DIV/0!</v>
      </c>
      <c r="BJ722" s="161" t="e">
        <f t="shared" si="499"/>
        <v>#DIV/0!</v>
      </c>
      <c r="BK722" s="161" t="e">
        <f t="shared" si="500"/>
        <v>#DIV/0!</v>
      </c>
      <c r="BL722" s="107">
        <f t="shared" si="501"/>
        <v>0</v>
      </c>
      <c r="BM722" s="161" t="e">
        <f t="shared" si="502"/>
        <v>#DIV/0!</v>
      </c>
      <c r="BN722" s="161" t="e">
        <f t="shared" si="503"/>
        <v>#DIV/0!</v>
      </c>
      <c r="BO722" s="161" t="e">
        <f t="shared" si="504"/>
        <v>#DIV/0!</v>
      </c>
      <c r="BP722" s="161" t="e">
        <f t="shared" si="505"/>
        <v>#DIV/0!</v>
      </c>
      <c r="BQ722" s="161" t="e">
        <f t="shared" si="506"/>
        <v>#DIV/0!</v>
      </c>
      <c r="BR722" s="107">
        <f t="shared" si="507"/>
        <v>0</v>
      </c>
      <c r="BS722" s="161" t="e">
        <f t="shared" si="508"/>
        <v>#DIV/0!</v>
      </c>
      <c r="BT722" s="161" t="e">
        <f t="shared" si="509"/>
        <v>#DIV/0!</v>
      </c>
      <c r="BU722" s="161" t="e">
        <f t="shared" si="510"/>
        <v>#DIV/0!</v>
      </c>
      <c r="BV722" s="161" t="e">
        <f t="shared" si="511"/>
        <v>#DIV/0!</v>
      </c>
      <c r="BW722" s="161" t="e">
        <f t="shared" si="512"/>
        <v>#DIV/0!</v>
      </c>
      <c r="BX722" s="107">
        <f t="shared" si="513"/>
        <v>0</v>
      </c>
      <c r="BZ722" s="40" t="e">
        <f>VLOOKUP(I722,Lists!$D$2:$D$19,1,FALSE)</f>
        <v>#N/A</v>
      </c>
      <c r="CA722" s="40" t="e">
        <f>VLOOKUP($I722,Blends!$B$2:$B$115,1,FALSE)</f>
        <v>#N/A</v>
      </c>
      <c r="CC722" s="218">
        <f>ROUND(IF($I722="Other HFC Blend",(Z722*$L722*SUMIF(Lists!$E$2:$E$133,'Quarterly Information'!$K722,Exchange_Value)+Z722*$N722*SUMIF(Lists!$E$2:$E$133,'Quarterly Information'!$M722,Exchange_Value)+Z722*$P722*SUMIF(Lists!$E$2:$E$133,'Quarterly Information'!$O722,Exchange_Value)+Z722*$R722*SUMIF(Lists!$E$2:$E$133,'Quarterly Information'!$Q722,Exchange_Value)+Z722*$T722*SUMIF(Lists!$E$2:$E$133,'Quarterly Information'!$S722,Exchange_Value))/1000,Z722*SUMIF(Lists!$E$2:$E$133,$I722,Exchange_Value)/1000),1)</f>
        <v>0</v>
      </c>
      <c r="CD722" s="218">
        <f>ROUND(IF($I722="Other HFC Blend",(AA722*$L722*SUMIF(Lists!$E$2:$E$133,'Quarterly Information'!$K722,Exchange_Value)+AA722*$N722*SUMIF(Lists!$E$2:$E$133,'Quarterly Information'!$M722,Exchange_Value)+AA722*$P722*SUMIF(Lists!$E$2:$E$133,'Quarterly Information'!$O722,Exchange_Value)+AA722*$R722*SUMIF(Lists!$E$2:$E$133,'Quarterly Information'!$Q722,Exchange_Value)+AA722*$T722*SUMIF(Lists!$E$2:$E$133,'Quarterly Information'!$S722,Exchange_Value))/1000,AA722*SUMIF(Lists!$E$2:$E$133,$I722,Exchange_Value)/1000),1)</f>
        <v>0</v>
      </c>
      <c r="CE722" s="218">
        <f>ROUND(IF($I722="Other HFC Blend",(AB722*$L722*SUMIF(Lists!$E$2:$E$133,'Quarterly Information'!$K722,Exchange_Value)+AB722*$N722*SUMIF(Lists!$E$2:$E$133,'Quarterly Information'!$M722,Exchange_Value)+AB722*$P722*SUMIF(Lists!$E$2:$E$133,'Quarterly Information'!$O722,Exchange_Value)+AB722*$R722*SUMIF(Lists!$E$2:$E$133,'Quarterly Information'!$Q722,Exchange_Value)+AB722*$T722*SUMIF(Lists!$E$2:$E$133,'Quarterly Information'!$S722,Exchange_Value))/1000,AB722*SUMIF(Lists!$E$2:$E$133,$I722,Exchange_Value)/1000),1)</f>
        <v>0</v>
      </c>
      <c r="CF722" s="218">
        <f>ROUND(IF($I722="Other HFC Blend",(AC722*$L722*SUMIF(Lists!$E$2:$E$133,'Quarterly Information'!$K722,Exchange_Value)+AC722*$N722*SUMIF(Lists!$E$2:$E$133,'Quarterly Information'!$M722,Exchange_Value)+AC722*$P722*SUMIF(Lists!$E$2:$E$133,'Quarterly Information'!$O722,Exchange_Value)+AC722*$R722*SUMIF(Lists!$E$2:$E$133,'Quarterly Information'!$Q722,Exchange_Value)+AC722*$T722*SUMIF(Lists!$E$2:$E$133,'Quarterly Information'!$S722,Exchange_Value))/1000,AC722*SUMIF(Lists!$E$2:$E$133,$I722,Exchange_Value)/1000),1)</f>
        <v>0</v>
      </c>
      <c r="CG722" s="218">
        <f>ROUND(IF($I722="Other HFC Blend",(AD722*$L722*SUMIF(Lists!$E$2:$E$133,'Quarterly Information'!$K722,Exchange_Value)+AD722*$N722*SUMIF(Lists!$E$2:$E$133,'Quarterly Information'!$M722,Exchange_Value)+AD722*$P722*SUMIF(Lists!$E$2:$E$133,'Quarterly Information'!$O722,Exchange_Value)+AD722*$R722*SUMIF(Lists!$E$2:$E$133,'Quarterly Information'!$Q722,Exchange_Value)+AD722*$T722*SUMIF(Lists!$E$2:$E$133,'Quarterly Information'!$S722,Exchange_Value))/1000,AD722*SUMIF(Lists!$E$2:$E$133,$I722,Exchange_Value)/1000),1)</f>
        <v>0</v>
      </c>
      <c r="CH722" s="218">
        <f>ROUND(IF($I722="Other HFC Blend",(AE722*$L722*SUMIF(Lists!$E$2:$E$133,'Quarterly Information'!$K722,Exchange_Value)+AE722*$N722*SUMIF(Lists!$E$2:$E$133,'Quarterly Information'!$M722,Exchange_Value)+AE722*$P722*SUMIF(Lists!$E$2:$E$133,'Quarterly Information'!$O722,Exchange_Value)+AE722*$R722*SUMIF(Lists!$E$2:$E$133,'Quarterly Information'!$Q722,Exchange_Value)+AE722*$T722*SUMIF(Lists!$E$2:$E$133,'Quarterly Information'!$S722,Exchange_Value))/1000,AE722*SUMIF(Lists!$E$2:$E$133,$I722,Exchange_Value)/1000),1)</f>
        <v>0</v>
      </c>
      <c r="CI722" s="218">
        <f>ROUND(IF($I722="Other HFC Blend",(AF722*$L722*SUMIF(Lists!$E$2:$E$133,'Quarterly Information'!$K722,Exchange_Value)+AF722*$N722*SUMIF(Lists!$E$2:$E$133,'Quarterly Information'!$M722,Exchange_Value)+AF722*$P722*SUMIF(Lists!$E$2:$E$133,'Quarterly Information'!$O722,Exchange_Value)+AF722*$R722*SUMIF(Lists!$E$2:$E$133,'Quarterly Information'!$Q722,Exchange_Value)+AF722*$T722*SUMIF(Lists!$E$2:$E$133,'Quarterly Information'!$S722,Exchange_Value))/1000,AF722*SUMIF(Lists!$E$2:$E$133,$I722,Exchange_Value)/1000),1)</f>
        <v>0</v>
      </c>
    </row>
    <row r="723" spans="1:87" ht="14" x14ac:dyDescent="0.25">
      <c r="A723" s="39">
        <v>681</v>
      </c>
      <c r="B723" s="90" t="str">
        <f t="shared" si="471"/>
        <v/>
      </c>
      <c r="C723" s="159"/>
      <c r="D723" s="91"/>
      <c r="E723" s="174"/>
      <c r="F723" s="92"/>
      <c r="G723" s="93"/>
      <c r="H723" s="94"/>
      <c r="I723" s="92"/>
      <c r="J723" s="200"/>
      <c r="K723" s="210"/>
      <c r="L723" s="95"/>
      <c r="M723" s="92"/>
      <c r="N723" s="95"/>
      <c r="O723" s="92"/>
      <c r="P723" s="95"/>
      <c r="Q723" s="128"/>
      <c r="R723" s="95"/>
      <c r="S723" s="128"/>
      <c r="T723" s="211"/>
      <c r="U723" s="203"/>
      <c r="V723" s="92"/>
      <c r="W723" s="96"/>
      <c r="X723" s="92"/>
      <c r="Y723" s="220"/>
      <c r="Z723" s="226"/>
      <c r="AA723" s="165"/>
      <c r="AB723" s="165"/>
      <c r="AC723" s="165"/>
      <c r="AD723" s="165"/>
      <c r="AE723" s="165"/>
      <c r="AF723" s="168"/>
      <c r="AG723"/>
      <c r="AH723" s="107">
        <f t="shared" si="473"/>
        <v>0</v>
      </c>
      <c r="AI723" s="107">
        <f t="shared" si="474"/>
        <v>0</v>
      </c>
      <c r="AJ723" s="107">
        <f t="shared" si="475"/>
        <v>0</v>
      </c>
      <c r="AK723" s="107">
        <f t="shared" si="476"/>
        <v>0</v>
      </c>
      <c r="AL723" s="107">
        <f t="shared" si="477"/>
        <v>0</v>
      </c>
      <c r="AM723" s="107">
        <f t="shared" si="472"/>
        <v>0</v>
      </c>
      <c r="AO723" s="161" t="e">
        <f t="shared" si="478"/>
        <v>#DIV/0!</v>
      </c>
      <c r="AP723" s="161" t="e">
        <f t="shared" si="479"/>
        <v>#DIV/0!</v>
      </c>
      <c r="AQ723" s="161" t="e">
        <f t="shared" si="480"/>
        <v>#DIV/0!</v>
      </c>
      <c r="AR723" s="161" t="e">
        <f t="shared" si="481"/>
        <v>#DIV/0!</v>
      </c>
      <c r="AS723" s="161" t="e">
        <f t="shared" si="482"/>
        <v>#DIV/0!</v>
      </c>
      <c r="AT723" s="107">
        <f t="shared" si="483"/>
        <v>0</v>
      </c>
      <c r="AU723" s="161" t="e">
        <f t="shared" si="484"/>
        <v>#DIV/0!</v>
      </c>
      <c r="AV723" s="161" t="e">
        <f t="shared" si="485"/>
        <v>#DIV/0!</v>
      </c>
      <c r="AW723" s="161" t="e">
        <f t="shared" si="486"/>
        <v>#DIV/0!</v>
      </c>
      <c r="AX723" s="161" t="e">
        <f t="shared" si="487"/>
        <v>#DIV/0!</v>
      </c>
      <c r="AY723" s="161" t="e">
        <f t="shared" si="488"/>
        <v>#DIV/0!</v>
      </c>
      <c r="AZ723" s="107">
        <f t="shared" si="489"/>
        <v>0</v>
      </c>
      <c r="BA723" s="161" t="e">
        <f t="shared" si="490"/>
        <v>#DIV/0!</v>
      </c>
      <c r="BB723" s="161" t="e">
        <f t="shared" si="491"/>
        <v>#DIV/0!</v>
      </c>
      <c r="BC723" s="161" t="e">
        <f t="shared" si="492"/>
        <v>#DIV/0!</v>
      </c>
      <c r="BD723" s="161" t="e">
        <f t="shared" si="493"/>
        <v>#DIV/0!</v>
      </c>
      <c r="BE723" s="161" t="e">
        <f t="shared" si="494"/>
        <v>#DIV/0!</v>
      </c>
      <c r="BF723" s="107">
        <f t="shared" si="495"/>
        <v>0</v>
      </c>
      <c r="BG723" s="161" t="e">
        <f t="shared" si="496"/>
        <v>#DIV/0!</v>
      </c>
      <c r="BH723" s="161" t="e">
        <f t="shared" si="497"/>
        <v>#DIV/0!</v>
      </c>
      <c r="BI723" s="161" t="e">
        <f t="shared" si="498"/>
        <v>#DIV/0!</v>
      </c>
      <c r="BJ723" s="161" t="e">
        <f t="shared" si="499"/>
        <v>#DIV/0!</v>
      </c>
      <c r="BK723" s="161" t="e">
        <f t="shared" si="500"/>
        <v>#DIV/0!</v>
      </c>
      <c r="BL723" s="107">
        <f t="shared" si="501"/>
        <v>0</v>
      </c>
      <c r="BM723" s="161" t="e">
        <f t="shared" si="502"/>
        <v>#DIV/0!</v>
      </c>
      <c r="BN723" s="161" t="e">
        <f t="shared" si="503"/>
        <v>#DIV/0!</v>
      </c>
      <c r="BO723" s="161" t="e">
        <f t="shared" si="504"/>
        <v>#DIV/0!</v>
      </c>
      <c r="BP723" s="161" t="e">
        <f t="shared" si="505"/>
        <v>#DIV/0!</v>
      </c>
      <c r="BQ723" s="161" t="e">
        <f t="shared" si="506"/>
        <v>#DIV/0!</v>
      </c>
      <c r="BR723" s="107">
        <f t="shared" si="507"/>
        <v>0</v>
      </c>
      <c r="BS723" s="161" t="e">
        <f t="shared" si="508"/>
        <v>#DIV/0!</v>
      </c>
      <c r="BT723" s="161" t="e">
        <f t="shared" si="509"/>
        <v>#DIV/0!</v>
      </c>
      <c r="BU723" s="161" t="e">
        <f t="shared" si="510"/>
        <v>#DIV/0!</v>
      </c>
      <c r="BV723" s="161" t="e">
        <f t="shared" si="511"/>
        <v>#DIV/0!</v>
      </c>
      <c r="BW723" s="161" t="e">
        <f t="shared" si="512"/>
        <v>#DIV/0!</v>
      </c>
      <c r="BX723" s="107">
        <f t="shared" si="513"/>
        <v>0</v>
      </c>
      <c r="BZ723" s="40" t="e">
        <f>VLOOKUP(I723,Lists!$D$2:$D$19,1,FALSE)</f>
        <v>#N/A</v>
      </c>
      <c r="CA723" s="40" t="e">
        <f>VLOOKUP($I723,Blends!$B$2:$B$115,1,FALSE)</f>
        <v>#N/A</v>
      </c>
      <c r="CC723" s="218">
        <f>ROUND(IF($I723="Other HFC Blend",(Z723*$L723*SUMIF(Lists!$E$2:$E$133,'Quarterly Information'!$K723,Exchange_Value)+Z723*$N723*SUMIF(Lists!$E$2:$E$133,'Quarterly Information'!$M723,Exchange_Value)+Z723*$P723*SUMIF(Lists!$E$2:$E$133,'Quarterly Information'!$O723,Exchange_Value)+Z723*$R723*SUMIF(Lists!$E$2:$E$133,'Quarterly Information'!$Q723,Exchange_Value)+Z723*$T723*SUMIF(Lists!$E$2:$E$133,'Quarterly Information'!$S723,Exchange_Value))/1000,Z723*SUMIF(Lists!$E$2:$E$133,$I723,Exchange_Value)/1000),1)</f>
        <v>0</v>
      </c>
      <c r="CD723" s="218">
        <f>ROUND(IF($I723="Other HFC Blend",(AA723*$L723*SUMIF(Lists!$E$2:$E$133,'Quarterly Information'!$K723,Exchange_Value)+AA723*$N723*SUMIF(Lists!$E$2:$E$133,'Quarterly Information'!$M723,Exchange_Value)+AA723*$P723*SUMIF(Lists!$E$2:$E$133,'Quarterly Information'!$O723,Exchange_Value)+AA723*$R723*SUMIF(Lists!$E$2:$E$133,'Quarterly Information'!$Q723,Exchange_Value)+AA723*$T723*SUMIF(Lists!$E$2:$E$133,'Quarterly Information'!$S723,Exchange_Value))/1000,AA723*SUMIF(Lists!$E$2:$E$133,$I723,Exchange_Value)/1000),1)</f>
        <v>0</v>
      </c>
      <c r="CE723" s="218">
        <f>ROUND(IF($I723="Other HFC Blend",(AB723*$L723*SUMIF(Lists!$E$2:$E$133,'Quarterly Information'!$K723,Exchange_Value)+AB723*$N723*SUMIF(Lists!$E$2:$E$133,'Quarterly Information'!$M723,Exchange_Value)+AB723*$P723*SUMIF(Lists!$E$2:$E$133,'Quarterly Information'!$O723,Exchange_Value)+AB723*$R723*SUMIF(Lists!$E$2:$E$133,'Quarterly Information'!$Q723,Exchange_Value)+AB723*$T723*SUMIF(Lists!$E$2:$E$133,'Quarterly Information'!$S723,Exchange_Value))/1000,AB723*SUMIF(Lists!$E$2:$E$133,$I723,Exchange_Value)/1000),1)</f>
        <v>0</v>
      </c>
      <c r="CF723" s="218">
        <f>ROUND(IF($I723="Other HFC Blend",(AC723*$L723*SUMIF(Lists!$E$2:$E$133,'Quarterly Information'!$K723,Exchange_Value)+AC723*$N723*SUMIF(Lists!$E$2:$E$133,'Quarterly Information'!$M723,Exchange_Value)+AC723*$P723*SUMIF(Lists!$E$2:$E$133,'Quarterly Information'!$O723,Exchange_Value)+AC723*$R723*SUMIF(Lists!$E$2:$E$133,'Quarterly Information'!$Q723,Exchange_Value)+AC723*$T723*SUMIF(Lists!$E$2:$E$133,'Quarterly Information'!$S723,Exchange_Value))/1000,AC723*SUMIF(Lists!$E$2:$E$133,$I723,Exchange_Value)/1000),1)</f>
        <v>0</v>
      </c>
      <c r="CG723" s="218">
        <f>ROUND(IF($I723="Other HFC Blend",(AD723*$L723*SUMIF(Lists!$E$2:$E$133,'Quarterly Information'!$K723,Exchange_Value)+AD723*$N723*SUMIF(Lists!$E$2:$E$133,'Quarterly Information'!$M723,Exchange_Value)+AD723*$P723*SUMIF(Lists!$E$2:$E$133,'Quarterly Information'!$O723,Exchange_Value)+AD723*$R723*SUMIF(Lists!$E$2:$E$133,'Quarterly Information'!$Q723,Exchange_Value)+AD723*$T723*SUMIF(Lists!$E$2:$E$133,'Quarterly Information'!$S723,Exchange_Value))/1000,AD723*SUMIF(Lists!$E$2:$E$133,$I723,Exchange_Value)/1000),1)</f>
        <v>0</v>
      </c>
      <c r="CH723" s="218">
        <f>ROUND(IF($I723="Other HFC Blend",(AE723*$L723*SUMIF(Lists!$E$2:$E$133,'Quarterly Information'!$K723,Exchange_Value)+AE723*$N723*SUMIF(Lists!$E$2:$E$133,'Quarterly Information'!$M723,Exchange_Value)+AE723*$P723*SUMIF(Lists!$E$2:$E$133,'Quarterly Information'!$O723,Exchange_Value)+AE723*$R723*SUMIF(Lists!$E$2:$E$133,'Quarterly Information'!$Q723,Exchange_Value)+AE723*$T723*SUMIF(Lists!$E$2:$E$133,'Quarterly Information'!$S723,Exchange_Value))/1000,AE723*SUMIF(Lists!$E$2:$E$133,$I723,Exchange_Value)/1000),1)</f>
        <v>0</v>
      </c>
      <c r="CI723" s="218">
        <f>ROUND(IF($I723="Other HFC Blend",(AF723*$L723*SUMIF(Lists!$E$2:$E$133,'Quarterly Information'!$K723,Exchange_Value)+AF723*$N723*SUMIF(Lists!$E$2:$E$133,'Quarterly Information'!$M723,Exchange_Value)+AF723*$P723*SUMIF(Lists!$E$2:$E$133,'Quarterly Information'!$O723,Exchange_Value)+AF723*$R723*SUMIF(Lists!$E$2:$E$133,'Quarterly Information'!$Q723,Exchange_Value)+AF723*$T723*SUMIF(Lists!$E$2:$E$133,'Quarterly Information'!$S723,Exchange_Value))/1000,AF723*SUMIF(Lists!$E$2:$E$133,$I723,Exchange_Value)/1000),1)</f>
        <v>0</v>
      </c>
    </row>
    <row r="724" spans="1:87" ht="14" x14ac:dyDescent="0.25">
      <c r="A724" s="39">
        <v>682</v>
      </c>
      <c r="B724" s="90" t="str">
        <f t="shared" si="471"/>
        <v/>
      </c>
      <c r="C724" s="159"/>
      <c r="D724" s="91"/>
      <c r="E724" s="174"/>
      <c r="F724" s="92"/>
      <c r="G724" s="93"/>
      <c r="H724" s="94"/>
      <c r="I724" s="92"/>
      <c r="J724" s="200"/>
      <c r="K724" s="210"/>
      <c r="L724" s="95"/>
      <c r="M724" s="92"/>
      <c r="N724" s="95"/>
      <c r="O724" s="92"/>
      <c r="P724" s="95"/>
      <c r="Q724" s="128"/>
      <c r="R724" s="95"/>
      <c r="S724" s="128"/>
      <c r="T724" s="211"/>
      <c r="U724" s="203"/>
      <c r="V724" s="92"/>
      <c r="W724" s="96"/>
      <c r="X724" s="92"/>
      <c r="Y724" s="220"/>
      <c r="Z724" s="226"/>
      <c r="AA724" s="165"/>
      <c r="AB724" s="165"/>
      <c r="AC724" s="165"/>
      <c r="AD724" s="165"/>
      <c r="AE724" s="165"/>
      <c r="AF724" s="168"/>
      <c r="AG724"/>
      <c r="AH724" s="107">
        <f t="shared" si="473"/>
        <v>0</v>
      </c>
      <c r="AI724" s="107">
        <f t="shared" si="474"/>
        <v>0</v>
      </c>
      <c r="AJ724" s="107">
        <f t="shared" si="475"/>
        <v>0</v>
      </c>
      <c r="AK724" s="107">
        <f t="shared" si="476"/>
        <v>0</v>
      </c>
      <c r="AL724" s="107">
        <f t="shared" si="477"/>
        <v>0</v>
      </c>
      <c r="AM724" s="107">
        <f t="shared" si="472"/>
        <v>0</v>
      </c>
      <c r="AO724" s="161" t="e">
        <f t="shared" si="478"/>
        <v>#DIV/0!</v>
      </c>
      <c r="AP724" s="161" t="e">
        <f t="shared" si="479"/>
        <v>#DIV/0!</v>
      </c>
      <c r="AQ724" s="161" t="e">
        <f t="shared" si="480"/>
        <v>#DIV/0!</v>
      </c>
      <c r="AR724" s="161" t="e">
        <f t="shared" si="481"/>
        <v>#DIV/0!</v>
      </c>
      <c r="AS724" s="161" t="e">
        <f t="shared" si="482"/>
        <v>#DIV/0!</v>
      </c>
      <c r="AT724" s="107">
        <f t="shared" si="483"/>
        <v>0</v>
      </c>
      <c r="AU724" s="161" t="e">
        <f t="shared" si="484"/>
        <v>#DIV/0!</v>
      </c>
      <c r="AV724" s="161" t="e">
        <f t="shared" si="485"/>
        <v>#DIV/0!</v>
      </c>
      <c r="AW724" s="161" t="e">
        <f t="shared" si="486"/>
        <v>#DIV/0!</v>
      </c>
      <c r="AX724" s="161" t="e">
        <f t="shared" si="487"/>
        <v>#DIV/0!</v>
      </c>
      <c r="AY724" s="161" t="e">
        <f t="shared" si="488"/>
        <v>#DIV/0!</v>
      </c>
      <c r="AZ724" s="107">
        <f t="shared" si="489"/>
        <v>0</v>
      </c>
      <c r="BA724" s="161" t="e">
        <f t="shared" si="490"/>
        <v>#DIV/0!</v>
      </c>
      <c r="BB724" s="161" t="e">
        <f t="shared" si="491"/>
        <v>#DIV/0!</v>
      </c>
      <c r="BC724" s="161" t="e">
        <f t="shared" si="492"/>
        <v>#DIV/0!</v>
      </c>
      <c r="BD724" s="161" t="e">
        <f t="shared" si="493"/>
        <v>#DIV/0!</v>
      </c>
      <c r="BE724" s="161" t="e">
        <f t="shared" si="494"/>
        <v>#DIV/0!</v>
      </c>
      <c r="BF724" s="107">
        <f t="shared" si="495"/>
        <v>0</v>
      </c>
      <c r="BG724" s="161" t="e">
        <f t="shared" si="496"/>
        <v>#DIV/0!</v>
      </c>
      <c r="BH724" s="161" t="e">
        <f t="shared" si="497"/>
        <v>#DIV/0!</v>
      </c>
      <c r="BI724" s="161" t="e">
        <f t="shared" si="498"/>
        <v>#DIV/0!</v>
      </c>
      <c r="BJ724" s="161" t="e">
        <f t="shared" si="499"/>
        <v>#DIV/0!</v>
      </c>
      <c r="BK724" s="161" t="e">
        <f t="shared" si="500"/>
        <v>#DIV/0!</v>
      </c>
      <c r="BL724" s="107">
        <f t="shared" si="501"/>
        <v>0</v>
      </c>
      <c r="BM724" s="161" t="e">
        <f t="shared" si="502"/>
        <v>#DIV/0!</v>
      </c>
      <c r="BN724" s="161" t="e">
        <f t="shared" si="503"/>
        <v>#DIV/0!</v>
      </c>
      <c r="BO724" s="161" t="e">
        <f t="shared" si="504"/>
        <v>#DIV/0!</v>
      </c>
      <c r="BP724" s="161" t="e">
        <f t="shared" si="505"/>
        <v>#DIV/0!</v>
      </c>
      <c r="BQ724" s="161" t="e">
        <f t="shared" si="506"/>
        <v>#DIV/0!</v>
      </c>
      <c r="BR724" s="107">
        <f t="shared" si="507"/>
        <v>0</v>
      </c>
      <c r="BS724" s="161" t="e">
        <f t="shared" si="508"/>
        <v>#DIV/0!</v>
      </c>
      <c r="BT724" s="161" t="e">
        <f t="shared" si="509"/>
        <v>#DIV/0!</v>
      </c>
      <c r="BU724" s="161" t="e">
        <f t="shared" si="510"/>
        <v>#DIV/0!</v>
      </c>
      <c r="BV724" s="161" t="e">
        <f t="shared" si="511"/>
        <v>#DIV/0!</v>
      </c>
      <c r="BW724" s="161" t="e">
        <f t="shared" si="512"/>
        <v>#DIV/0!</v>
      </c>
      <c r="BX724" s="107">
        <f t="shared" si="513"/>
        <v>0</v>
      </c>
      <c r="BZ724" s="40" t="e">
        <f>VLOOKUP(I724,Lists!$D$2:$D$19,1,FALSE)</f>
        <v>#N/A</v>
      </c>
      <c r="CA724" s="40" t="e">
        <f>VLOOKUP($I724,Blends!$B$2:$B$115,1,FALSE)</f>
        <v>#N/A</v>
      </c>
      <c r="CC724" s="218">
        <f>ROUND(IF($I724="Other HFC Blend",(Z724*$L724*SUMIF(Lists!$E$2:$E$133,'Quarterly Information'!$K724,Exchange_Value)+Z724*$N724*SUMIF(Lists!$E$2:$E$133,'Quarterly Information'!$M724,Exchange_Value)+Z724*$P724*SUMIF(Lists!$E$2:$E$133,'Quarterly Information'!$O724,Exchange_Value)+Z724*$R724*SUMIF(Lists!$E$2:$E$133,'Quarterly Information'!$Q724,Exchange_Value)+Z724*$T724*SUMIF(Lists!$E$2:$E$133,'Quarterly Information'!$S724,Exchange_Value))/1000,Z724*SUMIF(Lists!$E$2:$E$133,$I724,Exchange_Value)/1000),1)</f>
        <v>0</v>
      </c>
      <c r="CD724" s="218">
        <f>ROUND(IF($I724="Other HFC Blend",(AA724*$L724*SUMIF(Lists!$E$2:$E$133,'Quarterly Information'!$K724,Exchange_Value)+AA724*$N724*SUMIF(Lists!$E$2:$E$133,'Quarterly Information'!$M724,Exchange_Value)+AA724*$P724*SUMIF(Lists!$E$2:$E$133,'Quarterly Information'!$O724,Exchange_Value)+AA724*$R724*SUMIF(Lists!$E$2:$E$133,'Quarterly Information'!$Q724,Exchange_Value)+AA724*$T724*SUMIF(Lists!$E$2:$E$133,'Quarterly Information'!$S724,Exchange_Value))/1000,AA724*SUMIF(Lists!$E$2:$E$133,$I724,Exchange_Value)/1000),1)</f>
        <v>0</v>
      </c>
      <c r="CE724" s="218">
        <f>ROUND(IF($I724="Other HFC Blend",(AB724*$L724*SUMIF(Lists!$E$2:$E$133,'Quarterly Information'!$K724,Exchange_Value)+AB724*$N724*SUMIF(Lists!$E$2:$E$133,'Quarterly Information'!$M724,Exchange_Value)+AB724*$P724*SUMIF(Lists!$E$2:$E$133,'Quarterly Information'!$O724,Exchange_Value)+AB724*$R724*SUMIF(Lists!$E$2:$E$133,'Quarterly Information'!$Q724,Exchange_Value)+AB724*$T724*SUMIF(Lists!$E$2:$E$133,'Quarterly Information'!$S724,Exchange_Value))/1000,AB724*SUMIF(Lists!$E$2:$E$133,$I724,Exchange_Value)/1000),1)</f>
        <v>0</v>
      </c>
      <c r="CF724" s="218">
        <f>ROUND(IF($I724="Other HFC Blend",(AC724*$L724*SUMIF(Lists!$E$2:$E$133,'Quarterly Information'!$K724,Exchange_Value)+AC724*$N724*SUMIF(Lists!$E$2:$E$133,'Quarterly Information'!$M724,Exchange_Value)+AC724*$P724*SUMIF(Lists!$E$2:$E$133,'Quarterly Information'!$O724,Exchange_Value)+AC724*$R724*SUMIF(Lists!$E$2:$E$133,'Quarterly Information'!$Q724,Exchange_Value)+AC724*$T724*SUMIF(Lists!$E$2:$E$133,'Quarterly Information'!$S724,Exchange_Value))/1000,AC724*SUMIF(Lists!$E$2:$E$133,$I724,Exchange_Value)/1000),1)</f>
        <v>0</v>
      </c>
      <c r="CG724" s="218">
        <f>ROUND(IF($I724="Other HFC Blend",(AD724*$L724*SUMIF(Lists!$E$2:$E$133,'Quarterly Information'!$K724,Exchange_Value)+AD724*$N724*SUMIF(Lists!$E$2:$E$133,'Quarterly Information'!$M724,Exchange_Value)+AD724*$P724*SUMIF(Lists!$E$2:$E$133,'Quarterly Information'!$O724,Exchange_Value)+AD724*$R724*SUMIF(Lists!$E$2:$E$133,'Quarterly Information'!$Q724,Exchange_Value)+AD724*$T724*SUMIF(Lists!$E$2:$E$133,'Quarterly Information'!$S724,Exchange_Value))/1000,AD724*SUMIF(Lists!$E$2:$E$133,$I724,Exchange_Value)/1000),1)</f>
        <v>0</v>
      </c>
      <c r="CH724" s="218">
        <f>ROUND(IF($I724="Other HFC Blend",(AE724*$L724*SUMIF(Lists!$E$2:$E$133,'Quarterly Information'!$K724,Exchange_Value)+AE724*$N724*SUMIF(Lists!$E$2:$E$133,'Quarterly Information'!$M724,Exchange_Value)+AE724*$P724*SUMIF(Lists!$E$2:$E$133,'Quarterly Information'!$O724,Exchange_Value)+AE724*$R724*SUMIF(Lists!$E$2:$E$133,'Quarterly Information'!$Q724,Exchange_Value)+AE724*$T724*SUMIF(Lists!$E$2:$E$133,'Quarterly Information'!$S724,Exchange_Value))/1000,AE724*SUMIF(Lists!$E$2:$E$133,$I724,Exchange_Value)/1000),1)</f>
        <v>0</v>
      </c>
      <c r="CI724" s="218">
        <f>ROUND(IF($I724="Other HFC Blend",(AF724*$L724*SUMIF(Lists!$E$2:$E$133,'Quarterly Information'!$K724,Exchange_Value)+AF724*$N724*SUMIF(Lists!$E$2:$E$133,'Quarterly Information'!$M724,Exchange_Value)+AF724*$P724*SUMIF(Lists!$E$2:$E$133,'Quarterly Information'!$O724,Exchange_Value)+AF724*$R724*SUMIF(Lists!$E$2:$E$133,'Quarterly Information'!$Q724,Exchange_Value)+AF724*$T724*SUMIF(Lists!$E$2:$E$133,'Quarterly Information'!$S724,Exchange_Value))/1000,AF724*SUMIF(Lists!$E$2:$E$133,$I724,Exchange_Value)/1000),1)</f>
        <v>0</v>
      </c>
    </row>
    <row r="725" spans="1:87" ht="14" x14ac:dyDescent="0.25">
      <c r="A725" s="39">
        <v>683</v>
      </c>
      <c r="B725" s="90" t="str">
        <f t="shared" si="471"/>
        <v/>
      </c>
      <c r="C725" s="159"/>
      <c r="D725" s="91"/>
      <c r="E725" s="174"/>
      <c r="F725" s="92"/>
      <c r="G725" s="93"/>
      <c r="H725" s="94"/>
      <c r="I725" s="92"/>
      <c r="J725" s="200"/>
      <c r="K725" s="210"/>
      <c r="L725" s="95"/>
      <c r="M725" s="92"/>
      <c r="N725" s="95"/>
      <c r="O725" s="92"/>
      <c r="P725" s="95"/>
      <c r="Q725" s="128"/>
      <c r="R725" s="95"/>
      <c r="S725" s="128"/>
      <c r="T725" s="211"/>
      <c r="U725" s="203"/>
      <c r="V725" s="92"/>
      <c r="W725" s="96"/>
      <c r="X725" s="92"/>
      <c r="Y725" s="220"/>
      <c r="Z725" s="226"/>
      <c r="AA725" s="165"/>
      <c r="AB725" s="165"/>
      <c r="AC725" s="165"/>
      <c r="AD725" s="165"/>
      <c r="AE725" s="165"/>
      <c r="AF725" s="168"/>
      <c r="AG725"/>
      <c r="AH725" s="107">
        <f t="shared" si="473"/>
        <v>0</v>
      </c>
      <c r="AI725" s="107">
        <f t="shared" si="474"/>
        <v>0</v>
      </c>
      <c r="AJ725" s="107">
        <f t="shared" si="475"/>
        <v>0</v>
      </c>
      <c r="AK725" s="107">
        <f t="shared" si="476"/>
        <v>0</v>
      </c>
      <c r="AL725" s="107">
        <f t="shared" si="477"/>
        <v>0</v>
      </c>
      <c r="AM725" s="107">
        <f t="shared" si="472"/>
        <v>0</v>
      </c>
      <c r="AO725" s="161" t="e">
        <f t="shared" si="478"/>
        <v>#DIV/0!</v>
      </c>
      <c r="AP725" s="161" t="e">
        <f t="shared" si="479"/>
        <v>#DIV/0!</v>
      </c>
      <c r="AQ725" s="161" t="e">
        <f t="shared" si="480"/>
        <v>#DIV/0!</v>
      </c>
      <c r="AR725" s="161" t="e">
        <f t="shared" si="481"/>
        <v>#DIV/0!</v>
      </c>
      <c r="AS725" s="161" t="e">
        <f t="shared" si="482"/>
        <v>#DIV/0!</v>
      </c>
      <c r="AT725" s="107">
        <f t="shared" si="483"/>
        <v>0</v>
      </c>
      <c r="AU725" s="161" t="e">
        <f t="shared" si="484"/>
        <v>#DIV/0!</v>
      </c>
      <c r="AV725" s="161" t="e">
        <f t="shared" si="485"/>
        <v>#DIV/0!</v>
      </c>
      <c r="AW725" s="161" t="e">
        <f t="shared" si="486"/>
        <v>#DIV/0!</v>
      </c>
      <c r="AX725" s="161" t="e">
        <f t="shared" si="487"/>
        <v>#DIV/0!</v>
      </c>
      <c r="AY725" s="161" t="e">
        <f t="shared" si="488"/>
        <v>#DIV/0!</v>
      </c>
      <c r="AZ725" s="107">
        <f t="shared" si="489"/>
        <v>0</v>
      </c>
      <c r="BA725" s="161" t="e">
        <f t="shared" si="490"/>
        <v>#DIV/0!</v>
      </c>
      <c r="BB725" s="161" t="e">
        <f t="shared" si="491"/>
        <v>#DIV/0!</v>
      </c>
      <c r="BC725" s="161" t="e">
        <f t="shared" si="492"/>
        <v>#DIV/0!</v>
      </c>
      <c r="BD725" s="161" t="e">
        <f t="shared" si="493"/>
        <v>#DIV/0!</v>
      </c>
      <c r="BE725" s="161" t="e">
        <f t="shared" si="494"/>
        <v>#DIV/0!</v>
      </c>
      <c r="BF725" s="107">
        <f t="shared" si="495"/>
        <v>0</v>
      </c>
      <c r="BG725" s="161" t="e">
        <f t="shared" si="496"/>
        <v>#DIV/0!</v>
      </c>
      <c r="BH725" s="161" t="e">
        <f t="shared" si="497"/>
        <v>#DIV/0!</v>
      </c>
      <c r="BI725" s="161" t="e">
        <f t="shared" si="498"/>
        <v>#DIV/0!</v>
      </c>
      <c r="BJ725" s="161" t="e">
        <f t="shared" si="499"/>
        <v>#DIV/0!</v>
      </c>
      <c r="BK725" s="161" t="e">
        <f t="shared" si="500"/>
        <v>#DIV/0!</v>
      </c>
      <c r="BL725" s="107">
        <f t="shared" si="501"/>
        <v>0</v>
      </c>
      <c r="BM725" s="161" t="e">
        <f t="shared" si="502"/>
        <v>#DIV/0!</v>
      </c>
      <c r="BN725" s="161" t="e">
        <f t="shared" si="503"/>
        <v>#DIV/0!</v>
      </c>
      <c r="BO725" s="161" t="e">
        <f t="shared" si="504"/>
        <v>#DIV/0!</v>
      </c>
      <c r="BP725" s="161" t="e">
        <f t="shared" si="505"/>
        <v>#DIV/0!</v>
      </c>
      <c r="BQ725" s="161" t="e">
        <f t="shared" si="506"/>
        <v>#DIV/0!</v>
      </c>
      <c r="BR725" s="107">
        <f t="shared" si="507"/>
        <v>0</v>
      </c>
      <c r="BS725" s="161" t="e">
        <f t="shared" si="508"/>
        <v>#DIV/0!</v>
      </c>
      <c r="BT725" s="161" t="e">
        <f t="shared" si="509"/>
        <v>#DIV/0!</v>
      </c>
      <c r="BU725" s="161" t="e">
        <f t="shared" si="510"/>
        <v>#DIV/0!</v>
      </c>
      <c r="BV725" s="161" t="e">
        <f t="shared" si="511"/>
        <v>#DIV/0!</v>
      </c>
      <c r="BW725" s="161" t="e">
        <f t="shared" si="512"/>
        <v>#DIV/0!</v>
      </c>
      <c r="BX725" s="107">
        <f t="shared" si="513"/>
        <v>0</v>
      </c>
      <c r="BZ725" s="40" t="e">
        <f>VLOOKUP(I725,Lists!$D$2:$D$19,1,FALSE)</f>
        <v>#N/A</v>
      </c>
      <c r="CA725" s="40" t="e">
        <f>VLOOKUP($I725,Blends!$B$2:$B$115,1,FALSE)</f>
        <v>#N/A</v>
      </c>
      <c r="CC725" s="218">
        <f>ROUND(IF($I725="Other HFC Blend",(Z725*$L725*SUMIF(Lists!$E$2:$E$133,'Quarterly Information'!$K725,Exchange_Value)+Z725*$N725*SUMIF(Lists!$E$2:$E$133,'Quarterly Information'!$M725,Exchange_Value)+Z725*$P725*SUMIF(Lists!$E$2:$E$133,'Quarterly Information'!$O725,Exchange_Value)+Z725*$R725*SUMIF(Lists!$E$2:$E$133,'Quarterly Information'!$Q725,Exchange_Value)+Z725*$T725*SUMIF(Lists!$E$2:$E$133,'Quarterly Information'!$S725,Exchange_Value))/1000,Z725*SUMIF(Lists!$E$2:$E$133,$I725,Exchange_Value)/1000),1)</f>
        <v>0</v>
      </c>
      <c r="CD725" s="218">
        <f>ROUND(IF($I725="Other HFC Blend",(AA725*$L725*SUMIF(Lists!$E$2:$E$133,'Quarterly Information'!$K725,Exchange_Value)+AA725*$N725*SUMIF(Lists!$E$2:$E$133,'Quarterly Information'!$M725,Exchange_Value)+AA725*$P725*SUMIF(Lists!$E$2:$E$133,'Quarterly Information'!$O725,Exchange_Value)+AA725*$R725*SUMIF(Lists!$E$2:$E$133,'Quarterly Information'!$Q725,Exchange_Value)+AA725*$T725*SUMIF(Lists!$E$2:$E$133,'Quarterly Information'!$S725,Exchange_Value))/1000,AA725*SUMIF(Lists!$E$2:$E$133,$I725,Exchange_Value)/1000),1)</f>
        <v>0</v>
      </c>
      <c r="CE725" s="218">
        <f>ROUND(IF($I725="Other HFC Blend",(AB725*$L725*SUMIF(Lists!$E$2:$E$133,'Quarterly Information'!$K725,Exchange_Value)+AB725*$N725*SUMIF(Lists!$E$2:$E$133,'Quarterly Information'!$M725,Exchange_Value)+AB725*$P725*SUMIF(Lists!$E$2:$E$133,'Quarterly Information'!$O725,Exchange_Value)+AB725*$R725*SUMIF(Lists!$E$2:$E$133,'Quarterly Information'!$Q725,Exchange_Value)+AB725*$T725*SUMIF(Lists!$E$2:$E$133,'Quarterly Information'!$S725,Exchange_Value))/1000,AB725*SUMIF(Lists!$E$2:$E$133,$I725,Exchange_Value)/1000),1)</f>
        <v>0</v>
      </c>
      <c r="CF725" s="218">
        <f>ROUND(IF($I725="Other HFC Blend",(AC725*$L725*SUMIF(Lists!$E$2:$E$133,'Quarterly Information'!$K725,Exchange_Value)+AC725*$N725*SUMIF(Lists!$E$2:$E$133,'Quarterly Information'!$M725,Exchange_Value)+AC725*$P725*SUMIF(Lists!$E$2:$E$133,'Quarterly Information'!$O725,Exchange_Value)+AC725*$R725*SUMIF(Lists!$E$2:$E$133,'Quarterly Information'!$Q725,Exchange_Value)+AC725*$T725*SUMIF(Lists!$E$2:$E$133,'Quarterly Information'!$S725,Exchange_Value))/1000,AC725*SUMIF(Lists!$E$2:$E$133,$I725,Exchange_Value)/1000),1)</f>
        <v>0</v>
      </c>
      <c r="CG725" s="218">
        <f>ROUND(IF($I725="Other HFC Blend",(AD725*$L725*SUMIF(Lists!$E$2:$E$133,'Quarterly Information'!$K725,Exchange_Value)+AD725*$N725*SUMIF(Lists!$E$2:$E$133,'Quarterly Information'!$M725,Exchange_Value)+AD725*$P725*SUMIF(Lists!$E$2:$E$133,'Quarterly Information'!$O725,Exchange_Value)+AD725*$R725*SUMIF(Lists!$E$2:$E$133,'Quarterly Information'!$Q725,Exchange_Value)+AD725*$T725*SUMIF(Lists!$E$2:$E$133,'Quarterly Information'!$S725,Exchange_Value))/1000,AD725*SUMIF(Lists!$E$2:$E$133,$I725,Exchange_Value)/1000),1)</f>
        <v>0</v>
      </c>
      <c r="CH725" s="218">
        <f>ROUND(IF($I725="Other HFC Blend",(AE725*$L725*SUMIF(Lists!$E$2:$E$133,'Quarterly Information'!$K725,Exchange_Value)+AE725*$N725*SUMIF(Lists!$E$2:$E$133,'Quarterly Information'!$M725,Exchange_Value)+AE725*$P725*SUMIF(Lists!$E$2:$E$133,'Quarterly Information'!$O725,Exchange_Value)+AE725*$R725*SUMIF(Lists!$E$2:$E$133,'Quarterly Information'!$Q725,Exchange_Value)+AE725*$T725*SUMIF(Lists!$E$2:$E$133,'Quarterly Information'!$S725,Exchange_Value))/1000,AE725*SUMIF(Lists!$E$2:$E$133,$I725,Exchange_Value)/1000),1)</f>
        <v>0</v>
      </c>
      <c r="CI725" s="218">
        <f>ROUND(IF($I725="Other HFC Blend",(AF725*$L725*SUMIF(Lists!$E$2:$E$133,'Quarterly Information'!$K725,Exchange_Value)+AF725*$N725*SUMIF(Lists!$E$2:$E$133,'Quarterly Information'!$M725,Exchange_Value)+AF725*$P725*SUMIF(Lists!$E$2:$E$133,'Quarterly Information'!$O725,Exchange_Value)+AF725*$R725*SUMIF(Lists!$E$2:$E$133,'Quarterly Information'!$Q725,Exchange_Value)+AF725*$T725*SUMIF(Lists!$E$2:$E$133,'Quarterly Information'!$S725,Exchange_Value))/1000,AF725*SUMIF(Lists!$E$2:$E$133,$I725,Exchange_Value)/1000),1)</f>
        <v>0</v>
      </c>
    </row>
    <row r="726" spans="1:87" ht="14" x14ac:dyDescent="0.25">
      <c r="A726" s="39">
        <v>684</v>
      </c>
      <c r="B726" s="90" t="str">
        <f t="shared" si="471"/>
        <v/>
      </c>
      <c r="C726" s="159"/>
      <c r="D726" s="91"/>
      <c r="E726" s="174"/>
      <c r="F726" s="92"/>
      <c r="G726" s="93"/>
      <c r="H726" s="94"/>
      <c r="I726" s="92"/>
      <c r="J726" s="200"/>
      <c r="K726" s="210"/>
      <c r="L726" s="95"/>
      <c r="M726" s="92"/>
      <c r="N726" s="95"/>
      <c r="O726" s="92"/>
      <c r="P726" s="95"/>
      <c r="Q726" s="128"/>
      <c r="R726" s="95"/>
      <c r="S726" s="128"/>
      <c r="T726" s="211"/>
      <c r="U726" s="203"/>
      <c r="V726" s="92"/>
      <c r="W726" s="96"/>
      <c r="X726" s="92"/>
      <c r="Y726" s="220"/>
      <c r="Z726" s="226"/>
      <c r="AA726" s="165"/>
      <c r="AB726" s="165"/>
      <c r="AC726" s="165"/>
      <c r="AD726" s="165"/>
      <c r="AE726" s="165"/>
      <c r="AF726" s="168"/>
      <c r="AG726"/>
      <c r="AH726" s="107">
        <f t="shared" si="473"/>
        <v>0</v>
      </c>
      <c r="AI726" s="107">
        <f t="shared" si="474"/>
        <v>0</v>
      </c>
      <c r="AJ726" s="107">
        <f t="shared" si="475"/>
        <v>0</v>
      </c>
      <c r="AK726" s="107">
        <f t="shared" si="476"/>
        <v>0</v>
      </c>
      <c r="AL726" s="107">
        <f t="shared" si="477"/>
        <v>0</v>
      </c>
      <c r="AM726" s="107">
        <f t="shared" si="472"/>
        <v>0</v>
      </c>
      <c r="AO726" s="161" t="e">
        <f t="shared" si="478"/>
        <v>#DIV/0!</v>
      </c>
      <c r="AP726" s="161" t="e">
        <f t="shared" si="479"/>
        <v>#DIV/0!</v>
      </c>
      <c r="AQ726" s="161" t="e">
        <f t="shared" si="480"/>
        <v>#DIV/0!</v>
      </c>
      <c r="AR726" s="161" t="e">
        <f t="shared" si="481"/>
        <v>#DIV/0!</v>
      </c>
      <c r="AS726" s="161" t="e">
        <f t="shared" si="482"/>
        <v>#DIV/0!</v>
      </c>
      <c r="AT726" s="107">
        <f t="shared" si="483"/>
        <v>0</v>
      </c>
      <c r="AU726" s="161" t="e">
        <f t="shared" si="484"/>
        <v>#DIV/0!</v>
      </c>
      <c r="AV726" s="161" t="e">
        <f t="shared" si="485"/>
        <v>#DIV/0!</v>
      </c>
      <c r="AW726" s="161" t="e">
        <f t="shared" si="486"/>
        <v>#DIV/0!</v>
      </c>
      <c r="AX726" s="161" t="e">
        <f t="shared" si="487"/>
        <v>#DIV/0!</v>
      </c>
      <c r="AY726" s="161" t="e">
        <f t="shared" si="488"/>
        <v>#DIV/0!</v>
      </c>
      <c r="AZ726" s="107">
        <f t="shared" si="489"/>
        <v>0</v>
      </c>
      <c r="BA726" s="161" t="e">
        <f t="shared" si="490"/>
        <v>#DIV/0!</v>
      </c>
      <c r="BB726" s="161" t="e">
        <f t="shared" si="491"/>
        <v>#DIV/0!</v>
      </c>
      <c r="BC726" s="161" t="e">
        <f t="shared" si="492"/>
        <v>#DIV/0!</v>
      </c>
      <c r="BD726" s="161" t="e">
        <f t="shared" si="493"/>
        <v>#DIV/0!</v>
      </c>
      <c r="BE726" s="161" t="e">
        <f t="shared" si="494"/>
        <v>#DIV/0!</v>
      </c>
      <c r="BF726" s="107">
        <f t="shared" si="495"/>
        <v>0</v>
      </c>
      <c r="BG726" s="161" t="e">
        <f t="shared" si="496"/>
        <v>#DIV/0!</v>
      </c>
      <c r="BH726" s="161" t="e">
        <f t="shared" si="497"/>
        <v>#DIV/0!</v>
      </c>
      <c r="BI726" s="161" t="e">
        <f t="shared" si="498"/>
        <v>#DIV/0!</v>
      </c>
      <c r="BJ726" s="161" t="e">
        <f t="shared" si="499"/>
        <v>#DIV/0!</v>
      </c>
      <c r="BK726" s="161" t="e">
        <f t="shared" si="500"/>
        <v>#DIV/0!</v>
      </c>
      <c r="BL726" s="107">
        <f t="shared" si="501"/>
        <v>0</v>
      </c>
      <c r="BM726" s="161" t="e">
        <f t="shared" si="502"/>
        <v>#DIV/0!</v>
      </c>
      <c r="BN726" s="161" t="e">
        <f t="shared" si="503"/>
        <v>#DIV/0!</v>
      </c>
      <c r="BO726" s="161" t="e">
        <f t="shared" si="504"/>
        <v>#DIV/0!</v>
      </c>
      <c r="BP726" s="161" t="e">
        <f t="shared" si="505"/>
        <v>#DIV/0!</v>
      </c>
      <c r="BQ726" s="161" t="e">
        <f t="shared" si="506"/>
        <v>#DIV/0!</v>
      </c>
      <c r="BR726" s="107">
        <f t="shared" si="507"/>
        <v>0</v>
      </c>
      <c r="BS726" s="161" t="e">
        <f t="shared" si="508"/>
        <v>#DIV/0!</v>
      </c>
      <c r="BT726" s="161" t="e">
        <f t="shared" si="509"/>
        <v>#DIV/0!</v>
      </c>
      <c r="BU726" s="161" t="e">
        <f t="shared" si="510"/>
        <v>#DIV/0!</v>
      </c>
      <c r="BV726" s="161" t="e">
        <f t="shared" si="511"/>
        <v>#DIV/0!</v>
      </c>
      <c r="BW726" s="161" t="e">
        <f t="shared" si="512"/>
        <v>#DIV/0!</v>
      </c>
      <c r="BX726" s="107">
        <f t="shared" si="513"/>
        <v>0</v>
      </c>
      <c r="BZ726" s="40" t="e">
        <f>VLOOKUP(I726,Lists!$D$2:$D$19,1,FALSE)</f>
        <v>#N/A</v>
      </c>
      <c r="CA726" s="40" t="e">
        <f>VLOOKUP($I726,Blends!$B$2:$B$115,1,FALSE)</f>
        <v>#N/A</v>
      </c>
      <c r="CC726" s="218">
        <f>ROUND(IF($I726="Other HFC Blend",(Z726*$L726*SUMIF(Lists!$E$2:$E$133,'Quarterly Information'!$K726,Exchange_Value)+Z726*$N726*SUMIF(Lists!$E$2:$E$133,'Quarterly Information'!$M726,Exchange_Value)+Z726*$P726*SUMIF(Lists!$E$2:$E$133,'Quarterly Information'!$O726,Exchange_Value)+Z726*$R726*SUMIF(Lists!$E$2:$E$133,'Quarterly Information'!$Q726,Exchange_Value)+Z726*$T726*SUMIF(Lists!$E$2:$E$133,'Quarterly Information'!$S726,Exchange_Value))/1000,Z726*SUMIF(Lists!$E$2:$E$133,$I726,Exchange_Value)/1000),1)</f>
        <v>0</v>
      </c>
      <c r="CD726" s="218">
        <f>ROUND(IF($I726="Other HFC Blend",(AA726*$L726*SUMIF(Lists!$E$2:$E$133,'Quarterly Information'!$K726,Exchange_Value)+AA726*$N726*SUMIF(Lists!$E$2:$E$133,'Quarterly Information'!$M726,Exchange_Value)+AA726*$P726*SUMIF(Lists!$E$2:$E$133,'Quarterly Information'!$O726,Exchange_Value)+AA726*$R726*SUMIF(Lists!$E$2:$E$133,'Quarterly Information'!$Q726,Exchange_Value)+AA726*$T726*SUMIF(Lists!$E$2:$E$133,'Quarterly Information'!$S726,Exchange_Value))/1000,AA726*SUMIF(Lists!$E$2:$E$133,$I726,Exchange_Value)/1000),1)</f>
        <v>0</v>
      </c>
      <c r="CE726" s="218">
        <f>ROUND(IF($I726="Other HFC Blend",(AB726*$L726*SUMIF(Lists!$E$2:$E$133,'Quarterly Information'!$K726,Exchange_Value)+AB726*$N726*SUMIF(Lists!$E$2:$E$133,'Quarterly Information'!$M726,Exchange_Value)+AB726*$P726*SUMIF(Lists!$E$2:$E$133,'Quarterly Information'!$O726,Exchange_Value)+AB726*$R726*SUMIF(Lists!$E$2:$E$133,'Quarterly Information'!$Q726,Exchange_Value)+AB726*$T726*SUMIF(Lists!$E$2:$E$133,'Quarterly Information'!$S726,Exchange_Value))/1000,AB726*SUMIF(Lists!$E$2:$E$133,$I726,Exchange_Value)/1000),1)</f>
        <v>0</v>
      </c>
      <c r="CF726" s="218">
        <f>ROUND(IF($I726="Other HFC Blend",(AC726*$L726*SUMIF(Lists!$E$2:$E$133,'Quarterly Information'!$K726,Exchange_Value)+AC726*$N726*SUMIF(Lists!$E$2:$E$133,'Quarterly Information'!$M726,Exchange_Value)+AC726*$P726*SUMIF(Lists!$E$2:$E$133,'Quarterly Information'!$O726,Exchange_Value)+AC726*$R726*SUMIF(Lists!$E$2:$E$133,'Quarterly Information'!$Q726,Exchange_Value)+AC726*$T726*SUMIF(Lists!$E$2:$E$133,'Quarterly Information'!$S726,Exchange_Value))/1000,AC726*SUMIF(Lists!$E$2:$E$133,$I726,Exchange_Value)/1000),1)</f>
        <v>0</v>
      </c>
      <c r="CG726" s="218">
        <f>ROUND(IF($I726="Other HFC Blend",(AD726*$L726*SUMIF(Lists!$E$2:$E$133,'Quarterly Information'!$K726,Exchange_Value)+AD726*$N726*SUMIF(Lists!$E$2:$E$133,'Quarterly Information'!$M726,Exchange_Value)+AD726*$P726*SUMIF(Lists!$E$2:$E$133,'Quarterly Information'!$O726,Exchange_Value)+AD726*$R726*SUMIF(Lists!$E$2:$E$133,'Quarterly Information'!$Q726,Exchange_Value)+AD726*$T726*SUMIF(Lists!$E$2:$E$133,'Quarterly Information'!$S726,Exchange_Value))/1000,AD726*SUMIF(Lists!$E$2:$E$133,$I726,Exchange_Value)/1000),1)</f>
        <v>0</v>
      </c>
      <c r="CH726" s="218">
        <f>ROUND(IF($I726="Other HFC Blend",(AE726*$L726*SUMIF(Lists!$E$2:$E$133,'Quarterly Information'!$K726,Exchange_Value)+AE726*$N726*SUMIF(Lists!$E$2:$E$133,'Quarterly Information'!$M726,Exchange_Value)+AE726*$P726*SUMIF(Lists!$E$2:$E$133,'Quarterly Information'!$O726,Exchange_Value)+AE726*$R726*SUMIF(Lists!$E$2:$E$133,'Quarterly Information'!$Q726,Exchange_Value)+AE726*$T726*SUMIF(Lists!$E$2:$E$133,'Quarterly Information'!$S726,Exchange_Value))/1000,AE726*SUMIF(Lists!$E$2:$E$133,$I726,Exchange_Value)/1000),1)</f>
        <v>0</v>
      </c>
      <c r="CI726" s="218">
        <f>ROUND(IF($I726="Other HFC Blend",(AF726*$L726*SUMIF(Lists!$E$2:$E$133,'Quarterly Information'!$K726,Exchange_Value)+AF726*$N726*SUMIF(Lists!$E$2:$E$133,'Quarterly Information'!$M726,Exchange_Value)+AF726*$P726*SUMIF(Lists!$E$2:$E$133,'Quarterly Information'!$O726,Exchange_Value)+AF726*$R726*SUMIF(Lists!$E$2:$E$133,'Quarterly Information'!$Q726,Exchange_Value)+AF726*$T726*SUMIF(Lists!$E$2:$E$133,'Quarterly Information'!$S726,Exchange_Value))/1000,AF726*SUMIF(Lists!$E$2:$E$133,$I726,Exchange_Value)/1000),1)</f>
        <v>0</v>
      </c>
    </row>
    <row r="727" spans="1:87" ht="14" x14ac:dyDescent="0.25">
      <c r="A727" s="39">
        <v>685</v>
      </c>
      <c r="B727" s="90" t="str">
        <f t="shared" si="471"/>
        <v/>
      </c>
      <c r="C727" s="159"/>
      <c r="D727" s="91"/>
      <c r="E727" s="174"/>
      <c r="F727" s="92"/>
      <c r="G727" s="93"/>
      <c r="H727" s="94"/>
      <c r="I727" s="92"/>
      <c r="J727" s="200"/>
      <c r="K727" s="210"/>
      <c r="L727" s="95"/>
      <c r="M727" s="92"/>
      <c r="N727" s="95"/>
      <c r="O727" s="92"/>
      <c r="P727" s="95"/>
      <c r="Q727" s="128"/>
      <c r="R727" s="95"/>
      <c r="S727" s="128"/>
      <c r="T727" s="211"/>
      <c r="U727" s="203"/>
      <c r="V727" s="92"/>
      <c r="W727" s="96"/>
      <c r="X727" s="92"/>
      <c r="Y727" s="220"/>
      <c r="Z727" s="226"/>
      <c r="AA727" s="165"/>
      <c r="AB727" s="165"/>
      <c r="AC727" s="165"/>
      <c r="AD727" s="165"/>
      <c r="AE727" s="165"/>
      <c r="AF727" s="168"/>
      <c r="AG727"/>
      <c r="AH727" s="107">
        <f t="shared" si="473"/>
        <v>0</v>
      </c>
      <c r="AI727" s="107">
        <f t="shared" si="474"/>
        <v>0</v>
      </c>
      <c r="AJ727" s="107">
        <f t="shared" si="475"/>
        <v>0</v>
      </c>
      <c r="AK727" s="107">
        <f t="shared" si="476"/>
        <v>0</v>
      </c>
      <c r="AL727" s="107">
        <f t="shared" si="477"/>
        <v>0</v>
      </c>
      <c r="AM727" s="107">
        <f t="shared" si="472"/>
        <v>0</v>
      </c>
      <c r="AO727" s="161" t="e">
        <f t="shared" si="478"/>
        <v>#DIV/0!</v>
      </c>
      <c r="AP727" s="161" t="e">
        <f t="shared" si="479"/>
        <v>#DIV/0!</v>
      </c>
      <c r="AQ727" s="161" t="e">
        <f t="shared" si="480"/>
        <v>#DIV/0!</v>
      </c>
      <c r="AR727" s="161" t="e">
        <f t="shared" si="481"/>
        <v>#DIV/0!</v>
      </c>
      <c r="AS727" s="161" t="e">
        <f t="shared" si="482"/>
        <v>#DIV/0!</v>
      </c>
      <c r="AT727" s="107">
        <f t="shared" si="483"/>
        <v>0</v>
      </c>
      <c r="AU727" s="161" t="e">
        <f t="shared" si="484"/>
        <v>#DIV/0!</v>
      </c>
      <c r="AV727" s="161" t="e">
        <f t="shared" si="485"/>
        <v>#DIV/0!</v>
      </c>
      <c r="AW727" s="161" t="e">
        <f t="shared" si="486"/>
        <v>#DIV/0!</v>
      </c>
      <c r="AX727" s="161" t="e">
        <f t="shared" si="487"/>
        <v>#DIV/0!</v>
      </c>
      <c r="AY727" s="161" t="e">
        <f t="shared" si="488"/>
        <v>#DIV/0!</v>
      </c>
      <c r="AZ727" s="107">
        <f t="shared" si="489"/>
        <v>0</v>
      </c>
      <c r="BA727" s="161" t="e">
        <f t="shared" si="490"/>
        <v>#DIV/0!</v>
      </c>
      <c r="BB727" s="161" t="e">
        <f t="shared" si="491"/>
        <v>#DIV/0!</v>
      </c>
      <c r="BC727" s="161" t="e">
        <f t="shared" si="492"/>
        <v>#DIV/0!</v>
      </c>
      <c r="BD727" s="161" t="e">
        <f t="shared" si="493"/>
        <v>#DIV/0!</v>
      </c>
      <c r="BE727" s="161" t="e">
        <f t="shared" si="494"/>
        <v>#DIV/0!</v>
      </c>
      <c r="BF727" s="107">
        <f t="shared" si="495"/>
        <v>0</v>
      </c>
      <c r="BG727" s="161" t="e">
        <f t="shared" si="496"/>
        <v>#DIV/0!</v>
      </c>
      <c r="BH727" s="161" t="e">
        <f t="shared" si="497"/>
        <v>#DIV/0!</v>
      </c>
      <c r="BI727" s="161" t="e">
        <f t="shared" si="498"/>
        <v>#DIV/0!</v>
      </c>
      <c r="BJ727" s="161" t="e">
        <f t="shared" si="499"/>
        <v>#DIV/0!</v>
      </c>
      <c r="BK727" s="161" t="e">
        <f t="shared" si="500"/>
        <v>#DIV/0!</v>
      </c>
      <c r="BL727" s="107">
        <f t="shared" si="501"/>
        <v>0</v>
      </c>
      <c r="BM727" s="161" t="e">
        <f t="shared" si="502"/>
        <v>#DIV/0!</v>
      </c>
      <c r="BN727" s="161" t="e">
        <f t="shared" si="503"/>
        <v>#DIV/0!</v>
      </c>
      <c r="BO727" s="161" t="e">
        <f t="shared" si="504"/>
        <v>#DIV/0!</v>
      </c>
      <c r="BP727" s="161" t="e">
        <f t="shared" si="505"/>
        <v>#DIV/0!</v>
      </c>
      <c r="BQ727" s="161" t="e">
        <f t="shared" si="506"/>
        <v>#DIV/0!</v>
      </c>
      <c r="BR727" s="107">
        <f t="shared" si="507"/>
        <v>0</v>
      </c>
      <c r="BS727" s="161" t="e">
        <f t="shared" si="508"/>
        <v>#DIV/0!</v>
      </c>
      <c r="BT727" s="161" t="e">
        <f t="shared" si="509"/>
        <v>#DIV/0!</v>
      </c>
      <c r="BU727" s="161" t="e">
        <f t="shared" si="510"/>
        <v>#DIV/0!</v>
      </c>
      <c r="BV727" s="161" t="e">
        <f t="shared" si="511"/>
        <v>#DIV/0!</v>
      </c>
      <c r="BW727" s="161" t="e">
        <f t="shared" si="512"/>
        <v>#DIV/0!</v>
      </c>
      <c r="BX727" s="107">
        <f t="shared" si="513"/>
        <v>0</v>
      </c>
      <c r="BZ727" s="40" t="e">
        <f>VLOOKUP(I727,Lists!$D$2:$D$19,1,FALSE)</f>
        <v>#N/A</v>
      </c>
      <c r="CA727" s="40" t="e">
        <f>VLOOKUP($I727,Blends!$B$2:$B$115,1,FALSE)</f>
        <v>#N/A</v>
      </c>
      <c r="CC727" s="218">
        <f>ROUND(IF($I727="Other HFC Blend",(Z727*$L727*SUMIF(Lists!$E$2:$E$133,'Quarterly Information'!$K727,Exchange_Value)+Z727*$N727*SUMIF(Lists!$E$2:$E$133,'Quarterly Information'!$M727,Exchange_Value)+Z727*$P727*SUMIF(Lists!$E$2:$E$133,'Quarterly Information'!$O727,Exchange_Value)+Z727*$R727*SUMIF(Lists!$E$2:$E$133,'Quarterly Information'!$Q727,Exchange_Value)+Z727*$T727*SUMIF(Lists!$E$2:$E$133,'Quarterly Information'!$S727,Exchange_Value))/1000,Z727*SUMIF(Lists!$E$2:$E$133,$I727,Exchange_Value)/1000),1)</f>
        <v>0</v>
      </c>
      <c r="CD727" s="218">
        <f>ROUND(IF($I727="Other HFC Blend",(AA727*$L727*SUMIF(Lists!$E$2:$E$133,'Quarterly Information'!$K727,Exchange_Value)+AA727*$N727*SUMIF(Lists!$E$2:$E$133,'Quarterly Information'!$M727,Exchange_Value)+AA727*$P727*SUMIF(Lists!$E$2:$E$133,'Quarterly Information'!$O727,Exchange_Value)+AA727*$R727*SUMIF(Lists!$E$2:$E$133,'Quarterly Information'!$Q727,Exchange_Value)+AA727*$T727*SUMIF(Lists!$E$2:$E$133,'Quarterly Information'!$S727,Exchange_Value))/1000,AA727*SUMIF(Lists!$E$2:$E$133,$I727,Exchange_Value)/1000),1)</f>
        <v>0</v>
      </c>
      <c r="CE727" s="218">
        <f>ROUND(IF($I727="Other HFC Blend",(AB727*$L727*SUMIF(Lists!$E$2:$E$133,'Quarterly Information'!$K727,Exchange_Value)+AB727*$N727*SUMIF(Lists!$E$2:$E$133,'Quarterly Information'!$M727,Exchange_Value)+AB727*$P727*SUMIF(Lists!$E$2:$E$133,'Quarterly Information'!$O727,Exchange_Value)+AB727*$R727*SUMIF(Lists!$E$2:$E$133,'Quarterly Information'!$Q727,Exchange_Value)+AB727*$T727*SUMIF(Lists!$E$2:$E$133,'Quarterly Information'!$S727,Exchange_Value))/1000,AB727*SUMIF(Lists!$E$2:$E$133,$I727,Exchange_Value)/1000),1)</f>
        <v>0</v>
      </c>
      <c r="CF727" s="218">
        <f>ROUND(IF($I727="Other HFC Blend",(AC727*$L727*SUMIF(Lists!$E$2:$E$133,'Quarterly Information'!$K727,Exchange_Value)+AC727*$N727*SUMIF(Lists!$E$2:$E$133,'Quarterly Information'!$M727,Exchange_Value)+AC727*$P727*SUMIF(Lists!$E$2:$E$133,'Quarterly Information'!$O727,Exchange_Value)+AC727*$R727*SUMIF(Lists!$E$2:$E$133,'Quarterly Information'!$Q727,Exchange_Value)+AC727*$T727*SUMIF(Lists!$E$2:$E$133,'Quarterly Information'!$S727,Exchange_Value))/1000,AC727*SUMIF(Lists!$E$2:$E$133,$I727,Exchange_Value)/1000),1)</f>
        <v>0</v>
      </c>
      <c r="CG727" s="218">
        <f>ROUND(IF($I727="Other HFC Blend",(AD727*$L727*SUMIF(Lists!$E$2:$E$133,'Quarterly Information'!$K727,Exchange_Value)+AD727*$N727*SUMIF(Lists!$E$2:$E$133,'Quarterly Information'!$M727,Exchange_Value)+AD727*$P727*SUMIF(Lists!$E$2:$E$133,'Quarterly Information'!$O727,Exchange_Value)+AD727*$R727*SUMIF(Lists!$E$2:$E$133,'Quarterly Information'!$Q727,Exchange_Value)+AD727*$T727*SUMIF(Lists!$E$2:$E$133,'Quarterly Information'!$S727,Exchange_Value))/1000,AD727*SUMIF(Lists!$E$2:$E$133,$I727,Exchange_Value)/1000),1)</f>
        <v>0</v>
      </c>
      <c r="CH727" s="218">
        <f>ROUND(IF($I727="Other HFC Blend",(AE727*$L727*SUMIF(Lists!$E$2:$E$133,'Quarterly Information'!$K727,Exchange_Value)+AE727*$N727*SUMIF(Lists!$E$2:$E$133,'Quarterly Information'!$M727,Exchange_Value)+AE727*$P727*SUMIF(Lists!$E$2:$E$133,'Quarterly Information'!$O727,Exchange_Value)+AE727*$R727*SUMIF(Lists!$E$2:$E$133,'Quarterly Information'!$Q727,Exchange_Value)+AE727*$T727*SUMIF(Lists!$E$2:$E$133,'Quarterly Information'!$S727,Exchange_Value))/1000,AE727*SUMIF(Lists!$E$2:$E$133,$I727,Exchange_Value)/1000),1)</f>
        <v>0</v>
      </c>
      <c r="CI727" s="218">
        <f>ROUND(IF($I727="Other HFC Blend",(AF727*$L727*SUMIF(Lists!$E$2:$E$133,'Quarterly Information'!$K727,Exchange_Value)+AF727*$N727*SUMIF(Lists!$E$2:$E$133,'Quarterly Information'!$M727,Exchange_Value)+AF727*$P727*SUMIF(Lists!$E$2:$E$133,'Quarterly Information'!$O727,Exchange_Value)+AF727*$R727*SUMIF(Lists!$E$2:$E$133,'Quarterly Information'!$Q727,Exchange_Value)+AF727*$T727*SUMIF(Lists!$E$2:$E$133,'Quarterly Information'!$S727,Exchange_Value))/1000,AF727*SUMIF(Lists!$E$2:$E$133,$I727,Exchange_Value)/1000),1)</f>
        <v>0</v>
      </c>
    </row>
    <row r="728" spans="1:87" ht="14" x14ac:dyDescent="0.25">
      <c r="A728" s="39">
        <v>686</v>
      </c>
      <c r="B728" s="90" t="str">
        <f t="shared" si="471"/>
        <v/>
      </c>
      <c r="C728" s="159"/>
      <c r="D728" s="91"/>
      <c r="E728" s="174"/>
      <c r="F728" s="92"/>
      <c r="G728" s="93"/>
      <c r="H728" s="94"/>
      <c r="I728" s="92"/>
      <c r="J728" s="200"/>
      <c r="K728" s="210"/>
      <c r="L728" s="95"/>
      <c r="M728" s="92"/>
      <c r="N728" s="95"/>
      <c r="O728" s="92"/>
      <c r="P728" s="95"/>
      <c r="Q728" s="128"/>
      <c r="R728" s="95"/>
      <c r="S728" s="128"/>
      <c r="T728" s="211"/>
      <c r="U728" s="203"/>
      <c r="V728" s="92"/>
      <c r="W728" s="96"/>
      <c r="X728" s="92"/>
      <c r="Y728" s="220"/>
      <c r="Z728" s="226"/>
      <c r="AA728" s="165"/>
      <c r="AB728" s="165"/>
      <c r="AC728" s="165"/>
      <c r="AD728" s="165"/>
      <c r="AE728" s="165"/>
      <c r="AF728" s="168"/>
      <c r="AG728"/>
      <c r="AH728" s="107">
        <f t="shared" si="473"/>
        <v>0</v>
      </c>
      <c r="AI728" s="107">
        <f t="shared" si="474"/>
        <v>0</v>
      </c>
      <c r="AJ728" s="107">
        <f t="shared" si="475"/>
        <v>0</v>
      </c>
      <c r="AK728" s="107">
        <f t="shared" si="476"/>
        <v>0</v>
      </c>
      <c r="AL728" s="107">
        <f t="shared" si="477"/>
        <v>0</v>
      </c>
      <c r="AM728" s="107">
        <f t="shared" si="472"/>
        <v>0</v>
      </c>
      <c r="AO728" s="161" t="e">
        <f t="shared" si="478"/>
        <v>#DIV/0!</v>
      </c>
      <c r="AP728" s="161" t="e">
        <f t="shared" si="479"/>
        <v>#DIV/0!</v>
      </c>
      <c r="AQ728" s="161" t="e">
        <f t="shared" si="480"/>
        <v>#DIV/0!</v>
      </c>
      <c r="AR728" s="161" t="e">
        <f t="shared" si="481"/>
        <v>#DIV/0!</v>
      </c>
      <c r="AS728" s="161" t="e">
        <f t="shared" si="482"/>
        <v>#DIV/0!</v>
      </c>
      <c r="AT728" s="107">
        <f t="shared" si="483"/>
        <v>0</v>
      </c>
      <c r="AU728" s="161" t="e">
        <f t="shared" si="484"/>
        <v>#DIV/0!</v>
      </c>
      <c r="AV728" s="161" t="e">
        <f t="shared" si="485"/>
        <v>#DIV/0!</v>
      </c>
      <c r="AW728" s="161" t="e">
        <f t="shared" si="486"/>
        <v>#DIV/0!</v>
      </c>
      <c r="AX728" s="161" t="e">
        <f t="shared" si="487"/>
        <v>#DIV/0!</v>
      </c>
      <c r="AY728" s="161" t="e">
        <f t="shared" si="488"/>
        <v>#DIV/0!</v>
      </c>
      <c r="AZ728" s="107">
        <f t="shared" si="489"/>
        <v>0</v>
      </c>
      <c r="BA728" s="161" t="e">
        <f t="shared" si="490"/>
        <v>#DIV/0!</v>
      </c>
      <c r="BB728" s="161" t="e">
        <f t="shared" si="491"/>
        <v>#DIV/0!</v>
      </c>
      <c r="BC728" s="161" t="e">
        <f t="shared" si="492"/>
        <v>#DIV/0!</v>
      </c>
      <c r="BD728" s="161" t="e">
        <f t="shared" si="493"/>
        <v>#DIV/0!</v>
      </c>
      <c r="BE728" s="161" t="e">
        <f t="shared" si="494"/>
        <v>#DIV/0!</v>
      </c>
      <c r="BF728" s="107">
        <f t="shared" si="495"/>
        <v>0</v>
      </c>
      <c r="BG728" s="161" t="e">
        <f t="shared" si="496"/>
        <v>#DIV/0!</v>
      </c>
      <c r="BH728" s="161" t="e">
        <f t="shared" si="497"/>
        <v>#DIV/0!</v>
      </c>
      <c r="BI728" s="161" t="e">
        <f t="shared" si="498"/>
        <v>#DIV/0!</v>
      </c>
      <c r="BJ728" s="161" t="e">
        <f t="shared" si="499"/>
        <v>#DIV/0!</v>
      </c>
      <c r="BK728" s="161" t="e">
        <f t="shared" si="500"/>
        <v>#DIV/0!</v>
      </c>
      <c r="BL728" s="107">
        <f t="shared" si="501"/>
        <v>0</v>
      </c>
      <c r="BM728" s="161" t="e">
        <f t="shared" si="502"/>
        <v>#DIV/0!</v>
      </c>
      <c r="BN728" s="161" t="e">
        <f t="shared" si="503"/>
        <v>#DIV/0!</v>
      </c>
      <c r="BO728" s="161" t="e">
        <f t="shared" si="504"/>
        <v>#DIV/0!</v>
      </c>
      <c r="BP728" s="161" t="e">
        <f t="shared" si="505"/>
        <v>#DIV/0!</v>
      </c>
      <c r="BQ728" s="161" t="e">
        <f t="shared" si="506"/>
        <v>#DIV/0!</v>
      </c>
      <c r="BR728" s="107">
        <f t="shared" si="507"/>
        <v>0</v>
      </c>
      <c r="BS728" s="161" t="e">
        <f t="shared" si="508"/>
        <v>#DIV/0!</v>
      </c>
      <c r="BT728" s="161" t="e">
        <f t="shared" si="509"/>
        <v>#DIV/0!</v>
      </c>
      <c r="BU728" s="161" t="e">
        <f t="shared" si="510"/>
        <v>#DIV/0!</v>
      </c>
      <c r="BV728" s="161" t="e">
        <f t="shared" si="511"/>
        <v>#DIV/0!</v>
      </c>
      <c r="BW728" s="161" t="e">
        <f t="shared" si="512"/>
        <v>#DIV/0!</v>
      </c>
      <c r="BX728" s="107">
        <f t="shared" si="513"/>
        <v>0</v>
      </c>
      <c r="BZ728" s="40" t="e">
        <f>VLOOKUP(I728,Lists!$D$2:$D$19,1,FALSE)</f>
        <v>#N/A</v>
      </c>
      <c r="CA728" s="40" t="e">
        <f>VLOOKUP($I728,Blends!$B$2:$B$115,1,FALSE)</f>
        <v>#N/A</v>
      </c>
      <c r="CC728" s="218">
        <f>ROUND(IF($I728="Other HFC Blend",(Z728*$L728*SUMIF(Lists!$E$2:$E$133,'Quarterly Information'!$K728,Exchange_Value)+Z728*$N728*SUMIF(Lists!$E$2:$E$133,'Quarterly Information'!$M728,Exchange_Value)+Z728*$P728*SUMIF(Lists!$E$2:$E$133,'Quarterly Information'!$O728,Exchange_Value)+Z728*$R728*SUMIF(Lists!$E$2:$E$133,'Quarterly Information'!$Q728,Exchange_Value)+Z728*$T728*SUMIF(Lists!$E$2:$E$133,'Quarterly Information'!$S728,Exchange_Value))/1000,Z728*SUMIF(Lists!$E$2:$E$133,$I728,Exchange_Value)/1000),1)</f>
        <v>0</v>
      </c>
      <c r="CD728" s="218">
        <f>ROUND(IF($I728="Other HFC Blend",(AA728*$L728*SUMIF(Lists!$E$2:$E$133,'Quarterly Information'!$K728,Exchange_Value)+AA728*$N728*SUMIF(Lists!$E$2:$E$133,'Quarterly Information'!$M728,Exchange_Value)+AA728*$P728*SUMIF(Lists!$E$2:$E$133,'Quarterly Information'!$O728,Exchange_Value)+AA728*$R728*SUMIF(Lists!$E$2:$E$133,'Quarterly Information'!$Q728,Exchange_Value)+AA728*$T728*SUMIF(Lists!$E$2:$E$133,'Quarterly Information'!$S728,Exchange_Value))/1000,AA728*SUMIF(Lists!$E$2:$E$133,$I728,Exchange_Value)/1000),1)</f>
        <v>0</v>
      </c>
      <c r="CE728" s="218">
        <f>ROUND(IF($I728="Other HFC Blend",(AB728*$L728*SUMIF(Lists!$E$2:$E$133,'Quarterly Information'!$K728,Exchange_Value)+AB728*$N728*SUMIF(Lists!$E$2:$E$133,'Quarterly Information'!$M728,Exchange_Value)+AB728*$P728*SUMIF(Lists!$E$2:$E$133,'Quarterly Information'!$O728,Exchange_Value)+AB728*$R728*SUMIF(Lists!$E$2:$E$133,'Quarterly Information'!$Q728,Exchange_Value)+AB728*$T728*SUMIF(Lists!$E$2:$E$133,'Quarterly Information'!$S728,Exchange_Value))/1000,AB728*SUMIF(Lists!$E$2:$E$133,$I728,Exchange_Value)/1000),1)</f>
        <v>0</v>
      </c>
      <c r="CF728" s="218">
        <f>ROUND(IF($I728="Other HFC Blend",(AC728*$L728*SUMIF(Lists!$E$2:$E$133,'Quarterly Information'!$K728,Exchange_Value)+AC728*$N728*SUMIF(Lists!$E$2:$E$133,'Quarterly Information'!$M728,Exchange_Value)+AC728*$P728*SUMIF(Lists!$E$2:$E$133,'Quarterly Information'!$O728,Exchange_Value)+AC728*$R728*SUMIF(Lists!$E$2:$E$133,'Quarterly Information'!$Q728,Exchange_Value)+AC728*$T728*SUMIF(Lists!$E$2:$E$133,'Quarterly Information'!$S728,Exchange_Value))/1000,AC728*SUMIF(Lists!$E$2:$E$133,$I728,Exchange_Value)/1000),1)</f>
        <v>0</v>
      </c>
      <c r="CG728" s="218">
        <f>ROUND(IF($I728="Other HFC Blend",(AD728*$L728*SUMIF(Lists!$E$2:$E$133,'Quarterly Information'!$K728,Exchange_Value)+AD728*$N728*SUMIF(Lists!$E$2:$E$133,'Quarterly Information'!$M728,Exchange_Value)+AD728*$P728*SUMIF(Lists!$E$2:$E$133,'Quarterly Information'!$O728,Exchange_Value)+AD728*$R728*SUMIF(Lists!$E$2:$E$133,'Quarterly Information'!$Q728,Exchange_Value)+AD728*$T728*SUMIF(Lists!$E$2:$E$133,'Quarterly Information'!$S728,Exchange_Value))/1000,AD728*SUMIF(Lists!$E$2:$E$133,$I728,Exchange_Value)/1000),1)</f>
        <v>0</v>
      </c>
      <c r="CH728" s="218">
        <f>ROUND(IF($I728="Other HFC Blend",(AE728*$L728*SUMIF(Lists!$E$2:$E$133,'Quarterly Information'!$K728,Exchange_Value)+AE728*$N728*SUMIF(Lists!$E$2:$E$133,'Quarterly Information'!$M728,Exchange_Value)+AE728*$P728*SUMIF(Lists!$E$2:$E$133,'Quarterly Information'!$O728,Exchange_Value)+AE728*$R728*SUMIF(Lists!$E$2:$E$133,'Quarterly Information'!$Q728,Exchange_Value)+AE728*$T728*SUMIF(Lists!$E$2:$E$133,'Quarterly Information'!$S728,Exchange_Value))/1000,AE728*SUMIF(Lists!$E$2:$E$133,$I728,Exchange_Value)/1000),1)</f>
        <v>0</v>
      </c>
      <c r="CI728" s="218">
        <f>ROUND(IF($I728="Other HFC Blend",(AF728*$L728*SUMIF(Lists!$E$2:$E$133,'Quarterly Information'!$K728,Exchange_Value)+AF728*$N728*SUMIF(Lists!$E$2:$E$133,'Quarterly Information'!$M728,Exchange_Value)+AF728*$P728*SUMIF(Lists!$E$2:$E$133,'Quarterly Information'!$O728,Exchange_Value)+AF728*$R728*SUMIF(Lists!$E$2:$E$133,'Quarterly Information'!$Q728,Exchange_Value)+AF728*$T728*SUMIF(Lists!$E$2:$E$133,'Quarterly Information'!$S728,Exchange_Value))/1000,AF728*SUMIF(Lists!$E$2:$E$133,$I728,Exchange_Value)/1000),1)</f>
        <v>0</v>
      </c>
    </row>
    <row r="729" spans="1:87" ht="14" x14ac:dyDescent="0.25">
      <c r="A729" s="39">
        <v>687</v>
      </c>
      <c r="B729" s="90" t="str">
        <f t="shared" si="471"/>
        <v/>
      </c>
      <c r="C729" s="159"/>
      <c r="D729" s="91"/>
      <c r="E729" s="174"/>
      <c r="F729" s="92"/>
      <c r="G729" s="93"/>
      <c r="H729" s="94"/>
      <c r="I729" s="92"/>
      <c r="J729" s="200"/>
      <c r="K729" s="210"/>
      <c r="L729" s="95"/>
      <c r="M729" s="92"/>
      <c r="N729" s="95"/>
      <c r="O729" s="92"/>
      <c r="P729" s="95"/>
      <c r="Q729" s="128"/>
      <c r="R729" s="95"/>
      <c r="S729" s="128"/>
      <c r="T729" s="211"/>
      <c r="U729" s="203"/>
      <c r="V729" s="92"/>
      <c r="W729" s="96"/>
      <c r="X729" s="92"/>
      <c r="Y729" s="220"/>
      <c r="Z729" s="226"/>
      <c r="AA729" s="165"/>
      <c r="AB729" s="165"/>
      <c r="AC729" s="165"/>
      <c r="AD729" s="165"/>
      <c r="AE729" s="165"/>
      <c r="AF729" s="168"/>
      <c r="AG729"/>
      <c r="AH729" s="107">
        <f t="shared" si="473"/>
        <v>0</v>
      </c>
      <c r="AI729" s="107">
        <f t="shared" si="474"/>
        <v>0</v>
      </c>
      <c r="AJ729" s="107">
        <f t="shared" si="475"/>
        <v>0</v>
      </c>
      <c r="AK729" s="107">
        <f t="shared" si="476"/>
        <v>0</v>
      </c>
      <c r="AL729" s="107">
        <f t="shared" si="477"/>
        <v>0</v>
      </c>
      <c r="AM729" s="107">
        <f t="shared" si="472"/>
        <v>0</v>
      </c>
      <c r="AO729" s="161" t="e">
        <f t="shared" si="478"/>
        <v>#DIV/0!</v>
      </c>
      <c r="AP729" s="161" t="e">
        <f t="shared" si="479"/>
        <v>#DIV/0!</v>
      </c>
      <c r="AQ729" s="161" t="e">
        <f t="shared" si="480"/>
        <v>#DIV/0!</v>
      </c>
      <c r="AR729" s="161" t="e">
        <f t="shared" si="481"/>
        <v>#DIV/0!</v>
      </c>
      <c r="AS729" s="161" t="e">
        <f t="shared" si="482"/>
        <v>#DIV/0!</v>
      </c>
      <c r="AT729" s="107">
        <f t="shared" si="483"/>
        <v>0</v>
      </c>
      <c r="AU729" s="161" t="e">
        <f t="shared" si="484"/>
        <v>#DIV/0!</v>
      </c>
      <c r="AV729" s="161" t="e">
        <f t="shared" si="485"/>
        <v>#DIV/0!</v>
      </c>
      <c r="AW729" s="161" t="e">
        <f t="shared" si="486"/>
        <v>#DIV/0!</v>
      </c>
      <c r="AX729" s="161" t="e">
        <f t="shared" si="487"/>
        <v>#DIV/0!</v>
      </c>
      <c r="AY729" s="161" t="e">
        <f t="shared" si="488"/>
        <v>#DIV/0!</v>
      </c>
      <c r="AZ729" s="107">
        <f t="shared" si="489"/>
        <v>0</v>
      </c>
      <c r="BA729" s="161" t="e">
        <f t="shared" si="490"/>
        <v>#DIV/0!</v>
      </c>
      <c r="BB729" s="161" t="e">
        <f t="shared" si="491"/>
        <v>#DIV/0!</v>
      </c>
      <c r="BC729" s="161" t="e">
        <f t="shared" si="492"/>
        <v>#DIV/0!</v>
      </c>
      <c r="BD729" s="161" t="e">
        <f t="shared" si="493"/>
        <v>#DIV/0!</v>
      </c>
      <c r="BE729" s="161" t="e">
        <f t="shared" si="494"/>
        <v>#DIV/0!</v>
      </c>
      <c r="BF729" s="107">
        <f t="shared" si="495"/>
        <v>0</v>
      </c>
      <c r="BG729" s="161" t="e">
        <f t="shared" si="496"/>
        <v>#DIV/0!</v>
      </c>
      <c r="BH729" s="161" t="e">
        <f t="shared" si="497"/>
        <v>#DIV/0!</v>
      </c>
      <c r="BI729" s="161" t="e">
        <f t="shared" si="498"/>
        <v>#DIV/0!</v>
      </c>
      <c r="BJ729" s="161" t="e">
        <f t="shared" si="499"/>
        <v>#DIV/0!</v>
      </c>
      <c r="BK729" s="161" t="e">
        <f t="shared" si="500"/>
        <v>#DIV/0!</v>
      </c>
      <c r="BL729" s="107">
        <f t="shared" si="501"/>
        <v>0</v>
      </c>
      <c r="BM729" s="161" t="e">
        <f t="shared" si="502"/>
        <v>#DIV/0!</v>
      </c>
      <c r="BN729" s="161" t="e">
        <f t="shared" si="503"/>
        <v>#DIV/0!</v>
      </c>
      <c r="BO729" s="161" t="e">
        <f t="shared" si="504"/>
        <v>#DIV/0!</v>
      </c>
      <c r="BP729" s="161" t="e">
        <f t="shared" si="505"/>
        <v>#DIV/0!</v>
      </c>
      <c r="BQ729" s="161" t="e">
        <f t="shared" si="506"/>
        <v>#DIV/0!</v>
      </c>
      <c r="BR729" s="107">
        <f t="shared" si="507"/>
        <v>0</v>
      </c>
      <c r="BS729" s="161" t="e">
        <f t="shared" si="508"/>
        <v>#DIV/0!</v>
      </c>
      <c r="BT729" s="161" t="e">
        <f t="shared" si="509"/>
        <v>#DIV/0!</v>
      </c>
      <c r="BU729" s="161" t="e">
        <f t="shared" si="510"/>
        <v>#DIV/0!</v>
      </c>
      <c r="BV729" s="161" t="e">
        <f t="shared" si="511"/>
        <v>#DIV/0!</v>
      </c>
      <c r="BW729" s="161" t="e">
        <f t="shared" si="512"/>
        <v>#DIV/0!</v>
      </c>
      <c r="BX729" s="107">
        <f t="shared" si="513"/>
        <v>0</v>
      </c>
      <c r="BZ729" s="40" t="e">
        <f>VLOOKUP(I729,Lists!$D$2:$D$19,1,FALSE)</f>
        <v>#N/A</v>
      </c>
      <c r="CA729" s="40" t="e">
        <f>VLOOKUP($I729,Blends!$B$2:$B$115,1,FALSE)</f>
        <v>#N/A</v>
      </c>
      <c r="CC729" s="218">
        <f>ROUND(IF($I729="Other HFC Blend",(Z729*$L729*SUMIF(Lists!$E$2:$E$133,'Quarterly Information'!$K729,Exchange_Value)+Z729*$N729*SUMIF(Lists!$E$2:$E$133,'Quarterly Information'!$M729,Exchange_Value)+Z729*$P729*SUMIF(Lists!$E$2:$E$133,'Quarterly Information'!$O729,Exchange_Value)+Z729*$R729*SUMIF(Lists!$E$2:$E$133,'Quarterly Information'!$Q729,Exchange_Value)+Z729*$T729*SUMIF(Lists!$E$2:$E$133,'Quarterly Information'!$S729,Exchange_Value))/1000,Z729*SUMIF(Lists!$E$2:$E$133,$I729,Exchange_Value)/1000),1)</f>
        <v>0</v>
      </c>
      <c r="CD729" s="218">
        <f>ROUND(IF($I729="Other HFC Blend",(AA729*$L729*SUMIF(Lists!$E$2:$E$133,'Quarterly Information'!$K729,Exchange_Value)+AA729*$N729*SUMIF(Lists!$E$2:$E$133,'Quarterly Information'!$M729,Exchange_Value)+AA729*$P729*SUMIF(Lists!$E$2:$E$133,'Quarterly Information'!$O729,Exchange_Value)+AA729*$R729*SUMIF(Lists!$E$2:$E$133,'Quarterly Information'!$Q729,Exchange_Value)+AA729*$T729*SUMIF(Lists!$E$2:$E$133,'Quarterly Information'!$S729,Exchange_Value))/1000,AA729*SUMIF(Lists!$E$2:$E$133,$I729,Exchange_Value)/1000),1)</f>
        <v>0</v>
      </c>
      <c r="CE729" s="218">
        <f>ROUND(IF($I729="Other HFC Blend",(AB729*$L729*SUMIF(Lists!$E$2:$E$133,'Quarterly Information'!$K729,Exchange_Value)+AB729*$N729*SUMIF(Lists!$E$2:$E$133,'Quarterly Information'!$M729,Exchange_Value)+AB729*$P729*SUMIF(Lists!$E$2:$E$133,'Quarterly Information'!$O729,Exchange_Value)+AB729*$R729*SUMIF(Lists!$E$2:$E$133,'Quarterly Information'!$Q729,Exchange_Value)+AB729*$T729*SUMIF(Lists!$E$2:$E$133,'Quarterly Information'!$S729,Exchange_Value))/1000,AB729*SUMIF(Lists!$E$2:$E$133,$I729,Exchange_Value)/1000),1)</f>
        <v>0</v>
      </c>
      <c r="CF729" s="218">
        <f>ROUND(IF($I729="Other HFC Blend",(AC729*$L729*SUMIF(Lists!$E$2:$E$133,'Quarterly Information'!$K729,Exchange_Value)+AC729*$N729*SUMIF(Lists!$E$2:$E$133,'Quarterly Information'!$M729,Exchange_Value)+AC729*$P729*SUMIF(Lists!$E$2:$E$133,'Quarterly Information'!$O729,Exchange_Value)+AC729*$R729*SUMIF(Lists!$E$2:$E$133,'Quarterly Information'!$Q729,Exchange_Value)+AC729*$T729*SUMIF(Lists!$E$2:$E$133,'Quarterly Information'!$S729,Exchange_Value))/1000,AC729*SUMIF(Lists!$E$2:$E$133,$I729,Exchange_Value)/1000),1)</f>
        <v>0</v>
      </c>
      <c r="CG729" s="218">
        <f>ROUND(IF($I729="Other HFC Blend",(AD729*$L729*SUMIF(Lists!$E$2:$E$133,'Quarterly Information'!$K729,Exchange_Value)+AD729*$N729*SUMIF(Lists!$E$2:$E$133,'Quarterly Information'!$M729,Exchange_Value)+AD729*$P729*SUMIF(Lists!$E$2:$E$133,'Quarterly Information'!$O729,Exchange_Value)+AD729*$R729*SUMIF(Lists!$E$2:$E$133,'Quarterly Information'!$Q729,Exchange_Value)+AD729*$T729*SUMIF(Lists!$E$2:$E$133,'Quarterly Information'!$S729,Exchange_Value))/1000,AD729*SUMIF(Lists!$E$2:$E$133,$I729,Exchange_Value)/1000),1)</f>
        <v>0</v>
      </c>
      <c r="CH729" s="218">
        <f>ROUND(IF($I729="Other HFC Blend",(AE729*$L729*SUMIF(Lists!$E$2:$E$133,'Quarterly Information'!$K729,Exchange_Value)+AE729*$N729*SUMIF(Lists!$E$2:$E$133,'Quarterly Information'!$M729,Exchange_Value)+AE729*$P729*SUMIF(Lists!$E$2:$E$133,'Quarterly Information'!$O729,Exchange_Value)+AE729*$R729*SUMIF(Lists!$E$2:$E$133,'Quarterly Information'!$Q729,Exchange_Value)+AE729*$T729*SUMIF(Lists!$E$2:$E$133,'Quarterly Information'!$S729,Exchange_Value))/1000,AE729*SUMIF(Lists!$E$2:$E$133,$I729,Exchange_Value)/1000),1)</f>
        <v>0</v>
      </c>
      <c r="CI729" s="218">
        <f>ROUND(IF($I729="Other HFC Blend",(AF729*$L729*SUMIF(Lists!$E$2:$E$133,'Quarterly Information'!$K729,Exchange_Value)+AF729*$N729*SUMIF(Lists!$E$2:$E$133,'Quarterly Information'!$M729,Exchange_Value)+AF729*$P729*SUMIF(Lists!$E$2:$E$133,'Quarterly Information'!$O729,Exchange_Value)+AF729*$R729*SUMIF(Lists!$E$2:$E$133,'Quarterly Information'!$Q729,Exchange_Value)+AF729*$T729*SUMIF(Lists!$E$2:$E$133,'Quarterly Information'!$S729,Exchange_Value))/1000,AF729*SUMIF(Lists!$E$2:$E$133,$I729,Exchange_Value)/1000),1)</f>
        <v>0</v>
      </c>
    </row>
    <row r="730" spans="1:87" ht="14" x14ac:dyDescent="0.25">
      <c r="A730" s="39">
        <v>688</v>
      </c>
      <c r="B730" s="90" t="str">
        <f t="shared" si="471"/>
        <v/>
      </c>
      <c r="C730" s="159"/>
      <c r="D730" s="91"/>
      <c r="E730" s="174"/>
      <c r="F730" s="92"/>
      <c r="G730" s="93"/>
      <c r="H730" s="94"/>
      <c r="I730" s="92"/>
      <c r="J730" s="200"/>
      <c r="K730" s="210"/>
      <c r="L730" s="95"/>
      <c r="M730" s="92"/>
      <c r="N730" s="95"/>
      <c r="O730" s="92"/>
      <c r="P730" s="95"/>
      <c r="Q730" s="128"/>
      <c r="R730" s="95"/>
      <c r="S730" s="128"/>
      <c r="T730" s="211"/>
      <c r="U730" s="203"/>
      <c r="V730" s="92"/>
      <c r="W730" s="96"/>
      <c r="X730" s="92"/>
      <c r="Y730" s="220"/>
      <c r="Z730" s="226"/>
      <c r="AA730" s="165"/>
      <c r="AB730" s="165"/>
      <c r="AC730" s="165"/>
      <c r="AD730" s="165"/>
      <c r="AE730" s="165"/>
      <c r="AF730" s="168"/>
      <c r="AG730"/>
      <c r="AH730" s="107">
        <f t="shared" si="473"/>
        <v>0</v>
      </c>
      <c r="AI730" s="107">
        <f t="shared" si="474"/>
        <v>0</v>
      </c>
      <c r="AJ730" s="107">
        <f t="shared" si="475"/>
        <v>0</v>
      </c>
      <c r="AK730" s="107">
        <f t="shared" si="476"/>
        <v>0</v>
      </c>
      <c r="AL730" s="107">
        <f t="shared" si="477"/>
        <v>0</v>
      </c>
      <c r="AM730" s="107">
        <f t="shared" si="472"/>
        <v>0</v>
      </c>
      <c r="AO730" s="161" t="e">
        <f t="shared" si="478"/>
        <v>#DIV/0!</v>
      </c>
      <c r="AP730" s="161" t="e">
        <f t="shared" si="479"/>
        <v>#DIV/0!</v>
      </c>
      <c r="AQ730" s="161" t="e">
        <f t="shared" si="480"/>
        <v>#DIV/0!</v>
      </c>
      <c r="AR730" s="161" t="e">
        <f t="shared" si="481"/>
        <v>#DIV/0!</v>
      </c>
      <c r="AS730" s="161" t="e">
        <f t="shared" si="482"/>
        <v>#DIV/0!</v>
      </c>
      <c r="AT730" s="107">
        <f t="shared" si="483"/>
        <v>0</v>
      </c>
      <c r="AU730" s="161" t="e">
        <f t="shared" si="484"/>
        <v>#DIV/0!</v>
      </c>
      <c r="AV730" s="161" t="e">
        <f t="shared" si="485"/>
        <v>#DIV/0!</v>
      </c>
      <c r="AW730" s="161" t="e">
        <f t="shared" si="486"/>
        <v>#DIV/0!</v>
      </c>
      <c r="AX730" s="161" t="e">
        <f t="shared" si="487"/>
        <v>#DIV/0!</v>
      </c>
      <c r="AY730" s="161" t="e">
        <f t="shared" si="488"/>
        <v>#DIV/0!</v>
      </c>
      <c r="AZ730" s="107">
        <f t="shared" si="489"/>
        <v>0</v>
      </c>
      <c r="BA730" s="161" t="e">
        <f t="shared" si="490"/>
        <v>#DIV/0!</v>
      </c>
      <c r="BB730" s="161" t="e">
        <f t="shared" si="491"/>
        <v>#DIV/0!</v>
      </c>
      <c r="BC730" s="161" t="e">
        <f t="shared" si="492"/>
        <v>#DIV/0!</v>
      </c>
      <c r="BD730" s="161" t="e">
        <f t="shared" si="493"/>
        <v>#DIV/0!</v>
      </c>
      <c r="BE730" s="161" t="e">
        <f t="shared" si="494"/>
        <v>#DIV/0!</v>
      </c>
      <c r="BF730" s="107">
        <f t="shared" si="495"/>
        <v>0</v>
      </c>
      <c r="BG730" s="161" t="e">
        <f t="shared" si="496"/>
        <v>#DIV/0!</v>
      </c>
      <c r="BH730" s="161" t="e">
        <f t="shared" si="497"/>
        <v>#DIV/0!</v>
      </c>
      <c r="BI730" s="161" t="e">
        <f t="shared" si="498"/>
        <v>#DIV/0!</v>
      </c>
      <c r="BJ730" s="161" t="e">
        <f t="shared" si="499"/>
        <v>#DIV/0!</v>
      </c>
      <c r="BK730" s="161" t="e">
        <f t="shared" si="500"/>
        <v>#DIV/0!</v>
      </c>
      <c r="BL730" s="107">
        <f t="shared" si="501"/>
        <v>0</v>
      </c>
      <c r="BM730" s="161" t="e">
        <f t="shared" si="502"/>
        <v>#DIV/0!</v>
      </c>
      <c r="BN730" s="161" t="e">
        <f t="shared" si="503"/>
        <v>#DIV/0!</v>
      </c>
      <c r="BO730" s="161" t="e">
        <f t="shared" si="504"/>
        <v>#DIV/0!</v>
      </c>
      <c r="BP730" s="161" t="e">
        <f t="shared" si="505"/>
        <v>#DIV/0!</v>
      </c>
      <c r="BQ730" s="161" t="e">
        <f t="shared" si="506"/>
        <v>#DIV/0!</v>
      </c>
      <c r="BR730" s="107">
        <f t="shared" si="507"/>
        <v>0</v>
      </c>
      <c r="BS730" s="161" t="e">
        <f t="shared" si="508"/>
        <v>#DIV/0!</v>
      </c>
      <c r="BT730" s="161" t="e">
        <f t="shared" si="509"/>
        <v>#DIV/0!</v>
      </c>
      <c r="BU730" s="161" t="e">
        <f t="shared" si="510"/>
        <v>#DIV/0!</v>
      </c>
      <c r="BV730" s="161" t="e">
        <f t="shared" si="511"/>
        <v>#DIV/0!</v>
      </c>
      <c r="BW730" s="161" t="e">
        <f t="shared" si="512"/>
        <v>#DIV/0!</v>
      </c>
      <c r="BX730" s="107">
        <f t="shared" si="513"/>
        <v>0</v>
      </c>
      <c r="BZ730" s="40" t="e">
        <f>VLOOKUP(I730,Lists!$D$2:$D$19,1,FALSE)</f>
        <v>#N/A</v>
      </c>
      <c r="CA730" s="40" t="e">
        <f>VLOOKUP($I730,Blends!$B$2:$B$115,1,FALSE)</f>
        <v>#N/A</v>
      </c>
      <c r="CC730" s="218">
        <f>ROUND(IF($I730="Other HFC Blend",(Z730*$L730*SUMIF(Lists!$E$2:$E$133,'Quarterly Information'!$K730,Exchange_Value)+Z730*$N730*SUMIF(Lists!$E$2:$E$133,'Quarterly Information'!$M730,Exchange_Value)+Z730*$P730*SUMIF(Lists!$E$2:$E$133,'Quarterly Information'!$O730,Exchange_Value)+Z730*$R730*SUMIF(Lists!$E$2:$E$133,'Quarterly Information'!$Q730,Exchange_Value)+Z730*$T730*SUMIF(Lists!$E$2:$E$133,'Quarterly Information'!$S730,Exchange_Value))/1000,Z730*SUMIF(Lists!$E$2:$E$133,$I730,Exchange_Value)/1000),1)</f>
        <v>0</v>
      </c>
      <c r="CD730" s="218">
        <f>ROUND(IF($I730="Other HFC Blend",(AA730*$L730*SUMIF(Lists!$E$2:$E$133,'Quarterly Information'!$K730,Exchange_Value)+AA730*$N730*SUMIF(Lists!$E$2:$E$133,'Quarterly Information'!$M730,Exchange_Value)+AA730*$P730*SUMIF(Lists!$E$2:$E$133,'Quarterly Information'!$O730,Exchange_Value)+AA730*$R730*SUMIF(Lists!$E$2:$E$133,'Quarterly Information'!$Q730,Exchange_Value)+AA730*$T730*SUMIF(Lists!$E$2:$E$133,'Quarterly Information'!$S730,Exchange_Value))/1000,AA730*SUMIF(Lists!$E$2:$E$133,$I730,Exchange_Value)/1000),1)</f>
        <v>0</v>
      </c>
      <c r="CE730" s="218">
        <f>ROUND(IF($I730="Other HFC Blend",(AB730*$L730*SUMIF(Lists!$E$2:$E$133,'Quarterly Information'!$K730,Exchange_Value)+AB730*$N730*SUMIF(Lists!$E$2:$E$133,'Quarterly Information'!$M730,Exchange_Value)+AB730*$P730*SUMIF(Lists!$E$2:$E$133,'Quarterly Information'!$O730,Exchange_Value)+AB730*$R730*SUMIF(Lists!$E$2:$E$133,'Quarterly Information'!$Q730,Exchange_Value)+AB730*$T730*SUMIF(Lists!$E$2:$E$133,'Quarterly Information'!$S730,Exchange_Value))/1000,AB730*SUMIF(Lists!$E$2:$E$133,$I730,Exchange_Value)/1000),1)</f>
        <v>0</v>
      </c>
      <c r="CF730" s="218">
        <f>ROUND(IF($I730="Other HFC Blend",(AC730*$L730*SUMIF(Lists!$E$2:$E$133,'Quarterly Information'!$K730,Exchange_Value)+AC730*$N730*SUMIF(Lists!$E$2:$E$133,'Quarterly Information'!$M730,Exchange_Value)+AC730*$P730*SUMIF(Lists!$E$2:$E$133,'Quarterly Information'!$O730,Exchange_Value)+AC730*$R730*SUMIF(Lists!$E$2:$E$133,'Quarterly Information'!$Q730,Exchange_Value)+AC730*$T730*SUMIF(Lists!$E$2:$E$133,'Quarterly Information'!$S730,Exchange_Value))/1000,AC730*SUMIF(Lists!$E$2:$E$133,$I730,Exchange_Value)/1000),1)</f>
        <v>0</v>
      </c>
      <c r="CG730" s="218">
        <f>ROUND(IF($I730="Other HFC Blend",(AD730*$L730*SUMIF(Lists!$E$2:$E$133,'Quarterly Information'!$K730,Exchange_Value)+AD730*$N730*SUMIF(Lists!$E$2:$E$133,'Quarterly Information'!$M730,Exchange_Value)+AD730*$P730*SUMIF(Lists!$E$2:$E$133,'Quarterly Information'!$O730,Exchange_Value)+AD730*$R730*SUMIF(Lists!$E$2:$E$133,'Quarterly Information'!$Q730,Exchange_Value)+AD730*$T730*SUMIF(Lists!$E$2:$E$133,'Quarterly Information'!$S730,Exchange_Value))/1000,AD730*SUMIF(Lists!$E$2:$E$133,$I730,Exchange_Value)/1000),1)</f>
        <v>0</v>
      </c>
      <c r="CH730" s="218">
        <f>ROUND(IF($I730="Other HFC Blend",(AE730*$L730*SUMIF(Lists!$E$2:$E$133,'Quarterly Information'!$K730,Exchange_Value)+AE730*$N730*SUMIF(Lists!$E$2:$E$133,'Quarterly Information'!$M730,Exchange_Value)+AE730*$P730*SUMIF(Lists!$E$2:$E$133,'Quarterly Information'!$O730,Exchange_Value)+AE730*$R730*SUMIF(Lists!$E$2:$E$133,'Quarterly Information'!$Q730,Exchange_Value)+AE730*$T730*SUMIF(Lists!$E$2:$E$133,'Quarterly Information'!$S730,Exchange_Value))/1000,AE730*SUMIF(Lists!$E$2:$E$133,$I730,Exchange_Value)/1000),1)</f>
        <v>0</v>
      </c>
      <c r="CI730" s="218">
        <f>ROUND(IF($I730="Other HFC Blend",(AF730*$L730*SUMIF(Lists!$E$2:$E$133,'Quarterly Information'!$K730,Exchange_Value)+AF730*$N730*SUMIF(Lists!$E$2:$E$133,'Quarterly Information'!$M730,Exchange_Value)+AF730*$P730*SUMIF(Lists!$E$2:$E$133,'Quarterly Information'!$O730,Exchange_Value)+AF730*$R730*SUMIF(Lists!$E$2:$E$133,'Quarterly Information'!$Q730,Exchange_Value)+AF730*$T730*SUMIF(Lists!$E$2:$E$133,'Quarterly Information'!$S730,Exchange_Value))/1000,AF730*SUMIF(Lists!$E$2:$E$133,$I730,Exchange_Value)/1000),1)</f>
        <v>0</v>
      </c>
    </row>
    <row r="731" spans="1:87" ht="14" x14ac:dyDescent="0.25">
      <c r="A731" s="39">
        <v>689</v>
      </c>
      <c r="B731" s="90" t="str">
        <f t="shared" si="471"/>
        <v/>
      </c>
      <c r="C731" s="159"/>
      <c r="D731" s="91"/>
      <c r="E731" s="174"/>
      <c r="F731" s="92"/>
      <c r="G731" s="93"/>
      <c r="H731" s="94"/>
      <c r="I731" s="92"/>
      <c r="J731" s="200"/>
      <c r="K731" s="210"/>
      <c r="L731" s="95"/>
      <c r="M731" s="92"/>
      <c r="N731" s="95"/>
      <c r="O731" s="92"/>
      <c r="P731" s="95"/>
      <c r="Q731" s="128"/>
      <c r="R731" s="95"/>
      <c r="S731" s="128"/>
      <c r="T731" s="211"/>
      <c r="U731" s="203"/>
      <c r="V731" s="92"/>
      <c r="W731" s="96"/>
      <c r="X731" s="92"/>
      <c r="Y731" s="220"/>
      <c r="Z731" s="226"/>
      <c r="AA731" s="165"/>
      <c r="AB731" s="165"/>
      <c r="AC731" s="165"/>
      <c r="AD731" s="165"/>
      <c r="AE731" s="165"/>
      <c r="AF731" s="168"/>
      <c r="AG731"/>
      <c r="AH731" s="107">
        <f t="shared" si="473"/>
        <v>0</v>
      </c>
      <c r="AI731" s="107">
        <f t="shared" si="474"/>
        <v>0</v>
      </c>
      <c r="AJ731" s="107">
        <f t="shared" si="475"/>
        <v>0</v>
      </c>
      <c r="AK731" s="107">
        <f t="shared" si="476"/>
        <v>0</v>
      </c>
      <c r="AL731" s="107">
        <f t="shared" si="477"/>
        <v>0</v>
      </c>
      <c r="AM731" s="107">
        <f t="shared" si="472"/>
        <v>0</v>
      </c>
      <c r="AO731" s="161" t="e">
        <f t="shared" si="478"/>
        <v>#DIV/0!</v>
      </c>
      <c r="AP731" s="161" t="e">
        <f t="shared" si="479"/>
        <v>#DIV/0!</v>
      </c>
      <c r="AQ731" s="161" t="e">
        <f t="shared" si="480"/>
        <v>#DIV/0!</v>
      </c>
      <c r="AR731" s="161" t="e">
        <f t="shared" si="481"/>
        <v>#DIV/0!</v>
      </c>
      <c r="AS731" s="161" t="e">
        <f t="shared" si="482"/>
        <v>#DIV/0!</v>
      </c>
      <c r="AT731" s="107">
        <f t="shared" si="483"/>
        <v>0</v>
      </c>
      <c r="AU731" s="161" t="e">
        <f t="shared" si="484"/>
        <v>#DIV/0!</v>
      </c>
      <c r="AV731" s="161" t="e">
        <f t="shared" si="485"/>
        <v>#DIV/0!</v>
      </c>
      <c r="AW731" s="161" t="e">
        <f t="shared" si="486"/>
        <v>#DIV/0!</v>
      </c>
      <c r="AX731" s="161" t="e">
        <f t="shared" si="487"/>
        <v>#DIV/0!</v>
      </c>
      <c r="AY731" s="161" t="e">
        <f t="shared" si="488"/>
        <v>#DIV/0!</v>
      </c>
      <c r="AZ731" s="107">
        <f t="shared" si="489"/>
        <v>0</v>
      </c>
      <c r="BA731" s="161" t="e">
        <f t="shared" si="490"/>
        <v>#DIV/0!</v>
      </c>
      <c r="BB731" s="161" t="e">
        <f t="shared" si="491"/>
        <v>#DIV/0!</v>
      </c>
      <c r="BC731" s="161" t="e">
        <f t="shared" si="492"/>
        <v>#DIV/0!</v>
      </c>
      <c r="BD731" s="161" t="e">
        <f t="shared" si="493"/>
        <v>#DIV/0!</v>
      </c>
      <c r="BE731" s="161" t="e">
        <f t="shared" si="494"/>
        <v>#DIV/0!</v>
      </c>
      <c r="BF731" s="107">
        <f t="shared" si="495"/>
        <v>0</v>
      </c>
      <c r="BG731" s="161" t="e">
        <f t="shared" si="496"/>
        <v>#DIV/0!</v>
      </c>
      <c r="BH731" s="161" t="e">
        <f t="shared" si="497"/>
        <v>#DIV/0!</v>
      </c>
      <c r="BI731" s="161" t="e">
        <f t="shared" si="498"/>
        <v>#DIV/0!</v>
      </c>
      <c r="BJ731" s="161" t="e">
        <f t="shared" si="499"/>
        <v>#DIV/0!</v>
      </c>
      <c r="BK731" s="161" t="e">
        <f t="shared" si="500"/>
        <v>#DIV/0!</v>
      </c>
      <c r="BL731" s="107">
        <f t="shared" si="501"/>
        <v>0</v>
      </c>
      <c r="BM731" s="161" t="e">
        <f t="shared" si="502"/>
        <v>#DIV/0!</v>
      </c>
      <c r="BN731" s="161" t="e">
        <f t="shared" si="503"/>
        <v>#DIV/0!</v>
      </c>
      <c r="BO731" s="161" t="e">
        <f t="shared" si="504"/>
        <v>#DIV/0!</v>
      </c>
      <c r="BP731" s="161" t="e">
        <f t="shared" si="505"/>
        <v>#DIV/0!</v>
      </c>
      <c r="BQ731" s="161" t="e">
        <f t="shared" si="506"/>
        <v>#DIV/0!</v>
      </c>
      <c r="BR731" s="107">
        <f t="shared" si="507"/>
        <v>0</v>
      </c>
      <c r="BS731" s="161" t="e">
        <f t="shared" si="508"/>
        <v>#DIV/0!</v>
      </c>
      <c r="BT731" s="161" t="e">
        <f t="shared" si="509"/>
        <v>#DIV/0!</v>
      </c>
      <c r="BU731" s="161" t="e">
        <f t="shared" si="510"/>
        <v>#DIV/0!</v>
      </c>
      <c r="BV731" s="161" t="e">
        <f t="shared" si="511"/>
        <v>#DIV/0!</v>
      </c>
      <c r="BW731" s="161" t="e">
        <f t="shared" si="512"/>
        <v>#DIV/0!</v>
      </c>
      <c r="BX731" s="107">
        <f t="shared" si="513"/>
        <v>0</v>
      </c>
      <c r="BZ731" s="40" t="e">
        <f>VLOOKUP(I731,Lists!$D$2:$D$19,1,FALSE)</f>
        <v>#N/A</v>
      </c>
      <c r="CA731" s="40" t="e">
        <f>VLOOKUP($I731,Blends!$B$2:$B$115,1,FALSE)</f>
        <v>#N/A</v>
      </c>
      <c r="CC731" s="218">
        <f>ROUND(IF($I731="Other HFC Blend",(Z731*$L731*SUMIF(Lists!$E$2:$E$133,'Quarterly Information'!$K731,Exchange_Value)+Z731*$N731*SUMIF(Lists!$E$2:$E$133,'Quarterly Information'!$M731,Exchange_Value)+Z731*$P731*SUMIF(Lists!$E$2:$E$133,'Quarterly Information'!$O731,Exchange_Value)+Z731*$R731*SUMIF(Lists!$E$2:$E$133,'Quarterly Information'!$Q731,Exchange_Value)+Z731*$T731*SUMIF(Lists!$E$2:$E$133,'Quarterly Information'!$S731,Exchange_Value))/1000,Z731*SUMIF(Lists!$E$2:$E$133,$I731,Exchange_Value)/1000),1)</f>
        <v>0</v>
      </c>
      <c r="CD731" s="218">
        <f>ROUND(IF($I731="Other HFC Blend",(AA731*$L731*SUMIF(Lists!$E$2:$E$133,'Quarterly Information'!$K731,Exchange_Value)+AA731*$N731*SUMIF(Lists!$E$2:$E$133,'Quarterly Information'!$M731,Exchange_Value)+AA731*$P731*SUMIF(Lists!$E$2:$E$133,'Quarterly Information'!$O731,Exchange_Value)+AA731*$R731*SUMIF(Lists!$E$2:$E$133,'Quarterly Information'!$Q731,Exchange_Value)+AA731*$T731*SUMIF(Lists!$E$2:$E$133,'Quarterly Information'!$S731,Exchange_Value))/1000,AA731*SUMIF(Lists!$E$2:$E$133,$I731,Exchange_Value)/1000),1)</f>
        <v>0</v>
      </c>
      <c r="CE731" s="218">
        <f>ROUND(IF($I731="Other HFC Blend",(AB731*$L731*SUMIF(Lists!$E$2:$E$133,'Quarterly Information'!$K731,Exchange_Value)+AB731*$N731*SUMIF(Lists!$E$2:$E$133,'Quarterly Information'!$M731,Exchange_Value)+AB731*$P731*SUMIF(Lists!$E$2:$E$133,'Quarterly Information'!$O731,Exchange_Value)+AB731*$R731*SUMIF(Lists!$E$2:$E$133,'Quarterly Information'!$Q731,Exchange_Value)+AB731*$T731*SUMIF(Lists!$E$2:$E$133,'Quarterly Information'!$S731,Exchange_Value))/1000,AB731*SUMIF(Lists!$E$2:$E$133,$I731,Exchange_Value)/1000),1)</f>
        <v>0</v>
      </c>
      <c r="CF731" s="218">
        <f>ROUND(IF($I731="Other HFC Blend",(AC731*$L731*SUMIF(Lists!$E$2:$E$133,'Quarterly Information'!$K731,Exchange_Value)+AC731*$N731*SUMIF(Lists!$E$2:$E$133,'Quarterly Information'!$M731,Exchange_Value)+AC731*$P731*SUMIF(Lists!$E$2:$E$133,'Quarterly Information'!$O731,Exchange_Value)+AC731*$R731*SUMIF(Lists!$E$2:$E$133,'Quarterly Information'!$Q731,Exchange_Value)+AC731*$T731*SUMIF(Lists!$E$2:$E$133,'Quarterly Information'!$S731,Exchange_Value))/1000,AC731*SUMIF(Lists!$E$2:$E$133,$I731,Exchange_Value)/1000),1)</f>
        <v>0</v>
      </c>
      <c r="CG731" s="218">
        <f>ROUND(IF($I731="Other HFC Blend",(AD731*$L731*SUMIF(Lists!$E$2:$E$133,'Quarterly Information'!$K731,Exchange_Value)+AD731*$N731*SUMIF(Lists!$E$2:$E$133,'Quarterly Information'!$M731,Exchange_Value)+AD731*$P731*SUMIF(Lists!$E$2:$E$133,'Quarterly Information'!$O731,Exchange_Value)+AD731*$R731*SUMIF(Lists!$E$2:$E$133,'Quarterly Information'!$Q731,Exchange_Value)+AD731*$T731*SUMIF(Lists!$E$2:$E$133,'Quarterly Information'!$S731,Exchange_Value))/1000,AD731*SUMIF(Lists!$E$2:$E$133,$I731,Exchange_Value)/1000),1)</f>
        <v>0</v>
      </c>
      <c r="CH731" s="218">
        <f>ROUND(IF($I731="Other HFC Blend",(AE731*$L731*SUMIF(Lists!$E$2:$E$133,'Quarterly Information'!$K731,Exchange_Value)+AE731*$N731*SUMIF(Lists!$E$2:$E$133,'Quarterly Information'!$M731,Exchange_Value)+AE731*$P731*SUMIF(Lists!$E$2:$E$133,'Quarterly Information'!$O731,Exchange_Value)+AE731*$R731*SUMIF(Lists!$E$2:$E$133,'Quarterly Information'!$Q731,Exchange_Value)+AE731*$T731*SUMIF(Lists!$E$2:$E$133,'Quarterly Information'!$S731,Exchange_Value))/1000,AE731*SUMIF(Lists!$E$2:$E$133,$I731,Exchange_Value)/1000),1)</f>
        <v>0</v>
      </c>
      <c r="CI731" s="218">
        <f>ROUND(IF($I731="Other HFC Blend",(AF731*$L731*SUMIF(Lists!$E$2:$E$133,'Quarterly Information'!$K731,Exchange_Value)+AF731*$N731*SUMIF(Lists!$E$2:$E$133,'Quarterly Information'!$M731,Exchange_Value)+AF731*$P731*SUMIF(Lists!$E$2:$E$133,'Quarterly Information'!$O731,Exchange_Value)+AF731*$R731*SUMIF(Lists!$E$2:$E$133,'Quarterly Information'!$Q731,Exchange_Value)+AF731*$T731*SUMIF(Lists!$E$2:$E$133,'Quarterly Information'!$S731,Exchange_Value))/1000,AF731*SUMIF(Lists!$E$2:$E$133,$I731,Exchange_Value)/1000),1)</f>
        <v>0</v>
      </c>
    </row>
    <row r="732" spans="1:87" ht="14" x14ac:dyDescent="0.25">
      <c r="A732" s="39">
        <v>690</v>
      </c>
      <c r="B732" s="90" t="str">
        <f t="shared" si="471"/>
        <v/>
      </c>
      <c r="C732" s="159"/>
      <c r="D732" s="91"/>
      <c r="E732" s="174"/>
      <c r="F732" s="92"/>
      <c r="G732" s="93"/>
      <c r="H732" s="94"/>
      <c r="I732" s="92"/>
      <c r="J732" s="200"/>
      <c r="K732" s="210"/>
      <c r="L732" s="95"/>
      <c r="M732" s="92"/>
      <c r="N732" s="95"/>
      <c r="O732" s="92"/>
      <c r="P732" s="95"/>
      <c r="Q732" s="128"/>
      <c r="R732" s="95"/>
      <c r="S732" s="128"/>
      <c r="T732" s="211"/>
      <c r="U732" s="203"/>
      <c r="V732" s="92"/>
      <c r="W732" s="96"/>
      <c r="X732" s="92"/>
      <c r="Y732" s="220"/>
      <c r="Z732" s="226"/>
      <c r="AA732" s="165"/>
      <c r="AB732" s="165"/>
      <c r="AC732" s="165"/>
      <c r="AD732" s="165"/>
      <c r="AE732" s="165"/>
      <c r="AF732" s="168"/>
      <c r="AG732"/>
      <c r="AH732" s="107">
        <f t="shared" si="473"/>
        <v>0</v>
      </c>
      <c r="AI732" s="107">
        <f t="shared" si="474"/>
        <v>0</v>
      </c>
      <c r="AJ732" s="107">
        <f t="shared" si="475"/>
        <v>0</v>
      </c>
      <c r="AK732" s="107">
        <f t="shared" si="476"/>
        <v>0</v>
      </c>
      <c r="AL732" s="107">
        <f t="shared" si="477"/>
        <v>0</v>
      </c>
      <c r="AM732" s="107">
        <f t="shared" si="472"/>
        <v>0</v>
      </c>
      <c r="AO732" s="161" t="e">
        <f t="shared" si="478"/>
        <v>#DIV/0!</v>
      </c>
      <c r="AP732" s="161" t="e">
        <f t="shared" si="479"/>
        <v>#DIV/0!</v>
      </c>
      <c r="AQ732" s="161" t="e">
        <f t="shared" si="480"/>
        <v>#DIV/0!</v>
      </c>
      <c r="AR732" s="161" t="e">
        <f t="shared" si="481"/>
        <v>#DIV/0!</v>
      </c>
      <c r="AS732" s="161" t="e">
        <f t="shared" si="482"/>
        <v>#DIV/0!</v>
      </c>
      <c r="AT732" s="107">
        <f t="shared" si="483"/>
        <v>0</v>
      </c>
      <c r="AU732" s="161" t="e">
        <f t="shared" si="484"/>
        <v>#DIV/0!</v>
      </c>
      <c r="AV732" s="161" t="e">
        <f t="shared" si="485"/>
        <v>#DIV/0!</v>
      </c>
      <c r="AW732" s="161" t="e">
        <f t="shared" si="486"/>
        <v>#DIV/0!</v>
      </c>
      <c r="AX732" s="161" t="e">
        <f t="shared" si="487"/>
        <v>#DIV/0!</v>
      </c>
      <c r="AY732" s="161" t="e">
        <f t="shared" si="488"/>
        <v>#DIV/0!</v>
      </c>
      <c r="AZ732" s="107">
        <f t="shared" si="489"/>
        <v>0</v>
      </c>
      <c r="BA732" s="161" t="e">
        <f t="shared" si="490"/>
        <v>#DIV/0!</v>
      </c>
      <c r="BB732" s="161" t="e">
        <f t="shared" si="491"/>
        <v>#DIV/0!</v>
      </c>
      <c r="BC732" s="161" t="e">
        <f t="shared" si="492"/>
        <v>#DIV/0!</v>
      </c>
      <c r="BD732" s="161" t="e">
        <f t="shared" si="493"/>
        <v>#DIV/0!</v>
      </c>
      <c r="BE732" s="161" t="e">
        <f t="shared" si="494"/>
        <v>#DIV/0!</v>
      </c>
      <c r="BF732" s="107">
        <f t="shared" si="495"/>
        <v>0</v>
      </c>
      <c r="BG732" s="161" t="e">
        <f t="shared" si="496"/>
        <v>#DIV/0!</v>
      </c>
      <c r="BH732" s="161" t="e">
        <f t="shared" si="497"/>
        <v>#DIV/0!</v>
      </c>
      <c r="BI732" s="161" t="e">
        <f t="shared" si="498"/>
        <v>#DIV/0!</v>
      </c>
      <c r="BJ732" s="161" t="e">
        <f t="shared" si="499"/>
        <v>#DIV/0!</v>
      </c>
      <c r="BK732" s="161" t="e">
        <f t="shared" si="500"/>
        <v>#DIV/0!</v>
      </c>
      <c r="BL732" s="107">
        <f t="shared" si="501"/>
        <v>0</v>
      </c>
      <c r="BM732" s="161" t="e">
        <f t="shared" si="502"/>
        <v>#DIV/0!</v>
      </c>
      <c r="BN732" s="161" t="e">
        <f t="shared" si="503"/>
        <v>#DIV/0!</v>
      </c>
      <c r="BO732" s="161" t="e">
        <f t="shared" si="504"/>
        <v>#DIV/0!</v>
      </c>
      <c r="BP732" s="161" t="e">
        <f t="shared" si="505"/>
        <v>#DIV/0!</v>
      </c>
      <c r="BQ732" s="161" t="e">
        <f t="shared" si="506"/>
        <v>#DIV/0!</v>
      </c>
      <c r="BR732" s="107">
        <f t="shared" si="507"/>
        <v>0</v>
      </c>
      <c r="BS732" s="161" t="e">
        <f t="shared" si="508"/>
        <v>#DIV/0!</v>
      </c>
      <c r="BT732" s="161" t="e">
        <f t="shared" si="509"/>
        <v>#DIV/0!</v>
      </c>
      <c r="BU732" s="161" t="e">
        <f t="shared" si="510"/>
        <v>#DIV/0!</v>
      </c>
      <c r="BV732" s="161" t="e">
        <f t="shared" si="511"/>
        <v>#DIV/0!</v>
      </c>
      <c r="BW732" s="161" t="e">
        <f t="shared" si="512"/>
        <v>#DIV/0!</v>
      </c>
      <c r="BX732" s="107">
        <f t="shared" si="513"/>
        <v>0</v>
      </c>
      <c r="BZ732" s="40" t="e">
        <f>VLOOKUP(I732,Lists!$D$2:$D$19,1,FALSE)</f>
        <v>#N/A</v>
      </c>
      <c r="CA732" s="40" t="e">
        <f>VLOOKUP($I732,Blends!$B$2:$B$115,1,FALSE)</f>
        <v>#N/A</v>
      </c>
      <c r="CC732" s="218">
        <f>ROUND(IF($I732="Other HFC Blend",(Z732*$L732*SUMIF(Lists!$E$2:$E$133,'Quarterly Information'!$K732,Exchange_Value)+Z732*$N732*SUMIF(Lists!$E$2:$E$133,'Quarterly Information'!$M732,Exchange_Value)+Z732*$P732*SUMIF(Lists!$E$2:$E$133,'Quarterly Information'!$O732,Exchange_Value)+Z732*$R732*SUMIF(Lists!$E$2:$E$133,'Quarterly Information'!$Q732,Exchange_Value)+Z732*$T732*SUMIF(Lists!$E$2:$E$133,'Quarterly Information'!$S732,Exchange_Value))/1000,Z732*SUMIF(Lists!$E$2:$E$133,$I732,Exchange_Value)/1000),1)</f>
        <v>0</v>
      </c>
      <c r="CD732" s="218">
        <f>ROUND(IF($I732="Other HFC Blend",(AA732*$L732*SUMIF(Lists!$E$2:$E$133,'Quarterly Information'!$K732,Exchange_Value)+AA732*$N732*SUMIF(Lists!$E$2:$E$133,'Quarterly Information'!$M732,Exchange_Value)+AA732*$P732*SUMIF(Lists!$E$2:$E$133,'Quarterly Information'!$O732,Exchange_Value)+AA732*$R732*SUMIF(Lists!$E$2:$E$133,'Quarterly Information'!$Q732,Exchange_Value)+AA732*$T732*SUMIF(Lists!$E$2:$E$133,'Quarterly Information'!$S732,Exchange_Value))/1000,AA732*SUMIF(Lists!$E$2:$E$133,$I732,Exchange_Value)/1000),1)</f>
        <v>0</v>
      </c>
      <c r="CE732" s="218">
        <f>ROUND(IF($I732="Other HFC Blend",(AB732*$L732*SUMIF(Lists!$E$2:$E$133,'Quarterly Information'!$K732,Exchange_Value)+AB732*$N732*SUMIF(Lists!$E$2:$E$133,'Quarterly Information'!$M732,Exchange_Value)+AB732*$P732*SUMIF(Lists!$E$2:$E$133,'Quarterly Information'!$O732,Exchange_Value)+AB732*$R732*SUMIF(Lists!$E$2:$E$133,'Quarterly Information'!$Q732,Exchange_Value)+AB732*$T732*SUMIF(Lists!$E$2:$E$133,'Quarterly Information'!$S732,Exchange_Value))/1000,AB732*SUMIF(Lists!$E$2:$E$133,$I732,Exchange_Value)/1000),1)</f>
        <v>0</v>
      </c>
      <c r="CF732" s="218">
        <f>ROUND(IF($I732="Other HFC Blend",(AC732*$L732*SUMIF(Lists!$E$2:$E$133,'Quarterly Information'!$K732,Exchange_Value)+AC732*$N732*SUMIF(Lists!$E$2:$E$133,'Quarterly Information'!$M732,Exchange_Value)+AC732*$P732*SUMIF(Lists!$E$2:$E$133,'Quarterly Information'!$O732,Exchange_Value)+AC732*$R732*SUMIF(Lists!$E$2:$E$133,'Quarterly Information'!$Q732,Exchange_Value)+AC732*$T732*SUMIF(Lists!$E$2:$E$133,'Quarterly Information'!$S732,Exchange_Value))/1000,AC732*SUMIF(Lists!$E$2:$E$133,$I732,Exchange_Value)/1000),1)</f>
        <v>0</v>
      </c>
      <c r="CG732" s="218">
        <f>ROUND(IF($I732="Other HFC Blend",(AD732*$L732*SUMIF(Lists!$E$2:$E$133,'Quarterly Information'!$K732,Exchange_Value)+AD732*$N732*SUMIF(Lists!$E$2:$E$133,'Quarterly Information'!$M732,Exchange_Value)+AD732*$P732*SUMIF(Lists!$E$2:$E$133,'Quarterly Information'!$O732,Exchange_Value)+AD732*$R732*SUMIF(Lists!$E$2:$E$133,'Quarterly Information'!$Q732,Exchange_Value)+AD732*$T732*SUMIF(Lists!$E$2:$E$133,'Quarterly Information'!$S732,Exchange_Value))/1000,AD732*SUMIF(Lists!$E$2:$E$133,$I732,Exchange_Value)/1000),1)</f>
        <v>0</v>
      </c>
      <c r="CH732" s="218">
        <f>ROUND(IF($I732="Other HFC Blend",(AE732*$L732*SUMIF(Lists!$E$2:$E$133,'Quarterly Information'!$K732,Exchange_Value)+AE732*$N732*SUMIF(Lists!$E$2:$E$133,'Quarterly Information'!$M732,Exchange_Value)+AE732*$P732*SUMIF(Lists!$E$2:$E$133,'Quarterly Information'!$O732,Exchange_Value)+AE732*$R732*SUMIF(Lists!$E$2:$E$133,'Quarterly Information'!$Q732,Exchange_Value)+AE732*$T732*SUMIF(Lists!$E$2:$E$133,'Quarterly Information'!$S732,Exchange_Value))/1000,AE732*SUMIF(Lists!$E$2:$E$133,$I732,Exchange_Value)/1000),1)</f>
        <v>0</v>
      </c>
      <c r="CI732" s="218">
        <f>ROUND(IF($I732="Other HFC Blend",(AF732*$L732*SUMIF(Lists!$E$2:$E$133,'Quarterly Information'!$K732,Exchange_Value)+AF732*$N732*SUMIF(Lists!$E$2:$E$133,'Quarterly Information'!$M732,Exchange_Value)+AF732*$P732*SUMIF(Lists!$E$2:$E$133,'Quarterly Information'!$O732,Exchange_Value)+AF732*$R732*SUMIF(Lists!$E$2:$E$133,'Quarterly Information'!$Q732,Exchange_Value)+AF732*$T732*SUMIF(Lists!$E$2:$E$133,'Quarterly Information'!$S732,Exchange_Value))/1000,AF732*SUMIF(Lists!$E$2:$E$133,$I732,Exchange_Value)/1000),1)</f>
        <v>0</v>
      </c>
    </row>
    <row r="733" spans="1:87" ht="14" x14ac:dyDescent="0.25">
      <c r="A733" s="39">
        <v>691</v>
      </c>
      <c r="B733" s="90" t="str">
        <f t="shared" si="471"/>
        <v/>
      </c>
      <c r="C733" s="159"/>
      <c r="D733" s="91"/>
      <c r="E733" s="174"/>
      <c r="F733" s="92"/>
      <c r="G733" s="93"/>
      <c r="H733" s="94"/>
      <c r="I733" s="92"/>
      <c r="J733" s="200"/>
      <c r="K733" s="210"/>
      <c r="L733" s="95"/>
      <c r="M733" s="92"/>
      <c r="N733" s="95"/>
      <c r="O733" s="92"/>
      <c r="P733" s="95"/>
      <c r="Q733" s="128"/>
      <c r="R733" s="95"/>
      <c r="S733" s="128"/>
      <c r="T733" s="211"/>
      <c r="U733" s="203"/>
      <c r="V733" s="92"/>
      <c r="W733" s="96"/>
      <c r="X733" s="92"/>
      <c r="Y733" s="220"/>
      <c r="Z733" s="226"/>
      <c r="AA733" s="165"/>
      <c r="AB733" s="165"/>
      <c r="AC733" s="165"/>
      <c r="AD733" s="165"/>
      <c r="AE733" s="165"/>
      <c r="AF733" s="168"/>
      <c r="AG733"/>
      <c r="AH733" s="107">
        <f t="shared" si="473"/>
        <v>0</v>
      </c>
      <c r="AI733" s="107">
        <f t="shared" si="474"/>
        <v>0</v>
      </c>
      <c r="AJ733" s="107">
        <f t="shared" si="475"/>
        <v>0</v>
      </c>
      <c r="AK733" s="107">
        <f t="shared" si="476"/>
        <v>0</v>
      </c>
      <c r="AL733" s="107">
        <f t="shared" si="477"/>
        <v>0</v>
      </c>
      <c r="AM733" s="107">
        <f t="shared" si="472"/>
        <v>0</v>
      </c>
      <c r="AO733" s="161" t="e">
        <f t="shared" si="478"/>
        <v>#DIV/0!</v>
      </c>
      <c r="AP733" s="161" t="e">
        <f t="shared" si="479"/>
        <v>#DIV/0!</v>
      </c>
      <c r="AQ733" s="161" t="e">
        <f t="shared" si="480"/>
        <v>#DIV/0!</v>
      </c>
      <c r="AR733" s="161" t="e">
        <f t="shared" si="481"/>
        <v>#DIV/0!</v>
      </c>
      <c r="AS733" s="161" t="e">
        <f t="shared" si="482"/>
        <v>#DIV/0!</v>
      </c>
      <c r="AT733" s="107">
        <f t="shared" si="483"/>
        <v>0</v>
      </c>
      <c r="AU733" s="161" t="e">
        <f t="shared" si="484"/>
        <v>#DIV/0!</v>
      </c>
      <c r="AV733" s="161" t="e">
        <f t="shared" si="485"/>
        <v>#DIV/0!</v>
      </c>
      <c r="AW733" s="161" t="e">
        <f t="shared" si="486"/>
        <v>#DIV/0!</v>
      </c>
      <c r="AX733" s="161" t="e">
        <f t="shared" si="487"/>
        <v>#DIV/0!</v>
      </c>
      <c r="AY733" s="161" t="e">
        <f t="shared" si="488"/>
        <v>#DIV/0!</v>
      </c>
      <c r="AZ733" s="107">
        <f t="shared" si="489"/>
        <v>0</v>
      </c>
      <c r="BA733" s="161" t="e">
        <f t="shared" si="490"/>
        <v>#DIV/0!</v>
      </c>
      <c r="BB733" s="161" t="e">
        <f t="shared" si="491"/>
        <v>#DIV/0!</v>
      </c>
      <c r="BC733" s="161" t="e">
        <f t="shared" si="492"/>
        <v>#DIV/0!</v>
      </c>
      <c r="BD733" s="161" t="e">
        <f t="shared" si="493"/>
        <v>#DIV/0!</v>
      </c>
      <c r="BE733" s="161" t="e">
        <f t="shared" si="494"/>
        <v>#DIV/0!</v>
      </c>
      <c r="BF733" s="107">
        <f t="shared" si="495"/>
        <v>0</v>
      </c>
      <c r="BG733" s="161" t="e">
        <f t="shared" si="496"/>
        <v>#DIV/0!</v>
      </c>
      <c r="BH733" s="161" t="e">
        <f t="shared" si="497"/>
        <v>#DIV/0!</v>
      </c>
      <c r="BI733" s="161" t="e">
        <f t="shared" si="498"/>
        <v>#DIV/0!</v>
      </c>
      <c r="BJ733" s="161" t="e">
        <f t="shared" si="499"/>
        <v>#DIV/0!</v>
      </c>
      <c r="BK733" s="161" t="e">
        <f t="shared" si="500"/>
        <v>#DIV/0!</v>
      </c>
      <c r="BL733" s="107">
        <f t="shared" si="501"/>
        <v>0</v>
      </c>
      <c r="BM733" s="161" t="e">
        <f t="shared" si="502"/>
        <v>#DIV/0!</v>
      </c>
      <c r="BN733" s="161" t="e">
        <f t="shared" si="503"/>
        <v>#DIV/0!</v>
      </c>
      <c r="BO733" s="161" t="e">
        <f t="shared" si="504"/>
        <v>#DIV/0!</v>
      </c>
      <c r="BP733" s="161" t="e">
        <f t="shared" si="505"/>
        <v>#DIV/0!</v>
      </c>
      <c r="BQ733" s="161" t="e">
        <f t="shared" si="506"/>
        <v>#DIV/0!</v>
      </c>
      <c r="BR733" s="107">
        <f t="shared" si="507"/>
        <v>0</v>
      </c>
      <c r="BS733" s="161" t="e">
        <f t="shared" si="508"/>
        <v>#DIV/0!</v>
      </c>
      <c r="BT733" s="161" t="e">
        <f t="shared" si="509"/>
        <v>#DIV/0!</v>
      </c>
      <c r="BU733" s="161" t="e">
        <f t="shared" si="510"/>
        <v>#DIV/0!</v>
      </c>
      <c r="BV733" s="161" t="e">
        <f t="shared" si="511"/>
        <v>#DIV/0!</v>
      </c>
      <c r="BW733" s="161" t="e">
        <f t="shared" si="512"/>
        <v>#DIV/0!</v>
      </c>
      <c r="BX733" s="107">
        <f t="shared" si="513"/>
        <v>0</v>
      </c>
      <c r="BZ733" s="40" t="e">
        <f>VLOOKUP(I733,Lists!$D$2:$D$19,1,FALSE)</f>
        <v>#N/A</v>
      </c>
      <c r="CA733" s="40" t="e">
        <f>VLOOKUP($I733,Blends!$B$2:$B$115,1,FALSE)</f>
        <v>#N/A</v>
      </c>
      <c r="CC733" s="218">
        <f>ROUND(IF($I733="Other HFC Blend",(Z733*$L733*SUMIF(Lists!$E$2:$E$133,'Quarterly Information'!$K733,Exchange_Value)+Z733*$N733*SUMIF(Lists!$E$2:$E$133,'Quarterly Information'!$M733,Exchange_Value)+Z733*$P733*SUMIF(Lists!$E$2:$E$133,'Quarterly Information'!$O733,Exchange_Value)+Z733*$R733*SUMIF(Lists!$E$2:$E$133,'Quarterly Information'!$Q733,Exchange_Value)+Z733*$T733*SUMIF(Lists!$E$2:$E$133,'Quarterly Information'!$S733,Exchange_Value))/1000,Z733*SUMIF(Lists!$E$2:$E$133,$I733,Exchange_Value)/1000),1)</f>
        <v>0</v>
      </c>
      <c r="CD733" s="218">
        <f>ROUND(IF($I733="Other HFC Blend",(AA733*$L733*SUMIF(Lists!$E$2:$E$133,'Quarterly Information'!$K733,Exchange_Value)+AA733*$N733*SUMIF(Lists!$E$2:$E$133,'Quarterly Information'!$M733,Exchange_Value)+AA733*$P733*SUMIF(Lists!$E$2:$E$133,'Quarterly Information'!$O733,Exchange_Value)+AA733*$R733*SUMIF(Lists!$E$2:$E$133,'Quarterly Information'!$Q733,Exchange_Value)+AA733*$T733*SUMIF(Lists!$E$2:$E$133,'Quarterly Information'!$S733,Exchange_Value))/1000,AA733*SUMIF(Lists!$E$2:$E$133,$I733,Exchange_Value)/1000),1)</f>
        <v>0</v>
      </c>
      <c r="CE733" s="218">
        <f>ROUND(IF($I733="Other HFC Blend",(AB733*$L733*SUMIF(Lists!$E$2:$E$133,'Quarterly Information'!$K733,Exchange_Value)+AB733*$N733*SUMIF(Lists!$E$2:$E$133,'Quarterly Information'!$M733,Exchange_Value)+AB733*$P733*SUMIF(Lists!$E$2:$E$133,'Quarterly Information'!$O733,Exchange_Value)+AB733*$R733*SUMIF(Lists!$E$2:$E$133,'Quarterly Information'!$Q733,Exchange_Value)+AB733*$T733*SUMIF(Lists!$E$2:$E$133,'Quarterly Information'!$S733,Exchange_Value))/1000,AB733*SUMIF(Lists!$E$2:$E$133,$I733,Exchange_Value)/1000),1)</f>
        <v>0</v>
      </c>
      <c r="CF733" s="218">
        <f>ROUND(IF($I733="Other HFC Blend",(AC733*$L733*SUMIF(Lists!$E$2:$E$133,'Quarterly Information'!$K733,Exchange_Value)+AC733*$N733*SUMIF(Lists!$E$2:$E$133,'Quarterly Information'!$M733,Exchange_Value)+AC733*$P733*SUMIF(Lists!$E$2:$E$133,'Quarterly Information'!$O733,Exchange_Value)+AC733*$R733*SUMIF(Lists!$E$2:$E$133,'Quarterly Information'!$Q733,Exchange_Value)+AC733*$T733*SUMIF(Lists!$E$2:$E$133,'Quarterly Information'!$S733,Exchange_Value))/1000,AC733*SUMIF(Lists!$E$2:$E$133,$I733,Exchange_Value)/1000),1)</f>
        <v>0</v>
      </c>
      <c r="CG733" s="218">
        <f>ROUND(IF($I733="Other HFC Blend",(AD733*$L733*SUMIF(Lists!$E$2:$E$133,'Quarterly Information'!$K733,Exchange_Value)+AD733*$N733*SUMIF(Lists!$E$2:$E$133,'Quarterly Information'!$M733,Exchange_Value)+AD733*$P733*SUMIF(Lists!$E$2:$E$133,'Quarterly Information'!$O733,Exchange_Value)+AD733*$R733*SUMIF(Lists!$E$2:$E$133,'Quarterly Information'!$Q733,Exchange_Value)+AD733*$T733*SUMIF(Lists!$E$2:$E$133,'Quarterly Information'!$S733,Exchange_Value))/1000,AD733*SUMIF(Lists!$E$2:$E$133,$I733,Exchange_Value)/1000),1)</f>
        <v>0</v>
      </c>
      <c r="CH733" s="218">
        <f>ROUND(IF($I733="Other HFC Blend",(AE733*$L733*SUMIF(Lists!$E$2:$E$133,'Quarterly Information'!$K733,Exchange_Value)+AE733*$N733*SUMIF(Lists!$E$2:$E$133,'Quarterly Information'!$M733,Exchange_Value)+AE733*$P733*SUMIF(Lists!$E$2:$E$133,'Quarterly Information'!$O733,Exchange_Value)+AE733*$R733*SUMIF(Lists!$E$2:$E$133,'Quarterly Information'!$Q733,Exchange_Value)+AE733*$T733*SUMIF(Lists!$E$2:$E$133,'Quarterly Information'!$S733,Exchange_Value))/1000,AE733*SUMIF(Lists!$E$2:$E$133,$I733,Exchange_Value)/1000),1)</f>
        <v>0</v>
      </c>
      <c r="CI733" s="218">
        <f>ROUND(IF($I733="Other HFC Blend",(AF733*$L733*SUMIF(Lists!$E$2:$E$133,'Quarterly Information'!$K733,Exchange_Value)+AF733*$N733*SUMIF(Lists!$E$2:$E$133,'Quarterly Information'!$M733,Exchange_Value)+AF733*$P733*SUMIF(Lists!$E$2:$E$133,'Quarterly Information'!$O733,Exchange_Value)+AF733*$R733*SUMIF(Lists!$E$2:$E$133,'Quarterly Information'!$Q733,Exchange_Value)+AF733*$T733*SUMIF(Lists!$E$2:$E$133,'Quarterly Information'!$S733,Exchange_Value))/1000,AF733*SUMIF(Lists!$E$2:$E$133,$I733,Exchange_Value)/1000),1)</f>
        <v>0</v>
      </c>
    </row>
    <row r="734" spans="1:87" ht="14" x14ac:dyDescent="0.25">
      <c r="A734" s="39">
        <v>692</v>
      </c>
      <c r="B734" s="90" t="str">
        <f t="shared" si="471"/>
        <v/>
      </c>
      <c r="C734" s="159"/>
      <c r="D734" s="91"/>
      <c r="E734" s="174"/>
      <c r="F734" s="92"/>
      <c r="G734" s="93"/>
      <c r="H734" s="94"/>
      <c r="I734" s="92"/>
      <c r="J734" s="200"/>
      <c r="K734" s="210"/>
      <c r="L734" s="95"/>
      <c r="M734" s="92"/>
      <c r="N734" s="95"/>
      <c r="O734" s="92"/>
      <c r="P734" s="95"/>
      <c r="Q734" s="128"/>
      <c r="R734" s="95"/>
      <c r="S734" s="128"/>
      <c r="T734" s="211"/>
      <c r="U734" s="203"/>
      <c r="V734" s="92"/>
      <c r="W734" s="96"/>
      <c r="X734" s="92"/>
      <c r="Y734" s="220"/>
      <c r="Z734" s="226"/>
      <c r="AA734" s="165"/>
      <c r="AB734" s="165"/>
      <c r="AC734" s="165"/>
      <c r="AD734" s="165"/>
      <c r="AE734" s="165"/>
      <c r="AF734" s="168"/>
      <c r="AG734"/>
      <c r="AH734" s="107">
        <f t="shared" si="473"/>
        <v>0</v>
      </c>
      <c r="AI734" s="107">
        <f t="shared" si="474"/>
        <v>0</v>
      </c>
      <c r="AJ734" s="107">
        <f t="shared" si="475"/>
        <v>0</v>
      </c>
      <c r="AK734" s="107">
        <f t="shared" si="476"/>
        <v>0</v>
      </c>
      <c r="AL734" s="107">
        <f t="shared" si="477"/>
        <v>0</v>
      </c>
      <c r="AM734" s="107">
        <f t="shared" si="472"/>
        <v>0</v>
      </c>
      <c r="AO734" s="161" t="e">
        <f t="shared" si="478"/>
        <v>#DIV/0!</v>
      </c>
      <c r="AP734" s="161" t="e">
        <f t="shared" si="479"/>
        <v>#DIV/0!</v>
      </c>
      <c r="AQ734" s="161" t="e">
        <f t="shared" si="480"/>
        <v>#DIV/0!</v>
      </c>
      <c r="AR734" s="161" t="e">
        <f t="shared" si="481"/>
        <v>#DIV/0!</v>
      </c>
      <c r="AS734" s="161" t="e">
        <f t="shared" si="482"/>
        <v>#DIV/0!</v>
      </c>
      <c r="AT734" s="107">
        <f t="shared" si="483"/>
        <v>0</v>
      </c>
      <c r="AU734" s="161" t="e">
        <f t="shared" si="484"/>
        <v>#DIV/0!</v>
      </c>
      <c r="AV734" s="161" t="e">
        <f t="shared" si="485"/>
        <v>#DIV/0!</v>
      </c>
      <c r="AW734" s="161" t="e">
        <f t="shared" si="486"/>
        <v>#DIV/0!</v>
      </c>
      <c r="AX734" s="161" t="e">
        <f t="shared" si="487"/>
        <v>#DIV/0!</v>
      </c>
      <c r="AY734" s="161" t="e">
        <f t="shared" si="488"/>
        <v>#DIV/0!</v>
      </c>
      <c r="AZ734" s="107">
        <f t="shared" si="489"/>
        <v>0</v>
      </c>
      <c r="BA734" s="161" t="e">
        <f t="shared" si="490"/>
        <v>#DIV/0!</v>
      </c>
      <c r="BB734" s="161" t="e">
        <f t="shared" si="491"/>
        <v>#DIV/0!</v>
      </c>
      <c r="BC734" s="161" t="e">
        <f t="shared" si="492"/>
        <v>#DIV/0!</v>
      </c>
      <c r="BD734" s="161" t="e">
        <f t="shared" si="493"/>
        <v>#DIV/0!</v>
      </c>
      <c r="BE734" s="161" t="e">
        <f t="shared" si="494"/>
        <v>#DIV/0!</v>
      </c>
      <c r="BF734" s="107">
        <f t="shared" si="495"/>
        <v>0</v>
      </c>
      <c r="BG734" s="161" t="e">
        <f t="shared" si="496"/>
        <v>#DIV/0!</v>
      </c>
      <c r="BH734" s="161" t="e">
        <f t="shared" si="497"/>
        <v>#DIV/0!</v>
      </c>
      <c r="BI734" s="161" t="e">
        <f t="shared" si="498"/>
        <v>#DIV/0!</v>
      </c>
      <c r="BJ734" s="161" t="e">
        <f t="shared" si="499"/>
        <v>#DIV/0!</v>
      </c>
      <c r="BK734" s="161" t="e">
        <f t="shared" si="500"/>
        <v>#DIV/0!</v>
      </c>
      <c r="BL734" s="107">
        <f t="shared" si="501"/>
        <v>0</v>
      </c>
      <c r="BM734" s="161" t="e">
        <f t="shared" si="502"/>
        <v>#DIV/0!</v>
      </c>
      <c r="BN734" s="161" t="e">
        <f t="shared" si="503"/>
        <v>#DIV/0!</v>
      </c>
      <c r="BO734" s="161" t="e">
        <f t="shared" si="504"/>
        <v>#DIV/0!</v>
      </c>
      <c r="BP734" s="161" t="e">
        <f t="shared" si="505"/>
        <v>#DIV/0!</v>
      </c>
      <c r="BQ734" s="161" t="e">
        <f t="shared" si="506"/>
        <v>#DIV/0!</v>
      </c>
      <c r="BR734" s="107">
        <f t="shared" si="507"/>
        <v>0</v>
      </c>
      <c r="BS734" s="161" t="e">
        <f t="shared" si="508"/>
        <v>#DIV/0!</v>
      </c>
      <c r="BT734" s="161" t="e">
        <f t="shared" si="509"/>
        <v>#DIV/0!</v>
      </c>
      <c r="BU734" s="161" t="e">
        <f t="shared" si="510"/>
        <v>#DIV/0!</v>
      </c>
      <c r="BV734" s="161" t="e">
        <f t="shared" si="511"/>
        <v>#DIV/0!</v>
      </c>
      <c r="BW734" s="161" t="e">
        <f t="shared" si="512"/>
        <v>#DIV/0!</v>
      </c>
      <c r="BX734" s="107">
        <f t="shared" si="513"/>
        <v>0</v>
      </c>
      <c r="BZ734" s="40" t="e">
        <f>VLOOKUP(I734,Lists!$D$2:$D$19,1,FALSE)</f>
        <v>#N/A</v>
      </c>
      <c r="CA734" s="40" t="e">
        <f>VLOOKUP($I734,Blends!$B$2:$B$115,1,FALSE)</f>
        <v>#N/A</v>
      </c>
      <c r="CC734" s="218">
        <f>ROUND(IF($I734="Other HFC Blend",(Z734*$L734*SUMIF(Lists!$E$2:$E$133,'Quarterly Information'!$K734,Exchange_Value)+Z734*$N734*SUMIF(Lists!$E$2:$E$133,'Quarterly Information'!$M734,Exchange_Value)+Z734*$P734*SUMIF(Lists!$E$2:$E$133,'Quarterly Information'!$O734,Exchange_Value)+Z734*$R734*SUMIF(Lists!$E$2:$E$133,'Quarterly Information'!$Q734,Exchange_Value)+Z734*$T734*SUMIF(Lists!$E$2:$E$133,'Quarterly Information'!$S734,Exchange_Value))/1000,Z734*SUMIF(Lists!$E$2:$E$133,$I734,Exchange_Value)/1000),1)</f>
        <v>0</v>
      </c>
      <c r="CD734" s="218">
        <f>ROUND(IF($I734="Other HFC Blend",(AA734*$L734*SUMIF(Lists!$E$2:$E$133,'Quarterly Information'!$K734,Exchange_Value)+AA734*$N734*SUMIF(Lists!$E$2:$E$133,'Quarterly Information'!$M734,Exchange_Value)+AA734*$P734*SUMIF(Lists!$E$2:$E$133,'Quarterly Information'!$O734,Exchange_Value)+AA734*$R734*SUMIF(Lists!$E$2:$E$133,'Quarterly Information'!$Q734,Exchange_Value)+AA734*$T734*SUMIF(Lists!$E$2:$E$133,'Quarterly Information'!$S734,Exchange_Value))/1000,AA734*SUMIF(Lists!$E$2:$E$133,$I734,Exchange_Value)/1000),1)</f>
        <v>0</v>
      </c>
      <c r="CE734" s="218">
        <f>ROUND(IF($I734="Other HFC Blend",(AB734*$L734*SUMIF(Lists!$E$2:$E$133,'Quarterly Information'!$K734,Exchange_Value)+AB734*$N734*SUMIF(Lists!$E$2:$E$133,'Quarterly Information'!$M734,Exchange_Value)+AB734*$P734*SUMIF(Lists!$E$2:$E$133,'Quarterly Information'!$O734,Exchange_Value)+AB734*$R734*SUMIF(Lists!$E$2:$E$133,'Quarterly Information'!$Q734,Exchange_Value)+AB734*$T734*SUMIF(Lists!$E$2:$E$133,'Quarterly Information'!$S734,Exchange_Value))/1000,AB734*SUMIF(Lists!$E$2:$E$133,$I734,Exchange_Value)/1000),1)</f>
        <v>0</v>
      </c>
      <c r="CF734" s="218">
        <f>ROUND(IF($I734="Other HFC Blend",(AC734*$L734*SUMIF(Lists!$E$2:$E$133,'Quarterly Information'!$K734,Exchange_Value)+AC734*$N734*SUMIF(Lists!$E$2:$E$133,'Quarterly Information'!$M734,Exchange_Value)+AC734*$P734*SUMIF(Lists!$E$2:$E$133,'Quarterly Information'!$O734,Exchange_Value)+AC734*$R734*SUMIF(Lists!$E$2:$E$133,'Quarterly Information'!$Q734,Exchange_Value)+AC734*$T734*SUMIF(Lists!$E$2:$E$133,'Quarterly Information'!$S734,Exchange_Value))/1000,AC734*SUMIF(Lists!$E$2:$E$133,$I734,Exchange_Value)/1000),1)</f>
        <v>0</v>
      </c>
      <c r="CG734" s="218">
        <f>ROUND(IF($I734="Other HFC Blend",(AD734*$L734*SUMIF(Lists!$E$2:$E$133,'Quarterly Information'!$K734,Exchange_Value)+AD734*$N734*SUMIF(Lists!$E$2:$E$133,'Quarterly Information'!$M734,Exchange_Value)+AD734*$P734*SUMIF(Lists!$E$2:$E$133,'Quarterly Information'!$O734,Exchange_Value)+AD734*$R734*SUMIF(Lists!$E$2:$E$133,'Quarterly Information'!$Q734,Exchange_Value)+AD734*$T734*SUMIF(Lists!$E$2:$E$133,'Quarterly Information'!$S734,Exchange_Value))/1000,AD734*SUMIF(Lists!$E$2:$E$133,$I734,Exchange_Value)/1000),1)</f>
        <v>0</v>
      </c>
      <c r="CH734" s="218">
        <f>ROUND(IF($I734="Other HFC Blend",(AE734*$L734*SUMIF(Lists!$E$2:$E$133,'Quarterly Information'!$K734,Exchange_Value)+AE734*$N734*SUMIF(Lists!$E$2:$E$133,'Quarterly Information'!$M734,Exchange_Value)+AE734*$P734*SUMIF(Lists!$E$2:$E$133,'Quarterly Information'!$O734,Exchange_Value)+AE734*$R734*SUMIF(Lists!$E$2:$E$133,'Quarterly Information'!$Q734,Exchange_Value)+AE734*$T734*SUMIF(Lists!$E$2:$E$133,'Quarterly Information'!$S734,Exchange_Value))/1000,AE734*SUMIF(Lists!$E$2:$E$133,$I734,Exchange_Value)/1000),1)</f>
        <v>0</v>
      </c>
      <c r="CI734" s="218">
        <f>ROUND(IF($I734="Other HFC Blend",(AF734*$L734*SUMIF(Lists!$E$2:$E$133,'Quarterly Information'!$K734,Exchange_Value)+AF734*$N734*SUMIF(Lists!$E$2:$E$133,'Quarterly Information'!$M734,Exchange_Value)+AF734*$P734*SUMIF(Lists!$E$2:$E$133,'Quarterly Information'!$O734,Exchange_Value)+AF734*$R734*SUMIF(Lists!$E$2:$E$133,'Quarterly Information'!$Q734,Exchange_Value)+AF734*$T734*SUMIF(Lists!$E$2:$E$133,'Quarterly Information'!$S734,Exchange_Value))/1000,AF734*SUMIF(Lists!$E$2:$E$133,$I734,Exchange_Value)/1000),1)</f>
        <v>0</v>
      </c>
    </row>
    <row r="735" spans="1:87" ht="14" x14ac:dyDescent="0.25">
      <c r="A735" s="39">
        <v>693</v>
      </c>
      <c r="B735" s="90" t="str">
        <f t="shared" si="471"/>
        <v/>
      </c>
      <c r="C735" s="159"/>
      <c r="D735" s="91"/>
      <c r="E735" s="174"/>
      <c r="F735" s="92"/>
      <c r="G735" s="93"/>
      <c r="H735" s="94"/>
      <c r="I735" s="92"/>
      <c r="J735" s="200"/>
      <c r="K735" s="210"/>
      <c r="L735" s="95"/>
      <c r="M735" s="92"/>
      <c r="N735" s="95"/>
      <c r="O735" s="92"/>
      <c r="P735" s="95"/>
      <c r="Q735" s="128"/>
      <c r="R735" s="95"/>
      <c r="S735" s="128"/>
      <c r="T735" s="211"/>
      <c r="U735" s="203"/>
      <c r="V735" s="92"/>
      <c r="W735" s="96"/>
      <c r="X735" s="92"/>
      <c r="Y735" s="220"/>
      <c r="Z735" s="226"/>
      <c r="AA735" s="165"/>
      <c r="AB735" s="165"/>
      <c r="AC735" s="165"/>
      <c r="AD735" s="165"/>
      <c r="AE735" s="165"/>
      <c r="AF735" s="168"/>
      <c r="AG735"/>
      <c r="AH735" s="107">
        <f t="shared" si="473"/>
        <v>0</v>
      </c>
      <c r="AI735" s="107">
        <f t="shared" si="474"/>
        <v>0</v>
      </c>
      <c r="AJ735" s="107">
        <f t="shared" si="475"/>
        <v>0</v>
      </c>
      <c r="AK735" s="107">
        <f t="shared" si="476"/>
        <v>0</v>
      </c>
      <c r="AL735" s="107">
        <f t="shared" si="477"/>
        <v>0</v>
      </c>
      <c r="AM735" s="107">
        <f t="shared" si="472"/>
        <v>0</v>
      </c>
      <c r="AO735" s="161" t="e">
        <f t="shared" si="478"/>
        <v>#DIV/0!</v>
      </c>
      <c r="AP735" s="161" t="e">
        <f t="shared" si="479"/>
        <v>#DIV/0!</v>
      </c>
      <c r="AQ735" s="161" t="e">
        <f t="shared" si="480"/>
        <v>#DIV/0!</v>
      </c>
      <c r="AR735" s="161" t="e">
        <f t="shared" si="481"/>
        <v>#DIV/0!</v>
      </c>
      <c r="AS735" s="161" t="e">
        <f t="shared" si="482"/>
        <v>#DIV/0!</v>
      </c>
      <c r="AT735" s="107">
        <f t="shared" si="483"/>
        <v>0</v>
      </c>
      <c r="AU735" s="161" t="e">
        <f t="shared" si="484"/>
        <v>#DIV/0!</v>
      </c>
      <c r="AV735" s="161" t="e">
        <f t="shared" si="485"/>
        <v>#DIV/0!</v>
      </c>
      <c r="AW735" s="161" t="e">
        <f t="shared" si="486"/>
        <v>#DIV/0!</v>
      </c>
      <c r="AX735" s="161" t="e">
        <f t="shared" si="487"/>
        <v>#DIV/0!</v>
      </c>
      <c r="AY735" s="161" t="e">
        <f t="shared" si="488"/>
        <v>#DIV/0!</v>
      </c>
      <c r="AZ735" s="107">
        <f t="shared" si="489"/>
        <v>0</v>
      </c>
      <c r="BA735" s="161" t="e">
        <f t="shared" si="490"/>
        <v>#DIV/0!</v>
      </c>
      <c r="BB735" s="161" t="e">
        <f t="shared" si="491"/>
        <v>#DIV/0!</v>
      </c>
      <c r="BC735" s="161" t="e">
        <f t="shared" si="492"/>
        <v>#DIV/0!</v>
      </c>
      <c r="BD735" s="161" t="e">
        <f t="shared" si="493"/>
        <v>#DIV/0!</v>
      </c>
      <c r="BE735" s="161" t="e">
        <f t="shared" si="494"/>
        <v>#DIV/0!</v>
      </c>
      <c r="BF735" s="107">
        <f t="shared" si="495"/>
        <v>0</v>
      </c>
      <c r="BG735" s="161" t="e">
        <f t="shared" si="496"/>
        <v>#DIV/0!</v>
      </c>
      <c r="BH735" s="161" t="e">
        <f t="shared" si="497"/>
        <v>#DIV/0!</v>
      </c>
      <c r="BI735" s="161" t="e">
        <f t="shared" si="498"/>
        <v>#DIV/0!</v>
      </c>
      <c r="BJ735" s="161" t="e">
        <f t="shared" si="499"/>
        <v>#DIV/0!</v>
      </c>
      <c r="BK735" s="161" t="e">
        <f t="shared" si="500"/>
        <v>#DIV/0!</v>
      </c>
      <c r="BL735" s="107">
        <f t="shared" si="501"/>
        <v>0</v>
      </c>
      <c r="BM735" s="161" t="e">
        <f t="shared" si="502"/>
        <v>#DIV/0!</v>
      </c>
      <c r="BN735" s="161" t="e">
        <f t="shared" si="503"/>
        <v>#DIV/0!</v>
      </c>
      <c r="BO735" s="161" t="e">
        <f t="shared" si="504"/>
        <v>#DIV/0!</v>
      </c>
      <c r="BP735" s="161" t="e">
        <f t="shared" si="505"/>
        <v>#DIV/0!</v>
      </c>
      <c r="BQ735" s="161" t="e">
        <f t="shared" si="506"/>
        <v>#DIV/0!</v>
      </c>
      <c r="BR735" s="107">
        <f t="shared" si="507"/>
        <v>0</v>
      </c>
      <c r="BS735" s="161" t="e">
        <f t="shared" si="508"/>
        <v>#DIV/0!</v>
      </c>
      <c r="BT735" s="161" t="e">
        <f t="shared" si="509"/>
        <v>#DIV/0!</v>
      </c>
      <c r="BU735" s="161" t="e">
        <f t="shared" si="510"/>
        <v>#DIV/0!</v>
      </c>
      <c r="BV735" s="161" t="e">
        <f t="shared" si="511"/>
        <v>#DIV/0!</v>
      </c>
      <c r="BW735" s="161" t="e">
        <f t="shared" si="512"/>
        <v>#DIV/0!</v>
      </c>
      <c r="BX735" s="107">
        <f t="shared" si="513"/>
        <v>0</v>
      </c>
      <c r="BZ735" s="40" t="e">
        <f>VLOOKUP(I735,Lists!$D$2:$D$19,1,FALSE)</f>
        <v>#N/A</v>
      </c>
      <c r="CA735" s="40" t="e">
        <f>VLOOKUP($I735,Blends!$B$2:$B$115,1,FALSE)</f>
        <v>#N/A</v>
      </c>
      <c r="CC735" s="218">
        <f>ROUND(IF($I735="Other HFC Blend",(Z735*$L735*SUMIF(Lists!$E$2:$E$133,'Quarterly Information'!$K735,Exchange_Value)+Z735*$N735*SUMIF(Lists!$E$2:$E$133,'Quarterly Information'!$M735,Exchange_Value)+Z735*$P735*SUMIF(Lists!$E$2:$E$133,'Quarterly Information'!$O735,Exchange_Value)+Z735*$R735*SUMIF(Lists!$E$2:$E$133,'Quarterly Information'!$Q735,Exchange_Value)+Z735*$T735*SUMIF(Lists!$E$2:$E$133,'Quarterly Information'!$S735,Exchange_Value))/1000,Z735*SUMIF(Lists!$E$2:$E$133,$I735,Exchange_Value)/1000),1)</f>
        <v>0</v>
      </c>
      <c r="CD735" s="218">
        <f>ROUND(IF($I735="Other HFC Blend",(AA735*$L735*SUMIF(Lists!$E$2:$E$133,'Quarterly Information'!$K735,Exchange_Value)+AA735*$N735*SUMIF(Lists!$E$2:$E$133,'Quarterly Information'!$M735,Exchange_Value)+AA735*$P735*SUMIF(Lists!$E$2:$E$133,'Quarterly Information'!$O735,Exchange_Value)+AA735*$R735*SUMIF(Lists!$E$2:$E$133,'Quarterly Information'!$Q735,Exchange_Value)+AA735*$T735*SUMIF(Lists!$E$2:$E$133,'Quarterly Information'!$S735,Exchange_Value))/1000,AA735*SUMIF(Lists!$E$2:$E$133,$I735,Exchange_Value)/1000),1)</f>
        <v>0</v>
      </c>
      <c r="CE735" s="218">
        <f>ROUND(IF($I735="Other HFC Blend",(AB735*$L735*SUMIF(Lists!$E$2:$E$133,'Quarterly Information'!$K735,Exchange_Value)+AB735*$N735*SUMIF(Lists!$E$2:$E$133,'Quarterly Information'!$M735,Exchange_Value)+AB735*$P735*SUMIF(Lists!$E$2:$E$133,'Quarterly Information'!$O735,Exchange_Value)+AB735*$R735*SUMIF(Lists!$E$2:$E$133,'Quarterly Information'!$Q735,Exchange_Value)+AB735*$T735*SUMIF(Lists!$E$2:$E$133,'Quarterly Information'!$S735,Exchange_Value))/1000,AB735*SUMIF(Lists!$E$2:$E$133,$I735,Exchange_Value)/1000),1)</f>
        <v>0</v>
      </c>
      <c r="CF735" s="218">
        <f>ROUND(IF($I735="Other HFC Blend",(AC735*$L735*SUMIF(Lists!$E$2:$E$133,'Quarterly Information'!$K735,Exchange_Value)+AC735*$N735*SUMIF(Lists!$E$2:$E$133,'Quarterly Information'!$M735,Exchange_Value)+AC735*$P735*SUMIF(Lists!$E$2:$E$133,'Quarterly Information'!$O735,Exchange_Value)+AC735*$R735*SUMIF(Lists!$E$2:$E$133,'Quarterly Information'!$Q735,Exchange_Value)+AC735*$T735*SUMIF(Lists!$E$2:$E$133,'Quarterly Information'!$S735,Exchange_Value))/1000,AC735*SUMIF(Lists!$E$2:$E$133,$I735,Exchange_Value)/1000),1)</f>
        <v>0</v>
      </c>
      <c r="CG735" s="218">
        <f>ROUND(IF($I735="Other HFC Blend",(AD735*$L735*SUMIF(Lists!$E$2:$E$133,'Quarterly Information'!$K735,Exchange_Value)+AD735*$N735*SUMIF(Lists!$E$2:$E$133,'Quarterly Information'!$M735,Exchange_Value)+AD735*$P735*SUMIF(Lists!$E$2:$E$133,'Quarterly Information'!$O735,Exchange_Value)+AD735*$R735*SUMIF(Lists!$E$2:$E$133,'Quarterly Information'!$Q735,Exchange_Value)+AD735*$T735*SUMIF(Lists!$E$2:$E$133,'Quarterly Information'!$S735,Exchange_Value))/1000,AD735*SUMIF(Lists!$E$2:$E$133,$I735,Exchange_Value)/1000),1)</f>
        <v>0</v>
      </c>
      <c r="CH735" s="218">
        <f>ROUND(IF($I735="Other HFC Blend",(AE735*$L735*SUMIF(Lists!$E$2:$E$133,'Quarterly Information'!$K735,Exchange_Value)+AE735*$N735*SUMIF(Lists!$E$2:$E$133,'Quarterly Information'!$M735,Exchange_Value)+AE735*$P735*SUMIF(Lists!$E$2:$E$133,'Quarterly Information'!$O735,Exchange_Value)+AE735*$R735*SUMIF(Lists!$E$2:$E$133,'Quarterly Information'!$Q735,Exchange_Value)+AE735*$T735*SUMIF(Lists!$E$2:$E$133,'Quarterly Information'!$S735,Exchange_Value))/1000,AE735*SUMIF(Lists!$E$2:$E$133,$I735,Exchange_Value)/1000),1)</f>
        <v>0</v>
      </c>
      <c r="CI735" s="218">
        <f>ROUND(IF($I735="Other HFC Blend",(AF735*$L735*SUMIF(Lists!$E$2:$E$133,'Quarterly Information'!$K735,Exchange_Value)+AF735*$N735*SUMIF(Lists!$E$2:$E$133,'Quarterly Information'!$M735,Exchange_Value)+AF735*$P735*SUMIF(Lists!$E$2:$E$133,'Quarterly Information'!$O735,Exchange_Value)+AF735*$R735*SUMIF(Lists!$E$2:$E$133,'Quarterly Information'!$Q735,Exchange_Value)+AF735*$T735*SUMIF(Lists!$E$2:$E$133,'Quarterly Information'!$S735,Exchange_Value))/1000,AF735*SUMIF(Lists!$E$2:$E$133,$I735,Exchange_Value)/1000),1)</f>
        <v>0</v>
      </c>
    </row>
    <row r="736" spans="1:87" ht="14" x14ac:dyDescent="0.25">
      <c r="A736" s="39">
        <v>694</v>
      </c>
      <c r="B736" s="90" t="str">
        <f t="shared" si="471"/>
        <v/>
      </c>
      <c r="C736" s="159"/>
      <c r="D736" s="91"/>
      <c r="E736" s="174"/>
      <c r="F736" s="92"/>
      <c r="G736" s="93"/>
      <c r="H736" s="94"/>
      <c r="I736" s="92"/>
      <c r="J736" s="200"/>
      <c r="K736" s="210"/>
      <c r="L736" s="95"/>
      <c r="M736" s="92"/>
      <c r="N736" s="95"/>
      <c r="O736" s="92"/>
      <c r="P736" s="95"/>
      <c r="Q736" s="128"/>
      <c r="R736" s="95"/>
      <c r="S736" s="128"/>
      <c r="T736" s="211"/>
      <c r="U736" s="203"/>
      <c r="V736" s="92"/>
      <c r="W736" s="96"/>
      <c r="X736" s="92"/>
      <c r="Y736" s="220"/>
      <c r="Z736" s="226"/>
      <c r="AA736" s="165"/>
      <c r="AB736" s="165"/>
      <c r="AC736" s="165"/>
      <c r="AD736" s="165"/>
      <c r="AE736" s="165"/>
      <c r="AF736" s="168"/>
      <c r="AG736"/>
      <c r="AH736" s="107">
        <f t="shared" si="473"/>
        <v>0</v>
      </c>
      <c r="AI736" s="107">
        <f t="shared" si="474"/>
        <v>0</v>
      </c>
      <c r="AJ736" s="107">
        <f t="shared" si="475"/>
        <v>0</v>
      </c>
      <c r="AK736" s="107">
        <f t="shared" si="476"/>
        <v>0</v>
      </c>
      <c r="AL736" s="107">
        <f t="shared" si="477"/>
        <v>0</v>
      </c>
      <c r="AM736" s="107">
        <f t="shared" si="472"/>
        <v>0</v>
      </c>
      <c r="AO736" s="161" t="e">
        <f t="shared" si="478"/>
        <v>#DIV/0!</v>
      </c>
      <c r="AP736" s="161" t="e">
        <f t="shared" si="479"/>
        <v>#DIV/0!</v>
      </c>
      <c r="AQ736" s="161" t="e">
        <f t="shared" si="480"/>
        <v>#DIV/0!</v>
      </c>
      <c r="AR736" s="161" t="e">
        <f t="shared" si="481"/>
        <v>#DIV/0!</v>
      </c>
      <c r="AS736" s="161" t="e">
        <f t="shared" si="482"/>
        <v>#DIV/0!</v>
      </c>
      <c r="AT736" s="107">
        <f t="shared" si="483"/>
        <v>0</v>
      </c>
      <c r="AU736" s="161" t="e">
        <f t="shared" si="484"/>
        <v>#DIV/0!</v>
      </c>
      <c r="AV736" s="161" t="e">
        <f t="shared" si="485"/>
        <v>#DIV/0!</v>
      </c>
      <c r="AW736" s="161" t="e">
        <f t="shared" si="486"/>
        <v>#DIV/0!</v>
      </c>
      <c r="AX736" s="161" t="e">
        <f t="shared" si="487"/>
        <v>#DIV/0!</v>
      </c>
      <c r="AY736" s="161" t="e">
        <f t="shared" si="488"/>
        <v>#DIV/0!</v>
      </c>
      <c r="AZ736" s="107">
        <f t="shared" si="489"/>
        <v>0</v>
      </c>
      <c r="BA736" s="161" t="e">
        <f t="shared" si="490"/>
        <v>#DIV/0!</v>
      </c>
      <c r="BB736" s="161" t="e">
        <f t="shared" si="491"/>
        <v>#DIV/0!</v>
      </c>
      <c r="BC736" s="161" t="e">
        <f t="shared" si="492"/>
        <v>#DIV/0!</v>
      </c>
      <c r="BD736" s="161" t="e">
        <f t="shared" si="493"/>
        <v>#DIV/0!</v>
      </c>
      <c r="BE736" s="161" t="e">
        <f t="shared" si="494"/>
        <v>#DIV/0!</v>
      </c>
      <c r="BF736" s="107">
        <f t="shared" si="495"/>
        <v>0</v>
      </c>
      <c r="BG736" s="161" t="e">
        <f t="shared" si="496"/>
        <v>#DIV/0!</v>
      </c>
      <c r="BH736" s="161" t="e">
        <f t="shared" si="497"/>
        <v>#DIV/0!</v>
      </c>
      <c r="BI736" s="161" t="e">
        <f t="shared" si="498"/>
        <v>#DIV/0!</v>
      </c>
      <c r="BJ736" s="161" t="e">
        <f t="shared" si="499"/>
        <v>#DIV/0!</v>
      </c>
      <c r="BK736" s="161" t="e">
        <f t="shared" si="500"/>
        <v>#DIV/0!</v>
      </c>
      <c r="BL736" s="107">
        <f t="shared" si="501"/>
        <v>0</v>
      </c>
      <c r="BM736" s="161" t="e">
        <f t="shared" si="502"/>
        <v>#DIV/0!</v>
      </c>
      <c r="BN736" s="161" t="e">
        <f t="shared" si="503"/>
        <v>#DIV/0!</v>
      </c>
      <c r="BO736" s="161" t="e">
        <f t="shared" si="504"/>
        <v>#DIV/0!</v>
      </c>
      <c r="BP736" s="161" t="e">
        <f t="shared" si="505"/>
        <v>#DIV/0!</v>
      </c>
      <c r="BQ736" s="161" t="e">
        <f t="shared" si="506"/>
        <v>#DIV/0!</v>
      </c>
      <c r="BR736" s="107">
        <f t="shared" si="507"/>
        <v>0</v>
      </c>
      <c r="BS736" s="161" t="e">
        <f t="shared" si="508"/>
        <v>#DIV/0!</v>
      </c>
      <c r="BT736" s="161" t="e">
        <f t="shared" si="509"/>
        <v>#DIV/0!</v>
      </c>
      <c r="BU736" s="161" t="e">
        <f t="shared" si="510"/>
        <v>#DIV/0!</v>
      </c>
      <c r="BV736" s="161" t="e">
        <f t="shared" si="511"/>
        <v>#DIV/0!</v>
      </c>
      <c r="BW736" s="161" t="e">
        <f t="shared" si="512"/>
        <v>#DIV/0!</v>
      </c>
      <c r="BX736" s="107">
        <f t="shared" si="513"/>
        <v>0</v>
      </c>
      <c r="BZ736" s="40" t="e">
        <f>VLOOKUP(I736,Lists!$D$2:$D$19,1,FALSE)</f>
        <v>#N/A</v>
      </c>
      <c r="CA736" s="40" t="e">
        <f>VLOOKUP($I736,Blends!$B$2:$B$115,1,FALSE)</f>
        <v>#N/A</v>
      </c>
      <c r="CC736" s="218">
        <f>ROUND(IF($I736="Other HFC Blend",(Z736*$L736*SUMIF(Lists!$E$2:$E$133,'Quarterly Information'!$K736,Exchange_Value)+Z736*$N736*SUMIF(Lists!$E$2:$E$133,'Quarterly Information'!$M736,Exchange_Value)+Z736*$P736*SUMIF(Lists!$E$2:$E$133,'Quarterly Information'!$O736,Exchange_Value)+Z736*$R736*SUMIF(Lists!$E$2:$E$133,'Quarterly Information'!$Q736,Exchange_Value)+Z736*$T736*SUMIF(Lists!$E$2:$E$133,'Quarterly Information'!$S736,Exchange_Value))/1000,Z736*SUMIF(Lists!$E$2:$E$133,$I736,Exchange_Value)/1000),1)</f>
        <v>0</v>
      </c>
      <c r="CD736" s="218">
        <f>ROUND(IF($I736="Other HFC Blend",(AA736*$L736*SUMIF(Lists!$E$2:$E$133,'Quarterly Information'!$K736,Exchange_Value)+AA736*$N736*SUMIF(Lists!$E$2:$E$133,'Quarterly Information'!$M736,Exchange_Value)+AA736*$P736*SUMIF(Lists!$E$2:$E$133,'Quarterly Information'!$O736,Exchange_Value)+AA736*$R736*SUMIF(Lists!$E$2:$E$133,'Quarterly Information'!$Q736,Exchange_Value)+AA736*$T736*SUMIF(Lists!$E$2:$E$133,'Quarterly Information'!$S736,Exchange_Value))/1000,AA736*SUMIF(Lists!$E$2:$E$133,$I736,Exchange_Value)/1000),1)</f>
        <v>0</v>
      </c>
      <c r="CE736" s="218">
        <f>ROUND(IF($I736="Other HFC Blend",(AB736*$L736*SUMIF(Lists!$E$2:$E$133,'Quarterly Information'!$K736,Exchange_Value)+AB736*$N736*SUMIF(Lists!$E$2:$E$133,'Quarterly Information'!$M736,Exchange_Value)+AB736*$P736*SUMIF(Lists!$E$2:$E$133,'Quarterly Information'!$O736,Exchange_Value)+AB736*$R736*SUMIF(Lists!$E$2:$E$133,'Quarterly Information'!$Q736,Exchange_Value)+AB736*$T736*SUMIF(Lists!$E$2:$E$133,'Quarterly Information'!$S736,Exchange_Value))/1000,AB736*SUMIF(Lists!$E$2:$E$133,$I736,Exchange_Value)/1000),1)</f>
        <v>0</v>
      </c>
      <c r="CF736" s="218">
        <f>ROUND(IF($I736="Other HFC Blend",(AC736*$L736*SUMIF(Lists!$E$2:$E$133,'Quarterly Information'!$K736,Exchange_Value)+AC736*$N736*SUMIF(Lists!$E$2:$E$133,'Quarterly Information'!$M736,Exchange_Value)+AC736*$P736*SUMIF(Lists!$E$2:$E$133,'Quarterly Information'!$O736,Exchange_Value)+AC736*$R736*SUMIF(Lists!$E$2:$E$133,'Quarterly Information'!$Q736,Exchange_Value)+AC736*$T736*SUMIF(Lists!$E$2:$E$133,'Quarterly Information'!$S736,Exchange_Value))/1000,AC736*SUMIF(Lists!$E$2:$E$133,$I736,Exchange_Value)/1000),1)</f>
        <v>0</v>
      </c>
      <c r="CG736" s="218">
        <f>ROUND(IF($I736="Other HFC Blend",(AD736*$L736*SUMIF(Lists!$E$2:$E$133,'Quarterly Information'!$K736,Exchange_Value)+AD736*$N736*SUMIF(Lists!$E$2:$E$133,'Quarterly Information'!$M736,Exchange_Value)+AD736*$P736*SUMIF(Lists!$E$2:$E$133,'Quarterly Information'!$O736,Exchange_Value)+AD736*$R736*SUMIF(Lists!$E$2:$E$133,'Quarterly Information'!$Q736,Exchange_Value)+AD736*$T736*SUMIF(Lists!$E$2:$E$133,'Quarterly Information'!$S736,Exchange_Value))/1000,AD736*SUMIF(Lists!$E$2:$E$133,$I736,Exchange_Value)/1000),1)</f>
        <v>0</v>
      </c>
      <c r="CH736" s="218">
        <f>ROUND(IF($I736="Other HFC Blend",(AE736*$L736*SUMIF(Lists!$E$2:$E$133,'Quarterly Information'!$K736,Exchange_Value)+AE736*$N736*SUMIF(Lists!$E$2:$E$133,'Quarterly Information'!$M736,Exchange_Value)+AE736*$P736*SUMIF(Lists!$E$2:$E$133,'Quarterly Information'!$O736,Exchange_Value)+AE736*$R736*SUMIF(Lists!$E$2:$E$133,'Quarterly Information'!$Q736,Exchange_Value)+AE736*$T736*SUMIF(Lists!$E$2:$E$133,'Quarterly Information'!$S736,Exchange_Value))/1000,AE736*SUMIF(Lists!$E$2:$E$133,$I736,Exchange_Value)/1000),1)</f>
        <v>0</v>
      </c>
      <c r="CI736" s="218">
        <f>ROUND(IF($I736="Other HFC Blend",(AF736*$L736*SUMIF(Lists!$E$2:$E$133,'Quarterly Information'!$K736,Exchange_Value)+AF736*$N736*SUMIF(Lists!$E$2:$E$133,'Quarterly Information'!$M736,Exchange_Value)+AF736*$P736*SUMIF(Lists!$E$2:$E$133,'Quarterly Information'!$O736,Exchange_Value)+AF736*$R736*SUMIF(Lists!$E$2:$E$133,'Quarterly Information'!$Q736,Exchange_Value)+AF736*$T736*SUMIF(Lists!$E$2:$E$133,'Quarterly Information'!$S736,Exchange_Value))/1000,AF736*SUMIF(Lists!$E$2:$E$133,$I736,Exchange_Value)/1000),1)</f>
        <v>0</v>
      </c>
    </row>
    <row r="737" spans="1:87" ht="14" x14ac:dyDescent="0.25">
      <c r="A737" s="39">
        <v>695</v>
      </c>
      <c r="B737" s="90" t="str">
        <f t="shared" si="471"/>
        <v/>
      </c>
      <c r="C737" s="159"/>
      <c r="D737" s="91"/>
      <c r="E737" s="174"/>
      <c r="F737" s="92"/>
      <c r="G737" s="93"/>
      <c r="H737" s="94"/>
      <c r="I737" s="92"/>
      <c r="J737" s="200"/>
      <c r="K737" s="210"/>
      <c r="L737" s="95"/>
      <c r="M737" s="92"/>
      <c r="N737" s="95"/>
      <c r="O737" s="92"/>
      <c r="P737" s="95"/>
      <c r="Q737" s="128"/>
      <c r="R737" s="95"/>
      <c r="S737" s="128"/>
      <c r="T737" s="211"/>
      <c r="U737" s="203"/>
      <c r="V737" s="92"/>
      <c r="W737" s="96"/>
      <c r="X737" s="92"/>
      <c r="Y737" s="220"/>
      <c r="Z737" s="226"/>
      <c r="AA737" s="165"/>
      <c r="AB737" s="165"/>
      <c r="AC737" s="165"/>
      <c r="AD737" s="165"/>
      <c r="AE737" s="165"/>
      <c r="AF737" s="168"/>
      <c r="AG737"/>
      <c r="AH737" s="107">
        <f t="shared" si="473"/>
        <v>0</v>
      </c>
      <c r="AI737" s="107">
        <f t="shared" si="474"/>
        <v>0</v>
      </c>
      <c r="AJ737" s="107">
        <f t="shared" si="475"/>
        <v>0</v>
      </c>
      <c r="AK737" s="107">
        <f t="shared" si="476"/>
        <v>0</v>
      </c>
      <c r="AL737" s="107">
        <f t="shared" si="477"/>
        <v>0</v>
      </c>
      <c r="AM737" s="107">
        <f t="shared" si="472"/>
        <v>0</v>
      </c>
      <c r="AO737" s="161" t="e">
        <f t="shared" si="478"/>
        <v>#DIV/0!</v>
      </c>
      <c r="AP737" s="161" t="e">
        <f t="shared" si="479"/>
        <v>#DIV/0!</v>
      </c>
      <c r="AQ737" s="161" t="e">
        <f t="shared" si="480"/>
        <v>#DIV/0!</v>
      </c>
      <c r="AR737" s="161" t="e">
        <f t="shared" si="481"/>
        <v>#DIV/0!</v>
      </c>
      <c r="AS737" s="161" t="e">
        <f t="shared" si="482"/>
        <v>#DIV/0!</v>
      </c>
      <c r="AT737" s="107">
        <f t="shared" si="483"/>
        <v>0</v>
      </c>
      <c r="AU737" s="161" t="e">
        <f t="shared" si="484"/>
        <v>#DIV/0!</v>
      </c>
      <c r="AV737" s="161" t="e">
        <f t="shared" si="485"/>
        <v>#DIV/0!</v>
      </c>
      <c r="AW737" s="161" t="e">
        <f t="shared" si="486"/>
        <v>#DIV/0!</v>
      </c>
      <c r="AX737" s="161" t="e">
        <f t="shared" si="487"/>
        <v>#DIV/0!</v>
      </c>
      <c r="AY737" s="161" t="e">
        <f t="shared" si="488"/>
        <v>#DIV/0!</v>
      </c>
      <c r="AZ737" s="107">
        <f t="shared" si="489"/>
        <v>0</v>
      </c>
      <c r="BA737" s="161" t="e">
        <f t="shared" si="490"/>
        <v>#DIV/0!</v>
      </c>
      <c r="BB737" s="161" t="e">
        <f t="shared" si="491"/>
        <v>#DIV/0!</v>
      </c>
      <c r="BC737" s="161" t="e">
        <f t="shared" si="492"/>
        <v>#DIV/0!</v>
      </c>
      <c r="BD737" s="161" t="e">
        <f t="shared" si="493"/>
        <v>#DIV/0!</v>
      </c>
      <c r="BE737" s="161" t="e">
        <f t="shared" si="494"/>
        <v>#DIV/0!</v>
      </c>
      <c r="BF737" s="107">
        <f t="shared" si="495"/>
        <v>0</v>
      </c>
      <c r="BG737" s="161" t="e">
        <f t="shared" si="496"/>
        <v>#DIV/0!</v>
      </c>
      <c r="BH737" s="161" t="e">
        <f t="shared" si="497"/>
        <v>#DIV/0!</v>
      </c>
      <c r="BI737" s="161" t="e">
        <f t="shared" si="498"/>
        <v>#DIV/0!</v>
      </c>
      <c r="BJ737" s="161" t="e">
        <f t="shared" si="499"/>
        <v>#DIV/0!</v>
      </c>
      <c r="BK737" s="161" t="e">
        <f t="shared" si="500"/>
        <v>#DIV/0!</v>
      </c>
      <c r="BL737" s="107">
        <f t="shared" si="501"/>
        <v>0</v>
      </c>
      <c r="BM737" s="161" t="e">
        <f t="shared" si="502"/>
        <v>#DIV/0!</v>
      </c>
      <c r="BN737" s="161" t="e">
        <f t="shared" si="503"/>
        <v>#DIV/0!</v>
      </c>
      <c r="BO737" s="161" t="e">
        <f t="shared" si="504"/>
        <v>#DIV/0!</v>
      </c>
      <c r="BP737" s="161" t="e">
        <f t="shared" si="505"/>
        <v>#DIV/0!</v>
      </c>
      <c r="BQ737" s="161" t="e">
        <f t="shared" si="506"/>
        <v>#DIV/0!</v>
      </c>
      <c r="BR737" s="107">
        <f t="shared" si="507"/>
        <v>0</v>
      </c>
      <c r="BS737" s="161" t="e">
        <f t="shared" si="508"/>
        <v>#DIV/0!</v>
      </c>
      <c r="BT737" s="161" t="e">
        <f t="shared" si="509"/>
        <v>#DIV/0!</v>
      </c>
      <c r="BU737" s="161" t="e">
        <f t="shared" si="510"/>
        <v>#DIV/0!</v>
      </c>
      <c r="BV737" s="161" t="e">
        <f t="shared" si="511"/>
        <v>#DIV/0!</v>
      </c>
      <c r="BW737" s="161" t="e">
        <f t="shared" si="512"/>
        <v>#DIV/0!</v>
      </c>
      <c r="BX737" s="107">
        <f t="shared" si="513"/>
        <v>0</v>
      </c>
      <c r="BZ737" s="40" t="e">
        <f>VLOOKUP(I737,Lists!$D$2:$D$19,1,FALSE)</f>
        <v>#N/A</v>
      </c>
      <c r="CA737" s="40" t="e">
        <f>VLOOKUP($I737,Blends!$B$2:$B$115,1,FALSE)</f>
        <v>#N/A</v>
      </c>
      <c r="CC737" s="218">
        <f>ROUND(IF($I737="Other HFC Blend",(Z737*$L737*SUMIF(Lists!$E$2:$E$133,'Quarterly Information'!$K737,Exchange_Value)+Z737*$N737*SUMIF(Lists!$E$2:$E$133,'Quarterly Information'!$M737,Exchange_Value)+Z737*$P737*SUMIF(Lists!$E$2:$E$133,'Quarterly Information'!$O737,Exchange_Value)+Z737*$R737*SUMIF(Lists!$E$2:$E$133,'Quarterly Information'!$Q737,Exchange_Value)+Z737*$T737*SUMIF(Lists!$E$2:$E$133,'Quarterly Information'!$S737,Exchange_Value))/1000,Z737*SUMIF(Lists!$E$2:$E$133,$I737,Exchange_Value)/1000),1)</f>
        <v>0</v>
      </c>
      <c r="CD737" s="218">
        <f>ROUND(IF($I737="Other HFC Blend",(AA737*$L737*SUMIF(Lists!$E$2:$E$133,'Quarterly Information'!$K737,Exchange_Value)+AA737*$N737*SUMIF(Lists!$E$2:$E$133,'Quarterly Information'!$M737,Exchange_Value)+AA737*$P737*SUMIF(Lists!$E$2:$E$133,'Quarterly Information'!$O737,Exchange_Value)+AA737*$R737*SUMIF(Lists!$E$2:$E$133,'Quarterly Information'!$Q737,Exchange_Value)+AA737*$T737*SUMIF(Lists!$E$2:$E$133,'Quarterly Information'!$S737,Exchange_Value))/1000,AA737*SUMIF(Lists!$E$2:$E$133,$I737,Exchange_Value)/1000),1)</f>
        <v>0</v>
      </c>
      <c r="CE737" s="218">
        <f>ROUND(IF($I737="Other HFC Blend",(AB737*$L737*SUMIF(Lists!$E$2:$E$133,'Quarterly Information'!$K737,Exchange_Value)+AB737*$N737*SUMIF(Lists!$E$2:$E$133,'Quarterly Information'!$M737,Exchange_Value)+AB737*$P737*SUMIF(Lists!$E$2:$E$133,'Quarterly Information'!$O737,Exchange_Value)+AB737*$R737*SUMIF(Lists!$E$2:$E$133,'Quarterly Information'!$Q737,Exchange_Value)+AB737*$T737*SUMIF(Lists!$E$2:$E$133,'Quarterly Information'!$S737,Exchange_Value))/1000,AB737*SUMIF(Lists!$E$2:$E$133,$I737,Exchange_Value)/1000),1)</f>
        <v>0</v>
      </c>
      <c r="CF737" s="218">
        <f>ROUND(IF($I737="Other HFC Blend",(AC737*$L737*SUMIF(Lists!$E$2:$E$133,'Quarterly Information'!$K737,Exchange_Value)+AC737*$N737*SUMIF(Lists!$E$2:$E$133,'Quarterly Information'!$M737,Exchange_Value)+AC737*$P737*SUMIF(Lists!$E$2:$E$133,'Quarterly Information'!$O737,Exchange_Value)+AC737*$R737*SUMIF(Lists!$E$2:$E$133,'Quarterly Information'!$Q737,Exchange_Value)+AC737*$T737*SUMIF(Lists!$E$2:$E$133,'Quarterly Information'!$S737,Exchange_Value))/1000,AC737*SUMIF(Lists!$E$2:$E$133,$I737,Exchange_Value)/1000),1)</f>
        <v>0</v>
      </c>
      <c r="CG737" s="218">
        <f>ROUND(IF($I737="Other HFC Blend",(AD737*$L737*SUMIF(Lists!$E$2:$E$133,'Quarterly Information'!$K737,Exchange_Value)+AD737*$N737*SUMIF(Lists!$E$2:$E$133,'Quarterly Information'!$M737,Exchange_Value)+AD737*$P737*SUMIF(Lists!$E$2:$E$133,'Quarterly Information'!$O737,Exchange_Value)+AD737*$R737*SUMIF(Lists!$E$2:$E$133,'Quarterly Information'!$Q737,Exchange_Value)+AD737*$T737*SUMIF(Lists!$E$2:$E$133,'Quarterly Information'!$S737,Exchange_Value))/1000,AD737*SUMIF(Lists!$E$2:$E$133,$I737,Exchange_Value)/1000),1)</f>
        <v>0</v>
      </c>
      <c r="CH737" s="218">
        <f>ROUND(IF($I737="Other HFC Blend",(AE737*$L737*SUMIF(Lists!$E$2:$E$133,'Quarterly Information'!$K737,Exchange_Value)+AE737*$N737*SUMIF(Lists!$E$2:$E$133,'Quarterly Information'!$M737,Exchange_Value)+AE737*$P737*SUMIF(Lists!$E$2:$E$133,'Quarterly Information'!$O737,Exchange_Value)+AE737*$R737*SUMIF(Lists!$E$2:$E$133,'Quarterly Information'!$Q737,Exchange_Value)+AE737*$T737*SUMIF(Lists!$E$2:$E$133,'Quarterly Information'!$S737,Exchange_Value))/1000,AE737*SUMIF(Lists!$E$2:$E$133,$I737,Exchange_Value)/1000),1)</f>
        <v>0</v>
      </c>
      <c r="CI737" s="218">
        <f>ROUND(IF($I737="Other HFC Blend",(AF737*$L737*SUMIF(Lists!$E$2:$E$133,'Quarterly Information'!$K737,Exchange_Value)+AF737*$N737*SUMIF(Lists!$E$2:$E$133,'Quarterly Information'!$M737,Exchange_Value)+AF737*$P737*SUMIF(Lists!$E$2:$E$133,'Quarterly Information'!$O737,Exchange_Value)+AF737*$R737*SUMIF(Lists!$E$2:$E$133,'Quarterly Information'!$Q737,Exchange_Value)+AF737*$T737*SUMIF(Lists!$E$2:$E$133,'Quarterly Information'!$S737,Exchange_Value))/1000,AF737*SUMIF(Lists!$E$2:$E$133,$I737,Exchange_Value)/1000),1)</f>
        <v>0</v>
      </c>
    </row>
    <row r="738" spans="1:87" ht="14" x14ac:dyDescent="0.25">
      <c r="A738" s="39">
        <v>696</v>
      </c>
      <c r="B738" s="90" t="str">
        <f t="shared" si="471"/>
        <v/>
      </c>
      <c r="C738" s="159"/>
      <c r="D738" s="91"/>
      <c r="E738" s="174"/>
      <c r="F738" s="92"/>
      <c r="G738" s="93"/>
      <c r="H738" s="94"/>
      <c r="I738" s="92"/>
      <c r="J738" s="200"/>
      <c r="K738" s="210"/>
      <c r="L738" s="95"/>
      <c r="M738" s="92"/>
      <c r="N738" s="95"/>
      <c r="O738" s="92"/>
      <c r="P738" s="95"/>
      <c r="Q738" s="128"/>
      <c r="R738" s="95"/>
      <c r="S738" s="128"/>
      <c r="T738" s="211"/>
      <c r="U738" s="203"/>
      <c r="V738" s="92"/>
      <c r="W738" s="96"/>
      <c r="X738" s="92"/>
      <c r="Y738" s="220"/>
      <c r="Z738" s="226"/>
      <c r="AA738" s="165"/>
      <c r="AB738" s="165"/>
      <c r="AC738" s="165"/>
      <c r="AD738" s="165"/>
      <c r="AE738" s="165"/>
      <c r="AF738" s="168"/>
      <c r="AG738"/>
      <c r="AH738" s="107">
        <f t="shared" si="473"/>
        <v>0</v>
      </c>
      <c r="AI738" s="107">
        <f t="shared" si="474"/>
        <v>0</v>
      </c>
      <c r="AJ738" s="107">
        <f t="shared" si="475"/>
        <v>0</v>
      </c>
      <c r="AK738" s="107">
        <f t="shared" si="476"/>
        <v>0</v>
      </c>
      <c r="AL738" s="107">
        <f t="shared" si="477"/>
        <v>0</v>
      </c>
      <c r="AM738" s="107">
        <f t="shared" si="472"/>
        <v>0</v>
      </c>
      <c r="AO738" s="161" t="e">
        <f t="shared" si="478"/>
        <v>#DIV/0!</v>
      </c>
      <c r="AP738" s="161" t="e">
        <f t="shared" si="479"/>
        <v>#DIV/0!</v>
      </c>
      <c r="AQ738" s="161" t="e">
        <f t="shared" si="480"/>
        <v>#DIV/0!</v>
      </c>
      <c r="AR738" s="161" t="e">
        <f t="shared" si="481"/>
        <v>#DIV/0!</v>
      </c>
      <c r="AS738" s="161" t="e">
        <f t="shared" si="482"/>
        <v>#DIV/0!</v>
      </c>
      <c r="AT738" s="107">
        <f t="shared" si="483"/>
        <v>0</v>
      </c>
      <c r="AU738" s="161" t="e">
        <f t="shared" si="484"/>
        <v>#DIV/0!</v>
      </c>
      <c r="AV738" s="161" t="e">
        <f t="shared" si="485"/>
        <v>#DIV/0!</v>
      </c>
      <c r="AW738" s="161" t="e">
        <f t="shared" si="486"/>
        <v>#DIV/0!</v>
      </c>
      <c r="AX738" s="161" t="e">
        <f t="shared" si="487"/>
        <v>#DIV/0!</v>
      </c>
      <c r="AY738" s="161" t="e">
        <f t="shared" si="488"/>
        <v>#DIV/0!</v>
      </c>
      <c r="AZ738" s="107">
        <f t="shared" si="489"/>
        <v>0</v>
      </c>
      <c r="BA738" s="161" t="e">
        <f t="shared" si="490"/>
        <v>#DIV/0!</v>
      </c>
      <c r="BB738" s="161" t="e">
        <f t="shared" si="491"/>
        <v>#DIV/0!</v>
      </c>
      <c r="BC738" s="161" t="e">
        <f t="shared" si="492"/>
        <v>#DIV/0!</v>
      </c>
      <c r="BD738" s="161" t="e">
        <f t="shared" si="493"/>
        <v>#DIV/0!</v>
      </c>
      <c r="BE738" s="161" t="e">
        <f t="shared" si="494"/>
        <v>#DIV/0!</v>
      </c>
      <c r="BF738" s="107">
        <f t="shared" si="495"/>
        <v>0</v>
      </c>
      <c r="BG738" s="161" t="e">
        <f t="shared" si="496"/>
        <v>#DIV/0!</v>
      </c>
      <c r="BH738" s="161" t="e">
        <f t="shared" si="497"/>
        <v>#DIV/0!</v>
      </c>
      <c r="BI738" s="161" t="e">
        <f t="shared" si="498"/>
        <v>#DIV/0!</v>
      </c>
      <c r="BJ738" s="161" t="e">
        <f t="shared" si="499"/>
        <v>#DIV/0!</v>
      </c>
      <c r="BK738" s="161" t="e">
        <f t="shared" si="500"/>
        <v>#DIV/0!</v>
      </c>
      <c r="BL738" s="107">
        <f t="shared" si="501"/>
        <v>0</v>
      </c>
      <c r="BM738" s="161" t="e">
        <f t="shared" si="502"/>
        <v>#DIV/0!</v>
      </c>
      <c r="BN738" s="161" t="e">
        <f t="shared" si="503"/>
        <v>#DIV/0!</v>
      </c>
      <c r="BO738" s="161" t="e">
        <f t="shared" si="504"/>
        <v>#DIV/0!</v>
      </c>
      <c r="BP738" s="161" t="e">
        <f t="shared" si="505"/>
        <v>#DIV/0!</v>
      </c>
      <c r="BQ738" s="161" t="e">
        <f t="shared" si="506"/>
        <v>#DIV/0!</v>
      </c>
      <c r="BR738" s="107">
        <f t="shared" si="507"/>
        <v>0</v>
      </c>
      <c r="BS738" s="161" t="e">
        <f t="shared" si="508"/>
        <v>#DIV/0!</v>
      </c>
      <c r="BT738" s="161" t="e">
        <f t="shared" si="509"/>
        <v>#DIV/0!</v>
      </c>
      <c r="BU738" s="161" t="e">
        <f t="shared" si="510"/>
        <v>#DIV/0!</v>
      </c>
      <c r="BV738" s="161" t="e">
        <f t="shared" si="511"/>
        <v>#DIV/0!</v>
      </c>
      <c r="BW738" s="161" t="e">
        <f t="shared" si="512"/>
        <v>#DIV/0!</v>
      </c>
      <c r="BX738" s="107">
        <f t="shared" si="513"/>
        <v>0</v>
      </c>
      <c r="BZ738" s="40" t="e">
        <f>VLOOKUP(I738,Lists!$D$2:$D$19,1,FALSE)</f>
        <v>#N/A</v>
      </c>
      <c r="CA738" s="40" t="e">
        <f>VLOOKUP($I738,Blends!$B$2:$B$115,1,FALSE)</f>
        <v>#N/A</v>
      </c>
      <c r="CC738" s="218">
        <f>ROUND(IF($I738="Other HFC Blend",(Z738*$L738*SUMIF(Lists!$E$2:$E$133,'Quarterly Information'!$K738,Exchange_Value)+Z738*$N738*SUMIF(Lists!$E$2:$E$133,'Quarterly Information'!$M738,Exchange_Value)+Z738*$P738*SUMIF(Lists!$E$2:$E$133,'Quarterly Information'!$O738,Exchange_Value)+Z738*$R738*SUMIF(Lists!$E$2:$E$133,'Quarterly Information'!$Q738,Exchange_Value)+Z738*$T738*SUMIF(Lists!$E$2:$E$133,'Quarterly Information'!$S738,Exchange_Value))/1000,Z738*SUMIF(Lists!$E$2:$E$133,$I738,Exchange_Value)/1000),1)</f>
        <v>0</v>
      </c>
      <c r="CD738" s="218">
        <f>ROUND(IF($I738="Other HFC Blend",(AA738*$L738*SUMIF(Lists!$E$2:$E$133,'Quarterly Information'!$K738,Exchange_Value)+AA738*$N738*SUMIF(Lists!$E$2:$E$133,'Quarterly Information'!$M738,Exchange_Value)+AA738*$P738*SUMIF(Lists!$E$2:$E$133,'Quarterly Information'!$O738,Exchange_Value)+AA738*$R738*SUMIF(Lists!$E$2:$E$133,'Quarterly Information'!$Q738,Exchange_Value)+AA738*$T738*SUMIF(Lists!$E$2:$E$133,'Quarterly Information'!$S738,Exchange_Value))/1000,AA738*SUMIF(Lists!$E$2:$E$133,$I738,Exchange_Value)/1000),1)</f>
        <v>0</v>
      </c>
      <c r="CE738" s="218">
        <f>ROUND(IF($I738="Other HFC Blend",(AB738*$L738*SUMIF(Lists!$E$2:$E$133,'Quarterly Information'!$K738,Exchange_Value)+AB738*$N738*SUMIF(Lists!$E$2:$E$133,'Quarterly Information'!$M738,Exchange_Value)+AB738*$P738*SUMIF(Lists!$E$2:$E$133,'Quarterly Information'!$O738,Exchange_Value)+AB738*$R738*SUMIF(Lists!$E$2:$E$133,'Quarterly Information'!$Q738,Exchange_Value)+AB738*$T738*SUMIF(Lists!$E$2:$E$133,'Quarterly Information'!$S738,Exchange_Value))/1000,AB738*SUMIF(Lists!$E$2:$E$133,$I738,Exchange_Value)/1000),1)</f>
        <v>0</v>
      </c>
      <c r="CF738" s="218">
        <f>ROUND(IF($I738="Other HFC Blend",(AC738*$L738*SUMIF(Lists!$E$2:$E$133,'Quarterly Information'!$K738,Exchange_Value)+AC738*$N738*SUMIF(Lists!$E$2:$E$133,'Quarterly Information'!$M738,Exchange_Value)+AC738*$P738*SUMIF(Lists!$E$2:$E$133,'Quarterly Information'!$O738,Exchange_Value)+AC738*$R738*SUMIF(Lists!$E$2:$E$133,'Quarterly Information'!$Q738,Exchange_Value)+AC738*$T738*SUMIF(Lists!$E$2:$E$133,'Quarterly Information'!$S738,Exchange_Value))/1000,AC738*SUMIF(Lists!$E$2:$E$133,$I738,Exchange_Value)/1000),1)</f>
        <v>0</v>
      </c>
      <c r="CG738" s="218">
        <f>ROUND(IF($I738="Other HFC Blend",(AD738*$L738*SUMIF(Lists!$E$2:$E$133,'Quarterly Information'!$K738,Exchange_Value)+AD738*$N738*SUMIF(Lists!$E$2:$E$133,'Quarterly Information'!$M738,Exchange_Value)+AD738*$P738*SUMIF(Lists!$E$2:$E$133,'Quarterly Information'!$O738,Exchange_Value)+AD738*$R738*SUMIF(Lists!$E$2:$E$133,'Quarterly Information'!$Q738,Exchange_Value)+AD738*$T738*SUMIF(Lists!$E$2:$E$133,'Quarterly Information'!$S738,Exchange_Value))/1000,AD738*SUMIF(Lists!$E$2:$E$133,$I738,Exchange_Value)/1000),1)</f>
        <v>0</v>
      </c>
      <c r="CH738" s="218">
        <f>ROUND(IF($I738="Other HFC Blend",(AE738*$L738*SUMIF(Lists!$E$2:$E$133,'Quarterly Information'!$K738,Exchange_Value)+AE738*$N738*SUMIF(Lists!$E$2:$E$133,'Quarterly Information'!$M738,Exchange_Value)+AE738*$P738*SUMIF(Lists!$E$2:$E$133,'Quarterly Information'!$O738,Exchange_Value)+AE738*$R738*SUMIF(Lists!$E$2:$E$133,'Quarterly Information'!$Q738,Exchange_Value)+AE738*$T738*SUMIF(Lists!$E$2:$E$133,'Quarterly Information'!$S738,Exchange_Value))/1000,AE738*SUMIF(Lists!$E$2:$E$133,$I738,Exchange_Value)/1000),1)</f>
        <v>0</v>
      </c>
      <c r="CI738" s="218">
        <f>ROUND(IF($I738="Other HFC Blend",(AF738*$L738*SUMIF(Lists!$E$2:$E$133,'Quarterly Information'!$K738,Exchange_Value)+AF738*$N738*SUMIF(Lists!$E$2:$E$133,'Quarterly Information'!$M738,Exchange_Value)+AF738*$P738*SUMIF(Lists!$E$2:$E$133,'Quarterly Information'!$O738,Exchange_Value)+AF738*$R738*SUMIF(Lists!$E$2:$E$133,'Quarterly Information'!$Q738,Exchange_Value)+AF738*$T738*SUMIF(Lists!$E$2:$E$133,'Quarterly Information'!$S738,Exchange_Value))/1000,AF738*SUMIF(Lists!$E$2:$E$133,$I738,Exchange_Value)/1000),1)</f>
        <v>0</v>
      </c>
    </row>
    <row r="739" spans="1:87" ht="14" x14ac:dyDescent="0.25">
      <c r="A739" s="39">
        <v>697</v>
      </c>
      <c r="B739" s="90" t="str">
        <f t="shared" si="471"/>
        <v/>
      </c>
      <c r="C739" s="159"/>
      <c r="D739" s="91"/>
      <c r="E739" s="174"/>
      <c r="F739" s="92"/>
      <c r="G739" s="93"/>
      <c r="H739" s="94"/>
      <c r="I739" s="92"/>
      <c r="J739" s="200"/>
      <c r="K739" s="210"/>
      <c r="L739" s="95"/>
      <c r="M739" s="92"/>
      <c r="N739" s="95"/>
      <c r="O739" s="92"/>
      <c r="P739" s="95"/>
      <c r="Q739" s="128"/>
      <c r="R739" s="95"/>
      <c r="S739" s="128"/>
      <c r="T739" s="211"/>
      <c r="U739" s="203"/>
      <c r="V739" s="92"/>
      <c r="W739" s="96"/>
      <c r="X739" s="92"/>
      <c r="Y739" s="220"/>
      <c r="Z739" s="226"/>
      <c r="AA739" s="165"/>
      <c r="AB739" s="165"/>
      <c r="AC739" s="165"/>
      <c r="AD739" s="165"/>
      <c r="AE739" s="165"/>
      <c r="AF739" s="168"/>
      <c r="AG739"/>
      <c r="AH739" s="107">
        <f t="shared" si="473"/>
        <v>0</v>
      </c>
      <c r="AI739" s="107">
        <f t="shared" si="474"/>
        <v>0</v>
      </c>
      <c r="AJ739" s="107">
        <f t="shared" si="475"/>
        <v>0</v>
      </c>
      <c r="AK739" s="107">
        <f t="shared" si="476"/>
        <v>0</v>
      </c>
      <c r="AL739" s="107">
        <f t="shared" si="477"/>
        <v>0</v>
      </c>
      <c r="AM739" s="107">
        <f t="shared" si="472"/>
        <v>0</v>
      </c>
      <c r="AO739" s="161" t="e">
        <f t="shared" si="478"/>
        <v>#DIV/0!</v>
      </c>
      <c r="AP739" s="161" t="e">
        <f t="shared" si="479"/>
        <v>#DIV/0!</v>
      </c>
      <c r="AQ739" s="161" t="e">
        <f t="shared" si="480"/>
        <v>#DIV/0!</v>
      </c>
      <c r="AR739" s="161" t="e">
        <f t="shared" si="481"/>
        <v>#DIV/0!</v>
      </c>
      <c r="AS739" s="161" t="e">
        <f t="shared" si="482"/>
        <v>#DIV/0!</v>
      </c>
      <c r="AT739" s="107">
        <f t="shared" si="483"/>
        <v>0</v>
      </c>
      <c r="AU739" s="161" t="e">
        <f t="shared" si="484"/>
        <v>#DIV/0!</v>
      </c>
      <c r="AV739" s="161" t="e">
        <f t="shared" si="485"/>
        <v>#DIV/0!</v>
      </c>
      <c r="AW739" s="161" t="e">
        <f t="shared" si="486"/>
        <v>#DIV/0!</v>
      </c>
      <c r="AX739" s="161" t="e">
        <f t="shared" si="487"/>
        <v>#DIV/0!</v>
      </c>
      <c r="AY739" s="161" t="e">
        <f t="shared" si="488"/>
        <v>#DIV/0!</v>
      </c>
      <c r="AZ739" s="107">
        <f t="shared" si="489"/>
        <v>0</v>
      </c>
      <c r="BA739" s="161" t="e">
        <f t="shared" si="490"/>
        <v>#DIV/0!</v>
      </c>
      <c r="BB739" s="161" t="e">
        <f t="shared" si="491"/>
        <v>#DIV/0!</v>
      </c>
      <c r="BC739" s="161" t="e">
        <f t="shared" si="492"/>
        <v>#DIV/0!</v>
      </c>
      <c r="BD739" s="161" t="e">
        <f t="shared" si="493"/>
        <v>#DIV/0!</v>
      </c>
      <c r="BE739" s="161" t="e">
        <f t="shared" si="494"/>
        <v>#DIV/0!</v>
      </c>
      <c r="BF739" s="107">
        <f t="shared" si="495"/>
        <v>0</v>
      </c>
      <c r="BG739" s="161" t="e">
        <f t="shared" si="496"/>
        <v>#DIV/0!</v>
      </c>
      <c r="BH739" s="161" t="e">
        <f t="shared" si="497"/>
        <v>#DIV/0!</v>
      </c>
      <c r="BI739" s="161" t="e">
        <f t="shared" si="498"/>
        <v>#DIV/0!</v>
      </c>
      <c r="BJ739" s="161" t="e">
        <f t="shared" si="499"/>
        <v>#DIV/0!</v>
      </c>
      <c r="BK739" s="161" t="e">
        <f t="shared" si="500"/>
        <v>#DIV/0!</v>
      </c>
      <c r="BL739" s="107">
        <f t="shared" si="501"/>
        <v>0</v>
      </c>
      <c r="BM739" s="161" t="e">
        <f t="shared" si="502"/>
        <v>#DIV/0!</v>
      </c>
      <c r="BN739" s="161" t="e">
        <f t="shared" si="503"/>
        <v>#DIV/0!</v>
      </c>
      <c r="BO739" s="161" t="e">
        <f t="shared" si="504"/>
        <v>#DIV/0!</v>
      </c>
      <c r="BP739" s="161" t="e">
        <f t="shared" si="505"/>
        <v>#DIV/0!</v>
      </c>
      <c r="BQ739" s="161" t="e">
        <f t="shared" si="506"/>
        <v>#DIV/0!</v>
      </c>
      <c r="BR739" s="107">
        <f t="shared" si="507"/>
        <v>0</v>
      </c>
      <c r="BS739" s="161" t="e">
        <f t="shared" si="508"/>
        <v>#DIV/0!</v>
      </c>
      <c r="BT739" s="161" t="e">
        <f t="shared" si="509"/>
        <v>#DIV/0!</v>
      </c>
      <c r="BU739" s="161" t="e">
        <f t="shared" si="510"/>
        <v>#DIV/0!</v>
      </c>
      <c r="BV739" s="161" t="e">
        <f t="shared" si="511"/>
        <v>#DIV/0!</v>
      </c>
      <c r="BW739" s="161" t="e">
        <f t="shared" si="512"/>
        <v>#DIV/0!</v>
      </c>
      <c r="BX739" s="107">
        <f t="shared" si="513"/>
        <v>0</v>
      </c>
      <c r="BZ739" s="40" t="e">
        <f>VLOOKUP(I739,Lists!$D$2:$D$19,1,FALSE)</f>
        <v>#N/A</v>
      </c>
      <c r="CA739" s="40" t="e">
        <f>VLOOKUP($I739,Blends!$B$2:$B$115,1,FALSE)</f>
        <v>#N/A</v>
      </c>
      <c r="CC739" s="218">
        <f>ROUND(IF($I739="Other HFC Blend",(Z739*$L739*SUMIF(Lists!$E$2:$E$133,'Quarterly Information'!$K739,Exchange_Value)+Z739*$N739*SUMIF(Lists!$E$2:$E$133,'Quarterly Information'!$M739,Exchange_Value)+Z739*$P739*SUMIF(Lists!$E$2:$E$133,'Quarterly Information'!$O739,Exchange_Value)+Z739*$R739*SUMIF(Lists!$E$2:$E$133,'Quarterly Information'!$Q739,Exchange_Value)+Z739*$T739*SUMIF(Lists!$E$2:$E$133,'Quarterly Information'!$S739,Exchange_Value))/1000,Z739*SUMIF(Lists!$E$2:$E$133,$I739,Exchange_Value)/1000),1)</f>
        <v>0</v>
      </c>
      <c r="CD739" s="218">
        <f>ROUND(IF($I739="Other HFC Blend",(AA739*$L739*SUMIF(Lists!$E$2:$E$133,'Quarterly Information'!$K739,Exchange_Value)+AA739*$N739*SUMIF(Lists!$E$2:$E$133,'Quarterly Information'!$M739,Exchange_Value)+AA739*$P739*SUMIF(Lists!$E$2:$E$133,'Quarterly Information'!$O739,Exchange_Value)+AA739*$R739*SUMIF(Lists!$E$2:$E$133,'Quarterly Information'!$Q739,Exchange_Value)+AA739*$T739*SUMIF(Lists!$E$2:$E$133,'Quarterly Information'!$S739,Exchange_Value))/1000,AA739*SUMIF(Lists!$E$2:$E$133,$I739,Exchange_Value)/1000),1)</f>
        <v>0</v>
      </c>
      <c r="CE739" s="218">
        <f>ROUND(IF($I739="Other HFC Blend",(AB739*$L739*SUMIF(Lists!$E$2:$E$133,'Quarterly Information'!$K739,Exchange_Value)+AB739*$N739*SUMIF(Lists!$E$2:$E$133,'Quarterly Information'!$M739,Exchange_Value)+AB739*$P739*SUMIF(Lists!$E$2:$E$133,'Quarterly Information'!$O739,Exchange_Value)+AB739*$R739*SUMIF(Lists!$E$2:$E$133,'Quarterly Information'!$Q739,Exchange_Value)+AB739*$T739*SUMIF(Lists!$E$2:$E$133,'Quarterly Information'!$S739,Exchange_Value))/1000,AB739*SUMIF(Lists!$E$2:$E$133,$I739,Exchange_Value)/1000),1)</f>
        <v>0</v>
      </c>
      <c r="CF739" s="218">
        <f>ROUND(IF($I739="Other HFC Blend",(AC739*$L739*SUMIF(Lists!$E$2:$E$133,'Quarterly Information'!$K739,Exchange_Value)+AC739*$N739*SUMIF(Lists!$E$2:$E$133,'Quarterly Information'!$M739,Exchange_Value)+AC739*$P739*SUMIF(Lists!$E$2:$E$133,'Quarterly Information'!$O739,Exchange_Value)+AC739*$R739*SUMIF(Lists!$E$2:$E$133,'Quarterly Information'!$Q739,Exchange_Value)+AC739*$T739*SUMIF(Lists!$E$2:$E$133,'Quarterly Information'!$S739,Exchange_Value))/1000,AC739*SUMIF(Lists!$E$2:$E$133,$I739,Exchange_Value)/1000),1)</f>
        <v>0</v>
      </c>
      <c r="CG739" s="218">
        <f>ROUND(IF($I739="Other HFC Blend",(AD739*$L739*SUMIF(Lists!$E$2:$E$133,'Quarterly Information'!$K739,Exchange_Value)+AD739*$N739*SUMIF(Lists!$E$2:$E$133,'Quarterly Information'!$M739,Exchange_Value)+AD739*$P739*SUMIF(Lists!$E$2:$E$133,'Quarterly Information'!$O739,Exchange_Value)+AD739*$R739*SUMIF(Lists!$E$2:$E$133,'Quarterly Information'!$Q739,Exchange_Value)+AD739*$T739*SUMIF(Lists!$E$2:$E$133,'Quarterly Information'!$S739,Exchange_Value))/1000,AD739*SUMIF(Lists!$E$2:$E$133,$I739,Exchange_Value)/1000),1)</f>
        <v>0</v>
      </c>
      <c r="CH739" s="218">
        <f>ROUND(IF($I739="Other HFC Blend",(AE739*$L739*SUMIF(Lists!$E$2:$E$133,'Quarterly Information'!$K739,Exchange_Value)+AE739*$N739*SUMIF(Lists!$E$2:$E$133,'Quarterly Information'!$M739,Exchange_Value)+AE739*$P739*SUMIF(Lists!$E$2:$E$133,'Quarterly Information'!$O739,Exchange_Value)+AE739*$R739*SUMIF(Lists!$E$2:$E$133,'Quarterly Information'!$Q739,Exchange_Value)+AE739*$T739*SUMIF(Lists!$E$2:$E$133,'Quarterly Information'!$S739,Exchange_Value))/1000,AE739*SUMIF(Lists!$E$2:$E$133,$I739,Exchange_Value)/1000),1)</f>
        <v>0</v>
      </c>
      <c r="CI739" s="218">
        <f>ROUND(IF($I739="Other HFC Blend",(AF739*$L739*SUMIF(Lists!$E$2:$E$133,'Quarterly Information'!$K739,Exchange_Value)+AF739*$N739*SUMIF(Lists!$E$2:$E$133,'Quarterly Information'!$M739,Exchange_Value)+AF739*$P739*SUMIF(Lists!$E$2:$E$133,'Quarterly Information'!$O739,Exchange_Value)+AF739*$R739*SUMIF(Lists!$E$2:$E$133,'Quarterly Information'!$Q739,Exchange_Value)+AF739*$T739*SUMIF(Lists!$E$2:$E$133,'Quarterly Information'!$S739,Exchange_Value))/1000,AF739*SUMIF(Lists!$E$2:$E$133,$I739,Exchange_Value)/1000),1)</f>
        <v>0</v>
      </c>
    </row>
    <row r="740" spans="1:87" ht="14" x14ac:dyDescent="0.25">
      <c r="A740" s="39">
        <v>698</v>
      </c>
      <c r="B740" s="90" t="str">
        <f t="shared" si="471"/>
        <v/>
      </c>
      <c r="C740" s="159"/>
      <c r="D740" s="91"/>
      <c r="E740" s="174"/>
      <c r="F740" s="92"/>
      <c r="G740" s="93"/>
      <c r="H740" s="94"/>
      <c r="I740" s="92"/>
      <c r="J740" s="200"/>
      <c r="K740" s="210"/>
      <c r="L740" s="95"/>
      <c r="M740" s="92"/>
      <c r="N740" s="95"/>
      <c r="O740" s="92"/>
      <c r="P740" s="95"/>
      <c r="Q740" s="128"/>
      <c r="R740" s="95"/>
      <c r="S740" s="128"/>
      <c r="T740" s="211"/>
      <c r="U740" s="203"/>
      <c r="V740" s="92"/>
      <c r="W740" s="96"/>
      <c r="X740" s="92"/>
      <c r="Y740" s="220"/>
      <c r="Z740" s="226"/>
      <c r="AA740" s="165"/>
      <c r="AB740" s="165"/>
      <c r="AC740" s="165"/>
      <c r="AD740" s="165"/>
      <c r="AE740" s="165"/>
      <c r="AF740" s="168"/>
      <c r="AG740"/>
      <c r="AH740" s="107">
        <f t="shared" si="473"/>
        <v>0</v>
      </c>
      <c r="AI740" s="107">
        <f t="shared" si="474"/>
        <v>0</v>
      </c>
      <c r="AJ740" s="107">
        <f t="shared" si="475"/>
        <v>0</v>
      </c>
      <c r="AK740" s="107">
        <f t="shared" si="476"/>
        <v>0</v>
      </c>
      <c r="AL740" s="107">
        <f t="shared" si="477"/>
        <v>0</v>
      </c>
      <c r="AM740" s="107">
        <f t="shared" si="472"/>
        <v>0</v>
      </c>
      <c r="AO740" s="161" t="e">
        <f t="shared" si="478"/>
        <v>#DIV/0!</v>
      </c>
      <c r="AP740" s="161" t="e">
        <f t="shared" si="479"/>
        <v>#DIV/0!</v>
      </c>
      <c r="AQ740" s="161" t="e">
        <f t="shared" si="480"/>
        <v>#DIV/0!</v>
      </c>
      <c r="AR740" s="161" t="e">
        <f t="shared" si="481"/>
        <v>#DIV/0!</v>
      </c>
      <c r="AS740" s="161" t="e">
        <f t="shared" si="482"/>
        <v>#DIV/0!</v>
      </c>
      <c r="AT740" s="107">
        <f t="shared" si="483"/>
        <v>0</v>
      </c>
      <c r="AU740" s="161" t="e">
        <f t="shared" si="484"/>
        <v>#DIV/0!</v>
      </c>
      <c r="AV740" s="161" t="e">
        <f t="shared" si="485"/>
        <v>#DIV/0!</v>
      </c>
      <c r="AW740" s="161" t="e">
        <f t="shared" si="486"/>
        <v>#DIV/0!</v>
      </c>
      <c r="AX740" s="161" t="e">
        <f t="shared" si="487"/>
        <v>#DIV/0!</v>
      </c>
      <c r="AY740" s="161" t="e">
        <f t="shared" si="488"/>
        <v>#DIV/0!</v>
      </c>
      <c r="AZ740" s="107">
        <f t="shared" si="489"/>
        <v>0</v>
      </c>
      <c r="BA740" s="161" t="e">
        <f t="shared" si="490"/>
        <v>#DIV/0!</v>
      </c>
      <c r="BB740" s="161" t="e">
        <f t="shared" si="491"/>
        <v>#DIV/0!</v>
      </c>
      <c r="BC740" s="161" t="e">
        <f t="shared" si="492"/>
        <v>#DIV/0!</v>
      </c>
      <c r="BD740" s="161" t="e">
        <f t="shared" si="493"/>
        <v>#DIV/0!</v>
      </c>
      <c r="BE740" s="161" t="e">
        <f t="shared" si="494"/>
        <v>#DIV/0!</v>
      </c>
      <c r="BF740" s="107">
        <f t="shared" si="495"/>
        <v>0</v>
      </c>
      <c r="BG740" s="161" t="e">
        <f t="shared" si="496"/>
        <v>#DIV/0!</v>
      </c>
      <c r="BH740" s="161" t="e">
        <f t="shared" si="497"/>
        <v>#DIV/0!</v>
      </c>
      <c r="BI740" s="161" t="e">
        <f t="shared" si="498"/>
        <v>#DIV/0!</v>
      </c>
      <c r="BJ740" s="161" t="e">
        <f t="shared" si="499"/>
        <v>#DIV/0!</v>
      </c>
      <c r="BK740" s="161" t="e">
        <f t="shared" si="500"/>
        <v>#DIV/0!</v>
      </c>
      <c r="BL740" s="107">
        <f t="shared" si="501"/>
        <v>0</v>
      </c>
      <c r="BM740" s="161" t="e">
        <f t="shared" si="502"/>
        <v>#DIV/0!</v>
      </c>
      <c r="BN740" s="161" t="e">
        <f t="shared" si="503"/>
        <v>#DIV/0!</v>
      </c>
      <c r="BO740" s="161" t="e">
        <f t="shared" si="504"/>
        <v>#DIV/0!</v>
      </c>
      <c r="BP740" s="161" t="e">
        <f t="shared" si="505"/>
        <v>#DIV/0!</v>
      </c>
      <c r="BQ740" s="161" t="e">
        <f t="shared" si="506"/>
        <v>#DIV/0!</v>
      </c>
      <c r="BR740" s="107">
        <f t="shared" si="507"/>
        <v>0</v>
      </c>
      <c r="BS740" s="161" t="e">
        <f t="shared" si="508"/>
        <v>#DIV/0!</v>
      </c>
      <c r="BT740" s="161" t="e">
        <f t="shared" si="509"/>
        <v>#DIV/0!</v>
      </c>
      <c r="BU740" s="161" t="e">
        <f t="shared" si="510"/>
        <v>#DIV/0!</v>
      </c>
      <c r="BV740" s="161" t="e">
        <f t="shared" si="511"/>
        <v>#DIV/0!</v>
      </c>
      <c r="BW740" s="161" t="e">
        <f t="shared" si="512"/>
        <v>#DIV/0!</v>
      </c>
      <c r="BX740" s="107">
        <f t="shared" si="513"/>
        <v>0</v>
      </c>
      <c r="BZ740" s="40" t="e">
        <f>VLOOKUP(I740,Lists!$D$2:$D$19,1,FALSE)</f>
        <v>#N/A</v>
      </c>
      <c r="CA740" s="40" t="e">
        <f>VLOOKUP($I740,Blends!$B$2:$B$115,1,FALSE)</f>
        <v>#N/A</v>
      </c>
      <c r="CC740" s="218">
        <f>ROUND(IF($I740="Other HFC Blend",(Z740*$L740*SUMIF(Lists!$E$2:$E$133,'Quarterly Information'!$K740,Exchange_Value)+Z740*$N740*SUMIF(Lists!$E$2:$E$133,'Quarterly Information'!$M740,Exchange_Value)+Z740*$P740*SUMIF(Lists!$E$2:$E$133,'Quarterly Information'!$O740,Exchange_Value)+Z740*$R740*SUMIF(Lists!$E$2:$E$133,'Quarterly Information'!$Q740,Exchange_Value)+Z740*$T740*SUMIF(Lists!$E$2:$E$133,'Quarterly Information'!$S740,Exchange_Value))/1000,Z740*SUMIF(Lists!$E$2:$E$133,$I740,Exchange_Value)/1000),1)</f>
        <v>0</v>
      </c>
      <c r="CD740" s="218">
        <f>ROUND(IF($I740="Other HFC Blend",(AA740*$L740*SUMIF(Lists!$E$2:$E$133,'Quarterly Information'!$K740,Exchange_Value)+AA740*$N740*SUMIF(Lists!$E$2:$E$133,'Quarterly Information'!$M740,Exchange_Value)+AA740*$P740*SUMIF(Lists!$E$2:$E$133,'Quarterly Information'!$O740,Exchange_Value)+AA740*$R740*SUMIF(Lists!$E$2:$E$133,'Quarterly Information'!$Q740,Exchange_Value)+AA740*$T740*SUMIF(Lists!$E$2:$E$133,'Quarterly Information'!$S740,Exchange_Value))/1000,AA740*SUMIF(Lists!$E$2:$E$133,$I740,Exchange_Value)/1000),1)</f>
        <v>0</v>
      </c>
      <c r="CE740" s="218">
        <f>ROUND(IF($I740="Other HFC Blend",(AB740*$L740*SUMIF(Lists!$E$2:$E$133,'Quarterly Information'!$K740,Exchange_Value)+AB740*$N740*SUMIF(Lists!$E$2:$E$133,'Quarterly Information'!$M740,Exchange_Value)+AB740*$P740*SUMIF(Lists!$E$2:$E$133,'Quarterly Information'!$O740,Exchange_Value)+AB740*$R740*SUMIF(Lists!$E$2:$E$133,'Quarterly Information'!$Q740,Exchange_Value)+AB740*$T740*SUMIF(Lists!$E$2:$E$133,'Quarterly Information'!$S740,Exchange_Value))/1000,AB740*SUMIF(Lists!$E$2:$E$133,$I740,Exchange_Value)/1000),1)</f>
        <v>0</v>
      </c>
      <c r="CF740" s="218">
        <f>ROUND(IF($I740="Other HFC Blend",(AC740*$L740*SUMIF(Lists!$E$2:$E$133,'Quarterly Information'!$K740,Exchange_Value)+AC740*$N740*SUMIF(Lists!$E$2:$E$133,'Quarterly Information'!$M740,Exchange_Value)+AC740*$P740*SUMIF(Lists!$E$2:$E$133,'Quarterly Information'!$O740,Exchange_Value)+AC740*$R740*SUMIF(Lists!$E$2:$E$133,'Quarterly Information'!$Q740,Exchange_Value)+AC740*$T740*SUMIF(Lists!$E$2:$E$133,'Quarterly Information'!$S740,Exchange_Value))/1000,AC740*SUMIF(Lists!$E$2:$E$133,$I740,Exchange_Value)/1000),1)</f>
        <v>0</v>
      </c>
      <c r="CG740" s="218">
        <f>ROUND(IF($I740="Other HFC Blend",(AD740*$L740*SUMIF(Lists!$E$2:$E$133,'Quarterly Information'!$K740,Exchange_Value)+AD740*$N740*SUMIF(Lists!$E$2:$E$133,'Quarterly Information'!$M740,Exchange_Value)+AD740*$P740*SUMIF(Lists!$E$2:$E$133,'Quarterly Information'!$O740,Exchange_Value)+AD740*$R740*SUMIF(Lists!$E$2:$E$133,'Quarterly Information'!$Q740,Exchange_Value)+AD740*$T740*SUMIF(Lists!$E$2:$E$133,'Quarterly Information'!$S740,Exchange_Value))/1000,AD740*SUMIF(Lists!$E$2:$E$133,$I740,Exchange_Value)/1000),1)</f>
        <v>0</v>
      </c>
      <c r="CH740" s="218">
        <f>ROUND(IF($I740="Other HFC Blend",(AE740*$L740*SUMIF(Lists!$E$2:$E$133,'Quarterly Information'!$K740,Exchange_Value)+AE740*$N740*SUMIF(Lists!$E$2:$E$133,'Quarterly Information'!$M740,Exchange_Value)+AE740*$P740*SUMIF(Lists!$E$2:$E$133,'Quarterly Information'!$O740,Exchange_Value)+AE740*$R740*SUMIF(Lists!$E$2:$E$133,'Quarterly Information'!$Q740,Exchange_Value)+AE740*$T740*SUMIF(Lists!$E$2:$E$133,'Quarterly Information'!$S740,Exchange_Value))/1000,AE740*SUMIF(Lists!$E$2:$E$133,$I740,Exchange_Value)/1000),1)</f>
        <v>0</v>
      </c>
      <c r="CI740" s="218">
        <f>ROUND(IF($I740="Other HFC Blend",(AF740*$L740*SUMIF(Lists!$E$2:$E$133,'Quarterly Information'!$K740,Exchange_Value)+AF740*$N740*SUMIF(Lists!$E$2:$E$133,'Quarterly Information'!$M740,Exchange_Value)+AF740*$P740*SUMIF(Lists!$E$2:$E$133,'Quarterly Information'!$O740,Exchange_Value)+AF740*$R740*SUMIF(Lists!$E$2:$E$133,'Quarterly Information'!$Q740,Exchange_Value)+AF740*$T740*SUMIF(Lists!$E$2:$E$133,'Quarterly Information'!$S740,Exchange_Value))/1000,AF740*SUMIF(Lists!$E$2:$E$133,$I740,Exchange_Value)/1000),1)</f>
        <v>0</v>
      </c>
    </row>
    <row r="741" spans="1:87" ht="14" x14ac:dyDescent="0.25">
      <c r="A741" s="39">
        <v>699</v>
      </c>
      <c r="B741" s="90" t="str">
        <f t="shared" si="471"/>
        <v/>
      </c>
      <c r="C741" s="159"/>
      <c r="D741" s="91"/>
      <c r="E741" s="174"/>
      <c r="F741" s="92"/>
      <c r="G741" s="93"/>
      <c r="H741" s="94"/>
      <c r="I741" s="92"/>
      <c r="J741" s="200"/>
      <c r="K741" s="210"/>
      <c r="L741" s="95"/>
      <c r="M741" s="92"/>
      <c r="N741" s="95"/>
      <c r="O741" s="92"/>
      <c r="P741" s="95"/>
      <c r="Q741" s="128"/>
      <c r="R741" s="95"/>
      <c r="S741" s="128"/>
      <c r="T741" s="211"/>
      <c r="U741" s="203"/>
      <c r="V741" s="92"/>
      <c r="W741" s="96"/>
      <c r="X741" s="92"/>
      <c r="Y741" s="220"/>
      <c r="Z741" s="226"/>
      <c r="AA741" s="165"/>
      <c r="AB741" s="165"/>
      <c r="AC741" s="165"/>
      <c r="AD741" s="165"/>
      <c r="AE741" s="165"/>
      <c r="AF741" s="168"/>
      <c r="AG741"/>
      <c r="AH741" s="107">
        <f t="shared" si="473"/>
        <v>0</v>
      </c>
      <c r="AI741" s="107">
        <f t="shared" si="474"/>
        <v>0</v>
      </c>
      <c r="AJ741" s="107">
        <f t="shared" si="475"/>
        <v>0</v>
      </c>
      <c r="AK741" s="107">
        <f t="shared" si="476"/>
        <v>0</v>
      </c>
      <c r="AL741" s="107">
        <f t="shared" si="477"/>
        <v>0</v>
      </c>
      <c r="AM741" s="107">
        <f t="shared" si="472"/>
        <v>0</v>
      </c>
      <c r="AO741" s="161" t="e">
        <f t="shared" si="478"/>
        <v>#DIV/0!</v>
      </c>
      <c r="AP741" s="161" t="e">
        <f t="shared" si="479"/>
        <v>#DIV/0!</v>
      </c>
      <c r="AQ741" s="161" t="e">
        <f t="shared" si="480"/>
        <v>#DIV/0!</v>
      </c>
      <c r="AR741" s="161" t="e">
        <f t="shared" si="481"/>
        <v>#DIV/0!</v>
      </c>
      <c r="AS741" s="161" t="e">
        <f t="shared" si="482"/>
        <v>#DIV/0!</v>
      </c>
      <c r="AT741" s="107">
        <f t="shared" si="483"/>
        <v>0</v>
      </c>
      <c r="AU741" s="161" t="e">
        <f t="shared" si="484"/>
        <v>#DIV/0!</v>
      </c>
      <c r="AV741" s="161" t="e">
        <f t="shared" si="485"/>
        <v>#DIV/0!</v>
      </c>
      <c r="AW741" s="161" t="e">
        <f t="shared" si="486"/>
        <v>#DIV/0!</v>
      </c>
      <c r="AX741" s="161" t="e">
        <f t="shared" si="487"/>
        <v>#DIV/0!</v>
      </c>
      <c r="AY741" s="161" t="e">
        <f t="shared" si="488"/>
        <v>#DIV/0!</v>
      </c>
      <c r="AZ741" s="107">
        <f t="shared" si="489"/>
        <v>0</v>
      </c>
      <c r="BA741" s="161" t="e">
        <f t="shared" si="490"/>
        <v>#DIV/0!</v>
      </c>
      <c r="BB741" s="161" t="e">
        <f t="shared" si="491"/>
        <v>#DIV/0!</v>
      </c>
      <c r="BC741" s="161" t="e">
        <f t="shared" si="492"/>
        <v>#DIV/0!</v>
      </c>
      <c r="BD741" s="161" t="e">
        <f t="shared" si="493"/>
        <v>#DIV/0!</v>
      </c>
      <c r="BE741" s="161" t="e">
        <f t="shared" si="494"/>
        <v>#DIV/0!</v>
      </c>
      <c r="BF741" s="107">
        <f t="shared" si="495"/>
        <v>0</v>
      </c>
      <c r="BG741" s="161" t="e">
        <f t="shared" si="496"/>
        <v>#DIV/0!</v>
      </c>
      <c r="BH741" s="161" t="e">
        <f t="shared" si="497"/>
        <v>#DIV/0!</v>
      </c>
      <c r="BI741" s="161" t="e">
        <f t="shared" si="498"/>
        <v>#DIV/0!</v>
      </c>
      <c r="BJ741" s="161" t="e">
        <f t="shared" si="499"/>
        <v>#DIV/0!</v>
      </c>
      <c r="BK741" s="161" t="e">
        <f t="shared" si="500"/>
        <v>#DIV/0!</v>
      </c>
      <c r="BL741" s="107">
        <f t="shared" si="501"/>
        <v>0</v>
      </c>
      <c r="BM741" s="161" t="e">
        <f t="shared" si="502"/>
        <v>#DIV/0!</v>
      </c>
      <c r="BN741" s="161" t="e">
        <f t="shared" si="503"/>
        <v>#DIV/0!</v>
      </c>
      <c r="BO741" s="161" t="e">
        <f t="shared" si="504"/>
        <v>#DIV/0!</v>
      </c>
      <c r="BP741" s="161" t="e">
        <f t="shared" si="505"/>
        <v>#DIV/0!</v>
      </c>
      <c r="BQ741" s="161" t="e">
        <f t="shared" si="506"/>
        <v>#DIV/0!</v>
      </c>
      <c r="BR741" s="107">
        <f t="shared" si="507"/>
        <v>0</v>
      </c>
      <c r="BS741" s="161" t="e">
        <f t="shared" si="508"/>
        <v>#DIV/0!</v>
      </c>
      <c r="BT741" s="161" t="e">
        <f t="shared" si="509"/>
        <v>#DIV/0!</v>
      </c>
      <c r="BU741" s="161" t="e">
        <f t="shared" si="510"/>
        <v>#DIV/0!</v>
      </c>
      <c r="BV741" s="161" t="e">
        <f t="shared" si="511"/>
        <v>#DIV/0!</v>
      </c>
      <c r="BW741" s="161" t="e">
        <f t="shared" si="512"/>
        <v>#DIV/0!</v>
      </c>
      <c r="BX741" s="107">
        <f t="shared" si="513"/>
        <v>0</v>
      </c>
      <c r="BZ741" s="40" t="e">
        <f>VLOOKUP(I741,Lists!$D$2:$D$19,1,FALSE)</f>
        <v>#N/A</v>
      </c>
      <c r="CA741" s="40" t="e">
        <f>VLOOKUP($I741,Blends!$B$2:$B$115,1,FALSE)</f>
        <v>#N/A</v>
      </c>
      <c r="CC741" s="218">
        <f>ROUND(IF($I741="Other HFC Blend",(Z741*$L741*SUMIF(Lists!$E$2:$E$133,'Quarterly Information'!$K741,Exchange_Value)+Z741*$N741*SUMIF(Lists!$E$2:$E$133,'Quarterly Information'!$M741,Exchange_Value)+Z741*$P741*SUMIF(Lists!$E$2:$E$133,'Quarterly Information'!$O741,Exchange_Value)+Z741*$R741*SUMIF(Lists!$E$2:$E$133,'Quarterly Information'!$Q741,Exchange_Value)+Z741*$T741*SUMIF(Lists!$E$2:$E$133,'Quarterly Information'!$S741,Exchange_Value))/1000,Z741*SUMIF(Lists!$E$2:$E$133,$I741,Exchange_Value)/1000),1)</f>
        <v>0</v>
      </c>
      <c r="CD741" s="218">
        <f>ROUND(IF($I741="Other HFC Blend",(AA741*$L741*SUMIF(Lists!$E$2:$E$133,'Quarterly Information'!$K741,Exchange_Value)+AA741*$N741*SUMIF(Lists!$E$2:$E$133,'Quarterly Information'!$M741,Exchange_Value)+AA741*$P741*SUMIF(Lists!$E$2:$E$133,'Quarterly Information'!$O741,Exchange_Value)+AA741*$R741*SUMIF(Lists!$E$2:$E$133,'Quarterly Information'!$Q741,Exchange_Value)+AA741*$T741*SUMIF(Lists!$E$2:$E$133,'Quarterly Information'!$S741,Exchange_Value))/1000,AA741*SUMIF(Lists!$E$2:$E$133,$I741,Exchange_Value)/1000),1)</f>
        <v>0</v>
      </c>
      <c r="CE741" s="218">
        <f>ROUND(IF($I741="Other HFC Blend",(AB741*$L741*SUMIF(Lists!$E$2:$E$133,'Quarterly Information'!$K741,Exchange_Value)+AB741*$N741*SUMIF(Lists!$E$2:$E$133,'Quarterly Information'!$M741,Exchange_Value)+AB741*$P741*SUMIF(Lists!$E$2:$E$133,'Quarterly Information'!$O741,Exchange_Value)+AB741*$R741*SUMIF(Lists!$E$2:$E$133,'Quarterly Information'!$Q741,Exchange_Value)+AB741*$T741*SUMIF(Lists!$E$2:$E$133,'Quarterly Information'!$S741,Exchange_Value))/1000,AB741*SUMIF(Lists!$E$2:$E$133,$I741,Exchange_Value)/1000),1)</f>
        <v>0</v>
      </c>
      <c r="CF741" s="218">
        <f>ROUND(IF($I741="Other HFC Blend",(AC741*$L741*SUMIF(Lists!$E$2:$E$133,'Quarterly Information'!$K741,Exchange_Value)+AC741*$N741*SUMIF(Lists!$E$2:$E$133,'Quarterly Information'!$M741,Exchange_Value)+AC741*$P741*SUMIF(Lists!$E$2:$E$133,'Quarterly Information'!$O741,Exchange_Value)+AC741*$R741*SUMIF(Lists!$E$2:$E$133,'Quarterly Information'!$Q741,Exchange_Value)+AC741*$T741*SUMIF(Lists!$E$2:$E$133,'Quarterly Information'!$S741,Exchange_Value))/1000,AC741*SUMIF(Lists!$E$2:$E$133,$I741,Exchange_Value)/1000),1)</f>
        <v>0</v>
      </c>
      <c r="CG741" s="218">
        <f>ROUND(IF($I741="Other HFC Blend",(AD741*$L741*SUMIF(Lists!$E$2:$E$133,'Quarterly Information'!$K741,Exchange_Value)+AD741*$N741*SUMIF(Lists!$E$2:$E$133,'Quarterly Information'!$M741,Exchange_Value)+AD741*$P741*SUMIF(Lists!$E$2:$E$133,'Quarterly Information'!$O741,Exchange_Value)+AD741*$R741*SUMIF(Lists!$E$2:$E$133,'Quarterly Information'!$Q741,Exchange_Value)+AD741*$T741*SUMIF(Lists!$E$2:$E$133,'Quarterly Information'!$S741,Exchange_Value))/1000,AD741*SUMIF(Lists!$E$2:$E$133,$I741,Exchange_Value)/1000),1)</f>
        <v>0</v>
      </c>
      <c r="CH741" s="218">
        <f>ROUND(IF($I741="Other HFC Blend",(AE741*$L741*SUMIF(Lists!$E$2:$E$133,'Quarterly Information'!$K741,Exchange_Value)+AE741*$N741*SUMIF(Lists!$E$2:$E$133,'Quarterly Information'!$M741,Exchange_Value)+AE741*$P741*SUMIF(Lists!$E$2:$E$133,'Quarterly Information'!$O741,Exchange_Value)+AE741*$R741*SUMIF(Lists!$E$2:$E$133,'Quarterly Information'!$Q741,Exchange_Value)+AE741*$T741*SUMIF(Lists!$E$2:$E$133,'Quarterly Information'!$S741,Exchange_Value))/1000,AE741*SUMIF(Lists!$E$2:$E$133,$I741,Exchange_Value)/1000),1)</f>
        <v>0</v>
      </c>
      <c r="CI741" s="218">
        <f>ROUND(IF($I741="Other HFC Blend",(AF741*$L741*SUMIF(Lists!$E$2:$E$133,'Quarterly Information'!$K741,Exchange_Value)+AF741*$N741*SUMIF(Lists!$E$2:$E$133,'Quarterly Information'!$M741,Exchange_Value)+AF741*$P741*SUMIF(Lists!$E$2:$E$133,'Quarterly Information'!$O741,Exchange_Value)+AF741*$R741*SUMIF(Lists!$E$2:$E$133,'Quarterly Information'!$Q741,Exchange_Value)+AF741*$T741*SUMIF(Lists!$E$2:$E$133,'Quarterly Information'!$S741,Exchange_Value))/1000,AF741*SUMIF(Lists!$E$2:$E$133,$I741,Exchange_Value)/1000),1)</f>
        <v>0</v>
      </c>
    </row>
    <row r="742" spans="1:87" ht="14" x14ac:dyDescent="0.25">
      <c r="A742" s="39">
        <v>700</v>
      </c>
      <c r="B742" s="90" t="str">
        <f t="shared" si="471"/>
        <v/>
      </c>
      <c r="C742" s="159"/>
      <c r="D742" s="91"/>
      <c r="E742" s="174"/>
      <c r="F742" s="92"/>
      <c r="G742" s="93"/>
      <c r="H742" s="94"/>
      <c r="I742" s="92"/>
      <c r="J742" s="200"/>
      <c r="K742" s="210"/>
      <c r="L742" s="95"/>
      <c r="M742" s="92"/>
      <c r="N742" s="95"/>
      <c r="O742" s="92"/>
      <c r="P742" s="95"/>
      <c r="Q742" s="128"/>
      <c r="R742" s="95"/>
      <c r="S742" s="128"/>
      <c r="T742" s="211"/>
      <c r="U742" s="203"/>
      <c r="V742" s="92"/>
      <c r="W742" s="96"/>
      <c r="X742" s="92"/>
      <c r="Y742" s="220"/>
      <c r="Z742" s="226"/>
      <c r="AA742" s="165"/>
      <c r="AB742" s="165"/>
      <c r="AC742" s="165"/>
      <c r="AD742" s="165"/>
      <c r="AE742" s="165"/>
      <c r="AF742" s="168"/>
      <c r="AG742"/>
      <c r="AH742" s="107">
        <f t="shared" si="473"/>
        <v>0</v>
      </c>
      <c r="AI742" s="107">
        <f t="shared" si="474"/>
        <v>0</v>
      </c>
      <c r="AJ742" s="107">
        <f t="shared" si="475"/>
        <v>0</v>
      </c>
      <c r="AK742" s="107">
        <f t="shared" si="476"/>
        <v>0</v>
      </c>
      <c r="AL742" s="107">
        <f t="shared" si="477"/>
        <v>0</v>
      </c>
      <c r="AM742" s="107">
        <f t="shared" si="472"/>
        <v>0</v>
      </c>
      <c r="AO742" s="161" t="e">
        <f t="shared" si="478"/>
        <v>#DIV/0!</v>
      </c>
      <c r="AP742" s="161" t="e">
        <f t="shared" si="479"/>
        <v>#DIV/0!</v>
      </c>
      <c r="AQ742" s="161" t="e">
        <f t="shared" si="480"/>
        <v>#DIV/0!</v>
      </c>
      <c r="AR742" s="161" t="e">
        <f t="shared" si="481"/>
        <v>#DIV/0!</v>
      </c>
      <c r="AS742" s="161" t="e">
        <f t="shared" si="482"/>
        <v>#DIV/0!</v>
      </c>
      <c r="AT742" s="107">
        <f t="shared" si="483"/>
        <v>0</v>
      </c>
      <c r="AU742" s="161" t="e">
        <f t="shared" si="484"/>
        <v>#DIV/0!</v>
      </c>
      <c r="AV742" s="161" t="e">
        <f t="shared" si="485"/>
        <v>#DIV/0!</v>
      </c>
      <c r="AW742" s="161" t="e">
        <f t="shared" si="486"/>
        <v>#DIV/0!</v>
      </c>
      <c r="AX742" s="161" t="e">
        <f t="shared" si="487"/>
        <v>#DIV/0!</v>
      </c>
      <c r="AY742" s="161" t="e">
        <f t="shared" si="488"/>
        <v>#DIV/0!</v>
      </c>
      <c r="AZ742" s="107">
        <f t="shared" si="489"/>
        <v>0</v>
      </c>
      <c r="BA742" s="161" t="e">
        <f t="shared" si="490"/>
        <v>#DIV/0!</v>
      </c>
      <c r="BB742" s="161" t="e">
        <f t="shared" si="491"/>
        <v>#DIV/0!</v>
      </c>
      <c r="BC742" s="161" t="e">
        <f t="shared" si="492"/>
        <v>#DIV/0!</v>
      </c>
      <c r="BD742" s="161" t="e">
        <f t="shared" si="493"/>
        <v>#DIV/0!</v>
      </c>
      <c r="BE742" s="161" t="e">
        <f t="shared" si="494"/>
        <v>#DIV/0!</v>
      </c>
      <c r="BF742" s="107">
        <f t="shared" si="495"/>
        <v>0</v>
      </c>
      <c r="BG742" s="161" t="e">
        <f t="shared" si="496"/>
        <v>#DIV/0!</v>
      </c>
      <c r="BH742" s="161" t="e">
        <f t="shared" si="497"/>
        <v>#DIV/0!</v>
      </c>
      <c r="BI742" s="161" t="e">
        <f t="shared" si="498"/>
        <v>#DIV/0!</v>
      </c>
      <c r="BJ742" s="161" t="e">
        <f t="shared" si="499"/>
        <v>#DIV/0!</v>
      </c>
      <c r="BK742" s="161" t="e">
        <f t="shared" si="500"/>
        <v>#DIV/0!</v>
      </c>
      <c r="BL742" s="107">
        <f t="shared" si="501"/>
        <v>0</v>
      </c>
      <c r="BM742" s="161" t="e">
        <f t="shared" si="502"/>
        <v>#DIV/0!</v>
      </c>
      <c r="BN742" s="161" t="e">
        <f t="shared" si="503"/>
        <v>#DIV/0!</v>
      </c>
      <c r="BO742" s="161" t="e">
        <f t="shared" si="504"/>
        <v>#DIV/0!</v>
      </c>
      <c r="BP742" s="161" t="e">
        <f t="shared" si="505"/>
        <v>#DIV/0!</v>
      </c>
      <c r="BQ742" s="161" t="e">
        <f t="shared" si="506"/>
        <v>#DIV/0!</v>
      </c>
      <c r="BR742" s="107">
        <f t="shared" si="507"/>
        <v>0</v>
      </c>
      <c r="BS742" s="161" t="e">
        <f t="shared" si="508"/>
        <v>#DIV/0!</v>
      </c>
      <c r="BT742" s="161" t="e">
        <f t="shared" si="509"/>
        <v>#DIV/0!</v>
      </c>
      <c r="BU742" s="161" t="e">
        <f t="shared" si="510"/>
        <v>#DIV/0!</v>
      </c>
      <c r="BV742" s="161" t="e">
        <f t="shared" si="511"/>
        <v>#DIV/0!</v>
      </c>
      <c r="BW742" s="161" t="e">
        <f t="shared" si="512"/>
        <v>#DIV/0!</v>
      </c>
      <c r="BX742" s="107">
        <f t="shared" si="513"/>
        <v>0</v>
      </c>
      <c r="BZ742" s="40" t="e">
        <f>VLOOKUP(I742,Lists!$D$2:$D$19,1,FALSE)</f>
        <v>#N/A</v>
      </c>
      <c r="CA742" s="40" t="e">
        <f>VLOOKUP($I742,Blends!$B$2:$B$115,1,FALSE)</f>
        <v>#N/A</v>
      </c>
      <c r="CC742" s="218">
        <f>ROUND(IF($I742="Other HFC Blend",(Z742*$L742*SUMIF(Lists!$E$2:$E$133,'Quarterly Information'!$K742,Exchange_Value)+Z742*$N742*SUMIF(Lists!$E$2:$E$133,'Quarterly Information'!$M742,Exchange_Value)+Z742*$P742*SUMIF(Lists!$E$2:$E$133,'Quarterly Information'!$O742,Exchange_Value)+Z742*$R742*SUMIF(Lists!$E$2:$E$133,'Quarterly Information'!$Q742,Exchange_Value)+Z742*$T742*SUMIF(Lists!$E$2:$E$133,'Quarterly Information'!$S742,Exchange_Value))/1000,Z742*SUMIF(Lists!$E$2:$E$133,$I742,Exchange_Value)/1000),1)</f>
        <v>0</v>
      </c>
      <c r="CD742" s="218">
        <f>ROUND(IF($I742="Other HFC Blend",(AA742*$L742*SUMIF(Lists!$E$2:$E$133,'Quarterly Information'!$K742,Exchange_Value)+AA742*$N742*SUMIF(Lists!$E$2:$E$133,'Quarterly Information'!$M742,Exchange_Value)+AA742*$P742*SUMIF(Lists!$E$2:$E$133,'Quarterly Information'!$O742,Exchange_Value)+AA742*$R742*SUMIF(Lists!$E$2:$E$133,'Quarterly Information'!$Q742,Exchange_Value)+AA742*$T742*SUMIF(Lists!$E$2:$E$133,'Quarterly Information'!$S742,Exchange_Value))/1000,AA742*SUMIF(Lists!$E$2:$E$133,$I742,Exchange_Value)/1000),1)</f>
        <v>0</v>
      </c>
      <c r="CE742" s="218">
        <f>ROUND(IF($I742="Other HFC Blend",(AB742*$L742*SUMIF(Lists!$E$2:$E$133,'Quarterly Information'!$K742,Exchange_Value)+AB742*$N742*SUMIF(Lists!$E$2:$E$133,'Quarterly Information'!$M742,Exchange_Value)+AB742*$P742*SUMIF(Lists!$E$2:$E$133,'Quarterly Information'!$O742,Exchange_Value)+AB742*$R742*SUMIF(Lists!$E$2:$E$133,'Quarterly Information'!$Q742,Exchange_Value)+AB742*$T742*SUMIF(Lists!$E$2:$E$133,'Quarterly Information'!$S742,Exchange_Value))/1000,AB742*SUMIF(Lists!$E$2:$E$133,$I742,Exchange_Value)/1000),1)</f>
        <v>0</v>
      </c>
      <c r="CF742" s="218">
        <f>ROUND(IF($I742="Other HFC Blend",(AC742*$L742*SUMIF(Lists!$E$2:$E$133,'Quarterly Information'!$K742,Exchange_Value)+AC742*$N742*SUMIF(Lists!$E$2:$E$133,'Quarterly Information'!$M742,Exchange_Value)+AC742*$P742*SUMIF(Lists!$E$2:$E$133,'Quarterly Information'!$O742,Exchange_Value)+AC742*$R742*SUMIF(Lists!$E$2:$E$133,'Quarterly Information'!$Q742,Exchange_Value)+AC742*$T742*SUMIF(Lists!$E$2:$E$133,'Quarterly Information'!$S742,Exchange_Value))/1000,AC742*SUMIF(Lists!$E$2:$E$133,$I742,Exchange_Value)/1000),1)</f>
        <v>0</v>
      </c>
      <c r="CG742" s="218">
        <f>ROUND(IF($I742="Other HFC Blend",(AD742*$L742*SUMIF(Lists!$E$2:$E$133,'Quarterly Information'!$K742,Exchange_Value)+AD742*$N742*SUMIF(Lists!$E$2:$E$133,'Quarterly Information'!$M742,Exchange_Value)+AD742*$P742*SUMIF(Lists!$E$2:$E$133,'Quarterly Information'!$O742,Exchange_Value)+AD742*$R742*SUMIF(Lists!$E$2:$E$133,'Quarterly Information'!$Q742,Exchange_Value)+AD742*$T742*SUMIF(Lists!$E$2:$E$133,'Quarterly Information'!$S742,Exchange_Value))/1000,AD742*SUMIF(Lists!$E$2:$E$133,$I742,Exchange_Value)/1000),1)</f>
        <v>0</v>
      </c>
      <c r="CH742" s="218">
        <f>ROUND(IF($I742="Other HFC Blend",(AE742*$L742*SUMIF(Lists!$E$2:$E$133,'Quarterly Information'!$K742,Exchange_Value)+AE742*$N742*SUMIF(Lists!$E$2:$E$133,'Quarterly Information'!$M742,Exchange_Value)+AE742*$P742*SUMIF(Lists!$E$2:$E$133,'Quarterly Information'!$O742,Exchange_Value)+AE742*$R742*SUMIF(Lists!$E$2:$E$133,'Quarterly Information'!$Q742,Exchange_Value)+AE742*$T742*SUMIF(Lists!$E$2:$E$133,'Quarterly Information'!$S742,Exchange_Value))/1000,AE742*SUMIF(Lists!$E$2:$E$133,$I742,Exchange_Value)/1000),1)</f>
        <v>0</v>
      </c>
      <c r="CI742" s="218">
        <f>ROUND(IF($I742="Other HFC Blend",(AF742*$L742*SUMIF(Lists!$E$2:$E$133,'Quarterly Information'!$K742,Exchange_Value)+AF742*$N742*SUMIF(Lists!$E$2:$E$133,'Quarterly Information'!$M742,Exchange_Value)+AF742*$P742*SUMIF(Lists!$E$2:$E$133,'Quarterly Information'!$O742,Exchange_Value)+AF742*$R742*SUMIF(Lists!$E$2:$E$133,'Quarterly Information'!$Q742,Exchange_Value)+AF742*$T742*SUMIF(Lists!$E$2:$E$133,'Quarterly Information'!$S742,Exchange_Value))/1000,AF742*SUMIF(Lists!$E$2:$E$133,$I742,Exchange_Value)/1000),1)</f>
        <v>0</v>
      </c>
    </row>
    <row r="743" spans="1:87" ht="14" x14ac:dyDescent="0.25">
      <c r="A743" s="39">
        <v>701</v>
      </c>
      <c r="B743" s="90" t="str">
        <f t="shared" si="471"/>
        <v/>
      </c>
      <c r="C743" s="159"/>
      <c r="D743" s="91"/>
      <c r="E743" s="174"/>
      <c r="F743" s="92"/>
      <c r="G743" s="93"/>
      <c r="H743" s="94"/>
      <c r="I743" s="92"/>
      <c r="J743" s="200"/>
      <c r="K743" s="210"/>
      <c r="L743" s="95"/>
      <c r="M743" s="92"/>
      <c r="N743" s="95"/>
      <c r="O743" s="92"/>
      <c r="P743" s="95"/>
      <c r="Q743" s="128"/>
      <c r="R743" s="95"/>
      <c r="S743" s="128"/>
      <c r="T743" s="211"/>
      <c r="U743" s="203"/>
      <c r="V743" s="92"/>
      <c r="W743" s="96"/>
      <c r="X743" s="92"/>
      <c r="Y743" s="220"/>
      <c r="Z743" s="226"/>
      <c r="AA743" s="165"/>
      <c r="AB743" s="165"/>
      <c r="AC743" s="165"/>
      <c r="AD743" s="165"/>
      <c r="AE743" s="165"/>
      <c r="AF743" s="168"/>
      <c r="AG743"/>
      <c r="AH743" s="107">
        <f t="shared" si="473"/>
        <v>0</v>
      </c>
      <c r="AI743" s="107">
        <f t="shared" si="474"/>
        <v>0</v>
      </c>
      <c r="AJ743" s="107">
        <f t="shared" si="475"/>
        <v>0</v>
      </c>
      <c r="AK743" s="107">
        <f t="shared" si="476"/>
        <v>0</v>
      </c>
      <c r="AL743" s="107">
        <f t="shared" si="477"/>
        <v>0</v>
      </c>
      <c r="AM743" s="107">
        <f t="shared" si="472"/>
        <v>0</v>
      </c>
      <c r="AO743" s="161" t="e">
        <f t="shared" si="478"/>
        <v>#DIV/0!</v>
      </c>
      <c r="AP743" s="161" t="e">
        <f t="shared" si="479"/>
        <v>#DIV/0!</v>
      </c>
      <c r="AQ743" s="161" t="e">
        <f t="shared" si="480"/>
        <v>#DIV/0!</v>
      </c>
      <c r="AR743" s="161" t="e">
        <f t="shared" si="481"/>
        <v>#DIV/0!</v>
      </c>
      <c r="AS743" s="161" t="e">
        <f t="shared" si="482"/>
        <v>#DIV/0!</v>
      </c>
      <c r="AT743" s="107">
        <f t="shared" si="483"/>
        <v>0</v>
      </c>
      <c r="AU743" s="161" t="e">
        <f t="shared" si="484"/>
        <v>#DIV/0!</v>
      </c>
      <c r="AV743" s="161" t="e">
        <f t="shared" si="485"/>
        <v>#DIV/0!</v>
      </c>
      <c r="AW743" s="161" t="e">
        <f t="shared" si="486"/>
        <v>#DIV/0!</v>
      </c>
      <c r="AX743" s="161" t="e">
        <f t="shared" si="487"/>
        <v>#DIV/0!</v>
      </c>
      <c r="AY743" s="161" t="e">
        <f t="shared" si="488"/>
        <v>#DIV/0!</v>
      </c>
      <c r="AZ743" s="107">
        <f t="shared" si="489"/>
        <v>0</v>
      </c>
      <c r="BA743" s="161" t="e">
        <f t="shared" si="490"/>
        <v>#DIV/0!</v>
      </c>
      <c r="BB743" s="161" t="e">
        <f t="shared" si="491"/>
        <v>#DIV/0!</v>
      </c>
      <c r="BC743" s="161" t="e">
        <f t="shared" si="492"/>
        <v>#DIV/0!</v>
      </c>
      <c r="BD743" s="161" t="e">
        <f t="shared" si="493"/>
        <v>#DIV/0!</v>
      </c>
      <c r="BE743" s="161" t="e">
        <f t="shared" si="494"/>
        <v>#DIV/0!</v>
      </c>
      <c r="BF743" s="107">
        <f t="shared" si="495"/>
        <v>0</v>
      </c>
      <c r="BG743" s="161" t="e">
        <f t="shared" si="496"/>
        <v>#DIV/0!</v>
      </c>
      <c r="BH743" s="161" t="e">
        <f t="shared" si="497"/>
        <v>#DIV/0!</v>
      </c>
      <c r="BI743" s="161" t="e">
        <f t="shared" si="498"/>
        <v>#DIV/0!</v>
      </c>
      <c r="BJ743" s="161" t="e">
        <f t="shared" si="499"/>
        <v>#DIV/0!</v>
      </c>
      <c r="BK743" s="161" t="e">
        <f t="shared" si="500"/>
        <v>#DIV/0!</v>
      </c>
      <c r="BL743" s="107">
        <f t="shared" si="501"/>
        <v>0</v>
      </c>
      <c r="BM743" s="161" t="e">
        <f t="shared" si="502"/>
        <v>#DIV/0!</v>
      </c>
      <c r="BN743" s="161" t="e">
        <f t="shared" si="503"/>
        <v>#DIV/0!</v>
      </c>
      <c r="BO743" s="161" t="e">
        <f t="shared" si="504"/>
        <v>#DIV/0!</v>
      </c>
      <c r="BP743" s="161" t="e">
        <f t="shared" si="505"/>
        <v>#DIV/0!</v>
      </c>
      <c r="BQ743" s="161" t="e">
        <f t="shared" si="506"/>
        <v>#DIV/0!</v>
      </c>
      <c r="BR743" s="107">
        <f t="shared" si="507"/>
        <v>0</v>
      </c>
      <c r="BS743" s="161" t="e">
        <f t="shared" si="508"/>
        <v>#DIV/0!</v>
      </c>
      <c r="BT743" s="161" t="e">
        <f t="shared" si="509"/>
        <v>#DIV/0!</v>
      </c>
      <c r="BU743" s="161" t="e">
        <f t="shared" si="510"/>
        <v>#DIV/0!</v>
      </c>
      <c r="BV743" s="161" t="e">
        <f t="shared" si="511"/>
        <v>#DIV/0!</v>
      </c>
      <c r="BW743" s="161" t="e">
        <f t="shared" si="512"/>
        <v>#DIV/0!</v>
      </c>
      <c r="BX743" s="107">
        <f t="shared" si="513"/>
        <v>0</v>
      </c>
      <c r="BZ743" s="40" t="e">
        <f>VLOOKUP(I743,Lists!$D$2:$D$19,1,FALSE)</f>
        <v>#N/A</v>
      </c>
      <c r="CA743" s="40" t="e">
        <f>VLOOKUP($I743,Blends!$B$2:$B$115,1,FALSE)</f>
        <v>#N/A</v>
      </c>
      <c r="CC743" s="218">
        <f>ROUND(IF($I743="Other HFC Blend",(Z743*$L743*SUMIF(Lists!$E$2:$E$133,'Quarterly Information'!$K743,Exchange_Value)+Z743*$N743*SUMIF(Lists!$E$2:$E$133,'Quarterly Information'!$M743,Exchange_Value)+Z743*$P743*SUMIF(Lists!$E$2:$E$133,'Quarterly Information'!$O743,Exchange_Value)+Z743*$R743*SUMIF(Lists!$E$2:$E$133,'Quarterly Information'!$Q743,Exchange_Value)+Z743*$T743*SUMIF(Lists!$E$2:$E$133,'Quarterly Information'!$S743,Exchange_Value))/1000,Z743*SUMIF(Lists!$E$2:$E$133,$I743,Exchange_Value)/1000),1)</f>
        <v>0</v>
      </c>
      <c r="CD743" s="218">
        <f>ROUND(IF($I743="Other HFC Blend",(AA743*$L743*SUMIF(Lists!$E$2:$E$133,'Quarterly Information'!$K743,Exchange_Value)+AA743*$N743*SUMIF(Lists!$E$2:$E$133,'Quarterly Information'!$M743,Exchange_Value)+AA743*$P743*SUMIF(Lists!$E$2:$E$133,'Quarterly Information'!$O743,Exchange_Value)+AA743*$R743*SUMIF(Lists!$E$2:$E$133,'Quarterly Information'!$Q743,Exchange_Value)+AA743*$T743*SUMIF(Lists!$E$2:$E$133,'Quarterly Information'!$S743,Exchange_Value))/1000,AA743*SUMIF(Lists!$E$2:$E$133,$I743,Exchange_Value)/1000),1)</f>
        <v>0</v>
      </c>
      <c r="CE743" s="218">
        <f>ROUND(IF($I743="Other HFC Blend",(AB743*$L743*SUMIF(Lists!$E$2:$E$133,'Quarterly Information'!$K743,Exchange_Value)+AB743*$N743*SUMIF(Lists!$E$2:$E$133,'Quarterly Information'!$M743,Exchange_Value)+AB743*$P743*SUMIF(Lists!$E$2:$E$133,'Quarterly Information'!$O743,Exchange_Value)+AB743*$R743*SUMIF(Lists!$E$2:$E$133,'Quarterly Information'!$Q743,Exchange_Value)+AB743*$T743*SUMIF(Lists!$E$2:$E$133,'Quarterly Information'!$S743,Exchange_Value))/1000,AB743*SUMIF(Lists!$E$2:$E$133,$I743,Exchange_Value)/1000),1)</f>
        <v>0</v>
      </c>
      <c r="CF743" s="218">
        <f>ROUND(IF($I743="Other HFC Blend",(AC743*$L743*SUMIF(Lists!$E$2:$E$133,'Quarterly Information'!$K743,Exchange_Value)+AC743*$N743*SUMIF(Lists!$E$2:$E$133,'Quarterly Information'!$M743,Exchange_Value)+AC743*$P743*SUMIF(Lists!$E$2:$E$133,'Quarterly Information'!$O743,Exchange_Value)+AC743*$R743*SUMIF(Lists!$E$2:$E$133,'Quarterly Information'!$Q743,Exchange_Value)+AC743*$T743*SUMIF(Lists!$E$2:$E$133,'Quarterly Information'!$S743,Exchange_Value))/1000,AC743*SUMIF(Lists!$E$2:$E$133,$I743,Exchange_Value)/1000),1)</f>
        <v>0</v>
      </c>
      <c r="CG743" s="218">
        <f>ROUND(IF($I743="Other HFC Blend",(AD743*$L743*SUMIF(Lists!$E$2:$E$133,'Quarterly Information'!$K743,Exchange_Value)+AD743*$N743*SUMIF(Lists!$E$2:$E$133,'Quarterly Information'!$M743,Exchange_Value)+AD743*$P743*SUMIF(Lists!$E$2:$E$133,'Quarterly Information'!$O743,Exchange_Value)+AD743*$R743*SUMIF(Lists!$E$2:$E$133,'Quarterly Information'!$Q743,Exchange_Value)+AD743*$T743*SUMIF(Lists!$E$2:$E$133,'Quarterly Information'!$S743,Exchange_Value))/1000,AD743*SUMIF(Lists!$E$2:$E$133,$I743,Exchange_Value)/1000),1)</f>
        <v>0</v>
      </c>
      <c r="CH743" s="218">
        <f>ROUND(IF($I743="Other HFC Blend",(AE743*$L743*SUMIF(Lists!$E$2:$E$133,'Quarterly Information'!$K743,Exchange_Value)+AE743*$N743*SUMIF(Lists!$E$2:$E$133,'Quarterly Information'!$M743,Exchange_Value)+AE743*$P743*SUMIF(Lists!$E$2:$E$133,'Quarterly Information'!$O743,Exchange_Value)+AE743*$R743*SUMIF(Lists!$E$2:$E$133,'Quarterly Information'!$Q743,Exchange_Value)+AE743*$T743*SUMIF(Lists!$E$2:$E$133,'Quarterly Information'!$S743,Exchange_Value))/1000,AE743*SUMIF(Lists!$E$2:$E$133,$I743,Exchange_Value)/1000),1)</f>
        <v>0</v>
      </c>
      <c r="CI743" s="218">
        <f>ROUND(IF($I743="Other HFC Blend",(AF743*$L743*SUMIF(Lists!$E$2:$E$133,'Quarterly Information'!$K743,Exchange_Value)+AF743*$N743*SUMIF(Lists!$E$2:$E$133,'Quarterly Information'!$M743,Exchange_Value)+AF743*$P743*SUMIF(Lists!$E$2:$E$133,'Quarterly Information'!$O743,Exchange_Value)+AF743*$R743*SUMIF(Lists!$E$2:$E$133,'Quarterly Information'!$Q743,Exchange_Value)+AF743*$T743*SUMIF(Lists!$E$2:$E$133,'Quarterly Information'!$S743,Exchange_Value))/1000,AF743*SUMIF(Lists!$E$2:$E$133,$I743,Exchange_Value)/1000),1)</f>
        <v>0</v>
      </c>
    </row>
    <row r="744" spans="1:87" ht="14" x14ac:dyDescent="0.25">
      <c r="A744" s="39">
        <v>702</v>
      </c>
      <c r="B744" s="90" t="str">
        <f t="shared" si="471"/>
        <v/>
      </c>
      <c r="C744" s="159"/>
      <c r="D744" s="91"/>
      <c r="E744" s="174"/>
      <c r="F744" s="92"/>
      <c r="G744" s="93"/>
      <c r="H744" s="94"/>
      <c r="I744" s="92"/>
      <c r="J744" s="200"/>
      <c r="K744" s="210"/>
      <c r="L744" s="95"/>
      <c r="M744" s="92"/>
      <c r="N744" s="95"/>
      <c r="O744" s="92"/>
      <c r="P744" s="95"/>
      <c r="Q744" s="128"/>
      <c r="R744" s="95"/>
      <c r="S744" s="128"/>
      <c r="T744" s="211"/>
      <c r="U744" s="203"/>
      <c r="V744" s="92"/>
      <c r="W744" s="96"/>
      <c r="X744" s="92"/>
      <c r="Y744" s="220"/>
      <c r="Z744" s="226"/>
      <c r="AA744" s="165"/>
      <c r="AB744" s="165"/>
      <c r="AC744" s="165"/>
      <c r="AD744" s="165"/>
      <c r="AE744" s="165"/>
      <c r="AF744" s="168"/>
      <c r="AG744"/>
      <c r="AH744" s="107">
        <f t="shared" si="473"/>
        <v>0</v>
      </c>
      <c r="AI744" s="107">
        <f t="shared" si="474"/>
        <v>0</v>
      </c>
      <c r="AJ744" s="107">
        <f t="shared" si="475"/>
        <v>0</v>
      </c>
      <c r="AK744" s="107">
        <f t="shared" si="476"/>
        <v>0</v>
      </c>
      <c r="AL744" s="107">
        <f t="shared" si="477"/>
        <v>0</v>
      </c>
      <c r="AM744" s="107">
        <f t="shared" si="472"/>
        <v>0</v>
      </c>
      <c r="AO744" s="161" t="e">
        <f t="shared" si="478"/>
        <v>#DIV/0!</v>
      </c>
      <c r="AP744" s="161" t="e">
        <f t="shared" si="479"/>
        <v>#DIV/0!</v>
      </c>
      <c r="AQ744" s="161" t="e">
        <f t="shared" si="480"/>
        <v>#DIV/0!</v>
      </c>
      <c r="AR744" s="161" t="e">
        <f t="shared" si="481"/>
        <v>#DIV/0!</v>
      </c>
      <c r="AS744" s="161" t="e">
        <f t="shared" si="482"/>
        <v>#DIV/0!</v>
      </c>
      <c r="AT744" s="107">
        <f t="shared" si="483"/>
        <v>0</v>
      </c>
      <c r="AU744" s="161" t="e">
        <f t="shared" si="484"/>
        <v>#DIV/0!</v>
      </c>
      <c r="AV744" s="161" t="e">
        <f t="shared" si="485"/>
        <v>#DIV/0!</v>
      </c>
      <c r="AW744" s="161" t="e">
        <f t="shared" si="486"/>
        <v>#DIV/0!</v>
      </c>
      <c r="AX744" s="161" t="e">
        <f t="shared" si="487"/>
        <v>#DIV/0!</v>
      </c>
      <c r="AY744" s="161" t="e">
        <f t="shared" si="488"/>
        <v>#DIV/0!</v>
      </c>
      <c r="AZ744" s="107">
        <f t="shared" si="489"/>
        <v>0</v>
      </c>
      <c r="BA744" s="161" t="e">
        <f t="shared" si="490"/>
        <v>#DIV/0!</v>
      </c>
      <c r="BB744" s="161" t="e">
        <f t="shared" si="491"/>
        <v>#DIV/0!</v>
      </c>
      <c r="BC744" s="161" t="e">
        <f t="shared" si="492"/>
        <v>#DIV/0!</v>
      </c>
      <c r="BD744" s="161" t="e">
        <f t="shared" si="493"/>
        <v>#DIV/0!</v>
      </c>
      <c r="BE744" s="161" t="e">
        <f t="shared" si="494"/>
        <v>#DIV/0!</v>
      </c>
      <c r="BF744" s="107">
        <f t="shared" si="495"/>
        <v>0</v>
      </c>
      <c r="BG744" s="161" t="e">
        <f t="shared" si="496"/>
        <v>#DIV/0!</v>
      </c>
      <c r="BH744" s="161" t="e">
        <f t="shared" si="497"/>
        <v>#DIV/0!</v>
      </c>
      <c r="BI744" s="161" t="e">
        <f t="shared" si="498"/>
        <v>#DIV/0!</v>
      </c>
      <c r="BJ744" s="161" t="e">
        <f t="shared" si="499"/>
        <v>#DIV/0!</v>
      </c>
      <c r="BK744" s="161" t="e">
        <f t="shared" si="500"/>
        <v>#DIV/0!</v>
      </c>
      <c r="BL744" s="107">
        <f t="shared" si="501"/>
        <v>0</v>
      </c>
      <c r="BM744" s="161" t="e">
        <f t="shared" si="502"/>
        <v>#DIV/0!</v>
      </c>
      <c r="BN744" s="161" t="e">
        <f t="shared" si="503"/>
        <v>#DIV/0!</v>
      </c>
      <c r="BO744" s="161" t="e">
        <f t="shared" si="504"/>
        <v>#DIV/0!</v>
      </c>
      <c r="BP744" s="161" t="e">
        <f t="shared" si="505"/>
        <v>#DIV/0!</v>
      </c>
      <c r="BQ744" s="161" t="e">
        <f t="shared" si="506"/>
        <v>#DIV/0!</v>
      </c>
      <c r="BR744" s="107">
        <f t="shared" si="507"/>
        <v>0</v>
      </c>
      <c r="BS744" s="161" t="e">
        <f t="shared" si="508"/>
        <v>#DIV/0!</v>
      </c>
      <c r="BT744" s="161" t="e">
        <f t="shared" si="509"/>
        <v>#DIV/0!</v>
      </c>
      <c r="BU744" s="161" t="e">
        <f t="shared" si="510"/>
        <v>#DIV/0!</v>
      </c>
      <c r="BV744" s="161" t="e">
        <f t="shared" si="511"/>
        <v>#DIV/0!</v>
      </c>
      <c r="BW744" s="161" t="e">
        <f t="shared" si="512"/>
        <v>#DIV/0!</v>
      </c>
      <c r="BX744" s="107">
        <f t="shared" si="513"/>
        <v>0</v>
      </c>
      <c r="BZ744" s="40" t="e">
        <f>VLOOKUP(I744,Lists!$D$2:$D$19,1,FALSE)</f>
        <v>#N/A</v>
      </c>
      <c r="CA744" s="40" t="e">
        <f>VLOOKUP($I744,Blends!$B$2:$B$115,1,FALSE)</f>
        <v>#N/A</v>
      </c>
      <c r="CC744" s="218">
        <f>ROUND(IF($I744="Other HFC Blend",(Z744*$L744*SUMIF(Lists!$E$2:$E$133,'Quarterly Information'!$K744,Exchange_Value)+Z744*$N744*SUMIF(Lists!$E$2:$E$133,'Quarterly Information'!$M744,Exchange_Value)+Z744*$P744*SUMIF(Lists!$E$2:$E$133,'Quarterly Information'!$O744,Exchange_Value)+Z744*$R744*SUMIF(Lists!$E$2:$E$133,'Quarterly Information'!$Q744,Exchange_Value)+Z744*$T744*SUMIF(Lists!$E$2:$E$133,'Quarterly Information'!$S744,Exchange_Value))/1000,Z744*SUMIF(Lists!$E$2:$E$133,$I744,Exchange_Value)/1000),1)</f>
        <v>0</v>
      </c>
      <c r="CD744" s="218">
        <f>ROUND(IF($I744="Other HFC Blend",(AA744*$L744*SUMIF(Lists!$E$2:$E$133,'Quarterly Information'!$K744,Exchange_Value)+AA744*$N744*SUMIF(Lists!$E$2:$E$133,'Quarterly Information'!$M744,Exchange_Value)+AA744*$P744*SUMIF(Lists!$E$2:$E$133,'Quarterly Information'!$O744,Exchange_Value)+AA744*$R744*SUMIF(Lists!$E$2:$E$133,'Quarterly Information'!$Q744,Exchange_Value)+AA744*$T744*SUMIF(Lists!$E$2:$E$133,'Quarterly Information'!$S744,Exchange_Value))/1000,AA744*SUMIF(Lists!$E$2:$E$133,$I744,Exchange_Value)/1000),1)</f>
        <v>0</v>
      </c>
      <c r="CE744" s="218">
        <f>ROUND(IF($I744="Other HFC Blend",(AB744*$L744*SUMIF(Lists!$E$2:$E$133,'Quarterly Information'!$K744,Exchange_Value)+AB744*$N744*SUMIF(Lists!$E$2:$E$133,'Quarterly Information'!$M744,Exchange_Value)+AB744*$P744*SUMIF(Lists!$E$2:$E$133,'Quarterly Information'!$O744,Exchange_Value)+AB744*$R744*SUMIF(Lists!$E$2:$E$133,'Quarterly Information'!$Q744,Exchange_Value)+AB744*$T744*SUMIF(Lists!$E$2:$E$133,'Quarterly Information'!$S744,Exchange_Value))/1000,AB744*SUMIF(Lists!$E$2:$E$133,$I744,Exchange_Value)/1000),1)</f>
        <v>0</v>
      </c>
      <c r="CF744" s="218">
        <f>ROUND(IF($I744="Other HFC Blend",(AC744*$L744*SUMIF(Lists!$E$2:$E$133,'Quarterly Information'!$K744,Exchange_Value)+AC744*$N744*SUMIF(Lists!$E$2:$E$133,'Quarterly Information'!$M744,Exchange_Value)+AC744*$P744*SUMIF(Lists!$E$2:$E$133,'Quarterly Information'!$O744,Exchange_Value)+AC744*$R744*SUMIF(Lists!$E$2:$E$133,'Quarterly Information'!$Q744,Exchange_Value)+AC744*$T744*SUMIF(Lists!$E$2:$E$133,'Quarterly Information'!$S744,Exchange_Value))/1000,AC744*SUMIF(Lists!$E$2:$E$133,$I744,Exchange_Value)/1000),1)</f>
        <v>0</v>
      </c>
      <c r="CG744" s="218">
        <f>ROUND(IF($I744="Other HFC Blend",(AD744*$L744*SUMIF(Lists!$E$2:$E$133,'Quarterly Information'!$K744,Exchange_Value)+AD744*$N744*SUMIF(Lists!$E$2:$E$133,'Quarterly Information'!$M744,Exchange_Value)+AD744*$P744*SUMIF(Lists!$E$2:$E$133,'Quarterly Information'!$O744,Exchange_Value)+AD744*$R744*SUMIF(Lists!$E$2:$E$133,'Quarterly Information'!$Q744,Exchange_Value)+AD744*$T744*SUMIF(Lists!$E$2:$E$133,'Quarterly Information'!$S744,Exchange_Value))/1000,AD744*SUMIF(Lists!$E$2:$E$133,$I744,Exchange_Value)/1000),1)</f>
        <v>0</v>
      </c>
      <c r="CH744" s="218">
        <f>ROUND(IF($I744="Other HFC Blend",(AE744*$L744*SUMIF(Lists!$E$2:$E$133,'Quarterly Information'!$K744,Exchange_Value)+AE744*$N744*SUMIF(Lists!$E$2:$E$133,'Quarterly Information'!$M744,Exchange_Value)+AE744*$P744*SUMIF(Lists!$E$2:$E$133,'Quarterly Information'!$O744,Exchange_Value)+AE744*$R744*SUMIF(Lists!$E$2:$E$133,'Quarterly Information'!$Q744,Exchange_Value)+AE744*$T744*SUMIF(Lists!$E$2:$E$133,'Quarterly Information'!$S744,Exchange_Value))/1000,AE744*SUMIF(Lists!$E$2:$E$133,$I744,Exchange_Value)/1000),1)</f>
        <v>0</v>
      </c>
      <c r="CI744" s="218">
        <f>ROUND(IF($I744="Other HFC Blend",(AF744*$L744*SUMIF(Lists!$E$2:$E$133,'Quarterly Information'!$K744,Exchange_Value)+AF744*$N744*SUMIF(Lists!$E$2:$E$133,'Quarterly Information'!$M744,Exchange_Value)+AF744*$P744*SUMIF(Lists!$E$2:$E$133,'Quarterly Information'!$O744,Exchange_Value)+AF744*$R744*SUMIF(Lists!$E$2:$E$133,'Quarterly Information'!$Q744,Exchange_Value)+AF744*$T744*SUMIF(Lists!$E$2:$E$133,'Quarterly Information'!$S744,Exchange_Value))/1000,AF744*SUMIF(Lists!$E$2:$E$133,$I744,Exchange_Value)/1000),1)</f>
        <v>0</v>
      </c>
    </row>
    <row r="745" spans="1:87" ht="14" x14ac:dyDescent="0.25">
      <c r="A745" s="39">
        <v>703</v>
      </c>
      <c r="B745" s="90" t="str">
        <f t="shared" si="471"/>
        <v/>
      </c>
      <c r="C745" s="159"/>
      <c r="D745" s="91"/>
      <c r="E745" s="174"/>
      <c r="F745" s="92"/>
      <c r="G745" s="93"/>
      <c r="H745" s="94"/>
      <c r="I745" s="92"/>
      <c r="J745" s="200"/>
      <c r="K745" s="210"/>
      <c r="L745" s="95"/>
      <c r="M745" s="92"/>
      <c r="N745" s="95"/>
      <c r="O745" s="92"/>
      <c r="P745" s="95"/>
      <c r="Q745" s="128"/>
      <c r="R745" s="95"/>
      <c r="S745" s="128"/>
      <c r="T745" s="211"/>
      <c r="U745" s="203"/>
      <c r="V745" s="92"/>
      <c r="W745" s="96"/>
      <c r="X745" s="92"/>
      <c r="Y745" s="220"/>
      <c r="Z745" s="226"/>
      <c r="AA745" s="165"/>
      <c r="AB745" s="165"/>
      <c r="AC745" s="165"/>
      <c r="AD745" s="165"/>
      <c r="AE745" s="165"/>
      <c r="AF745" s="168"/>
      <c r="AG745"/>
      <c r="AH745" s="107">
        <f t="shared" si="473"/>
        <v>0</v>
      </c>
      <c r="AI745" s="107">
        <f t="shared" si="474"/>
        <v>0</v>
      </c>
      <c r="AJ745" s="107">
        <f t="shared" si="475"/>
        <v>0</v>
      </c>
      <c r="AK745" s="107">
        <f t="shared" si="476"/>
        <v>0</v>
      </c>
      <c r="AL745" s="107">
        <f t="shared" si="477"/>
        <v>0</v>
      </c>
      <c r="AM745" s="107">
        <f t="shared" si="472"/>
        <v>0</v>
      </c>
      <c r="AO745" s="161" t="e">
        <f t="shared" si="478"/>
        <v>#DIV/0!</v>
      </c>
      <c r="AP745" s="161" t="e">
        <f t="shared" si="479"/>
        <v>#DIV/0!</v>
      </c>
      <c r="AQ745" s="161" t="e">
        <f t="shared" si="480"/>
        <v>#DIV/0!</v>
      </c>
      <c r="AR745" s="161" t="e">
        <f t="shared" si="481"/>
        <v>#DIV/0!</v>
      </c>
      <c r="AS745" s="161" t="e">
        <f t="shared" si="482"/>
        <v>#DIV/0!</v>
      </c>
      <c r="AT745" s="107">
        <f t="shared" si="483"/>
        <v>0</v>
      </c>
      <c r="AU745" s="161" t="e">
        <f t="shared" si="484"/>
        <v>#DIV/0!</v>
      </c>
      <c r="AV745" s="161" t="e">
        <f t="shared" si="485"/>
        <v>#DIV/0!</v>
      </c>
      <c r="AW745" s="161" t="e">
        <f t="shared" si="486"/>
        <v>#DIV/0!</v>
      </c>
      <c r="AX745" s="161" t="e">
        <f t="shared" si="487"/>
        <v>#DIV/0!</v>
      </c>
      <c r="AY745" s="161" t="e">
        <f t="shared" si="488"/>
        <v>#DIV/0!</v>
      </c>
      <c r="AZ745" s="107">
        <f t="shared" si="489"/>
        <v>0</v>
      </c>
      <c r="BA745" s="161" t="e">
        <f t="shared" si="490"/>
        <v>#DIV/0!</v>
      </c>
      <c r="BB745" s="161" t="e">
        <f t="shared" si="491"/>
        <v>#DIV/0!</v>
      </c>
      <c r="BC745" s="161" t="e">
        <f t="shared" si="492"/>
        <v>#DIV/0!</v>
      </c>
      <c r="BD745" s="161" t="e">
        <f t="shared" si="493"/>
        <v>#DIV/0!</v>
      </c>
      <c r="BE745" s="161" t="e">
        <f t="shared" si="494"/>
        <v>#DIV/0!</v>
      </c>
      <c r="BF745" s="107">
        <f t="shared" si="495"/>
        <v>0</v>
      </c>
      <c r="BG745" s="161" t="e">
        <f t="shared" si="496"/>
        <v>#DIV/0!</v>
      </c>
      <c r="BH745" s="161" t="e">
        <f t="shared" si="497"/>
        <v>#DIV/0!</v>
      </c>
      <c r="BI745" s="161" t="e">
        <f t="shared" si="498"/>
        <v>#DIV/0!</v>
      </c>
      <c r="BJ745" s="161" t="e">
        <f t="shared" si="499"/>
        <v>#DIV/0!</v>
      </c>
      <c r="BK745" s="161" t="e">
        <f t="shared" si="500"/>
        <v>#DIV/0!</v>
      </c>
      <c r="BL745" s="107">
        <f t="shared" si="501"/>
        <v>0</v>
      </c>
      <c r="BM745" s="161" t="e">
        <f t="shared" si="502"/>
        <v>#DIV/0!</v>
      </c>
      <c r="BN745" s="161" t="e">
        <f t="shared" si="503"/>
        <v>#DIV/0!</v>
      </c>
      <c r="BO745" s="161" t="e">
        <f t="shared" si="504"/>
        <v>#DIV/0!</v>
      </c>
      <c r="BP745" s="161" t="e">
        <f t="shared" si="505"/>
        <v>#DIV/0!</v>
      </c>
      <c r="BQ745" s="161" t="e">
        <f t="shared" si="506"/>
        <v>#DIV/0!</v>
      </c>
      <c r="BR745" s="107">
        <f t="shared" si="507"/>
        <v>0</v>
      </c>
      <c r="BS745" s="161" t="e">
        <f t="shared" si="508"/>
        <v>#DIV/0!</v>
      </c>
      <c r="BT745" s="161" t="e">
        <f t="shared" si="509"/>
        <v>#DIV/0!</v>
      </c>
      <c r="BU745" s="161" t="e">
        <f t="shared" si="510"/>
        <v>#DIV/0!</v>
      </c>
      <c r="BV745" s="161" t="e">
        <f t="shared" si="511"/>
        <v>#DIV/0!</v>
      </c>
      <c r="BW745" s="161" t="e">
        <f t="shared" si="512"/>
        <v>#DIV/0!</v>
      </c>
      <c r="BX745" s="107">
        <f t="shared" si="513"/>
        <v>0</v>
      </c>
      <c r="BZ745" s="40" t="e">
        <f>VLOOKUP(I745,Lists!$D$2:$D$19,1,FALSE)</f>
        <v>#N/A</v>
      </c>
      <c r="CA745" s="40" t="e">
        <f>VLOOKUP($I745,Blends!$B$2:$B$115,1,FALSE)</f>
        <v>#N/A</v>
      </c>
      <c r="CC745" s="218">
        <f>ROUND(IF($I745="Other HFC Blend",(Z745*$L745*SUMIF(Lists!$E$2:$E$133,'Quarterly Information'!$K745,Exchange_Value)+Z745*$N745*SUMIF(Lists!$E$2:$E$133,'Quarterly Information'!$M745,Exchange_Value)+Z745*$P745*SUMIF(Lists!$E$2:$E$133,'Quarterly Information'!$O745,Exchange_Value)+Z745*$R745*SUMIF(Lists!$E$2:$E$133,'Quarterly Information'!$Q745,Exchange_Value)+Z745*$T745*SUMIF(Lists!$E$2:$E$133,'Quarterly Information'!$S745,Exchange_Value))/1000,Z745*SUMIF(Lists!$E$2:$E$133,$I745,Exchange_Value)/1000),1)</f>
        <v>0</v>
      </c>
      <c r="CD745" s="218">
        <f>ROUND(IF($I745="Other HFC Blend",(AA745*$L745*SUMIF(Lists!$E$2:$E$133,'Quarterly Information'!$K745,Exchange_Value)+AA745*$N745*SUMIF(Lists!$E$2:$E$133,'Quarterly Information'!$M745,Exchange_Value)+AA745*$P745*SUMIF(Lists!$E$2:$E$133,'Quarterly Information'!$O745,Exchange_Value)+AA745*$R745*SUMIF(Lists!$E$2:$E$133,'Quarterly Information'!$Q745,Exchange_Value)+AA745*$T745*SUMIF(Lists!$E$2:$E$133,'Quarterly Information'!$S745,Exchange_Value))/1000,AA745*SUMIF(Lists!$E$2:$E$133,$I745,Exchange_Value)/1000),1)</f>
        <v>0</v>
      </c>
      <c r="CE745" s="218">
        <f>ROUND(IF($I745="Other HFC Blend",(AB745*$L745*SUMIF(Lists!$E$2:$E$133,'Quarterly Information'!$K745,Exchange_Value)+AB745*$N745*SUMIF(Lists!$E$2:$E$133,'Quarterly Information'!$M745,Exchange_Value)+AB745*$P745*SUMIF(Lists!$E$2:$E$133,'Quarterly Information'!$O745,Exchange_Value)+AB745*$R745*SUMIF(Lists!$E$2:$E$133,'Quarterly Information'!$Q745,Exchange_Value)+AB745*$T745*SUMIF(Lists!$E$2:$E$133,'Quarterly Information'!$S745,Exchange_Value))/1000,AB745*SUMIF(Lists!$E$2:$E$133,$I745,Exchange_Value)/1000),1)</f>
        <v>0</v>
      </c>
      <c r="CF745" s="218">
        <f>ROUND(IF($I745="Other HFC Blend",(AC745*$L745*SUMIF(Lists!$E$2:$E$133,'Quarterly Information'!$K745,Exchange_Value)+AC745*$N745*SUMIF(Lists!$E$2:$E$133,'Quarterly Information'!$M745,Exchange_Value)+AC745*$P745*SUMIF(Lists!$E$2:$E$133,'Quarterly Information'!$O745,Exchange_Value)+AC745*$R745*SUMIF(Lists!$E$2:$E$133,'Quarterly Information'!$Q745,Exchange_Value)+AC745*$T745*SUMIF(Lists!$E$2:$E$133,'Quarterly Information'!$S745,Exchange_Value))/1000,AC745*SUMIF(Lists!$E$2:$E$133,$I745,Exchange_Value)/1000),1)</f>
        <v>0</v>
      </c>
      <c r="CG745" s="218">
        <f>ROUND(IF($I745="Other HFC Blend",(AD745*$L745*SUMIF(Lists!$E$2:$E$133,'Quarterly Information'!$K745,Exchange_Value)+AD745*$N745*SUMIF(Lists!$E$2:$E$133,'Quarterly Information'!$M745,Exchange_Value)+AD745*$P745*SUMIF(Lists!$E$2:$E$133,'Quarterly Information'!$O745,Exchange_Value)+AD745*$R745*SUMIF(Lists!$E$2:$E$133,'Quarterly Information'!$Q745,Exchange_Value)+AD745*$T745*SUMIF(Lists!$E$2:$E$133,'Quarterly Information'!$S745,Exchange_Value))/1000,AD745*SUMIF(Lists!$E$2:$E$133,$I745,Exchange_Value)/1000),1)</f>
        <v>0</v>
      </c>
      <c r="CH745" s="218">
        <f>ROUND(IF($I745="Other HFC Blend",(AE745*$L745*SUMIF(Lists!$E$2:$E$133,'Quarterly Information'!$K745,Exchange_Value)+AE745*$N745*SUMIF(Lists!$E$2:$E$133,'Quarterly Information'!$M745,Exchange_Value)+AE745*$P745*SUMIF(Lists!$E$2:$E$133,'Quarterly Information'!$O745,Exchange_Value)+AE745*$R745*SUMIF(Lists!$E$2:$E$133,'Quarterly Information'!$Q745,Exchange_Value)+AE745*$T745*SUMIF(Lists!$E$2:$E$133,'Quarterly Information'!$S745,Exchange_Value))/1000,AE745*SUMIF(Lists!$E$2:$E$133,$I745,Exchange_Value)/1000),1)</f>
        <v>0</v>
      </c>
      <c r="CI745" s="218">
        <f>ROUND(IF($I745="Other HFC Blend",(AF745*$L745*SUMIF(Lists!$E$2:$E$133,'Quarterly Information'!$K745,Exchange_Value)+AF745*$N745*SUMIF(Lists!$E$2:$E$133,'Quarterly Information'!$M745,Exchange_Value)+AF745*$P745*SUMIF(Lists!$E$2:$E$133,'Quarterly Information'!$O745,Exchange_Value)+AF745*$R745*SUMIF(Lists!$E$2:$E$133,'Quarterly Information'!$Q745,Exchange_Value)+AF745*$T745*SUMIF(Lists!$E$2:$E$133,'Quarterly Information'!$S745,Exchange_Value))/1000,AF745*SUMIF(Lists!$E$2:$E$133,$I745,Exchange_Value)/1000),1)</f>
        <v>0</v>
      </c>
    </row>
    <row r="746" spans="1:87" ht="14" x14ac:dyDescent="0.25">
      <c r="A746" s="39">
        <v>704</v>
      </c>
      <c r="B746" s="90" t="str">
        <f t="shared" si="471"/>
        <v/>
      </c>
      <c r="C746" s="159"/>
      <c r="D746" s="91"/>
      <c r="E746" s="174"/>
      <c r="F746" s="92"/>
      <c r="G746" s="93"/>
      <c r="H746" s="94"/>
      <c r="I746" s="92"/>
      <c r="J746" s="200"/>
      <c r="K746" s="210"/>
      <c r="L746" s="95"/>
      <c r="M746" s="92"/>
      <c r="N746" s="95"/>
      <c r="O746" s="92"/>
      <c r="P746" s="95"/>
      <c r="Q746" s="128"/>
      <c r="R746" s="95"/>
      <c r="S746" s="128"/>
      <c r="T746" s="211"/>
      <c r="U746" s="203"/>
      <c r="V746" s="92"/>
      <c r="W746" s="96"/>
      <c r="X746" s="92"/>
      <c r="Y746" s="220"/>
      <c r="Z746" s="226"/>
      <c r="AA746" s="165"/>
      <c r="AB746" s="165"/>
      <c r="AC746" s="165"/>
      <c r="AD746" s="165"/>
      <c r="AE746" s="165"/>
      <c r="AF746" s="168"/>
      <c r="AG746"/>
      <c r="AH746" s="107">
        <f t="shared" si="473"/>
        <v>0</v>
      </c>
      <c r="AI746" s="107">
        <f t="shared" si="474"/>
        <v>0</v>
      </c>
      <c r="AJ746" s="107">
        <f t="shared" si="475"/>
        <v>0</v>
      </c>
      <c r="AK746" s="107">
        <f t="shared" si="476"/>
        <v>0</v>
      </c>
      <c r="AL746" s="107">
        <f t="shared" si="477"/>
        <v>0</v>
      </c>
      <c r="AM746" s="107">
        <f t="shared" si="472"/>
        <v>0</v>
      </c>
      <c r="AO746" s="161" t="e">
        <f t="shared" si="478"/>
        <v>#DIV/0!</v>
      </c>
      <c r="AP746" s="161" t="e">
        <f t="shared" si="479"/>
        <v>#DIV/0!</v>
      </c>
      <c r="AQ746" s="161" t="e">
        <f t="shared" si="480"/>
        <v>#DIV/0!</v>
      </c>
      <c r="AR746" s="161" t="e">
        <f t="shared" si="481"/>
        <v>#DIV/0!</v>
      </c>
      <c r="AS746" s="161" t="e">
        <f t="shared" si="482"/>
        <v>#DIV/0!</v>
      </c>
      <c r="AT746" s="107">
        <f t="shared" si="483"/>
        <v>0</v>
      </c>
      <c r="AU746" s="161" t="e">
        <f t="shared" si="484"/>
        <v>#DIV/0!</v>
      </c>
      <c r="AV746" s="161" t="e">
        <f t="shared" si="485"/>
        <v>#DIV/0!</v>
      </c>
      <c r="AW746" s="161" t="e">
        <f t="shared" si="486"/>
        <v>#DIV/0!</v>
      </c>
      <c r="AX746" s="161" t="e">
        <f t="shared" si="487"/>
        <v>#DIV/0!</v>
      </c>
      <c r="AY746" s="161" t="e">
        <f t="shared" si="488"/>
        <v>#DIV/0!</v>
      </c>
      <c r="AZ746" s="107">
        <f t="shared" si="489"/>
        <v>0</v>
      </c>
      <c r="BA746" s="161" t="e">
        <f t="shared" si="490"/>
        <v>#DIV/0!</v>
      </c>
      <c r="BB746" s="161" t="e">
        <f t="shared" si="491"/>
        <v>#DIV/0!</v>
      </c>
      <c r="BC746" s="161" t="e">
        <f t="shared" si="492"/>
        <v>#DIV/0!</v>
      </c>
      <c r="BD746" s="161" t="e">
        <f t="shared" si="493"/>
        <v>#DIV/0!</v>
      </c>
      <c r="BE746" s="161" t="e">
        <f t="shared" si="494"/>
        <v>#DIV/0!</v>
      </c>
      <c r="BF746" s="107">
        <f t="shared" si="495"/>
        <v>0</v>
      </c>
      <c r="BG746" s="161" t="e">
        <f t="shared" si="496"/>
        <v>#DIV/0!</v>
      </c>
      <c r="BH746" s="161" t="e">
        <f t="shared" si="497"/>
        <v>#DIV/0!</v>
      </c>
      <c r="BI746" s="161" t="e">
        <f t="shared" si="498"/>
        <v>#DIV/0!</v>
      </c>
      <c r="BJ746" s="161" t="e">
        <f t="shared" si="499"/>
        <v>#DIV/0!</v>
      </c>
      <c r="BK746" s="161" t="e">
        <f t="shared" si="500"/>
        <v>#DIV/0!</v>
      </c>
      <c r="BL746" s="107">
        <f t="shared" si="501"/>
        <v>0</v>
      </c>
      <c r="BM746" s="161" t="e">
        <f t="shared" si="502"/>
        <v>#DIV/0!</v>
      </c>
      <c r="BN746" s="161" t="e">
        <f t="shared" si="503"/>
        <v>#DIV/0!</v>
      </c>
      <c r="BO746" s="161" t="e">
        <f t="shared" si="504"/>
        <v>#DIV/0!</v>
      </c>
      <c r="BP746" s="161" t="e">
        <f t="shared" si="505"/>
        <v>#DIV/0!</v>
      </c>
      <c r="BQ746" s="161" t="e">
        <f t="shared" si="506"/>
        <v>#DIV/0!</v>
      </c>
      <c r="BR746" s="107">
        <f t="shared" si="507"/>
        <v>0</v>
      </c>
      <c r="BS746" s="161" t="e">
        <f t="shared" si="508"/>
        <v>#DIV/0!</v>
      </c>
      <c r="BT746" s="161" t="e">
        <f t="shared" si="509"/>
        <v>#DIV/0!</v>
      </c>
      <c r="BU746" s="161" t="e">
        <f t="shared" si="510"/>
        <v>#DIV/0!</v>
      </c>
      <c r="BV746" s="161" t="e">
        <f t="shared" si="511"/>
        <v>#DIV/0!</v>
      </c>
      <c r="BW746" s="161" t="e">
        <f t="shared" si="512"/>
        <v>#DIV/0!</v>
      </c>
      <c r="BX746" s="107">
        <f t="shared" si="513"/>
        <v>0</v>
      </c>
      <c r="BZ746" s="40" t="e">
        <f>VLOOKUP(I746,Lists!$D$2:$D$19,1,FALSE)</f>
        <v>#N/A</v>
      </c>
      <c r="CA746" s="40" t="e">
        <f>VLOOKUP($I746,Blends!$B$2:$B$115,1,FALSE)</f>
        <v>#N/A</v>
      </c>
      <c r="CC746" s="218">
        <f>ROUND(IF($I746="Other HFC Blend",(Z746*$L746*SUMIF(Lists!$E$2:$E$133,'Quarterly Information'!$K746,Exchange_Value)+Z746*$N746*SUMIF(Lists!$E$2:$E$133,'Quarterly Information'!$M746,Exchange_Value)+Z746*$P746*SUMIF(Lists!$E$2:$E$133,'Quarterly Information'!$O746,Exchange_Value)+Z746*$R746*SUMIF(Lists!$E$2:$E$133,'Quarterly Information'!$Q746,Exchange_Value)+Z746*$T746*SUMIF(Lists!$E$2:$E$133,'Quarterly Information'!$S746,Exchange_Value))/1000,Z746*SUMIF(Lists!$E$2:$E$133,$I746,Exchange_Value)/1000),1)</f>
        <v>0</v>
      </c>
      <c r="CD746" s="218">
        <f>ROUND(IF($I746="Other HFC Blend",(AA746*$L746*SUMIF(Lists!$E$2:$E$133,'Quarterly Information'!$K746,Exchange_Value)+AA746*$N746*SUMIF(Lists!$E$2:$E$133,'Quarterly Information'!$M746,Exchange_Value)+AA746*$P746*SUMIF(Lists!$E$2:$E$133,'Quarterly Information'!$O746,Exchange_Value)+AA746*$R746*SUMIF(Lists!$E$2:$E$133,'Quarterly Information'!$Q746,Exchange_Value)+AA746*$T746*SUMIF(Lists!$E$2:$E$133,'Quarterly Information'!$S746,Exchange_Value))/1000,AA746*SUMIF(Lists!$E$2:$E$133,$I746,Exchange_Value)/1000),1)</f>
        <v>0</v>
      </c>
      <c r="CE746" s="218">
        <f>ROUND(IF($I746="Other HFC Blend",(AB746*$L746*SUMIF(Lists!$E$2:$E$133,'Quarterly Information'!$K746,Exchange_Value)+AB746*$N746*SUMIF(Lists!$E$2:$E$133,'Quarterly Information'!$M746,Exchange_Value)+AB746*$P746*SUMIF(Lists!$E$2:$E$133,'Quarterly Information'!$O746,Exchange_Value)+AB746*$R746*SUMIF(Lists!$E$2:$E$133,'Quarterly Information'!$Q746,Exchange_Value)+AB746*$T746*SUMIF(Lists!$E$2:$E$133,'Quarterly Information'!$S746,Exchange_Value))/1000,AB746*SUMIF(Lists!$E$2:$E$133,$I746,Exchange_Value)/1000),1)</f>
        <v>0</v>
      </c>
      <c r="CF746" s="218">
        <f>ROUND(IF($I746="Other HFC Blend",(AC746*$L746*SUMIF(Lists!$E$2:$E$133,'Quarterly Information'!$K746,Exchange_Value)+AC746*$N746*SUMIF(Lists!$E$2:$E$133,'Quarterly Information'!$M746,Exchange_Value)+AC746*$P746*SUMIF(Lists!$E$2:$E$133,'Quarterly Information'!$O746,Exchange_Value)+AC746*$R746*SUMIF(Lists!$E$2:$E$133,'Quarterly Information'!$Q746,Exchange_Value)+AC746*$T746*SUMIF(Lists!$E$2:$E$133,'Quarterly Information'!$S746,Exchange_Value))/1000,AC746*SUMIF(Lists!$E$2:$E$133,$I746,Exchange_Value)/1000),1)</f>
        <v>0</v>
      </c>
      <c r="CG746" s="218">
        <f>ROUND(IF($I746="Other HFC Blend",(AD746*$L746*SUMIF(Lists!$E$2:$E$133,'Quarterly Information'!$K746,Exchange_Value)+AD746*$N746*SUMIF(Lists!$E$2:$E$133,'Quarterly Information'!$M746,Exchange_Value)+AD746*$P746*SUMIF(Lists!$E$2:$E$133,'Quarterly Information'!$O746,Exchange_Value)+AD746*$R746*SUMIF(Lists!$E$2:$E$133,'Quarterly Information'!$Q746,Exchange_Value)+AD746*$T746*SUMIF(Lists!$E$2:$E$133,'Quarterly Information'!$S746,Exchange_Value))/1000,AD746*SUMIF(Lists!$E$2:$E$133,$I746,Exchange_Value)/1000),1)</f>
        <v>0</v>
      </c>
      <c r="CH746" s="218">
        <f>ROUND(IF($I746="Other HFC Blend",(AE746*$L746*SUMIF(Lists!$E$2:$E$133,'Quarterly Information'!$K746,Exchange_Value)+AE746*$N746*SUMIF(Lists!$E$2:$E$133,'Quarterly Information'!$M746,Exchange_Value)+AE746*$P746*SUMIF(Lists!$E$2:$E$133,'Quarterly Information'!$O746,Exchange_Value)+AE746*$R746*SUMIF(Lists!$E$2:$E$133,'Quarterly Information'!$Q746,Exchange_Value)+AE746*$T746*SUMIF(Lists!$E$2:$E$133,'Quarterly Information'!$S746,Exchange_Value))/1000,AE746*SUMIF(Lists!$E$2:$E$133,$I746,Exchange_Value)/1000),1)</f>
        <v>0</v>
      </c>
      <c r="CI746" s="218">
        <f>ROUND(IF($I746="Other HFC Blend",(AF746*$L746*SUMIF(Lists!$E$2:$E$133,'Quarterly Information'!$K746,Exchange_Value)+AF746*$N746*SUMIF(Lists!$E$2:$E$133,'Quarterly Information'!$M746,Exchange_Value)+AF746*$P746*SUMIF(Lists!$E$2:$E$133,'Quarterly Information'!$O746,Exchange_Value)+AF746*$R746*SUMIF(Lists!$E$2:$E$133,'Quarterly Information'!$Q746,Exchange_Value)+AF746*$T746*SUMIF(Lists!$E$2:$E$133,'Quarterly Information'!$S746,Exchange_Value))/1000,AF746*SUMIF(Lists!$E$2:$E$133,$I746,Exchange_Value)/1000),1)</f>
        <v>0</v>
      </c>
    </row>
    <row r="747" spans="1:87" ht="14" x14ac:dyDescent="0.25">
      <c r="A747" s="39">
        <v>705</v>
      </c>
      <c r="B747" s="90" t="str">
        <f t="shared" si="471"/>
        <v/>
      </c>
      <c r="C747" s="159"/>
      <c r="D747" s="91"/>
      <c r="E747" s="174"/>
      <c r="F747" s="92"/>
      <c r="G747" s="93"/>
      <c r="H747" s="94"/>
      <c r="I747" s="92"/>
      <c r="J747" s="200"/>
      <c r="K747" s="210"/>
      <c r="L747" s="95"/>
      <c r="M747" s="92"/>
      <c r="N747" s="95"/>
      <c r="O747" s="92"/>
      <c r="P747" s="95"/>
      <c r="Q747" s="128"/>
      <c r="R747" s="95"/>
      <c r="S747" s="128"/>
      <c r="T747" s="211"/>
      <c r="U747" s="203"/>
      <c r="V747" s="92"/>
      <c r="W747" s="96"/>
      <c r="X747" s="92"/>
      <c r="Y747" s="220"/>
      <c r="Z747" s="226"/>
      <c r="AA747" s="165"/>
      <c r="AB747" s="165"/>
      <c r="AC747" s="165"/>
      <c r="AD747" s="165"/>
      <c r="AE747" s="165"/>
      <c r="AF747" s="168"/>
      <c r="AG747"/>
      <c r="AH747" s="107">
        <f t="shared" si="473"/>
        <v>0</v>
      </c>
      <c r="AI747" s="107">
        <f t="shared" si="474"/>
        <v>0</v>
      </c>
      <c r="AJ747" s="107">
        <f t="shared" si="475"/>
        <v>0</v>
      </c>
      <c r="AK747" s="107">
        <f t="shared" si="476"/>
        <v>0</v>
      </c>
      <c r="AL747" s="107">
        <f t="shared" si="477"/>
        <v>0</v>
      </c>
      <c r="AM747" s="107">
        <f t="shared" si="472"/>
        <v>0</v>
      </c>
      <c r="AO747" s="161" t="e">
        <f t="shared" si="478"/>
        <v>#DIV/0!</v>
      </c>
      <c r="AP747" s="161" t="e">
        <f t="shared" si="479"/>
        <v>#DIV/0!</v>
      </c>
      <c r="AQ747" s="161" t="e">
        <f t="shared" si="480"/>
        <v>#DIV/0!</v>
      </c>
      <c r="AR747" s="161" t="e">
        <f t="shared" si="481"/>
        <v>#DIV/0!</v>
      </c>
      <c r="AS747" s="161" t="e">
        <f t="shared" si="482"/>
        <v>#DIV/0!</v>
      </c>
      <c r="AT747" s="107">
        <f t="shared" si="483"/>
        <v>0</v>
      </c>
      <c r="AU747" s="161" t="e">
        <f t="shared" si="484"/>
        <v>#DIV/0!</v>
      </c>
      <c r="AV747" s="161" t="e">
        <f t="shared" si="485"/>
        <v>#DIV/0!</v>
      </c>
      <c r="AW747" s="161" t="e">
        <f t="shared" si="486"/>
        <v>#DIV/0!</v>
      </c>
      <c r="AX747" s="161" t="e">
        <f t="shared" si="487"/>
        <v>#DIV/0!</v>
      </c>
      <c r="AY747" s="161" t="e">
        <f t="shared" si="488"/>
        <v>#DIV/0!</v>
      </c>
      <c r="AZ747" s="107">
        <f t="shared" si="489"/>
        <v>0</v>
      </c>
      <c r="BA747" s="161" t="e">
        <f t="shared" si="490"/>
        <v>#DIV/0!</v>
      </c>
      <c r="BB747" s="161" t="e">
        <f t="shared" si="491"/>
        <v>#DIV/0!</v>
      </c>
      <c r="BC747" s="161" t="e">
        <f t="shared" si="492"/>
        <v>#DIV/0!</v>
      </c>
      <c r="BD747" s="161" t="e">
        <f t="shared" si="493"/>
        <v>#DIV/0!</v>
      </c>
      <c r="BE747" s="161" t="e">
        <f t="shared" si="494"/>
        <v>#DIV/0!</v>
      </c>
      <c r="BF747" s="107">
        <f t="shared" si="495"/>
        <v>0</v>
      </c>
      <c r="BG747" s="161" t="e">
        <f t="shared" si="496"/>
        <v>#DIV/0!</v>
      </c>
      <c r="BH747" s="161" t="e">
        <f t="shared" si="497"/>
        <v>#DIV/0!</v>
      </c>
      <c r="BI747" s="161" t="e">
        <f t="shared" si="498"/>
        <v>#DIV/0!</v>
      </c>
      <c r="BJ747" s="161" t="e">
        <f t="shared" si="499"/>
        <v>#DIV/0!</v>
      </c>
      <c r="BK747" s="161" t="e">
        <f t="shared" si="500"/>
        <v>#DIV/0!</v>
      </c>
      <c r="BL747" s="107">
        <f t="shared" si="501"/>
        <v>0</v>
      </c>
      <c r="BM747" s="161" t="e">
        <f t="shared" si="502"/>
        <v>#DIV/0!</v>
      </c>
      <c r="BN747" s="161" t="e">
        <f t="shared" si="503"/>
        <v>#DIV/0!</v>
      </c>
      <c r="BO747" s="161" t="e">
        <f t="shared" si="504"/>
        <v>#DIV/0!</v>
      </c>
      <c r="BP747" s="161" t="e">
        <f t="shared" si="505"/>
        <v>#DIV/0!</v>
      </c>
      <c r="BQ747" s="161" t="e">
        <f t="shared" si="506"/>
        <v>#DIV/0!</v>
      </c>
      <c r="BR747" s="107">
        <f t="shared" si="507"/>
        <v>0</v>
      </c>
      <c r="BS747" s="161" t="e">
        <f t="shared" si="508"/>
        <v>#DIV/0!</v>
      </c>
      <c r="BT747" s="161" t="e">
        <f t="shared" si="509"/>
        <v>#DIV/0!</v>
      </c>
      <c r="BU747" s="161" t="e">
        <f t="shared" si="510"/>
        <v>#DIV/0!</v>
      </c>
      <c r="BV747" s="161" t="e">
        <f t="shared" si="511"/>
        <v>#DIV/0!</v>
      </c>
      <c r="BW747" s="161" t="e">
        <f t="shared" si="512"/>
        <v>#DIV/0!</v>
      </c>
      <c r="BX747" s="107">
        <f t="shared" si="513"/>
        <v>0</v>
      </c>
      <c r="BZ747" s="40" t="e">
        <f>VLOOKUP(I747,Lists!$D$2:$D$19,1,FALSE)</f>
        <v>#N/A</v>
      </c>
      <c r="CA747" s="40" t="e">
        <f>VLOOKUP($I747,Blends!$B$2:$B$115,1,FALSE)</f>
        <v>#N/A</v>
      </c>
      <c r="CC747" s="218">
        <f>ROUND(IF($I747="Other HFC Blend",(Z747*$L747*SUMIF(Lists!$E$2:$E$133,'Quarterly Information'!$K747,Exchange_Value)+Z747*$N747*SUMIF(Lists!$E$2:$E$133,'Quarterly Information'!$M747,Exchange_Value)+Z747*$P747*SUMIF(Lists!$E$2:$E$133,'Quarterly Information'!$O747,Exchange_Value)+Z747*$R747*SUMIF(Lists!$E$2:$E$133,'Quarterly Information'!$Q747,Exchange_Value)+Z747*$T747*SUMIF(Lists!$E$2:$E$133,'Quarterly Information'!$S747,Exchange_Value))/1000,Z747*SUMIF(Lists!$E$2:$E$133,$I747,Exchange_Value)/1000),1)</f>
        <v>0</v>
      </c>
      <c r="CD747" s="218">
        <f>ROUND(IF($I747="Other HFC Blend",(AA747*$L747*SUMIF(Lists!$E$2:$E$133,'Quarterly Information'!$K747,Exchange_Value)+AA747*$N747*SUMIF(Lists!$E$2:$E$133,'Quarterly Information'!$M747,Exchange_Value)+AA747*$P747*SUMIF(Lists!$E$2:$E$133,'Quarterly Information'!$O747,Exchange_Value)+AA747*$R747*SUMIF(Lists!$E$2:$E$133,'Quarterly Information'!$Q747,Exchange_Value)+AA747*$T747*SUMIF(Lists!$E$2:$E$133,'Quarterly Information'!$S747,Exchange_Value))/1000,AA747*SUMIF(Lists!$E$2:$E$133,$I747,Exchange_Value)/1000),1)</f>
        <v>0</v>
      </c>
      <c r="CE747" s="218">
        <f>ROUND(IF($I747="Other HFC Blend",(AB747*$L747*SUMIF(Lists!$E$2:$E$133,'Quarterly Information'!$K747,Exchange_Value)+AB747*$N747*SUMIF(Lists!$E$2:$E$133,'Quarterly Information'!$M747,Exchange_Value)+AB747*$P747*SUMIF(Lists!$E$2:$E$133,'Quarterly Information'!$O747,Exchange_Value)+AB747*$R747*SUMIF(Lists!$E$2:$E$133,'Quarterly Information'!$Q747,Exchange_Value)+AB747*$T747*SUMIF(Lists!$E$2:$E$133,'Quarterly Information'!$S747,Exchange_Value))/1000,AB747*SUMIF(Lists!$E$2:$E$133,$I747,Exchange_Value)/1000),1)</f>
        <v>0</v>
      </c>
      <c r="CF747" s="218">
        <f>ROUND(IF($I747="Other HFC Blend",(AC747*$L747*SUMIF(Lists!$E$2:$E$133,'Quarterly Information'!$K747,Exchange_Value)+AC747*$N747*SUMIF(Lists!$E$2:$E$133,'Quarterly Information'!$M747,Exchange_Value)+AC747*$P747*SUMIF(Lists!$E$2:$E$133,'Quarterly Information'!$O747,Exchange_Value)+AC747*$R747*SUMIF(Lists!$E$2:$E$133,'Quarterly Information'!$Q747,Exchange_Value)+AC747*$T747*SUMIF(Lists!$E$2:$E$133,'Quarterly Information'!$S747,Exchange_Value))/1000,AC747*SUMIF(Lists!$E$2:$E$133,$I747,Exchange_Value)/1000),1)</f>
        <v>0</v>
      </c>
      <c r="CG747" s="218">
        <f>ROUND(IF($I747="Other HFC Blend",(AD747*$L747*SUMIF(Lists!$E$2:$E$133,'Quarterly Information'!$K747,Exchange_Value)+AD747*$N747*SUMIF(Lists!$E$2:$E$133,'Quarterly Information'!$M747,Exchange_Value)+AD747*$P747*SUMIF(Lists!$E$2:$E$133,'Quarterly Information'!$O747,Exchange_Value)+AD747*$R747*SUMIF(Lists!$E$2:$E$133,'Quarterly Information'!$Q747,Exchange_Value)+AD747*$T747*SUMIF(Lists!$E$2:$E$133,'Quarterly Information'!$S747,Exchange_Value))/1000,AD747*SUMIF(Lists!$E$2:$E$133,$I747,Exchange_Value)/1000),1)</f>
        <v>0</v>
      </c>
      <c r="CH747" s="218">
        <f>ROUND(IF($I747="Other HFC Blend",(AE747*$L747*SUMIF(Lists!$E$2:$E$133,'Quarterly Information'!$K747,Exchange_Value)+AE747*$N747*SUMIF(Lists!$E$2:$E$133,'Quarterly Information'!$M747,Exchange_Value)+AE747*$P747*SUMIF(Lists!$E$2:$E$133,'Quarterly Information'!$O747,Exchange_Value)+AE747*$R747*SUMIF(Lists!$E$2:$E$133,'Quarterly Information'!$Q747,Exchange_Value)+AE747*$T747*SUMIF(Lists!$E$2:$E$133,'Quarterly Information'!$S747,Exchange_Value))/1000,AE747*SUMIF(Lists!$E$2:$E$133,$I747,Exchange_Value)/1000),1)</f>
        <v>0</v>
      </c>
      <c r="CI747" s="218">
        <f>ROUND(IF($I747="Other HFC Blend",(AF747*$L747*SUMIF(Lists!$E$2:$E$133,'Quarterly Information'!$K747,Exchange_Value)+AF747*$N747*SUMIF(Lists!$E$2:$E$133,'Quarterly Information'!$M747,Exchange_Value)+AF747*$P747*SUMIF(Lists!$E$2:$E$133,'Quarterly Information'!$O747,Exchange_Value)+AF747*$R747*SUMIF(Lists!$E$2:$E$133,'Quarterly Information'!$Q747,Exchange_Value)+AF747*$T747*SUMIF(Lists!$E$2:$E$133,'Quarterly Information'!$S747,Exchange_Value))/1000,AF747*SUMIF(Lists!$E$2:$E$133,$I747,Exchange_Value)/1000),1)</f>
        <v>0</v>
      </c>
    </row>
    <row r="748" spans="1:87" ht="14" x14ac:dyDescent="0.25">
      <c r="A748" s="39">
        <v>706</v>
      </c>
      <c r="B748" s="90" t="str">
        <f t="shared" ref="B748:B811" si="514">IF(C748&gt;0,A748,"")</f>
        <v/>
      </c>
      <c r="C748" s="159"/>
      <c r="D748" s="91"/>
      <c r="E748" s="174"/>
      <c r="F748" s="92"/>
      <c r="G748" s="93"/>
      <c r="H748" s="94"/>
      <c r="I748" s="92"/>
      <c r="J748" s="200"/>
      <c r="K748" s="210"/>
      <c r="L748" s="95"/>
      <c r="M748" s="92"/>
      <c r="N748" s="95"/>
      <c r="O748" s="92"/>
      <c r="P748" s="95"/>
      <c r="Q748" s="128"/>
      <c r="R748" s="95"/>
      <c r="S748" s="128"/>
      <c r="T748" s="211"/>
      <c r="U748" s="203"/>
      <c r="V748" s="92"/>
      <c r="W748" s="96"/>
      <c r="X748" s="92"/>
      <c r="Y748" s="220"/>
      <c r="Z748" s="226"/>
      <c r="AA748" s="165"/>
      <c r="AB748" s="165"/>
      <c r="AC748" s="165"/>
      <c r="AD748" s="165"/>
      <c r="AE748" s="165"/>
      <c r="AF748" s="168"/>
      <c r="AG748"/>
      <c r="AH748" s="107">
        <f t="shared" si="473"/>
        <v>0</v>
      </c>
      <c r="AI748" s="107">
        <f t="shared" si="474"/>
        <v>0</v>
      </c>
      <c r="AJ748" s="107">
        <f t="shared" si="475"/>
        <v>0</v>
      </c>
      <c r="AK748" s="107">
        <f t="shared" si="476"/>
        <v>0</v>
      </c>
      <c r="AL748" s="107">
        <f t="shared" si="477"/>
        <v>0</v>
      </c>
      <c r="AM748" s="107">
        <f t="shared" ref="AM748:AM811" si="515">IF(F748="No",J748,0)</f>
        <v>0</v>
      </c>
      <c r="AO748" s="161" t="e">
        <f t="shared" si="478"/>
        <v>#DIV/0!</v>
      </c>
      <c r="AP748" s="161" t="e">
        <f t="shared" si="479"/>
        <v>#DIV/0!</v>
      </c>
      <c r="AQ748" s="161" t="e">
        <f t="shared" si="480"/>
        <v>#DIV/0!</v>
      </c>
      <c r="AR748" s="161" t="e">
        <f t="shared" si="481"/>
        <v>#DIV/0!</v>
      </c>
      <c r="AS748" s="161" t="e">
        <f t="shared" si="482"/>
        <v>#DIV/0!</v>
      </c>
      <c r="AT748" s="107">
        <f t="shared" si="483"/>
        <v>0</v>
      </c>
      <c r="AU748" s="161" t="e">
        <f t="shared" si="484"/>
        <v>#DIV/0!</v>
      </c>
      <c r="AV748" s="161" t="e">
        <f t="shared" si="485"/>
        <v>#DIV/0!</v>
      </c>
      <c r="AW748" s="161" t="e">
        <f t="shared" si="486"/>
        <v>#DIV/0!</v>
      </c>
      <c r="AX748" s="161" t="e">
        <f t="shared" si="487"/>
        <v>#DIV/0!</v>
      </c>
      <c r="AY748" s="161" t="e">
        <f t="shared" si="488"/>
        <v>#DIV/0!</v>
      </c>
      <c r="AZ748" s="107">
        <f t="shared" si="489"/>
        <v>0</v>
      </c>
      <c r="BA748" s="161" t="e">
        <f t="shared" si="490"/>
        <v>#DIV/0!</v>
      </c>
      <c r="BB748" s="161" t="e">
        <f t="shared" si="491"/>
        <v>#DIV/0!</v>
      </c>
      <c r="BC748" s="161" t="e">
        <f t="shared" si="492"/>
        <v>#DIV/0!</v>
      </c>
      <c r="BD748" s="161" t="e">
        <f t="shared" si="493"/>
        <v>#DIV/0!</v>
      </c>
      <c r="BE748" s="161" t="e">
        <f t="shared" si="494"/>
        <v>#DIV/0!</v>
      </c>
      <c r="BF748" s="107">
        <f t="shared" si="495"/>
        <v>0</v>
      </c>
      <c r="BG748" s="161" t="e">
        <f t="shared" si="496"/>
        <v>#DIV/0!</v>
      </c>
      <c r="BH748" s="161" t="e">
        <f t="shared" si="497"/>
        <v>#DIV/0!</v>
      </c>
      <c r="BI748" s="161" t="e">
        <f t="shared" si="498"/>
        <v>#DIV/0!</v>
      </c>
      <c r="BJ748" s="161" t="e">
        <f t="shared" si="499"/>
        <v>#DIV/0!</v>
      </c>
      <c r="BK748" s="161" t="e">
        <f t="shared" si="500"/>
        <v>#DIV/0!</v>
      </c>
      <c r="BL748" s="107">
        <f t="shared" si="501"/>
        <v>0</v>
      </c>
      <c r="BM748" s="161" t="e">
        <f t="shared" si="502"/>
        <v>#DIV/0!</v>
      </c>
      <c r="BN748" s="161" t="e">
        <f t="shared" si="503"/>
        <v>#DIV/0!</v>
      </c>
      <c r="BO748" s="161" t="e">
        <f t="shared" si="504"/>
        <v>#DIV/0!</v>
      </c>
      <c r="BP748" s="161" t="e">
        <f t="shared" si="505"/>
        <v>#DIV/0!</v>
      </c>
      <c r="BQ748" s="161" t="e">
        <f t="shared" si="506"/>
        <v>#DIV/0!</v>
      </c>
      <c r="BR748" s="107">
        <f t="shared" si="507"/>
        <v>0</v>
      </c>
      <c r="BS748" s="161" t="e">
        <f t="shared" si="508"/>
        <v>#DIV/0!</v>
      </c>
      <c r="BT748" s="161" t="e">
        <f t="shared" si="509"/>
        <v>#DIV/0!</v>
      </c>
      <c r="BU748" s="161" t="e">
        <f t="shared" si="510"/>
        <v>#DIV/0!</v>
      </c>
      <c r="BV748" s="161" t="e">
        <f t="shared" si="511"/>
        <v>#DIV/0!</v>
      </c>
      <c r="BW748" s="161" t="e">
        <f t="shared" si="512"/>
        <v>#DIV/0!</v>
      </c>
      <c r="BX748" s="107">
        <f t="shared" si="513"/>
        <v>0</v>
      </c>
      <c r="BZ748" s="40" t="e">
        <f>VLOOKUP(I748,Lists!$D$2:$D$19,1,FALSE)</f>
        <v>#N/A</v>
      </c>
      <c r="CA748" s="40" t="e">
        <f>VLOOKUP($I748,Blends!$B$2:$B$115,1,FALSE)</f>
        <v>#N/A</v>
      </c>
      <c r="CC748" s="218">
        <f>ROUND(IF($I748="Other HFC Blend",(Z748*$L748*SUMIF(Lists!$E$2:$E$133,'Quarterly Information'!$K748,Exchange_Value)+Z748*$N748*SUMIF(Lists!$E$2:$E$133,'Quarterly Information'!$M748,Exchange_Value)+Z748*$P748*SUMIF(Lists!$E$2:$E$133,'Quarterly Information'!$O748,Exchange_Value)+Z748*$R748*SUMIF(Lists!$E$2:$E$133,'Quarterly Information'!$Q748,Exchange_Value)+Z748*$T748*SUMIF(Lists!$E$2:$E$133,'Quarterly Information'!$S748,Exchange_Value))/1000,Z748*SUMIF(Lists!$E$2:$E$133,$I748,Exchange_Value)/1000),1)</f>
        <v>0</v>
      </c>
      <c r="CD748" s="218">
        <f>ROUND(IF($I748="Other HFC Blend",(AA748*$L748*SUMIF(Lists!$E$2:$E$133,'Quarterly Information'!$K748,Exchange_Value)+AA748*$N748*SUMIF(Lists!$E$2:$E$133,'Quarterly Information'!$M748,Exchange_Value)+AA748*$P748*SUMIF(Lists!$E$2:$E$133,'Quarterly Information'!$O748,Exchange_Value)+AA748*$R748*SUMIF(Lists!$E$2:$E$133,'Quarterly Information'!$Q748,Exchange_Value)+AA748*$T748*SUMIF(Lists!$E$2:$E$133,'Quarterly Information'!$S748,Exchange_Value))/1000,AA748*SUMIF(Lists!$E$2:$E$133,$I748,Exchange_Value)/1000),1)</f>
        <v>0</v>
      </c>
      <c r="CE748" s="218">
        <f>ROUND(IF($I748="Other HFC Blend",(AB748*$L748*SUMIF(Lists!$E$2:$E$133,'Quarterly Information'!$K748,Exchange_Value)+AB748*$N748*SUMIF(Lists!$E$2:$E$133,'Quarterly Information'!$M748,Exchange_Value)+AB748*$P748*SUMIF(Lists!$E$2:$E$133,'Quarterly Information'!$O748,Exchange_Value)+AB748*$R748*SUMIF(Lists!$E$2:$E$133,'Quarterly Information'!$Q748,Exchange_Value)+AB748*$T748*SUMIF(Lists!$E$2:$E$133,'Quarterly Information'!$S748,Exchange_Value))/1000,AB748*SUMIF(Lists!$E$2:$E$133,$I748,Exchange_Value)/1000),1)</f>
        <v>0</v>
      </c>
      <c r="CF748" s="218">
        <f>ROUND(IF($I748="Other HFC Blend",(AC748*$L748*SUMIF(Lists!$E$2:$E$133,'Quarterly Information'!$K748,Exchange_Value)+AC748*$N748*SUMIF(Lists!$E$2:$E$133,'Quarterly Information'!$M748,Exchange_Value)+AC748*$P748*SUMIF(Lists!$E$2:$E$133,'Quarterly Information'!$O748,Exchange_Value)+AC748*$R748*SUMIF(Lists!$E$2:$E$133,'Quarterly Information'!$Q748,Exchange_Value)+AC748*$T748*SUMIF(Lists!$E$2:$E$133,'Quarterly Information'!$S748,Exchange_Value))/1000,AC748*SUMIF(Lists!$E$2:$E$133,$I748,Exchange_Value)/1000),1)</f>
        <v>0</v>
      </c>
      <c r="CG748" s="218">
        <f>ROUND(IF($I748="Other HFC Blend",(AD748*$L748*SUMIF(Lists!$E$2:$E$133,'Quarterly Information'!$K748,Exchange_Value)+AD748*$N748*SUMIF(Lists!$E$2:$E$133,'Quarterly Information'!$M748,Exchange_Value)+AD748*$P748*SUMIF(Lists!$E$2:$E$133,'Quarterly Information'!$O748,Exchange_Value)+AD748*$R748*SUMIF(Lists!$E$2:$E$133,'Quarterly Information'!$Q748,Exchange_Value)+AD748*$T748*SUMIF(Lists!$E$2:$E$133,'Quarterly Information'!$S748,Exchange_Value))/1000,AD748*SUMIF(Lists!$E$2:$E$133,$I748,Exchange_Value)/1000),1)</f>
        <v>0</v>
      </c>
      <c r="CH748" s="218">
        <f>ROUND(IF($I748="Other HFC Blend",(AE748*$L748*SUMIF(Lists!$E$2:$E$133,'Quarterly Information'!$K748,Exchange_Value)+AE748*$N748*SUMIF(Lists!$E$2:$E$133,'Quarterly Information'!$M748,Exchange_Value)+AE748*$P748*SUMIF(Lists!$E$2:$E$133,'Quarterly Information'!$O748,Exchange_Value)+AE748*$R748*SUMIF(Lists!$E$2:$E$133,'Quarterly Information'!$Q748,Exchange_Value)+AE748*$T748*SUMIF(Lists!$E$2:$E$133,'Quarterly Information'!$S748,Exchange_Value))/1000,AE748*SUMIF(Lists!$E$2:$E$133,$I748,Exchange_Value)/1000),1)</f>
        <v>0</v>
      </c>
      <c r="CI748" s="218">
        <f>ROUND(IF($I748="Other HFC Blend",(AF748*$L748*SUMIF(Lists!$E$2:$E$133,'Quarterly Information'!$K748,Exchange_Value)+AF748*$N748*SUMIF(Lists!$E$2:$E$133,'Quarterly Information'!$M748,Exchange_Value)+AF748*$P748*SUMIF(Lists!$E$2:$E$133,'Quarterly Information'!$O748,Exchange_Value)+AF748*$R748*SUMIF(Lists!$E$2:$E$133,'Quarterly Information'!$Q748,Exchange_Value)+AF748*$T748*SUMIF(Lists!$E$2:$E$133,'Quarterly Information'!$S748,Exchange_Value))/1000,AF748*SUMIF(Lists!$E$2:$E$133,$I748,Exchange_Value)/1000),1)</f>
        <v>0</v>
      </c>
    </row>
    <row r="749" spans="1:87" ht="14" x14ac:dyDescent="0.25">
      <c r="A749" s="39">
        <v>707</v>
      </c>
      <c r="B749" s="90" t="str">
        <f t="shared" si="514"/>
        <v/>
      </c>
      <c r="C749" s="159"/>
      <c r="D749" s="91"/>
      <c r="E749" s="174"/>
      <c r="F749" s="92"/>
      <c r="G749" s="93"/>
      <c r="H749" s="94"/>
      <c r="I749" s="92"/>
      <c r="J749" s="200"/>
      <c r="K749" s="210"/>
      <c r="L749" s="95"/>
      <c r="M749" s="92"/>
      <c r="N749" s="95"/>
      <c r="O749" s="92"/>
      <c r="P749" s="95"/>
      <c r="Q749" s="128"/>
      <c r="R749" s="95"/>
      <c r="S749" s="128"/>
      <c r="T749" s="211"/>
      <c r="U749" s="203"/>
      <c r="V749" s="92"/>
      <c r="W749" s="96"/>
      <c r="X749" s="92"/>
      <c r="Y749" s="220"/>
      <c r="Z749" s="226"/>
      <c r="AA749" s="165"/>
      <c r="AB749" s="165"/>
      <c r="AC749" s="165"/>
      <c r="AD749" s="165"/>
      <c r="AE749" s="165"/>
      <c r="AF749" s="168"/>
      <c r="AG749"/>
      <c r="AH749" s="107">
        <f t="shared" si="473"/>
        <v>0</v>
      </c>
      <c r="AI749" s="107">
        <f t="shared" si="474"/>
        <v>0</v>
      </c>
      <c r="AJ749" s="107">
        <f t="shared" si="475"/>
        <v>0</v>
      </c>
      <c r="AK749" s="107">
        <f t="shared" si="476"/>
        <v>0</v>
      </c>
      <c r="AL749" s="107">
        <f t="shared" si="477"/>
        <v>0</v>
      </c>
      <c r="AM749" s="107">
        <f t="shared" si="515"/>
        <v>0</v>
      </c>
      <c r="AO749" s="161" t="e">
        <f t="shared" si="478"/>
        <v>#DIV/0!</v>
      </c>
      <c r="AP749" s="161" t="e">
        <f t="shared" si="479"/>
        <v>#DIV/0!</v>
      </c>
      <c r="AQ749" s="161" t="e">
        <f t="shared" si="480"/>
        <v>#DIV/0!</v>
      </c>
      <c r="AR749" s="161" t="e">
        <f t="shared" si="481"/>
        <v>#DIV/0!</v>
      </c>
      <c r="AS749" s="161" t="e">
        <f t="shared" si="482"/>
        <v>#DIV/0!</v>
      </c>
      <c r="AT749" s="107">
        <f t="shared" si="483"/>
        <v>0</v>
      </c>
      <c r="AU749" s="161" t="e">
        <f t="shared" si="484"/>
        <v>#DIV/0!</v>
      </c>
      <c r="AV749" s="161" t="e">
        <f t="shared" si="485"/>
        <v>#DIV/0!</v>
      </c>
      <c r="AW749" s="161" t="e">
        <f t="shared" si="486"/>
        <v>#DIV/0!</v>
      </c>
      <c r="AX749" s="161" t="e">
        <f t="shared" si="487"/>
        <v>#DIV/0!</v>
      </c>
      <c r="AY749" s="161" t="e">
        <f t="shared" si="488"/>
        <v>#DIV/0!</v>
      </c>
      <c r="AZ749" s="107">
        <f t="shared" si="489"/>
        <v>0</v>
      </c>
      <c r="BA749" s="161" t="e">
        <f t="shared" si="490"/>
        <v>#DIV/0!</v>
      </c>
      <c r="BB749" s="161" t="e">
        <f t="shared" si="491"/>
        <v>#DIV/0!</v>
      </c>
      <c r="BC749" s="161" t="e">
        <f t="shared" si="492"/>
        <v>#DIV/0!</v>
      </c>
      <c r="BD749" s="161" t="e">
        <f t="shared" si="493"/>
        <v>#DIV/0!</v>
      </c>
      <c r="BE749" s="161" t="e">
        <f t="shared" si="494"/>
        <v>#DIV/0!</v>
      </c>
      <c r="BF749" s="107">
        <f t="shared" si="495"/>
        <v>0</v>
      </c>
      <c r="BG749" s="161" t="e">
        <f t="shared" si="496"/>
        <v>#DIV/0!</v>
      </c>
      <c r="BH749" s="161" t="e">
        <f t="shared" si="497"/>
        <v>#DIV/0!</v>
      </c>
      <c r="BI749" s="161" t="e">
        <f t="shared" si="498"/>
        <v>#DIV/0!</v>
      </c>
      <c r="BJ749" s="161" t="e">
        <f t="shared" si="499"/>
        <v>#DIV/0!</v>
      </c>
      <c r="BK749" s="161" t="e">
        <f t="shared" si="500"/>
        <v>#DIV/0!</v>
      </c>
      <c r="BL749" s="107">
        <f t="shared" si="501"/>
        <v>0</v>
      </c>
      <c r="BM749" s="161" t="e">
        <f t="shared" si="502"/>
        <v>#DIV/0!</v>
      </c>
      <c r="BN749" s="161" t="e">
        <f t="shared" si="503"/>
        <v>#DIV/0!</v>
      </c>
      <c r="BO749" s="161" t="e">
        <f t="shared" si="504"/>
        <v>#DIV/0!</v>
      </c>
      <c r="BP749" s="161" t="e">
        <f t="shared" si="505"/>
        <v>#DIV/0!</v>
      </c>
      <c r="BQ749" s="161" t="e">
        <f t="shared" si="506"/>
        <v>#DIV/0!</v>
      </c>
      <c r="BR749" s="107">
        <f t="shared" si="507"/>
        <v>0</v>
      </c>
      <c r="BS749" s="161" t="e">
        <f t="shared" si="508"/>
        <v>#DIV/0!</v>
      </c>
      <c r="BT749" s="161" t="e">
        <f t="shared" si="509"/>
        <v>#DIV/0!</v>
      </c>
      <c r="BU749" s="161" t="e">
        <f t="shared" si="510"/>
        <v>#DIV/0!</v>
      </c>
      <c r="BV749" s="161" t="e">
        <f t="shared" si="511"/>
        <v>#DIV/0!</v>
      </c>
      <c r="BW749" s="161" t="e">
        <f t="shared" si="512"/>
        <v>#DIV/0!</v>
      </c>
      <c r="BX749" s="107">
        <f t="shared" si="513"/>
        <v>0</v>
      </c>
      <c r="BZ749" s="40" t="e">
        <f>VLOOKUP(I749,Lists!$D$2:$D$19,1,FALSE)</f>
        <v>#N/A</v>
      </c>
      <c r="CA749" s="40" t="e">
        <f>VLOOKUP($I749,Blends!$B$2:$B$115,1,FALSE)</f>
        <v>#N/A</v>
      </c>
      <c r="CC749" s="218">
        <f>ROUND(IF($I749="Other HFC Blend",(Z749*$L749*SUMIF(Lists!$E$2:$E$133,'Quarterly Information'!$K749,Exchange_Value)+Z749*$N749*SUMIF(Lists!$E$2:$E$133,'Quarterly Information'!$M749,Exchange_Value)+Z749*$P749*SUMIF(Lists!$E$2:$E$133,'Quarterly Information'!$O749,Exchange_Value)+Z749*$R749*SUMIF(Lists!$E$2:$E$133,'Quarterly Information'!$Q749,Exchange_Value)+Z749*$T749*SUMIF(Lists!$E$2:$E$133,'Quarterly Information'!$S749,Exchange_Value))/1000,Z749*SUMIF(Lists!$E$2:$E$133,$I749,Exchange_Value)/1000),1)</f>
        <v>0</v>
      </c>
      <c r="CD749" s="218">
        <f>ROUND(IF($I749="Other HFC Blend",(AA749*$L749*SUMIF(Lists!$E$2:$E$133,'Quarterly Information'!$K749,Exchange_Value)+AA749*$N749*SUMIF(Lists!$E$2:$E$133,'Quarterly Information'!$M749,Exchange_Value)+AA749*$P749*SUMIF(Lists!$E$2:$E$133,'Quarterly Information'!$O749,Exchange_Value)+AA749*$R749*SUMIF(Lists!$E$2:$E$133,'Quarterly Information'!$Q749,Exchange_Value)+AA749*$T749*SUMIF(Lists!$E$2:$E$133,'Quarterly Information'!$S749,Exchange_Value))/1000,AA749*SUMIF(Lists!$E$2:$E$133,$I749,Exchange_Value)/1000),1)</f>
        <v>0</v>
      </c>
      <c r="CE749" s="218">
        <f>ROUND(IF($I749="Other HFC Blend",(AB749*$L749*SUMIF(Lists!$E$2:$E$133,'Quarterly Information'!$K749,Exchange_Value)+AB749*$N749*SUMIF(Lists!$E$2:$E$133,'Quarterly Information'!$M749,Exchange_Value)+AB749*$P749*SUMIF(Lists!$E$2:$E$133,'Quarterly Information'!$O749,Exchange_Value)+AB749*$R749*SUMIF(Lists!$E$2:$E$133,'Quarterly Information'!$Q749,Exchange_Value)+AB749*$T749*SUMIF(Lists!$E$2:$E$133,'Quarterly Information'!$S749,Exchange_Value))/1000,AB749*SUMIF(Lists!$E$2:$E$133,$I749,Exchange_Value)/1000),1)</f>
        <v>0</v>
      </c>
      <c r="CF749" s="218">
        <f>ROUND(IF($I749="Other HFC Blend",(AC749*$L749*SUMIF(Lists!$E$2:$E$133,'Quarterly Information'!$K749,Exchange_Value)+AC749*$N749*SUMIF(Lists!$E$2:$E$133,'Quarterly Information'!$M749,Exchange_Value)+AC749*$P749*SUMIF(Lists!$E$2:$E$133,'Quarterly Information'!$O749,Exchange_Value)+AC749*$R749*SUMIF(Lists!$E$2:$E$133,'Quarterly Information'!$Q749,Exchange_Value)+AC749*$T749*SUMIF(Lists!$E$2:$E$133,'Quarterly Information'!$S749,Exchange_Value))/1000,AC749*SUMIF(Lists!$E$2:$E$133,$I749,Exchange_Value)/1000),1)</f>
        <v>0</v>
      </c>
      <c r="CG749" s="218">
        <f>ROUND(IF($I749="Other HFC Blend",(AD749*$L749*SUMIF(Lists!$E$2:$E$133,'Quarterly Information'!$K749,Exchange_Value)+AD749*$N749*SUMIF(Lists!$E$2:$E$133,'Quarterly Information'!$M749,Exchange_Value)+AD749*$P749*SUMIF(Lists!$E$2:$E$133,'Quarterly Information'!$O749,Exchange_Value)+AD749*$R749*SUMIF(Lists!$E$2:$E$133,'Quarterly Information'!$Q749,Exchange_Value)+AD749*$T749*SUMIF(Lists!$E$2:$E$133,'Quarterly Information'!$S749,Exchange_Value))/1000,AD749*SUMIF(Lists!$E$2:$E$133,$I749,Exchange_Value)/1000),1)</f>
        <v>0</v>
      </c>
      <c r="CH749" s="218">
        <f>ROUND(IF($I749="Other HFC Blend",(AE749*$L749*SUMIF(Lists!$E$2:$E$133,'Quarterly Information'!$K749,Exchange_Value)+AE749*$N749*SUMIF(Lists!$E$2:$E$133,'Quarterly Information'!$M749,Exchange_Value)+AE749*$P749*SUMIF(Lists!$E$2:$E$133,'Quarterly Information'!$O749,Exchange_Value)+AE749*$R749*SUMIF(Lists!$E$2:$E$133,'Quarterly Information'!$Q749,Exchange_Value)+AE749*$T749*SUMIF(Lists!$E$2:$E$133,'Quarterly Information'!$S749,Exchange_Value))/1000,AE749*SUMIF(Lists!$E$2:$E$133,$I749,Exchange_Value)/1000),1)</f>
        <v>0</v>
      </c>
      <c r="CI749" s="218">
        <f>ROUND(IF($I749="Other HFC Blend",(AF749*$L749*SUMIF(Lists!$E$2:$E$133,'Quarterly Information'!$K749,Exchange_Value)+AF749*$N749*SUMIF(Lists!$E$2:$E$133,'Quarterly Information'!$M749,Exchange_Value)+AF749*$P749*SUMIF(Lists!$E$2:$E$133,'Quarterly Information'!$O749,Exchange_Value)+AF749*$R749*SUMIF(Lists!$E$2:$E$133,'Quarterly Information'!$Q749,Exchange_Value)+AF749*$T749*SUMIF(Lists!$E$2:$E$133,'Quarterly Information'!$S749,Exchange_Value))/1000,AF749*SUMIF(Lists!$E$2:$E$133,$I749,Exchange_Value)/1000),1)</f>
        <v>0</v>
      </c>
    </row>
    <row r="750" spans="1:87" ht="14" x14ac:dyDescent="0.25">
      <c r="A750" s="39">
        <v>708</v>
      </c>
      <c r="B750" s="90" t="str">
        <f t="shared" si="514"/>
        <v/>
      </c>
      <c r="C750" s="159"/>
      <c r="D750" s="91"/>
      <c r="E750" s="174"/>
      <c r="F750" s="92"/>
      <c r="G750" s="93"/>
      <c r="H750" s="94"/>
      <c r="I750" s="92"/>
      <c r="J750" s="200"/>
      <c r="K750" s="210"/>
      <c r="L750" s="95"/>
      <c r="M750" s="92"/>
      <c r="N750" s="95"/>
      <c r="O750" s="92"/>
      <c r="P750" s="95"/>
      <c r="Q750" s="128"/>
      <c r="R750" s="95"/>
      <c r="S750" s="128"/>
      <c r="T750" s="211"/>
      <c r="U750" s="203"/>
      <c r="V750" s="92"/>
      <c r="W750" s="96"/>
      <c r="X750" s="92"/>
      <c r="Y750" s="220"/>
      <c r="Z750" s="226"/>
      <c r="AA750" s="165"/>
      <c r="AB750" s="165"/>
      <c r="AC750" s="165"/>
      <c r="AD750" s="165"/>
      <c r="AE750" s="165"/>
      <c r="AF750" s="168"/>
      <c r="AG750"/>
      <c r="AH750" s="107">
        <f t="shared" si="473"/>
        <v>0</v>
      </c>
      <c r="AI750" s="107">
        <f t="shared" si="474"/>
        <v>0</v>
      </c>
      <c r="AJ750" s="107">
        <f t="shared" si="475"/>
        <v>0</v>
      </c>
      <c r="AK750" s="107">
        <f t="shared" si="476"/>
        <v>0</v>
      </c>
      <c r="AL750" s="107">
        <f t="shared" si="477"/>
        <v>0</v>
      </c>
      <c r="AM750" s="107">
        <f t="shared" si="515"/>
        <v>0</v>
      </c>
      <c r="AO750" s="161" t="e">
        <f t="shared" si="478"/>
        <v>#DIV/0!</v>
      </c>
      <c r="AP750" s="161" t="e">
        <f t="shared" si="479"/>
        <v>#DIV/0!</v>
      </c>
      <c r="AQ750" s="161" t="e">
        <f t="shared" si="480"/>
        <v>#DIV/0!</v>
      </c>
      <c r="AR750" s="161" t="e">
        <f t="shared" si="481"/>
        <v>#DIV/0!</v>
      </c>
      <c r="AS750" s="161" t="e">
        <f t="shared" si="482"/>
        <v>#DIV/0!</v>
      </c>
      <c r="AT750" s="107">
        <f t="shared" si="483"/>
        <v>0</v>
      </c>
      <c r="AU750" s="161" t="e">
        <f t="shared" si="484"/>
        <v>#DIV/0!</v>
      </c>
      <c r="AV750" s="161" t="e">
        <f t="shared" si="485"/>
        <v>#DIV/0!</v>
      </c>
      <c r="AW750" s="161" t="e">
        <f t="shared" si="486"/>
        <v>#DIV/0!</v>
      </c>
      <c r="AX750" s="161" t="e">
        <f t="shared" si="487"/>
        <v>#DIV/0!</v>
      </c>
      <c r="AY750" s="161" t="e">
        <f t="shared" si="488"/>
        <v>#DIV/0!</v>
      </c>
      <c r="AZ750" s="107">
        <f t="shared" si="489"/>
        <v>0</v>
      </c>
      <c r="BA750" s="161" t="e">
        <f t="shared" si="490"/>
        <v>#DIV/0!</v>
      </c>
      <c r="BB750" s="161" t="e">
        <f t="shared" si="491"/>
        <v>#DIV/0!</v>
      </c>
      <c r="BC750" s="161" t="e">
        <f t="shared" si="492"/>
        <v>#DIV/0!</v>
      </c>
      <c r="BD750" s="161" t="e">
        <f t="shared" si="493"/>
        <v>#DIV/0!</v>
      </c>
      <c r="BE750" s="161" t="e">
        <f t="shared" si="494"/>
        <v>#DIV/0!</v>
      </c>
      <c r="BF750" s="107">
        <f t="shared" si="495"/>
        <v>0</v>
      </c>
      <c r="BG750" s="161" t="e">
        <f t="shared" si="496"/>
        <v>#DIV/0!</v>
      </c>
      <c r="BH750" s="161" t="e">
        <f t="shared" si="497"/>
        <v>#DIV/0!</v>
      </c>
      <c r="BI750" s="161" t="e">
        <f t="shared" si="498"/>
        <v>#DIV/0!</v>
      </c>
      <c r="BJ750" s="161" t="e">
        <f t="shared" si="499"/>
        <v>#DIV/0!</v>
      </c>
      <c r="BK750" s="161" t="e">
        <f t="shared" si="500"/>
        <v>#DIV/0!</v>
      </c>
      <c r="BL750" s="107">
        <f t="shared" si="501"/>
        <v>0</v>
      </c>
      <c r="BM750" s="161" t="e">
        <f t="shared" si="502"/>
        <v>#DIV/0!</v>
      </c>
      <c r="BN750" s="161" t="e">
        <f t="shared" si="503"/>
        <v>#DIV/0!</v>
      </c>
      <c r="BO750" s="161" t="e">
        <f t="shared" si="504"/>
        <v>#DIV/0!</v>
      </c>
      <c r="BP750" s="161" t="e">
        <f t="shared" si="505"/>
        <v>#DIV/0!</v>
      </c>
      <c r="BQ750" s="161" t="e">
        <f t="shared" si="506"/>
        <v>#DIV/0!</v>
      </c>
      <c r="BR750" s="107">
        <f t="shared" si="507"/>
        <v>0</v>
      </c>
      <c r="BS750" s="161" t="e">
        <f t="shared" si="508"/>
        <v>#DIV/0!</v>
      </c>
      <c r="BT750" s="161" t="e">
        <f t="shared" si="509"/>
        <v>#DIV/0!</v>
      </c>
      <c r="BU750" s="161" t="e">
        <f t="shared" si="510"/>
        <v>#DIV/0!</v>
      </c>
      <c r="BV750" s="161" t="e">
        <f t="shared" si="511"/>
        <v>#DIV/0!</v>
      </c>
      <c r="BW750" s="161" t="e">
        <f t="shared" si="512"/>
        <v>#DIV/0!</v>
      </c>
      <c r="BX750" s="107">
        <f t="shared" si="513"/>
        <v>0</v>
      </c>
      <c r="BZ750" s="40" t="e">
        <f>VLOOKUP(I750,Lists!$D$2:$D$19,1,FALSE)</f>
        <v>#N/A</v>
      </c>
      <c r="CA750" s="40" t="e">
        <f>VLOOKUP($I750,Blends!$B$2:$B$115,1,FALSE)</f>
        <v>#N/A</v>
      </c>
      <c r="CC750" s="218">
        <f>ROUND(IF($I750="Other HFC Blend",(Z750*$L750*SUMIF(Lists!$E$2:$E$133,'Quarterly Information'!$K750,Exchange_Value)+Z750*$N750*SUMIF(Lists!$E$2:$E$133,'Quarterly Information'!$M750,Exchange_Value)+Z750*$P750*SUMIF(Lists!$E$2:$E$133,'Quarterly Information'!$O750,Exchange_Value)+Z750*$R750*SUMIF(Lists!$E$2:$E$133,'Quarterly Information'!$Q750,Exchange_Value)+Z750*$T750*SUMIF(Lists!$E$2:$E$133,'Quarterly Information'!$S750,Exchange_Value))/1000,Z750*SUMIF(Lists!$E$2:$E$133,$I750,Exchange_Value)/1000),1)</f>
        <v>0</v>
      </c>
      <c r="CD750" s="218">
        <f>ROUND(IF($I750="Other HFC Blend",(AA750*$L750*SUMIF(Lists!$E$2:$E$133,'Quarterly Information'!$K750,Exchange_Value)+AA750*$N750*SUMIF(Lists!$E$2:$E$133,'Quarterly Information'!$M750,Exchange_Value)+AA750*$P750*SUMIF(Lists!$E$2:$E$133,'Quarterly Information'!$O750,Exchange_Value)+AA750*$R750*SUMIF(Lists!$E$2:$E$133,'Quarterly Information'!$Q750,Exchange_Value)+AA750*$T750*SUMIF(Lists!$E$2:$E$133,'Quarterly Information'!$S750,Exchange_Value))/1000,AA750*SUMIF(Lists!$E$2:$E$133,$I750,Exchange_Value)/1000),1)</f>
        <v>0</v>
      </c>
      <c r="CE750" s="218">
        <f>ROUND(IF($I750="Other HFC Blend",(AB750*$L750*SUMIF(Lists!$E$2:$E$133,'Quarterly Information'!$K750,Exchange_Value)+AB750*$N750*SUMIF(Lists!$E$2:$E$133,'Quarterly Information'!$M750,Exchange_Value)+AB750*$P750*SUMIF(Lists!$E$2:$E$133,'Quarterly Information'!$O750,Exchange_Value)+AB750*$R750*SUMIF(Lists!$E$2:$E$133,'Quarterly Information'!$Q750,Exchange_Value)+AB750*$T750*SUMIF(Lists!$E$2:$E$133,'Quarterly Information'!$S750,Exchange_Value))/1000,AB750*SUMIF(Lists!$E$2:$E$133,$I750,Exchange_Value)/1000),1)</f>
        <v>0</v>
      </c>
      <c r="CF750" s="218">
        <f>ROUND(IF($I750="Other HFC Blend",(AC750*$L750*SUMIF(Lists!$E$2:$E$133,'Quarterly Information'!$K750,Exchange_Value)+AC750*$N750*SUMIF(Lists!$E$2:$E$133,'Quarterly Information'!$M750,Exchange_Value)+AC750*$P750*SUMIF(Lists!$E$2:$E$133,'Quarterly Information'!$O750,Exchange_Value)+AC750*$R750*SUMIF(Lists!$E$2:$E$133,'Quarterly Information'!$Q750,Exchange_Value)+AC750*$T750*SUMIF(Lists!$E$2:$E$133,'Quarterly Information'!$S750,Exchange_Value))/1000,AC750*SUMIF(Lists!$E$2:$E$133,$I750,Exchange_Value)/1000),1)</f>
        <v>0</v>
      </c>
      <c r="CG750" s="218">
        <f>ROUND(IF($I750="Other HFC Blend",(AD750*$L750*SUMIF(Lists!$E$2:$E$133,'Quarterly Information'!$K750,Exchange_Value)+AD750*$N750*SUMIF(Lists!$E$2:$E$133,'Quarterly Information'!$M750,Exchange_Value)+AD750*$P750*SUMIF(Lists!$E$2:$E$133,'Quarterly Information'!$O750,Exchange_Value)+AD750*$R750*SUMIF(Lists!$E$2:$E$133,'Quarterly Information'!$Q750,Exchange_Value)+AD750*$T750*SUMIF(Lists!$E$2:$E$133,'Quarterly Information'!$S750,Exchange_Value))/1000,AD750*SUMIF(Lists!$E$2:$E$133,$I750,Exchange_Value)/1000),1)</f>
        <v>0</v>
      </c>
      <c r="CH750" s="218">
        <f>ROUND(IF($I750="Other HFC Blend",(AE750*$L750*SUMIF(Lists!$E$2:$E$133,'Quarterly Information'!$K750,Exchange_Value)+AE750*$N750*SUMIF(Lists!$E$2:$E$133,'Quarterly Information'!$M750,Exchange_Value)+AE750*$P750*SUMIF(Lists!$E$2:$E$133,'Quarterly Information'!$O750,Exchange_Value)+AE750*$R750*SUMIF(Lists!$E$2:$E$133,'Quarterly Information'!$Q750,Exchange_Value)+AE750*$T750*SUMIF(Lists!$E$2:$E$133,'Quarterly Information'!$S750,Exchange_Value))/1000,AE750*SUMIF(Lists!$E$2:$E$133,$I750,Exchange_Value)/1000),1)</f>
        <v>0</v>
      </c>
      <c r="CI750" s="218">
        <f>ROUND(IF($I750="Other HFC Blend",(AF750*$L750*SUMIF(Lists!$E$2:$E$133,'Quarterly Information'!$K750,Exchange_Value)+AF750*$N750*SUMIF(Lists!$E$2:$E$133,'Quarterly Information'!$M750,Exchange_Value)+AF750*$P750*SUMIF(Lists!$E$2:$E$133,'Quarterly Information'!$O750,Exchange_Value)+AF750*$R750*SUMIF(Lists!$E$2:$E$133,'Quarterly Information'!$Q750,Exchange_Value)+AF750*$T750*SUMIF(Lists!$E$2:$E$133,'Quarterly Information'!$S750,Exchange_Value))/1000,AF750*SUMIF(Lists!$E$2:$E$133,$I750,Exchange_Value)/1000),1)</f>
        <v>0</v>
      </c>
    </row>
    <row r="751" spans="1:87" ht="14" x14ac:dyDescent="0.25">
      <c r="A751" s="39">
        <v>709</v>
      </c>
      <c r="B751" s="90" t="str">
        <f t="shared" si="514"/>
        <v/>
      </c>
      <c r="C751" s="159"/>
      <c r="D751" s="91"/>
      <c r="E751" s="174"/>
      <c r="F751" s="92"/>
      <c r="G751" s="93"/>
      <c r="H751" s="94"/>
      <c r="I751" s="92"/>
      <c r="J751" s="200"/>
      <c r="K751" s="210"/>
      <c r="L751" s="95"/>
      <c r="M751" s="92"/>
      <c r="N751" s="95"/>
      <c r="O751" s="92"/>
      <c r="P751" s="95"/>
      <c r="Q751" s="128"/>
      <c r="R751" s="95"/>
      <c r="S751" s="128"/>
      <c r="T751" s="211"/>
      <c r="U751" s="203"/>
      <c r="V751" s="92"/>
      <c r="W751" s="96"/>
      <c r="X751" s="92"/>
      <c r="Y751" s="220"/>
      <c r="Z751" s="226"/>
      <c r="AA751" s="165"/>
      <c r="AB751" s="165"/>
      <c r="AC751" s="165"/>
      <c r="AD751" s="165"/>
      <c r="AE751" s="165"/>
      <c r="AF751" s="168"/>
      <c r="AG751"/>
      <c r="AH751" s="107">
        <f t="shared" si="473"/>
        <v>0</v>
      </c>
      <c r="AI751" s="107">
        <f t="shared" si="474"/>
        <v>0</v>
      </c>
      <c r="AJ751" s="107">
        <f t="shared" si="475"/>
        <v>0</v>
      </c>
      <c r="AK751" s="107">
        <f t="shared" si="476"/>
        <v>0</v>
      </c>
      <c r="AL751" s="107">
        <f t="shared" si="477"/>
        <v>0</v>
      </c>
      <c r="AM751" s="107">
        <f t="shared" si="515"/>
        <v>0</v>
      </c>
      <c r="AO751" s="161" t="e">
        <f t="shared" si="478"/>
        <v>#DIV/0!</v>
      </c>
      <c r="AP751" s="161" t="e">
        <f t="shared" si="479"/>
        <v>#DIV/0!</v>
      </c>
      <c r="AQ751" s="161" t="e">
        <f t="shared" si="480"/>
        <v>#DIV/0!</v>
      </c>
      <c r="AR751" s="161" t="e">
        <f t="shared" si="481"/>
        <v>#DIV/0!</v>
      </c>
      <c r="AS751" s="161" t="e">
        <f t="shared" si="482"/>
        <v>#DIV/0!</v>
      </c>
      <c r="AT751" s="107">
        <f t="shared" si="483"/>
        <v>0</v>
      </c>
      <c r="AU751" s="161" t="e">
        <f t="shared" si="484"/>
        <v>#DIV/0!</v>
      </c>
      <c r="AV751" s="161" t="e">
        <f t="shared" si="485"/>
        <v>#DIV/0!</v>
      </c>
      <c r="AW751" s="161" t="e">
        <f t="shared" si="486"/>
        <v>#DIV/0!</v>
      </c>
      <c r="AX751" s="161" t="e">
        <f t="shared" si="487"/>
        <v>#DIV/0!</v>
      </c>
      <c r="AY751" s="161" t="e">
        <f t="shared" si="488"/>
        <v>#DIV/0!</v>
      </c>
      <c r="AZ751" s="107">
        <f t="shared" si="489"/>
        <v>0</v>
      </c>
      <c r="BA751" s="161" t="e">
        <f t="shared" si="490"/>
        <v>#DIV/0!</v>
      </c>
      <c r="BB751" s="161" t="e">
        <f t="shared" si="491"/>
        <v>#DIV/0!</v>
      </c>
      <c r="BC751" s="161" t="e">
        <f t="shared" si="492"/>
        <v>#DIV/0!</v>
      </c>
      <c r="BD751" s="161" t="e">
        <f t="shared" si="493"/>
        <v>#DIV/0!</v>
      </c>
      <c r="BE751" s="161" t="e">
        <f t="shared" si="494"/>
        <v>#DIV/0!</v>
      </c>
      <c r="BF751" s="107">
        <f t="shared" si="495"/>
        <v>0</v>
      </c>
      <c r="BG751" s="161" t="e">
        <f t="shared" si="496"/>
        <v>#DIV/0!</v>
      </c>
      <c r="BH751" s="161" t="e">
        <f t="shared" si="497"/>
        <v>#DIV/0!</v>
      </c>
      <c r="BI751" s="161" t="e">
        <f t="shared" si="498"/>
        <v>#DIV/0!</v>
      </c>
      <c r="BJ751" s="161" t="e">
        <f t="shared" si="499"/>
        <v>#DIV/0!</v>
      </c>
      <c r="BK751" s="161" t="e">
        <f t="shared" si="500"/>
        <v>#DIV/0!</v>
      </c>
      <c r="BL751" s="107">
        <f t="shared" si="501"/>
        <v>0</v>
      </c>
      <c r="BM751" s="161" t="e">
        <f t="shared" si="502"/>
        <v>#DIV/0!</v>
      </c>
      <c r="BN751" s="161" t="e">
        <f t="shared" si="503"/>
        <v>#DIV/0!</v>
      </c>
      <c r="BO751" s="161" t="e">
        <f t="shared" si="504"/>
        <v>#DIV/0!</v>
      </c>
      <c r="BP751" s="161" t="e">
        <f t="shared" si="505"/>
        <v>#DIV/0!</v>
      </c>
      <c r="BQ751" s="161" t="e">
        <f t="shared" si="506"/>
        <v>#DIV/0!</v>
      </c>
      <c r="BR751" s="107">
        <f t="shared" si="507"/>
        <v>0</v>
      </c>
      <c r="BS751" s="161" t="e">
        <f t="shared" si="508"/>
        <v>#DIV/0!</v>
      </c>
      <c r="BT751" s="161" t="e">
        <f t="shared" si="509"/>
        <v>#DIV/0!</v>
      </c>
      <c r="BU751" s="161" t="e">
        <f t="shared" si="510"/>
        <v>#DIV/0!</v>
      </c>
      <c r="BV751" s="161" t="e">
        <f t="shared" si="511"/>
        <v>#DIV/0!</v>
      </c>
      <c r="BW751" s="161" t="e">
        <f t="shared" si="512"/>
        <v>#DIV/0!</v>
      </c>
      <c r="BX751" s="107">
        <f t="shared" si="513"/>
        <v>0</v>
      </c>
      <c r="BZ751" s="40" t="e">
        <f>VLOOKUP(I751,Lists!$D$2:$D$19,1,FALSE)</f>
        <v>#N/A</v>
      </c>
      <c r="CA751" s="40" t="e">
        <f>VLOOKUP($I751,Blends!$B$2:$B$115,1,FALSE)</f>
        <v>#N/A</v>
      </c>
      <c r="CC751" s="218">
        <f>ROUND(IF($I751="Other HFC Blend",(Z751*$L751*SUMIF(Lists!$E$2:$E$133,'Quarterly Information'!$K751,Exchange_Value)+Z751*$N751*SUMIF(Lists!$E$2:$E$133,'Quarterly Information'!$M751,Exchange_Value)+Z751*$P751*SUMIF(Lists!$E$2:$E$133,'Quarterly Information'!$O751,Exchange_Value)+Z751*$R751*SUMIF(Lists!$E$2:$E$133,'Quarterly Information'!$Q751,Exchange_Value)+Z751*$T751*SUMIF(Lists!$E$2:$E$133,'Quarterly Information'!$S751,Exchange_Value))/1000,Z751*SUMIF(Lists!$E$2:$E$133,$I751,Exchange_Value)/1000),1)</f>
        <v>0</v>
      </c>
      <c r="CD751" s="218">
        <f>ROUND(IF($I751="Other HFC Blend",(AA751*$L751*SUMIF(Lists!$E$2:$E$133,'Quarterly Information'!$K751,Exchange_Value)+AA751*$N751*SUMIF(Lists!$E$2:$E$133,'Quarterly Information'!$M751,Exchange_Value)+AA751*$P751*SUMIF(Lists!$E$2:$E$133,'Quarterly Information'!$O751,Exchange_Value)+AA751*$R751*SUMIF(Lists!$E$2:$E$133,'Quarterly Information'!$Q751,Exchange_Value)+AA751*$T751*SUMIF(Lists!$E$2:$E$133,'Quarterly Information'!$S751,Exchange_Value))/1000,AA751*SUMIF(Lists!$E$2:$E$133,$I751,Exchange_Value)/1000),1)</f>
        <v>0</v>
      </c>
      <c r="CE751" s="218">
        <f>ROUND(IF($I751="Other HFC Blend",(AB751*$L751*SUMIF(Lists!$E$2:$E$133,'Quarterly Information'!$K751,Exchange_Value)+AB751*$N751*SUMIF(Lists!$E$2:$E$133,'Quarterly Information'!$M751,Exchange_Value)+AB751*$P751*SUMIF(Lists!$E$2:$E$133,'Quarterly Information'!$O751,Exchange_Value)+AB751*$R751*SUMIF(Lists!$E$2:$E$133,'Quarterly Information'!$Q751,Exchange_Value)+AB751*$T751*SUMIF(Lists!$E$2:$E$133,'Quarterly Information'!$S751,Exchange_Value))/1000,AB751*SUMIF(Lists!$E$2:$E$133,$I751,Exchange_Value)/1000),1)</f>
        <v>0</v>
      </c>
      <c r="CF751" s="218">
        <f>ROUND(IF($I751="Other HFC Blend",(AC751*$L751*SUMIF(Lists!$E$2:$E$133,'Quarterly Information'!$K751,Exchange_Value)+AC751*$N751*SUMIF(Lists!$E$2:$E$133,'Quarterly Information'!$M751,Exchange_Value)+AC751*$P751*SUMIF(Lists!$E$2:$E$133,'Quarterly Information'!$O751,Exchange_Value)+AC751*$R751*SUMIF(Lists!$E$2:$E$133,'Quarterly Information'!$Q751,Exchange_Value)+AC751*$T751*SUMIF(Lists!$E$2:$E$133,'Quarterly Information'!$S751,Exchange_Value))/1000,AC751*SUMIF(Lists!$E$2:$E$133,$I751,Exchange_Value)/1000),1)</f>
        <v>0</v>
      </c>
      <c r="CG751" s="218">
        <f>ROUND(IF($I751="Other HFC Blend",(AD751*$L751*SUMIF(Lists!$E$2:$E$133,'Quarterly Information'!$K751,Exchange_Value)+AD751*$N751*SUMIF(Lists!$E$2:$E$133,'Quarterly Information'!$M751,Exchange_Value)+AD751*$P751*SUMIF(Lists!$E$2:$E$133,'Quarterly Information'!$O751,Exchange_Value)+AD751*$R751*SUMIF(Lists!$E$2:$E$133,'Quarterly Information'!$Q751,Exchange_Value)+AD751*$T751*SUMIF(Lists!$E$2:$E$133,'Quarterly Information'!$S751,Exchange_Value))/1000,AD751*SUMIF(Lists!$E$2:$E$133,$I751,Exchange_Value)/1000),1)</f>
        <v>0</v>
      </c>
      <c r="CH751" s="218">
        <f>ROUND(IF($I751="Other HFC Blend",(AE751*$L751*SUMIF(Lists!$E$2:$E$133,'Quarterly Information'!$K751,Exchange_Value)+AE751*$N751*SUMIF(Lists!$E$2:$E$133,'Quarterly Information'!$M751,Exchange_Value)+AE751*$P751*SUMIF(Lists!$E$2:$E$133,'Quarterly Information'!$O751,Exchange_Value)+AE751*$R751*SUMIF(Lists!$E$2:$E$133,'Quarterly Information'!$Q751,Exchange_Value)+AE751*$T751*SUMIF(Lists!$E$2:$E$133,'Quarterly Information'!$S751,Exchange_Value))/1000,AE751*SUMIF(Lists!$E$2:$E$133,$I751,Exchange_Value)/1000),1)</f>
        <v>0</v>
      </c>
      <c r="CI751" s="218">
        <f>ROUND(IF($I751="Other HFC Blend",(AF751*$L751*SUMIF(Lists!$E$2:$E$133,'Quarterly Information'!$K751,Exchange_Value)+AF751*$N751*SUMIF(Lists!$E$2:$E$133,'Quarterly Information'!$M751,Exchange_Value)+AF751*$P751*SUMIF(Lists!$E$2:$E$133,'Quarterly Information'!$O751,Exchange_Value)+AF751*$R751*SUMIF(Lists!$E$2:$E$133,'Quarterly Information'!$Q751,Exchange_Value)+AF751*$T751*SUMIF(Lists!$E$2:$E$133,'Quarterly Information'!$S751,Exchange_Value))/1000,AF751*SUMIF(Lists!$E$2:$E$133,$I751,Exchange_Value)/1000),1)</f>
        <v>0</v>
      </c>
    </row>
    <row r="752" spans="1:87" ht="14" x14ac:dyDescent="0.25">
      <c r="A752" s="39">
        <v>710</v>
      </c>
      <c r="B752" s="90" t="str">
        <f t="shared" si="514"/>
        <v/>
      </c>
      <c r="C752" s="159"/>
      <c r="D752" s="91"/>
      <c r="E752" s="174"/>
      <c r="F752" s="92"/>
      <c r="G752" s="93"/>
      <c r="H752" s="94"/>
      <c r="I752" s="92"/>
      <c r="J752" s="200"/>
      <c r="K752" s="210"/>
      <c r="L752" s="95"/>
      <c r="M752" s="92"/>
      <c r="N752" s="95"/>
      <c r="O752" s="92"/>
      <c r="P752" s="95"/>
      <c r="Q752" s="128"/>
      <c r="R752" s="95"/>
      <c r="S752" s="128"/>
      <c r="T752" s="211"/>
      <c r="U752" s="203"/>
      <c r="V752" s="92"/>
      <c r="W752" s="96"/>
      <c r="X752" s="92"/>
      <c r="Y752" s="220"/>
      <c r="Z752" s="226"/>
      <c r="AA752" s="165"/>
      <c r="AB752" s="165"/>
      <c r="AC752" s="165"/>
      <c r="AD752" s="165"/>
      <c r="AE752" s="165"/>
      <c r="AF752" s="168"/>
      <c r="AG752"/>
      <c r="AH752" s="107">
        <f t="shared" si="473"/>
        <v>0</v>
      </c>
      <c r="AI752" s="107">
        <f t="shared" si="474"/>
        <v>0</v>
      </c>
      <c r="AJ752" s="107">
        <f t="shared" si="475"/>
        <v>0</v>
      </c>
      <c r="AK752" s="107">
        <f t="shared" si="476"/>
        <v>0</v>
      </c>
      <c r="AL752" s="107">
        <f t="shared" si="477"/>
        <v>0</v>
      </c>
      <c r="AM752" s="107">
        <f t="shared" si="515"/>
        <v>0</v>
      </c>
      <c r="AO752" s="161" t="e">
        <f t="shared" si="478"/>
        <v>#DIV/0!</v>
      </c>
      <c r="AP752" s="161" t="e">
        <f t="shared" si="479"/>
        <v>#DIV/0!</v>
      </c>
      <c r="AQ752" s="161" t="e">
        <f t="shared" si="480"/>
        <v>#DIV/0!</v>
      </c>
      <c r="AR752" s="161" t="e">
        <f t="shared" si="481"/>
        <v>#DIV/0!</v>
      </c>
      <c r="AS752" s="161" t="e">
        <f t="shared" si="482"/>
        <v>#DIV/0!</v>
      </c>
      <c r="AT752" s="107">
        <f t="shared" si="483"/>
        <v>0</v>
      </c>
      <c r="AU752" s="161" t="e">
        <f t="shared" si="484"/>
        <v>#DIV/0!</v>
      </c>
      <c r="AV752" s="161" t="e">
        <f t="shared" si="485"/>
        <v>#DIV/0!</v>
      </c>
      <c r="AW752" s="161" t="e">
        <f t="shared" si="486"/>
        <v>#DIV/0!</v>
      </c>
      <c r="AX752" s="161" t="e">
        <f t="shared" si="487"/>
        <v>#DIV/0!</v>
      </c>
      <c r="AY752" s="161" t="e">
        <f t="shared" si="488"/>
        <v>#DIV/0!</v>
      </c>
      <c r="AZ752" s="107">
        <f t="shared" si="489"/>
        <v>0</v>
      </c>
      <c r="BA752" s="161" t="e">
        <f t="shared" si="490"/>
        <v>#DIV/0!</v>
      </c>
      <c r="BB752" s="161" t="e">
        <f t="shared" si="491"/>
        <v>#DIV/0!</v>
      </c>
      <c r="BC752" s="161" t="e">
        <f t="shared" si="492"/>
        <v>#DIV/0!</v>
      </c>
      <c r="BD752" s="161" t="e">
        <f t="shared" si="493"/>
        <v>#DIV/0!</v>
      </c>
      <c r="BE752" s="161" t="e">
        <f t="shared" si="494"/>
        <v>#DIV/0!</v>
      </c>
      <c r="BF752" s="107">
        <f t="shared" si="495"/>
        <v>0</v>
      </c>
      <c r="BG752" s="161" t="e">
        <f t="shared" si="496"/>
        <v>#DIV/0!</v>
      </c>
      <c r="BH752" s="161" t="e">
        <f t="shared" si="497"/>
        <v>#DIV/0!</v>
      </c>
      <c r="BI752" s="161" t="e">
        <f t="shared" si="498"/>
        <v>#DIV/0!</v>
      </c>
      <c r="BJ752" s="161" t="e">
        <f t="shared" si="499"/>
        <v>#DIV/0!</v>
      </c>
      <c r="BK752" s="161" t="e">
        <f t="shared" si="500"/>
        <v>#DIV/0!</v>
      </c>
      <c r="BL752" s="107">
        <f t="shared" si="501"/>
        <v>0</v>
      </c>
      <c r="BM752" s="161" t="e">
        <f t="shared" si="502"/>
        <v>#DIV/0!</v>
      </c>
      <c r="BN752" s="161" t="e">
        <f t="shared" si="503"/>
        <v>#DIV/0!</v>
      </c>
      <c r="BO752" s="161" t="e">
        <f t="shared" si="504"/>
        <v>#DIV/0!</v>
      </c>
      <c r="BP752" s="161" t="e">
        <f t="shared" si="505"/>
        <v>#DIV/0!</v>
      </c>
      <c r="BQ752" s="161" t="e">
        <f t="shared" si="506"/>
        <v>#DIV/0!</v>
      </c>
      <c r="BR752" s="107">
        <f t="shared" si="507"/>
        <v>0</v>
      </c>
      <c r="BS752" s="161" t="e">
        <f t="shared" si="508"/>
        <v>#DIV/0!</v>
      </c>
      <c r="BT752" s="161" t="e">
        <f t="shared" si="509"/>
        <v>#DIV/0!</v>
      </c>
      <c r="BU752" s="161" t="e">
        <f t="shared" si="510"/>
        <v>#DIV/0!</v>
      </c>
      <c r="BV752" s="161" t="e">
        <f t="shared" si="511"/>
        <v>#DIV/0!</v>
      </c>
      <c r="BW752" s="161" t="e">
        <f t="shared" si="512"/>
        <v>#DIV/0!</v>
      </c>
      <c r="BX752" s="107">
        <f t="shared" si="513"/>
        <v>0</v>
      </c>
      <c r="BZ752" s="40" t="e">
        <f>VLOOKUP(I752,Lists!$D$2:$D$19,1,FALSE)</f>
        <v>#N/A</v>
      </c>
      <c r="CA752" s="40" t="e">
        <f>VLOOKUP($I752,Blends!$B$2:$B$115,1,FALSE)</f>
        <v>#N/A</v>
      </c>
      <c r="CC752" s="218">
        <f>ROUND(IF($I752="Other HFC Blend",(Z752*$L752*SUMIF(Lists!$E$2:$E$133,'Quarterly Information'!$K752,Exchange_Value)+Z752*$N752*SUMIF(Lists!$E$2:$E$133,'Quarterly Information'!$M752,Exchange_Value)+Z752*$P752*SUMIF(Lists!$E$2:$E$133,'Quarterly Information'!$O752,Exchange_Value)+Z752*$R752*SUMIF(Lists!$E$2:$E$133,'Quarterly Information'!$Q752,Exchange_Value)+Z752*$T752*SUMIF(Lists!$E$2:$E$133,'Quarterly Information'!$S752,Exchange_Value))/1000,Z752*SUMIF(Lists!$E$2:$E$133,$I752,Exchange_Value)/1000),1)</f>
        <v>0</v>
      </c>
      <c r="CD752" s="218">
        <f>ROUND(IF($I752="Other HFC Blend",(AA752*$L752*SUMIF(Lists!$E$2:$E$133,'Quarterly Information'!$K752,Exchange_Value)+AA752*$N752*SUMIF(Lists!$E$2:$E$133,'Quarterly Information'!$M752,Exchange_Value)+AA752*$P752*SUMIF(Lists!$E$2:$E$133,'Quarterly Information'!$O752,Exchange_Value)+AA752*$R752*SUMIF(Lists!$E$2:$E$133,'Quarterly Information'!$Q752,Exchange_Value)+AA752*$T752*SUMIF(Lists!$E$2:$E$133,'Quarterly Information'!$S752,Exchange_Value))/1000,AA752*SUMIF(Lists!$E$2:$E$133,$I752,Exchange_Value)/1000),1)</f>
        <v>0</v>
      </c>
      <c r="CE752" s="218">
        <f>ROUND(IF($I752="Other HFC Blend",(AB752*$L752*SUMIF(Lists!$E$2:$E$133,'Quarterly Information'!$K752,Exchange_Value)+AB752*$N752*SUMIF(Lists!$E$2:$E$133,'Quarterly Information'!$M752,Exchange_Value)+AB752*$P752*SUMIF(Lists!$E$2:$E$133,'Quarterly Information'!$O752,Exchange_Value)+AB752*$R752*SUMIF(Lists!$E$2:$E$133,'Quarterly Information'!$Q752,Exchange_Value)+AB752*$T752*SUMIF(Lists!$E$2:$E$133,'Quarterly Information'!$S752,Exchange_Value))/1000,AB752*SUMIF(Lists!$E$2:$E$133,$I752,Exchange_Value)/1000),1)</f>
        <v>0</v>
      </c>
      <c r="CF752" s="218">
        <f>ROUND(IF($I752="Other HFC Blend",(AC752*$L752*SUMIF(Lists!$E$2:$E$133,'Quarterly Information'!$K752,Exchange_Value)+AC752*$N752*SUMIF(Lists!$E$2:$E$133,'Quarterly Information'!$M752,Exchange_Value)+AC752*$P752*SUMIF(Lists!$E$2:$E$133,'Quarterly Information'!$O752,Exchange_Value)+AC752*$R752*SUMIF(Lists!$E$2:$E$133,'Quarterly Information'!$Q752,Exchange_Value)+AC752*$T752*SUMIF(Lists!$E$2:$E$133,'Quarterly Information'!$S752,Exchange_Value))/1000,AC752*SUMIF(Lists!$E$2:$E$133,$I752,Exchange_Value)/1000),1)</f>
        <v>0</v>
      </c>
      <c r="CG752" s="218">
        <f>ROUND(IF($I752="Other HFC Blend",(AD752*$L752*SUMIF(Lists!$E$2:$E$133,'Quarterly Information'!$K752,Exchange_Value)+AD752*$N752*SUMIF(Lists!$E$2:$E$133,'Quarterly Information'!$M752,Exchange_Value)+AD752*$P752*SUMIF(Lists!$E$2:$E$133,'Quarterly Information'!$O752,Exchange_Value)+AD752*$R752*SUMIF(Lists!$E$2:$E$133,'Quarterly Information'!$Q752,Exchange_Value)+AD752*$T752*SUMIF(Lists!$E$2:$E$133,'Quarterly Information'!$S752,Exchange_Value))/1000,AD752*SUMIF(Lists!$E$2:$E$133,$I752,Exchange_Value)/1000),1)</f>
        <v>0</v>
      </c>
      <c r="CH752" s="218">
        <f>ROUND(IF($I752="Other HFC Blend",(AE752*$L752*SUMIF(Lists!$E$2:$E$133,'Quarterly Information'!$K752,Exchange_Value)+AE752*$N752*SUMIF(Lists!$E$2:$E$133,'Quarterly Information'!$M752,Exchange_Value)+AE752*$P752*SUMIF(Lists!$E$2:$E$133,'Quarterly Information'!$O752,Exchange_Value)+AE752*$R752*SUMIF(Lists!$E$2:$E$133,'Quarterly Information'!$Q752,Exchange_Value)+AE752*$T752*SUMIF(Lists!$E$2:$E$133,'Quarterly Information'!$S752,Exchange_Value))/1000,AE752*SUMIF(Lists!$E$2:$E$133,$I752,Exchange_Value)/1000),1)</f>
        <v>0</v>
      </c>
      <c r="CI752" s="218">
        <f>ROUND(IF($I752="Other HFC Blend",(AF752*$L752*SUMIF(Lists!$E$2:$E$133,'Quarterly Information'!$K752,Exchange_Value)+AF752*$N752*SUMIF(Lists!$E$2:$E$133,'Quarterly Information'!$M752,Exchange_Value)+AF752*$P752*SUMIF(Lists!$E$2:$E$133,'Quarterly Information'!$O752,Exchange_Value)+AF752*$R752*SUMIF(Lists!$E$2:$E$133,'Quarterly Information'!$Q752,Exchange_Value)+AF752*$T752*SUMIF(Lists!$E$2:$E$133,'Quarterly Information'!$S752,Exchange_Value))/1000,AF752*SUMIF(Lists!$E$2:$E$133,$I752,Exchange_Value)/1000),1)</f>
        <v>0</v>
      </c>
    </row>
    <row r="753" spans="1:87" ht="14" x14ac:dyDescent="0.25">
      <c r="A753" s="39">
        <v>711</v>
      </c>
      <c r="B753" s="90" t="str">
        <f t="shared" si="514"/>
        <v/>
      </c>
      <c r="C753" s="159"/>
      <c r="D753" s="91"/>
      <c r="E753" s="174"/>
      <c r="F753" s="92"/>
      <c r="G753" s="93"/>
      <c r="H753" s="94"/>
      <c r="I753" s="92"/>
      <c r="J753" s="200"/>
      <c r="K753" s="210"/>
      <c r="L753" s="95"/>
      <c r="M753" s="92"/>
      <c r="N753" s="95"/>
      <c r="O753" s="92"/>
      <c r="P753" s="95"/>
      <c r="Q753" s="128"/>
      <c r="R753" s="95"/>
      <c r="S753" s="128"/>
      <c r="T753" s="211"/>
      <c r="U753" s="203"/>
      <c r="V753" s="92"/>
      <c r="W753" s="96"/>
      <c r="X753" s="92"/>
      <c r="Y753" s="220"/>
      <c r="Z753" s="226"/>
      <c r="AA753" s="165"/>
      <c r="AB753" s="165"/>
      <c r="AC753" s="165"/>
      <c r="AD753" s="165"/>
      <c r="AE753" s="165"/>
      <c r="AF753" s="168"/>
      <c r="AG753"/>
      <c r="AH753" s="107">
        <f t="shared" si="473"/>
        <v>0</v>
      </c>
      <c r="AI753" s="107">
        <f t="shared" si="474"/>
        <v>0</v>
      </c>
      <c r="AJ753" s="107">
        <f t="shared" si="475"/>
        <v>0</v>
      </c>
      <c r="AK753" s="107">
        <f t="shared" si="476"/>
        <v>0</v>
      </c>
      <c r="AL753" s="107">
        <f t="shared" si="477"/>
        <v>0</v>
      </c>
      <c r="AM753" s="107">
        <f t="shared" si="515"/>
        <v>0</v>
      </c>
      <c r="AO753" s="161" t="e">
        <f t="shared" si="478"/>
        <v>#DIV/0!</v>
      </c>
      <c r="AP753" s="161" t="e">
        <f t="shared" si="479"/>
        <v>#DIV/0!</v>
      </c>
      <c r="AQ753" s="161" t="e">
        <f t="shared" si="480"/>
        <v>#DIV/0!</v>
      </c>
      <c r="AR753" s="161" t="e">
        <f t="shared" si="481"/>
        <v>#DIV/0!</v>
      </c>
      <c r="AS753" s="161" t="e">
        <f t="shared" si="482"/>
        <v>#DIV/0!</v>
      </c>
      <c r="AT753" s="107">
        <f t="shared" si="483"/>
        <v>0</v>
      </c>
      <c r="AU753" s="161" t="e">
        <f t="shared" si="484"/>
        <v>#DIV/0!</v>
      </c>
      <c r="AV753" s="161" t="e">
        <f t="shared" si="485"/>
        <v>#DIV/0!</v>
      </c>
      <c r="AW753" s="161" t="e">
        <f t="shared" si="486"/>
        <v>#DIV/0!</v>
      </c>
      <c r="AX753" s="161" t="e">
        <f t="shared" si="487"/>
        <v>#DIV/0!</v>
      </c>
      <c r="AY753" s="161" t="e">
        <f t="shared" si="488"/>
        <v>#DIV/0!</v>
      </c>
      <c r="AZ753" s="107">
        <f t="shared" si="489"/>
        <v>0</v>
      </c>
      <c r="BA753" s="161" t="e">
        <f t="shared" si="490"/>
        <v>#DIV/0!</v>
      </c>
      <c r="BB753" s="161" t="e">
        <f t="shared" si="491"/>
        <v>#DIV/0!</v>
      </c>
      <c r="BC753" s="161" t="e">
        <f t="shared" si="492"/>
        <v>#DIV/0!</v>
      </c>
      <c r="BD753" s="161" t="e">
        <f t="shared" si="493"/>
        <v>#DIV/0!</v>
      </c>
      <c r="BE753" s="161" t="e">
        <f t="shared" si="494"/>
        <v>#DIV/0!</v>
      </c>
      <c r="BF753" s="107">
        <f t="shared" si="495"/>
        <v>0</v>
      </c>
      <c r="BG753" s="161" t="e">
        <f t="shared" si="496"/>
        <v>#DIV/0!</v>
      </c>
      <c r="BH753" s="161" t="e">
        <f t="shared" si="497"/>
        <v>#DIV/0!</v>
      </c>
      <c r="BI753" s="161" t="e">
        <f t="shared" si="498"/>
        <v>#DIV/0!</v>
      </c>
      <c r="BJ753" s="161" t="e">
        <f t="shared" si="499"/>
        <v>#DIV/0!</v>
      </c>
      <c r="BK753" s="161" t="e">
        <f t="shared" si="500"/>
        <v>#DIV/0!</v>
      </c>
      <c r="BL753" s="107">
        <f t="shared" si="501"/>
        <v>0</v>
      </c>
      <c r="BM753" s="161" t="e">
        <f t="shared" si="502"/>
        <v>#DIV/0!</v>
      </c>
      <c r="BN753" s="161" t="e">
        <f t="shared" si="503"/>
        <v>#DIV/0!</v>
      </c>
      <c r="BO753" s="161" t="e">
        <f t="shared" si="504"/>
        <v>#DIV/0!</v>
      </c>
      <c r="BP753" s="161" t="e">
        <f t="shared" si="505"/>
        <v>#DIV/0!</v>
      </c>
      <c r="BQ753" s="161" t="e">
        <f t="shared" si="506"/>
        <v>#DIV/0!</v>
      </c>
      <c r="BR753" s="107">
        <f t="shared" si="507"/>
        <v>0</v>
      </c>
      <c r="BS753" s="161" t="e">
        <f t="shared" si="508"/>
        <v>#DIV/0!</v>
      </c>
      <c r="BT753" s="161" t="e">
        <f t="shared" si="509"/>
        <v>#DIV/0!</v>
      </c>
      <c r="BU753" s="161" t="e">
        <f t="shared" si="510"/>
        <v>#DIV/0!</v>
      </c>
      <c r="BV753" s="161" t="e">
        <f t="shared" si="511"/>
        <v>#DIV/0!</v>
      </c>
      <c r="BW753" s="161" t="e">
        <f t="shared" si="512"/>
        <v>#DIV/0!</v>
      </c>
      <c r="BX753" s="107">
        <f t="shared" si="513"/>
        <v>0</v>
      </c>
      <c r="BZ753" s="40" t="e">
        <f>VLOOKUP(I753,Lists!$D$2:$D$19,1,FALSE)</f>
        <v>#N/A</v>
      </c>
      <c r="CA753" s="40" t="e">
        <f>VLOOKUP($I753,Blends!$B$2:$B$115,1,FALSE)</f>
        <v>#N/A</v>
      </c>
      <c r="CC753" s="218">
        <f>ROUND(IF($I753="Other HFC Blend",(Z753*$L753*SUMIF(Lists!$E$2:$E$133,'Quarterly Information'!$K753,Exchange_Value)+Z753*$N753*SUMIF(Lists!$E$2:$E$133,'Quarterly Information'!$M753,Exchange_Value)+Z753*$P753*SUMIF(Lists!$E$2:$E$133,'Quarterly Information'!$O753,Exchange_Value)+Z753*$R753*SUMIF(Lists!$E$2:$E$133,'Quarterly Information'!$Q753,Exchange_Value)+Z753*$T753*SUMIF(Lists!$E$2:$E$133,'Quarterly Information'!$S753,Exchange_Value))/1000,Z753*SUMIF(Lists!$E$2:$E$133,$I753,Exchange_Value)/1000),1)</f>
        <v>0</v>
      </c>
      <c r="CD753" s="218">
        <f>ROUND(IF($I753="Other HFC Blend",(AA753*$L753*SUMIF(Lists!$E$2:$E$133,'Quarterly Information'!$K753,Exchange_Value)+AA753*$N753*SUMIF(Lists!$E$2:$E$133,'Quarterly Information'!$M753,Exchange_Value)+AA753*$P753*SUMIF(Lists!$E$2:$E$133,'Quarterly Information'!$O753,Exchange_Value)+AA753*$R753*SUMIF(Lists!$E$2:$E$133,'Quarterly Information'!$Q753,Exchange_Value)+AA753*$T753*SUMIF(Lists!$E$2:$E$133,'Quarterly Information'!$S753,Exchange_Value))/1000,AA753*SUMIF(Lists!$E$2:$E$133,$I753,Exchange_Value)/1000),1)</f>
        <v>0</v>
      </c>
      <c r="CE753" s="218">
        <f>ROUND(IF($I753="Other HFC Blend",(AB753*$L753*SUMIF(Lists!$E$2:$E$133,'Quarterly Information'!$K753,Exchange_Value)+AB753*$N753*SUMIF(Lists!$E$2:$E$133,'Quarterly Information'!$M753,Exchange_Value)+AB753*$P753*SUMIF(Lists!$E$2:$E$133,'Quarterly Information'!$O753,Exchange_Value)+AB753*$R753*SUMIF(Lists!$E$2:$E$133,'Quarterly Information'!$Q753,Exchange_Value)+AB753*$T753*SUMIF(Lists!$E$2:$E$133,'Quarterly Information'!$S753,Exchange_Value))/1000,AB753*SUMIF(Lists!$E$2:$E$133,$I753,Exchange_Value)/1000),1)</f>
        <v>0</v>
      </c>
      <c r="CF753" s="218">
        <f>ROUND(IF($I753="Other HFC Blend",(AC753*$L753*SUMIF(Lists!$E$2:$E$133,'Quarterly Information'!$K753,Exchange_Value)+AC753*$N753*SUMIF(Lists!$E$2:$E$133,'Quarterly Information'!$M753,Exchange_Value)+AC753*$P753*SUMIF(Lists!$E$2:$E$133,'Quarterly Information'!$O753,Exchange_Value)+AC753*$R753*SUMIF(Lists!$E$2:$E$133,'Quarterly Information'!$Q753,Exchange_Value)+AC753*$T753*SUMIF(Lists!$E$2:$E$133,'Quarterly Information'!$S753,Exchange_Value))/1000,AC753*SUMIF(Lists!$E$2:$E$133,$I753,Exchange_Value)/1000),1)</f>
        <v>0</v>
      </c>
      <c r="CG753" s="218">
        <f>ROUND(IF($I753="Other HFC Blend",(AD753*$L753*SUMIF(Lists!$E$2:$E$133,'Quarterly Information'!$K753,Exchange_Value)+AD753*$N753*SUMIF(Lists!$E$2:$E$133,'Quarterly Information'!$M753,Exchange_Value)+AD753*$P753*SUMIF(Lists!$E$2:$E$133,'Quarterly Information'!$O753,Exchange_Value)+AD753*$R753*SUMIF(Lists!$E$2:$E$133,'Quarterly Information'!$Q753,Exchange_Value)+AD753*$T753*SUMIF(Lists!$E$2:$E$133,'Quarterly Information'!$S753,Exchange_Value))/1000,AD753*SUMIF(Lists!$E$2:$E$133,$I753,Exchange_Value)/1000),1)</f>
        <v>0</v>
      </c>
      <c r="CH753" s="218">
        <f>ROUND(IF($I753="Other HFC Blend",(AE753*$L753*SUMIF(Lists!$E$2:$E$133,'Quarterly Information'!$K753,Exchange_Value)+AE753*$N753*SUMIF(Lists!$E$2:$E$133,'Quarterly Information'!$M753,Exchange_Value)+AE753*$P753*SUMIF(Lists!$E$2:$E$133,'Quarterly Information'!$O753,Exchange_Value)+AE753*$R753*SUMIF(Lists!$E$2:$E$133,'Quarterly Information'!$Q753,Exchange_Value)+AE753*$T753*SUMIF(Lists!$E$2:$E$133,'Quarterly Information'!$S753,Exchange_Value))/1000,AE753*SUMIF(Lists!$E$2:$E$133,$I753,Exchange_Value)/1000),1)</f>
        <v>0</v>
      </c>
      <c r="CI753" s="218">
        <f>ROUND(IF($I753="Other HFC Blend",(AF753*$L753*SUMIF(Lists!$E$2:$E$133,'Quarterly Information'!$K753,Exchange_Value)+AF753*$N753*SUMIF(Lists!$E$2:$E$133,'Quarterly Information'!$M753,Exchange_Value)+AF753*$P753*SUMIF(Lists!$E$2:$E$133,'Quarterly Information'!$O753,Exchange_Value)+AF753*$R753*SUMIF(Lists!$E$2:$E$133,'Quarterly Information'!$Q753,Exchange_Value)+AF753*$T753*SUMIF(Lists!$E$2:$E$133,'Quarterly Information'!$S753,Exchange_Value))/1000,AF753*SUMIF(Lists!$E$2:$E$133,$I753,Exchange_Value)/1000),1)</f>
        <v>0</v>
      </c>
    </row>
    <row r="754" spans="1:87" ht="14" x14ac:dyDescent="0.25">
      <c r="A754" s="39">
        <v>712</v>
      </c>
      <c r="B754" s="90" t="str">
        <f t="shared" si="514"/>
        <v/>
      </c>
      <c r="C754" s="159"/>
      <c r="D754" s="91"/>
      <c r="E754" s="174"/>
      <c r="F754" s="92"/>
      <c r="G754" s="93"/>
      <c r="H754" s="94"/>
      <c r="I754" s="92"/>
      <c r="J754" s="200"/>
      <c r="K754" s="210"/>
      <c r="L754" s="95"/>
      <c r="M754" s="92"/>
      <c r="N754" s="95"/>
      <c r="O754" s="92"/>
      <c r="P754" s="95"/>
      <c r="Q754" s="128"/>
      <c r="R754" s="95"/>
      <c r="S754" s="128"/>
      <c r="T754" s="211"/>
      <c r="U754" s="203"/>
      <c r="V754" s="92"/>
      <c r="W754" s="96"/>
      <c r="X754" s="92"/>
      <c r="Y754" s="220"/>
      <c r="Z754" s="226"/>
      <c r="AA754" s="165"/>
      <c r="AB754" s="165"/>
      <c r="AC754" s="165"/>
      <c r="AD754" s="165"/>
      <c r="AE754" s="165"/>
      <c r="AF754" s="168"/>
      <c r="AG754"/>
      <c r="AH754" s="107">
        <f t="shared" si="473"/>
        <v>0</v>
      </c>
      <c r="AI754" s="107">
        <f t="shared" si="474"/>
        <v>0</v>
      </c>
      <c r="AJ754" s="107">
        <f t="shared" si="475"/>
        <v>0</v>
      </c>
      <c r="AK754" s="107">
        <f t="shared" si="476"/>
        <v>0</v>
      </c>
      <c r="AL754" s="107">
        <f t="shared" si="477"/>
        <v>0</v>
      </c>
      <c r="AM754" s="107">
        <f t="shared" si="515"/>
        <v>0</v>
      </c>
      <c r="AO754" s="161" t="e">
        <f t="shared" si="478"/>
        <v>#DIV/0!</v>
      </c>
      <c r="AP754" s="161" t="e">
        <f t="shared" si="479"/>
        <v>#DIV/0!</v>
      </c>
      <c r="AQ754" s="161" t="e">
        <f t="shared" si="480"/>
        <v>#DIV/0!</v>
      </c>
      <c r="AR754" s="161" t="e">
        <f t="shared" si="481"/>
        <v>#DIV/0!</v>
      </c>
      <c r="AS754" s="161" t="e">
        <f t="shared" si="482"/>
        <v>#DIV/0!</v>
      </c>
      <c r="AT754" s="107">
        <f t="shared" si="483"/>
        <v>0</v>
      </c>
      <c r="AU754" s="161" t="e">
        <f t="shared" si="484"/>
        <v>#DIV/0!</v>
      </c>
      <c r="AV754" s="161" t="e">
        <f t="shared" si="485"/>
        <v>#DIV/0!</v>
      </c>
      <c r="AW754" s="161" t="e">
        <f t="shared" si="486"/>
        <v>#DIV/0!</v>
      </c>
      <c r="AX754" s="161" t="e">
        <f t="shared" si="487"/>
        <v>#DIV/0!</v>
      </c>
      <c r="AY754" s="161" t="e">
        <f t="shared" si="488"/>
        <v>#DIV/0!</v>
      </c>
      <c r="AZ754" s="107">
        <f t="shared" si="489"/>
        <v>0</v>
      </c>
      <c r="BA754" s="161" t="e">
        <f t="shared" si="490"/>
        <v>#DIV/0!</v>
      </c>
      <c r="BB754" s="161" t="e">
        <f t="shared" si="491"/>
        <v>#DIV/0!</v>
      </c>
      <c r="BC754" s="161" t="e">
        <f t="shared" si="492"/>
        <v>#DIV/0!</v>
      </c>
      <c r="BD754" s="161" t="e">
        <f t="shared" si="493"/>
        <v>#DIV/0!</v>
      </c>
      <c r="BE754" s="161" t="e">
        <f t="shared" si="494"/>
        <v>#DIV/0!</v>
      </c>
      <c r="BF754" s="107">
        <f t="shared" si="495"/>
        <v>0</v>
      </c>
      <c r="BG754" s="161" t="e">
        <f t="shared" si="496"/>
        <v>#DIV/0!</v>
      </c>
      <c r="BH754" s="161" t="e">
        <f t="shared" si="497"/>
        <v>#DIV/0!</v>
      </c>
      <c r="BI754" s="161" t="e">
        <f t="shared" si="498"/>
        <v>#DIV/0!</v>
      </c>
      <c r="BJ754" s="161" t="e">
        <f t="shared" si="499"/>
        <v>#DIV/0!</v>
      </c>
      <c r="BK754" s="161" t="e">
        <f t="shared" si="500"/>
        <v>#DIV/0!</v>
      </c>
      <c r="BL754" s="107">
        <f t="shared" si="501"/>
        <v>0</v>
      </c>
      <c r="BM754" s="161" t="e">
        <f t="shared" si="502"/>
        <v>#DIV/0!</v>
      </c>
      <c r="BN754" s="161" t="e">
        <f t="shared" si="503"/>
        <v>#DIV/0!</v>
      </c>
      <c r="BO754" s="161" t="e">
        <f t="shared" si="504"/>
        <v>#DIV/0!</v>
      </c>
      <c r="BP754" s="161" t="e">
        <f t="shared" si="505"/>
        <v>#DIV/0!</v>
      </c>
      <c r="BQ754" s="161" t="e">
        <f t="shared" si="506"/>
        <v>#DIV/0!</v>
      </c>
      <c r="BR754" s="107">
        <f t="shared" si="507"/>
        <v>0</v>
      </c>
      <c r="BS754" s="161" t="e">
        <f t="shared" si="508"/>
        <v>#DIV/0!</v>
      </c>
      <c r="BT754" s="161" t="e">
        <f t="shared" si="509"/>
        <v>#DIV/0!</v>
      </c>
      <c r="BU754" s="161" t="e">
        <f t="shared" si="510"/>
        <v>#DIV/0!</v>
      </c>
      <c r="BV754" s="161" t="e">
        <f t="shared" si="511"/>
        <v>#DIV/0!</v>
      </c>
      <c r="BW754" s="161" t="e">
        <f t="shared" si="512"/>
        <v>#DIV/0!</v>
      </c>
      <c r="BX754" s="107">
        <f t="shared" si="513"/>
        <v>0</v>
      </c>
      <c r="BZ754" s="40" t="e">
        <f>VLOOKUP(I754,Lists!$D$2:$D$19,1,FALSE)</f>
        <v>#N/A</v>
      </c>
      <c r="CA754" s="40" t="e">
        <f>VLOOKUP($I754,Blends!$B$2:$B$115,1,FALSE)</f>
        <v>#N/A</v>
      </c>
      <c r="CC754" s="218">
        <f>ROUND(IF($I754="Other HFC Blend",(Z754*$L754*SUMIF(Lists!$E$2:$E$133,'Quarterly Information'!$K754,Exchange_Value)+Z754*$N754*SUMIF(Lists!$E$2:$E$133,'Quarterly Information'!$M754,Exchange_Value)+Z754*$P754*SUMIF(Lists!$E$2:$E$133,'Quarterly Information'!$O754,Exchange_Value)+Z754*$R754*SUMIF(Lists!$E$2:$E$133,'Quarterly Information'!$Q754,Exchange_Value)+Z754*$T754*SUMIF(Lists!$E$2:$E$133,'Quarterly Information'!$S754,Exchange_Value))/1000,Z754*SUMIF(Lists!$E$2:$E$133,$I754,Exchange_Value)/1000),1)</f>
        <v>0</v>
      </c>
      <c r="CD754" s="218">
        <f>ROUND(IF($I754="Other HFC Blend",(AA754*$L754*SUMIF(Lists!$E$2:$E$133,'Quarterly Information'!$K754,Exchange_Value)+AA754*$N754*SUMIF(Lists!$E$2:$E$133,'Quarterly Information'!$M754,Exchange_Value)+AA754*$P754*SUMIF(Lists!$E$2:$E$133,'Quarterly Information'!$O754,Exchange_Value)+AA754*$R754*SUMIF(Lists!$E$2:$E$133,'Quarterly Information'!$Q754,Exchange_Value)+AA754*$T754*SUMIF(Lists!$E$2:$E$133,'Quarterly Information'!$S754,Exchange_Value))/1000,AA754*SUMIF(Lists!$E$2:$E$133,$I754,Exchange_Value)/1000),1)</f>
        <v>0</v>
      </c>
      <c r="CE754" s="218">
        <f>ROUND(IF($I754="Other HFC Blend",(AB754*$L754*SUMIF(Lists!$E$2:$E$133,'Quarterly Information'!$K754,Exchange_Value)+AB754*$N754*SUMIF(Lists!$E$2:$E$133,'Quarterly Information'!$M754,Exchange_Value)+AB754*$P754*SUMIF(Lists!$E$2:$E$133,'Quarterly Information'!$O754,Exchange_Value)+AB754*$R754*SUMIF(Lists!$E$2:$E$133,'Quarterly Information'!$Q754,Exchange_Value)+AB754*$T754*SUMIF(Lists!$E$2:$E$133,'Quarterly Information'!$S754,Exchange_Value))/1000,AB754*SUMIF(Lists!$E$2:$E$133,$I754,Exchange_Value)/1000),1)</f>
        <v>0</v>
      </c>
      <c r="CF754" s="218">
        <f>ROUND(IF($I754="Other HFC Blend",(AC754*$L754*SUMIF(Lists!$E$2:$E$133,'Quarterly Information'!$K754,Exchange_Value)+AC754*$N754*SUMIF(Lists!$E$2:$E$133,'Quarterly Information'!$M754,Exchange_Value)+AC754*$P754*SUMIF(Lists!$E$2:$E$133,'Quarterly Information'!$O754,Exchange_Value)+AC754*$R754*SUMIF(Lists!$E$2:$E$133,'Quarterly Information'!$Q754,Exchange_Value)+AC754*$T754*SUMIF(Lists!$E$2:$E$133,'Quarterly Information'!$S754,Exchange_Value))/1000,AC754*SUMIF(Lists!$E$2:$E$133,$I754,Exchange_Value)/1000),1)</f>
        <v>0</v>
      </c>
      <c r="CG754" s="218">
        <f>ROUND(IF($I754="Other HFC Blend",(AD754*$L754*SUMIF(Lists!$E$2:$E$133,'Quarterly Information'!$K754,Exchange_Value)+AD754*$N754*SUMIF(Lists!$E$2:$E$133,'Quarterly Information'!$M754,Exchange_Value)+AD754*$P754*SUMIF(Lists!$E$2:$E$133,'Quarterly Information'!$O754,Exchange_Value)+AD754*$R754*SUMIF(Lists!$E$2:$E$133,'Quarterly Information'!$Q754,Exchange_Value)+AD754*$T754*SUMIF(Lists!$E$2:$E$133,'Quarterly Information'!$S754,Exchange_Value))/1000,AD754*SUMIF(Lists!$E$2:$E$133,$I754,Exchange_Value)/1000),1)</f>
        <v>0</v>
      </c>
      <c r="CH754" s="218">
        <f>ROUND(IF($I754="Other HFC Blend",(AE754*$L754*SUMIF(Lists!$E$2:$E$133,'Quarterly Information'!$K754,Exchange_Value)+AE754*$N754*SUMIF(Lists!$E$2:$E$133,'Quarterly Information'!$M754,Exchange_Value)+AE754*$P754*SUMIF(Lists!$E$2:$E$133,'Quarterly Information'!$O754,Exchange_Value)+AE754*$R754*SUMIF(Lists!$E$2:$E$133,'Quarterly Information'!$Q754,Exchange_Value)+AE754*$T754*SUMIF(Lists!$E$2:$E$133,'Quarterly Information'!$S754,Exchange_Value))/1000,AE754*SUMIF(Lists!$E$2:$E$133,$I754,Exchange_Value)/1000),1)</f>
        <v>0</v>
      </c>
      <c r="CI754" s="218">
        <f>ROUND(IF($I754="Other HFC Blend",(AF754*$L754*SUMIF(Lists!$E$2:$E$133,'Quarterly Information'!$K754,Exchange_Value)+AF754*$N754*SUMIF(Lists!$E$2:$E$133,'Quarterly Information'!$M754,Exchange_Value)+AF754*$P754*SUMIF(Lists!$E$2:$E$133,'Quarterly Information'!$O754,Exchange_Value)+AF754*$R754*SUMIF(Lists!$E$2:$E$133,'Quarterly Information'!$Q754,Exchange_Value)+AF754*$T754*SUMIF(Lists!$E$2:$E$133,'Quarterly Information'!$S754,Exchange_Value))/1000,AF754*SUMIF(Lists!$E$2:$E$133,$I754,Exchange_Value)/1000),1)</f>
        <v>0</v>
      </c>
    </row>
    <row r="755" spans="1:87" ht="14" x14ac:dyDescent="0.25">
      <c r="A755" s="39">
        <v>713</v>
      </c>
      <c r="B755" s="90" t="str">
        <f t="shared" si="514"/>
        <v/>
      </c>
      <c r="C755" s="159"/>
      <c r="D755" s="91"/>
      <c r="E755" s="174"/>
      <c r="F755" s="92"/>
      <c r="G755" s="93"/>
      <c r="H755" s="94"/>
      <c r="I755" s="92"/>
      <c r="J755" s="200"/>
      <c r="K755" s="210"/>
      <c r="L755" s="95"/>
      <c r="M755" s="92"/>
      <c r="N755" s="95"/>
      <c r="O755" s="92"/>
      <c r="P755" s="95"/>
      <c r="Q755" s="128"/>
      <c r="R755" s="95"/>
      <c r="S755" s="128"/>
      <c r="T755" s="211"/>
      <c r="U755" s="203"/>
      <c r="V755" s="92"/>
      <c r="W755" s="96"/>
      <c r="X755" s="92"/>
      <c r="Y755" s="220"/>
      <c r="Z755" s="226"/>
      <c r="AA755" s="165"/>
      <c r="AB755" s="165"/>
      <c r="AC755" s="165"/>
      <c r="AD755" s="165"/>
      <c r="AE755" s="165"/>
      <c r="AF755" s="168"/>
      <c r="AG755"/>
      <c r="AH755" s="107">
        <f t="shared" si="473"/>
        <v>0</v>
      </c>
      <c r="AI755" s="107">
        <f t="shared" si="474"/>
        <v>0</v>
      </c>
      <c r="AJ755" s="107">
        <f t="shared" si="475"/>
        <v>0</v>
      </c>
      <c r="AK755" s="107">
        <f t="shared" si="476"/>
        <v>0</v>
      </c>
      <c r="AL755" s="107">
        <f t="shared" si="477"/>
        <v>0</v>
      </c>
      <c r="AM755" s="107">
        <f t="shared" si="515"/>
        <v>0</v>
      </c>
      <c r="AO755" s="161" t="e">
        <f t="shared" si="478"/>
        <v>#DIV/0!</v>
      </c>
      <c r="AP755" s="161" t="e">
        <f t="shared" si="479"/>
        <v>#DIV/0!</v>
      </c>
      <c r="AQ755" s="161" t="e">
        <f t="shared" si="480"/>
        <v>#DIV/0!</v>
      </c>
      <c r="AR755" s="161" t="e">
        <f t="shared" si="481"/>
        <v>#DIV/0!</v>
      </c>
      <c r="AS755" s="161" t="e">
        <f t="shared" si="482"/>
        <v>#DIV/0!</v>
      </c>
      <c r="AT755" s="107">
        <f t="shared" si="483"/>
        <v>0</v>
      </c>
      <c r="AU755" s="161" t="e">
        <f t="shared" si="484"/>
        <v>#DIV/0!</v>
      </c>
      <c r="AV755" s="161" t="e">
        <f t="shared" si="485"/>
        <v>#DIV/0!</v>
      </c>
      <c r="AW755" s="161" t="e">
        <f t="shared" si="486"/>
        <v>#DIV/0!</v>
      </c>
      <c r="AX755" s="161" t="e">
        <f t="shared" si="487"/>
        <v>#DIV/0!</v>
      </c>
      <c r="AY755" s="161" t="e">
        <f t="shared" si="488"/>
        <v>#DIV/0!</v>
      </c>
      <c r="AZ755" s="107">
        <f t="shared" si="489"/>
        <v>0</v>
      </c>
      <c r="BA755" s="161" t="e">
        <f t="shared" si="490"/>
        <v>#DIV/0!</v>
      </c>
      <c r="BB755" s="161" t="e">
        <f t="shared" si="491"/>
        <v>#DIV/0!</v>
      </c>
      <c r="BC755" s="161" t="e">
        <f t="shared" si="492"/>
        <v>#DIV/0!</v>
      </c>
      <c r="BD755" s="161" t="e">
        <f t="shared" si="493"/>
        <v>#DIV/0!</v>
      </c>
      <c r="BE755" s="161" t="e">
        <f t="shared" si="494"/>
        <v>#DIV/0!</v>
      </c>
      <c r="BF755" s="107">
        <f t="shared" si="495"/>
        <v>0</v>
      </c>
      <c r="BG755" s="161" t="e">
        <f t="shared" si="496"/>
        <v>#DIV/0!</v>
      </c>
      <c r="BH755" s="161" t="e">
        <f t="shared" si="497"/>
        <v>#DIV/0!</v>
      </c>
      <c r="BI755" s="161" t="e">
        <f t="shared" si="498"/>
        <v>#DIV/0!</v>
      </c>
      <c r="BJ755" s="161" t="e">
        <f t="shared" si="499"/>
        <v>#DIV/0!</v>
      </c>
      <c r="BK755" s="161" t="e">
        <f t="shared" si="500"/>
        <v>#DIV/0!</v>
      </c>
      <c r="BL755" s="107">
        <f t="shared" si="501"/>
        <v>0</v>
      </c>
      <c r="BM755" s="161" t="e">
        <f t="shared" si="502"/>
        <v>#DIV/0!</v>
      </c>
      <c r="BN755" s="161" t="e">
        <f t="shared" si="503"/>
        <v>#DIV/0!</v>
      </c>
      <c r="BO755" s="161" t="e">
        <f t="shared" si="504"/>
        <v>#DIV/0!</v>
      </c>
      <c r="BP755" s="161" t="e">
        <f t="shared" si="505"/>
        <v>#DIV/0!</v>
      </c>
      <c r="BQ755" s="161" t="e">
        <f t="shared" si="506"/>
        <v>#DIV/0!</v>
      </c>
      <c r="BR755" s="107">
        <f t="shared" si="507"/>
        <v>0</v>
      </c>
      <c r="BS755" s="161" t="e">
        <f t="shared" si="508"/>
        <v>#DIV/0!</v>
      </c>
      <c r="BT755" s="161" t="e">
        <f t="shared" si="509"/>
        <v>#DIV/0!</v>
      </c>
      <c r="BU755" s="161" t="e">
        <f t="shared" si="510"/>
        <v>#DIV/0!</v>
      </c>
      <c r="BV755" s="161" t="e">
        <f t="shared" si="511"/>
        <v>#DIV/0!</v>
      </c>
      <c r="BW755" s="161" t="e">
        <f t="shared" si="512"/>
        <v>#DIV/0!</v>
      </c>
      <c r="BX755" s="107">
        <f t="shared" si="513"/>
        <v>0</v>
      </c>
      <c r="BZ755" s="40" t="e">
        <f>VLOOKUP(I755,Lists!$D$2:$D$19,1,FALSE)</f>
        <v>#N/A</v>
      </c>
      <c r="CA755" s="40" t="e">
        <f>VLOOKUP($I755,Blends!$B$2:$B$115,1,FALSE)</f>
        <v>#N/A</v>
      </c>
      <c r="CC755" s="218">
        <f>ROUND(IF($I755="Other HFC Blend",(Z755*$L755*SUMIF(Lists!$E$2:$E$133,'Quarterly Information'!$K755,Exchange_Value)+Z755*$N755*SUMIF(Lists!$E$2:$E$133,'Quarterly Information'!$M755,Exchange_Value)+Z755*$P755*SUMIF(Lists!$E$2:$E$133,'Quarterly Information'!$O755,Exchange_Value)+Z755*$R755*SUMIF(Lists!$E$2:$E$133,'Quarterly Information'!$Q755,Exchange_Value)+Z755*$T755*SUMIF(Lists!$E$2:$E$133,'Quarterly Information'!$S755,Exchange_Value))/1000,Z755*SUMIF(Lists!$E$2:$E$133,$I755,Exchange_Value)/1000),1)</f>
        <v>0</v>
      </c>
      <c r="CD755" s="218">
        <f>ROUND(IF($I755="Other HFC Blend",(AA755*$L755*SUMIF(Lists!$E$2:$E$133,'Quarterly Information'!$K755,Exchange_Value)+AA755*$N755*SUMIF(Lists!$E$2:$E$133,'Quarterly Information'!$M755,Exchange_Value)+AA755*$P755*SUMIF(Lists!$E$2:$E$133,'Quarterly Information'!$O755,Exchange_Value)+AA755*$R755*SUMIF(Lists!$E$2:$E$133,'Quarterly Information'!$Q755,Exchange_Value)+AA755*$T755*SUMIF(Lists!$E$2:$E$133,'Quarterly Information'!$S755,Exchange_Value))/1000,AA755*SUMIF(Lists!$E$2:$E$133,$I755,Exchange_Value)/1000),1)</f>
        <v>0</v>
      </c>
      <c r="CE755" s="218">
        <f>ROUND(IF($I755="Other HFC Blend",(AB755*$L755*SUMIF(Lists!$E$2:$E$133,'Quarterly Information'!$K755,Exchange_Value)+AB755*$N755*SUMIF(Lists!$E$2:$E$133,'Quarterly Information'!$M755,Exchange_Value)+AB755*$P755*SUMIF(Lists!$E$2:$E$133,'Quarterly Information'!$O755,Exchange_Value)+AB755*$R755*SUMIF(Lists!$E$2:$E$133,'Quarterly Information'!$Q755,Exchange_Value)+AB755*$T755*SUMIF(Lists!$E$2:$E$133,'Quarterly Information'!$S755,Exchange_Value))/1000,AB755*SUMIF(Lists!$E$2:$E$133,$I755,Exchange_Value)/1000),1)</f>
        <v>0</v>
      </c>
      <c r="CF755" s="218">
        <f>ROUND(IF($I755="Other HFC Blend",(AC755*$L755*SUMIF(Lists!$E$2:$E$133,'Quarterly Information'!$K755,Exchange_Value)+AC755*$N755*SUMIF(Lists!$E$2:$E$133,'Quarterly Information'!$M755,Exchange_Value)+AC755*$P755*SUMIF(Lists!$E$2:$E$133,'Quarterly Information'!$O755,Exchange_Value)+AC755*$R755*SUMIF(Lists!$E$2:$E$133,'Quarterly Information'!$Q755,Exchange_Value)+AC755*$T755*SUMIF(Lists!$E$2:$E$133,'Quarterly Information'!$S755,Exchange_Value))/1000,AC755*SUMIF(Lists!$E$2:$E$133,$I755,Exchange_Value)/1000),1)</f>
        <v>0</v>
      </c>
      <c r="CG755" s="218">
        <f>ROUND(IF($I755="Other HFC Blend",(AD755*$L755*SUMIF(Lists!$E$2:$E$133,'Quarterly Information'!$K755,Exchange_Value)+AD755*$N755*SUMIF(Lists!$E$2:$E$133,'Quarterly Information'!$M755,Exchange_Value)+AD755*$P755*SUMIF(Lists!$E$2:$E$133,'Quarterly Information'!$O755,Exchange_Value)+AD755*$R755*SUMIF(Lists!$E$2:$E$133,'Quarterly Information'!$Q755,Exchange_Value)+AD755*$T755*SUMIF(Lists!$E$2:$E$133,'Quarterly Information'!$S755,Exchange_Value))/1000,AD755*SUMIF(Lists!$E$2:$E$133,$I755,Exchange_Value)/1000),1)</f>
        <v>0</v>
      </c>
      <c r="CH755" s="218">
        <f>ROUND(IF($I755="Other HFC Blend",(AE755*$L755*SUMIF(Lists!$E$2:$E$133,'Quarterly Information'!$K755,Exchange_Value)+AE755*$N755*SUMIF(Lists!$E$2:$E$133,'Quarterly Information'!$M755,Exchange_Value)+AE755*$P755*SUMIF(Lists!$E$2:$E$133,'Quarterly Information'!$O755,Exchange_Value)+AE755*$R755*SUMIF(Lists!$E$2:$E$133,'Quarterly Information'!$Q755,Exchange_Value)+AE755*$T755*SUMIF(Lists!$E$2:$E$133,'Quarterly Information'!$S755,Exchange_Value))/1000,AE755*SUMIF(Lists!$E$2:$E$133,$I755,Exchange_Value)/1000),1)</f>
        <v>0</v>
      </c>
      <c r="CI755" s="218">
        <f>ROUND(IF($I755="Other HFC Blend",(AF755*$L755*SUMIF(Lists!$E$2:$E$133,'Quarterly Information'!$K755,Exchange_Value)+AF755*$N755*SUMIF(Lists!$E$2:$E$133,'Quarterly Information'!$M755,Exchange_Value)+AF755*$P755*SUMIF(Lists!$E$2:$E$133,'Quarterly Information'!$O755,Exchange_Value)+AF755*$R755*SUMIF(Lists!$E$2:$E$133,'Quarterly Information'!$Q755,Exchange_Value)+AF755*$T755*SUMIF(Lists!$E$2:$E$133,'Quarterly Information'!$S755,Exchange_Value))/1000,AF755*SUMIF(Lists!$E$2:$E$133,$I755,Exchange_Value)/1000),1)</f>
        <v>0</v>
      </c>
    </row>
    <row r="756" spans="1:87" ht="14" x14ac:dyDescent="0.25">
      <c r="A756" s="39">
        <v>714</v>
      </c>
      <c r="B756" s="90" t="str">
        <f t="shared" si="514"/>
        <v/>
      </c>
      <c r="C756" s="159"/>
      <c r="D756" s="91"/>
      <c r="E756" s="174"/>
      <c r="F756" s="92"/>
      <c r="G756" s="93"/>
      <c r="H756" s="94"/>
      <c r="I756" s="92"/>
      <c r="J756" s="200"/>
      <c r="K756" s="210"/>
      <c r="L756" s="95"/>
      <c r="M756" s="92"/>
      <c r="N756" s="95"/>
      <c r="O756" s="92"/>
      <c r="P756" s="95"/>
      <c r="Q756" s="128"/>
      <c r="R756" s="95"/>
      <c r="S756" s="128"/>
      <c r="T756" s="211"/>
      <c r="U756" s="203"/>
      <c r="V756" s="92"/>
      <c r="W756" s="96"/>
      <c r="X756" s="92"/>
      <c r="Y756" s="220"/>
      <c r="Z756" s="226"/>
      <c r="AA756" s="165"/>
      <c r="AB756" s="165"/>
      <c r="AC756" s="165"/>
      <c r="AD756" s="165"/>
      <c r="AE756" s="165"/>
      <c r="AF756" s="168"/>
      <c r="AG756"/>
      <c r="AH756" s="107">
        <f t="shared" si="473"/>
        <v>0</v>
      </c>
      <c r="AI756" s="107">
        <f t="shared" si="474"/>
        <v>0</v>
      </c>
      <c r="AJ756" s="107">
        <f t="shared" si="475"/>
        <v>0</v>
      </c>
      <c r="AK756" s="107">
        <f t="shared" si="476"/>
        <v>0</v>
      </c>
      <c r="AL756" s="107">
        <f t="shared" si="477"/>
        <v>0</v>
      </c>
      <c r="AM756" s="107">
        <f t="shared" si="515"/>
        <v>0</v>
      </c>
      <c r="AO756" s="161" t="e">
        <f t="shared" si="478"/>
        <v>#DIV/0!</v>
      </c>
      <c r="AP756" s="161" t="e">
        <f t="shared" si="479"/>
        <v>#DIV/0!</v>
      </c>
      <c r="AQ756" s="161" t="e">
        <f t="shared" si="480"/>
        <v>#DIV/0!</v>
      </c>
      <c r="AR756" s="161" t="e">
        <f t="shared" si="481"/>
        <v>#DIV/0!</v>
      </c>
      <c r="AS756" s="161" t="e">
        <f t="shared" si="482"/>
        <v>#DIV/0!</v>
      </c>
      <c r="AT756" s="107">
        <f t="shared" si="483"/>
        <v>0</v>
      </c>
      <c r="AU756" s="161" t="e">
        <f t="shared" si="484"/>
        <v>#DIV/0!</v>
      </c>
      <c r="AV756" s="161" t="e">
        <f t="shared" si="485"/>
        <v>#DIV/0!</v>
      </c>
      <c r="AW756" s="161" t="e">
        <f t="shared" si="486"/>
        <v>#DIV/0!</v>
      </c>
      <c r="AX756" s="161" t="e">
        <f t="shared" si="487"/>
        <v>#DIV/0!</v>
      </c>
      <c r="AY756" s="161" t="e">
        <f t="shared" si="488"/>
        <v>#DIV/0!</v>
      </c>
      <c r="AZ756" s="107">
        <f t="shared" si="489"/>
        <v>0</v>
      </c>
      <c r="BA756" s="161" t="e">
        <f t="shared" si="490"/>
        <v>#DIV/0!</v>
      </c>
      <c r="BB756" s="161" t="e">
        <f t="shared" si="491"/>
        <v>#DIV/0!</v>
      </c>
      <c r="BC756" s="161" t="e">
        <f t="shared" si="492"/>
        <v>#DIV/0!</v>
      </c>
      <c r="BD756" s="161" t="e">
        <f t="shared" si="493"/>
        <v>#DIV/0!</v>
      </c>
      <c r="BE756" s="161" t="e">
        <f t="shared" si="494"/>
        <v>#DIV/0!</v>
      </c>
      <c r="BF756" s="107">
        <f t="shared" si="495"/>
        <v>0</v>
      </c>
      <c r="BG756" s="161" t="e">
        <f t="shared" si="496"/>
        <v>#DIV/0!</v>
      </c>
      <c r="BH756" s="161" t="e">
        <f t="shared" si="497"/>
        <v>#DIV/0!</v>
      </c>
      <c r="BI756" s="161" t="e">
        <f t="shared" si="498"/>
        <v>#DIV/0!</v>
      </c>
      <c r="BJ756" s="161" t="e">
        <f t="shared" si="499"/>
        <v>#DIV/0!</v>
      </c>
      <c r="BK756" s="161" t="e">
        <f t="shared" si="500"/>
        <v>#DIV/0!</v>
      </c>
      <c r="BL756" s="107">
        <f t="shared" si="501"/>
        <v>0</v>
      </c>
      <c r="BM756" s="161" t="e">
        <f t="shared" si="502"/>
        <v>#DIV/0!</v>
      </c>
      <c r="BN756" s="161" t="e">
        <f t="shared" si="503"/>
        <v>#DIV/0!</v>
      </c>
      <c r="BO756" s="161" t="e">
        <f t="shared" si="504"/>
        <v>#DIV/0!</v>
      </c>
      <c r="BP756" s="161" t="e">
        <f t="shared" si="505"/>
        <v>#DIV/0!</v>
      </c>
      <c r="BQ756" s="161" t="e">
        <f t="shared" si="506"/>
        <v>#DIV/0!</v>
      </c>
      <c r="BR756" s="107">
        <f t="shared" si="507"/>
        <v>0</v>
      </c>
      <c r="BS756" s="161" t="e">
        <f t="shared" si="508"/>
        <v>#DIV/0!</v>
      </c>
      <c r="BT756" s="161" t="e">
        <f t="shared" si="509"/>
        <v>#DIV/0!</v>
      </c>
      <c r="BU756" s="161" t="e">
        <f t="shared" si="510"/>
        <v>#DIV/0!</v>
      </c>
      <c r="BV756" s="161" t="e">
        <f t="shared" si="511"/>
        <v>#DIV/0!</v>
      </c>
      <c r="BW756" s="161" t="e">
        <f t="shared" si="512"/>
        <v>#DIV/0!</v>
      </c>
      <c r="BX756" s="107">
        <f t="shared" si="513"/>
        <v>0</v>
      </c>
      <c r="BZ756" s="40" t="e">
        <f>VLOOKUP(I756,Lists!$D$2:$D$19,1,FALSE)</f>
        <v>#N/A</v>
      </c>
      <c r="CA756" s="40" t="e">
        <f>VLOOKUP($I756,Blends!$B$2:$B$115,1,FALSE)</f>
        <v>#N/A</v>
      </c>
      <c r="CC756" s="218">
        <f>ROUND(IF($I756="Other HFC Blend",(Z756*$L756*SUMIF(Lists!$E$2:$E$133,'Quarterly Information'!$K756,Exchange_Value)+Z756*$N756*SUMIF(Lists!$E$2:$E$133,'Quarterly Information'!$M756,Exchange_Value)+Z756*$P756*SUMIF(Lists!$E$2:$E$133,'Quarterly Information'!$O756,Exchange_Value)+Z756*$R756*SUMIF(Lists!$E$2:$E$133,'Quarterly Information'!$Q756,Exchange_Value)+Z756*$T756*SUMIF(Lists!$E$2:$E$133,'Quarterly Information'!$S756,Exchange_Value))/1000,Z756*SUMIF(Lists!$E$2:$E$133,$I756,Exchange_Value)/1000),1)</f>
        <v>0</v>
      </c>
      <c r="CD756" s="218">
        <f>ROUND(IF($I756="Other HFC Blend",(AA756*$L756*SUMIF(Lists!$E$2:$E$133,'Quarterly Information'!$K756,Exchange_Value)+AA756*$N756*SUMIF(Lists!$E$2:$E$133,'Quarterly Information'!$M756,Exchange_Value)+AA756*$P756*SUMIF(Lists!$E$2:$E$133,'Quarterly Information'!$O756,Exchange_Value)+AA756*$R756*SUMIF(Lists!$E$2:$E$133,'Quarterly Information'!$Q756,Exchange_Value)+AA756*$T756*SUMIF(Lists!$E$2:$E$133,'Quarterly Information'!$S756,Exchange_Value))/1000,AA756*SUMIF(Lists!$E$2:$E$133,$I756,Exchange_Value)/1000),1)</f>
        <v>0</v>
      </c>
      <c r="CE756" s="218">
        <f>ROUND(IF($I756="Other HFC Blend",(AB756*$L756*SUMIF(Lists!$E$2:$E$133,'Quarterly Information'!$K756,Exchange_Value)+AB756*$N756*SUMIF(Lists!$E$2:$E$133,'Quarterly Information'!$M756,Exchange_Value)+AB756*$P756*SUMIF(Lists!$E$2:$E$133,'Quarterly Information'!$O756,Exchange_Value)+AB756*$R756*SUMIF(Lists!$E$2:$E$133,'Quarterly Information'!$Q756,Exchange_Value)+AB756*$T756*SUMIF(Lists!$E$2:$E$133,'Quarterly Information'!$S756,Exchange_Value))/1000,AB756*SUMIF(Lists!$E$2:$E$133,$I756,Exchange_Value)/1000),1)</f>
        <v>0</v>
      </c>
      <c r="CF756" s="218">
        <f>ROUND(IF($I756="Other HFC Blend",(AC756*$L756*SUMIF(Lists!$E$2:$E$133,'Quarterly Information'!$K756,Exchange_Value)+AC756*$N756*SUMIF(Lists!$E$2:$E$133,'Quarterly Information'!$M756,Exchange_Value)+AC756*$P756*SUMIF(Lists!$E$2:$E$133,'Quarterly Information'!$O756,Exchange_Value)+AC756*$R756*SUMIF(Lists!$E$2:$E$133,'Quarterly Information'!$Q756,Exchange_Value)+AC756*$T756*SUMIF(Lists!$E$2:$E$133,'Quarterly Information'!$S756,Exchange_Value))/1000,AC756*SUMIF(Lists!$E$2:$E$133,$I756,Exchange_Value)/1000),1)</f>
        <v>0</v>
      </c>
      <c r="CG756" s="218">
        <f>ROUND(IF($I756="Other HFC Blend",(AD756*$L756*SUMIF(Lists!$E$2:$E$133,'Quarterly Information'!$K756,Exchange_Value)+AD756*$N756*SUMIF(Lists!$E$2:$E$133,'Quarterly Information'!$M756,Exchange_Value)+AD756*$P756*SUMIF(Lists!$E$2:$E$133,'Quarterly Information'!$O756,Exchange_Value)+AD756*$R756*SUMIF(Lists!$E$2:$E$133,'Quarterly Information'!$Q756,Exchange_Value)+AD756*$T756*SUMIF(Lists!$E$2:$E$133,'Quarterly Information'!$S756,Exchange_Value))/1000,AD756*SUMIF(Lists!$E$2:$E$133,$I756,Exchange_Value)/1000),1)</f>
        <v>0</v>
      </c>
      <c r="CH756" s="218">
        <f>ROUND(IF($I756="Other HFC Blend",(AE756*$L756*SUMIF(Lists!$E$2:$E$133,'Quarterly Information'!$K756,Exchange_Value)+AE756*$N756*SUMIF(Lists!$E$2:$E$133,'Quarterly Information'!$M756,Exchange_Value)+AE756*$P756*SUMIF(Lists!$E$2:$E$133,'Quarterly Information'!$O756,Exchange_Value)+AE756*$R756*SUMIF(Lists!$E$2:$E$133,'Quarterly Information'!$Q756,Exchange_Value)+AE756*$T756*SUMIF(Lists!$E$2:$E$133,'Quarterly Information'!$S756,Exchange_Value))/1000,AE756*SUMIF(Lists!$E$2:$E$133,$I756,Exchange_Value)/1000),1)</f>
        <v>0</v>
      </c>
      <c r="CI756" s="218">
        <f>ROUND(IF($I756="Other HFC Blend",(AF756*$L756*SUMIF(Lists!$E$2:$E$133,'Quarterly Information'!$K756,Exchange_Value)+AF756*$N756*SUMIF(Lists!$E$2:$E$133,'Quarterly Information'!$M756,Exchange_Value)+AF756*$P756*SUMIF(Lists!$E$2:$E$133,'Quarterly Information'!$O756,Exchange_Value)+AF756*$R756*SUMIF(Lists!$E$2:$E$133,'Quarterly Information'!$Q756,Exchange_Value)+AF756*$T756*SUMIF(Lists!$E$2:$E$133,'Quarterly Information'!$S756,Exchange_Value))/1000,AF756*SUMIF(Lists!$E$2:$E$133,$I756,Exchange_Value)/1000),1)</f>
        <v>0</v>
      </c>
    </row>
    <row r="757" spans="1:87" ht="14" x14ac:dyDescent="0.25">
      <c r="A757" s="39">
        <v>715</v>
      </c>
      <c r="B757" s="90" t="str">
        <f t="shared" si="514"/>
        <v/>
      </c>
      <c r="C757" s="159"/>
      <c r="D757" s="91"/>
      <c r="E757" s="174"/>
      <c r="F757" s="92"/>
      <c r="G757" s="93"/>
      <c r="H757" s="94"/>
      <c r="I757" s="92"/>
      <c r="J757" s="200"/>
      <c r="K757" s="210"/>
      <c r="L757" s="95"/>
      <c r="M757" s="92"/>
      <c r="N757" s="95"/>
      <c r="O757" s="92"/>
      <c r="P757" s="95"/>
      <c r="Q757" s="128"/>
      <c r="R757" s="95"/>
      <c r="S757" s="128"/>
      <c r="T757" s="211"/>
      <c r="U757" s="203"/>
      <c r="V757" s="92"/>
      <c r="W757" s="96"/>
      <c r="X757" s="92"/>
      <c r="Y757" s="220"/>
      <c r="Z757" s="226"/>
      <c r="AA757" s="165"/>
      <c r="AB757" s="165"/>
      <c r="AC757" s="165"/>
      <c r="AD757" s="165"/>
      <c r="AE757" s="165"/>
      <c r="AF757" s="168"/>
      <c r="AG757"/>
      <c r="AH757" s="107">
        <f t="shared" si="473"/>
        <v>0</v>
      </c>
      <c r="AI757" s="107">
        <f t="shared" si="474"/>
        <v>0</v>
      </c>
      <c r="AJ757" s="107">
        <f t="shared" si="475"/>
        <v>0</v>
      </c>
      <c r="AK757" s="107">
        <f t="shared" si="476"/>
        <v>0</v>
      </c>
      <c r="AL757" s="107">
        <f t="shared" si="477"/>
        <v>0</v>
      </c>
      <c r="AM757" s="107">
        <f t="shared" si="515"/>
        <v>0</v>
      </c>
      <c r="AO757" s="161" t="e">
        <f t="shared" si="478"/>
        <v>#DIV/0!</v>
      </c>
      <c r="AP757" s="161" t="e">
        <f t="shared" si="479"/>
        <v>#DIV/0!</v>
      </c>
      <c r="AQ757" s="161" t="e">
        <f t="shared" si="480"/>
        <v>#DIV/0!</v>
      </c>
      <c r="AR757" s="161" t="e">
        <f t="shared" si="481"/>
        <v>#DIV/0!</v>
      </c>
      <c r="AS757" s="161" t="e">
        <f t="shared" si="482"/>
        <v>#DIV/0!</v>
      </c>
      <c r="AT757" s="107">
        <f t="shared" si="483"/>
        <v>0</v>
      </c>
      <c r="AU757" s="161" t="e">
        <f t="shared" si="484"/>
        <v>#DIV/0!</v>
      </c>
      <c r="AV757" s="161" t="e">
        <f t="shared" si="485"/>
        <v>#DIV/0!</v>
      </c>
      <c r="AW757" s="161" t="e">
        <f t="shared" si="486"/>
        <v>#DIV/0!</v>
      </c>
      <c r="AX757" s="161" t="e">
        <f t="shared" si="487"/>
        <v>#DIV/0!</v>
      </c>
      <c r="AY757" s="161" t="e">
        <f t="shared" si="488"/>
        <v>#DIV/0!</v>
      </c>
      <c r="AZ757" s="107">
        <f t="shared" si="489"/>
        <v>0</v>
      </c>
      <c r="BA757" s="161" t="e">
        <f t="shared" si="490"/>
        <v>#DIV/0!</v>
      </c>
      <c r="BB757" s="161" t="e">
        <f t="shared" si="491"/>
        <v>#DIV/0!</v>
      </c>
      <c r="BC757" s="161" t="e">
        <f t="shared" si="492"/>
        <v>#DIV/0!</v>
      </c>
      <c r="BD757" s="161" t="e">
        <f t="shared" si="493"/>
        <v>#DIV/0!</v>
      </c>
      <c r="BE757" s="161" t="e">
        <f t="shared" si="494"/>
        <v>#DIV/0!</v>
      </c>
      <c r="BF757" s="107">
        <f t="shared" si="495"/>
        <v>0</v>
      </c>
      <c r="BG757" s="161" t="e">
        <f t="shared" si="496"/>
        <v>#DIV/0!</v>
      </c>
      <c r="BH757" s="161" t="e">
        <f t="shared" si="497"/>
        <v>#DIV/0!</v>
      </c>
      <c r="BI757" s="161" t="e">
        <f t="shared" si="498"/>
        <v>#DIV/0!</v>
      </c>
      <c r="BJ757" s="161" t="e">
        <f t="shared" si="499"/>
        <v>#DIV/0!</v>
      </c>
      <c r="BK757" s="161" t="e">
        <f t="shared" si="500"/>
        <v>#DIV/0!</v>
      </c>
      <c r="BL757" s="107">
        <f t="shared" si="501"/>
        <v>0</v>
      </c>
      <c r="BM757" s="161" t="e">
        <f t="shared" si="502"/>
        <v>#DIV/0!</v>
      </c>
      <c r="BN757" s="161" t="e">
        <f t="shared" si="503"/>
        <v>#DIV/0!</v>
      </c>
      <c r="BO757" s="161" t="e">
        <f t="shared" si="504"/>
        <v>#DIV/0!</v>
      </c>
      <c r="BP757" s="161" t="e">
        <f t="shared" si="505"/>
        <v>#DIV/0!</v>
      </c>
      <c r="BQ757" s="161" t="e">
        <f t="shared" si="506"/>
        <v>#DIV/0!</v>
      </c>
      <c r="BR757" s="107">
        <f t="shared" si="507"/>
        <v>0</v>
      </c>
      <c r="BS757" s="161" t="e">
        <f t="shared" si="508"/>
        <v>#DIV/0!</v>
      </c>
      <c r="BT757" s="161" t="e">
        <f t="shared" si="509"/>
        <v>#DIV/0!</v>
      </c>
      <c r="BU757" s="161" t="e">
        <f t="shared" si="510"/>
        <v>#DIV/0!</v>
      </c>
      <c r="BV757" s="161" t="e">
        <f t="shared" si="511"/>
        <v>#DIV/0!</v>
      </c>
      <c r="BW757" s="161" t="e">
        <f t="shared" si="512"/>
        <v>#DIV/0!</v>
      </c>
      <c r="BX757" s="107">
        <f t="shared" si="513"/>
        <v>0</v>
      </c>
      <c r="BZ757" s="40" t="e">
        <f>VLOOKUP(I757,Lists!$D$2:$D$19,1,FALSE)</f>
        <v>#N/A</v>
      </c>
      <c r="CA757" s="40" t="e">
        <f>VLOOKUP($I757,Blends!$B$2:$B$115,1,FALSE)</f>
        <v>#N/A</v>
      </c>
      <c r="CC757" s="218">
        <f>ROUND(IF($I757="Other HFC Blend",(Z757*$L757*SUMIF(Lists!$E$2:$E$133,'Quarterly Information'!$K757,Exchange_Value)+Z757*$N757*SUMIF(Lists!$E$2:$E$133,'Quarterly Information'!$M757,Exchange_Value)+Z757*$P757*SUMIF(Lists!$E$2:$E$133,'Quarterly Information'!$O757,Exchange_Value)+Z757*$R757*SUMIF(Lists!$E$2:$E$133,'Quarterly Information'!$Q757,Exchange_Value)+Z757*$T757*SUMIF(Lists!$E$2:$E$133,'Quarterly Information'!$S757,Exchange_Value))/1000,Z757*SUMIF(Lists!$E$2:$E$133,$I757,Exchange_Value)/1000),1)</f>
        <v>0</v>
      </c>
      <c r="CD757" s="218">
        <f>ROUND(IF($I757="Other HFC Blend",(AA757*$L757*SUMIF(Lists!$E$2:$E$133,'Quarterly Information'!$K757,Exchange_Value)+AA757*$N757*SUMIF(Lists!$E$2:$E$133,'Quarterly Information'!$M757,Exchange_Value)+AA757*$P757*SUMIF(Lists!$E$2:$E$133,'Quarterly Information'!$O757,Exchange_Value)+AA757*$R757*SUMIF(Lists!$E$2:$E$133,'Quarterly Information'!$Q757,Exchange_Value)+AA757*$T757*SUMIF(Lists!$E$2:$E$133,'Quarterly Information'!$S757,Exchange_Value))/1000,AA757*SUMIF(Lists!$E$2:$E$133,$I757,Exchange_Value)/1000),1)</f>
        <v>0</v>
      </c>
      <c r="CE757" s="218">
        <f>ROUND(IF($I757="Other HFC Blend",(AB757*$L757*SUMIF(Lists!$E$2:$E$133,'Quarterly Information'!$K757,Exchange_Value)+AB757*$N757*SUMIF(Lists!$E$2:$E$133,'Quarterly Information'!$M757,Exchange_Value)+AB757*$P757*SUMIF(Lists!$E$2:$E$133,'Quarterly Information'!$O757,Exchange_Value)+AB757*$R757*SUMIF(Lists!$E$2:$E$133,'Quarterly Information'!$Q757,Exchange_Value)+AB757*$T757*SUMIF(Lists!$E$2:$E$133,'Quarterly Information'!$S757,Exchange_Value))/1000,AB757*SUMIF(Lists!$E$2:$E$133,$I757,Exchange_Value)/1000),1)</f>
        <v>0</v>
      </c>
      <c r="CF757" s="218">
        <f>ROUND(IF($I757="Other HFC Blend",(AC757*$L757*SUMIF(Lists!$E$2:$E$133,'Quarterly Information'!$K757,Exchange_Value)+AC757*$N757*SUMIF(Lists!$E$2:$E$133,'Quarterly Information'!$M757,Exchange_Value)+AC757*$P757*SUMIF(Lists!$E$2:$E$133,'Quarterly Information'!$O757,Exchange_Value)+AC757*$R757*SUMIF(Lists!$E$2:$E$133,'Quarterly Information'!$Q757,Exchange_Value)+AC757*$T757*SUMIF(Lists!$E$2:$E$133,'Quarterly Information'!$S757,Exchange_Value))/1000,AC757*SUMIF(Lists!$E$2:$E$133,$I757,Exchange_Value)/1000),1)</f>
        <v>0</v>
      </c>
      <c r="CG757" s="218">
        <f>ROUND(IF($I757="Other HFC Blend",(AD757*$L757*SUMIF(Lists!$E$2:$E$133,'Quarterly Information'!$K757,Exchange_Value)+AD757*$N757*SUMIF(Lists!$E$2:$E$133,'Quarterly Information'!$M757,Exchange_Value)+AD757*$P757*SUMIF(Lists!$E$2:$E$133,'Quarterly Information'!$O757,Exchange_Value)+AD757*$R757*SUMIF(Lists!$E$2:$E$133,'Quarterly Information'!$Q757,Exchange_Value)+AD757*$T757*SUMIF(Lists!$E$2:$E$133,'Quarterly Information'!$S757,Exchange_Value))/1000,AD757*SUMIF(Lists!$E$2:$E$133,$I757,Exchange_Value)/1000),1)</f>
        <v>0</v>
      </c>
      <c r="CH757" s="218">
        <f>ROUND(IF($I757="Other HFC Blend",(AE757*$L757*SUMIF(Lists!$E$2:$E$133,'Quarterly Information'!$K757,Exchange_Value)+AE757*$N757*SUMIF(Lists!$E$2:$E$133,'Quarterly Information'!$M757,Exchange_Value)+AE757*$P757*SUMIF(Lists!$E$2:$E$133,'Quarterly Information'!$O757,Exchange_Value)+AE757*$R757*SUMIF(Lists!$E$2:$E$133,'Quarterly Information'!$Q757,Exchange_Value)+AE757*$T757*SUMIF(Lists!$E$2:$E$133,'Quarterly Information'!$S757,Exchange_Value))/1000,AE757*SUMIF(Lists!$E$2:$E$133,$I757,Exchange_Value)/1000),1)</f>
        <v>0</v>
      </c>
      <c r="CI757" s="218">
        <f>ROUND(IF($I757="Other HFC Blend",(AF757*$L757*SUMIF(Lists!$E$2:$E$133,'Quarterly Information'!$K757,Exchange_Value)+AF757*$N757*SUMIF(Lists!$E$2:$E$133,'Quarterly Information'!$M757,Exchange_Value)+AF757*$P757*SUMIF(Lists!$E$2:$E$133,'Quarterly Information'!$O757,Exchange_Value)+AF757*$R757*SUMIF(Lists!$E$2:$E$133,'Quarterly Information'!$Q757,Exchange_Value)+AF757*$T757*SUMIF(Lists!$E$2:$E$133,'Quarterly Information'!$S757,Exchange_Value))/1000,AF757*SUMIF(Lists!$E$2:$E$133,$I757,Exchange_Value)/1000),1)</f>
        <v>0</v>
      </c>
    </row>
    <row r="758" spans="1:87" ht="14" x14ac:dyDescent="0.25">
      <c r="A758" s="39">
        <v>716</v>
      </c>
      <c r="B758" s="90" t="str">
        <f t="shared" si="514"/>
        <v/>
      </c>
      <c r="C758" s="159"/>
      <c r="D758" s="91"/>
      <c r="E758" s="174"/>
      <c r="F758" s="92"/>
      <c r="G758" s="93"/>
      <c r="H758" s="94"/>
      <c r="I758" s="92"/>
      <c r="J758" s="200"/>
      <c r="K758" s="210"/>
      <c r="L758" s="95"/>
      <c r="M758" s="92"/>
      <c r="N758" s="95"/>
      <c r="O758" s="92"/>
      <c r="P758" s="95"/>
      <c r="Q758" s="128"/>
      <c r="R758" s="95"/>
      <c r="S758" s="128"/>
      <c r="T758" s="211"/>
      <c r="U758" s="203"/>
      <c r="V758" s="92"/>
      <c r="W758" s="96"/>
      <c r="X758" s="92"/>
      <c r="Y758" s="220"/>
      <c r="Z758" s="226"/>
      <c r="AA758" s="165"/>
      <c r="AB758" s="165"/>
      <c r="AC758" s="165"/>
      <c r="AD758" s="165"/>
      <c r="AE758" s="165"/>
      <c r="AF758" s="168"/>
      <c r="AG758"/>
      <c r="AH758" s="107">
        <f t="shared" si="473"/>
        <v>0</v>
      </c>
      <c r="AI758" s="107">
        <f t="shared" si="474"/>
        <v>0</v>
      </c>
      <c r="AJ758" s="107">
        <f t="shared" si="475"/>
        <v>0</v>
      </c>
      <c r="AK758" s="107">
        <f t="shared" si="476"/>
        <v>0</v>
      </c>
      <c r="AL758" s="107">
        <f t="shared" si="477"/>
        <v>0</v>
      </c>
      <c r="AM758" s="107">
        <f t="shared" si="515"/>
        <v>0</v>
      </c>
      <c r="AO758" s="161" t="e">
        <f t="shared" si="478"/>
        <v>#DIV/0!</v>
      </c>
      <c r="AP758" s="161" t="e">
        <f t="shared" si="479"/>
        <v>#DIV/0!</v>
      </c>
      <c r="AQ758" s="161" t="e">
        <f t="shared" si="480"/>
        <v>#DIV/0!</v>
      </c>
      <c r="AR758" s="161" t="e">
        <f t="shared" si="481"/>
        <v>#DIV/0!</v>
      </c>
      <c r="AS758" s="161" t="e">
        <f t="shared" si="482"/>
        <v>#DIV/0!</v>
      </c>
      <c r="AT758" s="107">
        <f t="shared" si="483"/>
        <v>0</v>
      </c>
      <c r="AU758" s="161" t="e">
        <f t="shared" si="484"/>
        <v>#DIV/0!</v>
      </c>
      <c r="AV758" s="161" t="e">
        <f t="shared" si="485"/>
        <v>#DIV/0!</v>
      </c>
      <c r="AW758" s="161" t="e">
        <f t="shared" si="486"/>
        <v>#DIV/0!</v>
      </c>
      <c r="AX758" s="161" t="e">
        <f t="shared" si="487"/>
        <v>#DIV/0!</v>
      </c>
      <c r="AY758" s="161" t="e">
        <f t="shared" si="488"/>
        <v>#DIV/0!</v>
      </c>
      <c r="AZ758" s="107">
        <f t="shared" si="489"/>
        <v>0</v>
      </c>
      <c r="BA758" s="161" t="e">
        <f t="shared" si="490"/>
        <v>#DIV/0!</v>
      </c>
      <c r="BB758" s="161" t="e">
        <f t="shared" si="491"/>
        <v>#DIV/0!</v>
      </c>
      <c r="BC758" s="161" t="e">
        <f t="shared" si="492"/>
        <v>#DIV/0!</v>
      </c>
      <c r="BD758" s="161" t="e">
        <f t="shared" si="493"/>
        <v>#DIV/0!</v>
      </c>
      <c r="BE758" s="161" t="e">
        <f t="shared" si="494"/>
        <v>#DIV/0!</v>
      </c>
      <c r="BF758" s="107">
        <f t="shared" si="495"/>
        <v>0</v>
      </c>
      <c r="BG758" s="161" t="e">
        <f t="shared" si="496"/>
        <v>#DIV/0!</v>
      </c>
      <c r="BH758" s="161" t="e">
        <f t="shared" si="497"/>
        <v>#DIV/0!</v>
      </c>
      <c r="BI758" s="161" t="e">
        <f t="shared" si="498"/>
        <v>#DIV/0!</v>
      </c>
      <c r="BJ758" s="161" t="e">
        <f t="shared" si="499"/>
        <v>#DIV/0!</v>
      </c>
      <c r="BK758" s="161" t="e">
        <f t="shared" si="500"/>
        <v>#DIV/0!</v>
      </c>
      <c r="BL758" s="107">
        <f t="shared" si="501"/>
        <v>0</v>
      </c>
      <c r="BM758" s="161" t="e">
        <f t="shared" si="502"/>
        <v>#DIV/0!</v>
      </c>
      <c r="BN758" s="161" t="e">
        <f t="shared" si="503"/>
        <v>#DIV/0!</v>
      </c>
      <c r="BO758" s="161" t="e">
        <f t="shared" si="504"/>
        <v>#DIV/0!</v>
      </c>
      <c r="BP758" s="161" t="e">
        <f t="shared" si="505"/>
        <v>#DIV/0!</v>
      </c>
      <c r="BQ758" s="161" t="e">
        <f t="shared" si="506"/>
        <v>#DIV/0!</v>
      </c>
      <c r="BR758" s="107">
        <f t="shared" si="507"/>
        <v>0</v>
      </c>
      <c r="BS758" s="161" t="e">
        <f t="shared" si="508"/>
        <v>#DIV/0!</v>
      </c>
      <c r="BT758" s="161" t="e">
        <f t="shared" si="509"/>
        <v>#DIV/0!</v>
      </c>
      <c r="BU758" s="161" t="e">
        <f t="shared" si="510"/>
        <v>#DIV/0!</v>
      </c>
      <c r="BV758" s="161" t="e">
        <f t="shared" si="511"/>
        <v>#DIV/0!</v>
      </c>
      <c r="BW758" s="161" t="e">
        <f t="shared" si="512"/>
        <v>#DIV/0!</v>
      </c>
      <c r="BX758" s="107">
        <f t="shared" si="513"/>
        <v>0</v>
      </c>
      <c r="BZ758" s="40" t="e">
        <f>VLOOKUP(I758,Lists!$D$2:$D$19,1,FALSE)</f>
        <v>#N/A</v>
      </c>
      <c r="CA758" s="40" t="e">
        <f>VLOOKUP($I758,Blends!$B$2:$B$115,1,FALSE)</f>
        <v>#N/A</v>
      </c>
      <c r="CC758" s="218">
        <f>ROUND(IF($I758="Other HFC Blend",(Z758*$L758*SUMIF(Lists!$E$2:$E$133,'Quarterly Information'!$K758,Exchange_Value)+Z758*$N758*SUMIF(Lists!$E$2:$E$133,'Quarterly Information'!$M758,Exchange_Value)+Z758*$P758*SUMIF(Lists!$E$2:$E$133,'Quarterly Information'!$O758,Exchange_Value)+Z758*$R758*SUMIF(Lists!$E$2:$E$133,'Quarterly Information'!$Q758,Exchange_Value)+Z758*$T758*SUMIF(Lists!$E$2:$E$133,'Quarterly Information'!$S758,Exchange_Value))/1000,Z758*SUMIF(Lists!$E$2:$E$133,$I758,Exchange_Value)/1000),1)</f>
        <v>0</v>
      </c>
      <c r="CD758" s="218">
        <f>ROUND(IF($I758="Other HFC Blend",(AA758*$L758*SUMIF(Lists!$E$2:$E$133,'Quarterly Information'!$K758,Exchange_Value)+AA758*$N758*SUMIF(Lists!$E$2:$E$133,'Quarterly Information'!$M758,Exchange_Value)+AA758*$P758*SUMIF(Lists!$E$2:$E$133,'Quarterly Information'!$O758,Exchange_Value)+AA758*$R758*SUMIF(Lists!$E$2:$E$133,'Quarterly Information'!$Q758,Exchange_Value)+AA758*$T758*SUMIF(Lists!$E$2:$E$133,'Quarterly Information'!$S758,Exchange_Value))/1000,AA758*SUMIF(Lists!$E$2:$E$133,$I758,Exchange_Value)/1000),1)</f>
        <v>0</v>
      </c>
      <c r="CE758" s="218">
        <f>ROUND(IF($I758="Other HFC Blend",(AB758*$L758*SUMIF(Lists!$E$2:$E$133,'Quarterly Information'!$K758,Exchange_Value)+AB758*$N758*SUMIF(Lists!$E$2:$E$133,'Quarterly Information'!$M758,Exchange_Value)+AB758*$P758*SUMIF(Lists!$E$2:$E$133,'Quarterly Information'!$O758,Exchange_Value)+AB758*$R758*SUMIF(Lists!$E$2:$E$133,'Quarterly Information'!$Q758,Exchange_Value)+AB758*$T758*SUMIF(Lists!$E$2:$E$133,'Quarterly Information'!$S758,Exchange_Value))/1000,AB758*SUMIF(Lists!$E$2:$E$133,$I758,Exchange_Value)/1000),1)</f>
        <v>0</v>
      </c>
      <c r="CF758" s="218">
        <f>ROUND(IF($I758="Other HFC Blend",(AC758*$L758*SUMIF(Lists!$E$2:$E$133,'Quarterly Information'!$K758,Exchange_Value)+AC758*$N758*SUMIF(Lists!$E$2:$E$133,'Quarterly Information'!$M758,Exchange_Value)+AC758*$P758*SUMIF(Lists!$E$2:$E$133,'Quarterly Information'!$O758,Exchange_Value)+AC758*$R758*SUMIF(Lists!$E$2:$E$133,'Quarterly Information'!$Q758,Exchange_Value)+AC758*$T758*SUMIF(Lists!$E$2:$E$133,'Quarterly Information'!$S758,Exchange_Value))/1000,AC758*SUMIF(Lists!$E$2:$E$133,$I758,Exchange_Value)/1000),1)</f>
        <v>0</v>
      </c>
      <c r="CG758" s="218">
        <f>ROUND(IF($I758="Other HFC Blend",(AD758*$L758*SUMIF(Lists!$E$2:$E$133,'Quarterly Information'!$K758,Exchange_Value)+AD758*$N758*SUMIF(Lists!$E$2:$E$133,'Quarterly Information'!$M758,Exchange_Value)+AD758*$P758*SUMIF(Lists!$E$2:$E$133,'Quarterly Information'!$O758,Exchange_Value)+AD758*$R758*SUMIF(Lists!$E$2:$E$133,'Quarterly Information'!$Q758,Exchange_Value)+AD758*$T758*SUMIF(Lists!$E$2:$E$133,'Quarterly Information'!$S758,Exchange_Value))/1000,AD758*SUMIF(Lists!$E$2:$E$133,$I758,Exchange_Value)/1000),1)</f>
        <v>0</v>
      </c>
      <c r="CH758" s="218">
        <f>ROUND(IF($I758="Other HFC Blend",(AE758*$L758*SUMIF(Lists!$E$2:$E$133,'Quarterly Information'!$K758,Exchange_Value)+AE758*$N758*SUMIF(Lists!$E$2:$E$133,'Quarterly Information'!$M758,Exchange_Value)+AE758*$P758*SUMIF(Lists!$E$2:$E$133,'Quarterly Information'!$O758,Exchange_Value)+AE758*$R758*SUMIF(Lists!$E$2:$E$133,'Quarterly Information'!$Q758,Exchange_Value)+AE758*$T758*SUMIF(Lists!$E$2:$E$133,'Quarterly Information'!$S758,Exchange_Value))/1000,AE758*SUMIF(Lists!$E$2:$E$133,$I758,Exchange_Value)/1000),1)</f>
        <v>0</v>
      </c>
      <c r="CI758" s="218">
        <f>ROUND(IF($I758="Other HFC Blend",(AF758*$L758*SUMIF(Lists!$E$2:$E$133,'Quarterly Information'!$K758,Exchange_Value)+AF758*$N758*SUMIF(Lists!$E$2:$E$133,'Quarterly Information'!$M758,Exchange_Value)+AF758*$P758*SUMIF(Lists!$E$2:$E$133,'Quarterly Information'!$O758,Exchange_Value)+AF758*$R758*SUMIF(Lists!$E$2:$E$133,'Quarterly Information'!$Q758,Exchange_Value)+AF758*$T758*SUMIF(Lists!$E$2:$E$133,'Quarterly Information'!$S758,Exchange_Value))/1000,AF758*SUMIF(Lists!$E$2:$E$133,$I758,Exchange_Value)/1000),1)</f>
        <v>0</v>
      </c>
    </row>
    <row r="759" spans="1:87" ht="14" x14ac:dyDescent="0.25">
      <c r="A759" s="39">
        <v>717</v>
      </c>
      <c r="B759" s="90" t="str">
        <f t="shared" si="514"/>
        <v/>
      </c>
      <c r="C759" s="159"/>
      <c r="D759" s="91"/>
      <c r="E759" s="174"/>
      <c r="F759" s="92"/>
      <c r="G759" s="93"/>
      <c r="H759" s="94"/>
      <c r="I759" s="92"/>
      <c r="J759" s="200"/>
      <c r="K759" s="210"/>
      <c r="L759" s="95"/>
      <c r="M759" s="92"/>
      <c r="N759" s="95"/>
      <c r="O759" s="92"/>
      <c r="P759" s="95"/>
      <c r="Q759" s="128"/>
      <c r="R759" s="95"/>
      <c r="S759" s="128"/>
      <c r="T759" s="211"/>
      <c r="U759" s="203"/>
      <c r="V759" s="92"/>
      <c r="W759" s="96"/>
      <c r="X759" s="92"/>
      <c r="Y759" s="220"/>
      <c r="Z759" s="226"/>
      <c r="AA759" s="165"/>
      <c r="AB759" s="165"/>
      <c r="AC759" s="165"/>
      <c r="AD759" s="165"/>
      <c r="AE759" s="165"/>
      <c r="AF759" s="168"/>
      <c r="AG759"/>
      <c r="AH759" s="107">
        <f t="shared" si="473"/>
        <v>0</v>
      </c>
      <c r="AI759" s="107">
        <f t="shared" si="474"/>
        <v>0</v>
      </c>
      <c r="AJ759" s="107">
        <f t="shared" si="475"/>
        <v>0</v>
      </c>
      <c r="AK759" s="107">
        <f t="shared" si="476"/>
        <v>0</v>
      </c>
      <c r="AL759" s="107">
        <f t="shared" si="477"/>
        <v>0</v>
      </c>
      <c r="AM759" s="107">
        <f t="shared" si="515"/>
        <v>0</v>
      </c>
      <c r="AO759" s="161" t="e">
        <f t="shared" si="478"/>
        <v>#DIV/0!</v>
      </c>
      <c r="AP759" s="161" t="e">
        <f t="shared" si="479"/>
        <v>#DIV/0!</v>
      </c>
      <c r="AQ759" s="161" t="e">
        <f t="shared" si="480"/>
        <v>#DIV/0!</v>
      </c>
      <c r="AR759" s="161" t="e">
        <f t="shared" si="481"/>
        <v>#DIV/0!</v>
      </c>
      <c r="AS759" s="161" t="e">
        <f t="shared" si="482"/>
        <v>#DIV/0!</v>
      </c>
      <c r="AT759" s="107">
        <f t="shared" si="483"/>
        <v>0</v>
      </c>
      <c r="AU759" s="161" t="e">
        <f t="shared" si="484"/>
        <v>#DIV/0!</v>
      </c>
      <c r="AV759" s="161" t="e">
        <f t="shared" si="485"/>
        <v>#DIV/0!</v>
      </c>
      <c r="AW759" s="161" t="e">
        <f t="shared" si="486"/>
        <v>#DIV/0!</v>
      </c>
      <c r="AX759" s="161" t="e">
        <f t="shared" si="487"/>
        <v>#DIV/0!</v>
      </c>
      <c r="AY759" s="161" t="e">
        <f t="shared" si="488"/>
        <v>#DIV/0!</v>
      </c>
      <c r="AZ759" s="107">
        <f t="shared" si="489"/>
        <v>0</v>
      </c>
      <c r="BA759" s="161" t="e">
        <f t="shared" si="490"/>
        <v>#DIV/0!</v>
      </c>
      <c r="BB759" s="161" t="e">
        <f t="shared" si="491"/>
        <v>#DIV/0!</v>
      </c>
      <c r="BC759" s="161" t="e">
        <f t="shared" si="492"/>
        <v>#DIV/0!</v>
      </c>
      <c r="BD759" s="161" t="e">
        <f t="shared" si="493"/>
        <v>#DIV/0!</v>
      </c>
      <c r="BE759" s="161" t="e">
        <f t="shared" si="494"/>
        <v>#DIV/0!</v>
      </c>
      <c r="BF759" s="107">
        <f t="shared" si="495"/>
        <v>0</v>
      </c>
      <c r="BG759" s="161" t="e">
        <f t="shared" si="496"/>
        <v>#DIV/0!</v>
      </c>
      <c r="BH759" s="161" t="e">
        <f t="shared" si="497"/>
        <v>#DIV/0!</v>
      </c>
      <c r="BI759" s="161" t="e">
        <f t="shared" si="498"/>
        <v>#DIV/0!</v>
      </c>
      <c r="BJ759" s="161" t="e">
        <f t="shared" si="499"/>
        <v>#DIV/0!</v>
      </c>
      <c r="BK759" s="161" t="e">
        <f t="shared" si="500"/>
        <v>#DIV/0!</v>
      </c>
      <c r="BL759" s="107">
        <f t="shared" si="501"/>
        <v>0</v>
      </c>
      <c r="BM759" s="161" t="e">
        <f t="shared" si="502"/>
        <v>#DIV/0!</v>
      </c>
      <c r="BN759" s="161" t="e">
        <f t="shared" si="503"/>
        <v>#DIV/0!</v>
      </c>
      <c r="BO759" s="161" t="e">
        <f t="shared" si="504"/>
        <v>#DIV/0!</v>
      </c>
      <c r="BP759" s="161" t="e">
        <f t="shared" si="505"/>
        <v>#DIV/0!</v>
      </c>
      <c r="BQ759" s="161" t="e">
        <f t="shared" si="506"/>
        <v>#DIV/0!</v>
      </c>
      <c r="BR759" s="107">
        <f t="shared" si="507"/>
        <v>0</v>
      </c>
      <c r="BS759" s="161" t="e">
        <f t="shared" si="508"/>
        <v>#DIV/0!</v>
      </c>
      <c r="BT759" s="161" t="e">
        <f t="shared" si="509"/>
        <v>#DIV/0!</v>
      </c>
      <c r="BU759" s="161" t="e">
        <f t="shared" si="510"/>
        <v>#DIV/0!</v>
      </c>
      <c r="BV759" s="161" t="e">
        <f t="shared" si="511"/>
        <v>#DIV/0!</v>
      </c>
      <c r="BW759" s="161" t="e">
        <f t="shared" si="512"/>
        <v>#DIV/0!</v>
      </c>
      <c r="BX759" s="107">
        <f t="shared" si="513"/>
        <v>0</v>
      </c>
      <c r="BZ759" s="40" t="e">
        <f>VLOOKUP(I759,Lists!$D$2:$D$19,1,FALSE)</f>
        <v>#N/A</v>
      </c>
      <c r="CA759" s="40" t="e">
        <f>VLOOKUP($I759,Blends!$B$2:$B$115,1,FALSE)</f>
        <v>#N/A</v>
      </c>
      <c r="CC759" s="218">
        <f>ROUND(IF($I759="Other HFC Blend",(Z759*$L759*SUMIF(Lists!$E$2:$E$133,'Quarterly Information'!$K759,Exchange_Value)+Z759*$N759*SUMIF(Lists!$E$2:$E$133,'Quarterly Information'!$M759,Exchange_Value)+Z759*$P759*SUMIF(Lists!$E$2:$E$133,'Quarterly Information'!$O759,Exchange_Value)+Z759*$R759*SUMIF(Lists!$E$2:$E$133,'Quarterly Information'!$Q759,Exchange_Value)+Z759*$T759*SUMIF(Lists!$E$2:$E$133,'Quarterly Information'!$S759,Exchange_Value))/1000,Z759*SUMIF(Lists!$E$2:$E$133,$I759,Exchange_Value)/1000),1)</f>
        <v>0</v>
      </c>
      <c r="CD759" s="218">
        <f>ROUND(IF($I759="Other HFC Blend",(AA759*$L759*SUMIF(Lists!$E$2:$E$133,'Quarterly Information'!$K759,Exchange_Value)+AA759*$N759*SUMIF(Lists!$E$2:$E$133,'Quarterly Information'!$M759,Exchange_Value)+AA759*$P759*SUMIF(Lists!$E$2:$E$133,'Quarterly Information'!$O759,Exchange_Value)+AA759*$R759*SUMIF(Lists!$E$2:$E$133,'Quarterly Information'!$Q759,Exchange_Value)+AA759*$T759*SUMIF(Lists!$E$2:$E$133,'Quarterly Information'!$S759,Exchange_Value))/1000,AA759*SUMIF(Lists!$E$2:$E$133,$I759,Exchange_Value)/1000),1)</f>
        <v>0</v>
      </c>
      <c r="CE759" s="218">
        <f>ROUND(IF($I759="Other HFC Blend",(AB759*$L759*SUMIF(Lists!$E$2:$E$133,'Quarterly Information'!$K759,Exchange_Value)+AB759*$N759*SUMIF(Lists!$E$2:$E$133,'Quarterly Information'!$M759,Exchange_Value)+AB759*$P759*SUMIF(Lists!$E$2:$E$133,'Quarterly Information'!$O759,Exchange_Value)+AB759*$R759*SUMIF(Lists!$E$2:$E$133,'Quarterly Information'!$Q759,Exchange_Value)+AB759*$T759*SUMIF(Lists!$E$2:$E$133,'Quarterly Information'!$S759,Exchange_Value))/1000,AB759*SUMIF(Lists!$E$2:$E$133,$I759,Exchange_Value)/1000),1)</f>
        <v>0</v>
      </c>
      <c r="CF759" s="218">
        <f>ROUND(IF($I759="Other HFC Blend",(AC759*$L759*SUMIF(Lists!$E$2:$E$133,'Quarterly Information'!$K759,Exchange_Value)+AC759*$N759*SUMIF(Lists!$E$2:$E$133,'Quarterly Information'!$M759,Exchange_Value)+AC759*$P759*SUMIF(Lists!$E$2:$E$133,'Quarterly Information'!$O759,Exchange_Value)+AC759*$R759*SUMIF(Lists!$E$2:$E$133,'Quarterly Information'!$Q759,Exchange_Value)+AC759*$T759*SUMIF(Lists!$E$2:$E$133,'Quarterly Information'!$S759,Exchange_Value))/1000,AC759*SUMIF(Lists!$E$2:$E$133,$I759,Exchange_Value)/1000),1)</f>
        <v>0</v>
      </c>
      <c r="CG759" s="218">
        <f>ROUND(IF($I759="Other HFC Blend",(AD759*$L759*SUMIF(Lists!$E$2:$E$133,'Quarterly Information'!$K759,Exchange_Value)+AD759*$N759*SUMIF(Lists!$E$2:$E$133,'Quarterly Information'!$M759,Exchange_Value)+AD759*$P759*SUMIF(Lists!$E$2:$E$133,'Quarterly Information'!$O759,Exchange_Value)+AD759*$R759*SUMIF(Lists!$E$2:$E$133,'Quarterly Information'!$Q759,Exchange_Value)+AD759*$T759*SUMIF(Lists!$E$2:$E$133,'Quarterly Information'!$S759,Exchange_Value))/1000,AD759*SUMIF(Lists!$E$2:$E$133,$I759,Exchange_Value)/1000),1)</f>
        <v>0</v>
      </c>
      <c r="CH759" s="218">
        <f>ROUND(IF($I759="Other HFC Blend",(AE759*$L759*SUMIF(Lists!$E$2:$E$133,'Quarterly Information'!$K759,Exchange_Value)+AE759*$N759*SUMIF(Lists!$E$2:$E$133,'Quarterly Information'!$M759,Exchange_Value)+AE759*$P759*SUMIF(Lists!$E$2:$E$133,'Quarterly Information'!$O759,Exchange_Value)+AE759*$R759*SUMIF(Lists!$E$2:$E$133,'Quarterly Information'!$Q759,Exchange_Value)+AE759*$T759*SUMIF(Lists!$E$2:$E$133,'Quarterly Information'!$S759,Exchange_Value))/1000,AE759*SUMIF(Lists!$E$2:$E$133,$I759,Exchange_Value)/1000),1)</f>
        <v>0</v>
      </c>
      <c r="CI759" s="218">
        <f>ROUND(IF($I759="Other HFC Blend",(AF759*$L759*SUMIF(Lists!$E$2:$E$133,'Quarterly Information'!$K759,Exchange_Value)+AF759*$N759*SUMIF(Lists!$E$2:$E$133,'Quarterly Information'!$M759,Exchange_Value)+AF759*$P759*SUMIF(Lists!$E$2:$E$133,'Quarterly Information'!$O759,Exchange_Value)+AF759*$R759*SUMIF(Lists!$E$2:$E$133,'Quarterly Information'!$Q759,Exchange_Value)+AF759*$T759*SUMIF(Lists!$E$2:$E$133,'Quarterly Information'!$S759,Exchange_Value))/1000,AF759*SUMIF(Lists!$E$2:$E$133,$I759,Exchange_Value)/1000),1)</f>
        <v>0</v>
      </c>
    </row>
    <row r="760" spans="1:87" ht="14" x14ac:dyDescent="0.25">
      <c r="A760" s="39">
        <v>718</v>
      </c>
      <c r="B760" s="90" t="str">
        <f t="shared" si="514"/>
        <v/>
      </c>
      <c r="C760" s="159"/>
      <c r="D760" s="91"/>
      <c r="E760" s="174"/>
      <c r="F760" s="92"/>
      <c r="G760" s="93"/>
      <c r="H760" s="94"/>
      <c r="I760" s="92"/>
      <c r="J760" s="200"/>
      <c r="K760" s="210"/>
      <c r="L760" s="95"/>
      <c r="M760" s="92"/>
      <c r="N760" s="95"/>
      <c r="O760" s="92"/>
      <c r="P760" s="95"/>
      <c r="Q760" s="128"/>
      <c r="R760" s="95"/>
      <c r="S760" s="128"/>
      <c r="T760" s="211"/>
      <c r="U760" s="203"/>
      <c r="V760" s="92"/>
      <c r="W760" s="96"/>
      <c r="X760" s="92"/>
      <c r="Y760" s="220"/>
      <c r="Z760" s="226"/>
      <c r="AA760" s="165"/>
      <c r="AB760" s="165"/>
      <c r="AC760" s="165"/>
      <c r="AD760" s="165"/>
      <c r="AE760" s="165"/>
      <c r="AF760" s="168"/>
      <c r="AG760"/>
      <c r="AH760" s="107">
        <f t="shared" si="473"/>
        <v>0</v>
      </c>
      <c r="AI760" s="107">
        <f t="shared" si="474"/>
        <v>0</v>
      </c>
      <c r="AJ760" s="107">
        <f t="shared" si="475"/>
        <v>0</v>
      </c>
      <c r="AK760" s="107">
        <f t="shared" si="476"/>
        <v>0</v>
      </c>
      <c r="AL760" s="107">
        <f t="shared" si="477"/>
        <v>0</v>
      </c>
      <c r="AM760" s="107">
        <f t="shared" si="515"/>
        <v>0</v>
      </c>
      <c r="AO760" s="161" t="e">
        <f t="shared" si="478"/>
        <v>#DIV/0!</v>
      </c>
      <c r="AP760" s="161" t="e">
        <f t="shared" si="479"/>
        <v>#DIV/0!</v>
      </c>
      <c r="AQ760" s="161" t="e">
        <f t="shared" si="480"/>
        <v>#DIV/0!</v>
      </c>
      <c r="AR760" s="161" t="e">
        <f t="shared" si="481"/>
        <v>#DIV/0!</v>
      </c>
      <c r="AS760" s="161" t="e">
        <f t="shared" si="482"/>
        <v>#DIV/0!</v>
      </c>
      <c r="AT760" s="107">
        <f t="shared" si="483"/>
        <v>0</v>
      </c>
      <c r="AU760" s="161" t="e">
        <f t="shared" si="484"/>
        <v>#DIV/0!</v>
      </c>
      <c r="AV760" s="161" t="e">
        <f t="shared" si="485"/>
        <v>#DIV/0!</v>
      </c>
      <c r="AW760" s="161" t="e">
        <f t="shared" si="486"/>
        <v>#DIV/0!</v>
      </c>
      <c r="AX760" s="161" t="e">
        <f t="shared" si="487"/>
        <v>#DIV/0!</v>
      </c>
      <c r="AY760" s="161" t="e">
        <f t="shared" si="488"/>
        <v>#DIV/0!</v>
      </c>
      <c r="AZ760" s="107">
        <f t="shared" si="489"/>
        <v>0</v>
      </c>
      <c r="BA760" s="161" t="e">
        <f t="shared" si="490"/>
        <v>#DIV/0!</v>
      </c>
      <c r="BB760" s="161" t="e">
        <f t="shared" si="491"/>
        <v>#DIV/0!</v>
      </c>
      <c r="BC760" s="161" t="e">
        <f t="shared" si="492"/>
        <v>#DIV/0!</v>
      </c>
      <c r="BD760" s="161" t="e">
        <f t="shared" si="493"/>
        <v>#DIV/0!</v>
      </c>
      <c r="BE760" s="161" t="e">
        <f t="shared" si="494"/>
        <v>#DIV/0!</v>
      </c>
      <c r="BF760" s="107">
        <f t="shared" si="495"/>
        <v>0</v>
      </c>
      <c r="BG760" s="161" t="e">
        <f t="shared" si="496"/>
        <v>#DIV/0!</v>
      </c>
      <c r="BH760" s="161" t="e">
        <f t="shared" si="497"/>
        <v>#DIV/0!</v>
      </c>
      <c r="BI760" s="161" t="e">
        <f t="shared" si="498"/>
        <v>#DIV/0!</v>
      </c>
      <c r="BJ760" s="161" t="e">
        <f t="shared" si="499"/>
        <v>#DIV/0!</v>
      </c>
      <c r="BK760" s="161" t="e">
        <f t="shared" si="500"/>
        <v>#DIV/0!</v>
      </c>
      <c r="BL760" s="107">
        <f t="shared" si="501"/>
        <v>0</v>
      </c>
      <c r="BM760" s="161" t="e">
        <f t="shared" si="502"/>
        <v>#DIV/0!</v>
      </c>
      <c r="BN760" s="161" t="e">
        <f t="shared" si="503"/>
        <v>#DIV/0!</v>
      </c>
      <c r="BO760" s="161" t="e">
        <f t="shared" si="504"/>
        <v>#DIV/0!</v>
      </c>
      <c r="BP760" s="161" t="e">
        <f t="shared" si="505"/>
        <v>#DIV/0!</v>
      </c>
      <c r="BQ760" s="161" t="e">
        <f t="shared" si="506"/>
        <v>#DIV/0!</v>
      </c>
      <c r="BR760" s="107">
        <f t="shared" si="507"/>
        <v>0</v>
      </c>
      <c r="BS760" s="161" t="e">
        <f t="shared" si="508"/>
        <v>#DIV/0!</v>
      </c>
      <c r="BT760" s="161" t="e">
        <f t="shared" si="509"/>
        <v>#DIV/0!</v>
      </c>
      <c r="BU760" s="161" t="e">
        <f t="shared" si="510"/>
        <v>#DIV/0!</v>
      </c>
      <c r="BV760" s="161" t="e">
        <f t="shared" si="511"/>
        <v>#DIV/0!</v>
      </c>
      <c r="BW760" s="161" t="e">
        <f t="shared" si="512"/>
        <v>#DIV/0!</v>
      </c>
      <c r="BX760" s="107">
        <f t="shared" si="513"/>
        <v>0</v>
      </c>
      <c r="BZ760" s="40" t="e">
        <f>VLOOKUP(I760,Lists!$D$2:$D$19,1,FALSE)</f>
        <v>#N/A</v>
      </c>
      <c r="CA760" s="40" t="e">
        <f>VLOOKUP($I760,Blends!$B$2:$B$115,1,FALSE)</f>
        <v>#N/A</v>
      </c>
      <c r="CC760" s="218">
        <f>ROUND(IF($I760="Other HFC Blend",(Z760*$L760*SUMIF(Lists!$E$2:$E$133,'Quarterly Information'!$K760,Exchange_Value)+Z760*$N760*SUMIF(Lists!$E$2:$E$133,'Quarterly Information'!$M760,Exchange_Value)+Z760*$P760*SUMIF(Lists!$E$2:$E$133,'Quarterly Information'!$O760,Exchange_Value)+Z760*$R760*SUMIF(Lists!$E$2:$E$133,'Quarterly Information'!$Q760,Exchange_Value)+Z760*$T760*SUMIF(Lists!$E$2:$E$133,'Quarterly Information'!$S760,Exchange_Value))/1000,Z760*SUMIF(Lists!$E$2:$E$133,$I760,Exchange_Value)/1000),1)</f>
        <v>0</v>
      </c>
      <c r="CD760" s="218">
        <f>ROUND(IF($I760="Other HFC Blend",(AA760*$L760*SUMIF(Lists!$E$2:$E$133,'Quarterly Information'!$K760,Exchange_Value)+AA760*$N760*SUMIF(Lists!$E$2:$E$133,'Quarterly Information'!$M760,Exchange_Value)+AA760*$P760*SUMIF(Lists!$E$2:$E$133,'Quarterly Information'!$O760,Exchange_Value)+AA760*$R760*SUMIF(Lists!$E$2:$E$133,'Quarterly Information'!$Q760,Exchange_Value)+AA760*$T760*SUMIF(Lists!$E$2:$E$133,'Quarterly Information'!$S760,Exchange_Value))/1000,AA760*SUMIF(Lists!$E$2:$E$133,$I760,Exchange_Value)/1000),1)</f>
        <v>0</v>
      </c>
      <c r="CE760" s="218">
        <f>ROUND(IF($I760="Other HFC Blend",(AB760*$L760*SUMIF(Lists!$E$2:$E$133,'Quarterly Information'!$K760,Exchange_Value)+AB760*$N760*SUMIF(Lists!$E$2:$E$133,'Quarterly Information'!$M760,Exchange_Value)+AB760*$P760*SUMIF(Lists!$E$2:$E$133,'Quarterly Information'!$O760,Exchange_Value)+AB760*$R760*SUMIF(Lists!$E$2:$E$133,'Quarterly Information'!$Q760,Exchange_Value)+AB760*$T760*SUMIF(Lists!$E$2:$E$133,'Quarterly Information'!$S760,Exchange_Value))/1000,AB760*SUMIF(Lists!$E$2:$E$133,$I760,Exchange_Value)/1000),1)</f>
        <v>0</v>
      </c>
      <c r="CF760" s="218">
        <f>ROUND(IF($I760="Other HFC Blend",(AC760*$L760*SUMIF(Lists!$E$2:$E$133,'Quarterly Information'!$K760,Exchange_Value)+AC760*$N760*SUMIF(Lists!$E$2:$E$133,'Quarterly Information'!$M760,Exchange_Value)+AC760*$P760*SUMIF(Lists!$E$2:$E$133,'Quarterly Information'!$O760,Exchange_Value)+AC760*$R760*SUMIF(Lists!$E$2:$E$133,'Quarterly Information'!$Q760,Exchange_Value)+AC760*$T760*SUMIF(Lists!$E$2:$E$133,'Quarterly Information'!$S760,Exchange_Value))/1000,AC760*SUMIF(Lists!$E$2:$E$133,$I760,Exchange_Value)/1000),1)</f>
        <v>0</v>
      </c>
      <c r="CG760" s="218">
        <f>ROUND(IF($I760="Other HFC Blend",(AD760*$L760*SUMIF(Lists!$E$2:$E$133,'Quarterly Information'!$K760,Exchange_Value)+AD760*$N760*SUMIF(Lists!$E$2:$E$133,'Quarterly Information'!$M760,Exchange_Value)+AD760*$P760*SUMIF(Lists!$E$2:$E$133,'Quarterly Information'!$O760,Exchange_Value)+AD760*$R760*SUMIF(Lists!$E$2:$E$133,'Quarterly Information'!$Q760,Exchange_Value)+AD760*$T760*SUMIF(Lists!$E$2:$E$133,'Quarterly Information'!$S760,Exchange_Value))/1000,AD760*SUMIF(Lists!$E$2:$E$133,$I760,Exchange_Value)/1000),1)</f>
        <v>0</v>
      </c>
      <c r="CH760" s="218">
        <f>ROUND(IF($I760="Other HFC Blend",(AE760*$L760*SUMIF(Lists!$E$2:$E$133,'Quarterly Information'!$K760,Exchange_Value)+AE760*$N760*SUMIF(Lists!$E$2:$E$133,'Quarterly Information'!$M760,Exchange_Value)+AE760*$P760*SUMIF(Lists!$E$2:$E$133,'Quarterly Information'!$O760,Exchange_Value)+AE760*$R760*SUMIF(Lists!$E$2:$E$133,'Quarterly Information'!$Q760,Exchange_Value)+AE760*$T760*SUMIF(Lists!$E$2:$E$133,'Quarterly Information'!$S760,Exchange_Value))/1000,AE760*SUMIF(Lists!$E$2:$E$133,$I760,Exchange_Value)/1000),1)</f>
        <v>0</v>
      </c>
      <c r="CI760" s="218">
        <f>ROUND(IF($I760="Other HFC Blend",(AF760*$L760*SUMIF(Lists!$E$2:$E$133,'Quarterly Information'!$K760,Exchange_Value)+AF760*$N760*SUMIF(Lists!$E$2:$E$133,'Quarterly Information'!$M760,Exchange_Value)+AF760*$P760*SUMIF(Lists!$E$2:$E$133,'Quarterly Information'!$O760,Exchange_Value)+AF760*$R760*SUMIF(Lists!$E$2:$E$133,'Quarterly Information'!$Q760,Exchange_Value)+AF760*$T760*SUMIF(Lists!$E$2:$E$133,'Quarterly Information'!$S760,Exchange_Value))/1000,AF760*SUMIF(Lists!$E$2:$E$133,$I760,Exchange_Value)/1000),1)</f>
        <v>0</v>
      </c>
    </row>
    <row r="761" spans="1:87" ht="14" x14ac:dyDescent="0.25">
      <c r="A761" s="39">
        <v>719</v>
      </c>
      <c r="B761" s="90" t="str">
        <f t="shared" si="514"/>
        <v/>
      </c>
      <c r="C761" s="159"/>
      <c r="D761" s="91"/>
      <c r="E761" s="174"/>
      <c r="F761" s="92"/>
      <c r="G761" s="93"/>
      <c r="H761" s="94"/>
      <c r="I761" s="92"/>
      <c r="J761" s="200"/>
      <c r="K761" s="210"/>
      <c r="L761" s="95"/>
      <c r="M761" s="92"/>
      <c r="N761" s="95"/>
      <c r="O761" s="92"/>
      <c r="P761" s="95"/>
      <c r="Q761" s="128"/>
      <c r="R761" s="95"/>
      <c r="S761" s="128"/>
      <c r="T761" s="211"/>
      <c r="U761" s="203"/>
      <c r="V761" s="92"/>
      <c r="W761" s="96"/>
      <c r="X761" s="92"/>
      <c r="Y761" s="220"/>
      <c r="Z761" s="226"/>
      <c r="AA761" s="165"/>
      <c r="AB761" s="165"/>
      <c r="AC761" s="165"/>
      <c r="AD761" s="165"/>
      <c r="AE761" s="165"/>
      <c r="AF761" s="168"/>
      <c r="AG761"/>
      <c r="AH761" s="107">
        <f t="shared" si="473"/>
        <v>0</v>
      </c>
      <c r="AI761" s="107">
        <f t="shared" si="474"/>
        <v>0</v>
      </c>
      <c r="AJ761" s="107">
        <f t="shared" si="475"/>
        <v>0</v>
      </c>
      <c r="AK761" s="107">
        <f t="shared" si="476"/>
        <v>0</v>
      </c>
      <c r="AL761" s="107">
        <f t="shared" si="477"/>
        <v>0</v>
      </c>
      <c r="AM761" s="107">
        <f t="shared" si="515"/>
        <v>0</v>
      </c>
      <c r="AO761" s="161" t="e">
        <f t="shared" si="478"/>
        <v>#DIV/0!</v>
      </c>
      <c r="AP761" s="161" t="e">
        <f t="shared" si="479"/>
        <v>#DIV/0!</v>
      </c>
      <c r="AQ761" s="161" t="e">
        <f t="shared" si="480"/>
        <v>#DIV/0!</v>
      </c>
      <c r="AR761" s="161" t="e">
        <f t="shared" si="481"/>
        <v>#DIV/0!</v>
      </c>
      <c r="AS761" s="161" t="e">
        <f t="shared" si="482"/>
        <v>#DIV/0!</v>
      </c>
      <c r="AT761" s="107">
        <f t="shared" si="483"/>
        <v>0</v>
      </c>
      <c r="AU761" s="161" t="e">
        <f t="shared" si="484"/>
        <v>#DIV/0!</v>
      </c>
      <c r="AV761" s="161" t="e">
        <f t="shared" si="485"/>
        <v>#DIV/0!</v>
      </c>
      <c r="AW761" s="161" t="e">
        <f t="shared" si="486"/>
        <v>#DIV/0!</v>
      </c>
      <c r="AX761" s="161" t="e">
        <f t="shared" si="487"/>
        <v>#DIV/0!</v>
      </c>
      <c r="AY761" s="161" t="e">
        <f t="shared" si="488"/>
        <v>#DIV/0!</v>
      </c>
      <c r="AZ761" s="107">
        <f t="shared" si="489"/>
        <v>0</v>
      </c>
      <c r="BA761" s="161" t="e">
        <f t="shared" si="490"/>
        <v>#DIV/0!</v>
      </c>
      <c r="BB761" s="161" t="e">
        <f t="shared" si="491"/>
        <v>#DIV/0!</v>
      </c>
      <c r="BC761" s="161" t="e">
        <f t="shared" si="492"/>
        <v>#DIV/0!</v>
      </c>
      <c r="BD761" s="161" t="e">
        <f t="shared" si="493"/>
        <v>#DIV/0!</v>
      </c>
      <c r="BE761" s="161" t="e">
        <f t="shared" si="494"/>
        <v>#DIV/0!</v>
      </c>
      <c r="BF761" s="107">
        <f t="shared" si="495"/>
        <v>0</v>
      </c>
      <c r="BG761" s="161" t="e">
        <f t="shared" si="496"/>
        <v>#DIV/0!</v>
      </c>
      <c r="BH761" s="161" t="e">
        <f t="shared" si="497"/>
        <v>#DIV/0!</v>
      </c>
      <c r="BI761" s="161" t="e">
        <f t="shared" si="498"/>
        <v>#DIV/0!</v>
      </c>
      <c r="BJ761" s="161" t="e">
        <f t="shared" si="499"/>
        <v>#DIV/0!</v>
      </c>
      <c r="BK761" s="161" t="e">
        <f t="shared" si="500"/>
        <v>#DIV/0!</v>
      </c>
      <c r="BL761" s="107">
        <f t="shared" si="501"/>
        <v>0</v>
      </c>
      <c r="BM761" s="161" t="e">
        <f t="shared" si="502"/>
        <v>#DIV/0!</v>
      </c>
      <c r="BN761" s="161" t="e">
        <f t="shared" si="503"/>
        <v>#DIV/0!</v>
      </c>
      <c r="BO761" s="161" t="e">
        <f t="shared" si="504"/>
        <v>#DIV/0!</v>
      </c>
      <c r="BP761" s="161" t="e">
        <f t="shared" si="505"/>
        <v>#DIV/0!</v>
      </c>
      <c r="BQ761" s="161" t="e">
        <f t="shared" si="506"/>
        <v>#DIV/0!</v>
      </c>
      <c r="BR761" s="107">
        <f t="shared" si="507"/>
        <v>0</v>
      </c>
      <c r="BS761" s="161" t="e">
        <f t="shared" si="508"/>
        <v>#DIV/0!</v>
      </c>
      <c r="BT761" s="161" t="e">
        <f t="shared" si="509"/>
        <v>#DIV/0!</v>
      </c>
      <c r="BU761" s="161" t="e">
        <f t="shared" si="510"/>
        <v>#DIV/0!</v>
      </c>
      <c r="BV761" s="161" t="e">
        <f t="shared" si="511"/>
        <v>#DIV/0!</v>
      </c>
      <c r="BW761" s="161" t="e">
        <f t="shared" si="512"/>
        <v>#DIV/0!</v>
      </c>
      <c r="BX761" s="107">
        <f t="shared" si="513"/>
        <v>0</v>
      </c>
      <c r="BZ761" s="40" t="e">
        <f>VLOOKUP(I761,Lists!$D$2:$D$19,1,FALSE)</f>
        <v>#N/A</v>
      </c>
      <c r="CA761" s="40" t="e">
        <f>VLOOKUP($I761,Blends!$B$2:$B$115,1,FALSE)</f>
        <v>#N/A</v>
      </c>
      <c r="CC761" s="218">
        <f>ROUND(IF($I761="Other HFC Blend",(Z761*$L761*SUMIF(Lists!$E$2:$E$133,'Quarterly Information'!$K761,Exchange_Value)+Z761*$N761*SUMIF(Lists!$E$2:$E$133,'Quarterly Information'!$M761,Exchange_Value)+Z761*$P761*SUMIF(Lists!$E$2:$E$133,'Quarterly Information'!$O761,Exchange_Value)+Z761*$R761*SUMIF(Lists!$E$2:$E$133,'Quarterly Information'!$Q761,Exchange_Value)+Z761*$T761*SUMIF(Lists!$E$2:$E$133,'Quarterly Information'!$S761,Exchange_Value))/1000,Z761*SUMIF(Lists!$E$2:$E$133,$I761,Exchange_Value)/1000),1)</f>
        <v>0</v>
      </c>
      <c r="CD761" s="218">
        <f>ROUND(IF($I761="Other HFC Blend",(AA761*$L761*SUMIF(Lists!$E$2:$E$133,'Quarterly Information'!$K761,Exchange_Value)+AA761*$N761*SUMIF(Lists!$E$2:$E$133,'Quarterly Information'!$M761,Exchange_Value)+AA761*$P761*SUMIF(Lists!$E$2:$E$133,'Quarterly Information'!$O761,Exchange_Value)+AA761*$R761*SUMIF(Lists!$E$2:$E$133,'Quarterly Information'!$Q761,Exchange_Value)+AA761*$T761*SUMIF(Lists!$E$2:$E$133,'Quarterly Information'!$S761,Exchange_Value))/1000,AA761*SUMIF(Lists!$E$2:$E$133,$I761,Exchange_Value)/1000),1)</f>
        <v>0</v>
      </c>
      <c r="CE761" s="218">
        <f>ROUND(IF($I761="Other HFC Blend",(AB761*$L761*SUMIF(Lists!$E$2:$E$133,'Quarterly Information'!$K761,Exchange_Value)+AB761*$N761*SUMIF(Lists!$E$2:$E$133,'Quarterly Information'!$M761,Exchange_Value)+AB761*$P761*SUMIF(Lists!$E$2:$E$133,'Quarterly Information'!$O761,Exchange_Value)+AB761*$R761*SUMIF(Lists!$E$2:$E$133,'Quarterly Information'!$Q761,Exchange_Value)+AB761*$T761*SUMIF(Lists!$E$2:$E$133,'Quarterly Information'!$S761,Exchange_Value))/1000,AB761*SUMIF(Lists!$E$2:$E$133,$I761,Exchange_Value)/1000),1)</f>
        <v>0</v>
      </c>
      <c r="CF761" s="218">
        <f>ROUND(IF($I761="Other HFC Blend",(AC761*$L761*SUMIF(Lists!$E$2:$E$133,'Quarterly Information'!$K761,Exchange_Value)+AC761*$N761*SUMIF(Lists!$E$2:$E$133,'Quarterly Information'!$M761,Exchange_Value)+AC761*$P761*SUMIF(Lists!$E$2:$E$133,'Quarterly Information'!$O761,Exchange_Value)+AC761*$R761*SUMIF(Lists!$E$2:$E$133,'Quarterly Information'!$Q761,Exchange_Value)+AC761*$T761*SUMIF(Lists!$E$2:$E$133,'Quarterly Information'!$S761,Exchange_Value))/1000,AC761*SUMIF(Lists!$E$2:$E$133,$I761,Exchange_Value)/1000),1)</f>
        <v>0</v>
      </c>
      <c r="CG761" s="218">
        <f>ROUND(IF($I761="Other HFC Blend",(AD761*$L761*SUMIF(Lists!$E$2:$E$133,'Quarterly Information'!$K761,Exchange_Value)+AD761*$N761*SUMIF(Lists!$E$2:$E$133,'Quarterly Information'!$M761,Exchange_Value)+AD761*$P761*SUMIF(Lists!$E$2:$E$133,'Quarterly Information'!$O761,Exchange_Value)+AD761*$R761*SUMIF(Lists!$E$2:$E$133,'Quarterly Information'!$Q761,Exchange_Value)+AD761*$T761*SUMIF(Lists!$E$2:$E$133,'Quarterly Information'!$S761,Exchange_Value))/1000,AD761*SUMIF(Lists!$E$2:$E$133,$I761,Exchange_Value)/1000),1)</f>
        <v>0</v>
      </c>
      <c r="CH761" s="218">
        <f>ROUND(IF($I761="Other HFC Blend",(AE761*$L761*SUMIF(Lists!$E$2:$E$133,'Quarterly Information'!$K761,Exchange_Value)+AE761*$N761*SUMIF(Lists!$E$2:$E$133,'Quarterly Information'!$M761,Exchange_Value)+AE761*$P761*SUMIF(Lists!$E$2:$E$133,'Quarterly Information'!$O761,Exchange_Value)+AE761*$R761*SUMIF(Lists!$E$2:$E$133,'Quarterly Information'!$Q761,Exchange_Value)+AE761*$T761*SUMIF(Lists!$E$2:$E$133,'Quarterly Information'!$S761,Exchange_Value))/1000,AE761*SUMIF(Lists!$E$2:$E$133,$I761,Exchange_Value)/1000),1)</f>
        <v>0</v>
      </c>
      <c r="CI761" s="218">
        <f>ROUND(IF($I761="Other HFC Blend",(AF761*$L761*SUMIF(Lists!$E$2:$E$133,'Quarterly Information'!$K761,Exchange_Value)+AF761*$N761*SUMIF(Lists!$E$2:$E$133,'Quarterly Information'!$M761,Exchange_Value)+AF761*$P761*SUMIF(Lists!$E$2:$E$133,'Quarterly Information'!$O761,Exchange_Value)+AF761*$R761*SUMIF(Lists!$E$2:$E$133,'Quarterly Information'!$Q761,Exchange_Value)+AF761*$T761*SUMIF(Lists!$E$2:$E$133,'Quarterly Information'!$S761,Exchange_Value))/1000,AF761*SUMIF(Lists!$E$2:$E$133,$I761,Exchange_Value)/1000),1)</f>
        <v>0</v>
      </c>
    </row>
    <row r="762" spans="1:87" ht="14" x14ac:dyDescent="0.25">
      <c r="A762" s="39">
        <v>720</v>
      </c>
      <c r="B762" s="90" t="str">
        <f t="shared" si="514"/>
        <v/>
      </c>
      <c r="C762" s="159"/>
      <c r="D762" s="91"/>
      <c r="E762" s="174"/>
      <c r="F762" s="92"/>
      <c r="G762" s="93"/>
      <c r="H762" s="94"/>
      <c r="I762" s="92"/>
      <c r="J762" s="200"/>
      <c r="K762" s="210"/>
      <c r="L762" s="95"/>
      <c r="M762" s="92"/>
      <c r="N762" s="95"/>
      <c r="O762" s="92"/>
      <c r="P762" s="95"/>
      <c r="Q762" s="128"/>
      <c r="R762" s="95"/>
      <c r="S762" s="128"/>
      <c r="T762" s="211"/>
      <c r="U762" s="203"/>
      <c r="V762" s="92"/>
      <c r="W762" s="96"/>
      <c r="X762" s="92"/>
      <c r="Y762" s="220"/>
      <c r="Z762" s="226"/>
      <c r="AA762" s="165"/>
      <c r="AB762" s="165"/>
      <c r="AC762" s="165"/>
      <c r="AD762" s="165"/>
      <c r="AE762" s="165"/>
      <c r="AF762" s="168"/>
      <c r="AG762"/>
      <c r="AH762" s="107">
        <f t="shared" si="473"/>
        <v>0</v>
      </c>
      <c r="AI762" s="107">
        <f t="shared" si="474"/>
        <v>0</v>
      </c>
      <c r="AJ762" s="107">
        <f t="shared" si="475"/>
        <v>0</v>
      </c>
      <c r="AK762" s="107">
        <f t="shared" si="476"/>
        <v>0</v>
      </c>
      <c r="AL762" s="107">
        <f t="shared" si="477"/>
        <v>0</v>
      </c>
      <c r="AM762" s="107">
        <f t="shared" si="515"/>
        <v>0</v>
      </c>
      <c r="AO762" s="161" t="e">
        <f t="shared" si="478"/>
        <v>#DIV/0!</v>
      </c>
      <c r="AP762" s="161" t="e">
        <f t="shared" si="479"/>
        <v>#DIV/0!</v>
      </c>
      <c r="AQ762" s="161" t="e">
        <f t="shared" si="480"/>
        <v>#DIV/0!</v>
      </c>
      <c r="AR762" s="161" t="e">
        <f t="shared" si="481"/>
        <v>#DIV/0!</v>
      </c>
      <c r="AS762" s="161" t="e">
        <f t="shared" si="482"/>
        <v>#DIV/0!</v>
      </c>
      <c r="AT762" s="107">
        <f t="shared" si="483"/>
        <v>0</v>
      </c>
      <c r="AU762" s="161" t="e">
        <f t="shared" si="484"/>
        <v>#DIV/0!</v>
      </c>
      <c r="AV762" s="161" t="e">
        <f t="shared" si="485"/>
        <v>#DIV/0!</v>
      </c>
      <c r="AW762" s="161" t="e">
        <f t="shared" si="486"/>
        <v>#DIV/0!</v>
      </c>
      <c r="AX762" s="161" t="e">
        <f t="shared" si="487"/>
        <v>#DIV/0!</v>
      </c>
      <c r="AY762" s="161" t="e">
        <f t="shared" si="488"/>
        <v>#DIV/0!</v>
      </c>
      <c r="AZ762" s="107">
        <f t="shared" si="489"/>
        <v>0</v>
      </c>
      <c r="BA762" s="161" t="e">
        <f t="shared" si="490"/>
        <v>#DIV/0!</v>
      </c>
      <c r="BB762" s="161" t="e">
        <f t="shared" si="491"/>
        <v>#DIV/0!</v>
      </c>
      <c r="BC762" s="161" t="e">
        <f t="shared" si="492"/>
        <v>#DIV/0!</v>
      </c>
      <c r="BD762" s="161" t="e">
        <f t="shared" si="493"/>
        <v>#DIV/0!</v>
      </c>
      <c r="BE762" s="161" t="e">
        <f t="shared" si="494"/>
        <v>#DIV/0!</v>
      </c>
      <c r="BF762" s="107">
        <f t="shared" si="495"/>
        <v>0</v>
      </c>
      <c r="BG762" s="161" t="e">
        <f t="shared" si="496"/>
        <v>#DIV/0!</v>
      </c>
      <c r="BH762" s="161" t="e">
        <f t="shared" si="497"/>
        <v>#DIV/0!</v>
      </c>
      <c r="BI762" s="161" t="e">
        <f t="shared" si="498"/>
        <v>#DIV/0!</v>
      </c>
      <c r="BJ762" s="161" t="e">
        <f t="shared" si="499"/>
        <v>#DIV/0!</v>
      </c>
      <c r="BK762" s="161" t="e">
        <f t="shared" si="500"/>
        <v>#DIV/0!</v>
      </c>
      <c r="BL762" s="107">
        <f t="shared" si="501"/>
        <v>0</v>
      </c>
      <c r="BM762" s="161" t="e">
        <f t="shared" si="502"/>
        <v>#DIV/0!</v>
      </c>
      <c r="BN762" s="161" t="e">
        <f t="shared" si="503"/>
        <v>#DIV/0!</v>
      </c>
      <c r="BO762" s="161" t="e">
        <f t="shared" si="504"/>
        <v>#DIV/0!</v>
      </c>
      <c r="BP762" s="161" t="e">
        <f t="shared" si="505"/>
        <v>#DIV/0!</v>
      </c>
      <c r="BQ762" s="161" t="e">
        <f t="shared" si="506"/>
        <v>#DIV/0!</v>
      </c>
      <c r="BR762" s="107">
        <f t="shared" si="507"/>
        <v>0</v>
      </c>
      <c r="BS762" s="161" t="e">
        <f t="shared" si="508"/>
        <v>#DIV/0!</v>
      </c>
      <c r="BT762" s="161" t="e">
        <f t="shared" si="509"/>
        <v>#DIV/0!</v>
      </c>
      <c r="BU762" s="161" t="e">
        <f t="shared" si="510"/>
        <v>#DIV/0!</v>
      </c>
      <c r="BV762" s="161" t="e">
        <f t="shared" si="511"/>
        <v>#DIV/0!</v>
      </c>
      <c r="BW762" s="161" t="e">
        <f t="shared" si="512"/>
        <v>#DIV/0!</v>
      </c>
      <c r="BX762" s="107">
        <f t="shared" si="513"/>
        <v>0</v>
      </c>
      <c r="BZ762" s="40" t="e">
        <f>VLOOKUP(I762,Lists!$D$2:$D$19,1,FALSE)</f>
        <v>#N/A</v>
      </c>
      <c r="CA762" s="40" t="e">
        <f>VLOOKUP($I762,Blends!$B$2:$B$115,1,FALSE)</f>
        <v>#N/A</v>
      </c>
      <c r="CC762" s="218">
        <f>ROUND(IF($I762="Other HFC Blend",(Z762*$L762*SUMIF(Lists!$E$2:$E$133,'Quarterly Information'!$K762,Exchange_Value)+Z762*$N762*SUMIF(Lists!$E$2:$E$133,'Quarterly Information'!$M762,Exchange_Value)+Z762*$P762*SUMIF(Lists!$E$2:$E$133,'Quarterly Information'!$O762,Exchange_Value)+Z762*$R762*SUMIF(Lists!$E$2:$E$133,'Quarterly Information'!$Q762,Exchange_Value)+Z762*$T762*SUMIF(Lists!$E$2:$E$133,'Quarterly Information'!$S762,Exchange_Value))/1000,Z762*SUMIF(Lists!$E$2:$E$133,$I762,Exchange_Value)/1000),1)</f>
        <v>0</v>
      </c>
      <c r="CD762" s="218">
        <f>ROUND(IF($I762="Other HFC Blend",(AA762*$L762*SUMIF(Lists!$E$2:$E$133,'Quarterly Information'!$K762,Exchange_Value)+AA762*$N762*SUMIF(Lists!$E$2:$E$133,'Quarterly Information'!$M762,Exchange_Value)+AA762*$P762*SUMIF(Lists!$E$2:$E$133,'Quarterly Information'!$O762,Exchange_Value)+AA762*$R762*SUMIF(Lists!$E$2:$E$133,'Quarterly Information'!$Q762,Exchange_Value)+AA762*$T762*SUMIF(Lists!$E$2:$E$133,'Quarterly Information'!$S762,Exchange_Value))/1000,AA762*SUMIF(Lists!$E$2:$E$133,$I762,Exchange_Value)/1000),1)</f>
        <v>0</v>
      </c>
      <c r="CE762" s="218">
        <f>ROUND(IF($I762="Other HFC Blend",(AB762*$L762*SUMIF(Lists!$E$2:$E$133,'Quarterly Information'!$K762,Exchange_Value)+AB762*$N762*SUMIF(Lists!$E$2:$E$133,'Quarterly Information'!$M762,Exchange_Value)+AB762*$P762*SUMIF(Lists!$E$2:$E$133,'Quarterly Information'!$O762,Exchange_Value)+AB762*$R762*SUMIF(Lists!$E$2:$E$133,'Quarterly Information'!$Q762,Exchange_Value)+AB762*$T762*SUMIF(Lists!$E$2:$E$133,'Quarterly Information'!$S762,Exchange_Value))/1000,AB762*SUMIF(Lists!$E$2:$E$133,$I762,Exchange_Value)/1000),1)</f>
        <v>0</v>
      </c>
      <c r="CF762" s="218">
        <f>ROUND(IF($I762="Other HFC Blend",(AC762*$L762*SUMIF(Lists!$E$2:$E$133,'Quarterly Information'!$K762,Exchange_Value)+AC762*$N762*SUMIF(Lists!$E$2:$E$133,'Quarterly Information'!$M762,Exchange_Value)+AC762*$P762*SUMIF(Lists!$E$2:$E$133,'Quarterly Information'!$O762,Exchange_Value)+AC762*$R762*SUMIF(Lists!$E$2:$E$133,'Quarterly Information'!$Q762,Exchange_Value)+AC762*$T762*SUMIF(Lists!$E$2:$E$133,'Quarterly Information'!$S762,Exchange_Value))/1000,AC762*SUMIF(Lists!$E$2:$E$133,$I762,Exchange_Value)/1000),1)</f>
        <v>0</v>
      </c>
      <c r="CG762" s="218">
        <f>ROUND(IF($I762="Other HFC Blend",(AD762*$L762*SUMIF(Lists!$E$2:$E$133,'Quarterly Information'!$K762,Exchange_Value)+AD762*$N762*SUMIF(Lists!$E$2:$E$133,'Quarterly Information'!$M762,Exchange_Value)+AD762*$P762*SUMIF(Lists!$E$2:$E$133,'Quarterly Information'!$O762,Exchange_Value)+AD762*$R762*SUMIF(Lists!$E$2:$E$133,'Quarterly Information'!$Q762,Exchange_Value)+AD762*$T762*SUMIF(Lists!$E$2:$E$133,'Quarterly Information'!$S762,Exchange_Value))/1000,AD762*SUMIF(Lists!$E$2:$E$133,$I762,Exchange_Value)/1000),1)</f>
        <v>0</v>
      </c>
      <c r="CH762" s="218">
        <f>ROUND(IF($I762="Other HFC Blend",(AE762*$L762*SUMIF(Lists!$E$2:$E$133,'Quarterly Information'!$K762,Exchange_Value)+AE762*$N762*SUMIF(Lists!$E$2:$E$133,'Quarterly Information'!$M762,Exchange_Value)+AE762*$P762*SUMIF(Lists!$E$2:$E$133,'Quarterly Information'!$O762,Exchange_Value)+AE762*$R762*SUMIF(Lists!$E$2:$E$133,'Quarterly Information'!$Q762,Exchange_Value)+AE762*$T762*SUMIF(Lists!$E$2:$E$133,'Quarterly Information'!$S762,Exchange_Value))/1000,AE762*SUMIF(Lists!$E$2:$E$133,$I762,Exchange_Value)/1000),1)</f>
        <v>0</v>
      </c>
      <c r="CI762" s="218">
        <f>ROUND(IF($I762="Other HFC Blend",(AF762*$L762*SUMIF(Lists!$E$2:$E$133,'Quarterly Information'!$K762,Exchange_Value)+AF762*$N762*SUMIF(Lists!$E$2:$E$133,'Quarterly Information'!$M762,Exchange_Value)+AF762*$P762*SUMIF(Lists!$E$2:$E$133,'Quarterly Information'!$O762,Exchange_Value)+AF762*$R762*SUMIF(Lists!$E$2:$E$133,'Quarterly Information'!$Q762,Exchange_Value)+AF762*$T762*SUMIF(Lists!$E$2:$E$133,'Quarterly Information'!$S762,Exchange_Value))/1000,AF762*SUMIF(Lists!$E$2:$E$133,$I762,Exchange_Value)/1000),1)</f>
        <v>0</v>
      </c>
    </row>
    <row r="763" spans="1:87" ht="14" x14ac:dyDescent="0.25">
      <c r="A763" s="39">
        <v>721</v>
      </c>
      <c r="B763" s="90" t="str">
        <f t="shared" si="514"/>
        <v/>
      </c>
      <c r="C763" s="159"/>
      <c r="D763" s="91"/>
      <c r="E763" s="174"/>
      <c r="F763" s="92"/>
      <c r="G763" s="93"/>
      <c r="H763" s="94"/>
      <c r="I763" s="92"/>
      <c r="J763" s="200"/>
      <c r="K763" s="210"/>
      <c r="L763" s="95"/>
      <c r="M763" s="92"/>
      <c r="N763" s="95"/>
      <c r="O763" s="92"/>
      <c r="P763" s="95"/>
      <c r="Q763" s="128"/>
      <c r="R763" s="95"/>
      <c r="S763" s="128"/>
      <c r="T763" s="211"/>
      <c r="U763" s="203"/>
      <c r="V763" s="92"/>
      <c r="W763" s="96"/>
      <c r="X763" s="92"/>
      <c r="Y763" s="220"/>
      <c r="Z763" s="226"/>
      <c r="AA763" s="165"/>
      <c r="AB763" s="165"/>
      <c r="AC763" s="165"/>
      <c r="AD763" s="165"/>
      <c r="AE763" s="165"/>
      <c r="AF763" s="168"/>
      <c r="AG763"/>
      <c r="AH763" s="107">
        <f t="shared" ref="AH763:AH826" si="516">L763*J763</f>
        <v>0</v>
      </c>
      <c r="AI763" s="107">
        <f t="shared" ref="AI763:AI826" si="517">N763*J763</f>
        <v>0</v>
      </c>
      <c r="AJ763" s="107">
        <f t="shared" ref="AJ763:AJ826" si="518">P763*J763</f>
        <v>0</v>
      </c>
      <c r="AK763" s="107">
        <f t="shared" ref="AK763:AK826" si="519">R763*J763</f>
        <v>0</v>
      </c>
      <c r="AL763" s="107">
        <f t="shared" ref="AL763:AL826" si="520">T763*J763</f>
        <v>0</v>
      </c>
      <c r="AM763" s="107">
        <f t="shared" si="515"/>
        <v>0</v>
      </c>
      <c r="AO763" s="161" t="e">
        <f t="shared" ref="AO763:AO826" si="521">(J763*L763)*(Z763/J763)</f>
        <v>#DIV/0!</v>
      </c>
      <c r="AP763" s="161" t="e">
        <f t="shared" ref="AP763:AP826" si="522">(J763*N763)*(Z763/J763)</f>
        <v>#DIV/0!</v>
      </c>
      <c r="AQ763" s="161" t="e">
        <f t="shared" ref="AQ763:AQ826" si="523">(J763*P763)*(Z763/J763)</f>
        <v>#DIV/0!</v>
      </c>
      <c r="AR763" s="161" t="e">
        <f t="shared" ref="AR763:AR826" si="524">(J763*R763)*(Z763/J763)</f>
        <v>#DIV/0!</v>
      </c>
      <c r="AS763" s="161" t="e">
        <f t="shared" ref="AS763:AS826" si="525">(J763*T763)*(Z763/J763)</f>
        <v>#DIV/0!</v>
      </c>
      <c r="AT763" s="107">
        <f t="shared" ref="AT763:AT826" si="526">IF(F763="No",Z763,0)</f>
        <v>0</v>
      </c>
      <c r="AU763" s="161" t="e">
        <f t="shared" ref="AU763:AU826" si="527">(J763*L763)*(AA763/J763)</f>
        <v>#DIV/0!</v>
      </c>
      <c r="AV763" s="161" t="e">
        <f t="shared" ref="AV763:AV826" si="528">(J763*N763)*(AA763/J763)</f>
        <v>#DIV/0!</v>
      </c>
      <c r="AW763" s="161" t="e">
        <f t="shared" ref="AW763:AW826" si="529">(J763*P763)*(AA763/J763)</f>
        <v>#DIV/0!</v>
      </c>
      <c r="AX763" s="161" t="e">
        <f t="shared" ref="AX763:AX826" si="530">(J763*R763)*(AA763/J763)</f>
        <v>#DIV/0!</v>
      </c>
      <c r="AY763" s="161" t="e">
        <f t="shared" ref="AY763:AY826" si="531">(J763*T763)*(AA763/J763)</f>
        <v>#DIV/0!</v>
      </c>
      <c r="AZ763" s="107">
        <f t="shared" ref="AZ763:AZ826" si="532">IF(F763="No",AA763,0)</f>
        <v>0</v>
      </c>
      <c r="BA763" s="161" t="e">
        <f t="shared" ref="BA763:BA826" si="533">(J763*L763)*(AB763/J763)</f>
        <v>#DIV/0!</v>
      </c>
      <c r="BB763" s="161" t="e">
        <f t="shared" ref="BB763:BB826" si="534">(J763*N763)*(AB763/J763)</f>
        <v>#DIV/0!</v>
      </c>
      <c r="BC763" s="161" t="e">
        <f t="shared" ref="BC763:BC826" si="535">(J763*P763)*(AB763/J763)</f>
        <v>#DIV/0!</v>
      </c>
      <c r="BD763" s="161" t="e">
        <f t="shared" ref="BD763:BD826" si="536">(J763*R763)*(AB763/J763)</f>
        <v>#DIV/0!</v>
      </c>
      <c r="BE763" s="161" t="e">
        <f t="shared" ref="BE763:BE826" si="537">(J763*T763)*(AB763/J763)</f>
        <v>#DIV/0!</v>
      </c>
      <c r="BF763" s="107">
        <f t="shared" ref="BF763:BF826" si="538">IF(F763="No",AB763,0)</f>
        <v>0</v>
      </c>
      <c r="BG763" s="161" t="e">
        <f t="shared" ref="BG763:BG826" si="539">(J763*L763)*(AC763/J763)</f>
        <v>#DIV/0!</v>
      </c>
      <c r="BH763" s="161" t="e">
        <f t="shared" ref="BH763:BH826" si="540">(J763*N763)*(AC763/J763)</f>
        <v>#DIV/0!</v>
      </c>
      <c r="BI763" s="161" t="e">
        <f t="shared" ref="BI763:BI826" si="541">(J763*P763)*(AC763/J763)</f>
        <v>#DIV/0!</v>
      </c>
      <c r="BJ763" s="161" t="e">
        <f t="shared" ref="BJ763:BJ826" si="542">(J763*R763)*(AC763/J763)</f>
        <v>#DIV/0!</v>
      </c>
      <c r="BK763" s="161" t="e">
        <f t="shared" ref="BK763:BK826" si="543">(J763*T763)*(AC763/J763)</f>
        <v>#DIV/0!</v>
      </c>
      <c r="BL763" s="107">
        <f t="shared" ref="BL763:BL826" si="544">IF(F763="No",AC763,0)</f>
        <v>0</v>
      </c>
      <c r="BM763" s="161" t="e">
        <f t="shared" ref="BM763:BM826" si="545">(J763*L763)*(AD763/J763)</f>
        <v>#DIV/0!</v>
      </c>
      <c r="BN763" s="161" t="e">
        <f t="shared" ref="BN763:BN826" si="546">(J763*N763)*(AD763/J763)</f>
        <v>#DIV/0!</v>
      </c>
      <c r="BO763" s="161" t="e">
        <f t="shared" ref="BO763:BO826" si="547">(J763*P763)*(AD763/J763)</f>
        <v>#DIV/0!</v>
      </c>
      <c r="BP763" s="161" t="e">
        <f t="shared" ref="BP763:BP826" si="548">(J763*R763)*(AD763/J763)</f>
        <v>#DIV/0!</v>
      </c>
      <c r="BQ763" s="161" t="e">
        <f t="shared" ref="BQ763:BQ826" si="549">(J763*T763)*(AD763/J763)</f>
        <v>#DIV/0!</v>
      </c>
      <c r="BR763" s="107">
        <f t="shared" ref="BR763:BR826" si="550">IF(F763="No",AD763,0)</f>
        <v>0</v>
      </c>
      <c r="BS763" s="161" t="e">
        <f t="shared" ref="BS763:BS826" si="551">(J763*L763)*(AE763/J763)</f>
        <v>#DIV/0!</v>
      </c>
      <c r="BT763" s="161" t="e">
        <f t="shared" ref="BT763:BT826" si="552">(J763*N763)*(AE763/J763)</f>
        <v>#DIV/0!</v>
      </c>
      <c r="BU763" s="161" t="e">
        <f t="shared" ref="BU763:BU826" si="553">(J763*P763)*(AE763/J763)</f>
        <v>#DIV/0!</v>
      </c>
      <c r="BV763" s="161" t="e">
        <f t="shared" ref="BV763:BV826" si="554">(J763*R763)*(AE763/J763)</f>
        <v>#DIV/0!</v>
      </c>
      <c r="BW763" s="161" t="e">
        <f t="shared" ref="BW763:BW826" si="555">(J763*T763)*(AE763/J763)</f>
        <v>#DIV/0!</v>
      </c>
      <c r="BX763" s="107">
        <f t="shared" ref="BX763:BX826" si="556">IF(F763="No",AE763,0)</f>
        <v>0</v>
      </c>
      <c r="BZ763" s="40" t="e">
        <f>VLOOKUP(I763,Lists!$D$2:$D$19,1,FALSE)</f>
        <v>#N/A</v>
      </c>
      <c r="CA763" s="40" t="e">
        <f>VLOOKUP($I763,Blends!$B$2:$B$115,1,FALSE)</f>
        <v>#N/A</v>
      </c>
      <c r="CC763" s="218">
        <f>ROUND(IF($I763="Other HFC Blend",(Z763*$L763*SUMIF(Lists!$E$2:$E$133,'Quarterly Information'!$K763,Exchange_Value)+Z763*$N763*SUMIF(Lists!$E$2:$E$133,'Quarterly Information'!$M763,Exchange_Value)+Z763*$P763*SUMIF(Lists!$E$2:$E$133,'Quarterly Information'!$O763,Exchange_Value)+Z763*$R763*SUMIF(Lists!$E$2:$E$133,'Quarterly Information'!$Q763,Exchange_Value)+Z763*$T763*SUMIF(Lists!$E$2:$E$133,'Quarterly Information'!$S763,Exchange_Value))/1000,Z763*SUMIF(Lists!$E$2:$E$133,$I763,Exchange_Value)/1000),1)</f>
        <v>0</v>
      </c>
      <c r="CD763" s="218">
        <f>ROUND(IF($I763="Other HFC Blend",(AA763*$L763*SUMIF(Lists!$E$2:$E$133,'Quarterly Information'!$K763,Exchange_Value)+AA763*$N763*SUMIF(Lists!$E$2:$E$133,'Quarterly Information'!$M763,Exchange_Value)+AA763*$P763*SUMIF(Lists!$E$2:$E$133,'Quarterly Information'!$O763,Exchange_Value)+AA763*$R763*SUMIF(Lists!$E$2:$E$133,'Quarterly Information'!$Q763,Exchange_Value)+AA763*$T763*SUMIF(Lists!$E$2:$E$133,'Quarterly Information'!$S763,Exchange_Value))/1000,AA763*SUMIF(Lists!$E$2:$E$133,$I763,Exchange_Value)/1000),1)</f>
        <v>0</v>
      </c>
      <c r="CE763" s="218">
        <f>ROUND(IF($I763="Other HFC Blend",(AB763*$L763*SUMIF(Lists!$E$2:$E$133,'Quarterly Information'!$K763,Exchange_Value)+AB763*$N763*SUMIF(Lists!$E$2:$E$133,'Quarterly Information'!$M763,Exchange_Value)+AB763*$P763*SUMIF(Lists!$E$2:$E$133,'Quarterly Information'!$O763,Exchange_Value)+AB763*$R763*SUMIF(Lists!$E$2:$E$133,'Quarterly Information'!$Q763,Exchange_Value)+AB763*$T763*SUMIF(Lists!$E$2:$E$133,'Quarterly Information'!$S763,Exchange_Value))/1000,AB763*SUMIF(Lists!$E$2:$E$133,$I763,Exchange_Value)/1000),1)</f>
        <v>0</v>
      </c>
      <c r="CF763" s="218">
        <f>ROUND(IF($I763="Other HFC Blend",(AC763*$L763*SUMIF(Lists!$E$2:$E$133,'Quarterly Information'!$K763,Exchange_Value)+AC763*$N763*SUMIF(Lists!$E$2:$E$133,'Quarterly Information'!$M763,Exchange_Value)+AC763*$P763*SUMIF(Lists!$E$2:$E$133,'Quarterly Information'!$O763,Exchange_Value)+AC763*$R763*SUMIF(Lists!$E$2:$E$133,'Quarterly Information'!$Q763,Exchange_Value)+AC763*$T763*SUMIF(Lists!$E$2:$E$133,'Quarterly Information'!$S763,Exchange_Value))/1000,AC763*SUMIF(Lists!$E$2:$E$133,$I763,Exchange_Value)/1000),1)</f>
        <v>0</v>
      </c>
      <c r="CG763" s="218">
        <f>ROUND(IF($I763="Other HFC Blend",(AD763*$L763*SUMIF(Lists!$E$2:$E$133,'Quarterly Information'!$K763,Exchange_Value)+AD763*$N763*SUMIF(Lists!$E$2:$E$133,'Quarterly Information'!$M763,Exchange_Value)+AD763*$P763*SUMIF(Lists!$E$2:$E$133,'Quarterly Information'!$O763,Exchange_Value)+AD763*$R763*SUMIF(Lists!$E$2:$E$133,'Quarterly Information'!$Q763,Exchange_Value)+AD763*$T763*SUMIF(Lists!$E$2:$E$133,'Quarterly Information'!$S763,Exchange_Value))/1000,AD763*SUMIF(Lists!$E$2:$E$133,$I763,Exchange_Value)/1000),1)</f>
        <v>0</v>
      </c>
      <c r="CH763" s="218">
        <f>ROUND(IF($I763="Other HFC Blend",(AE763*$L763*SUMIF(Lists!$E$2:$E$133,'Quarterly Information'!$K763,Exchange_Value)+AE763*$N763*SUMIF(Lists!$E$2:$E$133,'Quarterly Information'!$M763,Exchange_Value)+AE763*$P763*SUMIF(Lists!$E$2:$E$133,'Quarterly Information'!$O763,Exchange_Value)+AE763*$R763*SUMIF(Lists!$E$2:$E$133,'Quarterly Information'!$Q763,Exchange_Value)+AE763*$T763*SUMIF(Lists!$E$2:$E$133,'Quarterly Information'!$S763,Exchange_Value))/1000,AE763*SUMIF(Lists!$E$2:$E$133,$I763,Exchange_Value)/1000),1)</f>
        <v>0</v>
      </c>
      <c r="CI763" s="218">
        <f>ROUND(IF($I763="Other HFC Blend",(AF763*$L763*SUMIF(Lists!$E$2:$E$133,'Quarterly Information'!$K763,Exchange_Value)+AF763*$N763*SUMIF(Lists!$E$2:$E$133,'Quarterly Information'!$M763,Exchange_Value)+AF763*$P763*SUMIF(Lists!$E$2:$E$133,'Quarterly Information'!$O763,Exchange_Value)+AF763*$R763*SUMIF(Lists!$E$2:$E$133,'Quarterly Information'!$Q763,Exchange_Value)+AF763*$T763*SUMIF(Lists!$E$2:$E$133,'Quarterly Information'!$S763,Exchange_Value))/1000,AF763*SUMIF(Lists!$E$2:$E$133,$I763,Exchange_Value)/1000),1)</f>
        <v>0</v>
      </c>
    </row>
    <row r="764" spans="1:87" ht="14" x14ac:dyDescent="0.25">
      <c r="A764" s="39">
        <v>722</v>
      </c>
      <c r="B764" s="90" t="str">
        <f t="shared" si="514"/>
        <v/>
      </c>
      <c r="C764" s="159"/>
      <c r="D764" s="91"/>
      <c r="E764" s="174"/>
      <c r="F764" s="92"/>
      <c r="G764" s="93"/>
      <c r="H764" s="94"/>
      <c r="I764" s="92"/>
      <c r="J764" s="200"/>
      <c r="K764" s="210"/>
      <c r="L764" s="95"/>
      <c r="M764" s="92"/>
      <c r="N764" s="95"/>
      <c r="O764" s="92"/>
      <c r="P764" s="95"/>
      <c r="Q764" s="128"/>
      <c r="R764" s="95"/>
      <c r="S764" s="128"/>
      <c r="T764" s="211"/>
      <c r="U764" s="203"/>
      <c r="V764" s="92"/>
      <c r="W764" s="96"/>
      <c r="X764" s="92"/>
      <c r="Y764" s="220"/>
      <c r="Z764" s="226"/>
      <c r="AA764" s="165"/>
      <c r="AB764" s="165"/>
      <c r="AC764" s="165"/>
      <c r="AD764" s="165"/>
      <c r="AE764" s="165"/>
      <c r="AF764" s="168"/>
      <c r="AG764"/>
      <c r="AH764" s="107">
        <f t="shared" si="516"/>
        <v>0</v>
      </c>
      <c r="AI764" s="107">
        <f t="shared" si="517"/>
        <v>0</v>
      </c>
      <c r="AJ764" s="107">
        <f t="shared" si="518"/>
        <v>0</v>
      </c>
      <c r="AK764" s="107">
        <f t="shared" si="519"/>
        <v>0</v>
      </c>
      <c r="AL764" s="107">
        <f t="shared" si="520"/>
        <v>0</v>
      </c>
      <c r="AM764" s="107">
        <f t="shared" si="515"/>
        <v>0</v>
      </c>
      <c r="AO764" s="161" t="e">
        <f t="shared" si="521"/>
        <v>#DIV/0!</v>
      </c>
      <c r="AP764" s="161" t="e">
        <f t="shared" si="522"/>
        <v>#DIV/0!</v>
      </c>
      <c r="AQ764" s="161" t="e">
        <f t="shared" si="523"/>
        <v>#DIV/0!</v>
      </c>
      <c r="AR764" s="161" t="e">
        <f t="shared" si="524"/>
        <v>#DIV/0!</v>
      </c>
      <c r="AS764" s="161" t="e">
        <f t="shared" si="525"/>
        <v>#DIV/0!</v>
      </c>
      <c r="AT764" s="107">
        <f t="shared" si="526"/>
        <v>0</v>
      </c>
      <c r="AU764" s="161" t="e">
        <f t="shared" si="527"/>
        <v>#DIV/0!</v>
      </c>
      <c r="AV764" s="161" t="e">
        <f t="shared" si="528"/>
        <v>#DIV/0!</v>
      </c>
      <c r="AW764" s="161" t="e">
        <f t="shared" si="529"/>
        <v>#DIV/0!</v>
      </c>
      <c r="AX764" s="161" t="e">
        <f t="shared" si="530"/>
        <v>#DIV/0!</v>
      </c>
      <c r="AY764" s="161" t="e">
        <f t="shared" si="531"/>
        <v>#DIV/0!</v>
      </c>
      <c r="AZ764" s="107">
        <f t="shared" si="532"/>
        <v>0</v>
      </c>
      <c r="BA764" s="161" t="e">
        <f t="shared" si="533"/>
        <v>#DIV/0!</v>
      </c>
      <c r="BB764" s="161" t="e">
        <f t="shared" si="534"/>
        <v>#DIV/0!</v>
      </c>
      <c r="BC764" s="161" t="e">
        <f t="shared" si="535"/>
        <v>#DIV/0!</v>
      </c>
      <c r="BD764" s="161" t="e">
        <f t="shared" si="536"/>
        <v>#DIV/0!</v>
      </c>
      <c r="BE764" s="161" t="e">
        <f t="shared" si="537"/>
        <v>#DIV/0!</v>
      </c>
      <c r="BF764" s="107">
        <f t="shared" si="538"/>
        <v>0</v>
      </c>
      <c r="BG764" s="161" t="e">
        <f t="shared" si="539"/>
        <v>#DIV/0!</v>
      </c>
      <c r="BH764" s="161" t="e">
        <f t="shared" si="540"/>
        <v>#DIV/0!</v>
      </c>
      <c r="BI764" s="161" t="e">
        <f t="shared" si="541"/>
        <v>#DIV/0!</v>
      </c>
      <c r="BJ764" s="161" t="e">
        <f t="shared" si="542"/>
        <v>#DIV/0!</v>
      </c>
      <c r="BK764" s="161" t="e">
        <f t="shared" si="543"/>
        <v>#DIV/0!</v>
      </c>
      <c r="BL764" s="107">
        <f t="shared" si="544"/>
        <v>0</v>
      </c>
      <c r="BM764" s="161" t="e">
        <f t="shared" si="545"/>
        <v>#DIV/0!</v>
      </c>
      <c r="BN764" s="161" t="e">
        <f t="shared" si="546"/>
        <v>#DIV/0!</v>
      </c>
      <c r="BO764" s="161" t="e">
        <f t="shared" si="547"/>
        <v>#DIV/0!</v>
      </c>
      <c r="BP764" s="161" t="e">
        <f t="shared" si="548"/>
        <v>#DIV/0!</v>
      </c>
      <c r="BQ764" s="161" t="e">
        <f t="shared" si="549"/>
        <v>#DIV/0!</v>
      </c>
      <c r="BR764" s="107">
        <f t="shared" si="550"/>
        <v>0</v>
      </c>
      <c r="BS764" s="161" t="e">
        <f t="shared" si="551"/>
        <v>#DIV/0!</v>
      </c>
      <c r="BT764" s="161" t="e">
        <f t="shared" si="552"/>
        <v>#DIV/0!</v>
      </c>
      <c r="BU764" s="161" t="e">
        <f t="shared" si="553"/>
        <v>#DIV/0!</v>
      </c>
      <c r="BV764" s="161" t="e">
        <f t="shared" si="554"/>
        <v>#DIV/0!</v>
      </c>
      <c r="BW764" s="161" t="e">
        <f t="shared" si="555"/>
        <v>#DIV/0!</v>
      </c>
      <c r="BX764" s="107">
        <f t="shared" si="556"/>
        <v>0</v>
      </c>
      <c r="BZ764" s="40" t="e">
        <f>VLOOKUP(I764,Lists!$D$2:$D$19,1,FALSE)</f>
        <v>#N/A</v>
      </c>
      <c r="CA764" s="40" t="e">
        <f>VLOOKUP($I764,Blends!$B$2:$B$115,1,FALSE)</f>
        <v>#N/A</v>
      </c>
      <c r="CC764" s="218">
        <f>ROUND(IF($I764="Other HFC Blend",(Z764*$L764*SUMIF(Lists!$E$2:$E$133,'Quarterly Information'!$K764,Exchange_Value)+Z764*$N764*SUMIF(Lists!$E$2:$E$133,'Quarterly Information'!$M764,Exchange_Value)+Z764*$P764*SUMIF(Lists!$E$2:$E$133,'Quarterly Information'!$O764,Exchange_Value)+Z764*$R764*SUMIF(Lists!$E$2:$E$133,'Quarterly Information'!$Q764,Exchange_Value)+Z764*$T764*SUMIF(Lists!$E$2:$E$133,'Quarterly Information'!$S764,Exchange_Value))/1000,Z764*SUMIF(Lists!$E$2:$E$133,$I764,Exchange_Value)/1000),1)</f>
        <v>0</v>
      </c>
      <c r="CD764" s="218">
        <f>ROUND(IF($I764="Other HFC Blend",(AA764*$L764*SUMIF(Lists!$E$2:$E$133,'Quarterly Information'!$K764,Exchange_Value)+AA764*$N764*SUMIF(Lists!$E$2:$E$133,'Quarterly Information'!$M764,Exchange_Value)+AA764*$P764*SUMIF(Lists!$E$2:$E$133,'Quarterly Information'!$O764,Exchange_Value)+AA764*$R764*SUMIF(Lists!$E$2:$E$133,'Quarterly Information'!$Q764,Exchange_Value)+AA764*$T764*SUMIF(Lists!$E$2:$E$133,'Quarterly Information'!$S764,Exchange_Value))/1000,AA764*SUMIF(Lists!$E$2:$E$133,$I764,Exchange_Value)/1000),1)</f>
        <v>0</v>
      </c>
      <c r="CE764" s="218">
        <f>ROUND(IF($I764="Other HFC Blend",(AB764*$L764*SUMIF(Lists!$E$2:$E$133,'Quarterly Information'!$K764,Exchange_Value)+AB764*$N764*SUMIF(Lists!$E$2:$E$133,'Quarterly Information'!$M764,Exchange_Value)+AB764*$P764*SUMIF(Lists!$E$2:$E$133,'Quarterly Information'!$O764,Exchange_Value)+AB764*$R764*SUMIF(Lists!$E$2:$E$133,'Quarterly Information'!$Q764,Exchange_Value)+AB764*$T764*SUMIF(Lists!$E$2:$E$133,'Quarterly Information'!$S764,Exchange_Value))/1000,AB764*SUMIF(Lists!$E$2:$E$133,$I764,Exchange_Value)/1000),1)</f>
        <v>0</v>
      </c>
      <c r="CF764" s="218">
        <f>ROUND(IF($I764="Other HFC Blend",(AC764*$L764*SUMIF(Lists!$E$2:$E$133,'Quarterly Information'!$K764,Exchange_Value)+AC764*$N764*SUMIF(Lists!$E$2:$E$133,'Quarterly Information'!$M764,Exchange_Value)+AC764*$P764*SUMIF(Lists!$E$2:$E$133,'Quarterly Information'!$O764,Exchange_Value)+AC764*$R764*SUMIF(Lists!$E$2:$E$133,'Quarterly Information'!$Q764,Exchange_Value)+AC764*$T764*SUMIF(Lists!$E$2:$E$133,'Quarterly Information'!$S764,Exchange_Value))/1000,AC764*SUMIF(Lists!$E$2:$E$133,$I764,Exchange_Value)/1000),1)</f>
        <v>0</v>
      </c>
      <c r="CG764" s="218">
        <f>ROUND(IF($I764="Other HFC Blend",(AD764*$L764*SUMIF(Lists!$E$2:$E$133,'Quarterly Information'!$K764,Exchange_Value)+AD764*$N764*SUMIF(Lists!$E$2:$E$133,'Quarterly Information'!$M764,Exchange_Value)+AD764*$P764*SUMIF(Lists!$E$2:$E$133,'Quarterly Information'!$O764,Exchange_Value)+AD764*$R764*SUMIF(Lists!$E$2:$E$133,'Quarterly Information'!$Q764,Exchange_Value)+AD764*$T764*SUMIF(Lists!$E$2:$E$133,'Quarterly Information'!$S764,Exchange_Value))/1000,AD764*SUMIF(Lists!$E$2:$E$133,$I764,Exchange_Value)/1000),1)</f>
        <v>0</v>
      </c>
      <c r="CH764" s="218">
        <f>ROUND(IF($I764="Other HFC Blend",(AE764*$L764*SUMIF(Lists!$E$2:$E$133,'Quarterly Information'!$K764,Exchange_Value)+AE764*$N764*SUMIF(Lists!$E$2:$E$133,'Quarterly Information'!$M764,Exchange_Value)+AE764*$P764*SUMIF(Lists!$E$2:$E$133,'Quarterly Information'!$O764,Exchange_Value)+AE764*$R764*SUMIF(Lists!$E$2:$E$133,'Quarterly Information'!$Q764,Exchange_Value)+AE764*$T764*SUMIF(Lists!$E$2:$E$133,'Quarterly Information'!$S764,Exchange_Value))/1000,AE764*SUMIF(Lists!$E$2:$E$133,$I764,Exchange_Value)/1000),1)</f>
        <v>0</v>
      </c>
      <c r="CI764" s="218">
        <f>ROUND(IF($I764="Other HFC Blend",(AF764*$L764*SUMIF(Lists!$E$2:$E$133,'Quarterly Information'!$K764,Exchange_Value)+AF764*$N764*SUMIF(Lists!$E$2:$E$133,'Quarterly Information'!$M764,Exchange_Value)+AF764*$P764*SUMIF(Lists!$E$2:$E$133,'Quarterly Information'!$O764,Exchange_Value)+AF764*$R764*SUMIF(Lists!$E$2:$E$133,'Quarterly Information'!$Q764,Exchange_Value)+AF764*$T764*SUMIF(Lists!$E$2:$E$133,'Quarterly Information'!$S764,Exchange_Value))/1000,AF764*SUMIF(Lists!$E$2:$E$133,$I764,Exchange_Value)/1000),1)</f>
        <v>0</v>
      </c>
    </row>
    <row r="765" spans="1:87" ht="14" x14ac:dyDescent="0.25">
      <c r="A765" s="39">
        <v>723</v>
      </c>
      <c r="B765" s="90" t="str">
        <f t="shared" si="514"/>
        <v/>
      </c>
      <c r="C765" s="159"/>
      <c r="D765" s="91"/>
      <c r="E765" s="174"/>
      <c r="F765" s="92"/>
      <c r="G765" s="93"/>
      <c r="H765" s="94"/>
      <c r="I765" s="92"/>
      <c r="J765" s="200"/>
      <c r="K765" s="210"/>
      <c r="L765" s="95"/>
      <c r="M765" s="92"/>
      <c r="N765" s="95"/>
      <c r="O765" s="92"/>
      <c r="P765" s="95"/>
      <c r="Q765" s="128"/>
      <c r="R765" s="95"/>
      <c r="S765" s="128"/>
      <c r="T765" s="211"/>
      <c r="U765" s="203"/>
      <c r="V765" s="92"/>
      <c r="W765" s="96"/>
      <c r="X765" s="92"/>
      <c r="Y765" s="220"/>
      <c r="Z765" s="226"/>
      <c r="AA765" s="165"/>
      <c r="AB765" s="165"/>
      <c r="AC765" s="165"/>
      <c r="AD765" s="165"/>
      <c r="AE765" s="165"/>
      <c r="AF765" s="168"/>
      <c r="AG765"/>
      <c r="AH765" s="107">
        <f t="shared" si="516"/>
        <v>0</v>
      </c>
      <c r="AI765" s="107">
        <f t="shared" si="517"/>
        <v>0</v>
      </c>
      <c r="AJ765" s="107">
        <f t="shared" si="518"/>
        <v>0</v>
      </c>
      <c r="AK765" s="107">
        <f t="shared" si="519"/>
        <v>0</v>
      </c>
      <c r="AL765" s="107">
        <f t="shared" si="520"/>
        <v>0</v>
      </c>
      <c r="AM765" s="107">
        <f t="shared" si="515"/>
        <v>0</v>
      </c>
      <c r="AO765" s="161" t="e">
        <f t="shared" si="521"/>
        <v>#DIV/0!</v>
      </c>
      <c r="AP765" s="161" t="e">
        <f t="shared" si="522"/>
        <v>#DIV/0!</v>
      </c>
      <c r="AQ765" s="161" t="e">
        <f t="shared" si="523"/>
        <v>#DIV/0!</v>
      </c>
      <c r="AR765" s="161" t="e">
        <f t="shared" si="524"/>
        <v>#DIV/0!</v>
      </c>
      <c r="AS765" s="161" t="e">
        <f t="shared" si="525"/>
        <v>#DIV/0!</v>
      </c>
      <c r="AT765" s="107">
        <f t="shared" si="526"/>
        <v>0</v>
      </c>
      <c r="AU765" s="161" t="e">
        <f t="shared" si="527"/>
        <v>#DIV/0!</v>
      </c>
      <c r="AV765" s="161" t="e">
        <f t="shared" si="528"/>
        <v>#DIV/0!</v>
      </c>
      <c r="AW765" s="161" t="e">
        <f t="shared" si="529"/>
        <v>#DIV/0!</v>
      </c>
      <c r="AX765" s="161" t="e">
        <f t="shared" si="530"/>
        <v>#DIV/0!</v>
      </c>
      <c r="AY765" s="161" t="e">
        <f t="shared" si="531"/>
        <v>#DIV/0!</v>
      </c>
      <c r="AZ765" s="107">
        <f t="shared" si="532"/>
        <v>0</v>
      </c>
      <c r="BA765" s="161" t="e">
        <f t="shared" si="533"/>
        <v>#DIV/0!</v>
      </c>
      <c r="BB765" s="161" t="e">
        <f t="shared" si="534"/>
        <v>#DIV/0!</v>
      </c>
      <c r="BC765" s="161" t="e">
        <f t="shared" si="535"/>
        <v>#DIV/0!</v>
      </c>
      <c r="BD765" s="161" t="e">
        <f t="shared" si="536"/>
        <v>#DIV/0!</v>
      </c>
      <c r="BE765" s="161" t="e">
        <f t="shared" si="537"/>
        <v>#DIV/0!</v>
      </c>
      <c r="BF765" s="107">
        <f t="shared" si="538"/>
        <v>0</v>
      </c>
      <c r="BG765" s="161" t="e">
        <f t="shared" si="539"/>
        <v>#DIV/0!</v>
      </c>
      <c r="BH765" s="161" t="e">
        <f t="shared" si="540"/>
        <v>#DIV/0!</v>
      </c>
      <c r="BI765" s="161" t="e">
        <f t="shared" si="541"/>
        <v>#DIV/0!</v>
      </c>
      <c r="BJ765" s="161" t="e">
        <f t="shared" si="542"/>
        <v>#DIV/0!</v>
      </c>
      <c r="BK765" s="161" t="e">
        <f t="shared" si="543"/>
        <v>#DIV/0!</v>
      </c>
      <c r="BL765" s="107">
        <f t="shared" si="544"/>
        <v>0</v>
      </c>
      <c r="BM765" s="161" t="e">
        <f t="shared" si="545"/>
        <v>#DIV/0!</v>
      </c>
      <c r="BN765" s="161" t="e">
        <f t="shared" si="546"/>
        <v>#DIV/0!</v>
      </c>
      <c r="BO765" s="161" t="e">
        <f t="shared" si="547"/>
        <v>#DIV/0!</v>
      </c>
      <c r="BP765" s="161" t="e">
        <f t="shared" si="548"/>
        <v>#DIV/0!</v>
      </c>
      <c r="BQ765" s="161" t="e">
        <f t="shared" si="549"/>
        <v>#DIV/0!</v>
      </c>
      <c r="BR765" s="107">
        <f t="shared" si="550"/>
        <v>0</v>
      </c>
      <c r="BS765" s="161" t="e">
        <f t="shared" si="551"/>
        <v>#DIV/0!</v>
      </c>
      <c r="BT765" s="161" t="e">
        <f t="shared" si="552"/>
        <v>#DIV/0!</v>
      </c>
      <c r="BU765" s="161" t="e">
        <f t="shared" si="553"/>
        <v>#DIV/0!</v>
      </c>
      <c r="BV765" s="161" t="e">
        <f t="shared" si="554"/>
        <v>#DIV/0!</v>
      </c>
      <c r="BW765" s="161" t="e">
        <f t="shared" si="555"/>
        <v>#DIV/0!</v>
      </c>
      <c r="BX765" s="107">
        <f t="shared" si="556"/>
        <v>0</v>
      </c>
      <c r="BZ765" s="40" t="e">
        <f>VLOOKUP(I765,Lists!$D$2:$D$19,1,FALSE)</f>
        <v>#N/A</v>
      </c>
      <c r="CA765" s="40" t="e">
        <f>VLOOKUP($I765,Blends!$B$2:$B$115,1,FALSE)</f>
        <v>#N/A</v>
      </c>
      <c r="CC765" s="218">
        <f>ROUND(IF($I765="Other HFC Blend",(Z765*$L765*SUMIF(Lists!$E$2:$E$133,'Quarterly Information'!$K765,Exchange_Value)+Z765*$N765*SUMIF(Lists!$E$2:$E$133,'Quarterly Information'!$M765,Exchange_Value)+Z765*$P765*SUMIF(Lists!$E$2:$E$133,'Quarterly Information'!$O765,Exchange_Value)+Z765*$R765*SUMIF(Lists!$E$2:$E$133,'Quarterly Information'!$Q765,Exchange_Value)+Z765*$T765*SUMIF(Lists!$E$2:$E$133,'Quarterly Information'!$S765,Exchange_Value))/1000,Z765*SUMIF(Lists!$E$2:$E$133,$I765,Exchange_Value)/1000),1)</f>
        <v>0</v>
      </c>
      <c r="CD765" s="218">
        <f>ROUND(IF($I765="Other HFC Blend",(AA765*$L765*SUMIF(Lists!$E$2:$E$133,'Quarterly Information'!$K765,Exchange_Value)+AA765*$N765*SUMIF(Lists!$E$2:$E$133,'Quarterly Information'!$M765,Exchange_Value)+AA765*$P765*SUMIF(Lists!$E$2:$E$133,'Quarterly Information'!$O765,Exchange_Value)+AA765*$R765*SUMIF(Lists!$E$2:$E$133,'Quarterly Information'!$Q765,Exchange_Value)+AA765*$T765*SUMIF(Lists!$E$2:$E$133,'Quarterly Information'!$S765,Exchange_Value))/1000,AA765*SUMIF(Lists!$E$2:$E$133,$I765,Exchange_Value)/1000),1)</f>
        <v>0</v>
      </c>
      <c r="CE765" s="218">
        <f>ROUND(IF($I765="Other HFC Blend",(AB765*$L765*SUMIF(Lists!$E$2:$E$133,'Quarterly Information'!$K765,Exchange_Value)+AB765*$N765*SUMIF(Lists!$E$2:$E$133,'Quarterly Information'!$M765,Exchange_Value)+AB765*$P765*SUMIF(Lists!$E$2:$E$133,'Quarterly Information'!$O765,Exchange_Value)+AB765*$R765*SUMIF(Lists!$E$2:$E$133,'Quarterly Information'!$Q765,Exchange_Value)+AB765*$T765*SUMIF(Lists!$E$2:$E$133,'Quarterly Information'!$S765,Exchange_Value))/1000,AB765*SUMIF(Lists!$E$2:$E$133,$I765,Exchange_Value)/1000),1)</f>
        <v>0</v>
      </c>
      <c r="CF765" s="218">
        <f>ROUND(IF($I765="Other HFC Blend",(AC765*$L765*SUMIF(Lists!$E$2:$E$133,'Quarterly Information'!$K765,Exchange_Value)+AC765*$N765*SUMIF(Lists!$E$2:$E$133,'Quarterly Information'!$M765,Exchange_Value)+AC765*$P765*SUMIF(Lists!$E$2:$E$133,'Quarterly Information'!$O765,Exchange_Value)+AC765*$R765*SUMIF(Lists!$E$2:$E$133,'Quarterly Information'!$Q765,Exchange_Value)+AC765*$T765*SUMIF(Lists!$E$2:$E$133,'Quarterly Information'!$S765,Exchange_Value))/1000,AC765*SUMIF(Lists!$E$2:$E$133,$I765,Exchange_Value)/1000),1)</f>
        <v>0</v>
      </c>
      <c r="CG765" s="218">
        <f>ROUND(IF($I765="Other HFC Blend",(AD765*$L765*SUMIF(Lists!$E$2:$E$133,'Quarterly Information'!$K765,Exchange_Value)+AD765*$N765*SUMIF(Lists!$E$2:$E$133,'Quarterly Information'!$M765,Exchange_Value)+AD765*$P765*SUMIF(Lists!$E$2:$E$133,'Quarterly Information'!$O765,Exchange_Value)+AD765*$R765*SUMIF(Lists!$E$2:$E$133,'Quarterly Information'!$Q765,Exchange_Value)+AD765*$T765*SUMIF(Lists!$E$2:$E$133,'Quarterly Information'!$S765,Exchange_Value))/1000,AD765*SUMIF(Lists!$E$2:$E$133,$I765,Exchange_Value)/1000),1)</f>
        <v>0</v>
      </c>
      <c r="CH765" s="218">
        <f>ROUND(IF($I765="Other HFC Blend",(AE765*$L765*SUMIF(Lists!$E$2:$E$133,'Quarterly Information'!$K765,Exchange_Value)+AE765*$N765*SUMIF(Lists!$E$2:$E$133,'Quarterly Information'!$M765,Exchange_Value)+AE765*$P765*SUMIF(Lists!$E$2:$E$133,'Quarterly Information'!$O765,Exchange_Value)+AE765*$R765*SUMIF(Lists!$E$2:$E$133,'Quarterly Information'!$Q765,Exchange_Value)+AE765*$T765*SUMIF(Lists!$E$2:$E$133,'Quarterly Information'!$S765,Exchange_Value))/1000,AE765*SUMIF(Lists!$E$2:$E$133,$I765,Exchange_Value)/1000),1)</f>
        <v>0</v>
      </c>
      <c r="CI765" s="218">
        <f>ROUND(IF($I765="Other HFC Blend",(AF765*$L765*SUMIF(Lists!$E$2:$E$133,'Quarterly Information'!$K765,Exchange_Value)+AF765*$N765*SUMIF(Lists!$E$2:$E$133,'Quarterly Information'!$M765,Exchange_Value)+AF765*$P765*SUMIF(Lists!$E$2:$E$133,'Quarterly Information'!$O765,Exchange_Value)+AF765*$R765*SUMIF(Lists!$E$2:$E$133,'Quarterly Information'!$Q765,Exchange_Value)+AF765*$T765*SUMIF(Lists!$E$2:$E$133,'Quarterly Information'!$S765,Exchange_Value))/1000,AF765*SUMIF(Lists!$E$2:$E$133,$I765,Exchange_Value)/1000),1)</f>
        <v>0</v>
      </c>
    </row>
    <row r="766" spans="1:87" ht="14" x14ac:dyDescent="0.25">
      <c r="A766" s="39">
        <v>724</v>
      </c>
      <c r="B766" s="90" t="str">
        <f t="shared" si="514"/>
        <v/>
      </c>
      <c r="C766" s="159"/>
      <c r="D766" s="91"/>
      <c r="E766" s="174"/>
      <c r="F766" s="92"/>
      <c r="G766" s="93"/>
      <c r="H766" s="94"/>
      <c r="I766" s="92"/>
      <c r="J766" s="200"/>
      <c r="K766" s="210"/>
      <c r="L766" s="95"/>
      <c r="M766" s="92"/>
      <c r="N766" s="95"/>
      <c r="O766" s="92"/>
      <c r="P766" s="95"/>
      <c r="Q766" s="128"/>
      <c r="R766" s="95"/>
      <c r="S766" s="128"/>
      <c r="T766" s="211"/>
      <c r="U766" s="203"/>
      <c r="V766" s="92"/>
      <c r="W766" s="96"/>
      <c r="X766" s="92"/>
      <c r="Y766" s="220"/>
      <c r="Z766" s="226"/>
      <c r="AA766" s="165"/>
      <c r="AB766" s="165"/>
      <c r="AC766" s="165"/>
      <c r="AD766" s="165"/>
      <c r="AE766" s="165"/>
      <c r="AF766" s="168"/>
      <c r="AG766"/>
      <c r="AH766" s="107">
        <f t="shared" si="516"/>
        <v>0</v>
      </c>
      <c r="AI766" s="107">
        <f t="shared" si="517"/>
        <v>0</v>
      </c>
      <c r="AJ766" s="107">
        <f t="shared" si="518"/>
        <v>0</v>
      </c>
      <c r="AK766" s="107">
        <f t="shared" si="519"/>
        <v>0</v>
      </c>
      <c r="AL766" s="107">
        <f t="shared" si="520"/>
        <v>0</v>
      </c>
      <c r="AM766" s="107">
        <f t="shared" si="515"/>
        <v>0</v>
      </c>
      <c r="AO766" s="161" t="e">
        <f t="shared" si="521"/>
        <v>#DIV/0!</v>
      </c>
      <c r="AP766" s="161" t="e">
        <f t="shared" si="522"/>
        <v>#DIV/0!</v>
      </c>
      <c r="AQ766" s="161" t="e">
        <f t="shared" si="523"/>
        <v>#DIV/0!</v>
      </c>
      <c r="AR766" s="161" t="e">
        <f t="shared" si="524"/>
        <v>#DIV/0!</v>
      </c>
      <c r="AS766" s="161" t="e">
        <f t="shared" si="525"/>
        <v>#DIV/0!</v>
      </c>
      <c r="AT766" s="107">
        <f t="shared" si="526"/>
        <v>0</v>
      </c>
      <c r="AU766" s="161" t="e">
        <f t="shared" si="527"/>
        <v>#DIV/0!</v>
      </c>
      <c r="AV766" s="161" t="e">
        <f t="shared" si="528"/>
        <v>#DIV/0!</v>
      </c>
      <c r="AW766" s="161" t="e">
        <f t="shared" si="529"/>
        <v>#DIV/0!</v>
      </c>
      <c r="AX766" s="161" t="e">
        <f t="shared" si="530"/>
        <v>#DIV/0!</v>
      </c>
      <c r="AY766" s="161" t="e">
        <f t="shared" si="531"/>
        <v>#DIV/0!</v>
      </c>
      <c r="AZ766" s="107">
        <f t="shared" si="532"/>
        <v>0</v>
      </c>
      <c r="BA766" s="161" t="e">
        <f t="shared" si="533"/>
        <v>#DIV/0!</v>
      </c>
      <c r="BB766" s="161" t="e">
        <f t="shared" si="534"/>
        <v>#DIV/0!</v>
      </c>
      <c r="BC766" s="161" t="e">
        <f t="shared" si="535"/>
        <v>#DIV/0!</v>
      </c>
      <c r="BD766" s="161" t="e">
        <f t="shared" si="536"/>
        <v>#DIV/0!</v>
      </c>
      <c r="BE766" s="161" t="e">
        <f t="shared" si="537"/>
        <v>#DIV/0!</v>
      </c>
      <c r="BF766" s="107">
        <f t="shared" si="538"/>
        <v>0</v>
      </c>
      <c r="BG766" s="161" t="e">
        <f t="shared" si="539"/>
        <v>#DIV/0!</v>
      </c>
      <c r="BH766" s="161" t="e">
        <f t="shared" si="540"/>
        <v>#DIV/0!</v>
      </c>
      <c r="BI766" s="161" t="e">
        <f t="shared" si="541"/>
        <v>#DIV/0!</v>
      </c>
      <c r="BJ766" s="161" t="e">
        <f t="shared" si="542"/>
        <v>#DIV/0!</v>
      </c>
      <c r="BK766" s="161" t="e">
        <f t="shared" si="543"/>
        <v>#DIV/0!</v>
      </c>
      <c r="BL766" s="107">
        <f t="shared" si="544"/>
        <v>0</v>
      </c>
      <c r="BM766" s="161" t="e">
        <f t="shared" si="545"/>
        <v>#DIV/0!</v>
      </c>
      <c r="BN766" s="161" t="e">
        <f t="shared" si="546"/>
        <v>#DIV/0!</v>
      </c>
      <c r="BO766" s="161" t="e">
        <f t="shared" si="547"/>
        <v>#DIV/0!</v>
      </c>
      <c r="BP766" s="161" t="e">
        <f t="shared" si="548"/>
        <v>#DIV/0!</v>
      </c>
      <c r="BQ766" s="161" t="e">
        <f t="shared" si="549"/>
        <v>#DIV/0!</v>
      </c>
      <c r="BR766" s="107">
        <f t="shared" si="550"/>
        <v>0</v>
      </c>
      <c r="BS766" s="161" t="e">
        <f t="shared" si="551"/>
        <v>#DIV/0!</v>
      </c>
      <c r="BT766" s="161" t="e">
        <f t="shared" si="552"/>
        <v>#DIV/0!</v>
      </c>
      <c r="BU766" s="161" t="e">
        <f t="shared" si="553"/>
        <v>#DIV/0!</v>
      </c>
      <c r="BV766" s="161" t="e">
        <f t="shared" si="554"/>
        <v>#DIV/0!</v>
      </c>
      <c r="BW766" s="161" t="e">
        <f t="shared" si="555"/>
        <v>#DIV/0!</v>
      </c>
      <c r="BX766" s="107">
        <f t="shared" si="556"/>
        <v>0</v>
      </c>
      <c r="BZ766" s="40" t="e">
        <f>VLOOKUP(I766,Lists!$D$2:$D$19,1,FALSE)</f>
        <v>#N/A</v>
      </c>
      <c r="CA766" s="40" t="e">
        <f>VLOOKUP($I766,Blends!$B$2:$B$115,1,FALSE)</f>
        <v>#N/A</v>
      </c>
      <c r="CC766" s="218">
        <f>ROUND(IF($I766="Other HFC Blend",(Z766*$L766*SUMIF(Lists!$E$2:$E$133,'Quarterly Information'!$K766,Exchange_Value)+Z766*$N766*SUMIF(Lists!$E$2:$E$133,'Quarterly Information'!$M766,Exchange_Value)+Z766*$P766*SUMIF(Lists!$E$2:$E$133,'Quarterly Information'!$O766,Exchange_Value)+Z766*$R766*SUMIF(Lists!$E$2:$E$133,'Quarterly Information'!$Q766,Exchange_Value)+Z766*$T766*SUMIF(Lists!$E$2:$E$133,'Quarterly Information'!$S766,Exchange_Value))/1000,Z766*SUMIF(Lists!$E$2:$E$133,$I766,Exchange_Value)/1000),1)</f>
        <v>0</v>
      </c>
      <c r="CD766" s="218">
        <f>ROUND(IF($I766="Other HFC Blend",(AA766*$L766*SUMIF(Lists!$E$2:$E$133,'Quarterly Information'!$K766,Exchange_Value)+AA766*$N766*SUMIF(Lists!$E$2:$E$133,'Quarterly Information'!$M766,Exchange_Value)+AA766*$P766*SUMIF(Lists!$E$2:$E$133,'Quarterly Information'!$O766,Exchange_Value)+AA766*$R766*SUMIF(Lists!$E$2:$E$133,'Quarterly Information'!$Q766,Exchange_Value)+AA766*$T766*SUMIF(Lists!$E$2:$E$133,'Quarterly Information'!$S766,Exchange_Value))/1000,AA766*SUMIF(Lists!$E$2:$E$133,$I766,Exchange_Value)/1000),1)</f>
        <v>0</v>
      </c>
      <c r="CE766" s="218">
        <f>ROUND(IF($I766="Other HFC Blend",(AB766*$L766*SUMIF(Lists!$E$2:$E$133,'Quarterly Information'!$K766,Exchange_Value)+AB766*$N766*SUMIF(Lists!$E$2:$E$133,'Quarterly Information'!$M766,Exchange_Value)+AB766*$P766*SUMIF(Lists!$E$2:$E$133,'Quarterly Information'!$O766,Exchange_Value)+AB766*$R766*SUMIF(Lists!$E$2:$E$133,'Quarterly Information'!$Q766,Exchange_Value)+AB766*$T766*SUMIF(Lists!$E$2:$E$133,'Quarterly Information'!$S766,Exchange_Value))/1000,AB766*SUMIF(Lists!$E$2:$E$133,$I766,Exchange_Value)/1000),1)</f>
        <v>0</v>
      </c>
      <c r="CF766" s="218">
        <f>ROUND(IF($I766="Other HFC Blend",(AC766*$L766*SUMIF(Lists!$E$2:$E$133,'Quarterly Information'!$K766,Exchange_Value)+AC766*$N766*SUMIF(Lists!$E$2:$E$133,'Quarterly Information'!$M766,Exchange_Value)+AC766*$P766*SUMIF(Lists!$E$2:$E$133,'Quarterly Information'!$O766,Exchange_Value)+AC766*$R766*SUMIF(Lists!$E$2:$E$133,'Quarterly Information'!$Q766,Exchange_Value)+AC766*$T766*SUMIF(Lists!$E$2:$E$133,'Quarterly Information'!$S766,Exchange_Value))/1000,AC766*SUMIF(Lists!$E$2:$E$133,$I766,Exchange_Value)/1000),1)</f>
        <v>0</v>
      </c>
      <c r="CG766" s="218">
        <f>ROUND(IF($I766="Other HFC Blend",(AD766*$L766*SUMIF(Lists!$E$2:$E$133,'Quarterly Information'!$K766,Exchange_Value)+AD766*$N766*SUMIF(Lists!$E$2:$E$133,'Quarterly Information'!$M766,Exchange_Value)+AD766*$P766*SUMIF(Lists!$E$2:$E$133,'Quarterly Information'!$O766,Exchange_Value)+AD766*$R766*SUMIF(Lists!$E$2:$E$133,'Quarterly Information'!$Q766,Exchange_Value)+AD766*$T766*SUMIF(Lists!$E$2:$E$133,'Quarterly Information'!$S766,Exchange_Value))/1000,AD766*SUMIF(Lists!$E$2:$E$133,$I766,Exchange_Value)/1000),1)</f>
        <v>0</v>
      </c>
      <c r="CH766" s="218">
        <f>ROUND(IF($I766="Other HFC Blend",(AE766*$L766*SUMIF(Lists!$E$2:$E$133,'Quarterly Information'!$K766,Exchange_Value)+AE766*$N766*SUMIF(Lists!$E$2:$E$133,'Quarterly Information'!$M766,Exchange_Value)+AE766*$P766*SUMIF(Lists!$E$2:$E$133,'Quarterly Information'!$O766,Exchange_Value)+AE766*$R766*SUMIF(Lists!$E$2:$E$133,'Quarterly Information'!$Q766,Exchange_Value)+AE766*$T766*SUMIF(Lists!$E$2:$E$133,'Quarterly Information'!$S766,Exchange_Value))/1000,AE766*SUMIF(Lists!$E$2:$E$133,$I766,Exchange_Value)/1000),1)</f>
        <v>0</v>
      </c>
      <c r="CI766" s="218">
        <f>ROUND(IF($I766="Other HFC Blend",(AF766*$L766*SUMIF(Lists!$E$2:$E$133,'Quarterly Information'!$K766,Exchange_Value)+AF766*$N766*SUMIF(Lists!$E$2:$E$133,'Quarterly Information'!$M766,Exchange_Value)+AF766*$P766*SUMIF(Lists!$E$2:$E$133,'Quarterly Information'!$O766,Exchange_Value)+AF766*$R766*SUMIF(Lists!$E$2:$E$133,'Quarterly Information'!$Q766,Exchange_Value)+AF766*$T766*SUMIF(Lists!$E$2:$E$133,'Quarterly Information'!$S766,Exchange_Value))/1000,AF766*SUMIF(Lists!$E$2:$E$133,$I766,Exchange_Value)/1000),1)</f>
        <v>0</v>
      </c>
    </row>
    <row r="767" spans="1:87" ht="14" x14ac:dyDescent="0.25">
      <c r="A767" s="39">
        <v>725</v>
      </c>
      <c r="B767" s="90" t="str">
        <f t="shared" si="514"/>
        <v/>
      </c>
      <c r="C767" s="159"/>
      <c r="D767" s="91"/>
      <c r="E767" s="174"/>
      <c r="F767" s="92"/>
      <c r="G767" s="93"/>
      <c r="H767" s="94"/>
      <c r="I767" s="92"/>
      <c r="J767" s="200"/>
      <c r="K767" s="210"/>
      <c r="L767" s="95"/>
      <c r="M767" s="92"/>
      <c r="N767" s="95"/>
      <c r="O767" s="92"/>
      <c r="P767" s="95"/>
      <c r="Q767" s="128"/>
      <c r="R767" s="95"/>
      <c r="S767" s="128"/>
      <c r="T767" s="211"/>
      <c r="U767" s="203"/>
      <c r="V767" s="92"/>
      <c r="W767" s="96"/>
      <c r="X767" s="92"/>
      <c r="Y767" s="220"/>
      <c r="Z767" s="226"/>
      <c r="AA767" s="165"/>
      <c r="AB767" s="165"/>
      <c r="AC767" s="165"/>
      <c r="AD767" s="165"/>
      <c r="AE767" s="165"/>
      <c r="AF767" s="168"/>
      <c r="AG767"/>
      <c r="AH767" s="107">
        <f t="shared" si="516"/>
        <v>0</v>
      </c>
      <c r="AI767" s="107">
        <f t="shared" si="517"/>
        <v>0</v>
      </c>
      <c r="AJ767" s="107">
        <f t="shared" si="518"/>
        <v>0</v>
      </c>
      <c r="AK767" s="107">
        <f t="shared" si="519"/>
        <v>0</v>
      </c>
      <c r="AL767" s="107">
        <f t="shared" si="520"/>
        <v>0</v>
      </c>
      <c r="AM767" s="107">
        <f t="shared" si="515"/>
        <v>0</v>
      </c>
      <c r="AO767" s="161" t="e">
        <f t="shared" si="521"/>
        <v>#DIV/0!</v>
      </c>
      <c r="AP767" s="161" t="e">
        <f t="shared" si="522"/>
        <v>#DIV/0!</v>
      </c>
      <c r="AQ767" s="161" t="e">
        <f t="shared" si="523"/>
        <v>#DIV/0!</v>
      </c>
      <c r="AR767" s="161" t="e">
        <f t="shared" si="524"/>
        <v>#DIV/0!</v>
      </c>
      <c r="AS767" s="161" t="e">
        <f t="shared" si="525"/>
        <v>#DIV/0!</v>
      </c>
      <c r="AT767" s="107">
        <f t="shared" si="526"/>
        <v>0</v>
      </c>
      <c r="AU767" s="161" t="e">
        <f t="shared" si="527"/>
        <v>#DIV/0!</v>
      </c>
      <c r="AV767" s="161" t="e">
        <f t="shared" si="528"/>
        <v>#DIV/0!</v>
      </c>
      <c r="AW767" s="161" t="e">
        <f t="shared" si="529"/>
        <v>#DIV/0!</v>
      </c>
      <c r="AX767" s="161" t="e">
        <f t="shared" si="530"/>
        <v>#DIV/0!</v>
      </c>
      <c r="AY767" s="161" t="e">
        <f t="shared" si="531"/>
        <v>#DIV/0!</v>
      </c>
      <c r="AZ767" s="107">
        <f t="shared" si="532"/>
        <v>0</v>
      </c>
      <c r="BA767" s="161" t="e">
        <f t="shared" si="533"/>
        <v>#DIV/0!</v>
      </c>
      <c r="BB767" s="161" t="e">
        <f t="shared" si="534"/>
        <v>#DIV/0!</v>
      </c>
      <c r="BC767" s="161" t="e">
        <f t="shared" si="535"/>
        <v>#DIV/0!</v>
      </c>
      <c r="BD767" s="161" t="e">
        <f t="shared" si="536"/>
        <v>#DIV/0!</v>
      </c>
      <c r="BE767" s="161" t="e">
        <f t="shared" si="537"/>
        <v>#DIV/0!</v>
      </c>
      <c r="BF767" s="107">
        <f t="shared" si="538"/>
        <v>0</v>
      </c>
      <c r="BG767" s="161" t="e">
        <f t="shared" si="539"/>
        <v>#DIV/0!</v>
      </c>
      <c r="BH767" s="161" t="e">
        <f t="shared" si="540"/>
        <v>#DIV/0!</v>
      </c>
      <c r="BI767" s="161" t="e">
        <f t="shared" si="541"/>
        <v>#DIV/0!</v>
      </c>
      <c r="BJ767" s="161" t="e">
        <f t="shared" si="542"/>
        <v>#DIV/0!</v>
      </c>
      <c r="BK767" s="161" t="e">
        <f t="shared" si="543"/>
        <v>#DIV/0!</v>
      </c>
      <c r="BL767" s="107">
        <f t="shared" si="544"/>
        <v>0</v>
      </c>
      <c r="BM767" s="161" t="e">
        <f t="shared" si="545"/>
        <v>#DIV/0!</v>
      </c>
      <c r="BN767" s="161" t="e">
        <f t="shared" si="546"/>
        <v>#DIV/0!</v>
      </c>
      <c r="BO767" s="161" t="e">
        <f t="shared" si="547"/>
        <v>#DIV/0!</v>
      </c>
      <c r="BP767" s="161" t="e">
        <f t="shared" si="548"/>
        <v>#DIV/0!</v>
      </c>
      <c r="BQ767" s="161" t="e">
        <f t="shared" si="549"/>
        <v>#DIV/0!</v>
      </c>
      <c r="BR767" s="107">
        <f t="shared" si="550"/>
        <v>0</v>
      </c>
      <c r="BS767" s="161" t="e">
        <f t="shared" si="551"/>
        <v>#DIV/0!</v>
      </c>
      <c r="BT767" s="161" t="e">
        <f t="shared" si="552"/>
        <v>#DIV/0!</v>
      </c>
      <c r="BU767" s="161" t="e">
        <f t="shared" si="553"/>
        <v>#DIV/0!</v>
      </c>
      <c r="BV767" s="161" t="e">
        <f t="shared" si="554"/>
        <v>#DIV/0!</v>
      </c>
      <c r="BW767" s="161" t="e">
        <f t="shared" si="555"/>
        <v>#DIV/0!</v>
      </c>
      <c r="BX767" s="107">
        <f t="shared" si="556"/>
        <v>0</v>
      </c>
      <c r="BZ767" s="40" t="e">
        <f>VLOOKUP(I767,Lists!$D$2:$D$19,1,FALSE)</f>
        <v>#N/A</v>
      </c>
      <c r="CA767" s="40" t="e">
        <f>VLOOKUP($I767,Blends!$B$2:$B$115,1,FALSE)</f>
        <v>#N/A</v>
      </c>
      <c r="CC767" s="218">
        <f>ROUND(IF($I767="Other HFC Blend",(Z767*$L767*SUMIF(Lists!$E$2:$E$133,'Quarterly Information'!$K767,Exchange_Value)+Z767*$N767*SUMIF(Lists!$E$2:$E$133,'Quarterly Information'!$M767,Exchange_Value)+Z767*$P767*SUMIF(Lists!$E$2:$E$133,'Quarterly Information'!$O767,Exchange_Value)+Z767*$R767*SUMIF(Lists!$E$2:$E$133,'Quarterly Information'!$Q767,Exchange_Value)+Z767*$T767*SUMIF(Lists!$E$2:$E$133,'Quarterly Information'!$S767,Exchange_Value))/1000,Z767*SUMIF(Lists!$E$2:$E$133,$I767,Exchange_Value)/1000),1)</f>
        <v>0</v>
      </c>
      <c r="CD767" s="218">
        <f>ROUND(IF($I767="Other HFC Blend",(AA767*$L767*SUMIF(Lists!$E$2:$E$133,'Quarterly Information'!$K767,Exchange_Value)+AA767*$N767*SUMIF(Lists!$E$2:$E$133,'Quarterly Information'!$M767,Exchange_Value)+AA767*$P767*SUMIF(Lists!$E$2:$E$133,'Quarterly Information'!$O767,Exchange_Value)+AA767*$R767*SUMIF(Lists!$E$2:$E$133,'Quarterly Information'!$Q767,Exchange_Value)+AA767*$T767*SUMIF(Lists!$E$2:$E$133,'Quarterly Information'!$S767,Exchange_Value))/1000,AA767*SUMIF(Lists!$E$2:$E$133,$I767,Exchange_Value)/1000),1)</f>
        <v>0</v>
      </c>
      <c r="CE767" s="218">
        <f>ROUND(IF($I767="Other HFC Blend",(AB767*$L767*SUMIF(Lists!$E$2:$E$133,'Quarterly Information'!$K767,Exchange_Value)+AB767*$N767*SUMIF(Lists!$E$2:$E$133,'Quarterly Information'!$M767,Exchange_Value)+AB767*$P767*SUMIF(Lists!$E$2:$E$133,'Quarterly Information'!$O767,Exchange_Value)+AB767*$R767*SUMIF(Lists!$E$2:$E$133,'Quarterly Information'!$Q767,Exchange_Value)+AB767*$T767*SUMIF(Lists!$E$2:$E$133,'Quarterly Information'!$S767,Exchange_Value))/1000,AB767*SUMIF(Lists!$E$2:$E$133,$I767,Exchange_Value)/1000),1)</f>
        <v>0</v>
      </c>
      <c r="CF767" s="218">
        <f>ROUND(IF($I767="Other HFC Blend",(AC767*$L767*SUMIF(Lists!$E$2:$E$133,'Quarterly Information'!$K767,Exchange_Value)+AC767*$N767*SUMIF(Lists!$E$2:$E$133,'Quarterly Information'!$M767,Exchange_Value)+AC767*$P767*SUMIF(Lists!$E$2:$E$133,'Quarterly Information'!$O767,Exchange_Value)+AC767*$R767*SUMIF(Lists!$E$2:$E$133,'Quarterly Information'!$Q767,Exchange_Value)+AC767*$T767*SUMIF(Lists!$E$2:$E$133,'Quarterly Information'!$S767,Exchange_Value))/1000,AC767*SUMIF(Lists!$E$2:$E$133,$I767,Exchange_Value)/1000),1)</f>
        <v>0</v>
      </c>
      <c r="CG767" s="218">
        <f>ROUND(IF($I767="Other HFC Blend",(AD767*$L767*SUMIF(Lists!$E$2:$E$133,'Quarterly Information'!$K767,Exchange_Value)+AD767*$N767*SUMIF(Lists!$E$2:$E$133,'Quarterly Information'!$M767,Exchange_Value)+AD767*$P767*SUMIF(Lists!$E$2:$E$133,'Quarterly Information'!$O767,Exchange_Value)+AD767*$R767*SUMIF(Lists!$E$2:$E$133,'Quarterly Information'!$Q767,Exchange_Value)+AD767*$T767*SUMIF(Lists!$E$2:$E$133,'Quarterly Information'!$S767,Exchange_Value))/1000,AD767*SUMIF(Lists!$E$2:$E$133,$I767,Exchange_Value)/1000),1)</f>
        <v>0</v>
      </c>
      <c r="CH767" s="218">
        <f>ROUND(IF($I767="Other HFC Blend",(AE767*$L767*SUMIF(Lists!$E$2:$E$133,'Quarterly Information'!$K767,Exchange_Value)+AE767*$N767*SUMIF(Lists!$E$2:$E$133,'Quarterly Information'!$M767,Exchange_Value)+AE767*$P767*SUMIF(Lists!$E$2:$E$133,'Quarterly Information'!$O767,Exchange_Value)+AE767*$R767*SUMIF(Lists!$E$2:$E$133,'Quarterly Information'!$Q767,Exchange_Value)+AE767*$T767*SUMIF(Lists!$E$2:$E$133,'Quarterly Information'!$S767,Exchange_Value))/1000,AE767*SUMIF(Lists!$E$2:$E$133,$I767,Exchange_Value)/1000),1)</f>
        <v>0</v>
      </c>
      <c r="CI767" s="218">
        <f>ROUND(IF($I767="Other HFC Blend",(AF767*$L767*SUMIF(Lists!$E$2:$E$133,'Quarterly Information'!$K767,Exchange_Value)+AF767*$N767*SUMIF(Lists!$E$2:$E$133,'Quarterly Information'!$M767,Exchange_Value)+AF767*$P767*SUMIF(Lists!$E$2:$E$133,'Quarterly Information'!$O767,Exchange_Value)+AF767*$R767*SUMIF(Lists!$E$2:$E$133,'Quarterly Information'!$Q767,Exchange_Value)+AF767*$T767*SUMIF(Lists!$E$2:$E$133,'Quarterly Information'!$S767,Exchange_Value))/1000,AF767*SUMIF(Lists!$E$2:$E$133,$I767,Exchange_Value)/1000),1)</f>
        <v>0</v>
      </c>
    </row>
    <row r="768" spans="1:87" ht="14" x14ac:dyDescent="0.25">
      <c r="A768" s="39">
        <v>726</v>
      </c>
      <c r="B768" s="90" t="str">
        <f t="shared" si="514"/>
        <v/>
      </c>
      <c r="C768" s="159"/>
      <c r="D768" s="91"/>
      <c r="E768" s="174"/>
      <c r="F768" s="92"/>
      <c r="G768" s="93"/>
      <c r="H768" s="94"/>
      <c r="I768" s="92"/>
      <c r="J768" s="200"/>
      <c r="K768" s="210"/>
      <c r="L768" s="95"/>
      <c r="M768" s="92"/>
      <c r="N768" s="95"/>
      <c r="O768" s="92"/>
      <c r="P768" s="95"/>
      <c r="Q768" s="128"/>
      <c r="R768" s="95"/>
      <c r="S768" s="128"/>
      <c r="T768" s="211"/>
      <c r="U768" s="203"/>
      <c r="V768" s="92"/>
      <c r="W768" s="96"/>
      <c r="X768" s="92"/>
      <c r="Y768" s="220"/>
      <c r="Z768" s="226"/>
      <c r="AA768" s="165"/>
      <c r="AB768" s="165"/>
      <c r="AC768" s="165"/>
      <c r="AD768" s="165"/>
      <c r="AE768" s="165"/>
      <c r="AF768" s="168"/>
      <c r="AG768"/>
      <c r="AH768" s="107">
        <f t="shared" si="516"/>
        <v>0</v>
      </c>
      <c r="AI768" s="107">
        <f t="shared" si="517"/>
        <v>0</v>
      </c>
      <c r="AJ768" s="107">
        <f t="shared" si="518"/>
        <v>0</v>
      </c>
      <c r="AK768" s="107">
        <f t="shared" si="519"/>
        <v>0</v>
      </c>
      <c r="AL768" s="107">
        <f t="shared" si="520"/>
        <v>0</v>
      </c>
      <c r="AM768" s="107">
        <f t="shared" si="515"/>
        <v>0</v>
      </c>
      <c r="AO768" s="161" t="e">
        <f t="shared" si="521"/>
        <v>#DIV/0!</v>
      </c>
      <c r="AP768" s="161" t="e">
        <f t="shared" si="522"/>
        <v>#DIV/0!</v>
      </c>
      <c r="AQ768" s="161" t="e">
        <f t="shared" si="523"/>
        <v>#DIV/0!</v>
      </c>
      <c r="AR768" s="161" t="e">
        <f t="shared" si="524"/>
        <v>#DIV/0!</v>
      </c>
      <c r="AS768" s="161" t="e">
        <f t="shared" si="525"/>
        <v>#DIV/0!</v>
      </c>
      <c r="AT768" s="107">
        <f t="shared" si="526"/>
        <v>0</v>
      </c>
      <c r="AU768" s="161" t="e">
        <f t="shared" si="527"/>
        <v>#DIV/0!</v>
      </c>
      <c r="AV768" s="161" t="e">
        <f t="shared" si="528"/>
        <v>#DIV/0!</v>
      </c>
      <c r="AW768" s="161" t="e">
        <f t="shared" si="529"/>
        <v>#DIV/0!</v>
      </c>
      <c r="AX768" s="161" t="e">
        <f t="shared" si="530"/>
        <v>#DIV/0!</v>
      </c>
      <c r="AY768" s="161" t="e">
        <f t="shared" si="531"/>
        <v>#DIV/0!</v>
      </c>
      <c r="AZ768" s="107">
        <f t="shared" si="532"/>
        <v>0</v>
      </c>
      <c r="BA768" s="161" t="e">
        <f t="shared" si="533"/>
        <v>#DIV/0!</v>
      </c>
      <c r="BB768" s="161" t="e">
        <f t="shared" si="534"/>
        <v>#DIV/0!</v>
      </c>
      <c r="BC768" s="161" t="e">
        <f t="shared" si="535"/>
        <v>#DIV/0!</v>
      </c>
      <c r="BD768" s="161" t="e">
        <f t="shared" si="536"/>
        <v>#DIV/0!</v>
      </c>
      <c r="BE768" s="161" t="e">
        <f t="shared" si="537"/>
        <v>#DIV/0!</v>
      </c>
      <c r="BF768" s="107">
        <f t="shared" si="538"/>
        <v>0</v>
      </c>
      <c r="BG768" s="161" t="e">
        <f t="shared" si="539"/>
        <v>#DIV/0!</v>
      </c>
      <c r="BH768" s="161" t="e">
        <f t="shared" si="540"/>
        <v>#DIV/0!</v>
      </c>
      <c r="BI768" s="161" t="e">
        <f t="shared" si="541"/>
        <v>#DIV/0!</v>
      </c>
      <c r="BJ768" s="161" t="e">
        <f t="shared" si="542"/>
        <v>#DIV/0!</v>
      </c>
      <c r="BK768" s="161" t="e">
        <f t="shared" si="543"/>
        <v>#DIV/0!</v>
      </c>
      <c r="BL768" s="107">
        <f t="shared" si="544"/>
        <v>0</v>
      </c>
      <c r="BM768" s="161" t="e">
        <f t="shared" si="545"/>
        <v>#DIV/0!</v>
      </c>
      <c r="BN768" s="161" t="e">
        <f t="shared" si="546"/>
        <v>#DIV/0!</v>
      </c>
      <c r="BO768" s="161" t="e">
        <f t="shared" si="547"/>
        <v>#DIV/0!</v>
      </c>
      <c r="BP768" s="161" t="e">
        <f t="shared" si="548"/>
        <v>#DIV/0!</v>
      </c>
      <c r="BQ768" s="161" t="e">
        <f t="shared" si="549"/>
        <v>#DIV/0!</v>
      </c>
      <c r="BR768" s="107">
        <f t="shared" si="550"/>
        <v>0</v>
      </c>
      <c r="BS768" s="161" t="e">
        <f t="shared" si="551"/>
        <v>#DIV/0!</v>
      </c>
      <c r="BT768" s="161" t="e">
        <f t="shared" si="552"/>
        <v>#DIV/0!</v>
      </c>
      <c r="BU768" s="161" t="e">
        <f t="shared" si="553"/>
        <v>#DIV/0!</v>
      </c>
      <c r="BV768" s="161" t="e">
        <f t="shared" si="554"/>
        <v>#DIV/0!</v>
      </c>
      <c r="BW768" s="161" t="e">
        <f t="shared" si="555"/>
        <v>#DIV/0!</v>
      </c>
      <c r="BX768" s="107">
        <f t="shared" si="556"/>
        <v>0</v>
      </c>
      <c r="BZ768" s="40" t="e">
        <f>VLOOKUP(I768,Lists!$D$2:$D$19,1,FALSE)</f>
        <v>#N/A</v>
      </c>
      <c r="CA768" s="40" t="e">
        <f>VLOOKUP($I768,Blends!$B$2:$B$115,1,FALSE)</f>
        <v>#N/A</v>
      </c>
      <c r="CC768" s="218">
        <f>ROUND(IF($I768="Other HFC Blend",(Z768*$L768*SUMIF(Lists!$E$2:$E$133,'Quarterly Information'!$K768,Exchange_Value)+Z768*$N768*SUMIF(Lists!$E$2:$E$133,'Quarterly Information'!$M768,Exchange_Value)+Z768*$P768*SUMIF(Lists!$E$2:$E$133,'Quarterly Information'!$O768,Exchange_Value)+Z768*$R768*SUMIF(Lists!$E$2:$E$133,'Quarterly Information'!$Q768,Exchange_Value)+Z768*$T768*SUMIF(Lists!$E$2:$E$133,'Quarterly Information'!$S768,Exchange_Value))/1000,Z768*SUMIF(Lists!$E$2:$E$133,$I768,Exchange_Value)/1000),1)</f>
        <v>0</v>
      </c>
      <c r="CD768" s="218">
        <f>ROUND(IF($I768="Other HFC Blend",(AA768*$L768*SUMIF(Lists!$E$2:$E$133,'Quarterly Information'!$K768,Exchange_Value)+AA768*$N768*SUMIF(Lists!$E$2:$E$133,'Quarterly Information'!$M768,Exchange_Value)+AA768*$P768*SUMIF(Lists!$E$2:$E$133,'Quarterly Information'!$O768,Exchange_Value)+AA768*$R768*SUMIF(Lists!$E$2:$E$133,'Quarterly Information'!$Q768,Exchange_Value)+AA768*$T768*SUMIF(Lists!$E$2:$E$133,'Quarterly Information'!$S768,Exchange_Value))/1000,AA768*SUMIF(Lists!$E$2:$E$133,$I768,Exchange_Value)/1000),1)</f>
        <v>0</v>
      </c>
      <c r="CE768" s="218">
        <f>ROUND(IF($I768="Other HFC Blend",(AB768*$L768*SUMIF(Lists!$E$2:$E$133,'Quarterly Information'!$K768,Exchange_Value)+AB768*$N768*SUMIF(Lists!$E$2:$E$133,'Quarterly Information'!$M768,Exchange_Value)+AB768*$P768*SUMIF(Lists!$E$2:$E$133,'Quarterly Information'!$O768,Exchange_Value)+AB768*$R768*SUMIF(Lists!$E$2:$E$133,'Quarterly Information'!$Q768,Exchange_Value)+AB768*$T768*SUMIF(Lists!$E$2:$E$133,'Quarterly Information'!$S768,Exchange_Value))/1000,AB768*SUMIF(Lists!$E$2:$E$133,$I768,Exchange_Value)/1000),1)</f>
        <v>0</v>
      </c>
      <c r="CF768" s="218">
        <f>ROUND(IF($I768="Other HFC Blend",(AC768*$L768*SUMIF(Lists!$E$2:$E$133,'Quarterly Information'!$K768,Exchange_Value)+AC768*$N768*SUMIF(Lists!$E$2:$E$133,'Quarterly Information'!$M768,Exchange_Value)+AC768*$P768*SUMIF(Lists!$E$2:$E$133,'Quarterly Information'!$O768,Exchange_Value)+AC768*$R768*SUMIF(Lists!$E$2:$E$133,'Quarterly Information'!$Q768,Exchange_Value)+AC768*$T768*SUMIF(Lists!$E$2:$E$133,'Quarterly Information'!$S768,Exchange_Value))/1000,AC768*SUMIF(Lists!$E$2:$E$133,$I768,Exchange_Value)/1000),1)</f>
        <v>0</v>
      </c>
      <c r="CG768" s="218">
        <f>ROUND(IF($I768="Other HFC Blend",(AD768*$L768*SUMIF(Lists!$E$2:$E$133,'Quarterly Information'!$K768,Exchange_Value)+AD768*$N768*SUMIF(Lists!$E$2:$E$133,'Quarterly Information'!$M768,Exchange_Value)+AD768*$P768*SUMIF(Lists!$E$2:$E$133,'Quarterly Information'!$O768,Exchange_Value)+AD768*$R768*SUMIF(Lists!$E$2:$E$133,'Quarterly Information'!$Q768,Exchange_Value)+AD768*$T768*SUMIF(Lists!$E$2:$E$133,'Quarterly Information'!$S768,Exchange_Value))/1000,AD768*SUMIF(Lists!$E$2:$E$133,$I768,Exchange_Value)/1000),1)</f>
        <v>0</v>
      </c>
      <c r="CH768" s="218">
        <f>ROUND(IF($I768="Other HFC Blend",(AE768*$L768*SUMIF(Lists!$E$2:$E$133,'Quarterly Information'!$K768,Exchange_Value)+AE768*$N768*SUMIF(Lists!$E$2:$E$133,'Quarterly Information'!$M768,Exchange_Value)+AE768*$P768*SUMIF(Lists!$E$2:$E$133,'Quarterly Information'!$O768,Exchange_Value)+AE768*$R768*SUMIF(Lists!$E$2:$E$133,'Quarterly Information'!$Q768,Exchange_Value)+AE768*$T768*SUMIF(Lists!$E$2:$E$133,'Quarterly Information'!$S768,Exchange_Value))/1000,AE768*SUMIF(Lists!$E$2:$E$133,$I768,Exchange_Value)/1000),1)</f>
        <v>0</v>
      </c>
      <c r="CI768" s="218">
        <f>ROUND(IF($I768="Other HFC Blend",(AF768*$L768*SUMIF(Lists!$E$2:$E$133,'Quarterly Information'!$K768,Exchange_Value)+AF768*$N768*SUMIF(Lists!$E$2:$E$133,'Quarterly Information'!$M768,Exchange_Value)+AF768*$P768*SUMIF(Lists!$E$2:$E$133,'Quarterly Information'!$O768,Exchange_Value)+AF768*$R768*SUMIF(Lists!$E$2:$E$133,'Quarterly Information'!$Q768,Exchange_Value)+AF768*$T768*SUMIF(Lists!$E$2:$E$133,'Quarterly Information'!$S768,Exchange_Value))/1000,AF768*SUMIF(Lists!$E$2:$E$133,$I768,Exchange_Value)/1000),1)</f>
        <v>0</v>
      </c>
    </row>
    <row r="769" spans="1:87" ht="14" x14ac:dyDescent="0.25">
      <c r="A769" s="39">
        <v>727</v>
      </c>
      <c r="B769" s="90" t="str">
        <f t="shared" si="514"/>
        <v/>
      </c>
      <c r="C769" s="159"/>
      <c r="D769" s="91"/>
      <c r="E769" s="174"/>
      <c r="F769" s="92"/>
      <c r="G769" s="93"/>
      <c r="H769" s="94"/>
      <c r="I769" s="92"/>
      <c r="J769" s="200"/>
      <c r="K769" s="210"/>
      <c r="L769" s="95"/>
      <c r="M769" s="92"/>
      <c r="N769" s="95"/>
      <c r="O769" s="92"/>
      <c r="P769" s="95"/>
      <c r="Q769" s="128"/>
      <c r="R769" s="95"/>
      <c r="S769" s="128"/>
      <c r="T769" s="211"/>
      <c r="U769" s="203"/>
      <c r="V769" s="92"/>
      <c r="W769" s="96"/>
      <c r="X769" s="92"/>
      <c r="Y769" s="220"/>
      <c r="Z769" s="226"/>
      <c r="AA769" s="165"/>
      <c r="AB769" s="165"/>
      <c r="AC769" s="165"/>
      <c r="AD769" s="165"/>
      <c r="AE769" s="165"/>
      <c r="AF769" s="168"/>
      <c r="AG769"/>
      <c r="AH769" s="107">
        <f t="shared" si="516"/>
        <v>0</v>
      </c>
      <c r="AI769" s="107">
        <f t="shared" si="517"/>
        <v>0</v>
      </c>
      <c r="AJ769" s="107">
        <f t="shared" si="518"/>
        <v>0</v>
      </c>
      <c r="AK769" s="107">
        <f t="shared" si="519"/>
        <v>0</v>
      </c>
      <c r="AL769" s="107">
        <f t="shared" si="520"/>
        <v>0</v>
      </c>
      <c r="AM769" s="107">
        <f t="shared" si="515"/>
        <v>0</v>
      </c>
      <c r="AO769" s="161" t="e">
        <f t="shared" si="521"/>
        <v>#DIV/0!</v>
      </c>
      <c r="AP769" s="161" t="e">
        <f t="shared" si="522"/>
        <v>#DIV/0!</v>
      </c>
      <c r="AQ769" s="161" t="e">
        <f t="shared" si="523"/>
        <v>#DIV/0!</v>
      </c>
      <c r="AR769" s="161" t="e">
        <f t="shared" si="524"/>
        <v>#DIV/0!</v>
      </c>
      <c r="AS769" s="161" t="e">
        <f t="shared" si="525"/>
        <v>#DIV/0!</v>
      </c>
      <c r="AT769" s="107">
        <f t="shared" si="526"/>
        <v>0</v>
      </c>
      <c r="AU769" s="161" t="e">
        <f t="shared" si="527"/>
        <v>#DIV/0!</v>
      </c>
      <c r="AV769" s="161" t="e">
        <f t="shared" si="528"/>
        <v>#DIV/0!</v>
      </c>
      <c r="AW769" s="161" t="e">
        <f t="shared" si="529"/>
        <v>#DIV/0!</v>
      </c>
      <c r="AX769" s="161" t="e">
        <f t="shared" si="530"/>
        <v>#DIV/0!</v>
      </c>
      <c r="AY769" s="161" t="e">
        <f t="shared" si="531"/>
        <v>#DIV/0!</v>
      </c>
      <c r="AZ769" s="107">
        <f t="shared" si="532"/>
        <v>0</v>
      </c>
      <c r="BA769" s="161" t="e">
        <f t="shared" si="533"/>
        <v>#DIV/0!</v>
      </c>
      <c r="BB769" s="161" t="e">
        <f t="shared" si="534"/>
        <v>#DIV/0!</v>
      </c>
      <c r="BC769" s="161" t="e">
        <f t="shared" si="535"/>
        <v>#DIV/0!</v>
      </c>
      <c r="BD769" s="161" t="e">
        <f t="shared" si="536"/>
        <v>#DIV/0!</v>
      </c>
      <c r="BE769" s="161" t="e">
        <f t="shared" si="537"/>
        <v>#DIV/0!</v>
      </c>
      <c r="BF769" s="107">
        <f t="shared" si="538"/>
        <v>0</v>
      </c>
      <c r="BG769" s="161" t="e">
        <f t="shared" si="539"/>
        <v>#DIV/0!</v>
      </c>
      <c r="BH769" s="161" t="e">
        <f t="shared" si="540"/>
        <v>#DIV/0!</v>
      </c>
      <c r="BI769" s="161" t="e">
        <f t="shared" si="541"/>
        <v>#DIV/0!</v>
      </c>
      <c r="BJ769" s="161" t="e">
        <f t="shared" si="542"/>
        <v>#DIV/0!</v>
      </c>
      <c r="BK769" s="161" t="e">
        <f t="shared" si="543"/>
        <v>#DIV/0!</v>
      </c>
      <c r="BL769" s="107">
        <f t="shared" si="544"/>
        <v>0</v>
      </c>
      <c r="BM769" s="161" t="e">
        <f t="shared" si="545"/>
        <v>#DIV/0!</v>
      </c>
      <c r="BN769" s="161" t="e">
        <f t="shared" si="546"/>
        <v>#DIV/0!</v>
      </c>
      <c r="BO769" s="161" t="e">
        <f t="shared" si="547"/>
        <v>#DIV/0!</v>
      </c>
      <c r="BP769" s="161" t="e">
        <f t="shared" si="548"/>
        <v>#DIV/0!</v>
      </c>
      <c r="BQ769" s="161" t="e">
        <f t="shared" si="549"/>
        <v>#DIV/0!</v>
      </c>
      <c r="BR769" s="107">
        <f t="shared" si="550"/>
        <v>0</v>
      </c>
      <c r="BS769" s="161" t="e">
        <f t="shared" si="551"/>
        <v>#DIV/0!</v>
      </c>
      <c r="BT769" s="161" t="e">
        <f t="shared" si="552"/>
        <v>#DIV/0!</v>
      </c>
      <c r="BU769" s="161" t="e">
        <f t="shared" si="553"/>
        <v>#DIV/0!</v>
      </c>
      <c r="BV769" s="161" t="e">
        <f t="shared" si="554"/>
        <v>#DIV/0!</v>
      </c>
      <c r="BW769" s="161" t="e">
        <f t="shared" si="555"/>
        <v>#DIV/0!</v>
      </c>
      <c r="BX769" s="107">
        <f t="shared" si="556"/>
        <v>0</v>
      </c>
      <c r="BZ769" s="40" t="e">
        <f>VLOOKUP(I769,Lists!$D$2:$D$19,1,FALSE)</f>
        <v>#N/A</v>
      </c>
      <c r="CA769" s="40" t="e">
        <f>VLOOKUP($I769,Blends!$B$2:$B$115,1,FALSE)</f>
        <v>#N/A</v>
      </c>
      <c r="CC769" s="218">
        <f>ROUND(IF($I769="Other HFC Blend",(Z769*$L769*SUMIF(Lists!$E$2:$E$133,'Quarterly Information'!$K769,Exchange_Value)+Z769*$N769*SUMIF(Lists!$E$2:$E$133,'Quarterly Information'!$M769,Exchange_Value)+Z769*$P769*SUMIF(Lists!$E$2:$E$133,'Quarterly Information'!$O769,Exchange_Value)+Z769*$R769*SUMIF(Lists!$E$2:$E$133,'Quarterly Information'!$Q769,Exchange_Value)+Z769*$T769*SUMIF(Lists!$E$2:$E$133,'Quarterly Information'!$S769,Exchange_Value))/1000,Z769*SUMIF(Lists!$E$2:$E$133,$I769,Exchange_Value)/1000),1)</f>
        <v>0</v>
      </c>
      <c r="CD769" s="218">
        <f>ROUND(IF($I769="Other HFC Blend",(AA769*$L769*SUMIF(Lists!$E$2:$E$133,'Quarterly Information'!$K769,Exchange_Value)+AA769*$N769*SUMIF(Lists!$E$2:$E$133,'Quarterly Information'!$M769,Exchange_Value)+AA769*$P769*SUMIF(Lists!$E$2:$E$133,'Quarterly Information'!$O769,Exchange_Value)+AA769*$R769*SUMIF(Lists!$E$2:$E$133,'Quarterly Information'!$Q769,Exchange_Value)+AA769*$T769*SUMIF(Lists!$E$2:$E$133,'Quarterly Information'!$S769,Exchange_Value))/1000,AA769*SUMIF(Lists!$E$2:$E$133,$I769,Exchange_Value)/1000),1)</f>
        <v>0</v>
      </c>
      <c r="CE769" s="218">
        <f>ROUND(IF($I769="Other HFC Blend",(AB769*$L769*SUMIF(Lists!$E$2:$E$133,'Quarterly Information'!$K769,Exchange_Value)+AB769*$N769*SUMIF(Lists!$E$2:$E$133,'Quarterly Information'!$M769,Exchange_Value)+AB769*$P769*SUMIF(Lists!$E$2:$E$133,'Quarterly Information'!$O769,Exchange_Value)+AB769*$R769*SUMIF(Lists!$E$2:$E$133,'Quarterly Information'!$Q769,Exchange_Value)+AB769*$T769*SUMIF(Lists!$E$2:$E$133,'Quarterly Information'!$S769,Exchange_Value))/1000,AB769*SUMIF(Lists!$E$2:$E$133,$I769,Exchange_Value)/1000),1)</f>
        <v>0</v>
      </c>
      <c r="CF769" s="218">
        <f>ROUND(IF($I769="Other HFC Blend",(AC769*$L769*SUMIF(Lists!$E$2:$E$133,'Quarterly Information'!$K769,Exchange_Value)+AC769*$N769*SUMIF(Lists!$E$2:$E$133,'Quarterly Information'!$M769,Exchange_Value)+AC769*$P769*SUMIF(Lists!$E$2:$E$133,'Quarterly Information'!$O769,Exchange_Value)+AC769*$R769*SUMIF(Lists!$E$2:$E$133,'Quarterly Information'!$Q769,Exchange_Value)+AC769*$T769*SUMIF(Lists!$E$2:$E$133,'Quarterly Information'!$S769,Exchange_Value))/1000,AC769*SUMIF(Lists!$E$2:$E$133,$I769,Exchange_Value)/1000),1)</f>
        <v>0</v>
      </c>
      <c r="CG769" s="218">
        <f>ROUND(IF($I769="Other HFC Blend",(AD769*$L769*SUMIF(Lists!$E$2:$E$133,'Quarterly Information'!$K769,Exchange_Value)+AD769*$N769*SUMIF(Lists!$E$2:$E$133,'Quarterly Information'!$M769,Exchange_Value)+AD769*$P769*SUMIF(Lists!$E$2:$E$133,'Quarterly Information'!$O769,Exchange_Value)+AD769*$R769*SUMIF(Lists!$E$2:$E$133,'Quarterly Information'!$Q769,Exchange_Value)+AD769*$T769*SUMIF(Lists!$E$2:$E$133,'Quarterly Information'!$S769,Exchange_Value))/1000,AD769*SUMIF(Lists!$E$2:$E$133,$I769,Exchange_Value)/1000),1)</f>
        <v>0</v>
      </c>
      <c r="CH769" s="218">
        <f>ROUND(IF($I769="Other HFC Blend",(AE769*$L769*SUMIF(Lists!$E$2:$E$133,'Quarterly Information'!$K769,Exchange_Value)+AE769*$N769*SUMIF(Lists!$E$2:$E$133,'Quarterly Information'!$M769,Exchange_Value)+AE769*$P769*SUMIF(Lists!$E$2:$E$133,'Quarterly Information'!$O769,Exchange_Value)+AE769*$R769*SUMIF(Lists!$E$2:$E$133,'Quarterly Information'!$Q769,Exchange_Value)+AE769*$T769*SUMIF(Lists!$E$2:$E$133,'Quarterly Information'!$S769,Exchange_Value))/1000,AE769*SUMIF(Lists!$E$2:$E$133,$I769,Exchange_Value)/1000),1)</f>
        <v>0</v>
      </c>
      <c r="CI769" s="218">
        <f>ROUND(IF($I769="Other HFC Blend",(AF769*$L769*SUMIF(Lists!$E$2:$E$133,'Quarterly Information'!$K769,Exchange_Value)+AF769*$N769*SUMIF(Lists!$E$2:$E$133,'Quarterly Information'!$M769,Exchange_Value)+AF769*$P769*SUMIF(Lists!$E$2:$E$133,'Quarterly Information'!$O769,Exchange_Value)+AF769*$R769*SUMIF(Lists!$E$2:$E$133,'Quarterly Information'!$Q769,Exchange_Value)+AF769*$T769*SUMIF(Lists!$E$2:$E$133,'Quarterly Information'!$S769,Exchange_Value))/1000,AF769*SUMIF(Lists!$E$2:$E$133,$I769,Exchange_Value)/1000),1)</f>
        <v>0</v>
      </c>
    </row>
    <row r="770" spans="1:87" ht="14" x14ac:dyDescent="0.25">
      <c r="A770" s="39">
        <v>728</v>
      </c>
      <c r="B770" s="90" t="str">
        <f t="shared" si="514"/>
        <v/>
      </c>
      <c r="C770" s="159"/>
      <c r="D770" s="91"/>
      <c r="E770" s="174"/>
      <c r="F770" s="92"/>
      <c r="G770" s="93"/>
      <c r="H770" s="94"/>
      <c r="I770" s="92"/>
      <c r="J770" s="200"/>
      <c r="K770" s="210"/>
      <c r="L770" s="95"/>
      <c r="M770" s="92"/>
      <c r="N770" s="95"/>
      <c r="O770" s="92"/>
      <c r="P770" s="95"/>
      <c r="Q770" s="128"/>
      <c r="R770" s="95"/>
      <c r="S770" s="128"/>
      <c r="T770" s="211"/>
      <c r="U770" s="203"/>
      <c r="V770" s="92"/>
      <c r="W770" s="96"/>
      <c r="X770" s="92"/>
      <c r="Y770" s="220"/>
      <c r="Z770" s="226"/>
      <c r="AA770" s="165"/>
      <c r="AB770" s="165"/>
      <c r="AC770" s="165"/>
      <c r="AD770" s="165"/>
      <c r="AE770" s="165"/>
      <c r="AF770" s="168"/>
      <c r="AG770"/>
      <c r="AH770" s="107">
        <f t="shared" si="516"/>
        <v>0</v>
      </c>
      <c r="AI770" s="107">
        <f t="shared" si="517"/>
        <v>0</v>
      </c>
      <c r="AJ770" s="107">
        <f t="shared" si="518"/>
        <v>0</v>
      </c>
      <c r="AK770" s="107">
        <f t="shared" si="519"/>
        <v>0</v>
      </c>
      <c r="AL770" s="107">
        <f t="shared" si="520"/>
        <v>0</v>
      </c>
      <c r="AM770" s="107">
        <f t="shared" si="515"/>
        <v>0</v>
      </c>
      <c r="AO770" s="161" t="e">
        <f t="shared" si="521"/>
        <v>#DIV/0!</v>
      </c>
      <c r="AP770" s="161" t="e">
        <f t="shared" si="522"/>
        <v>#DIV/0!</v>
      </c>
      <c r="AQ770" s="161" t="e">
        <f t="shared" si="523"/>
        <v>#DIV/0!</v>
      </c>
      <c r="AR770" s="161" t="e">
        <f t="shared" si="524"/>
        <v>#DIV/0!</v>
      </c>
      <c r="AS770" s="161" t="e">
        <f t="shared" si="525"/>
        <v>#DIV/0!</v>
      </c>
      <c r="AT770" s="107">
        <f t="shared" si="526"/>
        <v>0</v>
      </c>
      <c r="AU770" s="161" t="e">
        <f t="shared" si="527"/>
        <v>#DIV/0!</v>
      </c>
      <c r="AV770" s="161" t="e">
        <f t="shared" si="528"/>
        <v>#DIV/0!</v>
      </c>
      <c r="AW770" s="161" t="e">
        <f t="shared" si="529"/>
        <v>#DIV/0!</v>
      </c>
      <c r="AX770" s="161" t="e">
        <f t="shared" si="530"/>
        <v>#DIV/0!</v>
      </c>
      <c r="AY770" s="161" t="e">
        <f t="shared" si="531"/>
        <v>#DIV/0!</v>
      </c>
      <c r="AZ770" s="107">
        <f t="shared" si="532"/>
        <v>0</v>
      </c>
      <c r="BA770" s="161" t="e">
        <f t="shared" si="533"/>
        <v>#DIV/0!</v>
      </c>
      <c r="BB770" s="161" t="e">
        <f t="shared" si="534"/>
        <v>#DIV/0!</v>
      </c>
      <c r="BC770" s="161" t="e">
        <f t="shared" si="535"/>
        <v>#DIV/0!</v>
      </c>
      <c r="BD770" s="161" t="e">
        <f t="shared" si="536"/>
        <v>#DIV/0!</v>
      </c>
      <c r="BE770" s="161" t="e">
        <f t="shared" si="537"/>
        <v>#DIV/0!</v>
      </c>
      <c r="BF770" s="107">
        <f t="shared" si="538"/>
        <v>0</v>
      </c>
      <c r="BG770" s="161" t="e">
        <f t="shared" si="539"/>
        <v>#DIV/0!</v>
      </c>
      <c r="BH770" s="161" t="e">
        <f t="shared" si="540"/>
        <v>#DIV/0!</v>
      </c>
      <c r="BI770" s="161" t="e">
        <f t="shared" si="541"/>
        <v>#DIV/0!</v>
      </c>
      <c r="BJ770" s="161" t="e">
        <f t="shared" si="542"/>
        <v>#DIV/0!</v>
      </c>
      <c r="BK770" s="161" t="e">
        <f t="shared" si="543"/>
        <v>#DIV/0!</v>
      </c>
      <c r="BL770" s="107">
        <f t="shared" si="544"/>
        <v>0</v>
      </c>
      <c r="BM770" s="161" t="e">
        <f t="shared" si="545"/>
        <v>#DIV/0!</v>
      </c>
      <c r="BN770" s="161" t="e">
        <f t="shared" si="546"/>
        <v>#DIV/0!</v>
      </c>
      <c r="BO770" s="161" t="e">
        <f t="shared" si="547"/>
        <v>#DIV/0!</v>
      </c>
      <c r="BP770" s="161" t="e">
        <f t="shared" si="548"/>
        <v>#DIV/0!</v>
      </c>
      <c r="BQ770" s="161" t="e">
        <f t="shared" si="549"/>
        <v>#DIV/0!</v>
      </c>
      <c r="BR770" s="107">
        <f t="shared" si="550"/>
        <v>0</v>
      </c>
      <c r="BS770" s="161" t="e">
        <f t="shared" si="551"/>
        <v>#DIV/0!</v>
      </c>
      <c r="BT770" s="161" t="e">
        <f t="shared" si="552"/>
        <v>#DIV/0!</v>
      </c>
      <c r="BU770" s="161" t="e">
        <f t="shared" si="553"/>
        <v>#DIV/0!</v>
      </c>
      <c r="BV770" s="161" t="e">
        <f t="shared" si="554"/>
        <v>#DIV/0!</v>
      </c>
      <c r="BW770" s="161" t="e">
        <f t="shared" si="555"/>
        <v>#DIV/0!</v>
      </c>
      <c r="BX770" s="107">
        <f t="shared" si="556"/>
        <v>0</v>
      </c>
      <c r="BZ770" s="40" t="e">
        <f>VLOOKUP(I770,Lists!$D$2:$D$19,1,FALSE)</f>
        <v>#N/A</v>
      </c>
      <c r="CA770" s="40" t="e">
        <f>VLOOKUP($I770,Blends!$B$2:$B$115,1,FALSE)</f>
        <v>#N/A</v>
      </c>
      <c r="CC770" s="218">
        <f>ROUND(IF($I770="Other HFC Blend",(Z770*$L770*SUMIF(Lists!$E$2:$E$133,'Quarterly Information'!$K770,Exchange_Value)+Z770*$N770*SUMIF(Lists!$E$2:$E$133,'Quarterly Information'!$M770,Exchange_Value)+Z770*$P770*SUMIF(Lists!$E$2:$E$133,'Quarterly Information'!$O770,Exchange_Value)+Z770*$R770*SUMIF(Lists!$E$2:$E$133,'Quarterly Information'!$Q770,Exchange_Value)+Z770*$T770*SUMIF(Lists!$E$2:$E$133,'Quarterly Information'!$S770,Exchange_Value))/1000,Z770*SUMIF(Lists!$E$2:$E$133,$I770,Exchange_Value)/1000),1)</f>
        <v>0</v>
      </c>
      <c r="CD770" s="218">
        <f>ROUND(IF($I770="Other HFC Blend",(AA770*$L770*SUMIF(Lists!$E$2:$E$133,'Quarterly Information'!$K770,Exchange_Value)+AA770*$N770*SUMIF(Lists!$E$2:$E$133,'Quarterly Information'!$M770,Exchange_Value)+AA770*$P770*SUMIF(Lists!$E$2:$E$133,'Quarterly Information'!$O770,Exchange_Value)+AA770*$R770*SUMIF(Lists!$E$2:$E$133,'Quarterly Information'!$Q770,Exchange_Value)+AA770*$T770*SUMIF(Lists!$E$2:$E$133,'Quarterly Information'!$S770,Exchange_Value))/1000,AA770*SUMIF(Lists!$E$2:$E$133,$I770,Exchange_Value)/1000),1)</f>
        <v>0</v>
      </c>
      <c r="CE770" s="218">
        <f>ROUND(IF($I770="Other HFC Blend",(AB770*$L770*SUMIF(Lists!$E$2:$E$133,'Quarterly Information'!$K770,Exchange_Value)+AB770*$N770*SUMIF(Lists!$E$2:$E$133,'Quarterly Information'!$M770,Exchange_Value)+AB770*$P770*SUMIF(Lists!$E$2:$E$133,'Quarterly Information'!$O770,Exchange_Value)+AB770*$R770*SUMIF(Lists!$E$2:$E$133,'Quarterly Information'!$Q770,Exchange_Value)+AB770*$T770*SUMIF(Lists!$E$2:$E$133,'Quarterly Information'!$S770,Exchange_Value))/1000,AB770*SUMIF(Lists!$E$2:$E$133,$I770,Exchange_Value)/1000),1)</f>
        <v>0</v>
      </c>
      <c r="CF770" s="218">
        <f>ROUND(IF($I770="Other HFC Blend",(AC770*$L770*SUMIF(Lists!$E$2:$E$133,'Quarterly Information'!$K770,Exchange_Value)+AC770*$N770*SUMIF(Lists!$E$2:$E$133,'Quarterly Information'!$M770,Exchange_Value)+AC770*$P770*SUMIF(Lists!$E$2:$E$133,'Quarterly Information'!$O770,Exchange_Value)+AC770*$R770*SUMIF(Lists!$E$2:$E$133,'Quarterly Information'!$Q770,Exchange_Value)+AC770*$T770*SUMIF(Lists!$E$2:$E$133,'Quarterly Information'!$S770,Exchange_Value))/1000,AC770*SUMIF(Lists!$E$2:$E$133,$I770,Exchange_Value)/1000),1)</f>
        <v>0</v>
      </c>
      <c r="CG770" s="218">
        <f>ROUND(IF($I770="Other HFC Blend",(AD770*$L770*SUMIF(Lists!$E$2:$E$133,'Quarterly Information'!$K770,Exchange_Value)+AD770*$N770*SUMIF(Lists!$E$2:$E$133,'Quarterly Information'!$M770,Exchange_Value)+AD770*$P770*SUMIF(Lists!$E$2:$E$133,'Quarterly Information'!$O770,Exchange_Value)+AD770*$R770*SUMIF(Lists!$E$2:$E$133,'Quarterly Information'!$Q770,Exchange_Value)+AD770*$T770*SUMIF(Lists!$E$2:$E$133,'Quarterly Information'!$S770,Exchange_Value))/1000,AD770*SUMIF(Lists!$E$2:$E$133,$I770,Exchange_Value)/1000),1)</f>
        <v>0</v>
      </c>
      <c r="CH770" s="218">
        <f>ROUND(IF($I770="Other HFC Blend",(AE770*$L770*SUMIF(Lists!$E$2:$E$133,'Quarterly Information'!$K770,Exchange_Value)+AE770*$N770*SUMIF(Lists!$E$2:$E$133,'Quarterly Information'!$M770,Exchange_Value)+AE770*$P770*SUMIF(Lists!$E$2:$E$133,'Quarterly Information'!$O770,Exchange_Value)+AE770*$R770*SUMIF(Lists!$E$2:$E$133,'Quarterly Information'!$Q770,Exchange_Value)+AE770*$T770*SUMIF(Lists!$E$2:$E$133,'Quarterly Information'!$S770,Exchange_Value))/1000,AE770*SUMIF(Lists!$E$2:$E$133,$I770,Exchange_Value)/1000),1)</f>
        <v>0</v>
      </c>
      <c r="CI770" s="218">
        <f>ROUND(IF($I770="Other HFC Blend",(AF770*$L770*SUMIF(Lists!$E$2:$E$133,'Quarterly Information'!$K770,Exchange_Value)+AF770*$N770*SUMIF(Lists!$E$2:$E$133,'Quarterly Information'!$M770,Exchange_Value)+AF770*$P770*SUMIF(Lists!$E$2:$E$133,'Quarterly Information'!$O770,Exchange_Value)+AF770*$R770*SUMIF(Lists!$E$2:$E$133,'Quarterly Information'!$Q770,Exchange_Value)+AF770*$T770*SUMIF(Lists!$E$2:$E$133,'Quarterly Information'!$S770,Exchange_Value))/1000,AF770*SUMIF(Lists!$E$2:$E$133,$I770,Exchange_Value)/1000),1)</f>
        <v>0</v>
      </c>
    </row>
    <row r="771" spans="1:87" ht="14" x14ac:dyDescent="0.25">
      <c r="A771" s="39">
        <v>729</v>
      </c>
      <c r="B771" s="90" t="str">
        <f t="shared" si="514"/>
        <v/>
      </c>
      <c r="C771" s="159"/>
      <c r="D771" s="91"/>
      <c r="E771" s="174"/>
      <c r="F771" s="92"/>
      <c r="G771" s="93"/>
      <c r="H771" s="94"/>
      <c r="I771" s="92"/>
      <c r="J771" s="200"/>
      <c r="K771" s="210"/>
      <c r="L771" s="95"/>
      <c r="M771" s="92"/>
      <c r="N771" s="95"/>
      <c r="O771" s="92"/>
      <c r="P771" s="95"/>
      <c r="Q771" s="128"/>
      <c r="R771" s="95"/>
      <c r="S771" s="128"/>
      <c r="T771" s="211"/>
      <c r="U771" s="203"/>
      <c r="V771" s="92"/>
      <c r="W771" s="96"/>
      <c r="X771" s="92"/>
      <c r="Y771" s="220"/>
      <c r="Z771" s="226"/>
      <c r="AA771" s="165"/>
      <c r="AB771" s="165"/>
      <c r="AC771" s="165"/>
      <c r="AD771" s="165"/>
      <c r="AE771" s="165"/>
      <c r="AF771" s="168"/>
      <c r="AG771"/>
      <c r="AH771" s="107">
        <f t="shared" si="516"/>
        <v>0</v>
      </c>
      <c r="AI771" s="107">
        <f t="shared" si="517"/>
        <v>0</v>
      </c>
      <c r="AJ771" s="107">
        <f t="shared" si="518"/>
        <v>0</v>
      </c>
      <c r="AK771" s="107">
        <f t="shared" si="519"/>
        <v>0</v>
      </c>
      <c r="AL771" s="107">
        <f t="shared" si="520"/>
        <v>0</v>
      </c>
      <c r="AM771" s="107">
        <f t="shared" si="515"/>
        <v>0</v>
      </c>
      <c r="AO771" s="161" t="e">
        <f t="shared" si="521"/>
        <v>#DIV/0!</v>
      </c>
      <c r="AP771" s="161" t="e">
        <f t="shared" si="522"/>
        <v>#DIV/0!</v>
      </c>
      <c r="AQ771" s="161" t="e">
        <f t="shared" si="523"/>
        <v>#DIV/0!</v>
      </c>
      <c r="AR771" s="161" t="e">
        <f t="shared" si="524"/>
        <v>#DIV/0!</v>
      </c>
      <c r="AS771" s="161" t="e">
        <f t="shared" si="525"/>
        <v>#DIV/0!</v>
      </c>
      <c r="AT771" s="107">
        <f t="shared" si="526"/>
        <v>0</v>
      </c>
      <c r="AU771" s="161" t="e">
        <f t="shared" si="527"/>
        <v>#DIV/0!</v>
      </c>
      <c r="AV771" s="161" t="e">
        <f t="shared" si="528"/>
        <v>#DIV/0!</v>
      </c>
      <c r="AW771" s="161" t="e">
        <f t="shared" si="529"/>
        <v>#DIV/0!</v>
      </c>
      <c r="AX771" s="161" t="e">
        <f t="shared" si="530"/>
        <v>#DIV/0!</v>
      </c>
      <c r="AY771" s="161" t="e">
        <f t="shared" si="531"/>
        <v>#DIV/0!</v>
      </c>
      <c r="AZ771" s="107">
        <f t="shared" si="532"/>
        <v>0</v>
      </c>
      <c r="BA771" s="161" t="e">
        <f t="shared" si="533"/>
        <v>#DIV/0!</v>
      </c>
      <c r="BB771" s="161" t="e">
        <f t="shared" si="534"/>
        <v>#DIV/0!</v>
      </c>
      <c r="BC771" s="161" t="e">
        <f t="shared" si="535"/>
        <v>#DIV/0!</v>
      </c>
      <c r="BD771" s="161" t="e">
        <f t="shared" si="536"/>
        <v>#DIV/0!</v>
      </c>
      <c r="BE771" s="161" t="e">
        <f t="shared" si="537"/>
        <v>#DIV/0!</v>
      </c>
      <c r="BF771" s="107">
        <f t="shared" si="538"/>
        <v>0</v>
      </c>
      <c r="BG771" s="161" t="e">
        <f t="shared" si="539"/>
        <v>#DIV/0!</v>
      </c>
      <c r="BH771" s="161" t="e">
        <f t="shared" si="540"/>
        <v>#DIV/0!</v>
      </c>
      <c r="BI771" s="161" t="e">
        <f t="shared" si="541"/>
        <v>#DIV/0!</v>
      </c>
      <c r="BJ771" s="161" t="e">
        <f t="shared" si="542"/>
        <v>#DIV/0!</v>
      </c>
      <c r="BK771" s="161" t="e">
        <f t="shared" si="543"/>
        <v>#DIV/0!</v>
      </c>
      <c r="BL771" s="107">
        <f t="shared" si="544"/>
        <v>0</v>
      </c>
      <c r="BM771" s="161" t="e">
        <f t="shared" si="545"/>
        <v>#DIV/0!</v>
      </c>
      <c r="BN771" s="161" t="e">
        <f t="shared" si="546"/>
        <v>#DIV/0!</v>
      </c>
      <c r="BO771" s="161" t="e">
        <f t="shared" si="547"/>
        <v>#DIV/0!</v>
      </c>
      <c r="BP771" s="161" t="e">
        <f t="shared" si="548"/>
        <v>#DIV/0!</v>
      </c>
      <c r="BQ771" s="161" t="e">
        <f t="shared" si="549"/>
        <v>#DIV/0!</v>
      </c>
      <c r="BR771" s="107">
        <f t="shared" si="550"/>
        <v>0</v>
      </c>
      <c r="BS771" s="161" t="e">
        <f t="shared" si="551"/>
        <v>#DIV/0!</v>
      </c>
      <c r="BT771" s="161" t="e">
        <f t="shared" si="552"/>
        <v>#DIV/0!</v>
      </c>
      <c r="BU771" s="161" t="e">
        <f t="shared" si="553"/>
        <v>#DIV/0!</v>
      </c>
      <c r="BV771" s="161" t="e">
        <f t="shared" si="554"/>
        <v>#DIV/0!</v>
      </c>
      <c r="BW771" s="161" t="e">
        <f t="shared" si="555"/>
        <v>#DIV/0!</v>
      </c>
      <c r="BX771" s="107">
        <f t="shared" si="556"/>
        <v>0</v>
      </c>
      <c r="BZ771" s="40" t="e">
        <f>VLOOKUP(I771,Lists!$D$2:$D$19,1,FALSE)</f>
        <v>#N/A</v>
      </c>
      <c r="CA771" s="40" t="e">
        <f>VLOOKUP($I771,Blends!$B$2:$B$115,1,FALSE)</f>
        <v>#N/A</v>
      </c>
      <c r="CC771" s="218">
        <f>ROUND(IF($I771="Other HFC Blend",(Z771*$L771*SUMIF(Lists!$E$2:$E$133,'Quarterly Information'!$K771,Exchange_Value)+Z771*$N771*SUMIF(Lists!$E$2:$E$133,'Quarterly Information'!$M771,Exchange_Value)+Z771*$P771*SUMIF(Lists!$E$2:$E$133,'Quarterly Information'!$O771,Exchange_Value)+Z771*$R771*SUMIF(Lists!$E$2:$E$133,'Quarterly Information'!$Q771,Exchange_Value)+Z771*$T771*SUMIF(Lists!$E$2:$E$133,'Quarterly Information'!$S771,Exchange_Value))/1000,Z771*SUMIF(Lists!$E$2:$E$133,$I771,Exchange_Value)/1000),1)</f>
        <v>0</v>
      </c>
      <c r="CD771" s="218">
        <f>ROUND(IF($I771="Other HFC Blend",(AA771*$L771*SUMIF(Lists!$E$2:$E$133,'Quarterly Information'!$K771,Exchange_Value)+AA771*$N771*SUMIF(Lists!$E$2:$E$133,'Quarterly Information'!$M771,Exchange_Value)+AA771*$P771*SUMIF(Lists!$E$2:$E$133,'Quarterly Information'!$O771,Exchange_Value)+AA771*$R771*SUMIF(Lists!$E$2:$E$133,'Quarterly Information'!$Q771,Exchange_Value)+AA771*$T771*SUMIF(Lists!$E$2:$E$133,'Quarterly Information'!$S771,Exchange_Value))/1000,AA771*SUMIF(Lists!$E$2:$E$133,$I771,Exchange_Value)/1000),1)</f>
        <v>0</v>
      </c>
      <c r="CE771" s="218">
        <f>ROUND(IF($I771="Other HFC Blend",(AB771*$L771*SUMIF(Lists!$E$2:$E$133,'Quarterly Information'!$K771,Exchange_Value)+AB771*$N771*SUMIF(Lists!$E$2:$E$133,'Quarterly Information'!$M771,Exchange_Value)+AB771*$P771*SUMIF(Lists!$E$2:$E$133,'Quarterly Information'!$O771,Exchange_Value)+AB771*$R771*SUMIF(Lists!$E$2:$E$133,'Quarterly Information'!$Q771,Exchange_Value)+AB771*$T771*SUMIF(Lists!$E$2:$E$133,'Quarterly Information'!$S771,Exchange_Value))/1000,AB771*SUMIF(Lists!$E$2:$E$133,$I771,Exchange_Value)/1000),1)</f>
        <v>0</v>
      </c>
      <c r="CF771" s="218">
        <f>ROUND(IF($I771="Other HFC Blend",(AC771*$L771*SUMIF(Lists!$E$2:$E$133,'Quarterly Information'!$K771,Exchange_Value)+AC771*$N771*SUMIF(Lists!$E$2:$E$133,'Quarterly Information'!$M771,Exchange_Value)+AC771*$P771*SUMIF(Lists!$E$2:$E$133,'Quarterly Information'!$O771,Exchange_Value)+AC771*$R771*SUMIF(Lists!$E$2:$E$133,'Quarterly Information'!$Q771,Exchange_Value)+AC771*$T771*SUMIF(Lists!$E$2:$E$133,'Quarterly Information'!$S771,Exchange_Value))/1000,AC771*SUMIF(Lists!$E$2:$E$133,$I771,Exchange_Value)/1000),1)</f>
        <v>0</v>
      </c>
      <c r="CG771" s="218">
        <f>ROUND(IF($I771="Other HFC Blend",(AD771*$L771*SUMIF(Lists!$E$2:$E$133,'Quarterly Information'!$K771,Exchange_Value)+AD771*$N771*SUMIF(Lists!$E$2:$E$133,'Quarterly Information'!$M771,Exchange_Value)+AD771*$P771*SUMIF(Lists!$E$2:$E$133,'Quarterly Information'!$O771,Exchange_Value)+AD771*$R771*SUMIF(Lists!$E$2:$E$133,'Quarterly Information'!$Q771,Exchange_Value)+AD771*$T771*SUMIF(Lists!$E$2:$E$133,'Quarterly Information'!$S771,Exchange_Value))/1000,AD771*SUMIF(Lists!$E$2:$E$133,$I771,Exchange_Value)/1000),1)</f>
        <v>0</v>
      </c>
      <c r="CH771" s="218">
        <f>ROUND(IF($I771="Other HFC Blend",(AE771*$L771*SUMIF(Lists!$E$2:$E$133,'Quarterly Information'!$K771,Exchange_Value)+AE771*$N771*SUMIF(Lists!$E$2:$E$133,'Quarterly Information'!$M771,Exchange_Value)+AE771*$P771*SUMIF(Lists!$E$2:$E$133,'Quarterly Information'!$O771,Exchange_Value)+AE771*$R771*SUMIF(Lists!$E$2:$E$133,'Quarterly Information'!$Q771,Exchange_Value)+AE771*$T771*SUMIF(Lists!$E$2:$E$133,'Quarterly Information'!$S771,Exchange_Value))/1000,AE771*SUMIF(Lists!$E$2:$E$133,$I771,Exchange_Value)/1000),1)</f>
        <v>0</v>
      </c>
      <c r="CI771" s="218">
        <f>ROUND(IF($I771="Other HFC Blend",(AF771*$L771*SUMIF(Lists!$E$2:$E$133,'Quarterly Information'!$K771,Exchange_Value)+AF771*$N771*SUMIF(Lists!$E$2:$E$133,'Quarterly Information'!$M771,Exchange_Value)+AF771*$P771*SUMIF(Lists!$E$2:$E$133,'Quarterly Information'!$O771,Exchange_Value)+AF771*$R771*SUMIF(Lists!$E$2:$E$133,'Quarterly Information'!$Q771,Exchange_Value)+AF771*$T771*SUMIF(Lists!$E$2:$E$133,'Quarterly Information'!$S771,Exchange_Value))/1000,AF771*SUMIF(Lists!$E$2:$E$133,$I771,Exchange_Value)/1000),1)</f>
        <v>0</v>
      </c>
    </row>
    <row r="772" spans="1:87" ht="14" x14ac:dyDescent="0.25">
      <c r="A772" s="39">
        <v>730</v>
      </c>
      <c r="B772" s="90" t="str">
        <f t="shared" si="514"/>
        <v/>
      </c>
      <c r="C772" s="159"/>
      <c r="D772" s="91"/>
      <c r="E772" s="174"/>
      <c r="F772" s="92"/>
      <c r="G772" s="93"/>
      <c r="H772" s="94"/>
      <c r="I772" s="92"/>
      <c r="J772" s="200"/>
      <c r="K772" s="210"/>
      <c r="L772" s="95"/>
      <c r="M772" s="92"/>
      <c r="N772" s="95"/>
      <c r="O772" s="92"/>
      <c r="P772" s="95"/>
      <c r="Q772" s="128"/>
      <c r="R772" s="95"/>
      <c r="S772" s="128"/>
      <c r="T772" s="211"/>
      <c r="U772" s="203"/>
      <c r="V772" s="92"/>
      <c r="W772" s="96"/>
      <c r="X772" s="92"/>
      <c r="Y772" s="220"/>
      <c r="Z772" s="226"/>
      <c r="AA772" s="165"/>
      <c r="AB772" s="165"/>
      <c r="AC772" s="165"/>
      <c r="AD772" s="165"/>
      <c r="AE772" s="165"/>
      <c r="AF772" s="168"/>
      <c r="AG772"/>
      <c r="AH772" s="107">
        <f t="shared" si="516"/>
        <v>0</v>
      </c>
      <c r="AI772" s="107">
        <f t="shared" si="517"/>
        <v>0</v>
      </c>
      <c r="AJ772" s="107">
        <f t="shared" si="518"/>
        <v>0</v>
      </c>
      <c r="AK772" s="107">
        <f t="shared" si="519"/>
        <v>0</v>
      </c>
      <c r="AL772" s="107">
        <f t="shared" si="520"/>
        <v>0</v>
      </c>
      <c r="AM772" s="107">
        <f t="shared" si="515"/>
        <v>0</v>
      </c>
      <c r="AO772" s="161" t="e">
        <f t="shared" si="521"/>
        <v>#DIV/0!</v>
      </c>
      <c r="AP772" s="161" t="e">
        <f t="shared" si="522"/>
        <v>#DIV/0!</v>
      </c>
      <c r="AQ772" s="161" t="e">
        <f t="shared" si="523"/>
        <v>#DIV/0!</v>
      </c>
      <c r="AR772" s="161" t="e">
        <f t="shared" si="524"/>
        <v>#DIV/0!</v>
      </c>
      <c r="AS772" s="161" t="e">
        <f t="shared" si="525"/>
        <v>#DIV/0!</v>
      </c>
      <c r="AT772" s="107">
        <f t="shared" si="526"/>
        <v>0</v>
      </c>
      <c r="AU772" s="161" t="e">
        <f t="shared" si="527"/>
        <v>#DIV/0!</v>
      </c>
      <c r="AV772" s="161" t="e">
        <f t="shared" si="528"/>
        <v>#DIV/0!</v>
      </c>
      <c r="AW772" s="161" t="e">
        <f t="shared" si="529"/>
        <v>#DIV/0!</v>
      </c>
      <c r="AX772" s="161" t="e">
        <f t="shared" si="530"/>
        <v>#DIV/0!</v>
      </c>
      <c r="AY772" s="161" t="e">
        <f t="shared" si="531"/>
        <v>#DIV/0!</v>
      </c>
      <c r="AZ772" s="107">
        <f t="shared" si="532"/>
        <v>0</v>
      </c>
      <c r="BA772" s="161" t="e">
        <f t="shared" si="533"/>
        <v>#DIV/0!</v>
      </c>
      <c r="BB772" s="161" t="e">
        <f t="shared" si="534"/>
        <v>#DIV/0!</v>
      </c>
      <c r="BC772" s="161" t="e">
        <f t="shared" si="535"/>
        <v>#DIV/0!</v>
      </c>
      <c r="BD772" s="161" t="e">
        <f t="shared" si="536"/>
        <v>#DIV/0!</v>
      </c>
      <c r="BE772" s="161" t="e">
        <f t="shared" si="537"/>
        <v>#DIV/0!</v>
      </c>
      <c r="BF772" s="107">
        <f t="shared" si="538"/>
        <v>0</v>
      </c>
      <c r="BG772" s="161" t="e">
        <f t="shared" si="539"/>
        <v>#DIV/0!</v>
      </c>
      <c r="BH772" s="161" t="e">
        <f t="shared" si="540"/>
        <v>#DIV/0!</v>
      </c>
      <c r="BI772" s="161" t="e">
        <f t="shared" si="541"/>
        <v>#DIV/0!</v>
      </c>
      <c r="BJ772" s="161" t="e">
        <f t="shared" si="542"/>
        <v>#DIV/0!</v>
      </c>
      <c r="BK772" s="161" t="e">
        <f t="shared" si="543"/>
        <v>#DIV/0!</v>
      </c>
      <c r="BL772" s="107">
        <f t="shared" si="544"/>
        <v>0</v>
      </c>
      <c r="BM772" s="161" t="e">
        <f t="shared" si="545"/>
        <v>#DIV/0!</v>
      </c>
      <c r="BN772" s="161" t="e">
        <f t="shared" si="546"/>
        <v>#DIV/0!</v>
      </c>
      <c r="BO772" s="161" t="e">
        <f t="shared" si="547"/>
        <v>#DIV/0!</v>
      </c>
      <c r="BP772" s="161" t="e">
        <f t="shared" si="548"/>
        <v>#DIV/0!</v>
      </c>
      <c r="BQ772" s="161" t="e">
        <f t="shared" si="549"/>
        <v>#DIV/0!</v>
      </c>
      <c r="BR772" s="107">
        <f t="shared" si="550"/>
        <v>0</v>
      </c>
      <c r="BS772" s="161" t="e">
        <f t="shared" si="551"/>
        <v>#DIV/0!</v>
      </c>
      <c r="BT772" s="161" t="e">
        <f t="shared" si="552"/>
        <v>#DIV/0!</v>
      </c>
      <c r="BU772" s="161" t="e">
        <f t="shared" si="553"/>
        <v>#DIV/0!</v>
      </c>
      <c r="BV772" s="161" t="e">
        <f t="shared" si="554"/>
        <v>#DIV/0!</v>
      </c>
      <c r="BW772" s="161" t="e">
        <f t="shared" si="555"/>
        <v>#DIV/0!</v>
      </c>
      <c r="BX772" s="107">
        <f t="shared" si="556"/>
        <v>0</v>
      </c>
      <c r="BZ772" s="40" t="e">
        <f>VLOOKUP(I772,Lists!$D$2:$D$19,1,FALSE)</f>
        <v>#N/A</v>
      </c>
      <c r="CA772" s="40" t="e">
        <f>VLOOKUP($I772,Blends!$B$2:$B$115,1,FALSE)</f>
        <v>#N/A</v>
      </c>
      <c r="CC772" s="218">
        <f>ROUND(IF($I772="Other HFC Blend",(Z772*$L772*SUMIF(Lists!$E$2:$E$133,'Quarterly Information'!$K772,Exchange_Value)+Z772*$N772*SUMIF(Lists!$E$2:$E$133,'Quarterly Information'!$M772,Exchange_Value)+Z772*$P772*SUMIF(Lists!$E$2:$E$133,'Quarterly Information'!$O772,Exchange_Value)+Z772*$R772*SUMIF(Lists!$E$2:$E$133,'Quarterly Information'!$Q772,Exchange_Value)+Z772*$T772*SUMIF(Lists!$E$2:$E$133,'Quarterly Information'!$S772,Exchange_Value))/1000,Z772*SUMIF(Lists!$E$2:$E$133,$I772,Exchange_Value)/1000),1)</f>
        <v>0</v>
      </c>
      <c r="CD772" s="218">
        <f>ROUND(IF($I772="Other HFC Blend",(AA772*$L772*SUMIF(Lists!$E$2:$E$133,'Quarterly Information'!$K772,Exchange_Value)+AA772*$N772*SUMIF(Lists!$E$2:$E$133,'Quarterly Information'!$M772,Exchange_Value)+AA772*$P772*SUMIF(Lists!$E$2:$E$133,'Quarterly Information'!$O772,Exchange_Value)+AA772*$R772*SUMIF(Lists!$E$2:$E$133,'Quarterly Information'!$Q772,Exchange_Value)+AA772*$T772*SUMIF(Lists!$E$2:$E$133,'Quarterly Information'!$S772,Exchange_Value))/1000,AA772*SUMIF(Lists!$E$2:$E$133,$I772,Exchange_Value)/1000),1)</f>
        <v>0</v>
      </c>
      <c r="CE772" s="218">
        <f>ROUND(IF($I772="Other HFC Blend",(AB772*$L772*SUMIF(Lists!$E$2:$E$133,'Quarterly Information'!$K772,Exchange_Value)+AB772*$N772*SUMIF(Lists!$E$2:$E$133,'Quarterly Information'!$M772,Exchange_Value)+AB772*$P772*SUMIF(Lists!$E$2:$E$133,'Quarterly Information'!$O772,Exchange_Value)+AB772*$R772*SUMIF(Lists!$E$2:$E$133,'Quarterly Information'!$Q772,Exchange_Value)+AB772*$T772*SUMIF(Lists!$E$2:$E$133,'Quarterly Information'!$S772,Exchange_Value))/1000,AB772*SUMIF(Lists!$E$2:$E$133,$I772,Exchange_Value)/1000),1)</f>
        <v>0</v>
      </c>
      <c r="CF772" s="218">
        <f>ROUND(IF($I772="Other HFC Blend",(AC772*$L772*SUMIF(Lists!$E$2:$E$133,'Quarterly Information'!$K772,Exchange_Value)+AC772*$N772*SUMIF(Lists!$E$2:$E$133,'Quarterly Information'!$M772,Exchange_Value)+AC772*$P772*SUMIF(Lists!$E$2:$E$133,'Quarterly Information'!$O772,Exchange_Value)+AC772*$R772*SUMIF(Lists!$E$2:$E$133,'Quarterly Information'!$Q772,Exchange_Value)+AC772*$T772*SUMIF(Lists!$E$2:$E$133,'Quarterly Information'!$S772,Exchange_Value))/1000,AC772*SUMIF(Lists!$E$2:$E$133,$I772,Exchange_Value)/1000),1)</f>
        <v>0</v>
      </c>
      <c r="CG772" s="218">
        <f>ROUND(IF($I772="Other HFC Blend",(AD772*$L772*SUMIF(Lists!$E$2:$E$133,'Quarterly Information'!$K772,Exchange_Value)+AD772*$N772*SUMIF(Lists!$E$2:$E$133,'Quarterly Information'!$M772,Exchange_Value)+AD772*$P772*SUMIF(Lists!$E$2:$E$133,'Quarterly Information'!$O772,Exchange_Value)+AD772*$R772*SUMIF(Lists!$E$2:$E$133,'Quarterly Information'!$Q772,Exchange_Value)+AD772*$T772*SUMIF(Lists!$E$2:$E$133,'Quarterly Information'!$S772,Exchange_Value))/1000,AD772*SUMIF(Lists!$E$2:$E$133,$I772,Exchange_Value)/1000),1)</f>
        <v>0</v>
      </c>
      <c r="CH772" s="218">
        <f>ROUND(IF($I772="Other HFC Blend",(AE772*$L772*SUMIF(Lists!$E$2:$E$133,'Quarterly Information'!$K772,Exchange_Value)+AE772*$N772*SUMIF(Lists!$E$2:$E$133,'Quarterly Information'!$M772,Exchange_Value)+AE772*$P772*SUMIF(Lists!$E$2:$E$133,'Quarterly Information'!$O772,Exchange_Value)+AE772*$R772*SUMIF(Lists!$E$2:$E$133,'Quarterly Information'!$Q772,Exchange_Value)+AE772*$T772*SUMIF(Lists!$E$2:$E$133,'Quarterly Information'!$S772,Exchange_Value))/1000,AE772*SUMIF(Lists!$E$2:$E$133,$I772,Exchange_Value)/1000),1)</f>
        <v>0</v>
      </c>
      <c r="CI772" s="218">
        <f>ROUND(IF($I772="Other HFC Blend",(AF772*$L772*SUMIF(Lists!$E$2:$E$133,'Quarterly Information'!$K772,Exchange_Value)+AF772*$N772*SUMIF(Lists!$E$2:$E$133,'Quarterly Information'!$M772,Exchange_Value)+AF772*$P772*SUMIF(Lists!$E$2:$E$133,'Quarterly Information'!$O772,Exchange_Value)+AF772*$R772*SUMIF(Lists!$E$2:$E$133,'Quarterly Information'!$Q772,Exchange_Value)+AF772*$T772*SUMIF(Lists!$E$2:$E$133,'Quarterly Information'!$S772,Exchange_Value))/1000,AF772*SUMIF(Lists!$E$2:$E$133,$I772,Exchange_Value)/1000),1)</f>
        <v>0</v>
      </c>
    </row>
    <row r="773" spans="1:87" ht="14" x14ac:dyDescent="0.25">
      <c r="A773" s="39">
        <v>731</v>
      </c>
      <c r="B773" s="90" t="str">
        <f t="shared" si="514"/>
        <v/>
      </c>
      <c r="C773" s="159"/>
      <c r="D773" s="91"/>
      <c r="E773" s="174"/>
      <c r="F773" s="92"/>
      <c r="G773" s="93"/>
      <c r="H773" s="94"/>
      <c r="I773" s="92"/>
      <c r="J773" s="200"/>
      <c r="K773" s="210"/>
      <c r="L773" s="95"/>
      <c r="M773" s="92"/>
      <c r="N773" s="95"/>
      <c r="O773" s="92"/>
      <c r="P773" s="95"/>
      <c r="Q773" s="128"/>
      <c r="R773" s="95"/>
      <c r="S773" s="128"/>
      <c r="T773" s="211"/>
      <c r="U773" s="203"/>
      <c r="V773" s="92"/>
      <c r="W773" s="96"/>
      <c r="X773" s="92"/>
      <c r="Y773" s="220"/>
      <c r="Z773" s="226"/>
      <c r="AA773" s="165"/>
      <c r="AB773" s="165"/>
      <c r="AC773" s="165"/>
      <c r="AD773" s="165"/>
      <c r="AE773" s="165"/>
      <c r="AF773" s="168"/>
      <c r="AG773"/>
      <c r="AH773" s="107">
        <f t="shared" si="516"/>
        <v>0</v>
      </c>
      <c r="AI773" s="107">
        <f t="shared" si="517"/>
        <v>0</v>
      </c>
      <c r="AJ773" s="107">
        <f t="shared" si="518"/>
        <v>0</v>
      </c>
      <c r="AK773" s="107">
        <f t="shared" si="519"/>
        <v>0</v>
      </c>
      <c r="AL773" s="107">
        <f t="shared" si="520"/>
        <v>0</v>
      </c>
      <c r="AM773" s="107">
        <f t="shared" si="515"/>
        <v>0</v>
      </c>
      <c r="AO773" s="161" t="e">
        <f t="shared" si="521"/>
        <v>#DIV/0!</v>
      </c>
      <c r="AP773" s="161" t="e">
        <f t="shared" si="522"/>
        <v>#DIV/0!</v>
      </c>
      <c r="AQ773" s="161" t="e">
        <f t="shared" si="523"/>
        <v>#DIV/0!</v>
      </c>
      <c r="AR773" s="161" t="e">
        <f t="shared" si="524"/>
        <v>#DIV/0!</v>
      </c>
      <c r="AS773" s="161" t="e">
        <f t="shared" si="525"/>
        <v>#DIV/0!</v>
      </c>
      <c r="AT773" s="107">
        <f t="shared" si="526"/>
        <v>0</v>
      </c>
      <c r="AU773" s="161" t="e">
        <f t="shared" si="527"/>
        <v>#DIV/0!</v>
      </c>
      <c r="AV773" s="161" t="e">
        <f t="shared" si="528"/>
        <v>#DIV/0!</v>
      </c>
      <c r="AW773" s="161" t="e">
        <f t="shared" si="529"/>
        <v>#DIV/0!</v>
      </c>
      <c r="AX773" s="161" t="e">
        <f t="shared" si="530"/>
        <v>#DIV/0!</v>
      </c>
      <c r="AY773" s="161" t="e">
        <f t="shared" si="531"/>
        <v>#DIV/0!</v>
      </c>
      <c r="AZ773" s="107">
        <f t="shared" si="532"/>
        <v>0</v>
      </c>
      <c r="BA773" s="161" t="e">
        <f t="shared" si="533"/>
        <v>#DIV/0!</v>
      </c>
      <c r="BB773" s="161" t="e">
        <f t="shared" si="534"/>
        <v>#DIV/0!</v>
      </c>
      <c r="BC773" s="161" t="e">
        <f t="shared" si="535"/>
        <v>#DIV/0!</v>
      </c>
      <c r="BD773" s="161" t="e">
        <f t="shared" si="536"/>
        <v>#DIV/0!</v>
      </c>
      <c r="BE773" s="161" t="e">
        <f t="shared" si="537"/>
        <v>#DIV/0!</v>
      </c>
      <c r="BF773" s="107">
        <f t="shared" si="538"/>
        <v>0</v>
      </c>
      <c r="BG773" s="161" t="e">
        <f t="shared" si="539"/>
        <v>#DIV/0!</v>
      </c>
      <c r="BH773" s="161" t="e">
        <f t="shared" si="540"/>
        <v>#DIV/0!</v>
      </c>
      <c r="BI773" s="161" t="e">
        <f t="shared" si="541"/>
        <v>#DIV/0!</v>
      </c>
      <c r="BJ773" s="161" t="e">
        <f t="shared" si="542"/>
        <v>#DIV/0!</v>
      </c>
      <c r="BK773" s="161" t="e">
        <f t="shared" si="543"/>
        <v>#DIV/0!</v>
      </c>
      <c r="BL773" s="107">
        <f t="shared" si="544"/>
        <v>0</v>
      </c>
      <c r="BM773" s="161" t="e">
        <f t="shared" si="545"/>
        <v>#DIV/0!</v>
      </c>
      <c r="BN773" s="161" t="e">
        <f t="shared" si="546"/>
        <v>#DIV/0!</v>
      </c>
      <c r="BO773" s="161" t="e">
        <f t="shared" si="547"/>
        <v>#DIV/0!</v>
      </c>
      <c r="BP773" s="161" t="e">
        <f t="shared" si="548"/>
        <v>#DIV/0!</v>
      </c>
      <c r="BQ773" s="161" t="e">
        <f t="shared" si="549"/>
        <v>#DIV/0!</v>
      </c>
      <c r="BR773" s="107">
        <f t="shared" si="550"/>
        <v>0</v>
      </c>
      <c r="BS773" s="161" t="e">
        <f t="shared" si="551"/>
        <v>#DIV/0!</v>
      </c>
      <c r="BT773" s="161" t="e">
        <f t="shared" si="552"/>
        <v>#DIV/0!</v>
      </c>
      <c r="BU773" s="161" t="e">
        <f t="shared" si="553"/>
        <v>#DIV/0!</v>
      </c>
      <c r="BV773" s="161" t="e">
        <f t="shared" si="554"/>
        <v>#DIV/0!</v>
      </c>
      <c r="BW773" s="161" t="e">
        <f t="shared" si="555"/>
        <v>#DIV/0!</v>
      </c>
      <c r="BX773" s="107">
        <f t="shared" si="556"/>
        <v>0</v>
      </c>
      <c r="BZ773" s="40" t="e">
        <f>VLOOKUP(I773,Lists!$D$2:$D$19,1,FALSE)</f>
        <v>#N/A</v>
      </c>
      <c r="CA773" s="40" t="e">
        <f>VLOOKUP($I773,Blends!$B$2:$B$115,1,FALSE)</f>
        <v>#N/A</v>
      </c>
      <c r="CC773" s="218">
        <f>ROUND(IF($I773="Other HFC Blend",(Z773*$L773*SUMIF(Lists!$E$2:$E$133,'Quarterly Information'!$K773,Exchange_Value)+Z773*$N773*SUMIF(Lists!$E$2:$E$133,'Quarterly Information'!$M773,Exchange_Value)+Z773*$P773*SUMIF(Lists!$E$2:$E$133,'Quarterly Information'!$O773,Exchange_Value)+Z773*$R773*SUMIF(Lists!$E$2:$E$133,'Quarterly Information'!$Q773,Exchange_Value)+Z773*$T773*SUMIF(Lists!$E$2:$E$133,'Quarterly Information'!$S773,Exchange_Value))/1000,Z773*SUMIF(Lists!$E$2:$E$133,$I773,Exchange_Value)/1000),1)</f>
        <v>0</v>
      </c>
      <c r="CD773" s="218">
        <f>ROUND(IF($I773="Other HFC Blend",(AA773*$L773*SUMIF(Lists!$E$2:$E$133,'Quarterly Information'!$K773,Exchange_Value)+AA773*$N773*SUMIF(Lists!$E$2:$E$133,'Quarterly Information'!$M773,Exchange_Value)+AA773*$P773*SUMIF(Lists!$E$2:$E$133,'Quarterly Information'!$O773,Exchange_Value)+AA773*$R773*SUMIF(Lists!$E$2:$E$133,'Quarterly Information'!$Q773,Exchange_Value)+AA773*$T773*SUMIF(Lists!$E$2:$E$133,'Quarterly Information'!$S773,Exchange_Value))/1000,AA773*SUMIF(Lists!$E$2:$E$133,$I773,Exchange_Value)/1000),1)</f>
        <v>0</v>
      </c>
      <c r="CE773" s="218">
        <f>ROUND(IF($I773="Other HFC Blend",(AB773*$L773*SUMIF(Lists!$E$2:$E$133,'Quarterly Information'!$K773,Exchange_Value)+AB773*$N773*SUMIF(Lists!$E$2:$E$133,'Quarterly Information'!$M773,Exchange_Value)+AB773*$P773*SUMIF(Lists!$E$2:$E$133,'Quarterly Information'!$O773,Exchange_Value)+AB773*$R773*SUMIF(Lists!$E$2:$E$133,'Quarterly Information'!$Q773,Exchange_Value)+AB773*$T773*SUMIF(Lists!$E$2:$E$133,'Quarterly Information'!$S773,Exchange_Value))/1000,AB773*SUMIF(Lists!$E$2:$E$133,$I773,Exchange_Value)/1000),1)</f>
        <v>0</v>
      </c>
      <c r="CF773" s="218">
        <f>ROUND(IF($I773="Other HFC Blend",(AC773*$L773*SUMIF(Lists!$E$2:$E$133,'Quarterly Information'!$K773,Exchange_Value)+AC773*$N773*SUMIF(Lists!$E$2:$E$133,'Quarterly Information'!$M773,Exchange_Value)+AC773*$P773*SUMIF(Lists!$E$2:$E$133,'Quarterly Information'!$O773,Exchange_Value)+AC773*$R773*SUMIF(Lists!$E$2:$E$133,'Quarterly Information'!$Q773,Exchange_Value)+AC773*$T773*SUMIF(Lists!$E$2:$E$133,'Quarterly Information'!$S773,Exchange_Value))/1000,AC773*SUMIF(Lists!$E$2:$E$133,$I773,Exchange_Value)/1000),1)</f>
        <v>0</v>
      </c>
      <c r="CG773" s="218">
        <f>ROUND(IF($I773="Other HFC Blend",(AD773*$L773*SUMIF(Lists!$E$2:$E$133,'Quarterly Information'!$K773,Exchange_Value)+AD773*$N773*SUMIF(Lists!$E$2:$E$133,'Quarterly Information'!$M773,Exchange_Value)+AD773*$P773*SUMIF(Lists!$E$2:$E$133,'Quarterly Information'!$O773,Exchange_Value)+AD773*$R773*SUMIF(Lists!$E$2:$E$133,'Quarterly Information'!$Q773,Exchange_Value)+AD773*$T773*SUMIF(Lists!$E$2:$E$133,'Quarterly Information'!$S773,Exchange_Value))/1000,AD773*SUMIF(Lists!$E$2:$E$133,$I773,Exchange_Value)/1000),1)</f>
        <v>0</v>
      </c>
      <c r="CH773" s="218">
        <f>ROUND(IF($I773="Other HFC Blend",(AE773*$L773*SUMIF(Lists!$E$2:$E$133,'Quarterly Information'!$K773,Exchange_Value)+AE773*$N773*SUMIF(Lists!$E$2:$E$133,'Quarterly Information'!$M773,Exchange_Value)+AE773*$P773*SUMIF(Lists!$E$2:$E$133,'Quarterly Information'!$O773,Exchange_Value)+AE773*$R773*SUMIF(Lists!$E$2:$E$133,'Quarterly Information'!$Q773,Exchange_Value)+AE773*$T773*SUMIF(Lists!$E$2:$E$133,'Quarterly Information'!$S773,Exchange_Value))/1000,AE773*SUMIF(Lists!$E$2:$E$133,$I773,Exchange_Value)/1000),1)</f>
        <v>0</v>
      </c>
      <c r="CI773" s="218">
        <f>ROUND(IF($I773="Other HFC Blend",(AF773*$L773*SUMIF(Lists!$E$2:$E$133,'Quarterly Information'!$K773,Exchange_Value)+AF773*$N773*SUMIF(Lists!$E$2:$E$133,'Quarterly Information'!$M773,Exchange_Value)+AF773*$P773*SUMIF(Lists!$E$2:$E$133,'Quarterly Information'!$O773,Exchange_Value)+AF773*$R773*SUMIF(Lists!$E$2:$E$133,'Quarterly Information'!$Q773,Exchange_Value)+AF773*$T773*SUMIF(Lists!$E$2:$E$133,'Quarterly Information'!$S773,Exchange_Value))/1000,AF773*SUMIF(Lists!$E$2:$E$133,$I773,Exchange_Value)/1000),1)</f>
        <v>0</v>
      </c>
    </row>
    <row r="774" spans="1:87" ht="14" x14ac:dyDescent="0.25">
      <c r="A774" s="39">
        <v>732</v>
      </c>
      <c r="B774" s="90" t="str">
        <f t="shared" si="514"/>
        <v/>
      </c>
      <c r="C774" s="159"/>
      <c r="D774" s="91"/>
      <c r="E774" s="174"/>
      <c r="F774" s="92"/>
      <c r="G774" s="93"/>
      <c r="H774" s="94"/>
      <c r="I774" s="92"/>
      <c r="J774" s="200"/>
      <c r="K774" s="210"/>
      <c r="L774" s="95"/>
      <c r="M774" s="92"/>
      <c r="N774" s="95"/>
      <c r="O774" s="92"/>
      <c r="P774" s="95"/>
      <c r="Q774" s="128"/>
      <c r="R774" s="95"/>
      <c r="S774" s="128"/>
      <c r="T774" s="211"/>
      <c r="U774" s="203"/>
      <c r="V774" s="92"/>
      <c r="W774" s="96"/>
      <c r="X774" s="92"/>
      <c r="Y774" s="220"/>
      <c r="Z774" s="226"/>
      <c r="AA774" s="165"/>
      <c r="AB774" s="165"/>
      <c r="AC774" s="165"/>
      <c r="AD774" s="165"/>
      <c r="AE774" s="165"/>
      <c r="AF774" s="168"/>
      <c r="AG774"/>
      <c r="AH774" s="107">
        <f t="shared" si="516"/>
        <v>0</v>
      </c>
      <c r="AI774" s="107">
        <f t="shared" si="517"/>
        <v>0</v>
      </c>
      <c r="AJ774" s="107">
        <f t="shared" si="518"/>
        <v>0</v>
      </c>
      <c r="AK774" s="107">
        <f t="shared" si="519"/>
        <v>0</v>
      </c>
      <c r="AL774" s="107">
        <f t="shared" si="520"/>
        <v>0</v>
      </c>
      <c r="AM774" s="107">
        <f t="shared" si="515"/>
        <v>0</v>
      </c>
      <c r="AO774" s="161" t="e">
        <f t="shared" si="521"/>
        <v>#DIV/0!</v>
      </c>
      <c r="AP774" s="161" t="e">
        <f t="shared" si="522"/>
        <v>#DIV/0!</v>
      </c>
      <c r="AQ774" s="161" t="e">
        <f t="shared" si="523"/>
        <v>#DIV/0!</v>
      </c>
      <c r="AR774" s="161" t="e">
        <f t="shared" si="524"/>
        <v>#DIV/0!</v>
      </c>
      <c r="AS774" s="161" t="e">
        <f t="shared" si="525"/>
        <v>#DIV/0!</v>
      </c>
      <c r="AT774" s="107">
        <f t="shared" si="526"/>
        <v>0</v>
      </c>
      <c r="AU774" s="161" t="e">
        <f t="shared" si="527"/>
        <v>#DIV/0!</v>
      </c>
      <c r="AV774" s="161" t="e">
        <f t="shared" si="528"/>
        <v>#DIV/0!</v>
      </c>
      <c r="AW774" s="161" t="e">
        <f t="shared" si="529"/>
        <v>#DIV/0!</v>
      </c>
      <c r="AX774" s="161" t="e">
        <f t="shared" si="530"/>
        <v>#DIV/0!</v>
      </c>
      <c r="AY774" s="161" t="e">
        <f t="shared" si="531"/>
        <v>#DIV/0!</v>
      </c>
      <c r="AZ774" s="107">
        <f t="shared" si="532"/>
        <v>0</v>
      </c>
      <c r="BA774" s="161" t="e">
        <f t="shared" si="533"/>
        <v>#DIV/0!</v>
      </c>
      <c r="BB774" s="161" t="e">
        <f t="shared" si="534"/>
        <v>#DIV/0!</v>
      </c>
      <c r="BC774" s="161" t="e">
        <f t="shared" si="535"/>
        <v>#DIV/0!</v>
      </c>
      <c r="BD774" s="161" t="e">
        <f t="shared" si="536"/>
        <v>#DIV/0!</v>
      </c>
      <c r="BE774" s="161" t="e">
        <f t="shared" si="537"/>
        <v>#DIV/0!</v>
      </c>
      <c r="BF774" s="107">
        <f t="shared" si="538"/>
        <v>0</v>
      </c>
      <c r="BG774" s="161" t="e">
        <f t="shared" si="539"/>
        <v>#DIV/0!</v>
      </c>
      <c r="BH774" s="161" t="e">
        <f t="shared" si="540"/>
        <v>#DIV/0!</v>
      </c>
      <c r="BI774" s="161" t="e">
        <f t="shared" si="541"/>
        <v>#DIV/0!</v>
      </c>
      <c r="BJ774" s="161" t="e">
        <f t="shared" si="542"/>
        <v>#DIV/0!</v>
      </c>
      <c r="BK774" s="161" t="e">
        <f t="shared" si="543"/>
        <v>#DIV/0!</v>
      </c>
      <c r="BL774" s="107">
        <f t="shared" si="544"/>
        <v>0</v>
      </c>
      <c r="BM774" s="161" t="e">
        <f t="shared" si="545"/>
        <v>#DIV/0!</v>
      </c>
      <c r="BN774" s="161" t="e">
        <f t="shared" si="546"/>
        <v>#DIV/0!</v>
      </c>
      <c r="BO774" s="161" t="e">
        <f t="shared" si="547"/>
        <v>#DIV/0!</v>
      </c>
      <c r="BP774" s="161" t="e">
        <f t="shared" si="548"/>
        <v>#DIV/0!</v>
      </c>
      <c r="BQ774" s="161" t="e">
        <f t="shared" si="549"/>
        <v>#DIV/0!</v>
      </c>
      <c r="BR774" s="107">
        <f t="shared" si="550"/>
        <v>0</v>
      </c>
      <c r="BS774" s="161" t="e">
        <f t="shared" si="551"/>
        <v>#DIV/0!</v>
      </c>
      <c r="BT774" s="161" t="e">
        <f t="shared" si="552"/>
        <v>#DIV/0!</v>
      </c>
      <c r="BU774" s="161" t="e">
        <f t="shared" si="553"/>
        <v>#DIV/0!</v>
      </c>
      <c r="BV774" s="161" t="e">
        <f t="shared" si="554"/>
        <v>#DIV/0!</v>
      </c>
      <c r="BW774" s="161" t="e">
        <f t="shared" si="555"/>
        <v>#DIV/0!</v>
      </c>
      <c r="BX774" s="107">
        <f t="shared" si="556"/>
        <v>0</v>
      </c>
      <c r="BZ774" s="40" t="e">
        <f>VLOOKUP(I774,Lists!$D$2:$D$19,1,FALSE)</f>
        <v>#N/A</v>
      </c>
      <c r="CA774" s="40" t="e">
        <f>VLOOKUP($I774,Blends!$B$2:$B$115,1,FALSE)</f>
        <v>#N/A</v>
      </c>
      <c r="CC774" s="218">
        <f>ROUND(IF($I774="Other HFC Blend",(Z774*$L774*SUMIF(Lists!$E$2:$E$133,'Quarterly Information'!$K774,Exchange_Value)+Z774*$N774*SUMIF(Lists!$E$2:$E$133,'Quarterly Information'!$M774,Exchange_Value)+Z774*$P774*SUMIF(Lists!$E$2:$E$133,'Quarterly Information'!$O774,Exchange_Value)+Z774*$R774*SUMIF(Lists!$E$2:$E$133,'Quarterly Information'!$Q774,Exchange_Value)+Z774*$T774*SUMIF(Lists!$E$2:$E$133,'Quarterly Information'!$S774,Exchange_Value))/1000,Z774*SUMIF(Lists!$E$2:$E$133,$I774,Exchange_Value)/1000),1)</f>
        <v>0</v>
      </c>
      <c r="CD774" s="218">
        <f>ROUND(IF($I774="Other HFC Blend",(AA774*$L774*SUMIF(Lists!$E$2:$E$133,'Quarterly Information'!$K774,Exchange_Value)+AA774*$N774*SUMIF(Lists!$E$2:$E$133,'Quarterly Information'!$M774,Exchange_Value)+AA774*$P774*SUMIF(Lists!$E$2:$E$133,'Quarterly Information'!$O774,Exchange_Value)+AA774*$R774*SUMIF(Lists!$E$2:$E$133,'Quarterly Information'!$Q774,Exchange_Value)+AA774*$T774*SUMIF(Lists!$E$2:$E$133,'Quarterly Information'!$S774,Exchange_Value))/1000,AA774*SUMIF(Lists!$E$2:$E$133,$I774,Exchange_Value)/1000),1)</f>
        <v>0</v>
      </c>
      <c r="CE774" s="218">
        <f>ROUND(IF($I774="Other HFC Blend",(AB774*$L774*SUMIF(Lists!$E$2:$E$133,'Quarterly Information'!$K774,Exchange_Value)+AB774*$N774*SUMIF(Lists!$E$2:$E$133,'Quarterly Information'!$M774,Exchange_Value)+AB774*$P774*SUMIF(Lists!$E$2:$E$133,'Quarterly Information'!$O774,Exchange_Value)+AB774*$R774*SUMIF(Lists!$E$2:$E$133,'Quarterly Information'!$Q774,Exchange_Value)+AB774*$T774*SUMIF(Lists!$E$2:$E$133,'Quarterly Information'!$S774,Exchange_Value))/1000,AB774*SUMIF(Lists!$E$2:$E$133,$I774,Exchange_Value)/1000),1)</f>
        <v>0</v>
      </c>
      <c r="CF774" s="218">
        <f>ROUND(IF($I774="Other HFC Blend",(AC774*$L774*SUMIF(Lists!$E$2:$E$133,'Quarterly Information'!$K774,Exchange_Value)+AC774*$N774*SUMIF(Lists!$E$2:$E$133,'Quarterly Information'!$M774,Exchange_Value)+AC774*$P774*SUMIF(Lists!$E$2:$E$133,'Quarterly Information'!$O774,Exchange_Value)+AC774*$R774*SUMIF(Lists!$E$2:$E$133,'Quarterly Information'!$Q774,Exchange_Value)+AC774*$T774*SUMIF(Lists!$E$2:$E$133,'Quarterly Information'!$S774,Exchange_Value))/1000,AC774*SUMIF(Lists!$E$2:$E$133,$I774,Exchange_Value)/1000),1)</f>
        <v>0</v>
      </c>
      <c r="CG774" s="218">
        <f>ROUND(IF($I774="Other HFC Blend",(AD774*$L774*SUMIF(Lists!$E$2:$E$133,'Quarterly Information'!$K774,Exchange_Value)+AD774*$N774*SUMIF(Lists!$E$2:$E$133,'Quarterly Information'!$M774,Exchange_Value)+AD774*$P774*SUMIF(Lists!$E$2:$E$133,'Quarterly Information'!$O774,Exchange_Value)+AD774*$R774*SUMIF(Lists!$E$2:$E$133,'Quarterly Information'!$Q774,Exchange_Value)+AD774*$T774*SUMIF(Lists!$E$2:$E$133,'Quarterly Information'!$S774,Exchange_Value))/1000,AD774*SUMIF(Lists!$E$2:$E$133,$I774,Exchange_Value)/1000),1)</f>
        <v>0</v>
      </c>
      <c r="CH774" s="218">
        <f>ROUND(IF($I774="Other HFC Blend",(AE774*$L774*SUMIF(Lists!$E$2:$E$133,'Quarterly Information'!$K774,Exchange_Value)+AE774*$N774*SUMIF(Lists!$E$2:$E$133,'Quarterly Information'!$M774,Exchange_Value)+AE774*$P774*SUMIF(Lists!$E$2:$E$133,'Quarterly Information'!$O774,Exchange_Value)+AE774*$R774*SUMIF(Lists!$E$2:$E$133,'Quarterly Information'!$Q774,Exchange_Value)+AE774*$T774*SUMIF(Lists!$E$2:$E$133,'Quarterly Information'!$S774,Exchange_Value))/1000,AE774*SUMIF(Lists!$E$2:$E$133,$I774,Exchange_Value)/1000),1)</f>
        <v>0</v>
      </c>
      <c r="CI774" s="218">
        <f>ROUND(IF($I774="Other HFC Blend",(AF774*$L774*SUMIF(Lists!$E$2:$E$133,'Quarterly Information'!$K774,Exchange_Value)+AF774*$N774*SUMIF(Lists!$E$2:$E$133,'Quarterly Information'!$M774,Exchange_Value)+AF774*$P774*SUMIF(Lists!$E$2:$E$133,'Quarterly Information'!$O774,Exchange_Value)+AF774*$R774*SUMIF(Lists!$E$2:$E$133,'Quarterly Information'!$Q774,Exchange_Value)+AF774*$T774*SUMIF(Lists!$E$2:$E$133,'Quarterly Information'!$S774,Exchange_Value))/1000,AF774*SUMIF(Lists!$E$2:$E$133,$I774,Exchange_Value)/1000),1)</f>
        <v>0</v>
      </c>
    </row>
    <row r="775" spans="1:87" ht="14" x14ac:dyDescent="0.25">
      <c r="A775" s="39">
        <v>733</v>
      </c>
      <c r="B775" s="90" t="str">
        <f t="shared" si="514"/>
        <v/>
      </c>
      <c r="C775" s="159"/>
      <c r="D775" s="91"/>
      <c r="E775" s="174"/>
      <c r="F775" s="92"/>
      <c r="G775" s="93"/>
      <c r="H775" s="94"/>
      <c r="I775" s="92"/>
      <c r="J775" s="200"/>
      <c r="K775" s="210"/>
      <c r="L775" s="95"/>
      <c r="M775" s="92"/>
      <c r="N775" s="95"/>
      <c r="O775" s="92"/>
      <c r="P775" s="95"/>
      <c r="Q775" s="128"/>
      <c r="R775" s="95"/>
      <c r="S775" s="128"/>
      <c r="T775" s="211"/>
      <c r="U775" s="203"/>
      <c r="V775" s="92"/>
      <c r="W775" s="96"/>
      <c r="X775" s="92"/>
      <c r="Y775" s="220"/>
      <c r="Z775" s="226"/>
      <c r="AA775" s="165"/>
      <c r="AB775" s="165"/>
      <c r="AC775" s="165"/>
      <c r="AD775" s="165"/>
      <c r="AE775" s="165"/>
      <c r="AF775" s="168"/>
      <c r="AG775"/>
      <c r="AH775" s="107">
        <f t="shared" si="516"/>
        <v>0</v>
      </c>
      <c r="AI775" s="107">
        <f t="shared" si="517"/>
        <v>0</v>
      </c>
      <c r="AJ775" s="107">
        <f t="shared" si="518"/>
        <v>0</v>
      </c>
      <c r="AK775" s="107">
        <f t="shared" si="519"/>
        <v>0</v>
      </c>
      <c r="AL775" s="107">
        <f t="shared" si="520"/>
        <v>0</v>
      </c>
      <c r="AM775" s="107">
        <f t="shared" si="515"/>
        <v>0</v>
      </c>
      <c r="AO775" s="161" t="e">
        <f t="shared" si="521"/>
        <v>#DIV/0!</v>
      </c>
      <c r="AP775" s="161" t="e">
        <f t="shared" si="522"/>
        <v>#DIV/0!</v>
      </c>
      <c r="AQ775" s="161" t="e">
        <f t="shared" si="523"/>
        <v>#DIV/0!</v>
      </c>
      <c r="AR775" s="161" t="e">
        <f t="shared" si="524"/>
        <v>#DIV/0!</v>
      </c>
      <c r="AS775" s="161" t="e">
        <f t="shared" si="525"/>
        <v>#DIV/0!</v>
      </c>
      <c r="AT775" s="107">
        <f t="shared" si="526"/>
        <v>0</v>
      </c>
      <c r="AU775" s="161" t="e">
        <f t="shared" si="527"/>
        <v>#DIV/0!</v>
      </c>
      <c r="AV775" s="161" t="e">
        <f t="shared" si="528"/>
        <v>#DIV/0!</v>
      </c>
      <c r="AW775" s="161" t="e">
        <f t="shared" si="529"/>
        <v>#DIV/0!</v>
      </c>
      <c r="AX775" s="161" t="e">
        <f t="shared" si="530"/>
        <v>#DIV/0!</v>
      </c>
      <c r="AY775" s="161" t="e">
        <f t="shared" si="531"/>
        <v>#DIV/0!</v>
      </c>
      <c r="AZ775" s="107">
        <f t="shared" si="532"/>
        <v>0</v>
      </c>
      <c r="BA775" s="161" t="e">
        <f t="shared" si="533"/>
        <v>#DIV/0!</v>
      </c>
      <c r="BB775" s="161" t="e">
        <f t="shared" si="534"/>
        <v>#DIV/0!</v>
      </c>
      <c r="BC775" s="161" t="e">
        <f t="shared" si="535"/>
        <v>#DIV/0!</v>
      </c>
      <c r="BD775" s="161" t="e">
        <f t="shared" si="536"/>
        <v>#DIV/0!</v>
      </c>
      <c r="BE775" s="161" t="e">
        <f t="shared" si="537"/>
        <v>#DIV/0!</v>
      </c>
      <c r="BF775" s="107">
        <f t="shared" si="538"/>
        <v>0</v>
      </c>
      <c r="BG775" s="161" t="e">
        <f t="shared" si="539"/>
        <v>#DIV/0!</v>
      </c>
      <c r="BH775" s="161" t="e">
        <f t="shared" si="540"/>
        <v>#DIV/0!</v>
      </c>
      <c r="BI775" s="161" t="e">
        <f t="shared" si="541"/>
        <v>#DIV/0!</v>
      </c>
      <c r="BJ775" s="161" t="e">
        <f t="shared" si="542"/>
        <v>#DIV/0!</v>
      </c>
      <c r="BK775" s="161" t="e">
        <f t="shared" si="543"/>
        <v>#DIV/0!</v>
      </c>
      <c r="BL775" s="107">
        <f t="shared" si="544"/>
        <v>0</v>
      </c>
      <c r="BM775" s="161" t="e">
        <f t="shared" si="545"/>
        <v>#DIV/0!</v>
      </c>
      <c r="BN775" s="161" t="e">
        <f t="shared" si="546"/>
        <v>#DIV/0!</v>
      </c>
      <c r="BO775" s="161" t="e">
        <f t="shared" si="547"/>
        <v>#DIV/0!</v>
      </c>
      <c r="BP775" s="161" t="e">
        <f t="shared" si="548"/>
        <v>#DIV/0!</v>
      </c>
      <c r="BQ775" s="161" t="e">
        <f t="shared" si="549"/>
        <v>#DIV/0!</v>
      </c>
      <c r="BR775" s="107">
        <f t="shared" si="550"/>
        <v>0</v>
      </c>
      <c r="BS775" s="161" t="e">
        <f t="shared" si="551"/>
        <v>#DIV/0!</v>
      </c>
      <c r="BT775" s="161" t="e">
        <f t="shared" si="552"/>
        <v>#DIV/0!</v>
      </c>
      <c r="BU775" s="161" t="e">
        <f t="shared" si="553"/>
        <v>#DIV/0!</v>
      </c>
      <c r="BV775" s="161" t="e">
        <f t="shared" si="554"/>
        <v>#DIV/0!</v>
      </c>
      <c r="BW775" s="161" t="e">
        <f t="shared" si="555"/>
        <v>#DIV/0!</v>
      </c>
      <c r="BX775" s="107">
        <f t="shared" si="556"/>
        <v>0</v>
      </c>
      <c r="BZ775" s="40" t="e">
        <f>VLOOKUP(I775,Lists!$D$2:$D$19,1,FALSE)</f>
        <v>#N/A</v>
      </c>
      <c r="CA775" s="40" t="e">
        <f>VLOOKUP($I775,Blends!$B$2:$B$115,1,FALSE)</f>
        <v>#N/A</v>
      </c>
      <c r="CC775" s="218">
        <f>ROUND(IF($I775="Other HFC Blend",(Z775*$L775*SUMIF(Lists!$E$2:$E$133,'Quarterly Information'!$K775,Exchange_Value)+Z775*$N775*SUMIF(Lists!$E$2:$E$133,'Quarterly Information'!$M775,Exchange_Value)+Z775*$P775*SUMIF(Lists!$E$2:$E$133,'Quarterly Information'!$O775,Exchange_Value)+Z775*$R775*SUMIF(Lists!$E$2:$E$133,'Quarterly Information'!$Q775,Exchange_Value)+Z775*$T775*SUMIF(Lists!$E$2:$E$133,'Quarterly Information'!$S775,Exchange_Value))/1000,Z775*SUMIF(Lists!$E$2:$E$133,$I775,Exchange_Value)/1000),1)</f>
        <v>0</v>
      </c>
      <c r="CD775" s="218">
        <f>ROUND(IF($I775="Other HFC Blend",(AA775*$L775*SUMIF(Lists!$E$2:$E$133,'Quarterly Information'!$K775,Exchange_Value)+AA775*$N775*SUMIF(Lists!$E$2:$E$133,'Quarterly Information'!$M775,Exchange_Value)+AA775*$P775*SUMIF(Lists!$E$2:$E$133,'Quarterly Information'!$O775,Exchange_Value)+AA775*$R775*SUMIF(Lists!$E$2:$E$133,'Quarterly Information'!$Q775,Exchange_Value)+AA775*$T775*SUMIF(Lists!$E$2:$E$133,'Quarterly Information'!$S775,Exchange_Value))/1000,AA775*SUMIF(Lists!$E$2:$E$133,$I775,Exchange_Value)/1000),1)</f>
        <v>0</v>
      </c>
      <c r="CE775" s="218">
        <f>ROUND(IF($I775="Other HFC Blend",(AB775*$L775*SUMIF(Lists!$E$2:$E$133,'Quarterly Information'!$K775,Exchange_Value)+AB775*$N775*SUMIF(Lists!$E$2:$E$133,'Quarterly Information'!$M775,Exchange_Value)+AB775*$P775*SUMIF(Lists!$E$2:$E$133,'Quarterly Information'!$O775,Exchange_Value)+AB775*$R775*SUMIF(Lists!$E$2:$E$133,'Quarterly Information'!$Q775,Exchange_Value)+AB775*$T775*SUMIF(Lists!$E$2:$E$133,'Quarterly Information'!$S775,Exchange_Value))/1000,AB775*SUMIF(Lists!$E$2:$E$133,$I775,Exchange_Value)/1000),1)</f>
        <v>0</v>
      </c>
      <c r="CF775" s="218">
        <f>ROUND(IF($I775="Other HFC Blend",(AC775*$L775*SUMIF(Lists!$E$2:$E$133,'Quarterly Information'!$K775,Exchange_Value)+AC775*$N775*SUMIF(Lists!$E$2:$E$133,'Quarterly Information'!$M775,Exchange_Value)+AC775*$P775*SUMIF(Lists!$E$2:$E$133,'Quarterly Information'!$O775,Exchange_Value)+AC775*$R775*SUMIF(Lists!$E$2:$E$133,'Quarterly Information'!$Q775,Exchange_Value)+AC775*$T775*SUMIF(Lists!$E$2:$E$133,'Quarterly Information'!$S775,Exchange_Value))/1000,AC775*SUMIF(Lists!$E$2:$E$133,$I775,Exchange_Value)/1000),1)</f>
        <v>0</v>
      </c>
      <c r="CG775" s="218">
        <f>ROUND(IF($I775="Other HFC Blend",(AD775*$L775*SUMIF(Lists!$E$2:$E$133,'Quarterly Information'!$K775,Exchange_Value)+AD775*$N775*SUMIF(Lists!$E$2:$E$133,'Quarterly Information'!$M775,Exchange_Value)+AD775*$P775*SUMIF(Lists!$E$2:$E$133,'Quarterly Information'!$O775,Exchange_Value)+AD775*$R775*SUMIF(Lists!$E$2:$E$133,'Quarterly Information'!$Q775,Exchange_Value)+AD775*$T775*SUMIF(Lists!$E$2:$E$133,'Quarterly Information'!$S775,Exchange_Value))/1000,AD775*SUMIF(Lists!$E$2:$E$133,$I775,Exchange_Value)/1000),1)</f>
        <v>0</v>
      </c>
      <c r="CH775" s="218">
        <f>ROUND(IF($I775="Other HFC Blend",(AE775*$L775*SUMIF(Lists!$E$2:$E$133,'Quarterly Information'!$K775,Exchange_Value)+AE775*$N775*SUMIF(Lists!$E$2:$E$133,'Quarterly Information'!$M775,Exchange_Value)+AE775*$P775*SUMIF(Lists!$E$2:$E$133,'Quarterly Information'!$O775,Exchange_Value)+AE775*$R775*SUMIF(Lists!$E$2:$E$133,'Quarterly Information'!$Q775,Exchange_Value)+AE775*$T775*SUMIF(Lists!$E$2:$E$133,'Quarterly Information'!$S775,Exchange_Value))/1000,AE775*SUMIF(Lists!$E$2:$E$133,$I775,Exchange_Value)/1000),1)</f>
        <v>0</v>
      </c>
      <c r="CI775" s="218">
        <f>ROUND(IF($I775="Other HFC Blend",(AF775*$L775*SUMIF(Lists!$E$2:$E$133,'Quarterly Information'!$K775,Exchange_Value)+AF775*$N775*SUMIF(Lists!$E$2:$E$133,'Quarterly Information'!$M775,Exchange_Value)+AF775*$P775*SUMIF(Lists!$E$2:$E$133,'Quarterly Information'!$O775,Exchange_Value)+AF775*$R775*SUMIF(Lists!$E$2:$E$133,'Quarterly Information'!$Q775,Exchange_Value)+AF775*$T775*SUMIF(Lists!$E$2:$E$133,'Quarterly Information'!$S775,Exchange_Value))/1000,AF775*SUMIF(Lists!$E$2:$E$133,$I775,Exchange_Value)/1000),1)</f>
        <v>0</v>
      </c>
    </row>
    <row r="776" spans="1:87" ht="14" x14ac:dyDescent="0.25">
      <c r="A776" s="39">
        <v>734</v>
      </c>
      <c r="B776" s="90" t="str">
        <f t="shared" si="514"/>
        <v/>
      </c>
      <c r="C776" s="159"/>
      <c r="D776" s="91"/>
      <c r="E776" s="174"/>
      <c r="F776" s="92"/>
      <c r="G776" s="93"/>
      <c r="H776" s="94"/>
      <c r="I776" s="92"/>
      <c r="J776" s="200"/>
      <c r="K776" s="210"/>
      <c r="L776" s="95"/>
      <c r="M776" s="92"/>
      <c r="N776" s="95"/>
      <c r="O776" s="92"/>
      <c r="P776" s="95"/>
      <c r="Q776" s="128"/>
      <c r="R776" s="95"/>
      <c r="S776" s="128"/>
      <c r="T776" s="211"/>
      <c r="U776" s="203"/>
      <c r="V776" s="92"/>
      <c r="W776" s="96"/>
      <c r="X776" s="92"/>
      <c r="Y776" s="220"/>
      <c r="Z776" s="226"/>
      <c r="AA776" s="165"/>
      <c r="AB776" s="165"/>
      <c r="AC776" s="165"/>
      <c r="AD776" s="165"/>
      <c r="AE776" s="165"/>
      <c r="AF776" s="168"/>
      <c r="AG776"/>
      <c r="AH776" s="107">
        <f t="shared" si="516"/>
        <v>0</v>
      </c>
      <c r="AI776" s="107">
        <f t="shared" si="517"/>
        <v>0</v>
      </c>
      <c r="AJ776" s="107">
        <f t="shared" si="518"/>
        <v>0</v>
      </c>
      <c r="AK776" s="107">
        <f t="shared" si="519"/>
        <v>0</v>
      </c>
      <c r="AL776" s="107">
        <f t="shared" si="520"/>
        <v>0</v>
      </c>
      <c r="AM776" s="107">
        <f t="shared" si="515"/>
        <v>0</v>
      </c>
      <c r="AO776" s="161" t="e">
        <f t="shared" si="521"/>
        <v>#DIV/0!</v>
      </c>
      <c r="AP776" s="161" t="e">
        <f t="shared" si="522"/>
        <v>#DIV/0!</v>
      </c>
      <c r="AQ776" s="161" t="e">
        <f t="shared" si="523"/>
        <v>#DIV/0!</v>
      </c>
      <c r="AR776" s="161" t="e">
        <f t="shared" si="524"/>
        <v>#DIV/0!</v>
      </c>
      <c r="AS776" s="161" t="e">
        <f t="shared" si="525"/>
        <v>#DIV/0!</v>
      </c>
      <c r="AT776" s="107">
        <f t="shared" si="526"/>
        <v>0</v>
      </c>
      <c r="AU776" s="161" t="e">
        <f t="shared" si="527"/>
        <v>#DIV/0!</v>
      </c>
      <c r="AV776" s="161" t="e">
        <f t="shared" si="528"/>
        <v>#DIV/0!</v>
      </c>
      <c r="AW776" s="161" t="e">
        <f t="shared" si="529"/>
        <v>#DIV/0!</v>
      </c>
      <c r="AX776" s="161" t="e">
        <f t="shared" si="530"/>
        <v>#DIV/0!</v>
      </c>
      <c r="AY776" s="161" t="e">
        <f t="shared" si="531"/>
        <v>#DIV/0!</v>
      </c>
      <c r="AZ776" s="107">
        <f t="shared" si="532"/>
        <v>0</v>
      </c>
      <c r="BA776" s="161" t="e">
        <f t="shared" si="533"/>
        <v>#DIV/0!</v>
      </c>
      <c r="BB776" s="161" t="e">
        <f t="shared" si="534"/>
        <v>#DIV/0!</v>
      </c>
      <c r="BC776" s="161" t="e">
        <f t="shared" si="535"/>
        <v>#DIV/0!</v>
      </c>
      <c r="BD776" s="161" t="e">
        <f t="shared" si="536"/>
        <v>#DIV/0!</v>
      </c>
      <c r="BE776" s="161" t="e">
        <f t="shared" si="537"/>
        <v>#DIV/0!</v>
      </c>
      <c r="BF776" s="107">
        <f t="shared" si="538"/>
        <v>0</v>
      </c>
      <c r="BG776" s="161" t="e">
        <f t="shared" si="539"/>
        <v>#DIV/0!</v>
      </c>
      <c r="BH776" s="161" t="e">
        <f t="shared" si="540"/>
        <v>#DIV/0!</v>
      </c>
      <c r="BI776" s="161" t="e">
        <f t="shared" si="541"/>
        <v>#DIV/0!</v>
      </c>
      <c r="BJ776" s="161" t="e">
        <f t="shared" si="542"/>
        <v>#DIV/0!</v>
      </c>
      <c r="BK776" s="161" t="e">
        <f t="shared" si="543"/>
        <v>#DIV/0!</v>
      </c>
      <c r="BL776" s="107">
        <f t="shared" si="544"/>
        <v>0</v>
      </c>
      <c r="BM776" s="161" t="e">
        <f t="shared" si="545"/>
        <v>#DIV/0!</v>
      </c>
      <c r="BN776" s="161" t="e">
        <f t="shared" si="546"/>
        <v>#DIV/0!</v>
      </c>
      <c r="BO776" s="161" t="e">
        <f t="shared" si="547"/>
        <v>#DIV/0!</v>
      </c>
      <c r="BP776" s="161" t="e">
        <f t="shared" si="548"/>
        <v>#DIV/0!</v>
      </c>
      <c r="BQ776" s="161" t="e">
        <f t="shared" si="549"/>
        <v>#DIV/0!</v>
      </c>
      <c r="BR776" s="107">
        <f t="shared" si="550"/>
        <v>0</v>
      </c>
      <c r="BS776" s="161" t="e">
        <f t="shared" si="551"/>
        <v>#DIV/0!</v>
      </c>
      <c r="BT776" s="161" t="e">
        <f t="shared" si="552"/>
        <v>#DIV/0!</v>
      </c>
      <c r="BU776" s="161" t="e">
        <f t="shared" si="553"/>
        <v>#DIV/0!</v>
      </c>
      <c r="BV776" s="161" t="e">
        <f t="shared" si="554"/>
        <v>#DIV/0!</v>
      </c>
      <c r="BW776" s="161" t="e">
        <f t="shared" si="555"/>
        <v>#DIV/0!</v>
      </c>
      <c r="BX776" s="107">
        <f t="shared" si="556"/>
        <v>0</v>
      </c>
      <c r="BZ776" s="40" t="e">
        <f>VLOOKUP(I776,Lists!$D$2:$D$19,1,FALSE)</f>
        <v>#N/A</v>
      </c>
      <c r="CA776" s="40" t="e">
        <f>VLOOKUP($I776,Blends!$B$2:$B$115,1,FALSE)</f>
        <v>#N/A</v>
      </c>
      <c r="CC776" s="218">
        <f>ROUND(IF($I776="Other HFC Blend",(Z776*$L776*SUMIF(Lists!$E$2:$E$133,'Quarterly Information'!$K776,Exchange_Value)+Z776*$N776*SUMIF(Lists!$E$2:$E$133,'Quarterly Information'!$M776,Exchange_Value)+Z776*$P776*SUMIF(Lists!$E$2:$E$133,'Quarterly Information'!$O776,Exchange_Value)+Z776*$R776*SUMIF(Lists!$E$2:$E$133,'Quarterly Information'!$Q776,Exchange_Value)+Z776*$T776*SUMIF(Lists!$E$2:$E$133,'Quarterly Information'!$S776,Exchange_Value))/1000,Z776*SUMIF(Lists!$E$2:$E$133,$I776,Exchange_Value)/1000),1)</f>
        <v>0</v>
      </c>
      <c r="CD776" s="218">
        <f>ROUND(IF($I776="Other HFC Blend",(AA776*$L776*SUMIF(Lists!$E$2:$E$133,'Quarterly Information'!$K776,Exchange_Value)+AA776*$N776*SUMIF(Lists!$E$2:$E$133,'Quarterly Information'!$M776,Exchange_Value)+AA776*$P776*SUMIF(Lists!$E$2:$E$133,'Quarterly Information'!$O776,Exchange_Value)+AA776*$R776*SUMIF(Lists!$E$2:$E$133,'Quarterly Information'!$Q776,Exchange_Value)+AA776*$T776*SUMIF(Lists!$E$2:$E$133,'Quarterly Information'!$S776,Exchange_Value))/1000,AA776*SUMIF(Lists!$E$2:$E$133,$I776,Exchange_Value)/1000),1)</f>
        <v>0</v>
      </c>
      <c r="CE776" s="218">
        <f>ROUND(IF($I776="Other HFC Blend",(AB776*$L776*SUMIF(Lists!$E$2:$E$133,'Quarterly Information'!$K776,Exchange_Value)+AB776*$N776*SUMIF(Lists!$E$2:$E$133,'Quarterly Information'!$M776,Exchange_Value)+AB776*$P776*SUMIF(Lists!$E$2:$E$133,'Quarterly Information'!$O776,Exchange_Value)+AB776*$R776*SUMIF(Lists!$E$2:$E$133,'Quarterly Information'!$Q776,Exchange_Value)+AB776*$T776*SUMIF(Lists!$E$2:$E$133,'Quarterly Information'!$S776,Exchange_Value))/1000,AB776*SUMIF(Lists!$E$2:$E$133,$I776,Exchange_Value)/1000),1)</f>
        <v>0</v>
      </c>
      <c r="CF776" s="218">
        <f>ROUND(IF($I776="Other HFC Blend",(AC776*$L776*SUMIF(Lists!$E$2:$E$133,'Quarterly Information'!$K776,Exchange_Value)+AC776*$N776*SUMIF(Lists!$E$2:$E$133,'Quarterly Information'!$M776,Exchange_Value)+AC776*$P776*SUMIF(Lists!$E$2:$E$133,'Quarterly Information'!$O776,Exchange_Value)+AC776*$R776*SUMIF(Lists!$E$2:$E$133,'Quarterly Information'!$Q776,Exchange_Value)+AC776*$T776*SUMIF(Lists!$E$2:$E$133,'Quarterly Information'!$S776,Exchange_Value))/1000,AC776*SUMIF(Lists!$E$2:$E$133,$I776,Exchange_Value)/1000),1)</f>
        <v>0</v>
      </c>
      <c r="CG776" s="218">
        <f>ROUND(IF($I776="Other HFC Blend",(AD776*$L776*SUMIF(Lists!$E$2:$E$133,'Quarterly Information'!$K776,Exchange_Value)+AD776*$N776*SUMIF(Lists!$E$2:$E$133,'Quarterly Information'!$M776,Exchange_Value)+AD776*$P776*SUMIF(Lists!$E$2:$E$133,'Quarterly Information'!$O776,Exchange_Value)+AD776*$R776*SUMIF(Lists!$E$2:$E$133,'Quarterly Information'!$Q776,Exchange_Value)+AD776*$T776*SUMIF(Lists!$E$2:$E$133,'Quarterly Information'!$S776,Exchange_Value))/1000,AD776*SUMIF(Lists!$E$2:$E$133,$I776,Exchange_Value)/1000),1)</f>
        <v>0</v>
      </c>
      <c r="CH776" s="218">
        <f>ROUND(IF($I776="Other HFC Blend",(AE776*$L776*SUMIF(Lists!$E$2:$E$133,'Quarterly Information'!$K776,Exchange_Value)+AE776*$N776*SUMIF(Lists!$E$2:$E$133,'Quarterly Information'!$M776,Exchange_Value)+AE776*$P776*SUMIF(Lists!$E$2:$E$133,'Quarterly Information'!$O776,Exchange_Value)+AE776*$R776*SUMIF(Lists!$E$2:$E$133,'Quarterly Information'!$Q776,Exchange_Value)+AE776*$T776*SUMIF(Lists!$E$2:$E$133,'Quarterly Information'!$S776,Exchange_Value))/1000,AE776*SUMIF(Lists!$E$2:$E$133,$I776,Exchange_Value)/1000),1)</f>
        <v>0</v>
      </c>
      <c r="CI776" s="218">
        <f>ROUND(IF($I776="Other HFC Blend",(AF776*$L776*SUMIF(Lists!$E$2:$E$133,'Quarterly Information'!$K776,Exchange_Value)+AF776*$N776*SUMIF(Lists!$E$2:$E$133,'Quarterly Information'!$M776,Exchange_Value)+AF776*$P776*SUMIF(Lists!$E$2:$E$133,'Quarterly Information'!$O776,Exchange_Value)+AF776*$R776*SUMIF(Lists!$E$2:$E$133,'Quarterly Information'!$Q776,Exchange_Value)+AF776*$T776*SUMIF(Lists!$E$2:$E$133,'Quarterly Information'!$S776,Exchange_Value))/1000,AF776*SUMIF(Lists!$E$2:$E$133,$I776,Exchange_Value)/1000),1)</f>
        <v>0</v>
      </c>
    </row>
    <row r="777" spans="1:87" ht="14" x14ac:dyDescent="0.25">
      <c r="A777" s="39">
        <v>735</v>
      </c>
      <c r="B777" s="90" t="str">
        <f t="shared" si="514"/>
        <v/>
      </c>
      <c r="C777" s="159"/>
      <c r="D777" s="91"/>
      <c r="E777" s="174"/>
      <c r="F777" s="92"/>
      <c r="G777" s="93"/>
      <c r="H777" s="94"/>
      <c r="I777" s="92"/>
      <c r="J777" s="200"/>
      <c r="K777" s="210"/>
      <c r="L777" s="95"/>
      <c r="M777" s="92"/>
      <c r="N777" s="95"/>
      <c r="O777" s="92"/>
      <c r="P777" s="95"/>
      <c r="Q777" s="128"/>
      <c r="R777" s="95"/>
      <c r="S777" s="128"/>
      <c r="T777" s="211"/>
      <c r="U777" s="203"/>
      <c r="V777" s="92"/>
      <c r="W777" s="96"/>
      <c r="X777" s="92"/>
      <c r="Y777" s="220"/>
      <c r="Z777" s="226"/>
      <c r="AA777" s="165"/>
      <c r="AB777" s="165"/>
      <c r="AC777" s="165"/>
      <c r="AD777" s="165"/>
      <c r="AE777" s="165"/>
      <c r="AF777" s="168"/>
      <c r="AG777"/>
      <c r="AH777" s="107">
        <f t="shared" si="516"/>
        <v>0</v>
      </c>
      <c r="AI777" s="107">
        <f t="shared" si="517"/>
        <v>0</v>
      </c>
      <c r="AJ777" s="107">
        <f t="shared" si="518"/>
        <v>0</v>
      </c>
      <c r="AK777" s="107">
        <f t="shared" si="519"/>
        <v>0</v>
      </c>
      <c r="AL777" s="107">
        <f t="shared" si="520"/>
        <v>0</v>
      </c>
      <c r="AM777" s="107">
        <f t="shared" si="515"/>
        <v>0</v>
      </c>
      <c r="AO777" s="161" t="e">
        <f t="shared" si="521"/>
        <v>#DIV/0!</v>
      </c>
      <c r="AP777" s="161" t="e">
        <f t="shared" si="522"/>
        <v>#DIV/0!</v>
      </c>
      <c r="AQ777" s="161" t="e">
        <f t="shared" si="523"/>
        <v>#DIV/0!</v>
      </c>
      <c r="AR777" s="161" t="e">
        <f t="shared" si="524"/>
        <v>#DIV/0!</v>
      </c>
      <c r="AS777" s="161" t="e">
        <f t="shared" si="525"/>
        <v>#DIV/0!</v>
      </c>
      <c r="AT777" s="107">
        <f t="shared" si="526"/>
        <v>0</v>
      </c>
      <c r="AU777" s="161" t="e">
        <f t="shared" si="527"/>
        <v>#DIV/0!</v>
      </c>
      <c r="AV777" s="161" t="e">
        <f t="shared" si="528"/>
        <v>#DIV/0!</v>
      </c>
      <c r="AW777" s="161" t="e">
        <f t="shared" si="529"/>
        <v>#DIV/0!</v>
      </c>
      <c r="AX777" s="161" t="e">
        <f t="shared" si="530"/>
        <v>#DIV/0!</v>
      </c>
      <c r="AY777" s="161" t="e">
        <f t="shared" si="531"/>
        <v>#DIV/0!</v>
      </c>
      <c r="AZ777" s="107">
        <f t="shared" si="532"/>
        <v>0</v>
      </c>
      <c r="BA777" s="161" t="e">
        <f t="shared" si="533"/>
        <v>#DIV/0!</v>
      </c>
      <c r="BB777" s="161" t="e">
        <f t="shared" si="534"/>
        <v>#DIV/0!</v>
      </c>
      <c r="BC777" s="161" t="e">
        <f t="shared" si="535"/>
        <v>#DIV/0!</v>
      </c>
      <c r="BD777" s="161" t="e">
        <f t="shared" si="536"/>
        <v>#DIV/0!</v>
      </c>
      <c r="BE777" s="161" t="e">
        <f t="shared" si="537"/>
        <v>#DIV/0!</v>
      </c>
      <c r="BF777" s="107">
        <f t="shared" si="538"/>
        <v>0</v>
      </c>
      <c r="BG777" s="161" t="e">
        <f t="shared" si="539"/>
        <v>#DIV/0!</v>
      </c>
      <c r="BH777" s="161" t="e">
        <f t="shared" si="540"/>
        <v>#DIV/0!</v>
      </c>
      <c r="BI777" s="161" t="e">
        <f t="shared" si="541"/>
        <v>#DIV/0!</v>
      </c>
      <c r="BJ777" s="161" t="e">
        <f t="shared" si="542"/>
        <v>#DIV/0!</v>
      </c>
      <c r="BK777" s="161" t="e">
        <f t="shared" si="543"/>
        <v>#DIV/0!</v>
      </c>
      <c r="BL777" s="107">
        <f t="shared" si="544"/>
        <v>0</v>
      </c>
      <c r="BM777" s="161" t="e">
        <f t="shared" si="545"/>
        <v>#DIV/0!</v>
      </c>
      <c r="BN777" s="161" t="e">
        <f t="shared" si="546"/>
        <v>#DIV/0!</v>
      </c>
      <c r="BO777" s="161" t="e">
        <f t="shared" si="547"/>
        <v>#DIV/0!</v>
      </c>
      <c r="BP777" s="161" t="e">
        <f t="shared" si="548"/>
        <v>#DIV/0!</v>
      </c>
      <c r="BQ777" s="161" t="e">
        <f t="shared" si="549"/>
        <v>#DIV/0!</v>
      </c>
      <c r="BR777" s="107">
        <f t="shared" si="550"/>
        <v>0</v>
      </c>
      <c r="BS777" s="161" t="e">
        <f t="shared" si="551"/>
        <v>#DIV/0!</v>
      </c>
      <c r="BT777" s="161" t="e">
        <f t="shared" si="552"/>
        <v>#DIV/0!</v>
      </c>
      <c r="BU777" s="161" t="e">
        <f t="shared" si="553"/>
        <v>#DIV/0!</v>
      </c>
      <c r="BV777" s="161" t="e">
        <f t="shared" si="554"/>
        <v>#DIV/0!</v>
      </c>
      <c r="BW777" s="161" t="e">
        <f t="shared" si="555"/>
        <v>#DIV/0!</v>
      </c>
      <c r="BX777" s="107">
        <f t="shared" si="556"/>
        <v>0</v>
      </c>
      <c r="BZ777" s="40" t="e">
        <f>VLOOKUP(I777,Lists!$D$2:$D$19,1,FALSE)</f>
        <v>#N/A</v>
      </c>
      <c r="CA777" s="40" t="e">
        <f>VLOOKUP($I777,Blends!$B$2:$B$115,1,FALSE)</f>
        <v>#N/A</v>
      </c>
      <c r="CC777" s="218">
        <f>ROUND(IF($I777="Other HFC Blend",(Z777*$L777*SUMIF(Lists!$E$2:$E$133,'Quarterly Information'!$K777,Exchange_Value)+Z777*$N777*SUMIF(Lists!$E$2:$E$133,'Quarterly Information'!$M777,Exchange_Value)+Z777*$P777*SUMIF(Lists!$E$2:$E$133,'Quarterly Information'!$O777,Exchange_Value)+Z777*$R777*SUMIF(Lists!$E$2:$E$133,'Quarterly Information'!$Q777,Exchange_Value)+Z777*$T777*SUMIF(Lists!$E$2:$E$133,'Quarterly Information'!$S777,Exchange_Value))/1000,Z777*SUMIF(Lists!$E$2:$E$133,$I777,Exchange_Value)/1000),1)</f>
        <v>0</v>
      </c>
      <c r="CD777" s="218">
        <f>ROUND(IF($I777="Other HFC Blend",(AA777*$L777*SUMIF(Lists!$E$2:$E$133,'Quarterly Information'!$K777,Exchange_Value)+AA777*$N777*SUMIF(Lists!$E$2:$E$133,'Quarterly Information'!$M777,Exchange_Value)+AA777*$P777*SUMIF(Lists!$E$2:$E$133,'Quarterly Information'!$O777,Exchange_Value)+AA777*$R777*SUMIF(Lists!$E$2:$E$133,'Quarterly Information'!$Q777,Exchange_Value)+AA777*$T777*SUMIF(Lists!$E$2:$E$133,'Quarterly Information'!$S777,Exchange_Value))/1000,AA777*SUMIF(Lists!$E$2:$E$133,$I777,Exchange_Value)/1000),1)</f>
        <v>0</v>
      </c>
      <c r="CE777" s="218">
        <f>ROUND(IF($I777="Other HFC Blend",(AB777*$L777*SUMIF(Lists!$E$2:$E$133,'Quarterly Information'!$K777,Exchange_Value)+AB777*$N777*SUMIF(Lists!$E$2:$E$133,'Quarterly Information'!$M777,Exchange_Value)+AB777*$P777*SUMIF(Lists!$E$2:$E$133,'Quarterly Information'!$O777,Exchange_Value)+AB777*$R777*SUMIF(Lists!$E$2:$E$133,'Quarterly Information'!$Q777,Exchange_Value)+AB777*$T777*SUMIF(Lists!$E$2:$E$133,'Quarterly Information'!$S777,Exchange_Value))/1000,AB777*SUMIF(Lists!$E$2:$E$133,$I777,Exchange_Value)/1000),1)</f>
        <v>0</v>
      </c>
      <c r="CF777" s="218">
        <f>ROUND(IF($I777="Other HFC Blend",(AC777*$L777*SUMIF(Lists!$E$2:$E$133,'Quarterly Information'!$K777,Exchange_Value)+AC777*$N777*SUMIF(Lists!$E$2:$E$133,'Quarterly Information'!$M777,Exchange_Value)+AC777*$P777*SUMIF(Lists!$E$2:$E$133,'Quarterly Information'!$O777,Exchange_Value)+AC777*$R777*SUMIF(Lists!$E$2:$E$133,'Quarterly Information'!$Q777,Exchange_Value)+AC777*$T777*SUMIF(Lists!$E$2:$E$133,'Quarterly Information'!$S777,Exchange_Value))/1000,AC777*SUMIF(Lists!$E$2:$E$133,$I777,Exchange_Value)/1000),1)</f>
        <v>0</v>
      </c>
      <c r="CG777" s="218">
        <f>ROUND(IF($I777="Other HFC Blend",(AD777*$L777*SUMIF(Lists!$E$2:$E$133,'Quarterly Information'!$K777,Exchange_Value)+AD777*$N777*SUMIF(Lists!$E$2:$E$133,'Quarterly Information'!$M777,Exchange_Value)+AD777*$P777*SUMIF(Lists!$E$2:$E$133,'Quarterly Information'!$O777,Exchange_Value)+AD777*$R777*SUMIF(Lists!$E$2:$E$133,'Quarterly Information'!$Q777,Exchange_Value)+AD777*$T777*SUMIF(Lists!$E$2:$E$133,'Quarterly Information'!$S777,Exchange_Value))/1000,AD777*SUMIF(Lists!$E$2:$E$133,$I777,Exchange_Value)/1000),1)</f>
        <v>0</v>
      </c>
      <c r="CH777" s="218">
        <f>ROUND(IF($I777="Other HFC Blend",(AE777*$L777*SUMIF(Lists!$E$2:$E$133,'Quarterly Information'!$K777,Exchange_Value)+AE777*$N777*SUMIF(Lists!$E$2:$E$133,'Quarterly Information'!$M777,Exchange_Value)+AE777*$P777*SUMIF(Lists!$E$2:$E$133,'Quarterly Information'!$O777,Exchange_Value)+AE777*$R777*SUMIF(Lists!$E$2:$E$133,'Quarterly Information'!$Q777,Exchange_Value)+AE777*$T777*SUMIF(Lists!$E$2:$E$133,'Quarterly Information'!$S777,Exchange_Value))/1000,AE777*SUMIF(Lists!$E$2:$E$133,$I777,Exchange_Value)/1000),1)</f>
        <v>0</v>
      </c>
      <c r="CI777" s="218">
        <f>ROUND(IF($I777="Other HFC Blend",(AF777*$L777*SUMIF(Lists!$E$2:$E$133,'Quarterly Information'!$K777,Exchange_Value)+AF777*$N777*SUMIF(Lists!$E$2:$E$133,'Quarterly Information'!$M777,Exchange_Value)+AF777*$P777*SUMIF(Lists!$E$2:$E$133,'Quarterly Information'!$O777,Exchange_Value)+AF777*$R777*SUMIF(Lists!$E$2:$E$133,'Quarterly Information'!$Q777,Exchange_Value)+AF777*$T777*SUMIF(Lists!$E$2:$E$133,'Quarterly Information'!$S777,Exchange_Value))/1000,AF777*SUMIF(Lists!$E$2:$E$133,$I777,Exchange_Value)/1000),1)</f>
        <v>0</v>
      </c>
    </row>
    <row r="778" spans="1:87" ht="14" x14ac:dyDescent="0.25">
      <c r="A778" s="39">
        <v>736</v>
      </c>
      <c r="B778" s="90" t="str">
        <f t="shared" si="514"/>
        <v/>
      </c>
      <c r="C778" s="159"/>
      <c r="D778" s="91"/>
      <c r="E778" s="174"/>
      <c r="F778" s="92"/>
      <c r="G778" s="93"/>
      <c r="H778" s="94"/>
      <c r="I778" s="92"/>
      <c r="J778" s="200"/>
      <c r="K778" s="210"/>
      <c r="L778" s="95"/>
      <c r="M778" s="92"/>
      <c r="N778" s="95"/>
      <c r="O778" s="92"/>
      <c r="P778" s="95"/>
      <c r="Q778" s="128"/>
      <c r="R778" s="95"/>
      <c r="S778" s="128"/>
      <c r="T778" s="211"/>
      <c r="U778" s="203"/>
      <c r="V778" s="92"/>
      <c r="W778" s="96"/>
      <c r="X778" s="92"/>
      <c r="Y778" s="220"/>
      <c r="Z778" s="226"/>
      <c r="AA778" s="165"/>
      <c r="AB778" s="165"/>
      <c r="AC778" s="165"/>
      <c r="AD778" s="165"/>
      <c r="AE778" s="165"/>
      <c r="AF778" s="168"/>
      <c r="AG778"/>
      <c r="AH778" s="107">
        <f t="shared" si="516"/>
        <v>0</v>
      </c>
      <c r="AI778" s="107">
        <f t="shared" si="517"/>
        <v>0</v>
      </c>
      <c r="AJ778" s="107">
        <f t="shared" si="518"/>
        <v>0</v>
      </c>
      <c r="AK778" s="107">
        <f t="shared" si="519"/>
        <v>0</v>
      </c>
      <c r="AL778" s="107">
        <f t="shared" si="520"/>
        <v>0</v>
      </c>
      <c r="AM778" s="107">
        <f t="shared" si="515"/>
        <v>0</v>
      </c>
      <c r="AO778" s="161" t="e">
        <f t="shared" si="521"/>
        <v>#DIV/0!</v>
      </c>
      <c r="AP778" s="161" t="e">
        <f t="shared" si="522"/>
        <v>#DIV/0!</v>
      </c>
      <c r="AQ778" s="161" t="e">
        <f t="shared" si="523"/>
        <v>#DIV/0!</v>
      </c>
      <c r="AR778" s="161" t="e">
        <f t="shared" si="524"/>
        <v>#DIV/0!</v>
      </c>
      <c r="AS778" s="161" t="e">
        <f t="shared" si="525"/>
        <v>#DIV/0!</v>
      </c>
      <c r="AT778" s="107">
        <f t="shared" si="526"/>
        <v>0</v>
      </c>
      <c r="AU778" s="161" t="e">
        <f t="shared" si="527"/>
        <v>#DIV/0!</v>
      </c>
      <c r="AV778" s="161" t="e">
        <f t="shared" si="528"/>
        <v>#DIV/0!</v>
      </c>
      <c r="AW778" s="161" t="e">
        <f t="shared" si="529"/>
        <v>#DIV/0!</v>
      </c>
      <c r="AX778" s="161" t="e">
        <f t="shared" si="530"/>
        <v>#DIV/0!</v>
      </c>
      <c r="AY778" s="161" t="e">
        <f t="shared" si="531"/>
        <v>#DIV/0!</v>
      </c>
      <c r="AZ778" s="107">
        <f t="shared" si="532"/>
        <v>0</v>
      </c>
      <c r="BA778" s="161" t="e">
        <f t="shared" si="533"/>
        <v>#DIV/0!</v>
      </c>
      <c r="BB778" s="161" t="e">
        <f t="shared" si="534"/>
        <v>#DIV/0!</v>
      </c>
      <c r="BC778" s="161" t="e">
        <f t="shared" si="535"/>
        <v>#DIV/0!</v>
      </c>
      <c r="BD778" s="161" t="e">
        <f t="shared" si="536"/>
        <v>#DIV/0!</v>
      </c>
      <c r="BE778" s="161" t="e">
        <f t="shared" si="537"/>
        <v>#DIV/0!</v>
      </c>
      <c r="BF778" s="107">
        <f t="shared" si="538"/>
        <v>0</v>
      </c>
      <c r="BG778" s="161" t="e">
        <f t="shared" si="539"/>
        <v>#DIV/0!</v>
      </c>
      <c r="BH778" s="161" t="e">
        <f t="shared" si="540"/>
        <v>#DIV/0!</v>
      </c>
      <c r="BI778" s="161" t="e">
        <f t="shared" si="541"/>
        <v>#DIV/0!</v>
      </c>
      <c r="BJ778" s="161" t="e">
        <f t="shared" si="542"/>
        <v>#DIV/0!</v>
      </c>
      <c r="BK778" s="161" t="e">
        <f t="shared" si="543"/>
        <v>#DIV/0!</v>
      </c>
      <c r="BL778" s="107">
        <f t="shared" si="544"/>
        <v>0</v>
      </c>
      <c r="BM778" s="161" t="e">
        <f t="shared" si="545"/>
        <v>#DIV/0!</v>
      </c>
      <c r="BN778" s="161" t="e">
        <f t="shared" si="546"/>
        <v>#DIV/0!</v>
      </c>
      <c r="BO778" s="161" t="e">
        <f t="shared" si="547"/>
        <v>#DIV/0!</v>
      </c>
      <c r="BP778" s="161" t="e">
        <f t="shared" si="548"/>
        <v>#DIV/0!</v>
      </c>
      <c r="BQ778" s="161" t="e">
        <f t="shared" si="549"/>
        <v>#DIV/0!</v>
      </c>
      <c r="BR778" s="107">
        <f t="shared" si="550"/>
        <v>0</v>
      </c>
      <c r="BS778" s="161" t="e">
        <f t="shared" si="551"/>
        <v>#DIV/0!</v>
      </c>
      <c r="BT778" s="161" t="e">
        <f t="shared" si="552"/>
        <v>#DIV/0!</v>
      </c>
      <c r="BU778" s="161" t="e">
        <f t="shared" si="553"/>
        <v>#DIV/0!</v>
      </c>
      <c r="BV778" s="161" t="e">
        <f t="shared" si="554"/>
        <v>#DIV/0!</v>
      </c>
      <c r="BW778" s="161" t="e">
        <f t="shared" si="555"/>
        <v>#DIV/0!</v>
      </c>
      <c r="BX778" s="107">
        <f t="shared" si="556"/>
        <v>0</v>
      </c>
      <c r="BZ778" s="40" t="e">
        <f>VLOOKUP(I778,Lists!$D$2:$D$19,1,FALSE)</f>
        <v>#N/A</v>
      </c>
      <c r="CA778" s="40" t="e">
        <f>VLOOKUP($I778,Blends!$B$2:$B$115,1,FALSE)</f>
        <v>#N/A</v>
      </c>
      <c r="CC778" s="218">
        <f>ROUND(IF($I778="Other HFC Blend",(Z778*$L778*SUMIF(Lists!$E$2:$E$133,'Quarterly Information'!$K778,Exchange_Value)+Z778*$N778*SUMIF(Lists!$E$2:$E$133,'Quarterly Information'!$M778,Exchange_Value)+Z778*$P778*SUMIF(Lists!$E$2:$E$133,'Quarterly Information'!$O778,Exchange_Value)+Z778*$R778*SUMIF(Lists!$E$2:$E$133,'Quarterly Information'!$Q778,Exchange_Value)+Z778*$T778*SUMIF(Lists!$E$2:$E$133,'Quarterly Information'!$S778,Exchange_Value))/1000,Z778*SUMIF(Lists!$E$2:$E$133,$I778,Exchange_Value)/1000),1)</f>
        <v>0</v>
      </c>
      <c r="CD778" s="218">
        <f>ROUND(IF($I778="Other HFC Blend",(AA778*$L778*SUMIF(Lists!$E$2:$E$133,'Quarterly Information'!$K778,Exchange_Value)+AA778*$N778*SUMIF(Lists!$E$2:$E$133,'Quarterly Information'!$M778,Exchange_Value)+AA778*$P778*SUMIF(Lists!$E$2:$E$133,'Quarterly Information'!$O778,Exchange_Value)+AA778*$R778*SUMIF(Lists!$E$2:$E$133,'Quarterly Information'!$Q778,Exchange_Value)+AA778*$T778*SUMIF(Lists!$E$2:$E$133,'Quarterly Information'!$S778,Exchange_Value))/1000,AA778*SUMIF(Lists!$E$2:$E$133,$I778,Exchange_Value)/1000),1)</f>
        <v>0</v>
      </c>
      <c r="CE778" s="218">
        <f>ROUND(IF($I778="Other HFC Blend",(AB778*$L778*SUMIF(Lists!$E$2:$E$133,'Quarterly Information'!$K778,Exchange_Value)+AB778*$N778*SUMIF(Lists!$E$2:$E$133,'Quarterly Information'!$M778,Exchange_Value)+AB778*$P778*SUMIF(Lists!$E$2:$E$133,'Quarterly Information'!$O778,Exchange_Value)+AB778*$R778*SUMIF(Lists!$E$2:$E$133,'Quarterly Information'!$Q778,Exchange_Value)+AB778*$T778*SUMIF(Lists!$E$2:$E$133,'Quarterly Information'!$S778,Exchange_Value))/1000,AB778*SUMIF(Lists!$E$2:$E$133,$I778,Exchange_Value)/1000),1)</f>
        <v>0</v>
      </c>
      <c r="CF778" s="218">
        <f>ROUND(IF($I778="Other HFC Blend",(AC778*$L778*SUMIF(Lists!$E$2:$E$133,'Quarterly Information'!$K778,Exchange_Value)+AC778*$N778*SUMIF(Lists!$E$2:$E$133,'Quarterly Information'!$M778,Exchange_Value)+AC778*$P778*SUMIF(Lists!$E$2:$E$133,'Quarterly Information'!$O778,Exchange_Value)+AC778*$R778*SUMIF(Lists!$E$2:$E$133,'Quarterly Information'!$Q778,Exchange_Value)+AC778*$T778*SUMIF(Lists!$E$2:$E$133,'Quarterly Information'!$S778,Exchange_Value))/1000,AC778*SUMIF(Lists!$E$2:$E$133,$I778,Exchange_Value)/1000),1)</f>
        <v>0</v>
      </c>
      <c r="CG778" s="218">
        <f>ROUND(IF($I778="Other HFC Blend",(AD778*$L778*SUMIF(Lists!$E$2:$E$133,'Quarterly Information'!$K778,Exchange_Value)+AD778*$N778*SUMIF(Lists!$E$2:$E$133,'Quarterly Information'!$M778,Exchange_Value)+AD778*$P778*SUMIF(Lists!$E$2:$E$133,'Quarterly Information'!$O778,Exchange_Value)+AD778*$R778*SUMIF(Lists!$E$2:$E$133,'Quarterly Information'!$Q778,Exchange_Value)+AD778*$T778*SUMIF(Lists!$E$2:$E$133,'Quarterly Information'!$S778,Exchange_Value))/1000,AD778*SUMIF(Lists!$E$2:$E$133,$I778,Exchange_Value)/1000),1)</f>
        <v>0</v>
      </c>
      <c r="CH778" s="218">
        <f>ROUND(IF($I778="Other HFC Blend",(AE778*$L778*SUMIF(Lists!$E$2:$E$133,'Quarterly Information'!$K778,Exchange_Value)+AE778*$N778*SUMIF(Lists!$E$2:$E$133,'Quarterly Information'!$M778,Exchange_Value)+AE778*$P778*SUMIF(Lists!$E$2:$E$133,'Quarterly Information'!$O778,Exchange_Value)+AE778*$R778*SUMIF(Lists!$E$2:$E$133,'Quarterly Information'!$Q778,Exchange_Value)+AE778*$T778*SUMIF(Lists!$E$2:$E$133,'Quarterly Information'!$S778,Exchange_Value))/1000,AE778*SUMIF(Lists!$E$2:$E$133,$I778,Exchange_Value)/1000),1)</f>
        <v>0</v>
      </c>
      <c r="CI778" s="218">
        <f>ROUND(IF($I778="Other HFC Blend",(AF778*$L778*SUMIF(Lists!$E$2:$E$133,'Quarterly Information'!$K778,Exchange_Value)+AF778*$N778*SUMIF(Lists!$E$2:$E$133,'Quarterly Information'!$M778,Exchange_Value)+AF778*$P778*SUMIF(Lists!$E$2:$E$133,'Quarterly Information'!$O778,Exchange_Value)+AF778*$R778*SUMIF(Lists!$E$2:$E$133,'Quarterly Information'!$Q778,Exchange_Value)+AF778*$T778*SUMIF(Lists!$E$2:$E$133,'Quarterly Information'!$S778,Exchange_Value))/1000,AF778*SUMIF(Lists!$E$2:$E$133,$I778,Exchange_Value)/1000),1)</f>
        <v>0</v>
      </c>
    </row>
    <row r="779" spans="1:87" ht="14" x14ac:dyDescent="0.25">
      <c r="A779" s="39">
        <v>737</v>
      </c>
      <c r="B779" s="90" t="str">
        <f t="shared" si="514"/>
        <v/>
      </c>
      <c r="C779" s="159"/>
      <c r="D779" s="91"/>
      <c r="E779" s="174"/>
      <c r="F779" s="92"/>
      <c r="G779" s="93"/>
      <c r="H779" s="94"/>
      <c r="I779" s="92"/>
      <c r="J779" s="200"/>
      <c r="K779" s="210"/>
      <c r="L779" s="95"/>
      <c r="M779" s="92"/>
      <c r="N779" s="95"/>
      <c r="O779" s="92"/>
      <c r="P779" s="95"/>
      <c r="Q779" s="128"/>
      <c r="R779" s="95"/>
      <c r="S779" s="128"/>
      <c r="T779" s="211"/>
      <c r="U779" s="203"/>
      <c r="V779" s="92"/>
      <c r="W779" s="96"/>
      <c r="X779" s="92"/>
      <c r="Y779" s="220"/>
      <c r="Z779" s="226"/>
      <c r="AA779" s="165"/>
      <c r="AB779" s="165"/>
      <c r="AC779" s="165"/>
      <c r="AD779" s="165"/>
      <c r="AE779" s="165"/>
      <c r="AF779" s="168"/>
      <c r="AG779"/>
      <c r="AH779" s="107">
        <f t="shared" si="516"/>
        <v>0</v>
      </c>
      <c r="AI779" s="107">
        <f t="shared" si="517"/>
        <v>0</v>
      </c>
      <c r="AJ779" s="107">
        <f t="shared" si="518"/>
        <v>0</v>
      </c>
      <c r="AK779" s="107">
        <f t="shared" si="519"/>
        <v>0</v>
      </c>
      <c r="AL779" s="107">
        <f t="shared" si="520"/>
        <v>0</v>
      </c>
      <c r="AM779" s="107">
        <f t="shared" si="515"/>
        <v>0</v>
      </c>
      <c r="AO779" s="161" t="e">
        <f t="shared" si="521"/>
        <v>#DIV/0!</v>
      </c>
      <c r="AP779" s="161" t="e">
        <f t="shared" si="522"/>
        <v>#DIV/0!</v>
      </c>
      <c r="AQ779" s="161" t="e">
        <f t="shared" si="523"/>
        <v>#DIV/0!</v>
      </c>
      <c r="AR779" s="161" t="e">
        <f t="shared" si="524"/>
        <v>#DIV/0!</v>
      </c>
      <c r="AS779" s="161" t="e">
        <f t="shared" si="525"/>
        <v>#DIV/0!</v>
      </c>
      <c r="AT779" s="107">
        <f t="shared" si="526"/>
        <v>0</v>
      </c>
      <c r="AU779" s="161" t="e">
        <f t="shared" si="527"/>
        <v>#DIV/0!</v>
      </c>
      <c r="AV779" s="161" t="e">
        <f t="shared" si="528"/>
        <v>#DIV/0!</v>
      </c>
      <c r="AW779" s="161" t="e">
        <f t="shared" si="529"/>
        <v>#DIV/0!</v>
      </c>
      <c r="AX779" s="161" t="e">
        <f t="shared" si="530"/>
        <v>#DIV/0!</v>
      </c>
      <c r="AY779" s="161" t="e">
        <f t="shared" si="531"/>
        <v>#DIV/0!</v>
      </c>
      <c r="AZ779" s="107">
        <f t="shared" si="532"/>
        <v>0</v>
      </c>
      <c r="BA779" s="161" t="e">
        <f t="shared" si="533"/>
        <v>#DIV/0!</v>
      </c>
      <c r="BB779" s="161" t="e">
        <f t="shared" si="534"/>
        <v>#DIV/0!</v>
      </c>
      <c r="BC779" s="161" t="e">
        <f t="shared" si="535"/>
        <v>#DIV/0!</v>
      </c>
      <c r="BD779" s="161" t="e">
        <f t="shared" si="536"/>
        <v>#DIV/0!</v>
      </c>
      <c r="BE779" s="161" t="e">
        <f t="shared" si="537"/>
        <v>#DIV/0!</v>
      </c>
      <c r="BF779" s="107">
        <f t="shared" si="538"/>
        <v>0</v>
      </c>
      <c r="BG779" s="161" t="e">
        <f t="shared" si="539"/>
        <v>#DIV/0!</v>
      </c>
      <c r="BH779" s="161" t="e">
        <f t="shared" si="540"/>
        <v>#DIV/0!</v>
      </c>
      <c r="BI779" s="161" t="e">
        <f t="shared" si="541"/>
        <v>#DIV/0!</v>
      </c>
      <c r="BJ779" s="161" t="e">
        <f t="shared" si="542"/>
        <v>#DIV/0!</v>
      </c>
      <c r="BK779" s="161" t="e">
        <f t="shared" si="543"/>
        <v>#DIV/0!</v>
      </c>
      <c r="BL779" s="107">
        <f t="shared" si="544"/>
        <v>0</v>
      </c>
      <c r="BM779" s="161" t="e">
        <f t="shared" si="545"/>
        <v>#DIV/0!</v>
      </c>
      <c r="BN779" s="161" t="e">
        <f t="shared" si="546"/>
        <v>#DIV/0!</v>
      </c>
      <c r="BO779" s="161" t="e">
        <f t="shared" si="547"/>
        <v>#DIV/0!</v>
      </c>
      <c r="BP779" s="161" t="e">
        <f t="shared" si="548"/>
        <v>#DIV/0!</v>
      </c>
      <c r="BQ779" s="161" t="e">
        <f t="shared" si="549"/>
        <v>#DIV/0!</v>
      </c>
      <c r="BR779" s="107">
        <f t="shared" si="550"/>
        <v>0</v>
      </c>
      <c r="BS779" s="161" t="e">
        <f t="shared" si="551"/>
        <v>#DIV/0!</v>
      </c>
      <c r="BT779" s="161" t="e">
        <f t="shared" si="552"/>
        <v>#DIV/0!</v>
      </c>
      <c r="BU779" s="161" t="e">
        <f t="shared" si="553"/>
        <v>#DIV/0!</v>
      </c>
      <c r="BV779" s="161" t="e">
        <f t="shared" si="554"/>
        <v>#DIV/0!</v>
      </c>
      <c r="BW779" s="161" t="e">
        <f t="shared" si="555"/>
        <v>#DIV/0!</v>
      </c>
      <c r="BX779" s="107">
        <f t="shared" si="556"/>
        <v>0</v>
      </c>
      <c r="BZ779" s="40" t="e">
        <f>VLOOKUP(I779,Lists!$D$2:$D$19,1,FALSE)</f>
        <v>#N/A</v>
      </c>
      <c r="CA779" s="40" t="e">
        <f>VLOOKUP($I779,Blends!$B$2:$B$115,1,FALSE)</f>
        <v>#N/A</v>
      </c>
      <c r="CC779" s="218">
        <f>ROUND(IF($I779="Other HFC Blend",(Z779*$L779*SUMIF(Lists!$E$2:$E$133,'Quarterly Information'!$K779,Exchange_Value)+Z779*$N779*SUMIF(Lists!$E$2:$E$133,'Quarterly Information'!$M779,Exchange_Value)+Z779*$P779*SUMIF(Lists!$E$2:$E$133,'Quarterly Information'!$O779,Exchange_Value)+Z779*$R779*SUMIF(Lists!$E$2:$E$133,'Quarterly Information'!$Q779,Exchange_Value)+Z779*$T779*SUMIF(Lists!$E$2:$E$133,'Quarterly Information'!$S779,Exchange_Value))/1000,Z779*SUMIF(Lists!$E$2:$E$133,$I779,Exchange_Value)/1000),1)</f>
        <v>0</v>
      </c>
      <c r="CD779" s="218">
        <f>ROUND(IF($I779="Other HFC Blend",(AA779*$L779*SUMIF(Lists!$E$2:$E$133,'Quarterly Information'!$K779,Exchange_Value)+AA779*$N779*SUMIF(Lists!$E$2:$E$133,'Quarterly Information'!$M779,Exchange_Value)+AA779*$P779*SUMIF(Lists!$E$2:$E$133,'Quarterly Information'!$O779,Exchange_Value)+AA779*$R779*SUMIF(Lists!$E$2:$E$133,'Quarterly Information'!$Q779,Exchange_Value)+AA779*$T779*SUMIF(Lists!$E$2:$E$133,'Quarterly Information'!$S779,Exchange_Value))/1000,AA779*SUMIF(Lists!$E$2:$E$133,$I779,Exchange_Value)/1000),1)</f>
        <v>0</v>
      </c>
      <c r="CE779" s="218">
        <f>ROUND(IF($I779="Other HFC Blend",(AB779*$L779*SUMIF(Lists!$E$2:$E$133,'Quarterly Information'!$K779,Exchange_Value)+AB779*$N779*SUMIF(Lists!$E$2:$E$133,'Quarterly Information'!$M779,Exchange_Value)+AB779*$P779*SUMIF(Lists!$E$2:$E$133,'Quarterly Information'!$O779,Exchange_Value)+AB779*$R779*SUMIF(Lists!$E$2:$E$133,'Quarterly Information'!$Q779,Exchange_Value)+AB779*$T779*SUMIF(Lists!$E$2:$E$133,'Quarterly Information'!$S779,Exchange_Value))/1000,AB779*SUMIF(Lists!$E$2:$E$133,$I779,Exchange_Value)/1000),1)</f>
        <v>0</v>
      </c>
      <c r="CF779" s="218">
        <f>ROUND(IF($I779="Other HFC Blend",(AC779*$L779*SUMIF(Lists!$E$2:$E$133,'Quarterly Information'!$K779,Exchange_Value)+AC779*$N779*SUMIF(Lists!$E$2:$E$133,'Quarterly Information'!$M779,Exchange_Value)+AC779*$P779*SUMIF(Lists!$E$2:$E$133,'Quarterly Information'!$O779,Exchange_Value)+AC779*$R779*SUMIF(Lists!$E$2:$E$133,'Quarterly Information'!$Q779,Exchange_Value)+AC779*$T779*SUMIF(Lists!$E$2:$E$133,'Quarterly Information'!$S779,Exchange_Value))/1000,AC779*SUMIF(Lists!$E$2:$E$133,$I779,Exchange_Value)/1000),1)</f>
        <v>0</v>
      </c>
      <c r="CG779" s="218">
        <f>ROUND(IF($I779="Other HFC Blend",(AD779*$L779*SUMIF(Lists!$E$2:$E$133,'Quarterly Information'!$K779,Exchange_Value)+AD779*$N779*SUMIF(Lists!$E$2:$E$133,'Quarterly Information'!$M779,Exchange_Value)+AD779*$P779*SUMIF(Lists!$E$2:$E$133,'Quarterly Information'!$O779,Exchange_Value)+AD779*$R779*SUMIF(Lists!$E$2:$E$133,'Quarterly Information'!$Q779,Exchange_Value)+AD779*$T779*SUMIF(Lists!$E$2:$E$133,'Quarterly Information'!$S779,Exchange_Value))/1000,AD779*SUMIF(Lists!$E$2:$E$133,$I779,Exchange_Value)/1000),1)</f>
        <v>0</v>
      </c>
      <c r="CH779" s="218">
        <f>ROUND(IF($I779="Other HFC Blend",(AE779*$L779*SUMIF(Lists!$E$2:$E$133,'Quarterly Information'!$K779,Exchange_Value)+AE779*$N779*SUMIF(Lists!$E$2:$E$133,'Quarterly Information'!$M779,Exchange_Value)+AE779*$P779*SUMIF(Lists!$E$2:$E$133,'Quarterly Information'!$O779,Exchange_Value)+AE779*$R779*SUMIF(Lists!$E$2:$E$133,'Quarterly Information'!$Q779,Exchange_Value)+AE779*$T779*SUMIF(Lists!$E$2:$E$133,'Quarterly Information'!$S779,Exchange_Value))/1000,AE779*SUMIF(Lists!$E$2:$E$133,$I779,Exchange_Value)/1000),1)</f>
        <v>0</v>
      </c>
      <c r="CI779" s="218">
        <f>ROUND(IF($I779="Other HFC Blend",(AF779*$L779*SUMIF(Lists!$E$2:$E$133,'Quarterly Information'!$K779,Exchange_Value)+AF779*$N779*SUMIF(Lists!$E$2:$E$133,'Quarterly Information'!$M779,Exchange_Value)+AF779*$P779*SUMIF(Lists!$E$2:$E$133,'Quarterly Information'!$O779,Exchange_Value)+AF779*$R779*SUMIF(Lists!$E$2:$E$133,'Quarterly Information'!$Q779,Exchange_Value)+AF779*$T779*SUMIF(Lists!$E$2:$E$133,'Quarterly Information'!$S779,Exchange_Value))/1000,AF779*SUMIF(Lists!$E$2:$E$133,$I779,Exchange_Value)/1000),1)</f>
        <v>0</v>
      </c>
    </row>
    <row r="780" spans="1:87" ht="14" x14ac:dyDescent="0.25">
      <c r="A780" s="39">
        <v>738</v>
      </c>
      <c r="B780" s="90" t="str">
        <f t="shared" si="514"/>
        <v/>
      </c>
      <c r="C780" s="159"/>
      <c r="D780" s="91"/>
      <c r="E780" s="174"/>
      <c r="F780" s="92"/>
      <c r="G780" s="93"/>
      <c r="H780" s="94"/>
      <c r="I780" s="92"/>
      <c r="J780" s="200"/>
      <c r="K780" s="210"/>
      <c r="L780" s="95"/>
      <c r="M780" s="92"/>
      <c r="N780" s="95"/>
      <c r="O780" s="92"/>
      <c r="P780" s="95"/>
      <c r="Q780" s="128"/>
      <c r="R780" s="95"/>
      <c r="S780" s="128"/>
      <c r="T780" s="211"/>
      <c r="U780" s="203"/>
      <c r="V780" s="92"/>
      <c r="W780" s="96"/>
      <c r="X780" s="92"/>
      <c r="Y780" s="220"/>
      <c r="Z780" s="226"/>
      <c r="AA780" s="165"/>
      <c r="AB780" s="165"/>
      <c r="AC780" s="165"/>
      <c r="AD780" s="165"/>
      <c r="AE780" s="165"/>
      <c r="AF780" s="168"/>
      <c r="AG780"/>
      <c r="AH780" s="107">
        <f t="shared" si="516"/>
        <v>0</v>
      </c>
      <c r="AI780" s="107">
        <f t="shared" si="517"/>
        <v>0</v>
      </c>
      <c r="AJ780" s="107">
        <f t="shared" si="518"/>
        <v>0</v>
      </c>
      <c r="AK780" s="107">
        <f t="shared" si="519"/>
        <v>0</v>
      </c>
      <c r="AL780" s="107">
        <f t="shared" si="520"/>
        <v>0</v>
      </c>
      <c r="AM780" s="107">
        <f t="shared" si="515"/>
        <v>0</v>
      </c>
      <c r="AO780" s="161" t="e">
        <f t="shared" si="521"/>
        <v>#DIV/0!</v>
      </c>
      <c r="AP780" s="161" t="e">
        <f t="shared" si="522"/>
        <v>#DIV/0!</v>
      </c>
      <c r="AQ780" s="161" t="e">
        <f t="shared" si="523"/>
        <v>#DIV/0!</v>
      </c>
      <c r="AR780" s="161" t="e">
        <f t="shared" si="524"/>
        <v>#DIV/0!</v>
      </c>
      <c r="AS780" s="161" t="e">
        <f t="shared" si="525"/>
        <v>#DIV/0!</v>
      </c>
      <c r="AT780" s="107">
        <f t="shared" si="526"/>
        <v>0</v>
      </c>
      <c r="AU780" s="161" t="e">
        <f t="shared" si="527"/>
        <v>#DIV/0!</v>
      </c>
      <c r="AV780" s="161" t="e">
        <f t="shared" si="528"/>
        <v>#DIV/0!</v>
      </c>
      <c r="AW780" s="161" t="e">
        <f t="shared" si="529"/>
        <v>#DIV/0!</v>
      </c>
      <c r="AX780" s="161" t="e">
        <f t="shared" si="530"/>
        <v>#DIV/0!</v>
      </c>
      <c r="AY780" s="161" t="e">
        <f t="shared" si="531"/>
        <v>#DIV/0!</v>
      </c>
      <c r="AZ780" s="107">
        <f t="shared" si="532"/>
        <v>0</v>
      </c>
      <c r="BA780" s="161" t="e">
        <f t="shared" si="533"/>
        <v>#DIV/0!</v>
      </c>
      <c r="BB780" s="161" t="e">
        <f t="shared" si="534"/>
        <v>#DIV/0!</v>
      </c>
      <c r="BC780" s="161" t="e">
        <f t="shared" si="535"/>
        <v>#DIV/0!</v>
      </c>
      <c r="BD780" s="161" t="e">
        <f t="shared" si="536"/>
        <v>#DIV/0!</v>
      </c>
      <c r="BE780" s="161" t="e">
        <f t="shared" si="537"/>
        <v>#DIV/0!</v>
      </c>
      <c r="BF780" s="107">
        <f t="shared" si="538"/>
        <v>0</v>
      </c>
      <c r="BG780" s="161" t="e">
        <f t="shared" si="539"/>
        <v>#DIV/0!</v>
      </c>
      <c r="BH780" s="161" t="e">
        <f t="shared" si="540"/>
        <v>#DIV/0!</v>
      </c>
      <c r="BI780" s="161" t="e">
        <f t="shared" si="541"/>
        <v>#DIV/0!</v>
      </c>
      <c r="BJ780" s="161" t="e">
        <f t="shared" si="542"/>
        <v>#DIV/0!</v>
      </c>
      <c r="BK780" s="161" t="e">
        <f t="shared" si="543"/>
        <v>#DIV/0!</v>
      </c>
      <c r="BL780" s="107">
        <f t="shared" si="544"/>
        <v>0</v>
      </c>
      <c r="BM780" s="161" t="e">
        <f t="shared" si="545"/>
        <v>#DIV/0!</v>
      </c>
      <c r="BN780" s="161" t="e">
        <f t="shared" si="546"/>
        <v>#DIV/0!</v>
      </c>
      <c r="BO780" s="161" t="e">
        <f t="shared" si="547"/>
        <v>#DIV/0!</v>
      </c>
      <c r="BP780" s="161" t="e">
        <f t="shared" si="548"/>
        <v>#DIV/0!</v>
      </c>
      <c r="BQ780" s="161" t="e">
        <f t="shared" si="549"/>
        <v>#DIV/0!</v>
      </c>
      <c r="BR780" s="107">
        <f t="shared" si="550"/>
        <v>0</v>
      </c>
      <c r="BS780" s="161" t="e">
        <f t="shared" si="551"/>
        <v>#DIV/0!</v>
      </c>
      <c r="BT780" s="161" t="e">
        <f t="shared" si="552"/>
        <v>#DIV/0!</v>
      </c>
      <c r="BU780" s="161" t="e">
        <f t="shared" si="553"/>
        <v>#DIV/0!</v>
      </c>
      <c r="BV780" s="161" t="e">
        <f t="shared" si="554"/>
        <v>#DIV/0!</v>
      </c>
      <c r="BW780" s="161" t="e">
        <f t="shared" si="555"/>
        <v>#DIV/0!</v>
      </c>
      <c r="BX780" s="107">
        <f t="shared" si="556"/>
        <v>0</v>
      </c>
      <c r="BZ780" s="40" t="e">
        <f>VLOOKUP(I780,Lists!$D$2:$D$19,1,FALSE)</f>
        <v>#N/A</v>
      </c>
      <c r="CA780" s="40" t="e">
        <f>VLOOKUP($I780,Blends!$B$2:$B$115,1,FALSE)</f>
        <v>#N/A</v>
      </c>
      <c r="CC780" s="218">
        <f>ROUND(IF($I780="Other HFC Blend",(Z780*$L780*SUMIF(Lists!$E$2:$E$133,'Quarterly Information'!$K780,Exchange_Value)+Z780*$N780*SUMIF(Lists!$E$2:$E$133,'Quarterly Information'!$M780,Exchange_Value)+Z780*$P780*SUMIF(Lists!$E$2:$E$133,'Quarterly Information'!$O780,Exchange_Value)+Z780*$R780*SUMIF(Lists!$E$2:$E$133,'Quarterly Information'!$Q780,Exchange_Value)+Z780*$T780*SUMIF(Lists!$E$2:$E$133,'Quarterly Information'!$S780,Exchange_Value))/1000,Z780*SUMIF(Lists!$E$2:$E$133,$I780,Exchange_Value)/1000),1)</f>
        <v>0</v>
      </c>
      <c r="CD780" s="218">
        <f>ROUND(IF($I780="Other HFC Blend",(AA780*$L780*SUMIF(Lists!$E$2:$E$133,'Quarterly Information'!$K780,Exchange_Value)+AA780*$N780*SUMIF(Lists!$E$2:$E$133,'Quarterly Information'!$M780,Exchange_Value)+AA780*$P780*SUMIF(Lists!$E$2:$E$133,'Quarterly Information'!$O780,Exchange_Value)+AA780*$R780*SUMIF(Lists!$E$2:$E$133,'Quarterly Information'!$Q780,Exchange_Value)+AA780*$T780*SUMIF(Lists!$E$2:$E$133,'Quarterly Information'!$S780,Exchange_Value))/1000,AA780*SUMIF(Lists!$E$2:$E$133,$I780,Exchange_Value)/1000),1)</f>
        <v>0</v>
      </c>
      <c r="CE780" s="218">
        <f>ROUND(IF($I780="Other HFC Blend",(AB780*$L780*SUMIF(Lists!$E$2:$E$133,'Quarterly Information'!$K780,Exchange_Value)+AB780*$N780*SUMIF(Lists!$E$2:$E$133,'Quarterly Information'!$M780,Exchange_Value)+AB780*$P780*SUMIF(Lists!$E$2:$E$133,'Quarterly Information'!$O780,Exchange_Value)+AB780*$R780*SUMIF(Lists!$E$2:$E$133,'Quarterly Information'!$Q780,Exchange_Value)+AB780*$T780*SUMIF(Lists!$E$2:$E$133,'Quarterly Information'!$S780,Exchange_Value))/1000,AB780*SUMIF(Lists!$E$2:$E$133,$I780,Exchange_Value)/1000),1)</f>
        <v>0</v>
      </c>
      <c r="CF780" s="218">
        <f>ROUND(IF($I780="Other HFC Blend",(AC780*$L780*SUMIF(Lists!$E$2:$E$133,'Quarterly Information'!$K780,Exchange_Value)+AC780*$N780*SUMIF(Lists!$E$2:$E$133,'Quarterly Information'!$M780,Exchange_Value)+AC780*$P780*SUMIF(Lists!$E$2:$E$133,'Quarterly Information'!$O780,Exchange_Value)+AC780*$R780*SUMIF(Lists!$E$2:$E$133,'Quarterly Information'!$Q780,Exchange_Value)+AC780*$T780*SUMIF(Lists!$E$2:$E$133,'Quarterly Information'!$S780,Exchange_Value))/1000,AC780*SUMIF(Lists!$E$2:$E$133,$I780,Exchange_Value)/1000),1)</f>
        <v>0</v>
      </c>
      <c r="CG780" s="218">
        <f>ROUND(IF($I780="Other HFC Blend",(AD780*$L780*SUMIF(Lists!$E$2:$E$133,'Quarterly Information'!$K780,Exchange_Value)+AD780*$N780*SUMIF(Lists!$E$2:$E$133,'Quarterly Information'!$M780,Exchange_Value)+AD780*$P780*SUMIF(Lists!$E$2:$E$133,'Quarterly Information'!$O780,Exchange_Value)+AD780*$R780*SUMIF(Lists!$E$2:$E$133,'Quarterly Information'!$Q780,Exchange_Value)+AD780*$T780*SUMIF(Lists!$E$2:$E$133,'Quarterly Information'!$S780,Exchange_Value))/1000,AD780*SUMIF(Lists!$E$2:$E$133,$I780,Exchange_Value)/1000),1)</f>
        <v>0</v>
      </c>
      <c r="CH780" s="218">
        <f>ROUND(IF($I780="Other HFC Blend",(AE780*$L780*SUMIF(Lists!$E$2:$E$133,'Quarterly Information'!$K780,Exchange_Value)+AE780*$N780*SUMIF(Lists!$E$2:$E$133,'Quarterly Information'!$M780,Exchange_Value)+AE780*$P780*SUMIF(Lists!$E$2:$E$133,'Quarterly Information'!$O780,Exchange_Value)+AE780*$R780*SUMIF(Lists!$E$2:$E$133,'Quarterly Information'!$Q780,Exchange_Value)+AE780*$T780*SUMIF(Lists!$E$2:$E$133,'Quarterly Information'!$S780,Exchange_Value))/1000,AE780*SUMIF(Lists!$E$2:$E$133,$I780,Exchange_Value)/1000),1)</f>
        <v>0</v>
      </c>
      <c r="CI780" s="218">
        <f>ROUND(IF($I780="Other HFC Blend",(AF780*$L780*SUMIF(Lists!$E$2:$E$133,'Quarterly Information'!$K780,Exchange_Value)+AF780*$N780*SUMIF(Lists!$E$2:$E$133,'Quarterly Information'!$M780,Exchange_Value)+AF780*$P780*SUMIF(Lists!$E$2:$E$133,'Quarterly Information'!$O780,Exchange_Value)+AF780*$R780*SUMIF(Lists!$E$2:$E$133,'Quarterly Information'!$Q780,Exchange_Value)+AF780*$T780*SUMIF(Lists!$E$2:$E$133,'Quarterly Information'!$S780,Exchange_Value))/1000,AF780*SUMIF(Lists!$E$2:$E$133,$I780,Exchange_Value)/1000),1)</f>
        <v>0</v>
      </c>
    </row>
    <row r="781" spans="1:87" ht="14" x14ac:dyDescent="0.25">
      <c r="A781" s="39">
        <v>739</v>
      </c>
      <c r="B781" s="90" t="str">
        <f t="shared" si="514"/>
        <v/>
      </c>
      <c r="C781" s="159"/>
      <c r="D781" s="91"/>
      <c r="E781" s="174"/>
      <c r="F781" s="92"/>
      <c r="G781" s="93"/>
      <c r="H781" s="94"/>
      <c r="I781" s="92"/>
      <c r="J781" s="200"/>
      <c r="K781" s="210"/>
      <c r="L781" s="95"/>
      <c r="M781" s="92"/>
      <c r="N781" s="95"/>
      <c r="O781" s="92"/>
      <c r="P781" s="95"/>
      <c r="Q781" s="128"/>
      <c r="R781" s="95"/>
      <c r="S781" s="128"/>
      <c r="T781" s="211"/>
      <c r="U781" s="203"/>
      <c r="V781" s="92"/>
      <c r="W781" s="96"/>
      <c r="X781" s="92"/>
      <c r="Y781" s="220"/>
      <c r="Z781" s="226"/>
      <c r="AA781" s="165"/>
      <c r="AB781" s="165"/>
      <c r="AC781" s="165"/>
      <c r="AD781" s="165"/>
      <c r="AE781" s="165"/>
      <c r="AF781" s="168"/>
      <c r="AG781"/>
      <c r="AH781" s="107">
        <f t="shared" si="516"/>
        <v>0</v>
      </c>
      <c r="AI781" s="107">
        <f t="shared" si="517"/>
        <v>0</v>
      </c>
      <c r="AJ781" s="107">
        <f t="shared" si="518"/>
        <v>0</v>
      </c>
      <c r="AK781" s="107">
        <f t="shared" si="519"/>
        <v>0</v>
      </c>
      <c r="AL781" s="107">
        <f t="shared" si="520"/>
        <v>0</v>
      </c>
      <c r="AM781" s="107">
        <f t="shared" si="515"/>
        <v>0</v>
      </c>
      <c r="AO781" s="161" t="e">
        <f t="shared" si="521"/>
        <v>#DIV/0!</v>
      </c>
      <c r="AP781" s="161" t="e">
        <f t="shared" si="522"/>
        <v>#DIV/0!</v>
      </c>
      <c r="AQ781" s="161" t="e">
        <f t="shared" si="523"/>
        <v>#DIV/0!</v>
      </c>
      <c r="AR781" s="161" t="e">
        <f t="shared" si="524"/>
        <v>#DIV/0!</v>
      </c>
      <c r="AS781" s="161" t="e">
        <f t="shared" si="525"/>
        <v>#DIV/0!</v>
      </c>
      <c r="AT781" s="107">
        <f t="shared" si="526"/>
        <v>0</v>
      </c>
      <c r="AU781" s="161" t="e">
        <f t="shared" si="527"/>
        <v>#DIV/0!</v>
      </c>
      <c r="AV781" s="161" t="e">
        <f t="shared" si="528"/>
        <v>#DIV/0!</v>
      </c>
      <c r="AW781" s="161" t="e">
        <f t="shared" si="529"/>
        <v>#DIV/0!</v>
      </c>
      <c r="AX781" s="161" t="e">
        <f t="shared" si="530"/>
        <v>#DIV/0!</v>
      </c>
      <c r="AY781" s="161" t="e">
        <f t="shared" si="531"/>
        <v>#DIV/0!</v>
      </c>
      <c r="AZ781" s="107">
        <f t="shared" si="532"/>
        <v>0</v>
      </c>
      <c r="BA781" s="161" t="e">
        <f t="shared" si="533"/>
        <v>#DIV/0!</v>
      </c>
      <c r="BB781" s="161" t="e">
        <f t="shared" si="534"/>
        <v>#DIV/0!</v>
      </c>
      <c r="BC781" s="161" t="e">
        <f t="shared" si="535"/>
        <v>#DIV/0!</v>
      </c>
      <c r="BD781" s="161" t="e">
        <f t="shared" si="536"/>
        <v>#DIV/0!</v>
      </c>
      <c r="BE781" s="161" t="e">
        <f t="shared" si="537"/>
        <v>#DIV/0!</v>
      </c>
      <c r="BF781" s="107">
        <f t="shared" si="538"/>
        <v>0</v>
      </c>
      <c r="BG781" s="161" t="e">
        <f t="shared" si="539"/>
        <v>#DIV/0!</v>
      </c>
      <c r="BH781" s="161" t="e">
        <f t="shared" si="540"/>
        <v>#DIV/0!</v>
      </c>
      <c r="BI781" s="161" t="e">
        <f t="shared" si="541"/>
        <v>#DIV/0!</v>
      </c>
      <c r="BJ781" s="161" t="e">
        <f t="shared" si="542"/>
        <v>#DIV/0!</v>
      </c>
      <c r="BK781" s="161" t="e">
        <f t="shared" si="543"/>
        <v>#DIV/0!</v>
      </c>
      <c r="BL781" s="107">
        <f t="shared" si="544"/>
        <v>0</v>
      </c>
      <c r="BM781" s="161" t="e">
        <f t="shared" si="545"/>
        <v>#DIV/0!</v>
      </c>
      <c r="BN781" s="161" t="e">
        <f t="shared" si="546"/>
        <v>#DIV/0!</v>
      </c>
      <c r="BO781" s="161" t="e">
        <f t="shared" si="547"/>
        <v>#DIV/0!</v>
      </c>
      <c r="BP781" s="161" t="e">
        <f t="shared" si="548"/>
        <v>#DIV/0!</v>
      </c>
      <c r="BQ781" s="161" t="e">
        <f t="shared" si="549"/>
        <v>#DIV/0!</v>
      </c>
      <c r="BR781" s="107">
        <f t="shared" si="550"/>
        <v>0</v>
      </c>
      <c r="BS781" s="161" t="e">
        <f t="shared" si="551"/>
        <v>#DIV/0!</v>
      </c>
      <c r="BT781" s="161" t="e">
        <f t="shared" si="552"/>
        <v>#DIV/0!</v>
      </c>
      <c r="BU781" s="161" t="e">
        <f t="shared" si="553"/>
        <v>#DIV/0!</v>
      </c>
      <c r="BV781" s="161" t="e">
        <f t="shared" si="554"/>
        <v>#DIV/0!</v>
      </c>
      <c r="BW781" s="161" t="e">
        <f t="shared" si="555"/>
        <v>#DIV/0!</v>
      </c>
      <c r="BX781" s="107">
        <f t="shared" si="556"/>
        <v>0</v>
      </c>
      <c r="BZ781" s="40" t="e">
        <f>VLOOKUP(I781,Lists!$D$2:$D$19,1,FALSE)</f>
        <v>#N/A</v>
      </c>
      <c r="CA781" s="40" t="e">
        <f>VLOOKUP($I781,Blends!$B$2:$B$115,1,FALSE)</f>
        <v>#N/A</v>
      </c>
      <c r="CC781" s="218">
        <f>ROUND(IF($I781="Other HFC Blend",(Z781*$L781*SUMIF(Lists!$E$2:$E$133,'Quarterly Information'!$K781,Exchange_Value)+Z781*$N781*SUMIF(Lists!$E$2:$E$133,'Quarterly Information'!$M781,Exchange_Value)+Z781*$P781*SUMIF(Lists!$E$2:$E$133,'Quarterly Information'!$O781,Exchange_Value)+Z781*$R781*SUMIF(Lists!$E$2:$E$133,'Quarterly Information'!$Q781,Exchange_Value)+Z781*$T781*SUMIF(Lists!$E$2:$E$133,'Quarterly Information'!$S781,Exchange_Value))/1000,Z781*SUMIF(Lists!$E$2:$E$133,$I781,Exchange_Value)/1000),1)</f>
        <v>0</v>
      </c>
      <c r="CD781" s="218">
        <f>ROUND(IF($I781="Other HFC Blend",(AA781*$L781*SUMIF(Lists!$E$2:$E$133,'Quarterly Information'!$K781,Exchange_Value)+AA781*$N781*SUMIF(Lists!$E$2:$E$133,'Quarterly Information'!$M781,Exchange_Value)+AA781*$P781*SUMIF(Lists!$E$2:$E$133,'Quarterly Information'!$O781,Exchange_Value)+AA781*$R781*SUMIF(Lists!$E$2:$E$133,'Quarterly Information'!$Q781,Exchange_Value)+AA781*$T781*SUMIF(Lists!$E$2:$E$133,'Quarterly Information'!$S781,Exchange_Value))/1000,AA781*SUMIF(Lists!$E$2:$E$133,$I781,Exchange_Value)/1000),1)</f>
        <v>0</v>
      </c>
      <c r="CE781" s="218">
        <f>ROUND(IF($I781="Other HFC Blend",(AB781*$L781*SUMIF(Lists!$E$2:$E$133,'Quarterly Information'!$K781,Exchange_Value)+AB781*$N781*SUMIF(Lists!$E$2:$E$133,'Quarterly Information'!$M781,Exchange_Value)+AB781*$P781*SUMIF(Lists!$E$2:$E$133,'Quarterly Information'!$O781,Exchange_Value)+AB781*$R781*SUMIF(Lists!$E$2:$E$133,'Quarterly Information'!$Q781,Exchange_Value)+AB781*$T781*SUMIF(Lists!$E$2:$E$133,'Quarterly Information'!$S781,Exchange_Value))/1000,AB781*SUMIF(Lists!$E$2:$E$133,$I781,Exchange_Value)/1000),1)</f>
        <v>0</v>
      </c>
      <c r="CF781" s="218">
        <f>ROUND(IF($I781="Other HFC Blend",(AC781*$L781*SUMIF(Lists!$E$2:$E$133,'Quarterly Information'!$K781,Exchange_Value)+AC781*$N781*SUMIF(Lists!$E$2:$E$133,'Quarterly Information'!$M781,Exchange_Value)+AC781*$P781*SUMIF(Lists!$E$2:$E$133,'Quarterly Information'!$O781,Exchange_Value)+AC781*$R781*SUMIF(Lists!$E$2:$E$133,'Quarterly Information'!$Q781,Exchange_Value)+AC781*$T781*SUMIF(Lists!$E$2:$E$133,'Quarterly Information'!$S781,Exchange_Value))/1000,AC781*SUMIF(Lists!$E$2:$E$133,$I781,Exchange_Value)/1000),1)</f>
        <v>0</v>
      </c>
      <c r="CG781" s="218">
        <f>ROUND(IF($I781="Other HFC Blend",(AD781*$L781*SUMIF(Lists!$E$2:$E$133,'Quarterly Information'!$K781,Exchange_Value)+AD781*$N781*SUMIF(Lists!$E$2:$E$133,'Quarterly Information'!$M781,Exchange_Value)+AD781*$P781*SUMIF(Lists!$E$2:$E$133,'Quarterly Information'!$O781,Exchange_Value)+AD781*$R781*SUMIF(Lists!$E$2:$E$133,'Quarterly Information'!$Q781,Exchange_Value)+AD781*$T781*SUMIF(Lists!$E$2:$E$133,'Quarterly Information'!$S781,Exchange_Value))/1000,AD781*SUMIF(Lists!$E$2:$E$133,$I781,Exchange_Value)/1000),1)</f>
        <v>0</v>
      </c>
      <c r="CH781" s="218">
        <f>ROUND(IF($I781="Other HFC Blend",(AE781*$L781*SUMIF(Lists!$E$2:$E$133,'Quarterly Information'!$K781,Exchange_Value)+AE781*$N781*SUMIF(Lists!$E$2:$E$133,'Quarterly Information'!$M781,Exchange_Value)+AE781*$P781*SUMIF(Lists!$E$2:$E$133,'Quarterly Information'!$O781,Exchange_Value)+AE781*$R781*SUMIF(Lists!$E$2:$E$133,'Quarterly Information'!$Q781,Exchange_Value)+AE781*$T781*SUMIF(Lists!$E$2:$E$133,'Quarterly Information'!$S781,Exchange_Value))/1000,AE781*SUMIF(Lists!$E$2:$E$133,$I781,Exchange_Value)/1000),1)</f>
        <v>0</v>
      </c>
      <c r="CI781" s="218">
        <f>ROUND(IF($I781="Other HFC Blend",(AF781*$L781*SUMIF(Lists!$E$2:$E$133,'Quarterly Information'!$K781,Exchange_Value)+AF781*$N781*SUMIF(Lists!$E$2:$E$133,'Quarterly Information'!$M781,Exchange_Value)+AF781*$P781*SUMIF(Lists!$E$2:$E$133,'Quarterly Information'!$O781,Exchange_Value)+AF781*$R781*SUMIF(Lists!$E$2:$E$133,'Quarterly Information'!$Q781,Exchange_Value)+AF781*$T781*SUMIF(Lists!$E$2:$E$133,'Quarterly Information'!$S781,Exchange_Value))/1000,AF781*SUMIF(Lists!$E$2:$E$133,$I781,Exchange_Value)/1000),1)</f>
        <v>0</v>
      </c>
    </row>
    <row r="782" spans="1:87" ht="14" x14ac:dyDescent="0.25">
      <c r="A782" s="39">
        <v>740</v>
      </c>
      <c r="B782" s="90" t="str">
        <f t="shared" si="514"/>
        <v/>
      </c>
      <c r="C782" s="159"/>
      <c r="D782" s="91"/>
      <c r="E782" s="174"/>
      <c r="F782" s="92"/>
      <c r="G782" s="93"/>
      <c r="H782" s="94"/>
      <c r="I782" s="92"/>
      <c r="J782" s="200"/>
      <c r="K782" s="210"/>
      <c r="L782" s="95"/>
      <c r="M782" s="92"/>
      <c r="N782" s="95"/>
      <c r="O782" s="92"/>
      <c r="P782" s="95"/>
      <c r="Q782" s="128"/>
      <c r="R782" s="95"/>
      <c r="S782" s="128"/>
      <c r="T782" s="211"/>
      <c r="U782" s="203"/>
      <c r="V782" s="92"/>
      <c r="W782" s="96"/>
      <c r="X782" s="92"/>
      <c r="Y782" s="220"/>
      <c r="Z782" s="226"/>
      <c r="AA782" s="165"/>
      <c r="AB782" s="165"/>
      <c r="AC782" s="165"/>
      <c r="AD782" s="165"/>
      <c r="AE782" s="165"/>
      <c r="AF782" s="168"/>
      <c r="AG782"/>
      <c r="AH782" s="107">
        <f t="shared" si="516"/>
        <v>0</v>
      </c>
      <c r="AI782" s="107">
        <f t="shared" si="517"/>
        <v>0</v>
      </c>
      <c r="AJ782" s="107">
        <f t="shared" si="518"/>
        <v>0</v>
      </c>
      <c r="AK782" s="107">
        <f t="shared" si="519"/>
        <v>0</v>
      </c>
      <c r="AL782" s="107">
        <f t="shared" si="520"/>
        <v>0</v>
      </c>
      <c r="AM782" s="107">
        <f t="shared" si="515"/>
        <v>0</v>
      </c>
      <c r="AO782" s="161" t="e">
        <f t="shared" si="521"/>
        <v>#DIV/0!</v>
      </c>
      <c r="AP782" s="161" t="e">
        <f t="shared" si="522"/>
        <v>#DIV/0!</v>
      </c>
      <c r="AQ782" s="161" t="e">
        <f t="shared" si="523"/>
        <v>#DIV/0!</v>
      </c>
      <c r="AR782" s="161" t="e">
        <f t="shared" si="524"/>
        <v>#DIV/0!</v>
      </c>
      <c r="AS782" s="161" t="e">
        <f t="shared" si="525"/>
        <v>#DIV/0!</v>
      </c>
      <c r="AT782" s="107">
        <f t="shared" si="526"/>
        <v>0</v>
      </c>
      <c r="AU782" s="161" t="e">
        <f t="shared" si="527"/>
        <v>#DIV/0!</v>
      </c>
      <c r="AV782" s="161" t="e">
        <f t="shared" si="528"/>
        <v>#DIV/0!</v>
      </c>
      <c r="AW782" s="161" t="e">
        <f t="shared" si="529"/>
        <v>#DIV/0!</v>
      </c>
      <c r="AX782" s="161" t="e">
        <f t="shared" si="530"/>
        <v>#DIV/0!</v>
      </c>
      <c r="AY782" s="161" t="e">
        <f t="shared" si="531"/>
        <v>#DIV/0!</v>
      </c>
      <c r="AZ782" s="107">
        <f t="shared" si="532"/>
        <v>0</v>
      </c>
      <c r="BA782" s="161" t="e">
        <f t="shared" si="533"/>
        <v>#DIV/0!</v>
      </c>
      <c r="BB782" s="161" t="e">
        <f t="shared" si="534"/>
        <v>#DIV/0!</v>
      </c>
      <c r="BC782" s="161" t="e">
        <f t="shared" si="535"/>
        <v>#DIV/0!</v>
      </c>
      <c r="BD782" s="161" t="e">
        <f t="shared" si="536"/>
        <v>#DIV/0!</v>
      </c>
      <c r="BE782" s="161" t="e">
        <f t="shared" si="537"/>
        <v>#DIV/0!</v>
      </c>
      <c r="BF782" s="107">
        <f t="shared" si="538"/>
        <v>0</v>
      </c>
      <c r="BG782" s="161" t="e">
        <f t="shared" si="539"/>
        <v>#DIV/0!</v>
      </c>
      <c r="BH782" s="161" t="e">
        <f t="shared" si="540"/>
        <v>#DIV/0!</v>
      </c>
      <c r="BI782" s="161" t="e">
        <f t="shared" si="541"/>
        <v>#DIV/0!</v>
      </c>
      <c r="BJ782" s="161" t="e">
        <f t="shared" si="542"/>
        <v>#DIV/0!</v>
      </c>
      <c r="BK782" s="161" t="e">
        <f t="shared" si="543"/>
        <v>#DIV/0!</v>
      </c>
      <c r="BL782" s="107">
        <f t="shared" si="544"/>
        <v>0</v>
      </c>
      <c r="BM782" s="161" t="e">
        <f t="shared" si="545"/>
        <v>#DIV/0!</v>
      </c>
      <c r="BN782" s="161" t="e">
        <f t="shared" si="546"/>
        <v>#DIV/0!</v>
      </c>
      <c r="BO782" s="161" t="e">
        <f t="shared" si="547"/>
        <v>#DIV/0!</v>
      </c>
      <c r="BP782" s="161" t="e">
        <f t="shared" si="548"/>
        <v>#DIV/0!</v>
      </c>
      <c r="BQ782" s="161" t="e">
        <f t="shared" si="549"/>
        <v>#DIV/0!</v>
      </c>
      <c r="BR782" s="107">
        <f t="shared" si="550"/>
        <v>0</v>
      </c>
      <c r="BS782" s="161" t="e">
        <f t="shared" si="551"/>
        <v>#DIV/0!</v>
      </c>
      <c r="BT782" s="161" t="e">
        <f t="shared" si="552"/>
        <v>#DIV/0!</v>
      </c>
      <c r="BU782" s="161" t="e">
        <f t="shared" si="553"/>
        <v>#DIV/0!</v>
      </c>
      <c r="BV782" s="161" t="e">
        <f t="shared" si="554"/>
        <v>#DIV/0!</v>
      </c>
      <c r="BW782" s="161" t="e">
        <f t="shared" si="555"/>
        <v>#DIV/0!</v>
      </c>
      <c r="BX782" s="107">
        <f t="shared" si="556"/>
        <v>0</v>
      </c>
      <c r="BZ782" s="40" t="e">
        <f>VLOOKUP(I782,Lists!$D$2:$D$19,1,FALSE)</f>
        <v>#N/A</v>
      </c>
      <c r="CA782" s="40" t="e">
        <f>VLOOKUP($I782,Blends!$B$2:$B$115,1,FALSE)</f>
        <v>#N/A</v>
      </c>
      <c r="CC782" s="218">
        <f>ROUND(IF($I782="Other HFC Blend",(Z782*$L782*SUMIF(Lists!$E$2:$E$133,'Quarterly Information'!$K782,Exchange_Value)+Z782*$N782*SUMIF(Lists!$E$2:$E$133,'Quarterly Information'!$M782,Exchange_Value)+Z782*$P782*SUMIF(Lists!$E$2:$E$133,'Quarterly Information'!$O782,Exchange_Value)+Z782*$R782*SUMIF(Lists!$E$2:$E$133,'Quarterly Information'!$Q782,Exchange_Value)+Z782*$T782*SUMIF(Lists!$E$2:$E$133,'Quarterly Information'!$S782,Exchange_Value))/1000,Z782*SUMIF(Lists!$E$2:$E$133,$I782,Exchange_Value)/1000),1)</f>
        <v>0</v>
      </c>
      <c r="CD782" s="218">
        <f>ROUND(IF($I782="Other HFC Blend",(AA782*$L782*SUMIF(Lists!$E$2:$E$133,'Quarterly Information'!$K782,Exchange_Value)+AA782*$N782*SUMIF(Lists!$E$2:$E$133,'Quarterly Information'!$M782,Exchange_Value)+AA782*$P782*SUMIF(Lists!$E$2:$E$133,'Quarterly Information'!$O782,Exchange_Value)+AA782*$R782*SUMIF(Lists!$E$2:$E$133,'Quarterly Information'!$Q782,Exchange_Value)+AA782*$T782*SUMIF(Lists!$E$2:$E$133,'Quarterly Information'!$S782,Exchange_Value))/1000,AA782*SUMIF(Lists!$E$2:$E$133,$I782,Exchange_Value)/1000),1)</f>
        <v>0</v>
      </c>
      <c r="CE782" s="218">
        <f>ROUND(IF($I782="Other HFC Blend",(AB782*$L782*SUMIF(Lists!$E$2:$E$133,'Quarterly Information'!$K782,Exchange_Value)+AB782*$N782*SUMIF(Lists!$E$2:$E$133,'Quarterly Information'!$M782,Exchange_Value)+AB782*$P782*SUMIF(Lists!$E$2:$E$133,'Quarterly Information'!$O782,Exchange_Value)+AB782*$R782*SUMIF(Lists!$E$2:$E$133,'Quarterly Information'!$Q782,Exchange_Value)+AB782*$T782*SUMIF(Lists!$E$2:$E$133,'Quarterly Information'!$S782,Exchange_Value))/1000,AB782*SUMIF(Lists!$E$2:$E$133,$I782,Exchange_Value)/1000),1)</f>
        <v>0</v>
      </c>
      <c r="CF782" s="218">
        <f>ROUND(IF($I782="Other HFC Blend",(AC782*$L782*SUMIF(Lists!$E$2:$E$133,'Quarterly Information'!$K782,Exchange_Value)+AC782*$N782*SUMIF(Lists!$E$2:$E$133,'Quarterly Information'!$M782,Exchange_Value)+AC782*$P782*SUMIF(Lists!$E$2:$E$133,'Quarterly Information'!$O782,Exchange_Value)+AC782*$R782*SUMIF(Lists!$E$2:$E$133,'Quarterly Information'!$Q782,Exchange_Value)+AC782*$T782*SUMIF(Lists!$E$2:$E$133,'Quarterly Information'!$S782,Exchange_Value))/1000,AC782*SUMIF(Lists!$E$2:$E$133,$I782,Exchange_Value)/1000),1)</f>
        <v>0</v>
      </c>
      <c r="CG782" s="218">
        <f>ROUND(IF($I782="Other HFC Blend",(AD782*$L782*SUMIF(Lists!$E$2:$E$133,'Quarterly Information'!$K782,Exchange_Value)+AD782*$N782*SUMIF(Lists!$E$2:$E$133,'Quarterly Information'!$M782,Exchange_Value)+AD782*$P782*SUMIF(Lists!$E$2:$E$133,'Quarterly Information'!$O782,Exchange_Value)+AD782*$R782*SUMIF(Lists!$E$2:$E$133,'Quarterly Information'!$Q782,Exchange_Value)+AD782*$T782*SUMIF(Lists!$E$2:$E$133,'Quarterly Information'!$S782,Exchange_Value))/1000,AD782*SUMIF(Lists!$E$2:$E$133,$I782,Exchange_Value)/1000),1)</f>
        <v>0</v>
      </c>
      <c r="CH782" s="218">
        <f>ROUND(IF($I782="Other HFC Blend",(AE782*$L782*SUMIF(Lists!$E$2:$E$133,'Quarterly Information'!$K782,Exchange_Value)+AE782*$N782*SUMIF(Lists!$E$2:$E$133,'Quarterly Information'!$M782,Exchange_Value)+AE782*$P782*SUMIF(Lists!$E$2:$E$133,'Quarterly Information'!$O782,Exchange_Value)+AE782*$R782*SUMIF(Lists!$E$2:$E$133,'Quarterly Information'!$Q782,Exchange_Value)+AE782*$T782*SUMIF(Lists!$E$2:$E$133,'Quarterly Information'!$S782,Exchange_Value))/1000,AE782*SUMIF(Lists!$E$2:$E$133,$I782,Exchange_Value)/1000),1)</f>
        <v>0</v>
      </c>
      <c r="CI782" s="218">
        <f>ROUND(IF($I782="Other HFC Blend",(AF782*$L782*SUMIF(Lists!$E$2:$E$133,'Quarterly Information'!$K782,Exchange_Value)+AF782*$N782*SUMIF(Lists!$E$2:$E$133,'Quarterly Information'!$M782,Exchange_Value)+AF782*$P782*SUMIF(Lists!$E$2:$E$133,'Quarterly Information'!$O782,Exchange_Value)+AF782*$R782*SUMIF(Lists!$E$2:$E$133,'Quarterly Information'!$Q782,Exchange_Value)+AF782*$T782*SUMIF(Lists!$E$2:$E$133,'Quarterly Information'!$S782,Exchange_Value))/1000,AF782*SUMIF(Lists!$E$2:$E$133,$I782,Exchange_Value)/1000),1)</f>
        <v>0</v>
      </c>
    </row>
    <row r="783" spans="1:87" ht="14" x14ac:dyDescent="0.25">
      <c r="A783" s="39">
        <v>741</v>
      </c>
      <c r="B783" s="90" t="str">
        <f t="shared" si="514"/>
        <v/>
      </c>
      <c r="C783" s="159"/>
      <c r="D783" s="91"/>
      <c r="E783" s="174"/>
      <c r="F783" s="92"/>
      <c r="G783" s="93"/>
      <c r="H783" s="94"/>
      <c r="I783" s="92"/>
      <c r="J783" s="200"/>
      <c r="K783" s="210"/>
      <c r="L783" s="95"/>
      <c r="M783" s="92"/>
      <c r="N783" s="95"/>
      <c r="O783" s="92"/>
      <c r="P783" s="95"/>
      <c r="Q783" s="128"/>
      <c r="R783" s="95"/>
      <c r="S783" s="128"/>
      <c r="T783" s="211"/>
      <c r="U783" s="203"/>
      <c r="V783" s="92"/>
      <c r="W783" s="96"/>
      <c r="X783" s="92"/>
      <c r="Y783" s="220"/>
      <c r="Z783" s="226"/>
      <c r="AA783" s="165"/>
      <c r="AB783" s="165"/>
      <c r="AC783" s="165"/>
      <c r="AD783" s="165"/>
      <c r="AE783" s="165"/>
      <c r="AF783" s="168"/>
      <c r="AG783"/>
      <c r="AH783" s="107">
        <f t="shared" si="516"/>
        <v>0</v>
      </c>
      <c r="AI783" s="107">
        <f t="shared" si="517"/>
        <v>0</v>
      </c>
      <c r="AJ783" s="107">
        <f t="shared" si="518"/>
        <v>0</v>
      </c>
      <c r="AK783" s="107">
        <f t="shared" si="519"/>
        <v>0</v>
      </c>
      <c r="AL783" s="107">
        <f t="shared" si="520"/>
        <v>0</v>
      </c>
      <c r="AM783" s="107">
        <f t="shared" si="515"/>
        <v>0</v>
      </c>
      <c r="AO783" s="161" t="e">
        <f t="shared" si="521"/>
        <v>#DIV/0!</v>
      </c>
      <c r="AP783" s="161" t="e">
        <f t="shared" si="522"/>
        <v>#DIV/0!</v>
      </c>
      <c r="AQ783" s="161" t="e">
        <f t="shared" si="523"/>
        <v>#DIV/0!</v>
      </c>
      <c r="AR783" s="161" t="e">
        <f t="shared" si="524"/>
        <v>#DIV/0!</v>
      </c>
      <c r="AS783" s="161" t="e">
        <f t="shared" si="525"/>
        <v>#DIV/0!</v>
      </c>
      <c r="AT783" s="107">
        <f t="shared" si="526"/>
        <v>0</v>
      </c>
      <c r="AU783" s="161" t="e">
        <f t="shared" si="527"/>
        <v>#DIV/0!</v>
      </c>
      <c r="AV783" s="161" t="e">
        <f t="shared" si="528"/>
        <v>#DIV/0!</v>
      </c>
      <c r="AW783" s="161" t="e">
        <f t="shared" si="529"/>
        <v>#DIV/0!</v>
      </c>
      <c r="AX783" s="161" t="e">
        <f t="shared" si="530"/>
        <v>#DIV/0!</v>
      </c>
      <c r="AY783" s="161" t="e">
        <f t="shared" si="531"/>
        <v>#DIV/0!</v>
      </c>
      <c r="AZ783" s="107">
        <f t="shared" si="532"/>
        <v>0</v>
      </c>
      <c r="BA783" s="161" t="e">
        <f t="shared" si="533"/>
        <v>#DIV/0!</v>
      </c>
      <c r="BB783" s="161" t="e">
        <f t="shared" si="534"/>
        <v>#DIV/0!</v>
      </c>
      <c r="BC783" s="161" t="e">
        <f t="shared" si="535"/>
        <v>#DIV/0!</v>
      </c>
      <c r="BD783" s="161" t="e">
        <f t="shared" si="536"/>
        <v>#DIV/0!</v>
      </c>
      <c r="BE783" s="161" t="e">
        <f t="shared" si="537"/>
        <v>#DIV/0!</v>
      </c>
      <c r="BF783" s="107">
        <f t="shared" si="538"/>
        <v>0</v>
      </c>
      <c r="BG783" s="161" t="e">
        <f t="shared" si="539"/>
        <v>#DIV/0!</v>
      </c>
      <c r="BH783" s="161" t="e">
        <f t="shared" si="540"/>
        <v>#DIV/0!</v>
      </c>
      <c r="BI783" s="161" t="e">
        <f t="shared" si="541"/>
        <v>#DIV/0!</v>
      </c>
      <c r="BJ783" s="161" t="e">
        <f t="shared" si="542"/>
        <v>#DIV/0!</v>
      </c>
      <c r="BK783" s="161" t="e">
        <f t="shared" si="543"/>
        <v>#DIV/0!</v>
      </c>
      <c r="BL783" s="107">
        <f t="shared" si="544"/>
        <v>0</v>
      </c>
      <c r="BM783" s="161" t="e">
        <f t="shared" si="545"/>
        <v>#DIV/0!</v>
      </c>
      <c r="BN783" s="161" t="e">
        <f t="shared" si="546"/>
        <v>#DIV/0!</v>
      </c>
      <c r="BO783" s="161" t="e">
        <f t="shared" si="547"/>
        <v>#DIV/0!</v>
      </c>
      <c r="BP783" s="161" t="e">
        <f t="shared" si="548"/>
        <v>#DIV/0!</v>
      </c>
      <c r="BQ783" s="161" t="e">
        <f t="shared" si="549"/>
        <v>#DIV/0!</v>
      </c>
      <c r="BR783" s="107">
        <f t="shared" si="550"/>
        <v>0</v>
      </c>
      <c r="BS783" s="161" t="e">
        <f t="shared" si="551"/>
        <v>#DIV/0!</v>
      </c>
      <c r="BT783" s="161" t="e">
        <f t="shared" si="552"/>
        <v>#DIV/0!</v>
      </c>
      <c r="BU783" s="161" t="e">
        <f t="shared" si="553"/>
        <v>#DIV/0!</v>
      </c>
      <c r="BV783" s="161" t="e">
        <f t="shared" si="554"/>
        <v>#DIV/0!</v>
      </c>
      <c r="BW783" s="161" t="e">
        <f t="shared" si="555"/>
        <v>#DIV/0!</v>
      </c>
      <c r="BX783" s="107">
        <f t="shared" si="556"/>
        <v>0</v>
      </c>
      <c r="BZ783" s="40" t="e">
        <f>VLOOKUP(I783,Lists!$D$2:$D$19,1,FALSE)</f>
        <v>#N/A</v>
      </c>
      <c r="CA783" s="40" t="e">
        <f>VLOOKUP($I783,Blends!$B$2:$B$115,1,FALSE)</f>
        <v>#N/A</v>
      </c>
      <c r="CC783" s="218">
        <f>ROUND(IF($I783="Other HFC Blend",(Z783*$L783*SUMIF(Lists!$E$2:$E$133,'Quarterly Information'!$K783,Exchange_Value)+Z783*$N783*SUMIF(Lists!$E$2:$E$133,'Quarterly Information'!$M783,Exchange_Value)+Z783*$P783*SUMIF(Lists!$E$2:$E$133,'Quarterly Information'!$O783,Exchange_Value)+Z783*$R783*SUMIF(Lists!$E$2:$E$133,'Quarterly Information'!$Q783,Exchange_Value)+Z783*$T783*SUMIF(Lists!$E$2:$E$133,'Quarterly Information'!$S783,Exchange_Value))/1000,Z783*SUMIF(Lists!$E$2:$E$133,$I783,Exchange_Value)/1000),1)</f>
        <v>0</v>
      </c>
      <c r="CD783" s="218">
        <f>ROUND(IF($I783="Other HFC Blend",(AA783*$L783*SUMIF(Lists!$E$2:$E$133,'Quarterly Information'!$K783,Exchange_Value)+AA783*$N783*SUMIF(Lists!$E$2:$E$133,'Quarterly Information'!$M783,Exchange_Value)+AA783*$P783*SUMIF(Lists!$E$2:$E$133,'Quarterly Information'!$O783,Exchange_Value)+AA783*$R783*SUMIF(Lists!$E$2:$E$133,'Quarterly Information'!$Q783,Exchange_Value)+AA783*$T783*SUMIF(Lists!$E$2:$E$133,'Quarterly Information'!$S783,Exchange_Value))/1000,AA783*SUMIF(Lists!$E$2:$E$133,$I783,Exchange_Value)/1000),1)</f>
        <v>0</v>
      </c>
      <c r="CE783" s="218">
        <f>ROUND(IF($I783="Other HFC Blend",(AB783*$L783*SUMIF(Lists!$E$2:$E$133,'Quarterly Information'!$K783,Exchange_Value)+AB783*$N783*SUMIF(Lists!$E$2:$E$133,'Quarterly Information'!$M783,Exchange_Value)+AB783*$P783*SUMIF(Lists!$E$2:$E$133,'Quarterly Information'!$O783,Exchange_Value)+AB783*$R783*SUMIF(Lists!$E$2:$E$133,'Quarterly Information'!$Q783,Exchange_Value)+AB783*$T783*SUMIF(Lists!$E$2:$E$133,'Quarterly Information'!$S783,Exchange_Value))/1000,AB783*SUMIF(Lists!$E$2:$E$133,$I783,Exchange_Value)/1000),1)</f>
        <v>0</v>
      </c>
      <c r="CF783" s="218">
        <f>ROUND(IF($I783="Other HFC Blend",(AC783*$L783*SUMIF(Lists!$E$2:$E$133,'Quarterly Information'!$K783,Exchange_Value)+AC783*$N783*SUMIF(Lists!$E$2:$E$133,'Quarterly Information'!$M783,Exchange_Value)+AC783*$P783*SUMIF(Lists!$E$2:$E$133,'Quarterly Information'!$O783,Exchange_Value)+AC783*$R783*SUMIF(Lists!$E$2:$E$133,'Quarterly Information'!$Q783,Exchange_Value)+AC783*$T783*SUMIF(Lists!$E$2:$E$133,'Quarterly Information'!$S783,Exchange_Value))/1000,AC783*SUMIF(Lists!$E$2:$E$133,$I783,Exchange_Value)/1000),1)</f>
        <v>0</v>
      </c>
      <c r="CG783" s="218">
        <f>ROUND(IF($I783="Other HFC Blend",(AD783*$L783*SUMIF(Lists!$E$2:$E$133,'Quarterly Information'!$K783,Exchange_Value)+AD783*$N783*SUMIF(Lists!$E$2:$E$133,'Quarterly Information'!$M783,Exchange_Value)+AD783*$P783*SUMIF(Lists!$E$2:$E$133,'Quarterly Information'!$O783,Exchange_Value)+AD783*$R783*SUMIF(Lists!$E$2:$E$133,'Quarterly Information'!$Q783,Exchange_Value)+AD783*$T783*SUMIF(Lists!$E$2:$E$133,'Quarterly Information'!$S783,Exchange_Value))/1000,AD783*SUMIF(Lists!$E$2:$E$133,$I783,Exchange_Value)/1000),1)</f>
        <v>0</v>
      </c>
      <c r="CH783" s="218">
        <f>ROUND(IF($I783="Other HFC Blend",(AE783*$L783*SUMIF(Lists!$E$2:$E$133,'Quarterly Information'!$K783,Exchange_Value)+AE783*$N783*SUMIF(Lists!$E$2:$E$133,'Quarterly Information'!$M783,Exchange_Value)+AE783*$P783*SUMIF(Lists!$E$2:$E$133,'Quarterly Information'!$O783,Exchange_Value)+AE783*$R783*SUMIF(Lists!$E$2:$E$133,'Quarterly Information'!$Q783,Exchange_Value)+AE783*$T783*SUMIF(Lists!$E$2:$E$133,'Quarterly Information'!$S783,Exchange_Value))/1000,AE783*SUMIF(Lists!$E$2:$E$133,$I783,Exchange_Value)/1000),1)</f>
        <v>0</v>
      </c>
      <c r="CI783" s="218">
        <f>ROUND(IF($I783="Other HFC Blend",(AF783*$L783*SUMIF(Lists!$E$2:$E$133,'Quarterly Information'!$K783,Exchange_Value)+AF783*$N783*SUMIF(Lists!$E$2:$E$133,'Quarterly Information'!$M783,Exchange_Value)+AF783*$P783*SUMIF(Lists!$E$2:$E$133,'Quarterly Information'!$O783,Exchange_Value)+AF783*$R783*SUMIF(Lists!$E$2:$E$133,'Quarterly Information'!$Q783,Exchange_Value)+AF783*$T783*SUMIF(Lists!$E$2:$E$133,'Quarterly Information'!$S783,Exchange_Value))/1000,AF783*SUMIF(Lists!$E$2:$E$133,$I783,Exchange_Value)/1000),1)</f>
        <v>0</v>
      </c>
    </row>
    <row r="784" spans="1:87" ht="14" x14ac:dyDescent="0.25">
      <c r="A784" s="39">
        <v>742</v>
      </c>
      <c r="B784" s="90" t="str">
        <f t="shared" si="514"/>
        <v/>
      </c>
      <c r="C784" s="159"/>
      <c r="D784" s="91"/>
      <c r="E784" s="174"/>
      <c r="F784" s="92"/>
      <c r="G784" s="93"/>
      <c r="H784" s="94"/>
      <c r="I784" s="92"/>
      <c r="J784" s="200"/>
      <c r="K784" s="210"/>
      <c r="L784" s="95"/>
      <c r="M784" s="92"/>
      <c r="N784" s="95"/>
      <c r="O784" s="92"/>
      <c r="P784" s="95"/>
      <c r="Q784" s="128"/>
      <c r="R784" s="95"/>
      <c r="S784" s="128"/>
      <c r="T784" s="211"/>
      <c r="U784" s="203"/>
      <c r="V784" s="92"/>
      <c r="W784" s="96"/>
      <c r="X784" s="92"/>
      <c r="Y784" s="220"/>
      <c r="Z784" s="226"/>
      <c r="AA784" s="165"/>
      <c r="AB784" s="165"/>
      <c r="AC784" s="165"/>
      <c r="AD784" s="165"/>
      <c r="AE784" s="165"/>
      <c r="AF784" s="168"/>
      <c r="AG784"/>
      <c r="AH784" s="107">
        <f t="shared" si="516"/>
        <v>0</v>
      </c>
      <c r="AI784" s="107">
        <f t="shared" si="517"/>
        <v>0</v>
      </c>
      <c r="AJ784" s="107">
        <f t="shared" si="518"/>
        <v>0</v>
      </c>
      <c r="AK784" s="107">
        <f t="shared" si="519"/>
        <v>0</v>
      </c>
      <c r="AL784" s="107">
        <f t="shared" si="520"/>
        <v>0</v>
      </c>
      <c r="AM784" s="107">
        <f t="shared" si="515"/>
        <v>0</v>
      </c>
      <c r="AO784" s="161" t="e">
        <f t="shared" si="521"/>
        <v>#DIV/0!</v>
      </c>
      <c r="AP784" s="161" t="e">
        <f t="shared" si="522"/>
        <v>#DIV/0!</v>
      </c>
      <c r="AQ784" s="161" t="e">
        <f t="shared" si="523"/>
        <v>#DIV/0!</v>
      </c>
      <c r="AR784" s="161" t="e">
        <f t="shared" si="524"/>
        <v>#DIV/0!</v>
      </c>
      <c r="AS784" s="161" t="e">
        <f t="shared" si="525"/>
        <v>#DIV/0!</v>
      </c>
      <c r="AT784" s="107">
        <f t="shared" si="526"/>
        <v>0</v>
      </c>
      <c r="AU784" s="161" t="e">
        <f t="shared" si="527"/>
        <v>#DIV/0!</v>
      </c>
      <c r="AV784" s="161" t="e">
        <f t="shared" si="528"/>
        <v>#DIV/0!</v>
      </c>
      <c r="AW784" s="161" t="e">
        <f t="shared" si="529"/>
        <v>#DIV/0!</v>
      </c>
      <c r="AX784" s="161" t="e">
        <f t="shared" si="530"/>
        <v>#DIV/0!</v>
      </c>
      <c r="AY784" s="161" t="e">
        <f t="shared" si="531"/>
        <v>#DIV/0!</v>
      </c>
      <c r="AZ784" s="107">
        <f t="shared" si="532"/>
        <v>0</v>
      </c>
      <c r="BA784" s="161" t="e">
        <f t="shared" si="533"/>
        <v>#DIV/0!</v>
      </c>
      <c r="BB784" s="161" t="e">
        <f t="shared" si="534"/>
        <v>#DIV/0!</v>
      </c>
      <c r="BC784" s="161" t="e">
        <f t="shared" si="535"/>
        <v>#DIV/0!</v>
      </c>
      <c r="BD784" s="161" t="e">
        <f t="shared" si="536"/>
        <v>#DIV/0!</v>
      </c>
      <c r="BE784" s="161" t="e">
        <f t="shared" si="537"/>
        <v>#DIV/0!</v>
      </c>
      <c r="BF784" s="107">
        <f t="shared" si="538"/>
        <v>0</v>
      </c>
      <c r="BG784" s="161" t="e">
        <f t="shared" si="539"/>
        <v>#DIV/0!</v>
      </c>
      <c r="BH784" s="161" t="e">
        <f t="shared" si="540"/>
        <v>#DIV/0!</v>
      </c>
      <c r="BI784" s="161" t="e">
        <f t="shared" si="541"/>
        <v>#DIV/0!</v>
      </c>
      <c r="BJ784" s="161" t="e">
        <f t="shared" si="542"/>
        <v>#DIV/0!</v>
      </c>
      <c r="BK784" s="161" t="e">
        <f t="shared" si="543"/>
        <v>#DIV/0!</v>
      </c>
      <c r="BL784" s="107">
        <f t="shared" si="544"/>
        <v>0</v>
      </c>
      <c r="BM784" s="161" t="e">
        <f t="shared" si="545"/>
        <v>#DIV/0!</v>
      </c>
      <c r="BN784" s="161" t="e">
        <f t="shared" si="546"/>
        <v>#DIV/0!</v>
      </c>
      <c r="BO784" s="161" t="e">
        <f t="shared" si="547"/>
        <v>#DIV/0!</v>
      </c>
      <c r="BP784" s="161" t="e">
        <f t="shared" si="548"/>
        <v>#DIV/0!</v>
      </c>
      <c r="BQ784" s="161" t="e">
        <f t="shared" si="549"/>
        <v>#DIV/0!</v>
      </c>
      <c r="BR784" s="107">
        <f t="shared" si="550"/>
        <v>0</v>
      </c>
      <c r="BS784" s="161" t="e">
        <f t="shared" si="551"/>
        <v>#DIV/0!</v>
      </c>
      <c r="BT784" s="161" t="e">
        <f t="shared" si="552"/>
        <v>#DIV/0!</v>
      </c>
      <c r="BU784" s="161" t="e">
        <f t="shared" si="553"/>
        <v>#DIV/0!</v>
      </c>
      <c r="BV784" s="161" t="e">
        <f t="shared" si="554"/>
        <v>#DIV/0!</v>
      </c>
      <c r="BW784" s="161" t="e">
        <f t="shared" si="555"/>
        <v>#DIV/0!</v>
      </c>
      <c r="BX784" s="107">
        <f t="shared" si="556"/>
        <v>0</v>
      </c>
      <c r="BZ784" s="40" t="e">
        <f>VLOOKUP(I784,Lists!$D$2:$D$19,1,FALSE)</f>
        <v>#N/A</v>
      </c>
      <c r="CA784" s="40" t="e">
        <f>VLOOKUP($I784,Blends!$B$2:$B$115,1,FALSE)</f>
        <v>#N/A</v>
      </c>
      <c r="CC784" s="218">
        <f>ROUND(IF($I784="Other HFC Blend",(Z784*$L784*SUMIF(Lists!$E$2:$E$133,'Quarterly Information'!$K784,Exchange_Value)+Z784*$N784*SUMIF(Lists!$E$2:$E$133,'Quarterly Information'!$M784,Exchange_Value)+Z784*$P784*SUMIF(Lists!$E$2:$E$133,'Quarterly Information'!$O784,Exchange_Value)+Z784*$R784*SUMIF(Lists!$E$2:$E$133,'Quarterly Information'!$Q784,Exchange_Value)+Z784*$T784*SUMIF(Lists!$E$2:$E$133,'Quarterly Information'!$S784,Exchange_Value))/1000,Z784*SUMIF(Lists!$E$2:$E$133,$I784,Exchange_Value)/1000),1)</f>
        <v>0</v>
      </c>
      <c r="CD784" s="218">
        <f>ROUND(IF($I784="Other HFC Blend",(AA784*$L784*SUMIF(Lists!$E$2:$E$133,'Quarterly Information'!$K784,Exchange_Value)+AA784*$N784*SUMIF(Lists!$E$2:$E$133,'Quarterly Information'!$M784,Exchange_Value)+AA784*$P784*SUMIF(Lists!$E$2:$E$133,'Quarterly Information'!$O784,Exchange_Value)+AA784*$R784*SUMIF(Lists!$E$2:$E$133,'Quarterly Information'!$Q784,Exchange_Value)+AA784*$T784*SUMIF(Lists!$E$2:$E$133,'Quarterly Information'!$S784,Exchange_Value))/1000,AA784*SUMIF(Lists!$E$2:$E$133,$I784,Exchange_Value)/1000),1)</f>
        <v>0</v>
      </c>
      <c r="CE784" s="218">
        <f>ROUND(IF($I784="Other HFC Blend",(AB784*$L784*SUMIF(Lists!$E$2:$E$133,'Quarterly Information'!$K784,Exchange_Value)+AB784*$N784*SUMIF(Lists!$E$2:$E$133,'Quarterly Information'!$M784,Exchange_Value)+AB784*$P784*SUMIF(Lists!$E$2:$E$133,'Quarterly Information'!$O784,Exchange_Value)+AB784*$R784*SUMIF(Lists!$E$2:$E$133,'Quarterly Information'!$Q784,Exchange_Value)+AB784*$T784*SUMIF(Lists!$E$2:$E$133,'Quarterly Information'!$S784,Exchange_Value))/1000,AB784*SUMIF(Lists!$E$2:$E$133,$I784,Exchange_Value)/1000),1)</f>
        <v>0</v>
      </c>
      <c r="CF784" s="218">
        <f>ROUND(IF($I784="Other HFC Blend",(AC784*$L784*SUMIF(Lists!$E$2:$E$133,'Quarterly Information'!$K784,Exchange_Value)+AC784*$N784*SUMIF(Lists!$E$2:$E$133,'Quarterly Information'!$M784,Exchange_Value)+AC784*$P784*SUMIF(Lists!$E$2:$E$133,'Quarterly Information'!$O784,Exchange_Value)+AC784*$R784*SUMIF(Lists!$E$2:$E$133,'Quarterly Information'!$Q784,Exchange_Value)+AC784*$T784*SUMIF(Lists!$E$2:$E$133,'Quarterly Information'!$S784,Exchange_Value))/1000,AC784*SUMIF(Lists!$E$2:$E$133,$I784,Exchange_Value)/1000),1)</f>
        <v>0</v>
      </c>
      <c r="CG784" s="218">
        <f>ROUND(IF($I784="Other HFC Blend",(AD784*$L784*SUMIF(Lists!$E$2:$E$133,'Quarterly Information'!$K784,Exchange_Value)+AD784*$N784*SUMIF(Lists!$E$2:$E$133,'Quarterly Information'!$M784,Exchange_Value)+AD784*$P784*SUMIF(Lists!$E$2:$E$133,'Quarterly Information'!$O784,Exchange_Value)+AD784*$R784*SUMIF(Lists!$E$2:$E$133,'Quarterly Information'!$Q784,Exchange_Value)+AD784*$T784*SUMIF(Lists!$E$2:$E$133,'Quarterly Information'!$S784,Exchange_Value))/1000,AD784*SUMIF(Lists!$E$2:$E$133,$I784,Exchange_Value)/1000),1)</f>
        <v>0</v>
      </c>
      <c r="CH784" s="218">
        <f>ROUND(IF($I784="Other HFC Blend",(AE784*$L784*SUMIF(Lists!$E$2:$E$133,'Quarterly Information'!$K784,Exchange_Value)+AE784*$N784*SUMIF(Lists!$E$2:$E$133,'Quarterly Information'!$M784,Exchange_Value)+AE784*$P784*SUMIF(Lists!$E$2:$E$133,'Quarterly Information'!$O784,Exchange_Value)+AE784*$R784*SUMIF(Lists!$E$2:$E$133,'Quarterly Information'!$Q784,Exchange_Value)+AE784*$T784*SUMIF(Lists!$E$2:$E$133,'Quarterly Information'!$S784,Exchange_Value))/1000,AE784*SUMIF(Lists!$E$2:$E$133,$I784,Exchange_Value)/1000),1)</f>
        <v>0</v>
      </c>
      <c r="CI784" s="218">
        <f>ROUND(IF($I784="Other HFC Blend",(AF784*$L784*SUMIF(Lists!$E$2:$E$133,'Quarterly Information'!$K784,Exchange_Value)+AF784*$N784*SUMIF(Lists!$E$2:$E$133,'Quarterly Information'!$M784,Exchange_Value)+AF784*$P784*SUMIF(Lists!$E$2:$E$133,'Quarterly Information'!$O784,Exchange_Value)+AF784*$R784*SUMIF(Lists!$E$2:$E$133,'Quarterly Information'!$Q784,Exchange_Value)+AF784*$T784*SUMIF(Lists!$E$2:$E$133,'Quarterly Information'!$S784,Exchange_Value))/1000,AF784*SUMIF(Lists!$E$2:$E$133,$I784,Exchange_Value)/1000),1)</f>
        <v>0</v>
      </c>
    </row>
    <row r="785" spans="1:87" ht="14" x14ac:dyDescent="0.25">
      <c r="A785" s="39">
        <v>743</v>
      </c>
      <c r="B785" s="90" t="str">
        <f t="shared" si="514"/>
        <v/>
      </c>
      <c r="C785" s="159"/>
      <c r="D785" s="91"/>
      <c r="E785" s="174"/>
      <c r="F785" s="92"/>
      <c r="G785" s="93"/>
      <c r="H785" s="94"/>
      <c r="I785" s="92"/>
      <c r="J785" s="200"/>
      <c r="K785" s="210"/>
      <c r="L785" s="95"/>
      <c r="M785" s="92"/>
      <c r="N785" s="95"/>
      <c r="O785" s="92"/>
      <c r="P785" s="95"/>
      <c r="Q785" s="128"/>
      <c r="R785" s="95"/>
      <c r="S785" s="128"/>
      <c r="T785" s="211"/>
      <c r="U785" s="203"/>
      <c r="V785" s="92"/>
      <c r="W785" s="96"/>
      <c r="X785" s="92"/>
      <c r="Y785" s="220"/>
      <c r="Z785" s="226"/>
      <c r="AA785" s="165"/>
      <c r="AB785" s="165"/>
      <c r="AC785" s="165"/>
      <c r="AD785" s="165"/>
      <c r="AE785" s="165"/>
      <c r="AF785" s="168"/>
      <c r="AG785"/>
      <c r="AH785" s="107">
        <f t="shared" si="516"/>
        <v>0</v>
      </c>
      <c r="AI785" s="107">
        <f t="shared" si="517"/>
        <v>0</v>
      </c>
      <c r="AJ785" s="107">
        <f t="shared" si="518"/>
        <v>0</v>
      </c>
      <c r="AK785" s="107">
        <f t="shared" si="519"/>
        <v>0</v>
      </c>
      <c r="AL785" s="107">
        <f t="shared" si="520"/>
        <v>0</v>
      </c>
      <c r="AM785" s="107">
        <f t="shared" si="515"/>
        <v>0</v>
      </c>
      <c r="AO785" s="161" t="e">
        <f t="shared" si="521"/>
        <v>#DIV/0!</v>
      </c>
      <c r="AP785" s="161" t="e">
        <f t="shared" si="522"/>
        <v>#DIV/0!</v>
      </c>
      <c r="AQ785" s="161" t="e">
        <f t="shared" si="523"/>
        <v>#DIV/0!</v>
      </c>
      <c r="AR785" s="161" t="e">
        <f t="shared" si="524"/>
        <v>#DIV/0!</v>
      </c>
      <c r="AS785" s="161" t="e">
        <f t="shared" si="525"/>
        <v>#DIV/0!</v>
      </c>
      <c r="AT785" s="107">
        <f t="shared" si="526"/>
        <v>0</v>
      </c>
      <c r="AU785" s="161" t="e">
        <f t="shared" si="527"/>
        <v>#DIV/0!</v>
      </c>
      <c r="AV785" s="161" t="e">
        <f t="shared" si="528"/>
        <v>#DIV/0!</v>
      </c>
      <c r="AW785" s="161" t="e">
        <f t="shared" si="529"/>
        <v>#DIV/0!</v>
      </c>
      <c r="AX785" s="161" t="e">
        <f t="shared" si="530"/>
        <v>#DIV/0!</v>
      </c>
      <c r="AY785" s="161" t="e">
        <f t="shared" si="531"/>
        <v>#DIV/0!</v>
      </c>
      <c r="AZ785" s="107">
        <f t="shared" si="532"/>
        <v>0</v>
      </c>
      <c r="BA785" s="161" t="e">
        <f t="shared" si="533"/>
        <v>#DIV/0!</v>
      </c>
      <c r="BB785" s="161" t="e">
        <f t="shared" si="534"/>
        <v>#DIV/0!</v>
      </c>
      <c r="BC785" s="161" t="e">
        <f t="shared" si="535"/>
        <v>#DIV/0!</v>
      </c>
      <c r="BD785" s="161" t="e">
        <f t="shared" si="536"/>
        <v>#DIV/0!</v>
      </c>
      <c r="BE785" s="161" t="e">
        <f t="shared" si="537"/>
        <v>#DIV/0!</v>
      </c>
      <c r="BF785" s="107">
        <f t="shared" si="538"/>
        <v>0</v>
      </c>
      <c r="BG785" s="161" t="e">
        <f t="shared" si="539"/>
        <v>#DIV/0!</v>
      </c>
      <c r="BH785" s="161" t="e">
        <f t="shared" si="540"/>
        <v>#DIV/0!</v>
      </c>
      <c r="BI785" s="161" t="e">
        <f t="shared" si="541"/>
        <v>#DIV/0!</v>
      </c>
      <c r="BJ785" s="161" t="e">
        <f t="shared" si="542"/>
        <v>#DIV/0!</v>
      </c>
      <c r="BK785" s="161" t="e">
        <f t="shared" si="543"/>
        <v>#DIV/0!</v>
      </c>
      <c r="BL785" s="107">
        <f t="shared" si="544"/>
        <v>0</v>
      </c>
      <c r="BM785" s="161" t="e">
        <f t="shared" si="545"/>
        <v>#DIV/0!</v>
      </c>
      <c r="BN785" s="161" t="e">
        <f t="shared" si="546"/>
        <v>#DIV/0!</v>
      </c>
      <c r="BO785" s="161" t="e">
        <f t="shared" si="547"/>
        <v>#DIV/0!</v>
      </c>
      <c r="BP785" s="161" t="e">
        <f t="shared" si="548"/>
        <v>#DIV/0!</v>
      </c>
      <c r="BQ785" s="161" t="e">
        <f t="shared" si="549"/>
        <v>#DIV/0!</v>
      </c>
      <c r="BR785" s="107">
        <f t="shared" si="550"/>
        <v>0</v>
      </c>
      <c r="BS785" s="161" t="e">
        <f t="shared" si="551"/>
        <v>#DIV/0!</v>
      </c>
      <c r="BT785" s="161" t="e">
        <f t="shared" si="552"/>
        <v>#DIV/0!</v>
      </c>
      <c r="BU785" s="161" t="e">
        <f t="shared" si="553"/>
        <v>#DIV/0!</v>
      </c>
      <c r="BV785" s="161" t="e">
        <f t="shared" si="554"/>
        <v>#DIV/0!</v>
      </c>
      <c r="BW785" s="161" t="e">
        <f t="shared" si="555"/>
        <v>#DIV/0!</v>
      </c>
      <c r="BX785" s="107">
        <f t="shared" si="556"/>
        <v>0</v>
      </c>
      <c r="BZ785" s="40" t="e">
        <f>VLOOKUP(I785,Lists!$D$2:$D$19,1,FALSE)</f>
        <v>#N/A</v>
      </c>
      <c r="CA785" s="40" t="e">
        <f>VLOOKUP($I785,Blends!$B$2:$B$115,1,FALSE)</f>
        <v>#N/A</v>
      </c>
      <c r="CC785" s="218">
        <f>ROUND(IF($I785="Other HFC Blend",(Z785*$L785*SUMIF(Lists!$E$2:$E$133,'Quarterly Information'!$K785,Exchange_Value)+Z785*$N785*SUMIF(Lists!$E$2:$E$133,'Quarterly Information'!$M785,Exchange_Value)+Z785*$P785*SUMIF(Lists!$E$2:$E$133,'Quarterly Information'!$O785,Exchange_Value)+Z785*$R785*SUMIF(Lists!$E$2:$E$133,'Quarterly Information'!$Q785,Exchange_Value)+Z785*$T785*SUMIF(Lists!$E$2:$E$133,'Quarterly Information'!$S785,Exchange_Value))/1000,Z785*SUMIF(Lists!$E$2:$E$133,$I785,Exchange_Value)/1000),1)</f>
        <v>0</v>
      </c>
      <c r="CD785" s="218">
        <f>ROUND(IF($I785="Other HFC Blend",(AA785*$L785*SUMIF(Lists!$E$2:$E$133,'Quarterly Information'!$K785,Exchange_Value)+AA785*$N785*SUMIF(Lists!$E$2:$E$133,'Quarterly Information'!$M785,Exchange_Value)+AA785*$P785*SUMIF(Lists!$E$2:$E$133,'Quarterly Information'!$O785,Exchange_Value)+AA785*$R785*SUMIF(Lists!$E$2:$E$133,'Quarterly Information'!$Q785,Exchange_Value)+AA785*$T785*SUMIF(Lists!$E$2:$E$133,'Quarterly Information'!$S785,Exchange_Value))/1000,AA785*SUMIF(Lists!$E$2:$E$133,$I785,Exchange_Value)/1000),1)</f>
        <v>0</v>
      </c>
      <c r="CE785" s="218">
        <f>ROUND(IF($I785="Other HFC Blend",(AB785*$L785*SUMIF(Lists!$E$2:$E$133,'Quarterly Information'!$K785,Exchange_Value)+AB785*$N785*SUMIF(Lists!$E$2:$E$133,'Quarterly Information'!$M785,Exchange_Value)+AB785*$P785*SUMIF(Lists!$E$2:$E$133,'Quarterly Information'!$O785,Exchange_Value)+AB785*$R785*SUMIF(Lists!$E$2:$E$133,'Quarterly Information'!$Q785,Exchange_Value)+AB785*$T785*SUMIF(Lists!$E$2:$E$133,'Quarterly Information'!$S785,Exchange_Value))/1000,AB785*SUMIF(Lists!$E$2:$E$133,$I785,Exchange_Value)/1000),1)</f>
        <v>0</v>
      </c>
      <c r="CF785" s="218">
        <f>ROUND(IF($I785="Other HFC Blend",(AC785*$L785*SUMIF(Lists!$E$2:$E$133,'Quarterly Information'!$K785,Exchange_Value)+AC785*$N785*SUMIF(Lists!$E$2:$E$133,'Quarterly Information'!$M785,Exchange_Value)+AC785*$P785*SUMIF(Lists!$E$2:$E$133,'Quarterly Information'!$O785,Exchange_Value)+AC785*$R785*SUMIF(Lists!$E$2:$E$133,'Quarterly Information'!$Q785,Exchange_Value)+AC785*$T785*SUMIF(Lists!$E$2:$E$133,'Quarterly Information'!$S785,Exchange_Value))/1000,AC785*SUMIF(Lists!$E$2:$E$133,$I785,Exchange_Value)/1000),1)</f>
        <v>0</v>
      </c>
      <c r="CG785" s="218">
        <f>ROUND(IF($I785="Other HFC Blend",(AD785*$L785*SUMIF(Lists!$E$2:$E$133,'Quarterly Information'!$K785,Exchange_Value)+AD785*$N785*SUMIF(Lists!$E$2:$E$133,'Quarterly Information'!$M785,Exchange_Value)+AD785*$P785*SUMIF(Lists!$E$2:$E$133,'Quarterly Information'!$O785,Exchange_Value)+AD785*$R785*SUMIF(Lists!$E$2:$E$133,'Quarterly Information'!$Q785,Exchange_Value)+AD785*$T785*SUMIF(Lists!$E$2:$E$133,'Quarterly Information'!$S785,Exchange_Value))/1000,AD785*SUMIF(Lists!$E$2:$E$133,$I785,Exchange_Value)/1000),1)</f>
        <v>0</v>
      </c>
      <c r="CH785" s="218">
        <f>ROUND(IF($I785="Other HFC Blend",(AE785*$L785*SUMIF(Lists!$E$2:$E$133,'Quarterly Information'!$K785,Exchange_Value)+AE785*$N785*SUMIF(Lists!$E$2:$E$133,'Quarterly Information'!$M785,Exchange_Value)+AE785*$P785*SUMIF(Lists!$E$2:$E$133,'Quarterly Information'!$O785,Exchange_Value)+AE785*$R785*SUMIF(Lists!$E$2:$E$133,'Quarterly Information'!$Q785,Exchange_Value)+AE785*$T785*SUMIF(Lists!$E$2:$E$133,'Quarterly Information'!$S785,Exchange_Value))/1000,AE785*SUMIF(Lists!$E$2:$E$133,$I785,Exchange_Value)/1000),1)</f>
        <v>0</v>
      </c>
      <c r="CI785" s="218">
        <f>ROUND(IF($I785="Other HFC Blend",(AF785*$L785*SUMIF(Lists!$E$2:$E$133,'Quarterly Information'!$K785,Exchange_Value)+AF785*$N785*SUMIF(Lists!$E$2:$E$133,'Quarterly Information'!$M785,Exchange_Value)+AF785*$P785*SUMIF(Lists!$E$2:$E$133,'Quarterly Information'!$O785,Exchange_Value)+AF785*$R785*SUMIF(Lists!$E$2:$E$133,'Quarterly Information'!$Q785,Exchange_Value)+AF785*$T785*SUMIF(Lists!$E$2:$E$133,'Quarterly Information'!$S785,Exchange_Value))/1000,AF785*SUMIF(Lists!$E$2:$E$133,$I785,Exchange_Value)/1000),1)</f>
        <v>0</v>
      </c>
    </row>
    <row r="786" spans="1:87" ht="14" x14ac:dyDescent="0.25">
      <c r="A786" s="39">
        <v>744</v>
      </c>
      <c r="B786" s="90" t="str">
        <f t="shared" si="514"/>
        <v/>
      </c>
      <c r="C786" s="159"/>
      <c r="D786" s="91"/>
      <c r="E786" s="174"/>
      <c r="F786" s="92"/>
      <c r="G786" s="93"/>
      <c r="H786" s="94"/>
      <c r="I786" s="92"/>
      <c r="J786" s="200"/>
      <c r="K786" s="210"/>
      <c r="L786" s="95"/>
      <c r="M786" s="92"/>
      <c r="N786" s="95"/>
      <c r="O786" s="92"/>
      <c r="P786" s="95"/>
      <c r="Q786" s="128"/>
      <c r="R786" s="95"/>
      <c r="S786" s="128"/>
      <c r="T786" s="211"/>
      <c r="U786" s="203"/>
      <c r="V786" s="92"/>
      <c r="W786" s="96"/>
      <c r="X786" s="92"/>
      <c r="Y786" s="220"/>
      <c r="Z786" s="226"/>
      <c r="AA786" s="165"/>
      <c r="AB786" s="165"/>
      <c r="AC786" s="165"/>
      <c r="AD786" s="165"/>
      <c r="AE786" s="165"/>
      <c r="AF786" s="168"/>
      <c r="AG786"/>
      <c r="AH786" s="107">
        <f t="shared" si="516"/>
        <v>0</v>
      </c>
      <c r="AI786" s="107">
        <f t="shared" si="517"/>
        <v>0</v>
      </c>
      <c r="AJ786" s="107">
        <f t="shared" si="518"/>
        <v>0</v>
      </c>
      <c r="AK786" s="107">
        <f t="shared" si="519"/>
        <v>0</v>
      </c>
      <c r="AL786" s="107">
        <f t="shared" si="520"/>
        <v>0</v>
      </c>
      <c r="AM786" s="107">
        <f t="shared" si="515"/>
        <v>0</v>
      </c>
      <c r="AO786" s="161" t="e">
        <f t="shared" si="521"/>
        <v>#DIV/0!</v>
      </c>
      <c r="AP786" s="161" t="e">
        <f t="shared" si="522"/>
        <v>#DIV/0!</v>
      </c>
      <c r="AQ786" s="161" t="e">
        <f t="shared" si="523"/>
        <v>#DIV/0!</v>
      </c>
      <c r="AR786" s="161" t="e">
        <f t="shared" si="524"/>
        <v>#DIV/0!</v>
      </c>
      <c r="AS786" s="161" t="e">
        <f t="shared" si="525"/>
        <v>#DIV/0!</v>
      </c>
      <c r="AT786" s="107">
        <f t="shared" si="526"/>
        <v>0</v>
      </c>
      <c r="AU786" s="161" t="e">
        <f t="shared" si="527"/>
        <v>#DIV/0!</v>
      </c>
      <c r="AV786" s="161" t="e">
        <f t="shared" si="528"/>
        <v>#DIV/0!</v>
      </c>
      <c r="AW786" s="161" t="e">
        <f t="shared" si="529"/>
        <v>#DIV/0!</v>
      </c>
      <c r="AX786" s="161" t="e">
        <f t="shared" si="530"/>
        <v>#DIV/0!</v>
      </c>
      <c r="AY786" s="161" t="e">
        <f t="shared" si="531"/>
        <v>#DIV/0!</v>
      </c>
      <c r="AZ786" s="107">
        <f t="shared" si="532"/>
        <v>0</v>
      </c>
      <c r="BA786" s="161" t="e">
        <f t="shared" si="533"/>
        <v>#DIV/0!</v>
      </c>
      <c r="BB786" s="161" t="e">
        <f t="shared" si="534"/>
        <v>#DIV/0!</v>
      </c>
      <c r="BC786" s="161" t="e">
        <f t="shared" si="535"/>
        <v>#DIV/0!</v>
      </c>
      <c r="BD786" s="161" t="e">
        <f t="shared" si="536"/>
        <v>#DIV/0!</v>
      </c>
      <c r="BE786" s="161" t="e">
        <f t="shared" si="537"/>
        <v>#DIV/0!</v>
      </c>
      <c r="BF786" s="107">
        <f t="shared" si="538"/>
        <v>0</v>
      </c>
      <c r="BG786" s="161" t="e">
        <f t="shared" si="539"/>
        <v>#DIV/0!</v>
      </c>
      <c r="BH786" s="161" t="e">
        <f t="shared" si="540"/>
        <v>#DIV/0!</v>
      </c>
      <c r="BI786" s="161" t="e">
        <f t="shared" si="541"/>
        <v>#DIV/0!</v>
      </c>
      <c r="BJ786" s="161" t="e">
        <f t="shared" si="542"/>
        <v>#DIV/0!</v>
      </c>
      <c r="BK786" s="161" t="e">
        <f t="shared" si="543"/>
        <v>#DIV/0!</v>
      </c>
      <c r="BL786" s="107">
        <f t="shared" si="544"/>
        <v>0</v>
      </c>
      <c r="BM786" s="161" t="e">
        <f t="shared" si="545"/>
        <v>#DIV/0!</v>
      </c>
      <c r="BN786" s="161" t="e">
        <f t="shared" si="546"/>
        <v>#DIV/0!</v>
      </c>
      <c r="BO786" s="161" t="e">
        <f t="shared" si="547"/>
        <v>#DIV/0!</v>
      </c>
      <c r="BP786" s="161" t="e">
        <f t="shared" si="548"/>
        <v>#DIV/0!</v>
      </c>
      <c r="BQ786" s="161" t="e">
        <f t="shared" si="549"/>
        <v>#DIV/0!</v>
      </c>
      <c r="BR786" s="107">
        <f t="shared" si="550"/>
        <v>0</v>
      </c>
      <c r="BS786" s="161" t="e">
        <f t="shared" si="551"/>
        <v>#DIV/0!</v>
      </c>
      <c r="BT786" s="161" t="e">
        <f t="shared" si="552"/>
        <v>#DIV/0!</v>
      </c>
      <c r="BU786" s="161" t="e">
        <f t="shared" si="553"/>
        <v>#DIV/0!</v>
      </c>
      <c r="BV786" s="161" t="e">
        <f t="shared" si="554"/>
        <v>#DIV/0!</v>
      </c>
      <c r="BW786" s="161" t="e">
        <f t="shared" si="555"/>
        <v>#DIV/0!</v>
      </c>
      <c r="BX786" s="107">
        <f t="shared" si="556"/>
        <v>0</v>
      </c>
      <c r="BZ786" s="40" t="e">
        <f>VLOOKUP(I786,Lists!$D$2:$D$19,1,FALSE)</f>
        <v>#N/A</v>
      </c>
      <c r="CA786" s="40" t="e">
        <f>VLOOKUP($I786,Blends!$B$2:$B$115,1,FALSE)</f>
        <v>#N/A</v>
      </c>
      <c r="CC786" s="218">
        <f>ROUND(IF($I786="Other HFC Blend",(Z786*$L786*SUMIF(Lists!$E$2:$E$133,'Quarterly Information'!$K786,Exchange_Value)+Z786*$N786*SUMIF(Lists!$E$2:$E$133,'Quarterly Information'!$M786,Exchange_Value)+Z786*$P786*SUMIF(Lists!$E$2:$E$133,'Quarterly Information'!$O786,Exchange_Value)+Z786*$R786*SUMIF(Lists!$E$2:$E$133,'Quarterly Information'!$Q786,Exchange_Value)+Z786*$T786*SUMIF(Lists!$E$2:$E$133,'Quarterly Information'!$S786,Exchange_Value))/1000,Z786*SUMIF(Lists!$E$2:$E$133,$I786,Exchange_Value)/1000),1)</f>
        <v>0</v>
      </c>
      <c r="CD786" s="218">
        <f>ROUND(IF($I786="Other HFC Blend",(AA786*$L786*SUMIF(Lists!$E$2:$E$133,'Quarterly Information'!$K786,Exchange_Value)+AA786*$N786*SUMIF(Lists!$E$2:$E$133,'Quarterly Information'!$M786,Exchange_Value)+AA786*$P786*SUMIF(Lists!$E$2:$E$133,'Quarterly Information'!$O786,Exchange_Value)+AA786*$R786*SUMIF(Lists!$E$2:$E$133,'Quarterly Information'!$Q786,Exchange_Value)+AA786*$T786*SUMIF(Lists!$E$2:$E$133,'Quarterly Information'!$S786,Exchange_Value))/1000,AA786*SUMIF(Lists!$E$2:$E$133,$I786,Exchange_Value)/1000),1)</f>
        <v>0</v>
      </c>
      <c r="CE786" s="218">
        <f>ROUND(IF($I786="Other HFC Blend",(AB786*$L786*SUMIF(Lists!$E$2:$E$133,'Quarterly Information'!$K786,Exchange_Value)+AB786*$N786*SUMIF(Lists!$E$2:$E$133,'Quarterly Information'!$M786,Exchange_Value)+AB786*$P786*SUMIF(Lists!$E$2:$E$133,'Quarterly Information'!$O786,Exchange_Value)+AB786*$R786*SUMIF(Lists!$E$2:$E$133,'Quarterly Information'!$Q786,Exchange_Value)+AB786*$T786*SUMIF(Lists!$E$2:$E$133,'Quarterly Information'!$S786,Exchange_Value))/1000,AB786*SUMIF(Lists!$E$2:$E$133,$I786,Exchange_Value)/1000),1)</f>
        <v>0</v>
      </c>
      <c r="CF786" s="218">
        <f>ROUND(IF($I786="Other HFC Blend",(AC786*$L786*SUMIF(Lists!$E$2:$E$133,'Quarterly Information'!$K786,Exchange_Value)+AC786*$N786*SUMIF(Lists!$E$2:$E$133,'Quarterly Information'!$M786,Exchange_Value)+AC786*$P786*SUMIF(Lists!$E$2:$E$133,'Quarterly Information'!$O786,Exchange_Value)+AC786*$R786*SUMIF(Lists!$E$2:$E$133,'Quarterly Information'!$Q786,Exchange_Value)+AC786*$T786*SUMIF(Lists!$E$2:$E$133,'Quarterly Information'!$S786,Exchange_Value))/1000,AC786*SUMIF(Lists!$E$2:$E$133,$I786,Exchange_Value)/1000),1)</f>
        <v>0</v>
      </c>
      <c r="CG786" s="218">
        <f>ROUND(IF($I786="Other HFC Blend",(AD786*$L786*SUMIF(Lists!$E$2:$E$133,'Quarterly Information'!$K786,Exchange_Value)+AD786*$N786*SUMIF(Lists!$E$2:$E$133,'Quarterly Information'!$M786,Exchange_Value)+AD786*$P786*SUMIF(Lists!$E$2:$E$133,'Quarterly Information'!$O786,Exchange_Value)+AD786*$R786*SUMIF(Lists!$E$2:$E$133,'Quarterly Information'!$Q786,Exchange_Value)+AD786*$T786*SUMIF(Lists!$E$2:$E$133,'Quarterly Information'!$S786,Exchange_Value))/1000,AD786*SUMIF(Lists!$E$2:$E$133,$I786,Exchange_Value)/1000),1)</f>
        <v>0</v>
      </c>
      <c r="CH786" s="218">
        <f>ROUND(IF($I786="Other HFC Blend",(AE786*$L786*SUMIF(Lists!$E$2:$E$133,'Quarterly Information'!$K786,Exchange_Value)+AE786*$N786*SUMIF(Lists!$E$2:$E$133,'Quarterly Information'!$M786,Exchange_Value)+AE786*$P786*SUMIF(Lists!$E$2:$E$133,'Quarterly Information'!$O786,Exchange_Value)+AE786*$R786*SUMIF(Lists!$E$2:$E$133,'Quarterly Information'!$Q786,Exchange_Value)+AE786*$T786*SUMIF(Lists!$E$2:$E$133,'Quarterly Information'!$S786,Exchange_Value))/1000,AE786*SUMIF(Lists!$E$2:$E$133,$I786,Exchange_Value)/1000),1)</f>
        <v>0</v>
      </c>
      <c r="CI786" s="218">
        <f>ROUND(IF($I786="Other HFC Blend",(AF786*$L786*SUMIF(Lists!$E$2:$E$133,'Quarterly Information'!$K786,Exchange_Value)+AF786*$N786*SUMIF(Lists!$E$2:$E$133,'Quarterly Information'!$M786,Exchange_Value)+AF786*$P786*SUMIF(Lists!$E$2:$E$133,'Quarterly Information'!$O786,Exchange_Value)+AF786*$R786*SUMIF(Lists!$E$2:$E$133,'Quarterly Information'!$Q786,Exchange_Value)+AF786*$T786*SUMIF(Lists!$E$2:$E$133,'Quarterly Information'!$S786,Exchange_Value))/1000,AF786*SUMIF(Lists!$E$2:$E$133,$I786,Exchange_Value)/1000),1)</f>
        <v>0</v>
      </c>
    </row>
    <row r="787" spans="1:87" ht="14" x14ac:dyDescent="0.25">
      <c r="A787" s="39">
        <v>745</v>
      </c>
      <c r="B787" s="90" t="str">
        <f t="shared" si="514"/>
        <v/>
      </c>
      <c r="C787" s="159"/>
      <c r="D787" s="91"/>
      <c r="E787" s="174"/>
      <c r="F787" s="92"/>
      <c r="G787" s="93"/>
      <c r="H787" s="94"/>
      <c r="I787" s="92"/>
      <c r="J787" s="200"/>
      <c r="K787" s="210"/>
      <c r="L787" s="95"/>
      <c r="M787" s="92"/>
      <c r="N787" s="95"/>
      <c r="O787" s="92"/>
      <c r="P787" s="95"/>
      <c r="Q787" s="128"/>
      <c r="R787" s="95"/>
      <c r="S787" s="128"/>
      <c r="T787" s="211"/>
      <c r="U787" s="203"/>
      <c r="V787" s="92"/>
      <c r="W787" s="96"/>
      <c r="X787" s="92"/>
      <c r="Y787" s="220"/>
      <c r="Z787" s="226"/>
      <c r="AA787" s="165"/>
      <c r="AB787" s="165"/>
      <c r="AC787" s="165"/>
      <c r="AD787" s="165"/>
      <c r="AE787" s="165"/>
      <c r="AF787" s="168"/>
      <c r="AG787"/>
      <c r="AH787" s="107">
        <f t="shared" si="516"/>
        <v>0</v>
      </c>
      <c r="AI787" s="107">
        <f t="shared" si="517"/>
        <v>0</v>
      </c>
      <c r="AJ787" s="107">
        <f t="shared" si="518"/>
        <v>0</v>
      </c>
      <c r="AK787" s="107">
        <f t="shared" si="519"/>
        <v>0</v>
      </c>
      <c r="AL787" s="107">
        <f t="shared" si="520"/>
        <v>0</v>
      </c>
      <c r="AM787" s="107">
        <f t="shared" si="515"/>
        <v>0</v>
      </c>
      <c r="AO787" s="161" t="e">
        <f t="shared" si="521"/>
        <v>#DIV/0!</v>
      </c>
      <c r="AP787" s="161" t="e">
        <f t="shared" si="522"/>
        <v>#DIV/0!</v>
      </c>
      <c r="AQ787" s="161" t="e">
        <f t="shared" si="523"/>
        <v>#DIV/0!</v>
      </c>
      <c r="AR787" s="161" t="e">
        <f t="shared" si="524"/>
        <v>#DIV/0!</v>
      </c>
      <c r="AS787" s="161" t="e">
        <f t="shared" si="525"/>
        <v>#DIV/0!</v>
      </c>
      <c r="AT787" s="107">
        <f t="shared" si="526"/>
        <v>0</v>
      </c>
      <c r="AU787" s="161" t="e">
        <f t="shared" si="527"/>
        <v>#DIV/0!</v>
      </c>
      <c r="AV787" s="161" t="e">
        <f t="shared" si="528"/>
        <v>#DIV/0!</v>
      </c>
      <c r="AW787" s="161" t="e">
        <f t="shared" si="529"/>
        <v>#DIV/0!</v>
      </c>
      <c r="AX787" s="161" t="e">
        <f t="shared" si="530"/>
        <v>#DIV/0!</v>
      </c>
      <c r="AY787" s="161" t="e">
        <f t="shared" si="531"/>
        <v>#DIV/0!</v>
      </c>
      <c r="AZ787" s="107">
        <f t="shared" si="532"/>
        <v>0</v>
      </c>
      <c r="BA787" s="161" t="e">
        <f t="shared" si="533"/>
        <v>#DIV/0!</v>
      </c>
      <c r="BB787" s="161" t="e">
        <f t="shared" si="534"/>
        <v>#DIV/0!</v>
      </c>
      <c r="BC787" s="161" t="e">
        <f t="shared" si="535"/>
        <v>#DIV/0!</v>
      </c>
      <c r="BD787" s="161" t="e">
        <f t="shared" si="536"/>
        <v>#DIV/0!</v>
      </c>
      <c r="BE787" s="161" t="e">
        <f t="shared" si="537"/>
        <v>#DIV/0!</v>
      </c>
      <c r="BF787" s="107">
        <f t="shared" si="538"/>
        <v>0</v>
      </c>
      <c r="BG787" s="161" t="e">
        <f t="shared" si="539"/>
        <v>#DIV/0!</v>
      </c>
      <c r="BH787" s="161" t="e">
        <f t="shared" si="540"/>
        <v>#DIV/0!</v>
      </c>
      <c r="BI787" s="161" t="e">
        <f t="shared" si="541"/>
        <v>#DIV/0!</v>
      </c>
      <c r="BJ787" s="161" t="e">
        <f t="shared" si="542"/>
        <v>#DIV/0!</v>
      </c>
      <c r="BK787" s="161" t="e">
        <f t="shared" si="543"/>
        <v>#DIV/0!</v>
      </c>
      <c r="BL787" s="107">
        <f t="shared" si="544"/>
        <v>0</v>
      </c>
      <c r="BM787" s="161" t="e">
        <f t="shared" si="545"/>
        <v>#DIV/0!</v>
      </c>
      <c r="BN787" s="161" t="e">
        <f t="shared" si="546"/>
        <v>#DIV/0!</v>
      </c>
      <c r="BO787" s="161" t="e">
        <f t="shared" si="547"/>
        <v>#DIV/0!</v>
      </c>
      <c r="BP787" s="161" t="e">
        <f t="shared" si="548"/>
        <v>#DIV/0!</v>
      </c>
      <c r="BQ787" s="161" t="e">
        <f t="shared" si="549"/>
        <v>#DIV/0!</v>
      </c>
      <c r="BR787" s="107">
        <f t="shared" si="550"/>
        <v>0</v>
      </c>
      <c r="BS787" s="161" t="e">
        <f t="shared" si="551"/>
        <v>#DIV/0!</v>
      </c>
      <c r="BT787" s="161" t="e">
        <f t="shared" si="552"/>
        <v>#DIV/0!</v>
      </c>
      <c r="BU787" s="161" t="e">
        <f t="shared" si="553"/>
        <v>#DIV/0!</v>
      </c>
      <c r="BV787" s="161" t="e">
        <f t="shared" si="554"/>
        <v>#DIV/0!</v>
      </c>
      <c r="BW787" s="161" t="e">
        <f t="shared" si="555"/>
        <v>#DIV/0!</v>
      </c>
      <c r="BX787" s="107">
        <f t="shared" si="556"/>
        <v>0</v>
      </c>
      <c r="BZ787" s="40" t="e">
        <f>VLOOKUP(I787,Lists!$D$2:$D$19,1,FALSE)</f>
        <v>#N/A</v>
      </c>
      <c r="CA787" s="40" t="e">
        <f>VLOOKUP($I787,Blends!$B$2:$B$115,1,FALSE)</f>
        <v>#N/A</v>
      </c>
      <c r="CC787" s="218">
        <f>ROUND(IF($I787="Other HFC Blend",(Z787*$L787*SUMIF(Lists!$E$2:$E$133,'Quarterly Information'!$K787,Exchange_Value)+Z787*$N787*SUMIF(Lists!$E$2:$E$133,'Quarterly Information'!$M787,Exchange_Value)+Z787*$P787*SUMIF(Lists!$E$2:$E$133,'Quarterly Information'!$O787,Exchange_Value)+Z787*$R787*SUMIF(Lists!$E$2:$E$133,'Quarterly Information'!$Q787,Exchange_Value)+Z787*$T787*SUMIF(Lists!$E$2:$E$133,'Quarterly Information'!$S787,Exchange_Value))/1000,Z787*SUMIF(Lists!$E$2:$E$133,$I787,Exchange_Value)/1000),1)</f>
        <v>0</v>
      </c>
      <c r="CD787" s="218">
        <f>ROUND(IF($I787="Other HFC Blend",(AA787*$L787*SUMIF(Lists!$E$2:$E$133,'Quarterly Information'!$K787,Exchange_Value)+AA787*$N787*SUMIF(Lists!$E$2:$E$133,'Quarterly Information'!$M787,Exchange_Value)+AA787*$P787*SUMIF(Lists!$E$2:$E$133,'Quarterly Information'!$O787,Exchange_Value)+AA787*$R787*SUMIF(Lists!$E$2:$E$133,'Quarterly Information'!$Q787,Exchange_Value)+AA787*$T787*SUMIF(Lists!$E$2:$E$133,'Quarterly Information'!$S787,Exchange_Value))/1000,AA787*SUMIF(Lists!$E$2:$E$133,$I787,Exchange_Value)/1000),1)</f>
        <v>0</v>
      </c>
      <c r="CE787" s="218">
        <f>ROUND(IF($I787="Other HFC Blend",(AB787*$L787*SUMIF(Lists!$E$2:$E$133,'Quarterly Information'!$K787,Exchange_Value)+AB787*$N787*SUMIF(Lists!$E$2:$E$133,'Quarterly Information'!$M787,Exchange_Value)+AB787*$P787*SUMIF(Lists!$E$2:$E$133,'Quarterly Information'!$O787,Exchange_Value)+AB787*$R787*SUMIF(Lists!$E$2:$E$133,'Quarterly Information'!$Q787,Exchange_Value)+AB787*$T787*SUMIF(Lists!$E$2:$E$133,'Quarterly Information'!$S787,Exchange_Value))/1000,AB787*SUMIF(Lists!$E$2:$E$133,$I787,Exchange_Value)/1000),1)</f>
        <v>0</v>
      </c>
      <c r="CF787" s="218">
        <f>ROUND(IF($I787="Other HFC Blend",(AC787*$L787*SUMIF(Lists!$E$2:$E$133,'Quarterly Information'!$K787,Exchange_Value)+AC787*$N787*SUMIF(Lists!$E$2:$E$133,'Quarterly Information'!$M787,Exchange_Value)+AC787*$P787*SUMIF(Lists!$E$2:$E$133,'Quarterly Information'!$O787,Exchange_Value)+AC787*$R787*SUMIF(Lists!$E$2:$E$133,'Quarterly Information'!$Q787,Exchange_Value)+AC787*$T787*SUMIF(Lists!$E$2:$E$133,'Quarterly Information'!$S787,Exchange_Value))/1000,AC787*SUMIF(Lists!$E$2:$E$133,$I787,Exchange_Value)/1000),1)</f>
        <v>0</v>
      </c>
      <c r="CG787" s="218">
        <f>ROUND(IF($I787="Other HFC Blend",(AD787*$L787*SUMIF(Lists!$E$2:$E$133,'Quarterly Information'!$K787,Exchange_Value)+AD787*$N787*SUMIF(Lists!$E$2:$E$133,'Quarterly Information'!$M787,Exchange_Value)+AD787*$P787*SUMIF(Lists!$E$2:$E$133,'Quarterly Information'!$O787,Exchange_Value)+AD787*$R787*SUMIF(Lists!$E$2:$E$133,'Quarterly Information'!$Q787,Exchange_Value)+AD787*$T787*SUMIF(Lists!$E$2:$E$133,'Quarterly Information'!$S787,Exchange_Value))/1000,AD787*SUMIF(Lists!$E$2:$E$133,$I787,Exchange_Value)/1000),1)</f>
        <v>0</v>
      </c>
      <c r="CH787" s="218">
        <f>ROUND(IF($I787="Other HFC Blend",(AE787*$L787*SUMIF(Lists!$E$2:$E$133,'Quarterly Information'!$K787,Exchange_Value)+AE787*$N787*SUMIF(Lists!$E$2:$E$133,'Quarterly Information'!$M787,Exchange_Value)+AE787*$P787*SUMIF(Lists!$E$2:$E$133,'Quarterly Information'!$O787,Exchange_Value)+AE787*$R787*SUMIF(Lists!$E$2:$E$133,'Quarterly Information'!$Q787,Exchange_Value)+AE787*$T787*SUMIF(Lists!$E$2:$E$133,'Quarterly Information'!$S787,Exchange_Value))/1000,AE787*SUMIF(Lists!$E$2:$E$133,$I787,Exchange_Value)/1000),1)</f>
        <v>0</v>
      </c>
      <c r="CI787" s="218">
        <f>ROUND(IF($I787="Other HFC Blend",(AF787*$L787*SUMIF(Lists!$E$2:$E$133,'Quarterly Information'!$K787,Exchange_Value)+AF787*$N787*SUMIF(Lists!$E$2:$E$133,'Quarterly Information'!$M787,Exchange_Value)+AF787*$P787*SUMIF(Lists!$E$2:$E$133,'Quarterly Information'!$O787,Exchange_Value)+AF787*$R787*SUMIF(Lists!$E$2:$E$133,'Quarterly Information'!$Q787,Exchange_Value)+AF787*$T787*SUMIF(Lists!$E$2:$E$133,'Quarterly Information'!$S787,Exchange_Value))/1000,AF787*SUMIF(Lists!$E$2:$E$133,$I787,Exchange_Value)/1000),1)</f>
        <v>0</v>
      </c>
    </row>
    <row r="788" spans="1:87" ht="14" x14ac:dyDescent="0.25">
      <c r="A788" s="39">
        <v>746</v>
      </c>
      <c r="B788" s="90" t="str">
        <f t="shared" si="514"/>
        <v/>
      </c>
      <c r="C788" s="159"/>
      <c r="D788" s="91"/>
      <c r="E788" s="174"/>
      <c r="F788" s="92"/>
      <c r="G788" s="93"/>
      <c r="H788" s="94"/>
      <c r="I788" s="92"/>
      <c r="J788" s="200"/>
      <c r="K788" s="210"/>
      <c r="L788" s="95"/>
      <c r="M788" s="92"/>
      <c r="N788" s="95"/>
      <c r="O788" s="92"/>
      <c r="P788" s="95"/>
      <c r="Q788" s="128"/>
      <c r="R788" s="95"/>
      <c r="S788" s="128"/>
      <c r="T788" s="211"/>
      <c r="U788" s="203"/>
      <c r="V788" s="92"/>
      <c r="W788" s="96"/>
      <c r="X788" s="92"/>
      <c r="Y788" s="220"/>
      <c r="Z788" s="226"/>
      <c r="AA788" s="165"/>
      <c r="AB788" s="165"/>
      <c r="AC788" s="165"/>
      <c r="AD788" s="165"/>
      <c r="AE788" s="165"/>
      <c r="AF788" s="168"/>
      <c r="AG788"/>
      <c r="AH788" s="107">
        <f t="shared" si="516"/>
        <v>0</v>
      </c>
      <c r="AI788" s="107">
        <f t="shared" si="517"/>
        <v>0</v>
      </c>
      <c r="AJ788" s="107">
        <f t="shared" si="518"/>
        <v>0</v>
      </c>
      <c r="AK788" s="107">
        <f t="shared" si="519"/>
        <v>0</v>
      </c>
      <c r="AL788" s="107">
        <f t="shared" si="520"/>
        <v>0</v>
      </c>
      <c r="AM788" s="107">
        <f t="shared" si="515"/>
        <v>0</v>
      </c>
      <c r="AO788" s="161" t="e">
        <f t="shared" si="521"/>
        <v>#DIV/0!</v>
      </c>
      <c r="AP788" s="161" t="e">
        <f t="shared" si="522"/>
        <v>#DIV/0!</v>
      </c>
      <c r="AQ788" s="161" t="e">
        <f t="shared" si="523"/>
        <v>#DIV/0!</v>
      </c>
      <c r="AR788" s="161" t="e">
        <f t="shared" si="524"/>
        <v>#DIV/0!</v>
      </c>
      <c r="AS788" s="161" t="e">
        <f t="shared" si="525"/>
        <v>#DIV/0!</v>
      </c>
      <c r="AT788" s="107">
        <f t="shared" si="526"/>
        <v>0</v>
      </c>
      <c r="AU788" s="161" t="e">
        <f t="shared" si="527"/>
        <v>#DIV/0!</v>
      </c>
      <c r="AV788" s="161" t="e">
        <f t="shared" si="528"/>
        <v>#DIV/0!</v>
      </c>
      <c r="AW788" s="161" t="e">
        <f t="shared" si="529"/>
        <v>#DIV/0!</v>
      </c>
      <c r="AX788" s="161" t="e">
        <f t="shared" si="530"/>
        <v>#DIV/0!</v>
      </c>
      <c r="AY788" s="161" t="e">
        <f t="shared" si="531"/>
        <v>#DIV/0!</v>
      </c>
      <c r="AZ788" s="107">
        <f t="shared" si="532"/>
        <v>0</v>
      </c>
      <c r="BA788" s="161" t="e">
        <f t="shared" si="533"/>
        <v>#DIV/0!</v>
      </c>
      <c r="BB788" s="161" t="e">
        <f t="shared" si="534"/>
        <v>#DIV/0!</v>
      </c>
      <c r="BC788" s="161" t="e">
        <f t="shared" si="535"/>
        <v>#DIV/0!</v>
      </c>
      <c r="BD788" s="161" t="e">
        <f t="shared" si="536"/>
        <v>#DIV/0!</v>
      </c>
      <c r="BE788" s="161" t="e">
        <f t="shared" si="537"/>
        <v>#DIV/0!</v>
      </c>
      <c r="BF788" s="107">
        <f t="shared" si="538"/>
        <v>0</v>
      </c>
      <c r="BG788" s="161" t="e">
        <f t="shared" si="539"/>
        <v>#DIV/0!</v>
      </c>
      <c r="BH788" s="161" t="e">
        <f t="shared" si="540"/>
        <v>#DIV/0!</v>
      </c>
      <c r="BI788" s="161" t="e">
        <f t="shared" si="541"/>
        <v>#DIV/0!</v>
      </c>
      <c r="BJ788" s="161" t="e">
        <f t="shared" si="542"/>
        <v>#DIV/0!</v>
      </c>
      <c r="BK788" s="161" t="e">
        <f t="shared" si="543"/>
        <v>#DIV/0!</v>
      </c>
      <c r="BL788" s="107">
        <f t="shared" si="544"/>
        <v>0</v>
      </c>
      <c r="BM788" s="161" t="e">
        <f t="shared" si="545"/>
        <v>#DIV/0!</v>
      </c>
      <c r="BN788" s="161" t="e">
        <f t="shared" si="546"/>
        <v>#DIV/0!</v>
      </c>
      <c r="BO788" s="161" t="e">
        <f t="shared" si="547"/>
        <v>#DIV/0!</v>
      </c>
      <c r="BP788" s="161" t="e">
        <f t="shared" si="548"/>
        <v>#DIV/0!</v>
      </c>
      <c r="BQ788" s="161" t="e">
        <f t="shared" si="549"/>
        <v>#DIV/0!</v>
      </c>
      <c r="BR788" s="107">
        <f t="shared" si="550"/>
        <v>0</v>
      </c>
      <c r="BS788" s="161" t="e">
        <f t="shared" si="551"/>
        <v>#DIV/0!</v>
      </c>
      <c r="BT788" s="161" t="e">
        <f t="shared" si="552"/>
        <v>#DIV/0!</v>
      </c>
      <c r="BU788" s="161" t="e">
        <f t="shared" si="553"/>
        <v>#DIV/0!</v>
      </c>
      <c r="BV788" s="161" t="e">
        <f t="shared" si="554"/>
        <v>#DIV/0!</v>
      </c>
      <c r="BW788" s="161" t="e">
        <f t="shared" si="555"/>
        <v>#DIV/0!</v>
      </c>
      <c r="BX788" s="107">
        <f t="shared" si="556"/>
        <v>0</v>
      </c>
      <c r="BZ788" s="40" t="e">
        <f>VLOOKUP(I788,Lists!$D$2:$D$19,1,FALSE)</f>
        <v>#N/A</v>
      </c>
      <c r="CA788" s="40" t="e">
        <f>VLOOKUP($I788,Blends!$B$2:$B$115,1,FALSE)</f>
        <v>#N/A</v>
      </c>
      <c r="CC788" s="218">
        <f>ROUND(IF($I788="Other HFC Blend",(Z788*$L788*SUMIF(Lists!$E$2:$E$133,'Quarterly Information'!$K788,Exchange_Value)+Z788*$N788*SUMIF(Lists!$E$2:$E$133,'Quarterly Information'!$M788,Exchange_Value)+Z788*$P788*SUMIF(Lists!$E$2:$E$133,'Quarterly Information'!$O788,Exchange_Value)+Z788*$R788*SUMIF(Lists!$E$2:$E$133,'Quarterly Information'!$Q788,Exchange_Value)+Z788*$T788*SUMIF(Lists!$E$2:$E$133,'Quarterly Information'!$S788,Exchange_Value))/1000,Z788*SUMIF(Lists!$E$2:$E$133,$I788,Exchange_Value)/1000),1)</f>
        <v>0</v>
      </c>
      <c r="CD788" s="218">
        <f>ROUND(IF($I788="Other HFC Blend",(AA788*$L788*SUMIF(Lists!$E$2:$E$133,'Quarterly Information'!$K788,Exchange_Value)+AA788*$N788*SUMIF(Lists!$E$2:$E$133,'Quarterly Information'!$M788,Exchange_Value)+AA788*$P788*SUMIF(Lists!$E$2:$E$133,'Quarterly Information'!$O788,Exchange_Value)+AA788*$R788*SUMIF(Lists!$E$2:$E$133,'Quarterly Information'!$Q788,Exchange_Value)+AA788*$T788*SUMIF(Lists!$E$2:$E$133,'Quarterly Information'!$S788,Exchange_Value))/1000,AA788*SUMIF(Lists!$E$2:$E$133,$I788,Exchange_Value)/1000),1)</f>
        <v>0</v>
      </c>
      <c r="CE788" s="218">
        <f>ROUND(IF($I788="Other HFC Blend",(AB788*$L788*SUMIF(Lists!$E$2:$E$133,'Quarterly Information'!$K788,Exchange_Value)+AB788*$N788*SUMIF(Lists!$E$2:$E$133,'Quarterly Information'!$M788,Exchange_Value)+AB788*$P788*SUMIF(Lists!$E$2:$E$133,'Quarterly Information'!$O788,Exchange_Value)+AB788*$R788*SUMIF(Lists!$E$2:$E$133,'Quarterly Information'!$Q788,Exchange_Value)+AB788*$T788*SUMIF(Lists!$E$2:$E$133,'Quarterly Information'!$S788,Exchange_Value))/1000,AB788*SUMIF(Lists!$E$2:$E$133,$I788,Exchange_Value)/1000),1)</f>
        <v>0</v>
      </c>
      <c r="CF788" s="218">
        <f>ROUND(IF($I788="Other HFC Blend",(AC788*$L788*SUMIF(Lists!$E$2:$E$133,'Quarterly Information'!$K788,Exchange_Value)+AC788*$N788*SUMIF(Lists!$E$2:$E$133,'Quarterly Information'!$M788,Exchange_Value)+AC788*$P788*SUMIF(Lists!$E$2:$E$133,'Quarterly Information'!$O788,Exchange_Value)+AC788*$R788*SUMIF(Lists!$E$2:$E$133,'Quarterly Information'!$Q788,Exchange_Value)+AC788*$T788*SUMIF(Lists!$E$2:$E$133,'Quarterly Information'!$S788,Exchange_Value))/1000,AC788*SUMIF(Lists!$E$2:$E$133,$I788,Exchange_Value)/1000),1)</f>
        <v>0</v>
      </c>
      <c r="CG788" s="218">
        <f>ROUND(IF($I788="Other HFC Blend",(AD788*$L788*SUMIF(Lists!$E$2:$E$133,'Quarterly Information'!$K788,Exchange_Value)+AD788*$N788*SUMIF(Lists!$E$2:$E$133,'Quarterly Information'!$M788,Exchange_Value)+AD788*$P788*SUMIF(Lists!$E$2:$E$133,'Quarterly Information'!$O788,Exchange_Value)+AD788*$R788*SUMIF(Lists!$E$2:$E$133,'Quarterly Information'!$Q788,Exchange_Value)+AD788*$T788*SUMIF(Lists!$E$2:$E$133,'Quarterly Information'!$S788,Exchange_Value))/1000,AD788*SUMIF(Lists!$E$2:$E$133,$I788,Exchange_Value)/1000),1)</f>
        <v>0</v>
      </c>
      <c r="CH788" s="218">
        <f>ROUND(IF($I788="Other HFC Blend",(AE788*$L788*SUMIF(Lists!$E$2:$E$133,'Quarterly Information'!$K788,Exchange_Value)+AE788*$N788*SUMIF(Lists!$E$2:$E$133,'Quarterly Information'!$M788,Exchange_Value)+AE788*$P788*SUMIF(Lists!$E$2:$E$133,'Quarterly Information'!$O788,Exchange_Value)+AE788*$R788*SUMIF(Lists!$E$2:$E$133,'Quarterly Information'!$Q788,Exchange_Value)+AE788*$T788*SUMIF(Lists!$E$2:$E$133,'Quarterly Information'!$S788,Exchange_Value))/1000,AE788*SUMIF(Lists!$E$2:$E$133,$I788,Exchange_Value)/1000),1)</f>
        <v>0</v>
      </c>
      <c r="CI788" s="218">
        <f>ROUND(IF($I788="Other HFC Blend",(AF788*$L788*SUMIF(Lists!$E$2:$E$133,'Quarterly Information'!$K788,Exchange_Value)+AF788*$N788*SUMIF(Lists!$E$2:$E$133,'Quarterly Information'!$M788,Exchange_Value)+AF788*$P788*SUMIF(Lists!$E$2:$E$133,'Quarterly Information'!$O788,Exchange_Value)+AF788*$R788*SUMIF(Lists!$E$2:$E$133,'Quarterly Information'!$Q788,Exchange_Value)+AF788*$T788*SUMIF(Lists!$E$2:$E$133,'Quarterly Information'!$S788,Exchange_Value))/1000,AF788*SUMIF(Lists!$E$2:$E$133,$I788,Exchange_Value)/1000),1)</f>
        <v>0</v>
      </c>
    </row>
    <row r="789" spans="1:87" ht="14" x14ac:dyDescent="0.25">
      <c r="A789" s="39">
        <v>747</v>
      </c>
      <c r="B789" s="90" t="str">
        <f t="shared" si="514"/>
        <v/>
      </c>
      <c r="C789" s="159"/>
      <c r="D789" s="91"/>
      <c r="E789" s="174"/>
      <c r="F789" s="92"/>
      <c r="G789" s="93"/>
      <c r="H789" s="94"/>
      <c r="I789" s="92"/>
      <c r="J789" s="200"/>
      <c r="K789" s="210"/>
      <c r="L789" s="95"/>
      <c r="M789" s="92"/>
      <c r="N789" s="95"/>
      <c r="O789" s="92"/>
      <c r="P789" s="95"/>
      <c r="Q789" s="128"/>
      <c r="R789" s="95"/>
      <c r="S789" s="128"/>
      <c r="T789" s="211"/>
      <c r="U789" s="203"/>
      <c r="V789" s="92"/>
      <c r="W789" s="96"/>
      <c r="X789" s="92"/>
      <c r="Y789" s="220"/>
      <c r="Z789" s="226"/>
      <c r="AA789" s="165"/>
      <c r="AB789" s="165"/>
      <c r="AC789" s="165"/>
      <c r="AD789" s="165"/>
      <c r="AE789" s="165"/>
      <c r="AF789" s="168"/>
      <c r="AG789"/>
      <c r="AH789" s="107">
        <f t="shared" si="516"/>
        <v>0</v>
      </c>
      <c r="AI789" s="107">
        <f t="shared" si="517"/>
        <v>0</v>
      </c>
      <c r="AJ789" s="107">
        <f t="shared" si="518"/>
        <v>0</v>
      </c>
      <c r="AK789" s="107">
        <f t="shared" si="519"/>
        <v>0</v>
      </c>
      <c r="AL789" s="107">
        <f t="shared" si="520"/>
        <v>0</v>
      </c>
      <c r="AM789" s="107">
        <f t="shared" si="515"/>
        <v>0</v>
      </c>
      <c r="AO789" s="161" t="e">
        <f t="shared" si="521"/>
        <v>#DIV/0!</v>
      </c>
      <c r="AP789" s="161" t="e">
        <f t="shared" si="522"/>
        <v>#DIV/0!</v>
      </c>
      <c r="AQ789" s="161" t="e">
        <f t="shared" si="523"/>
        <v>#DIV/0!</v>
      </c>
      <c r="AR789" s="161" t="e">
        <f t="shared" si="524"/>
        <v>#DIV/0!</v>
      </c>
      <c r="AS789" s="161" t="e">
        <f t="shared" si="525"/>
        <v>#DIV/0!</v>
      </c>
      <c r="AT789" s="107">
        <f t="shared" si="526"/>
        <v>0</v>
      </c>
      <c r="AU789" s="161" t="e">
        <f t="shared" si="527"/>
        <v>#DIV/0!</v>
      </c>
      <c r="AV789" s="161" t="e">
        <f t="shared" si="528"/>
        <v>#DIV/0!</v>
      </c>
      <c r="AW789" s="161" t="e">
        <f t="shared" si="529"/>
        <v>#DIV/0!</v>
      </c>
      <c r="AX789" s="161" t="e">
        <f t="shared" si="530"/>
        <v>#DIV/0!</v>
      </c>
      <c r="AY789" s="161" t="e">
        <f t="shared" si="531"/>
        <v>#DIV/0!</v>
      </c>
      <c r="AZ789" s="107">
        <f t="shared" si="532"/>
        <v>0</v>
      </c>
      <c r="BA789" s="161" t="e">
        <f t="shared" si="533"/>
        <v>#DIV/0!</v>
      </c>
      <c r="BB789" s="161" t="e">
        <f t="shared" si="534"/>
        <v>#DIV/0!</v>
      </c>
      <c r="BC789" s="161" t="e">
        <f t="shared" si="535"/>
        <v>#DIV/0!</v>
      </c>
      <c r="BD789" s="161" t="e">
        <f t="shared" si="536"/>
        <v>#DIV/0!</v>
      </c>
      <c r="BE789" s="161" t="e">
        <f t="shared" si="537"/>
        <v>#DIV/0!</v>
      </c>
      <c r="BF789" s="107">
        <f t="shared" si="538"/>
        <v>0</v>
      </c>
      <c r="BG789" s="161" t="e">
        <f t="shared" si="539"/>
        <v>#DIV/0!</v>
      </c>
      <c r="BH789" s="161" t="e">
        <f t="shared" si="540"/>
        <v>#DIV/0!</v>
      </c>
      <c r="BI789" s="161" t="e">
        <f t="shared" si="541"/>
        <v>#DIV/0!</v>
      </c>
      <c r="BJ789" s="161" t="e">
        <f t="shared" si="542"/>
        <v>#DIV/0!</v>
      </c>
      <c r="BK789" s="161" t="e">
        <f t="shared" si="543"/>
        <v>#DIV/0!</v>
      </c>
      <c r="BL789" s="107">
        <f t="shared" si="544"/>
        <v>0</v>
      </c>
      <c r="BM789" s="161" t="e">
        <f t="shared" si="545"/>
        <v>#DIV/0!</v>
      </c>
      <c r="BN789" s="161" t="e">
        <f t="shared" si="546"/>
        <v>#DIV/0!</v>
      </c>
      <c r="BO789" s="161" t="e">
        <f t="shared" si="547"/>
        <v>#DIV/0!</v>
      </c>
      <c r="BP789" s="161" t="e">
        <f t="shared" si="548"/>
        <v>#DIV/0!</v>
      </c>
      <c r="BQ789" s="161" t="e">
        <f t="shared" si="549"/>
        <v>#DIV/0!</v>
      </c>
      <c r="BR789" s="107">
        <f t="shared" si="550"/>
        <v>0</v>
      </c>
      <c r="BS789" s="161" t="e">
        <f t="shared" si="551"/>
        <v>#DIV/0!</v>
      </c>
      <c r="BT789" s="161" t="e">
        <f t="shared" si="552"/>
        <v>#DIV/0!</v>
      </c>
      <c r="BU789" s="161" t="e">
        <f t="shared" si="553"/>
        <v>#DIV/0!</v>
      </c>
      <c r="BV789" s="161" t="e">
        <f t="shared" si="554"/>
        <v>#DIV/0!</v>
      </c>
      <c r="BW789" s="161" t="e">
        <f t="shared" si="555"/>
        <v>#DIV/0!</v>
      </c>
      <c r="BX789" s="107">
        <f t="shared" si="556"/>
        <v>0</v>
      </c>
      <c r="BZ789" s="40" t="e">
        <f>VLOOKUP(I789,Lists!$D$2:$D$19,1,FALSE)</f>
        <v>#N/A</v>
      </c>
      <c r="CA789" s="40" t="e">
        <f>VLOOKUP($I789,Blends!$B$2:$B$115,1,FALSE)</f>
        <v>#N/A</v>
      </c>
      <c r="CC789" s="218">
        <f>ROUND(IF($I789="Other HFC Blend",(Z789*$L789*SUMIF(Lists!$E$2:$E$133,'Quarterly Information'!$K789,Exchange_Value)+Z789*$N789*SUMIF(Lists!$E$2:$E$133,'Quarterly Information'!$M789,Exchange_Value)+Z789*$P789*SUMIF(Lists!$E$2:$E$133,'Quarterly Information'!$O789,Exchange_Value)+Z789*$R789*SUMIF(Lists!$E$2:$E$133,'Quarterly Information'!$Q789,Exchange_Value)+Z789*$T789*SUMIF(Lists!$E$2:$E$133,'Quarterly Information'!$S789,Exchange_Value))/1000,Z789*SUMIF(Lists!$E$2:$E$133,$I789,Exchange_Value)/1000),1)</f>
        <v>0</v>
      </c>
      <c r="CD789" s="218">
        <f>ROUND(IF($I789="Other HFC Blend",(AA789*$L789*SUMIF(Lists!$E$2:$E$133,'Quarterly Information'!$K789,Exchange_Value)+AA789*$N789*SUMIF(Lists!$E$2:$E$133,'Quarterly Information'!$M789,Exchange_Value)+AA789*$P789*SUMIF(Lists!$E$2:$E$133,'Quarterly Information'!$O789,Exchange_Value)+AA789*$R789*SUMIF(Lists!$E$2:$E$133,'Quarterly Information'!$Q789,Exchange_Value)+AA789*$T789*SUMIF(Lists!$E$2:$E$133,'Quarterly Information'!$S789,Exchange_Value))/1000,AA789*SUMIF(Lists!$E$2:$E$133,$I789,Exchange_Value)/1000),1)</f>
        <v>0</v>
      </c>
      <c r="CE789" s="218">
        <f>ROUND(IF($I789="Other HFC Blend",(AB789*$L789*SUMIF(Lists!$E$2:$E$133,'Quarterly Information'!$K789,Exchange_Value)+AB789*$N789*SUMIF(Lists!$E$2:$E$133,'Quarterly Information'!$M789,Exchange_Value)+AB789*$P789*SUMIF(Lists!$E$2:$E$133,'Quarterly Information'!$O789,Exchange_Value)+AB789*$R789*SUMIF(Lists!$E$2:$E$133,'Quarterly Information'!$Q789,Exchange_Value)+AB789*$T789*SUMIF(Lists!$E$2:$E$133,'Quarterly Information'!$S789,Exchange_Value))/1000,AB789*SUMIF(Lists!$E$2:$E$133,$I789,Exchange_Value)/1000),1)</f>
        <v>0</v>
      </c>
      <c r="CF789" s="218">
        <f>ROUND(IF($I789="Other HFC Blend",(AC789*$L789*SUMIF(Lists!$E$2:$E$133,'Quarterly Information'!$K789,Exchange_Value)+AC789*$N789*SUMIF(Lists!$E$2:$E$133,'Quarterly Information'!$M789,Exchange_Value)+AC789*$P789*SUMIF(Lists!$E$2:$E$133,'Quarterly Information'!$O789,Exchange_Value)+AC789*$R789*SUMIF(Lists!$E$2:$E$133,'Quarterly Information'!$Q789,Exchange_Value)+AC789*$T789*SUMIF(Lists!$E$2:$E$133,'Quarterly Information'!$S789,Exchange_Value))/1000,AC789*SUMIF(Lists!$E$2:$E$133,$I789,Exchange_Value)/1000),1)</f>
        <v>0</v>
      </c>
      <c r="CG789" s="218">
        <f>ROUND(IF($I789="Other HFC Blend",(AD789*$L789*SUMIF(Lists!$E$2:$E$133,'Quarterly Information'!$K789,Exchange_Value)+AD789*$N789*SUMIF(Lists!$E$2:$E$133,'Quarterly Information'!$M789,Exchange_Value)+AD789*$P789*SUMIF(Lists!$E$2:$E$133,'Quarterly Information'!$O789,Exchange_Value)+AD789*$R789*SUMIF(Lists!$E$2:$E$133,'Quarterly Information'!$Q789,Exchange_Value)+AD789*$T789*SUMIF(Lists!$E$2:$E$133,'Quarterly Information'!$S789,Exchange_Value))/1000,AD789*SUMIF(Lists!$E$2:$E$133,$I789,Exchange_Value)/1000),1)</f>
        <v>0</v>
      </c>
      <c r="CH789" s="218">
        <f>ROUND(IF($I789="Other HFC Blend",(AE789*$L789*SUMIF(Lists!$E$2:$E$133,'Quarterly Information'!$K789,Exchange_Value)+AE789*$N789*SUMIF(Lists!$E$2:$E$133,'Quarterly Information'!$M789,Exchange_Value)+AE789*$P789*SUMIF(Lists!$E$2:$E$133,'Quarterly Information'!$O789,Exchange_Value)+AE789*$R789*SUMIF(Lists!$E$2:$E$133,'Quarterly Information'!$Q789,Exchange_Value)+AE789*$T789*SUMIF(Lists!$E$2:$E$133,'Quarterly Information'!$S789,Exchange_Value))/1000,AE789*SUMIF(Lists!$E$2:$E$133,$I789,Exchange_Value)/1000),1)</f>
        <v>0</v>
      </c>
      <c r="CI789" s="218">
        <f>ROUND(IF($I789="Other HFC Blend",(AF789*$L789*SUMIF(Lists!$E$2:$E$133,'Quarterly Information'!$K789,Exchange_Value)+AF789*$N789*SUMIF(Lists!$E$2:$E$133,'Quarterly Information'!$M789,Exchange_Value)+AF789*$P789*SUMIF(Lists!$E$2:$E$133,'Quarterly Information'!$O789,Exchange_Value)+AF789*$R789*SUMIF(Lists!$E$2:$E$133,'Quarterly Information'!$Q789,Exchange_Value)+AF789*$T789*SUMIF(Lists!$E$2:$E$133,'Quarterly Information'!$S789,Exchange_Value))/1000,AF789*SUMIF(Lists!$E$2:$E$133,$I789,Exchange_Value)/1000),1)</f>
        <v>0</v>
      </c>
    </row>
    <row r="790" spans="1:87" ht="14" x14ac:dyDescent="0.25">
      <c r="A790" s="39">
        <v>748</v>
      </c>
      <c r="B790" s="90" t="str">
        <f t="shared" si="514"/>
        <v/>
      </c>
      <c r="C790" s="159"/>
      <c r="D790" s="91"/>
      <c r="E790" s="174"/>
      <c r="F790" s="92"/>
      <c r="G790" s="93"/>
      <c r="H790" s="94"/>
      <c r="I790" s="92"/>
      <c r="J790" s="200"/>
      <c r="K790" s="210"/>
      <c r="L790" s="95"/>
      <c r="M790" s="92"/>
      <c r="N790" s="95"/>
      <c r="O790" s="92"/>
      <c r="P790" s="95"/>
      <c r="Q790" s="128"/>
      <c r="R790" s="95"/>
      <c r="S790" s="128"/>
      <c r="T790" s="211"/>
      <c r="U790" s="203"/>
      <c r="V790" s="92"/>
      <c r="W790" s="96"/>
      <c r="X790" s="92"/>
      <c r="Y790" s="220"/>
      <c r="Z790" s="226"/>
      <c r="AA790" s="165"/>
      <c r="AB790" s="165"/>
      <c r="AC790" s="165"/>
      <c r="AD790" s="165"/>
      <c r="AE790" s="165"/>
      <c r="AF790" s="168"/>
      <c r="AG790"/>
      <c r="AH790" s="107">
        <f t="shared" si="516"/>
        <v>0</v>
      </c>
      <c r="AI790" s="107">
        <f t="shared" si="517"/>
        <v>0</v>
      </c>
      <c r="AJ790" s="107">
        <f t="shared" si="518"/>
        <v>0</v>
      </c>
      <c r="AK790" s="107">
        <f t="shared" si="519"/>
        <v>0</v>
      </c>
      <c r="AL790" s="107">
        <f t="shared" si="520"/>
        <v>0</v>
      </c>
      <c r="AM790" s="107">
        <f t="shared" si="515"/>
        <v>0</v>
      </c>
      <c r="AO790" s="161" t="e">
        <f t="shared" si="521"/>
        <v>#DIV/0!</v>
      </c>
      <c r="AP790" s="161" t="e">
        <f t="shared" si="522"/>
        <v>#DIV/0!</v>
      </c>
      <c r="AQ790" s="161" t="e">
        <f t="shared" si="523"/>
        <v>#DIV/0!</v>
      </c>
      <c r="AR790" s="161" t="e">
        <f t="shared" si="524"/>
        <v>#DIV/0!</v>
      </c>
      <c r="AS790" s="161" t="e">
        <f t="shared" si="525"/>
        <v>#DIV/0!</v>
      </c>
      <c r="AT790" s="107">
        <f t="shared" si="526"/>
        <v>0</v>
      </c>
      <c r="AU790" s="161" t="e">
        <f t="shared" si="527"/>
        <v>#DIV/0!</v>
      </c>
      <c r="AV790" s="161" t="e">
        <f t="shared" si="528"/>
        <v>#DIV/0!</v>
      </c>
      <c r="AW790" s="161" t="e">
        <f t="shared" si="529"/>
        <v>#DIV/0!</v>
      </c>
      <c r="AX790" s="161" t="e">
        <f t="shared" si="530"/>
        <v>#DIV/0!</v>
      </c>
      <c r="AY790" s="161" t="e">
        <f t="shared" si="531"/>
        <v>#DIV/0!</v>
      </c>
      <c r="AZ790" s="107">
        <f t="shared" si="532"/>
        <v>0</v>
      </c>
      <c r="BA790" s="161" t="e">
        <f t="shared" si="533"/>
        <v>#DIV/0!</v>
      </c>
      <c r="BB790" s="161" t="e">
        <f t="shared" si="534"/>
        <v>#DIV/0!</v>
      </c>
      <c r="BC790" s="161" t="e">
        <f t="shared" si="535"/>
        <v>#DIV/0!</v>
      </c>
      <c r="BD790" s="161" t="e">
        <f t="shared" si="536"/>
        <v>#DIV/0!</v>
      </c>
      <c r="BE790" s="161" t="e">
        <f t="shared" si="537"/>
        <v>#DIV/0!</v>
      </c>
      <c r="BF790" s="107">
        <f t="shared" si="538"/>
        <v>0</v>
      </c>
      <c r="BG790" s="161" t="e">
        <f t="shared" si="539"/>
        <v>#DIV/0!</v>
      </c>
      <c r="BH790" s="161" t="e">
        <f t="shared" si="540"/>
        <v>#DIV/0!</v>
      </c>
      <c r="BI790" s="161" t="e">
        <f t="shared" si="541"/>
        <v>#DIV/0!</v>
      </c>
      <c r="BJ790" s="161" t="e">
        <f t="shared" si="542"/>
        <v>#DIV/0!</v>
      </c>
      <c r="BK790" s="161" t="e">
        <f t="shared" si="543"/>
        <v>#DIV/0!</v>
      </c>
      <c r="BL790" s="107">
        <f t="shared" si="544"/>
        <v>0</v>
      </c>
      <c r="BM790" s="161" t="e">
        <f t="shared" si="545"/>
        <v>#DIV/0!</v>
      </c>
      <c r="BN790" s="161" t="e">
        <f t="shared" si="546"/>
        <v>#DIV/0!</v>
      </c>
      <c r="BO790" s="161" t="e">
        <f t="shared" si="547"/>
        <v>#DIV/0!</v>
      </c>
      <c r="BP790" s="161" t="e">
        <f t="shared" si="548"/>
        <v>#DIV/0!</v>
      </c>
      <c r="BQ790" s="161" t="e">
        <f t="shared" si="549"/>
        <v>#DIV/0!</v>
      </c>
      <c r="BR790" s="107">
        <f t="shared" si="550"/>
        <v>0</v>
      </c>
      <c r="BS790" s="161" t="e">
        <f t="shared" si="551"/>
        <v>#DIV/0!</v>
      </c>
      <c r="BT790" s="161" t="e">
        <f t="shared" si="552"/>
        <v>#DIV/0!</v>
      </c>
      <c r="BU790" s="161" t="e">
        <f t="shared" si="553"/>
        <v>#DIV/0!</v>
      </c>
      <c r="BV790" s="161" t="e">
        <f t="shared" si="554"/>
        <v>#DIV/0!</v>
      </c>
      <c r="BW790" s="161" t="e">
        <f t="shared" si="555"/>
        <v>#DIV/0!</v>
      </c>
      <c r="BX790" s="107">
        <f t="shared" si="556"/>
        <v>0</v>
      </c>
      <c r="BZ790" s="40" t="e">
        <f>VLOOKUP(I790,Lists!$D$2:$D$19,1,FALSE)</f>
        <v>#N/A</v>
      </c>
      <c r="CA790" s="40" t="e">
        <f>VLOOKUP($I790,Blends!$B$2:$B$115,1,FALSE)</f>
        <v>#N/A</v>
      </c>
      <c r="CC790" s="218">
        <f>ROUND(IF($I790="Other HFC Blend",(Z790*$L790*SUMIF(Lists!$E$2:$E$133,'Quarterly Information'!$K790,Exchange_Value)+Z790*$N790*SUMIF(Lists!$E$2:$E$133,'Quarterly Information'!$M790,Exchange_Value)+Z790*$P790*SUMIF(Lists!$E$2:$E$133,'Quarterly Information'!$O790,Exchange_Value)+Z790*$R790*SUMIF(Lists!$E$2:$E$133,'Quarterly Information'!$Q790,Exchange_Value)+Z790*$T790*SUMIF(Lists!$E$2:$E$133,'Quarterly Information'!$S790,Exchange_Value))/1000,Z790*SUMIF(Lists!$E$2:$E$133,$I790,Exchange_Value)/1000),1)</f>
        <v>0</v>
      </c>
      <c r="CD790" s="218">
        <f>ROUND(IF($I790="Other HFC Blend",(AA790*$L790*SUMIF(Lists!$E$2:$E$133,'Quarterly Information'!$K790,Exchange_Value)+AA790*$N790*SUMIF(Lists!$E$2:$E$133,'Quarterly Information'!$M790,Exchange_Value)+AA790*$P790*SUMIF(Lists!$E$2:$E$133,'Quarterly Information'!$O790,Exchange_Value)+AA790*$R790*SUMIF(Lists!$E$2:$E$133,'Quarterly Information'!$Q790,Exchange_Value)+AA790*$T790*SUMIF(Lists!$E$2:$E$133,'Quarterly Information'!$S790,Exchange_Value))/1000,AA790*SUMIF(Lists!$E$2:$E$133,$I790,Exchange_Value)/1000),1)</f>
        <v>0</v>
      </c>
      <c r="CE790" s="218">
        <f>ROUND(IF($I790="Other HFC Blend",(AB790*$L790*SUMIF(Lists!$E$2:$E$133,'Quarterly Information'!$K790,Exchange_Value)+AB790*$N790*SUMIF(Lists!$E$2:$E$133,'Quarterly Information'!$M790,Exchange_Value)+AB790*$P790*SUMIF(Lists!$E$2:$E$133,'Quarterly Information'!$O790,Exchange_Value)+AB790*$R790*SUMIF(Lists!$E$2:$E$133,'Quarterly Information'!$Q790,Exchange_Value)+AB790*$T790*SUMIF(Lists!$E$2:$E$133,'Quarterly Information'!$S790,Exchange_Value))/1000,AB790*SUMIF(Lists!$E$2:$E$133,$I790,Exchange_Value)/1000),1)</f>
        <v>0</v>
      </c>
      <c r="CF790" s="218">
        <f>ROUND(IF($I790="Other HFC Blend",(AC790*$L790*SUMIF(Lists!$E$2:$E$133,'Quarterly Information'!$K790,Exchange_Value)+AC790*$N790*SUMIF(Lists!$E$2:$E$133,'Quarterly Information'!$M790,Exchange_Value)+AC790*$P790*SUMIF(Lists!$E$2:$E$133,'Quarterly Information'!$O790,Exchange_Value)+AC790*$R790*SUMIF(Lists!$E$2:$E$133,'Quarterly Information'!$Q790,Exchange_Value)+AC790*$T790*SUMIF(Lists!$E$2:$E$133,'Quarterly Information'!$S790,Exchange_Value))/1000,AC790*SUMIF(Lists!$E$2:$E$133,$I790,Exchange_Value)/1000),1)</f>
        <v>0</v>
      </c>
      <c r="CG790" s="218">
        <f>ROUND(IF($I790="Other HFC Blend",(AD790*$L790*SUMIF(Lists!$E$2:$E$133,'Quarterly Information'!$K790,Exchange_Value)+AD790*$N790*SUMIF(Lists!$E$2:$E$133,'Quarterly Information'!$M790,Exchange_Value)+AD790*$P790*SUMIF(Lists!$E$2:$E$133,'Quarterly Information'!$O790,Exchange_Value)+AD790*$R790*SUMIF(Lists!$E$2:$E$133,'Quarterly Information'!$Q790,Exchange_Value)+AD790*$T790*SUMIF(Lists!$E$2:$E$133,'Quarterly Information'!$S790,Exchange_Value))/1000,AD790*SUMIF(Lists!$E$2:$E$133,$I790,Exchange_Value)/1000),1)</f>
        <v>0</v>
      </c>
      <c r="CH790" s="218">
        <f>ROUND(IF($I790="Other HFC Blend",(AE790*$L790*SUMIF(Lists!$E$2:$E$133,'Quarterly Information'!$K790,Exchange_Value)+AE790*$N790*SUMIF(Lists!$E$2:$E$133,'Quarterly Information'!$M790,Exchange_Value)+AE790*$P790*SUMIF(Lists!$E$2:$E$133,'Quarterly Information'!$O790,Exchange_Value)+AE790*$R790*SUMIF(Lists!$E$2:$E$133,'Quarterly Information'!$Q790,Exchange_Value)+AE790*$T790*SUMIF(Lists!$E$2:$E$133,'Quarterly Information'!$S790,Exchange_Value))/1000,AE790*SUMIF(Lists!$E$2:$E$133,$I790,Exchange_Value)/1000),1)</f>
        <v>0</v>
      </c>
      <c r="CI790" s="218">
        <f>ROUND(IF($I790="Other HFC Blend",(AF790*$L790*SUMIF(Lists!$E$2:$E$133,'Quarterly Information'!$K790,Exchange_Value)+AF790*$N790*SUMIF(Lists!$E$2:$E$133,'Quarterly Information'!$M790,Exchange_Value)+AF790*$P790*SUMIF(Lists!$E$2:$E$133,'Quarterly Information'!$O790,Exchange_Value)+AF790*$R790*SUMIF(Lists!$E$2:$E$133,'Quarterly Information'!$Q790,Exchange_Value)+AF790*$T790*SUMIF(Lists!$E$2:$E$133,'Quarterly Information'!$S790,Exchange_Value))/1000,AF790*SUMIF(Lists!$E$2:$E$133,$I790,Exchange_Value)/1000),1)</f>
        <v>0</v>
      </c>
    </row>
    <row r="791" spans="1:87" ht="14" x14ac:dyDescent="0.25">
      <c r="A791" s="39">
        <v>749</v>
      </c>
      <c r="B791" s="90" t="str">
        <f t="shared" si="514"/>
        <v/>
      </c>
      <c r="C791" s="159"/>
      <c r="D791" s="91"/>
      <c r="E791" s="174"/>
      <c r="F791" s="92"/>
      <c r="G791" s="93"/>
      <c r="H791" s="94"/>
      <c r="I791" s="92"/>
      <c r="J791" s="200"/>
      <c r="K791" s="210"/>
      <c r="L791" s="95"/>
      <c r="M791" s="92"/>
      <c r="N791" s="95"/>
      <c r="O791" s="92"/>
      <c r="P791" s="95"/>
      <c r="Q791" s="128"/>
      <c r="R791" s="95"/>
      <c r="S791" s="128"/>
      <c r="T791" s="211"/>
      <c r="U791" s="203"/>
      <c r="V791" s="92"/>
      <c r="W791" s="96"/>
      <c r="X791" s="92"/>
      <c r="Y791" s="220"/>
      <c r="Z791" s="226"/>
      <c r="AA791" s="165"/>
      <c r="AB791" s="165"/>
      <c r="AC791" s="165"/>
      <c r="AD791" s="165"/>
      <c r="AE791" s="165"/>
      <c r="AF791" s="168"/>
      <c r="AG791"/>
      <c r="AH791" s="107">
        <f t="shared" si="516"/>
        <v>0</v>
      </c>
      <c r="AI791" s="107">
        <f t="shared" si="517"/>
        <v>0</v>
      </c>
      <c r="AJ791" s="107">
        <f t="shared" si="518"/>
        <v>0</v>
      </c>
      <c r="AK791" s="107">
        <f t="shared" si="519"/>
        <v>0</v>
      </c>
      <c r="AL791" s="107">
        <f t="shared" si="520"/>
        <v>0</v>
      </c>
      <c r="AM791" s="107">
        <f t="shared" si="515"/>
        <v>0</v>
      </c>
      <c r="AO791" s="161" t="e">
        <f t="shared" si="521"/>
        <v>#DIV/0!</v>
      </c>
      <c r="AP791" s="161" t="e">
        <f t="shared" si="522"/>
        <v>#DIV/0!</v>
      </c>
      <c r="AQ791" s="161" t="e">
        <f t="shared" si="523"/>
        <v>#DIV/0!</v>
      </c>
      <c r="AR791" s="161" t="e">
        <f t="shared" si="524"/>
        <v>#DIV/0!</v>
      </c>
      <c r="AS791" s="161" t="e">
        <f t="shared" si="525"/>
        <v>#DIV/0!</v>
      </c>
      <c r="AT791" s="107">
        <f t="shared" si="526"/>
        <v>0</v>
      </c>
      <c r="AU791" s="161" t="e">
        <f t="shared" si="527"/>
        <v>#DIV/0!</v>
      </c>
      <c r="AV791" s="161" t="e">
        <f t="shared" si="528"/>
        <v>#DIV/0!</v>
      </c>
      <c r="AW791" s="161" t="e">
        <f t="shared" si="529"/>
        <v>#DIV/0!</v>
      </c>
      <c r="AX791" s="161" t="e">
        <f t="shared" si="530"/>
        <v>#DIV/0!</v>
      </c>
      <c r="AY791" s="161" t="e">
        <f t="shared" si="531"/>
        <v>#DIV/0!</v>
      </c>
      <c r="AZ791" s="107">
        <f t="shared" si="532"/>
        <v>0</v>
      </c>
      <c r="BA791" s="161" t="e">
        <f t="shared" si="533"/>
        <v>#DIV/0!</v>
      </c>
      <c r="BB791" s="161" t="e">
        <f t="shared" si="534"/>
        <v>#DIV/0!</v>
      </c>
      <c r="BC791" s="161" t="e">
        <f t="shared" si="535"/>
        <v>#DIV/0!</v>
      </c>
      <c r="BD791" s="161" t="e">
        <f t="shared" si="536"/>
        <v>#DIV/0!</v>
      </c>
      <c r="BE791" s="161" t="e">
        <f t="shared" si="537"/>
        <v>#DIV/0!</v>
      </c>
      <c r="BF791" s="107">
        <f t="shared" si="538"/>
        <v>0</v>
      </c>
      <c r="BG791" s="161" t="e">
        <f t="shared" si="539"/>
        <v>#DIV/0!</v>
      </c>
      <c r="BH791" s="161" t="e">
        <f t="shared" si="540"/>
        <v>#DIV/0!</v>
      </c>
      <c r="BI791" s="161" t="e">
        <f t="shared" si="541"/>
        <v>#DIV/0!</v>
      </c>
      <c r="BJ791" s="161" t="e">
        <f t="shared" si="542"/>
        <v>#DIV/0!</v>
      </c>
      <c r="BK791" s="161" t="e">
        <f t="shared" si="543"/>
        <v>#DIV/0!</v>
      </c>
      <c r="BL791" s="107">
        <f t="shared" si="544"/>
        <v>0</v>
      </c>
      <c r="BM791" s="161" t="e">
        <f t="shared" si="545"/>
        <v>#DIV/0!</v>
      </c>
      <c r="BN791" s="161" t="e">
        <f t="shared" si="546"/>
        <v>#DIV/0!</v>
      </c>
      <c r="BO791" s="161" t="e">
        <f t="shared" si="547"/>
        <v>#DIV/0!</v>
      </c>
      <c r="BP791" s="161" t="e">
        <f t="shared" si="548"/>
        <v>#DIV/0!</v>
      </c>
      <c r="BQ791" s="161" t="e">
        <f t="shared" si="549"/>
        <v>#DIV/0!</v>
      </c>
      <c r="BR791" s="107">
        <f t="shared" si="550"/>
        <v>0</v>
      </c>
      <c r="BS791" s="161" t="e">
        <f t="shared" si="551"/>
        <v>#DIV/0!</v>
      </c>
      <c r="BT791" s="161" t="e">
        <f t="shared" si="552"/>
        <v>#DIV/0!</v>
      </c>
      <c r="BU791" s="161" t="e">
        <f t="shared" si="553"/>
        <v>#DIV/0!</v>
      </c>
      <c r="BV791" s="161" t="e">
        <f t="shared" si="554"/>
        <v>#DIV/0!</v>
      </c>
      <c r="BW791" s="161" t="e">
        <f t="shared" si="555"/>
        <v>#DIV/0!</v>
      </c>
      <c r="BX791" s="107">
        <f t="shared" si="556"/>
        <v>0</v>
      </c>
      <c r="BZ791" s="40" t="e">
        <f>VLOOKUP(I791,Lists!$D$2:$D$19,1,FALSE)</f>
        <v>#N/A</v>
      </c>
      <c r="CA791" s="40" t="e">
        <f>VLOOKUP($I791,Blends!$B$2:$B$115,1,FALSE)</f>
        <v>#N/A</v>
      </c>
      <c r="CC791" s="218">
        <f>ROUND(IF($I791="Other HFC Blend",(Z791*$L791*SUMIF(Lists!$E$2:$E$133,'Quarterly Information'!$K791,Exchange_Value)+Z791*$N791*SUMIF(Lists!$E$2:$E$133,'Quarterly Information'!$M791,Exchange_Value)+Z791*$P791*SUMIF(Lists!$E$2:$E$133,'Quarterly Information'!$O791,Exchange_Value)+Z791*$R791*SUMIF(Lists!$E$2:$E$133,'Quarterly Information'!$Q791,Exchange_Value)+Z791*$T791*SUMIF(Lists!$E$2:$E$133,'Quarterly Information'!$S791,Exchange_Value))/1000,Z791*SUMIF(Lists!$E$2:$E$133,$I791,Exchange_Value)/1000),1)</f>
        <v>0</v>
      </c>
      <c r="CD791" s="218">
        <f>ROUND(IF($I791="Other HFC Blend",(AA791*$L791*SUMIF(Lists!$E$2:$E$133,'Quarterly Information'!$K791,Exchange_Value)+AA791*$N791*SUMIF(Lists!$E$2:$E$133,'Quarterly Information'!$M791,Exchange_Value)+AA791*$P791*SUMIF(Lists!$E$2:$E$133,'Quarterly Information'!$O791,Exchange_Value)+AA791*$R791*SUMIF(Lists!$E$2:$E$133,'Quarterly Information'!$Q791,Exchange_Value)+AA791*$T791*SUMIF(Lists!$E$2:$E$133,'Quarterly Information'!$S791,Exchange_Value))/1000,AA791*SUMIF(Lists!$E$2:$E$133,$I791,Exchange_Value)/1000),1)</f>
        <v>0</v>
      </c>
      <c r="CE791" s="218">
        <f>ROUND(IF($I791="Other HFC Blend",(AB791*$L791*SUMIF(Lists!$E$2:$E$133,'Quarterly Information'!$K791,Exchange_Value)+AB791*$N791*SUMIF(Lists!$E$2:$E$133,'Quarterly Information'!$M791,Exchange_Value)+AB791*$P791*SUMIF(Lists!$E$2:$E$133,'Quarterly Information'!$O791,Exchange_Value)+AB791*$R791*SUMIF(Lists!$E$2:$E$133,'Quarterly Information'!$Q791,Exchange_Value)+AB791*$T791*SUMIF(Lists!$E$2:$E$133,'Quarterly Information'!$S791,Exchange_Value))/1000,AB791*SUMIF(Lists!$E$2:$E$133,$I791,Exchange_Value)/1000),1)</f>
        <v>0</v>
      </c>
      <c r="CF791" s="218">
        <f>ROUND(IF($I791="Other HFC Blend",(AC791*$L791*SUMIF(Lists!$E$2:$E$133,'Quarterly Information'!$K791,Exchange_Value)+AC791*$N791*SUMIF(Lists!$E$2:$E$133,'Quarterly Information'!$M791,Exchange_Value)+AC791*$P791*SUMIF(Lists!$E$2:$E$133,'Quarterly Information'!$O791,Exchange_Value)+AC791*$R791*SUMIF(Lists!$E$2:$E$133,'Quarterly Information'!$Q791,Exchange_Value)+AC791*$T791*SUMIF(Lists!$E$2:$E$133,'Quarterly Information'!$S791,Exchange_Value))/1000,AC791*SUMIF(Lists!$E$2:$E$133,$I791,Exchange_Value)/1000),1)</f>
        <v>0</v>
      </c>
      <c r="CG791" s="218">
        <f>ROUND(IF($I791="Other HFC Blend",(AD791*$L791*SUMIF(Lists!$E$2:$E$133,'Quarterly Information'!$K791,Exchange_Value)+AD791*$N791*SUMIF(Lists!$E$2:$E$133,'Quarterly Information'!$M791,Exchange_Value)+AD791*$P791*SUMIF(Lists!$E$2:$E$133,'Quarterly Information'!$O791,Exchange_Value)+AD791*$R791*SUMIF(Lists!$E$2:$E$133,'Quarterly Information'!$Q791,Exchange_Value)+AD791*$T791*SUMIF(Lists!$E$2:$E$133,'Quarterly Information'!$S791,Exchange_Value))/1000,AD791*SUMIF(Lists!$E$2:$E$133,$I791,Exchange_Value)/1000),1)</f>
        <v>0</v>
      </c>
      <c r="CH791" s="218">
        <f>ROUND(IF($I791="Other HFC Blend",(AE791*$L791*SUMIF(Lists!$E$2:$E$133,'Quarterly Information'!$K791,Exchange_Value)+AE791*$N791*SUMIF(Lists!$E$2:$E$133,'Quarterly Information'!$M791,Exchange_Value)+AE791*$P791*SUMIF(Lists!$E$2:$E$133,'Quarterly Information'!$O791,Exchange_Value)+AE791*$R791*SUMIF(Lists!$E$2:$E$133,'Quarterly Information'!$Q791,Exchange_Value)+AE791*$T791*SUMIF(Lists!$E$2:$E$133,'Quarterly Information'!$S791,Exchange_Value))/1000,AE791*SUMIF(Lists!$E$2:$E$133,$I791,Exchange_Value)/1000),1)</f>
        <v>0</v>
      </c>
      <c r="CI791" s="218">
        <f>ROUND(IF($I791="Other HFC Blend",(AF791*$L791*SUMIF(Lists!$E$2:$E$133,'Quarterly Information'!$K791,Exchange_Value)+AF791*$N791*SUMIF(Lists!$E$2:$E$133,'Quarterly Information'!$M791,Exchange_Value)+AF791*$P791*SUMIF(Lists!$E$2:$E$133,'Quarterly Information'!$O791,Exchange_Value)+AF791*$R791*SUMIF(Lists!$E$2:$E$133,'Quarterly Information'!$Q791,Exchange_Value)+AF791*$T791*SUMIF(Lists!$E$2:$E$133,'Quarterly Information'!$S791,Exchange_Value))/1000,AF791*SUMIF(Lists!$E$2:$E$133,$I791,Exchange_Value)/1000),1)</f>
        <v>0</v>
      </c>
    </row>
    <row r="792" spans="1:87" ht="14" x14ac:dyDescent="0.25">
      <c r="A792" s="39">
        <v>750</v>
      </c>
      <c r="B792" s="90" t="str">
        <f t="shared" si="514"/>
        <v/>
      </c>
      <c r="C792" s="159"/>
      <c r="D792" s="91"/>
      <c r="E792" s="174"/>
      <c r="F792" s="92"/>
      <c r="G792" s="93"/>
      <c r="H792" s="94"/>
      <c r="I792" s="92"/>
      <c r="J792" s="200"/>
      <c r="K792" s="210"/>
      <c r="L792" s="95"/>
      <c r="M792" s="92"/>
      <c r="N792" s="95"/>
      <c r="O792" s="92"/>
      <c r="P792" s="95"/>
      <c r="Q792" s="128"/>
      <c r="R792" s="95"/>
      <c r="S792" s="128"/>
      <c r="T792" s="211"/>
      <c r="U792" s="203"/>
      <c r="V792" s="92"/>
      <c r="W792" s="96"/>
      <c r="X792" s="92"/>
      <c r="Y792" s="220"/>
      <c r="Z792" s="226"/>
      <c r="AA792" s="165"/>
      <c r="AB792" s="165"/>
      <c r="AC792" s="165"/>
      <c r="AD792" s="165"/>
      <c r="AE792" s="165"/>
      <c r="AF792" s="168"/>
      <c r="AG792"/>
      <c r="AH792" s="107">
        <f t="shared" si="516"/>
        <v>0</v>
      </c>
      <c r="AI792" s="107">
        <f t="shared" si="517"/>
        <v>0</v>
      </c>
      <c r="AJ792" s="107">
        <f t="shared" si="518"/>
        <v>0</v>
      </c>
      <c r="AK792" s="107">
        <f t="shared" si="519"/>
        <v>0</v>
      </c>
      <c r="AL792" s="107">
        <f t="shared" si="520"/>
        <v>0</v>
      </c>
      <c r="AM792" s="107">
        <f t="shared" si="515"/>
        <v>0</v>
      </c>
      <c r="AO792" s="161" t="e">
        <f t="shared" si="521"/>
        <v>#DIV/0!</v>
      </c>
      <c r="AP792" s="161" t="e">
        <f t="shared" si="522"/>
        <v>#DIV/0!</v>
      </c>
      <c r="AQ792" s="161" t="e">
        <f t="shared" si="523"/>
        <v>#DIV/0!</v>
      </c>
      <c r="AR792" s="161" t="e">
        <f t="shared" si="524"/>
        <v>#DIV/0!</v>
      </c>
      <c r="AS792" s="161" t="e">
        <f t="shared" si="525"/>
        <v>#DIV/0!</v>
      </c>
      <c r="AT792" s="107">
        <f t="shared" si="526"/>
        <v>0</v>
      </c>
      <c r="AU792" s="161" t="e">
        <f t="shared" si="527"/>
        <v>#DIV/0!</v>
      </c>
      <c r="AV792" s="161" t="e">
        <f t="shared" si="528"/>
        <v>#DIV/0!</v>
      </c>
      <c r="AW792" s="161" t="e">
        <f t="shared" si="529"/>
        <v>#DIV/0!</v>
      </c>
      <c r="AX792" s="161" t="e">
        <f t="shared" si="530"/>
        <v>#DIV/0!</v>
      </c>
      <c r="AY792" s="161" t="e">
        <f t="shared" si="531"/>
        <v>#DIV/0!</v>
      </c>
      <c r="AZ792" s="107">
        <f t="shared" si="532"/>
        <v>0</v>
      </c>
      <c r="BA792" s="161" t="e">
        <f t="shared" si="533"/>
        <v>#DIV/0!</v>
      </c>
      <c r="BB792" s="161" t="e">
        <f t="shared" si="534"/>
        <v>#DIV/0!</v>
      </c>
      <c r="BC792" s="161" t="e">
        <f t="shared" si="535"/>
        <v>#DIV/0!</v>
      </c>
      <c r="BD792" s="161" t="e">
        <f t="shared" si="536"/>
        <v>#DIV/0!</v>
      </c>
      <c r="BE792" s="161" t="e">
        <f t="shared" si="537"/>
        <v>#DIV/0!</v>
      </c>
      <c r="BF792" s="107">
        <f t="shared" si="538"/>
        <v>0</v>
      </c>
      <c r="BG792" s="161" t="e">
        <f t="shared" si="539"/>
        <v>#DIV/0!</v>
      </c>
      <c r="BH792" s="161" t="e">
        <f t="shared" si="540"/>
        <v>#DIV/0!</v>
      </c>
      <c r="BI792" s="161" t="e">
        <f t="shared" si="541"/>
        <v>#DIV/0!</v>
      </c>
      <c r="BJ792" s="161" t="e">
        <f t="shared" si="542"/>
        <v>#DIV/0!</v>
      </c>
      <c r="BK792" s="161" t="e">
        <f t="shared" si="543"/>
        <v>#DIV/0!</v>
      </c>
      <c r="BL792" s="107">
        <f t="shared" si="544"/>
        <v>0</v>
      </c>
      <c r="BM792" s="161" t="e">
        <f t="shared" si="545"/>
        <v>#DIV/0!</v>
      </c>
      <c r="BN792" s="161" t="e">
        <f t="shared" si="546"/>
        <v>#DIV/0!</v>
      </c>
      <c r="BO792" s="161" t="e">
        <f t="shared" si="547"/>
        <v>#DIV/0!</v>
      </c>
      <c r="BP792" s="161" t="e">
        <f t="shared" si="548"/>
        <v>#DIV/0!</v>
      </c>
      <c r="BQ792" s="161" t="e">
        <f t="shared" si="549"/>
        <v>#DIV/0!</v>
      </c>
      <c r="BR792" s="107">
        <f t="shared" si="550"/>
        <v>0</v>
      </c>
      <c r="BS792" s="161" t="e">
        <f t="shared" si="551"/>
        <v>#DIV/0!</v>
      </c>
      <c r="BT792" s="161" t="e">
        <f t="shared" si="552"/>
        <v>#DIV/0!</v>
      </c>
      <c r="BU792" s="161" t="e">
        <f t="shared" si="553"/>
        <v>#DIV/0!</v>
      </c>
      <c r="BV792" s="161" t="e">
        <f t="shared" si="554"/>
        <v>#DIV/0!</v>
      </c>
      <c r="BW792" s="161" t="e">
        <f t="shared" si="555"/>
        <v>#DIV/0!</v>
      </c>
      <c r="BX792" s="107">
        <f t="shared" si="556"/>
        <v>0</v>
      </c>
      <c r="BZ792" s="40" t="e">
        <f>VLOOKUP(I792,Lists!$D$2:$D$19,1,FALSE)</f>
        <v>#N/A</v>
      </c>
      <c r="CA792" s="40" t="e">
        <f>VLOOKUP($I792,Blends!$B$2:$B$115,1,FALSE)</f>
        <v>#N/A</v>
      </c>
      <c r="CC792" s="218">
        <f>ROUND(IF($I792="Other HFC Blend",(Z792*$L792*SUMIF(Lists!$E$2:$E$133,'Quarterly Information'!$K792,Exchange_Value)+Z792*$N792*SUMIF(Lists!$E$2:$E$133,'Quarterly Information'!$M792,Exchange_Value)+Z792*$P792*SUMIF(Lists!$E$2:$E$133,'Quarterly Information'!$O792,Exchange_Value)+Z792*$R792*SUMIF(Lists!$E$2:$E$133,'Quarterly Information'!$Q792,Exchange_Value)+Z792*$T792*SUMIF(Lists!$E$2:$E$133,'Quarterly Information'!$S792,Exchange_Value))/1000,Z792*SUMIF(Lists!$E$2:$E$133,$I792,Exchange_Value)/1000),1)</f>
        <v>0</v>
      </c>
      <c r="CD792" s="218">
        <f>ROUND(IF($I792="Other HFC Blend",(AA792*$L792*SUMIF(Lists!$E$2:$E$133,'Quarterly Information'!$K792,Exchange_Value)+AA792*$N792*SUMIF(Lists!$E$2:$E$133,'Quarterly Information'!$M792,Exchange_Value)+AA792*$P792*SUMIF(Lists!$E$2:$E$133,'Quarterly Information'!$O792,Exchange_Value)+AA792*$R792*SUMIF(Lists!$E$2:$E$133,'Quarterly Information'!$Q792,Exchange_Value)+AA792*$T792*SUMIF(Lists!$E$2:$E$133,'Quarterly Information'!$S792,Exchange_Value))/1000,AA792*SUMIF(Lists!$E$2:$E$133,$I792,Exchange_Value)/1000),1)</f>
        <v>0</v>
      </c>
      <c r="CE792" s="218">
        <f>ROUND(IF($I792="Other HFC Blend",(AB792*$L792*SUMIF(Lists!$E$2:$E$133,'Quarterly Information'!$K792,Exchange_Value)+AB792*$N792*SUMIF(Lists!$E$2:$E$133,'Quarterly Information'!$M792,Exchange_Value)+AB792*$P792*SUMIF(Lists!$E$2:$E$133,'Quarterly Information'!$O792,Exchange_Value)+AB792*$R792*SUMIF(Lists!$E$2:$E$133,'Quarterly Information'!$Q792,Exchange_Value)+AB792*$T792*SUMIF(Lists!$E$2:$E$133,'Quarterly Information'!$S792,Exchange_Value))/1000,AB792*SUMIF(Lists!$E$2:$E$133,$I792,Exchange_Value)/1000),1)</f>
        <v>0</v>
      </c>
      <c r="CF792" s="218">
        <f>ROUND(IF($I792="Other HFC Blend",(AC792*$L792*SUMIF(Lists!$E$2:$E$133,'Quarterly Information'!$K792,Exchange_Value)+AC792*$N792*SUMIF(Lists!$E$2:$E$133,'Quarterly Information'!$M792,Exchange_Value)+AC792*$P792*SUMIF(Lists!$E$2:$E$133,'Quarterly Information'!$O792,Exchange_Value)+AC792*$R792*SUMIF(Lists!$E$2:$E$133,'Quarterly Information'!$Q792,Exchange_Value)+AC792*$T792*SUMIF(Lists!$E$2:$E$133,'Quarterly Information'!$S792,Exchange_Value))/1000,AC792*SUMIF(Lists!$E$2:$E$133,$I792,Exchange_Value)/1000),1)</f>
        <v>0</v>
      </c>
      <c r="CG792" s="218">
        <f>ROUND(IF($I792="Other HFC Blend",(AD792*$L792*SUMIF(Lists!$E$2:$E$133,'Quarterly Information'!$K792,Exchange_Value)+AD792*$N792*SUMIF(Lists!$E$2:$E$133,'Quarterly Information'!$M792,Exchange_Value)+AD792*$P792*SUMIF(Lists!$E$2:$E$133,'Quarterly Information'!$O792,Exchange_Value)+AD792*$R792*SUMIF(Lists!$E$2:$E$133,'Quarterly Information'!$Q792,Exchange_Value)+AD792*$T792*SUMIF(Lists!$E$2:$E$133,'Quarterly Information'!$S792,Exchange_Value))/1000,AD792*SUMIF(Lists!$E$2:$E$133,$I792,Exchange_Value)/1000),1)</f>
        <v>0</v>
      </c>
      <c r="CH792" s="218">
        <f>ROUND(IF($I792="Other HFC Blend",(AE792*$L792*SUMIF(Lists!$E$2:$E$133,'Quarterly Information'!$K792,Exchange_Value)+AE792*$N792*SUMIF(Lists!$E$2:$E$133,'Quarterly Information'!$M792,Exchange_Value)+AE792*$P792*SUMIF(Lists!$E$2:$E$133,'Quarterly Information'!$O792,Exchange_Value)+AE792*$R792*SUMIF(Lists!$E$2:$E$133,'Quarterly Information'!$Q792,Exchange_Value)+AE792*$T792*SUMIF(Lists!$E$2:$E$133,'Quarterly Information'!$S792,Exchange_Value))/1000,AE792*SUMIF(Lists!$E$2:$E$133,$I792,Exchange_Value)/1000),1)</f>
        <v>0</v>
      </c>
      <c r="CI792" s="218">
        <f>ROUND(IF($I792="Other HFC Blend",(AF792*$L792*SUMIF(Lists!$E$2:$E$133,'Quarterly Information'!$K792,Exchange_Value)+AF792*$N792*SUMIF(Lists!$E$2:$E$133,'Quarterly Information'!$M792,Exchange_Value)+AF792*$P792*SUMIF(Lists!$E$2:$E$133,'Quarterly Information'!$O792,Exchange_Value)+AF792*$R792*SUMIF(Lists!$E$2:$E$133,'Quarterly Information'!$Q792,Exchange_Value)+AF792*$T792*SUMIF(Lists!$E$2:$E$133,'Quarterly Information'!$S792,Exchange_Value))/1000,AF792*SUMIF(Lists!$E$2:$E$133,$I792,Exchange_Value)/1000),1)</f>
        <v>0</v>
      </c>
    </row>
    <row r="793" spans="1:87" ht="14" x14ac:dyDescent="0.25">
      <c r="A793" s="39">
        <v>751</v>
      </c>
      <c r="B793" s="90" t="str">
        <f t="shared" si="514"/>
        <v/>
      </c>
      <c r="C793" s="159"/>
      <c r="D793" s="91"/>
      <c r="E793" s="174"/>
      <c r="F793" s="92"/>
      <c r="G793" s="93"/>
      <c r="H793" s="94"/>
      <c r="I793" s="92"/>
      <c r="J793" s="200"/>
      <c r="K793" s="210"/>
      <c r="L793" s="95"/>
      <c r="M793" s="92"/>
      <c r="N793" s="95"/>
      <c r="O793" s="92"/>
      <c r="P793" s="95"/>
      <c r="Q793" s="128"/>
      <c r="R793" s="95"/>
      <c r="S793" s="128"/>
      <c r="T793" s="211"/>
      <c r="U793" s="203"/>
      <c r="V793" s="92"/>
      <c r="W793" s="96"/>
      <c r="X793" s="92"/>
      <c r="Y793" s="220"/>
      <c r="Z793" s="226"/>
      <c r="AA793" s="165"/>
      <c r="AB793" s="165"/>
      <c r="AC793" s="165"/>
      <c r="AD793" s="165"/>
      <c r="AE793" s="165"/>
      <c r="AF793" s="168"/>
      <c r="AG793"/>
      <c r="AH793" s="107">
        <f t="shared" si="516"/>
        <v>0</v>
      </c>
      <c r="AI793" s="107">
        <f t="shared" si="517"/>
        <v>0</v>
      </c>
      <c r="AJ793" s="107">
        <f t="shared" si="518"/>
        <v>0</v>
      </c>
      <c r="AK793" s="107">
        <f t="shared" si="519"/>
        <v>0</v>
      </c>
      <c r="AL793" s="107">
        <f t="shared" si="520"/>
        <v>0</v>
      </c>
      <c r="AM793" s="107">
        <f t="shared" si="515"/>
        <v>0</v>
      </c>
      <c r="AO793" s="161" t="e">
        <f t="shared" si="521"/>
        <v>#DIV/0!</v>
      </c>
      <c r="AP793" s="161" t="e">
        <f t="shared" si="522"/>
        <v>#DIV/0!</v>
      </c>
      <c r="AQ793" s="161" t="e">
        <f t="shared" si="523"/>
        <v>#DIV/0!</v>
      </c>
      <c r="AR793" s="161" t="e">
        <f t="shared" si="524"/>
        <v>#DIV/0!</v>
      </c>
      <c r="AS793" s="161" t="e">
        <f t="shared" si="525"/>
        <v>#DIV/0!</v>
      </c>
      <c r="AT793" s="107">
        <f t="shared" si="526"/>
        <v>0</v>
      </c>
      <c r="AU793" s="161" t="e">
        <f t="shared" si="527"/>
        <v>#DIV/0!</v>
      </c>
      <c r="AV793" s="161" t="e">
        <f t="shared" si="528"/>
        <v>#DIV/0!</v>
      </c>
      <c r="AW793" s="161" t="e">
        <f t="shared" si="529"/>
        <v>#DIV/0!</v>
      </c>
      <c r="AX793" s="161" t="e">
        <f t="shared" si="530"/>
        <v>#DIV/0!</v>
      </c>
      <c r="AY793" s="161" t="e">
        <f t="shared" si="531"/>
        <v>#DIV/0!</v>
      </c>
      <c r="AZ793" s="107">
        <f t="shared" si="532"/>
        <v>0</v>
      </c>
      <c r="BA793" s="161" t="e">
        <f t="shared" si="533"/>
        <v>#DIV/0!</v>
      </c>
      <c r="BB793" s="161" t="e">
        <f t="shared" si="534"/>
        <v>#DIV/0!</v>
      </c>
      <c r="BC793" s="161" t="e">
        <f t="shared" si="535"/>
        <v>#DIV/0!</v>
      </c>
      <c r="BD793" s="161" t="e">
        <f t="shared" si="536"/>
        <v>#DIV/0!</v>
      </c>
      <c r="BE793" s="161" t="e">
        <f t="shared" si="537"/>
        <v>#DIV/0!</v>
      </c>
      <c r="BF793" s="107">
        <f t="shared" si="538"/>
        <v>0</v>
      </c>
      <c r="BG793" s="161" t="e">
        <f t="shared" si="539"/>
        <v>#DIV/0!</v>
      </c>
      <c r="BH793" s="161" t="e">
        <f t="shared" si="540"/>
        <v>#DIV/0!</v>
      </c>
      <c r="BI793" s="161" t="e">
        <f t="shared" si="541"/>
        <v>#DIV/0!</v>
      </c>
      <c r="BJ793" s="161" t="e">
        <f t="shared" si="542"/>
        <v>#DIV/0!</v>
      </c>
      <c r="BK793" s="161" t="e">
        <f t="shared" si="543"/>
        <v>#DIV/0!</v>
      </c>
      <c r="BL793" s="107">
        <f t="shared" si="544"/>
        <v>0</v>
      </c>
      <c r="BM793" s="161" t="e">
        <f t="shared" si="545"/>
        <v>#DIV/0!</v>
      </c>
      <c r="BN793" s="161" t="e">
        <f t="shared" si="546"/>
        <v>#DIV/0!</v>
      </c>
      <c r="BO793" s="161" t="e">
        <f t="shared" si="547"/>
        <v>#DIV/0!</v>
      </c>
      <c r="BP793" s="161" t="e">
        <f t="shared" si="548"/>
        <v>#DIV/0!</v>
      </c>
      <c r="BQ793" s="161" t="e">
        <f t="shared" si="549"/>
        <v>#DIV/0!</v>
      </c>
      <c r="BR793" s="107">
        <f t="shared" si="550"/>
        <v>0</v>
      </c>
      <c r="BS793" s="161" t="e">
        <f t="shared" si="551"/>
        <v>#DIV/0!</v>
      </c>
      <c r="BT793" s="161" t="e">
        <f t="shared" si="552"/>
        <v>#DIV/0!</v>
      </c>
      <c r="BU793" s="161" t="e">
        <f t="shared" si="553"/>
        <v>#DIV/0!</v>
      </c>
      <c r="BV793" s="161" t="e">
        <f t="shared" si="554"/>
        <v>#DIV/0!</v>
      </c>
      <c r="BW793" s="161" t="e">
        <f t="shared" si="555"/>
        <v>#DIV/0!</v>
      </c>
      <c r="BX793" s="107">
        <f t="shared" si="556"/>
        <v>0</v>
      </c>
      <c r="BZ793" s="40" t="e">
        <f>VLOOKUP(I793,Lists!$D$2:$D$19,1,FALSE)</f>
        <v>#N/A</v>
      </c>
      <c r="CA793" s="40" t="e">
        <f>VLOOKUP($I793,Blends!$B$2:$B$115,1,FALSE)</f>
        <v>#N/A</v>
      </c>
      <c r="CC793" s="218">
        <f>ROUND(IF($I793="Other HFC Blend",(Z793*$L793*SUMIF(Lists!$E$2:$E$133,'Quarterly Information'!$K793,Exchange_Value)+Z793*$N793*SUMIF(Lists!$E$2:$E$133,'Quarterly Information'!$M793,Exchange_Value)+Z793*$P793*SUMIF(Lists!$E$2:$E$133,'Quarterly Information'!$O793,Exchange_Value)+Z793*$R793*SUMIF(Lists!$E$2:$E$133,'Quarterly Information'!$Q793,Exchange_Value)+Z793*$T793*SUMIF(Lists!$E$2:$E$133,'Quarterly Information'!$S793,Exchange_Value))/1000,Z793*SUMIF(Lists!$E$2:$E$133,$I793,Exchange_Value)/1000),1)</f>
        <v>0</v>
      </c>
      <c r="CD793" s="218">
        <f>ROUND(IF($I793="Other HFC Blend",(AA793*$L793*SUMIF(Lists!$E$2:$E$133,'Quarterly Information'!$K793,Exchange_Value)+AA793*$N793*SUMIF(Lists!$E$2:$E$133,'Quarterly Information'!$M793,Exchange_Value)+AA793*$P793*SUMIF(Lists!$E$2:$E$133,'Quarterly Information'!$O793,Exchange_Value)+AA793*$R793*SUMIF(Lists!$E$2:$E$133,'Quarterly Information'!$Q793,Exchange_Value)+AA793*$T793*SUMIF(Lists!$E$2:$E$133,'Quarterly Information'!$S793,Exchange_Value))/1000,AA793*SUMIF(Lists!$E$2:$E$133,$I793,Exchange_Value)/1000),1)</f>
        <v>0</v>
      </c>
      <c r="CE793" s="218">
        <f>ROUND(IF($I793="Other HFC Blend",(AB793*$L793*SUMIF(Lists!$E$2:$E$133,'Quarterly Information'!$K793,Exchange_Value)+AB793*$N793*SUMIF(Lists!$E$2:$E$133,'Quarterly Information'!$M793,Exchange_Value)+AB793*$P793*SUMIF(Lists!$E$2:$E$133,'Quarterly Information'!$O793,Exchange_Value)+AB793*$R793*SUMIF(Lists!$E$2:$E$133,'Quarterly Information'!$Q793,Exchange_Value)+AB793*$T793*SUMIF(Lists!$E$2:$E$133,'Quarterly Information'!$S793,Exchange_Value))/1000,AB793*SUMIF(Lists!$E$2:$E$133,$I793,Exchange_Value)/1000),1)</f>
        <v>0</v>
      </c>
      <c r="CF793" s="218">
        <f>ROUND(IF($I793="Other HFC Blend",(AC793*$L793*SUMIF(Lists!$E$2:$E$133,'Quarterly Information'!$K793,Exchange_Value)+AC793*$N793*SUMIF(Lists!$E$2:$E$133,'Quarterly Information'!$M793,Exchange_Value)+AC793*$P793*SUMIF(Lists!$E$2:$E$133,'Quarterly Information'!$O793,Exchange_Value)+AC793*$R793*SUMIF(Lists!$E$2:$E$133,'Quarterly Information'!$Q793,Exchange_Value)+AC793*$T793*SUMIF(Lists!$E$2:$E$133,'Quarterly Information'!$S793,Exchange_Value))/1000,AC793*SUMIF(Lists!$E$2:$E$133,$I793,Exchange_Value)/1000),1)</f>
        <v>0</v>
      </c>
      <c r="CG793" s="218">
        <f>ROUND(IF($I793="Other HFC Blend",(AD793*$L793*SUMIF(Lists!$E$2:$E$133,'Quarterly Information'!$K793,Exchange_Value)+AD793*$N793*SUMIF(Lists!$E$2:$E$133,'Quarterly Information'!$M793,Exchange_Value)+AD793*$P793*SUMIF(Lists!$E$2:$E$133,'Quarterly Information'!$O793,Exchange_Value)+AD793*$R793*SUMIF(Lists!$E$2:$E$133,'Quarterly Information'!$Q793,Exchange_Value)+AD793*$T793*SUMIF(Lists!$E$2:$E$133,'Quarterly Information'!$S793,Exchange_Value))/1000,AD793*SUMIF(Lists!$E$2:$E$133,$I793,Exchange_Value)/1000),1)</f>
        <v>0</v>
      </c>
      <c r="CH793" s="218">
        <f>ROUND(IF($I793="Other HFC Blend",(AE793*$L793*SUMIF(Lists!$E$2:$E$133,'Quarterly Information'!$K793,Exchange_Value)+AE793*$N793*SUMIF(Lists!$E$2:$E$133,'Quarterly Information'!$M793,Exchange_Value)+AE793*$P793*SUMIF(Lists!$E$2:$E$133,'Quarterly Information'!$O793,Exchange_Value)+AE793*$R793*SUMIF(Lists!$E$2:$E$133,'Quarterly Information'!$Q793,Exchange_Value)+AE793*$T793*SUMIF(Lists!$E$2:$E$133,'Quarterly Information'!$S793,Exchange_Value))/1000,AE793*SUMIF(Lists!$E$2:$E$133,$I793,Exchange_Value)/1000),1)</f>
        <v>0</v>
      </c>
      <c r="CI793" s="218">
        <f>ROUND(IF($I793="Other HFC Blend",(AF793*$L793*SUMIF(Lists!$E$2:$E$133,'Quarterly Information'!$K793,Exchange_Value)+AF793*$N793*SUMIF(Lists!$E$2:$E$133,'Quarterly Information'!$M793,Exchange_Value)+AF793*$P793*SUMIF(Lists!$E$2:$E$133,'Quarterly Information'!$O793,Exchange_Value)+AF793*$R793*SUMIF(Lists!$E$2:$E$133,'Quarterly Information'!$Q793,Exchange_Value)+AF793*$T793*SUMIF(Lists!$E$2:$E$133,'Quarterly Information'!$S793,Exchange_Value))/1000,AF793*SUMIF(Lists!$E$2:$E$133,$I793,Exchange_Value)/1000),1)</f>
        <v>0</v>
      </c>
    </row>
    <row r="794" spans="1:87" ht="14" x14ac:dyDescent="0.25">
      <c r="A794" s="39">
        <v>752</v>
      </c>
      <c r="B794" s="90" t="str">
        <f t="shared" si="514"/>
        <v/>
      </c>
      <c r="C794" s="159"/>
      <c r="D794" s="91"/>
      <c r="E794" s="174"/>
      <c r="F794" s="92"/>
      <c r="G794" s="93"/>
      <c r="H794" s="94"/>
      <c r="I794" s="92"/>
      <c r="J794" s="200"/>
      <c r="K794" s="210"/>
      <c r="L794" s="95"/>
      <c r="M794" s="92"/>
      <c r="N794" s="95"/>
      <c r="O794" s="92"/>
      <c r="P794" s="95"/>
      <c r="Q794" s="128"/>
      <c r="R794" s="95"/>
      <c r="S794" s="128"/>
      <c r="T794" s="211"/>
      <c r="U794" s="203"/>
      <c r="V794" s="92"/>
      <c r="W794" s="96"/>
      <c r="X794" s="92"/>
      <c r="Y794" s="220"/>
      <c r="Z794" s="226"/>
      <c r="AA794" s="165"/>
      <c r="AB794" s="165"/>
      <c r="AC794" s="165"/>
      <c r="AD794" s="165"/>
      <c r="AE794" s="165"/>
      <c r="AF794" s="168"/>
      <c r="AG794"/>
      <c r="AH794" s="107">
        <f t="shared" si="516"/>
        <v>0</v>
      </c>
      <c r="AI794" s="107">
        <f t="shared" si="517"/>
        <v>0</v>
      </c>
      <c r="AJ794" s="107">
        <f t="shared" si="518"/>
        <v>0</v>
      </c>
      <c r="AK794" s="107">
        <f t="shared" si="519"/>
        <v>0</v>
      </c>
      <c r="AL794" s="107">
        <f t="shared" si="520"/>
        <v>0</v>
      </c>
      <c r="AM794" s="107">
        <f t="shared" si="515"/>
        <v>0</v>
      </c>
      <c r="AO794" s="161" t="e">
        <f t="shared" si="521"/>
        <v>#DIV/0!</v>
      </c>
      <c r="AP794" s="161" t="e">
        <f t="shared" si="522"/>
        <v>#DIV/0!</v>
      </c>
      <c r="AQ794" s="161" t="e">
        <f t="shared" si="523"/>
        <v>#DIV/0!</v>
      </c>
      <c r="AR794" s="161" t="e">
        <f t="shared" si="524"/>
        <v>#DIV/0!</v>
      </c>
      <c r="AS794" s="161" t="e">
        <f t="shared" si="525"/>
        <v>#DIV/0!</v>
      </c>
      <c r="AT794" s="107">
        <f t="shared" si="526"/>
        <v>0</v>
      </c>
      <c r="AU794" s="161" t="e">
        <f t="shared" si="527"/>
        <v>#DIV/0!</v>
      </c>
      <c r="AV794" s="161" t="e">
        <f t="shared" si="528"/>
        <v>#DIV/0!</v>
      </c>
      <c r="AW794" s="161" t="e">
        <f t="shared" si="529"/>
        <v>#DIV/0!</v>
      </c>
      <c r="AX794" s="161" t="e">
        <f t="shared" si="530"/>
        <v>#DIV/0!</v>
      </c>
      <c r="AY794" s="161" t="e">
        <f t="shared" si="531"/>
        <v>#DIV/0!</v>
      </c>
      <c r="AZ794" s="107">
        <f t="shared" si="532"/>
        <v>0</v>
      </c>
      <c r="BA794" s="161" t="e">
        <f t="shared" si="533"/>
        <v>#DIV/0!</v>
      </c>
      <c r="BB794" s="161" t="e">
        <f t="shared" si="534"/>
        <v>#DIV/0!</v>
      </c>
      <c r="BC794" s="161" t="e">
        <f t="shared" si="535"/>
        <v>#DIV/0!</v>
      </c>
      <c r="BD794" s="161" t="e">
        <f t="shared" si="536"/>
        <v>#DIV/0!</v>
      </c>
      <c r="BE794" s="161" t="e">
        <f t="shared" si="537"/>
        <v>#DIV/0!</v>
      </c>
      <c r="BF794" s="107">
        <f t="shared" si="538"/>
        <v>0</v>
      </c>
      <c r="BG794" s="161" t="e">
        <f t="shared" si="539"/>
        <v>#DIV/0!</v>
      </c>
      <c r="BH794" s="161" t="e">
        <f t="shared" si="540"/>
        <v>#DIV/0!</v>
      </c>
      <c r="BI794" s="161" t="e">
        <f t="shared" si="541"/>
        <v>#DIV/0!</v>
      </c>
      <c r="BJ794" s="161" t="e">
        <f t="shared" si="542"/>
        <v>#DIV/0!</v>
      </c>
      <c r="BK794" s="161" t="e">
        <f t="shared" si="543"/>
        <v>#DIV/0!</v>
      </c>
      <c r="BL794" s="107">
        <f t="shared" si="544"/>
        <v>0</v>
      </c>
      <c r="BM794" s="161" t="e">
        <f t="shared" si="545"/>
        <v>#DIV/0!</v>
      </c>
      <c r="BN794" s="161" t="e">
        <f t="shared" si="546"/>
        <v>#DIV/0!</v>
      </c>
      <c r="BO794" s="161" t="e">
        <f t="shared" si="547"/>
        <v>#DIV/0!</v>
      </c>
      <c r="BP794" s="161" t="e">
        <f t="shared" si="548"/>
        <v>#DIV/0!</v>
      </c>
      <c r="BQ794" s="161" t="e">
        <f t="shared" si="549"/>
        <v>#DIV/0!</v>
      </c>
      <c r="BR794" s="107">
        <f t="shared" si="550"/>
        <v>0</v>
      </c>
      <c r="BS794" s="161" t="e">
        <f t="shared" si="551"/>
        <v>#DIV/0!</v>
      </c>
      <c r="BT794" s="161" t="e">
        <f t="shared" si="552"/>
        <v>#DIV/0!</v>
      </c>
      <c r="BU794" s="161" t="e">
        <f t="shared" si="553"/>
        <v>#DIV/0!</v>
      </c>
      <c r="BV794" s="161" t="e">
        <f t="shared" si="554"/>
        <v>#DIV/0!</v>
      </c>
      <c r="BW794" s="161" t="e">
        <f t="shared" si="555"/>
        <v>#DIV/0!</v>
      </c>
      <c r="BX794" s="107">
        <f t="shared" si="556"/>
        <v>0</v>
      </c>
      <c r="BZ794" s="40" t="e">
        <f>VLOOKUP(I794,Lists!$D$2:$D$19,1,FALSE)</f>
        <v>#N/A</v>
      </c>
      <c r="CA794" s="40" t="e">
        <f>VLOOKUP($I794,Blends!$B$2:$B$115,1,FALSE)</f>
        <v>#N/A</v>
      </c>
      <c r="CC794" s="218">
        <f>ROUND(IF($I794="Other HFC Blend",(Z794*$L794*SUMIF(Lists!$E$2:$E$133,'Quarterly Information'!$K794,Exchange_Value)+Z794*$N794*SUMIF(Lists!$E$2:$E$133,'Quarterly Information'!$M794,Exchange_Value)+Z794*$P794*SUMIF(Lists!$E$2:$E$133,'Quarterly Information'!$O794,Exchange_Value)+Z794*$R794*SUMIF(Lists!$E$2:$E$133,'Quarterly Information'!$Q794,Exchange_Value)+Z794*$T794*SUMIF(Lists!$E$2:$E$133,'Quarterly Information'!$S794,Exchange_Value))/1000,Z794*SUMIF(Lists!$E$2:$E$133,$I794,Exchange_Value)/1000),1)</f>
        <v>0</v>
      </c>
      <c r="CD794" s="218">
        <f>ROUND(IF($I794="Other HFC Blend",(AA794*$L794*SUMIF(Lists!$E$2:$E$133,'Quarterly Information'!$K794,Exchange_Value)+AA794*$N794*SUMIF(Lists!$E$2:$E$133,'Quarterly Information'!$M794,Exchange_Value)+AA794*$P794*SUMIF(Lists!$E$2:$E$133,'Quarterly Information'!$O794,Exchange_Value)+AA794*$R794*SUMIF(Lists!$E$2:$E$133,'Quarterly Information'!$Q794,Exchange_Value)+AA794*$T794*SUMIF(Lists!$E$2:$E$133,'Quarterly Information'!$S794,Exchange_Value))/1000,AA794*SUMIF(Lists!$E$2:$E$133,$I794,Exchange_Value)/1000),1)</f>
        <v>0</v>
      </c>
      <c r="CE794" s="218">
        <f>ROUND(IF($I794="Other HFC Blend",(AB794*$L794*SUMIF(Lists!$E$2:$E$133,'Quarterly Information'!$K794,Exchange_Value)+AB794*$N794*SUMIF(Lists!$E$2:$E$133,'Quarterly Information'!$M794,Exchange_Value)+AB794*$P794*SUMIF(Lists!$E$2:$E$133,'Quarterly Information'!$O794,Exchange_Value)+AB794*$R794*SUMIF(Lists!$E$2:$E$133,'Quarterly Information'!$Q794,Exchange_Value)+AB794*$T794*SUMIF(Lists!$E$2:$E$133,'Quarterly Information'!$S794,Exchange_Value))/1000,AB794*SUMIF(Lists!$E$2:$E$133,$I794,Exchange_Value)/1000),1)</f>
        <v>0</v>
      </c>
      <c r="CF794" s="218">
        <f>ROUND(IF($I794="Other HFC Blend",(AC794*$L794*SUMIF(Lists!$E$2:$E$133,'Quarterly Information'!$K794,Exchange_Value)+AC794*$N794*SUMIF(Lists!$E$2:$E$133,'Quarterly Information'!$M794,Exchange_Value)+AC794*$P794*SUMIF(Lists!$E$2:$E$133,'Quarterly Information'!$O794,Exchange_Value)+AC794*$R794*SUMIF(Lists!$E$2:$E$133,'Quarterly Information'!$Q794,Exchange_Value)+AC794*$T794*SUMIF(Lists!$E$2:$E$133,'Quarterly Information'!$S794,Exchange_Value))/1000,AC794*SUMIF(Lists!$E$2:$E$133,$I794,Exchange_Value)/1000),1)</f>
        <v>0</v>
      </c>
      <c r="CG794" s="218">
        <f>ROUND(IF($I794="Other HFC Blend",(AD794*$L794*SUMIF(Lists!$E$2:$E$133,'Quarterly Information'!$K794,Exchange_Value)+AD794*$N794*SUMIF(Lists!$E$2:$E$133,'Quarterly Information'!$M794,Exchange_Value)+AD794*$P794*SUMIF(Lists!$E$2:$E$133,'Quarterly Information'!$O794,Exchange_Value)+AD794*$R794*SUMIF(Lists!$E$2:$E$133,'Quarterly Information'!$Q794,Exchange_Value)+AD794*$T794*SUMIF(Lists!$E$2:$E$133,'Quarterly Information'!$S794,Exchange_Value))/1000,AD794*SUMIF(Lists!$E$2:$E$133,$I794,Exchange_Value)/1000),1)</f>
        <v>0</v>
      </c>
      <c r="CH794" s="218">
        <f>ROUND(IF($I794="Other HFC Blend",(AE794*$L794*SUMIF(Lists!$E$2:$E$133,'Quarterly Information'!$K794,Exchange_Value)+AE794*$N794*SUMIF(Lists!$E$2:$E$133,'Quarterly Information'!$M794,Exchange_Value)+AE794*$P794*SUMIF(Lists!$E$2:$E$133,'Quarterly Information'!$O794,Exchange_Value)+AE794*$R794*SUMIF(Lists!$E$2:$E$133,'Quarterly Information'!$Q794,Exchange_Value)+AE794*$T794*SUMIF(Lists!$E$2:$E$133,'Quarterly Information'!$S794,Exchange_Value))/1000,AE794*SUMIF(Lists!$E$2:$E$133,$I794,Exchange_Value)/1000),1)</f>
        <v>0</v>
      </c>
      <c r="CI794" s="218">
        <f>ROUND(IF($I794="Other HFC Blend",(AF794*$L794*SUMIF(Lists!$E$2:$E$133,'Quarterly Information'!$K794,Exchange_Value)+AF794*$N794*SUMIF(Lists!$E$2:$E$133,'Quarterly Information'!$M794,Exchange_Value)+AF794*$P794*SUMIF(Lists!$E$2:$E$133,'Quarterly Information'!$O794,Exchange_Value)+AF794*$R794*SUMIF(Lists!$E$2:$E$133,'Quarterly Information'!$Q794,Exchange_Value)+AF794*$T794*SUMIF(Lists!$E$2:$E$133,'Quarterly Information'!$S794,Exchange_Value))/1000,AF794*SUMIF(Lists!$E$2:$E$133,$I794,Exchange_Value)/1000),1)</f>
        <v>0</v>
      </c>
    </row>
    <row r="795" spans="1:87" ht="14" x14ac:dyDescent="0.25">
      <c r="A795" s="39">
        <v>753</v>
      </c>
      <c r="B795" s="90" t="str">
        <f t="shared" si="514"/>
        <v/>
      </c>
      <c r="C795" s="159"/>
      <c r="D795" s="91"/>
      <c r="E795" s="174"/>
      <c r="F795" s="92"/>
      <c r="G795" s="93"/>
      <c r="H795" s="94"/>
      <c r="I795" s="92"/>
      <c r="J795" s="200"/>
      <c r="K795" s="210"/>
      <c r="L795" s="95"/>
      <c r="M795" s="92"/>
      <c r="N795" s="95"/>
      <c r="O795" s="92"/>
      <c r="P795" s="95"/>
      <c r="Q795" s="128"/>
      <c r="R795" s="95"/>
      <c r="S795" s="128"/>
      <c r="T795" s="211"/>
      <c r="U795" s="203"/>
      <c r="V795" s="92"/>
      <c r="W795" s="96"/>
      <c r="X795" s="92"/>
      <c r="Y795" s="220"/>
      <c r="Z795" s="226"/>
      <c r="AA795" s="165"/>
      <c r="AB795" s="165"/>
      <c r="AC795" s="165"/>
      <c r="AD795" s="165"/>
      <c r="AE795" s="165"/>
      <c r="AF795" s="168"/>
      <c r="AG795"/>
      <c r="AH795" s="107">
        <f t="shared" si="516"/>
        <v>0</v>
      </c>
      <c r="AI795" s="107">
        <f t="shared" si="517"/>
        <v>0</v>
      </c>
      <c r="AJ795" s="107">
        <f t="shared" si="518"/>
        <v>0</v>
      </c>
      <c r="AK795" s="107">
        <f t="shared" si="519"/>
        <v>0</v>
      </c>
      <c r="AL795" s="107">
        <f t="shared" si="520"/>
        <v>0</v>
      </c>
      <c r="AM795" s="107">
        <f t="shared" si="515"/>
        <v>0</v>
      </c>
      <c r="AO795" s="161" t="e">
        <f t="shared" si="521"/>
        <v>#DIV/0!</v>
      </c>
      <c r="AP795" s="161" t="e">
        <f t="shared" si="522"/>
        <v>#DIV/0!</v>
      </c>
      <c r="AQ795" s="161" t="e">
        <f t="shared" si="523"/>
        <v>#DIV/0!</v>
      </c>
      <c r="AR795" s="161" t="e">
        <f t="shared" si="524"/>
        <v>#DIV/0!</v>
      </c>
      <c r="AS795" s="161" t="e">
        <f t="shared" si="525"/>
        <v>#DIV/0!</v>
      </c>
      <c r="AT795" s="107">
        <f t="shared" si="526"/>
        <v>0</v>
      </c>
      <c r="AU795" s="161" t="e">
        <f t="shared" si="527"/>
        <v>#DIV/0!</v>
      </c>
      <c r="AV795" s="161" t="e">
        <f t="shared" si="528"/>
        <v>#DIV/0!</v>
      </c>
      <c r="AW795" s="161" t="e">
        <f t="shared" si="529"/>
        <v>#DIV/0!</v>
      </c>
      <c r="AX795" s="161" t="e">
        <f t="shared" si="530"/>
        <v>#DIV/0!</v>
      </c>
      <c r="AY795" s="161" t="e">
        <f t="shared" si="531"/>
        <v>#DIV/0!</v>
      </c>
      <c r="AZ795" s="107">
        <f t="shared" si="532"/>
        <v>0</v>
      </c>
      <c r="BA795" s="161" t="e">
        <f t="shared" si="533"/>
        <v>#DIV/0!</v>
      </c>
      <c r="BB795" s="161" t="e">
        <f t="shared" si="534"/>
        <v>#DIV/0!</v>
      </c>
      <c r="BC795" s="161" t="e">
        <f t="shared" si="535"/>
        <v>#DIV/0!</v>
      </c>
      <c r="BD795" s="161" t="e">
        <f t="shared" si="536"/>
        <v>#DIV/0!</v>
      </c>
      <c r="BE795" s="161" t="e">
        <f t="shared" si="537"/>
        <v>#DIV/0!</v>
      </c>
      <c r="BF795" s="107">
        <f t="shared" si="538"/>
        <v>0</v>
      </c>
      <c r="BG795" s="161" t="e">
        <f t="shared" si="539"/>
        <v>#DIV/0!</v>
      </c>
      <c r="BH795" s="161" t="e">
        <f t="shared" si="540"/>
        <v>#DIV/0!</v>
      </c>
      <c r="BI795" s="161" t="e">
        <f t="shared" si="541"/>
        <v>#DIV/0!</v>
      </c>
      <c r="BJ795" s="161" t="e">
        <f t="shared" si="542"/>
        <v>#DIV/0!</v>
      </c>
      <c r="BK795" s="161" t="e">
        <f t="shared" si="543"/>
        <v>#DIV/0!</v>
      </c>
      <c r="BL795" s="107">
        <f t="shared" si="544"/>
        <v>0</v>
      </c>
      <c r="BM795" s="161" t="e">
        <f t="shared" si="545"/>
        <v>#DIV/0!</v>
      </c>
      <c r="BN795" s="161" t="e">
        <f t="shared" si="546"/>
        <v>#DIV/0!</v>
      </c>
      <c r="BO795" s="161" t="e">
        <f t="shared" si="547"/>
        <v>#DIV/0!</v>
      </c>
      <c r="BP795" s="161" t="e">
        <f t="shared" si="548"/>
        <v>#DIV/0!</v>
      </c>
      <c r="BQ795" s="161" t="e">
        <f t="shared" si="549"/>
        <v>#DIV/0!</v>
      </c>
      <c r="BR795" s="107">
        <f t="shared" si="550"/>
        <v>0</v>
      </c>
      <c r="BS795" s="161" t="e">
        <f t="shared" si="551"/>
        <v>#DIV/0!</v>
      </c>
      <c r="BT795" s="161" t="e">
        <f t="shared" si="552"/>
        <v>#DIV/0!</v>
      </c>
      <c r="BU795" s="161" t="e">
        <f t="shared" si="553"/>
        <v>#DIV/0!</v>
      </c>
      <c r="BV795" s="161" t="e">
        <f t="shared" si="554"/>
        <v>#DIV/0!</v>
      </c>
      <c r="BW795" s="161" t="e">
        <f t="shared" si="555"/>
        <v>#DIV/0!</v>
      </c>
      <c r="BX795" s="107">
        <f t="shared" si="556"/>
        <v>0</v>
      </c>
      <c r="BZ795" s="40" t="e">
        <f>VLOOKUP(I795,Lists!$D$2:$D$19,1,FALSE)</f>
        <v>#N/A</v>
      </c>
      <c r="CA795" s="40" t="e">
        <f>VLOOKUP($I795,Blends!$B$2:$B$115,1,FALSE)</f>
        <v>#N/A</v>
      </c>
      <c r="CC795" s="218">
        <f>ROUND(IF($I795="Other HFC Blend",(Z795*$L795*SUMIF(Lists!$E$2:$E$133,'Quarterly Information'!$K795,Exchange_Value)+Z795*$N795*SUMIF(Lists!$E$2:$E$133,'Quarterly Information'!$M795,Exchange_Value)+Z795*$P795*SUMIF(Lists!$E$2:$E$133,'Quarterly Information'!$O795,Exchange_Value)+Z795*$R795*SUMIF(Lists!$E$2:$E$133,'Quarterly Information'!$Q795,Exchange_Value)+Z795*$T795*SUMIF(Lists!$E$2:$E$133,'Quarterly Information'!$S795,Exchange_Value))/1000,Z795*SUMIF(Lists!$E$2:$E$133,$I795,Exchange_Value)/1000),1)</f>
        <v>0</v>
      </c>
      <c r="CD795" s="218">
        <f>ROUND(IF($I795="Other HFC Blend",(AA795*$L795*SUMIF(Lists!$E$2:$E$133,'Quarterly Information'!$K795,Exchange_Value)+AA795*$N795*SUMIF(Lists!$E$2:$E$133,'Quarterly Information'!$M795,Exchange_Value)+AA795*$P795*SUMIF(Lists!$E$2:$E$133,'Quarterly Information'!$O795,Exchange_Value)+AA795*$R795*SUMIF(Lists!$E$2:$E$133,'Quarterly Information'!$Q795,Exchange_Value)+AA795*$T795*SUMIF(Lists!$E$2:$E$133,'Quarterly Information'!$S795,Exchange_Value))/1000,AA795*SUMIF(Lists!$E$2:$E$133,$I795,Exchange_Value)/1000),1)</f>
        <v>0</v>
      </c>
      <c r="CE795" s="218">
        <f>ROUND(IF($I795="Other HFC Blend",(AB795*$L795*SUMIF(Lists!$E$2:$E$133,'Quarterly Information'!$K795,Exchange_Value)+AB795*$N795*SUMIF(Lists!$E$2:$E$133,'Quarterly Information'!$M795,Exchange_Value)+AB795*$P795*SUMIF(Lists!$E$2:$E$133,'Quarterly Information'!$O795,Exchange_Value)+AB795*$R795*SUMIF(Lists!$E$2:$E$133,'Quarterly Information'!$Q795,Exchange_Value)+AB795*$T795*SUMIF(Lists!$E$2:$E$133,'Quarterly Information'!$S795,Exchange_Value))/1000,AB795*SUMIF(Lists!$E$2:$E$133,$I795,Exchange_Value)/1000),1)</f>
        <v>0</v>
      </c>
      <c r="CF795" s="218">
        <f>ROUND(IF($I795="Other HFC Blend",(AC795*$L795*SUMIF(Lists!$E$2:$E$133,'Quarterly Information'!$K795,Exchange_Value)+AC795*$N795*SUMIF(Lists!$E$2:$E$133,'Quarterly Information'!$M795,Exchange_Value)+AC795*$P795*SUMIF(Lists!$E$2:$E$133,'Quarterly Information'!$O795,Exchange_Value)+AC795*$R795*SUMIF(Lists!$E$2:$E$133,'Quarterly Information'!$Q795,Exchange_Value)+AC795*$T795*SUMIF(Lists!$E$2:$E$133,'Quarterly Information'!$S795,Exchange_Value))/1000,AC795*SUMIF(Lists!$E$2:$E$133,$I795,Exchange_Value)/1000),1)</f>
        <v>0</v>
      </c>
      <c r="CG795" s="218">
        <f>ROUND(IF($I795="Other HFC Blend",(AD795*$L795*SUMIF(Lists!$E$2:$E$133,'Quarterly Information'!$K795,Exchange_Value)+AD795*$N795*SUMIF(Lists!$E$2:$E$133,'Quarterly Information'!$M795,Exchange_Value)+AD795*$P795*SUMIF(Lists!$E$2:$E$133,'Quarterly Information'!$O795,Exchange_Value)+AD795*$R795*SUMIF(Lists!$E$2:$E$133,'Quarterly Information'!$Q795,Exchange_Value)+AD795*$T795*SUMIF(Lists!$E$2:$E$133,'Quarterly Information'!$S795,Exchange_Value))/1000,AD795*SUMIF(Lists!$E$2:$E$133,$I795,Exchange_Value)/1000),1)</f>
        <v>0</v>
      </c>
      <c r="CH795" s="218">
        <f>ROUND(IF($I795="Other HFC Blend",(AE795*$L795*SUMIF(Lists!$E$2:$E$133,'Quarterly Information'!$K795,Exchange_Value)+AE795*$N795*SUMIF(Lists!$E$2:$E$133,'Quarterly Information'!$M795,Exchange_Value)+AE795*$P795*SUMIF(Lists!$E$2:$E$133,'Quarterly Information'!$O795,Exchange_Value)+AE795*$R795*SUMIF(Lists!$E$2:$E$133,'Quarterly Information'!$Q795,Exchange_Value)+AE795*$T795*SUMIF(Lists!$E$2:$E$133,'Quarterly Information'!$S795,Exchange_Value))/1000,AE795*SUMIF(Lists!$E$2:$E$133,$I795,Exchange_Value)/1000),1)</f>
        <v>0</v>
      </c>
      <c r="CI795" s="218">
        <f>ROUND(IF($I795="Other HFC Blend",(AF795*$L795*SUMIF(Lists!$E$2:$E$133,'Quarterly Information'!$K795,Exchange_Value)+AF795*$N795*SUMIF(Lists!$E$2:$E$133,'Quarterly Information'!$M795,Exchange_Value)+AF795*$P795*SUMIF(Lists!$E$2:$E$133,'Quarterly Information'!$O795,Exchange_Value)+AF795*$R795*SUMIF(Lists!$E$2:$E$133,'Quarterly Information'!$Q795,Exchange_Value)+AF795*$T795*SUMIF(Lists!$E$2:$E$133,'Quarterly Information'!$S795,Exchange_Value))/1000,AF795*SUMIF(Lists!$E$2:$E$133,$I795,Exchange_Value)/1000),1)</f>
        <v>0</v>
      </c>
    </row>
    <row r="796" spans="1:87" ht="14" x14ac:dyDescent="0.25">
      <c r="A796" s="39">
        <v>754</v>
      </c>
      <c r="B796" s="90" t="str">
        <f t="shared" si="514"/>
        <v/>
      </c>
      <c r="C796" s="159"/>
      <c r="D796" s="91"/>
      <c r="E796" s="174"/>
      <c r="F796" s="92"/>
      <c r="G796" s="93"/>
      <c r="H796" s="94"/>
      <c r="I796" s="92"/>
      <c r="J796" s="200"/>
      <c r="K796" s="210"/>
      <c r="L796" s="95"/>
      <c r="M796" s="92"/>
      <c r="N796" s="95"/>
      <c r="O796" s="92"/>
      <c r="P796" s="95"/>
      <c r="Q796" s="128"/>
      <c r="R796" s="95"/>
      <c r="S796" s="128"/>
      <c r="T796" s="211"/>
      <c r="U796" s="203"/>
      <c r="V796" s="92"/>
      <c r="W796" s="96"/>
      <c r="X796" s="92"/>
      <c r="Y796" s="220"/>
      <c r="Z796" s="226"/>
      <c r="AA796" s="165"/>
      <c r="AB796" s="165"/>
      <c r="AC796" s="165"/>
      <c r="AD796" s="165"/>
      <c r="AE796" s="165"/>
      <c r="AF796" s="168"/>
      <c r="AG796"/>
      <c r="AH796" s="107">
        <f t="shared" si="516"/>
        <v>0</v>
      </c>
      <c r="AI796" s="107">
        <f t="shared" si="517"/>
        <v>0</v>
      </c>
      <c r="AJ796" s="107">
        <f t="shared" si="518"/>
        <v>0</v>
      </c>
      <c r="AK796" s="107">
        <f t="shared" si="519"/>
        <v>0</v>
      </c>
      <c r="AL796" s="107">
        <f t="shared" si="520"/>
        <v>0</v>
      </c>
      <c r="AM796" s="107">
        <f t="shared" si="515"/>
        <v>0</v>
      </c>
      <c r="AO796" s="161" t="e">
        <f t="shared" si="521"/>
        <v>#DIV/0!</v>
      </c>
      <c r="AP796" s="161" t="e">
        <f t="shared" si="522"/>
        <v>#DIV/0!</v>
      </c>
      <c r="AQ796" s="161" t="e">
        <f t="shared" si="523"/>
        <v>#DIV/0!</v>
      </c>
      <c r="AR796" s="161" t="e">
        <f t="shared" si="524"/>
        <v>#DIV/0!</v>
      </c>
      <c r="AS796" s="161" t="e">
        <f t="shared" si="525"/>
        <v>#DIV/0!</v>
      </c>
      <c r="AT796" s="107">
        <f t="shared" si="526"/>
        <v>0</v>
      </c>
      <c r="AU796" s="161" t="e">
        <f t="shared" si="527"/>
        <v>#DIV/0!</v>
      </c>
      <c r="AV796" s="161" t="e">
        <f t="shared" si="528"/>
        <v>#DIV/0!</v>
      </c>
      <c r="AW796" s="161" t="e">
        <f t="shared" si="529"/>
        <v>#DIV/0!</v>
      </c>
      <c r="AX796" s="161" t="e">
        <f t="shared" si="530"/>
        <v>#DIV/0!</v>
      </c>
      <c r="AY796" s="161" t="e">
        <f t="shared" si="531"/>
        <v>#DIV/0!</v>
      </c>
      <c r="AZ796" s="107">
        <f t="shared" si="532"/>
        <v>0</v>
      </c>
      <c r="BA796" s="161" t="e">
        <f t="shared" si="533"/>
        <v>#DIV/0!</v>
      </c>
      <c r="BB796" s="161" t="e">
        <f t="shared" si="534"/>
        <v>#DIV/0!</v>
      </c>
      <c r="BC796" s="161" t="e">
        <f t="shared" si="535"/>
        <v>#DIV/0!</v>
      </c>
      <c r="BD796" s="161" t="e">
        <f t="shared" si="536"/>
        <v>#DIV/0!</v>
      </c>
      <c r="BE796" s="161" t="e">
        <f t="shared" si="537"/>
        <v>#DIV/0!</v>
      </c>
      <c r="BF796" s="107">
        <f t="shared" si="538"/>
        <v>0</v>
      </c>
      <c r="BG796" s="161" t="e">
        <f t="shared" si="539"/>
        <v>#DIV/0!</v>
      </c>
      <c r="BH796" s="161" t="e">
        <f t="shared" si="540"/>
        <v>#DIV/0!</v>
      </c>
      <c r="BI796" s="161" t="e">
        <f t="shared" si="541"/>
        <v>#DIV/0!</v>
      </c>
      <c r="BJ796" s="161" t="e">
        <f t="shared" si="542"/>
        <v>#DIV/0!</v>
      </c>
      <c r="BK796" s="161" t="e">
        <f t="shared" si="543"/>
        <v>#DIV/0!</v>
      </c>
      <c r="BL796" s="107">
        <f t="shared" si="544"/>
        <v>0</v>
      </c>
      <c r="BM796" s="161" t="e">
        <f t="shared" si="545"/>
        <v>#DIV/0!</v>
      </c>
      <c r="BN796" s="161" t="e">
        <f t="shared" si="546"/>
        <v>#DIV/0!</v>
      </c>
      <c r="BO796" s="161" t="e">
        <f t="shared" si="547"/>
        <v>#DIV/0!</v>
      </c>
      <c r="BP796" s="161" t="e">
        <f t="shared" si="548"/>
        <v>#DIV/0!</v>
      </c>
      <c r="BQ796" s="161" t="e">
        <f t="shared" si="549"/>
        <v>#DIV/0!</v>
      </c>
      <c r="BR796" s="107">
        <f t="shared" si="550"/>
        <v>0</v>
      </c>
      <c r="BS796" s="161" t="e">
        <f t="shared" si="551"/>
        <v>#DIV/0!</v>
      </c>
      <c r="BT796" s="161" t="e">
        <f t="shared" si="552"/>
        <v>#DIV/0!</v>
      </c>
      <c r="BU796" s="161" t="e">
        <f t="shared" si="553"/>
        <v>#DIV/0!</v>
      </c>
      <c r="BV796" s="161" t="e">
        <f t="shared" si="554"/>
        <v>#DIV/0!</v>
      </c>
      <c r="BW796" s="161" t="e">
        <f t="shared" si="555"/>
        <v>#DIV/0!</v>
      </c>
      <c r="BX796" s="107">
        <f t="shared" si="556"/>
        <v>0</v>
      </c>
      <c r="BZ796" s="40" t="e">
        <f>VLOOKUP(I796,Lists!$D$2:$D$19,1,FALSE)</f>
        <v>#N/A</v>
      </c>
      <c r="CA796" s="40" t="e">
        <f>VLOOKUP($I796,Blends!$B$2:$B$115,1,FALSE)</f>
        <v>#N/A</v>
      </c>
      <c r="CC796" s="218">
        <f>ROUND(IF($I796="Other HFC Blend",(Z796*$L796*SUMIF(Lists!$E$2:$E$133,'Quarterly Information'!$K796,Exchange_Value)+Z796*$N796*SUMIF(Lists!$E$2:$E$133,'Quarterly Information'!$M796,Exchange_Value)+Z796*$P796*SUMIF(Lists!$E$2:$E$133,'Quarterly Information'!$O796,Exchange_Value)+Z796*$R796*SUMIF(Lists!$E$2:$E$133,'Quarterly Information'!$Q796,Exchange_Value)+Z796*$T796*SUMIF(Lists!$E$2:$E$133,'Quarterly Information'!$S796,Exchange_Value))/1000,Z796*SUMIF(Lists!$E$2:$E$133,$I796,Exchange_Value)/1000),1)</f>
        <v>0</v>
      </c>
      <c r="CD796" s="218">
        <f>ROUND(IF($I796="Other HFC Blend",(AA796*$L796*SUMIF(Lists!$E$2:$E$133,'Quarterly Information'!$K796,Exchange_Value)+AA796*$N796*SUMIF(Lists!$E$2:$E$133,'Quarterly Information'!$M796,Exchange_Value)+AA796*$P796*SUMIF(Lists!$E$2:$E$133,'Quarterly Information'!$O796,Exchange_Value)+AA796*$R796*SUMIF(Lists!$E$2:$E$133,'Quarterly Information'!$Q796,Exchange_Value)+AA796*$T796*SUMIF(Lists!$E$2:$E$133,'Quarterly Information'!$S796,Exchange_Value))/1000,AA796*SUMIF(Lists!$E$2:$E$133,$I796,Exchange_Value)/1000),1)</f>
        <v>0</v>
      </c>
      <c r="CE796" s="218">
        <f>ROUND(IF($I796="Other HFC Blend",(AB796*$L796*SUMIF(Lists!$E$2:$E$133,'Quarterly Information'!$K796,Exchange_Value)+AB796*$N796*SUMIF(Lists!$E$2:$E$133,'Quarterly Information'!$M796,Exchange_Value)+AB796*$P796*SUMIF(Lists!$E$2:$E$133,'Quarterly Information'!$O796,Exchange_Value)+AB796*$R796*SUMIF(Lists!$E$2:$E$133,'Quarterly Information'!$Q796,Exchange_Value)+AB796*$T796*SUMIF(Lists!$E$2:$E$133,'Quarterly Information'!$S796,Exchange_Value))/1000,AB796*SUMIF(Lists!$E$2:$E$133,$I796,Exchange_Value)/1000),1)</f>
        <v>0</v>
      </c>
      <c r="CF796" s="218">
        <f>ROUND(IF($I796="Other HFC Blend",(AC796*$L796*SUMIF(Lists!$E$2:$E$133,'Quarterly Information'!$K796,Exchange_Value)+AC796*$N796*SUMIF(Lists!$E$2:$E$133,'Quarterly Information'!$M796,Exchange_Value)+AC796*$P796*SUMIF(Lists!$E$2:$E$133,'Quarterly Information'!$O796,Exchange_Value)+AC796*$R796*SUMIF(Lists!$E$2:$E$133,'Quarterly Information'!$Q796,Exchange_Value)+AC796*$T796*SUMIF(Lists!$E$2:$E$133,'Quarterly Information'!$S796,Exchange_Value))/1000,AC796*SUMIF(Lists!$E$2:$E$133,$I796,Exchange_Value)/1000),1)</f>
        <v>0</v>
      </c>
      <c r="CG796" s="218">
        <f>ROUND(IF($I796="Other HFC Blend",(AD796*$L796*SUMIF(Lists!$E$2:$E$133,'Quarterly Information'!$K796,Exchange_Value)+AD796*$N796*SUMIF(Lists!$E$2:$E$133,'Quarterly Information'!$M796,Exchange_Value)+AD796*$P796*SUMIF(Lists!$E$2:$E$133,'Quarterly Information'!$O796,Exchange_Value)+AD796*$R796*SUMIF(Lists!$E$2:$E$133,'Quarterly Information'!$Q796,Exchange_Value)+AD796*$T796*SUMIF(Lists!$E$2:$E$133,'Quarterly Information'!$S796,Exchange_Value))/1000,AD796*SUMIF(Lists!$E$2:$E$133,$I796,Exchange_Value)/1000),1)</f>
        <v>0</v>
      </c>
      <c r="CH796" s="218">
        <f>ROUND(IF($I796="Other HFC Blend",(AE796*$L796*SUMIF(Lists!$E$2:$E$133,'Quarterly Information'!$K796,Exchange_Value)+AE796*$N796*SUMIF(Lists!$E$2:$E$133,'Quarterly Information'!$M796,Exchange_Value)+AE796*$P796*SUMIF(Lists!$E$2:$E$133,'Quarterly Information'!$O796,Exchange_Value)+AE796*$R796*SUMIF(Lists!$E$2:$E$133,'Quarterly Information'!$Q796,Exchange_Value)+AE796*$T796*SUMIF(Lists!$E$2:$E$133,'Quarterly Information'!$S796,Exchange_Value))/1000,AE796*SUMIF(Lists!$E$2:$E$133,$I796,Exchange_Value)/1000),1)</f>
        <v>0</v>
      </c>
      <c r="CI796" s="218">
        <f>ROUND(IF($I796="Other HFC Blend",(AF796*$L796*SUMIF(Lists!$E$2:$E$133,'Quarterly Information'!$K796,Exchange_Value)+AF796*$N796*SUMIF(Lists!$E$2:$E$133,'Quarterly Information'!$M796,Exchange_Value)+AF796*$P796*SUMIF(Lists!$E$2:$E$133,'Quarterly Information'!$O796,Exchange_Value)+AF796*$R796*SUMIF(Lists!$E$2:$E$133,'Quarterly Information'!$Q796,Exchange_Value)+AF796*$T796*SUMIF(Lists!$E$2:$E$133,'Quarterly Information'!$S796,Exchange_Value))/1000,AF796*SUMIF(Lists!$E$2:$E$133,$I796,Exchange_Value)/1000),1)</f>
        <v>0</v>
      </c>
    </row>
    <row r="797" spans="1:87" ht="14" x14ac:dyDescent="0.25">
      <c r="A797" s="39">
        <v>755</v>
      </c>
      <c r="B797" s="90" t="str">
        <f t="shared" si="514"/>
        <v/>
      </c>
      <c r="C797" s="159"/>
      <c r="D797" s="91"/>
      <c r="E797" s="174"/>
      <c r="F797" s="92"/>
      <c r="G797" s="93"/>
      <c r="H797" s="94"/>
      <c r="I797" s="92"/>
      <c r="J797" s="200"/>
      <c r="K797" s="210"/>
      <c r="L797" s="95"/>
      <c r="M797" s="92"/>
      <c r="N797" s="95"/>
      <c r="O797" s="92"/>
      <c r="P797" s="95"/>
      <c r="Q797" s="128"/>
      <c r="R797" s="95"/>
      <c r="S797" s="128"/>
      <c r="T797" s="211"/>
      <c r="U797" s="203"/>
      <c r="V797" s="92"/>
      <c r="W797" s="96"/>
      <c r="X797" s="92"/>
      <c r="Y797" s="220"/>
      <c r="Z797" s="226"/>
      <c r="AA797" s="165"/>
      <c r="AB797" s="165"/>
      <c r="AC797" s="165"/>
      <c r="AD797" s="165"/>
      <c r="AE797" s="165"/>
      <c r="AF797" s="168"/>
      <c r="AG797"/>
      <c r="AH797" s="107">
        <f t="shared" si="516"/>
        <v>0</v>
      </c>
      <c r="AI797" s="107">
        <f t="shared" si="517"/>
        <v>0</v>
      </c>
      <c r="AJ797" s="107">
        <f t="shared" si="518"/>
        <v>0</v>
      </c>
      <c r="AK797" s="107">
        <f t="shared" si="519"/>
        <v>0</v>
      </c>
      <c r="AL797" s="107">
        <f t="shared" si="520"/>
        <v>0</v>
      </c>
      <c r="AM797" s="107">
        <f t="shared" si="515"/>
        <v>0</v>
      </c>
      <c r="AO797" s="161" t="e">
        <f t="shared" si="521"/>
        <v>#DIV/0!</v>
      </c>
      <c r="AP797" s="161" t="e">
        <f t="shared" si="522"/>
        <v>#DIV/0!</v>
      </c>
      <c r="AQ797" s="161" t="e">
        <f t="shared" si="523"/>
        <v>#DIV/0!</v>
      </c>
      <c r="AR797" s="161" t="e">
        <f t="shared" si="524"/>
        <v>#DIV/0!</v>
      </c>
      <c r="AS797" s="161" t="e">
        <f t="shared" si="525"/>
        <v>#DIV/0!</v>
      </c>
      <c r="AT797" s="107">
        <f t="shared" si="526"/>
        <v>0</v>
      </c>
      <c r="AU797" s="161" t="e">
        <f t="shared" si="527"/>
        <v>#DIV/0!</v>
      </c>
      <c r="AV797" s="161" t="e">
        <f t="shared" si="528"/>
        <v>#DIV/0!</v>
      </c>
      <c r="AW797" s="161" t="e">
        <f t="shared" si="529"/>
        <v>#DIV/0!</v>
      </c>
      <c r="AX797" s="161" t="e">
        <f t="shared" si="530"/>
        <v>#DIV/0!</v>
      </c>
      <c r="AY797" s="161" t="e">
        <f t="shared" si="531"/>
        <v>#DIV/0!</v>
      </c>
      <c r="AZ797" s="107">
        <f t="shared" si="532"/>
        <v>0</v>
      </c>
      <c r="BA797" s="161" t="e">
        <f t="shared" si="533"/>
        <v>#DIV/0!</v>
      </c>
      <c r="BB797" s="161" t="e">
        <f t="shared" si="534"/>
        <v>#DIV/0!</v>
      </c>
      <c r="BC797" s="161" t="e">
        <f t="shared" si="535"/>
        <v>#DIV/0!</v>
      </c>
      <c r="BD797" s="161" t="e">
        <f t="shared" si="536"/>
        <v>#DIV/0!</v>
      </c>
      <c r="BE797" s="161" t="e">
        <f t="shared" si="537"/>
        <v>#DIV/0!</v>
      </c>
      <c r="BF797" s="107">
        <f t="shared" si="538"/>
        <v>0</v>
      </c>
      <c r="BG797" s="161" t="e">
        <f t="shared" si="539"/>
        <v>#DIV/0!</v>
      </c>
      <c r="BH797" s="161" t="e">
        <f t="shared" si="540"/>
        <v>#DIV/0!</v>
      </c>
      <c r="BI797" s="161" t="e">
        <f t="shared" si="541"/>
        <v>#DIV/0!</v>
      </c>
      <c r="BJ797" s="161" t="e">
        <f t="shared" si="542"/>
        <v>#DIV/0!</v>
      </c>
      <c r="BK797" s="161" t="e">
        <f t="shared" si="543"/>
        <v>#DIV/0!</v>
      </c>
      <c r="BL797" s="107">
        <f t="shared" si="544"/>
        <v>0</v>
      </c>
      <c r="BM797" s="161" t="e">
        <f t="shared" si="545"/>
        <v>#DIV/0!</v>
      </c>
      <c r="BN797" s="161" t="e">
        <f t="shared" si="546"/>
        <v>#DIV/0!</v>
      </c>
      <c r="BO797" s="161" t="e">
        <f t="shared" si="547"/>
        <v>#DIV/0!</v>
      </c>
      <c r="BP797" s="161" t="e">
        <f t="shared" si="548"/>
        <v>#DIV/0!</v>
      </c>
      <c r="BQ797" s="161" t="e">
        <f t="shared" si="549"/>
        <v>#DIV/0!</v>
      </c>
      <c r="BR797" s="107">
        <f t="shared" si="550"/>
        <v>0</v>
      </c>
      <c r="BS797" s="161" t="e">
        <f t="shared" si="551"/>
        <v>#DIV/0!</v>
      </c>
      <c r="BT797" s="161" t="e">
        <f t="shared" si="552"/>
        <v>#DIV/0!</v>
      </c>
      <c r="BU797" s="161" t="e">
        <f t="shared" si="553"/>
        <v>#DIV/0!</v>
      </c>
      <c r="BV797" s="161" t="e">
        <f t="shared" si="554"/>
        <v>#DIV/0!</v>
      </c>
      <c r="BW797" s="161" t="e">
        <f t="shared" si="555"/>
        <v>#DIV/0!</v>
      </c>
      <c r="BX797" s="107">
        <f t="shared" si="556"/>
        <v>0</v>
      </c>
      <c r="BZ797" s="40" t="e">
        <f>VLOOKUP(I797,Lists!$D$2:$D$19,1,FALSE)</f>
        <v>#N/A</v>
      </c>
      <c r="CA797" s="40" t="e">
        <f>VLOOKUP($I797,Blends!$B$2:$B$115,1,FALSE)</f>
        <v>#N/A</v>
      </c>
      <c r="CC797" s="218">
        <f>ROUND(IF($I797="Other HFC Blend",(Z797*$L797*SUMIF(Lists!$E$2:$E$133,'Quarterly Information'!$K797,Exchange_Value)+Z797*$N797*SUMIF(Lists!$E$2:$E$133,'Quarterly Information'!$M797,Exchange_Value)+Z797*$P797*SUMIF(Lists!$E$2:$E$133,'Quarterly Information'!$O797,Exchange_Value)+Z797*$R797*SUMIF(Lists!$E$2:$E$133,'Quarterly Information'!$Q797,Exchange_Value)+Z797*$T797*SUMIF(Lists!$E$2:$E$133,'Quarterly Information'!$S797,Exchange_Value))/1000,Z797*SUMIF(Lists!$E$2:$E$133,$I797,Exchange_Value)/1000),1)</f>
        <v>0</v>
      </c>
      <c r="CD797" s="218">
        <f>ROUND(IF($I797="Other HFC Blend",(AA797*$L797*SUMIF(Lists!$E$2:$E$133,'Quarterly Information'!$K797,Exchange_Value)+AA797*$N797*SUMIF(Lists!$E$2:$E$133,'Quarterly Information'!$M797,Exchange_Value)+AA797*$P797*SUMIF(Lists!$E$2:$E$133,'Quarterly Information'!$O797,Exchange_Value)+AA797*$R797*SUMIF(Lists!$E$2:$E$133,'Quarterly Information'!$Q797,Exchange_Value)+AA797*$T797*SUMIF(Lists!$E$2:$E$133,'Quarterly Information'!$S797,Exchange_Value))/1000,AA797*SUMIF(Lists!$E$2:$E$133,$I797,Exchange_Value)/1000),1)</f>
        <v>0</v>
      </c>
      <c r="CE797" s="218">
        <f>ROUND(IF($I797="Other HFC Blend",(AB797*$L797*SUMIF(Lists!$E$2:$E$133,'Quarterly Information'!$K797,Exchange_Value)+AB797*$N797*SUMIF(Lists!$E$2:$E$133,'Quarterly Information'!$M797,Exchange_Value)+AB797*$P797*SUMIF(Lists!$E$2:$E$133,'Quarterly Information'!$O797,Exchange_Value)+AB797*$R797*SUMIF(Lists!$E$2:$E$133,'Quarterly Information'!$Q797,Exchange_Value)+AB797*$T797*SUMIF(Lists!$E$2:$E$133,'Quarterly Information'!$S797,Exchange_Value))/1000,AB797*SUMIF(Lists!$E$2:$E$133,$I797,Exchange_Value)/1000),1)</f>
        <v>0</v>
      </c>
      <c r="CF797" s="218">
        <f>ROUND(IF($I797="Other HFC Blend",(AC797*$L797*SUMIF(Lists!$E$2:$E$133,'Quarterly Information'!$K797,Exchange_Value)+AC797*$N797*SUMIF(Lists!$E$2:$E$133,'Quarterly Information'!$M797,Exchange_Value)+AC797*$P797*SUMIF(Lists!$E$2:$E$133,'Quarterly Information'!$O797,Exchange_Value)+AC797*$R797*SUMIF(Lists!$E$2:$E$133,'Quarterly Information'!$Q797,Exchange_Value)+AC797*$T797*SUMIF(Lists!$E$2:$E$133,'Quarterly Information'!$S797,Exchange_Value))/1000,AC797*SUMIF(Lists!$E$2:$E$133,$I797,Exchange_Value)/1000),1)</f>
        <v>0</v>
      </c>
      <c r="CG797" s="218">
        <f>ROUND(IF($I797="Other HFC Blend",(AD797*$L797*SUMIF(Lists!$E$2:$E$133,'Quarterly Information'!$K797,Exchange_Value)+AD797*$N797*SUMIF(Lists!$E$2:$E$133,'Quarterly Information'!$M797,Exchange_Value)+AD797*$P797*SUMIF(Lists!$E$2:$E$133,'Quarterly Information'!$O797,Exchange_Value)+AD797*$R797*SUMIF(Lists!$E$2:$E$133,'Quarterly Information'!$Q797,Exchange_Value)+AD797*$T797*SUMIF(Lists!$E$2:$E$133,'Quarterly Information'!$S797,Exchange_Value))/1000,AD797*SUMIF(Lists!$E$2:$E$133,$I797,Exchange_Value)/1000),1)</f>
        <v>0</v>
      </c>
      <c r="CH797" s="218">
        <f>ROUND(IF($I797="Other HFC Blend",(AE797*$L797*SUMIF(Lists!$E$2:$E$133,'Quarterly Information'!$K797,Exchange_Value)+AE797*$N797*SUMIF(Lists!$E$2:$E$133,'Quarterly Information'!$M797,Exchange_Value)+AE797*$P797*SUMIF(Lists!$E$2:$E$133,'Quarterly Information'!$O797,Exchange_Value)+AE797*$R797*SUMIF(Lists!$E$2:$E$133,'Quarterly Information'!$Q797,Exchange_Value)+AE797*$T797*SUMIF(Lists!$E$2:$E$133,'Quarterly Information'!$S797,Exchange_Value))/1000,AE797*SUMIF(Lists!$E$2:$E$133,$I797,Exchange_Value)/1000),1)</f>
        <v>0</v>
      </c>
      <c r="CI797" s="218">
        <f>ROUND(IF($I797="Other HFC Blend",(AF797*$L797*SUMIF(Lists!$E$2:$E$133,'Quarterly Information'!$K797,Exchange_Value)+AF797*$N797*SUMIF(Lists!$E$2:$E$133,'Quarterly Information'!$M797,Exchange_Value)+AF797*$P797*SUMIF(Lists!$E$2:$E$133,'Quarterly Information'!$O797,Exchange_Value)+AF797*$R797*SUMIF(Lists!$E$2:$E$133,'Quarterly Information'!$Q797,Exchange_Value)+AF797*$T797*SUMIF(Lists!$E$2:$E$133,'Quarterly Information'!$S797,Exchange_Value))/1000,AF797*SUMIF(Lists!$E$2:$E$133,$I797,Exchange_Value)/1000),1)</f>
        <v>0</v>
      </c>
    </row>
    <row r="798" spans="1:87" ht="14" x14ac:dyDescent="0.25">
      <c r="A798" s="39">
        <v>756</v>
      </c>
      <c r="B798" s="90" t="str">
        <f t="shared" si="514"/>
        <v/>
      </c>
      <c r="C798" s="159"/>
      <c r="D798" s="91"/>
      <c r="E798" s="174"/>
      <c r="F798" s="92"/>
      <c r="G798" s="93"/>
      <c r="H798" s="94"/>
      <c r="I798" s="92"/>
      <c r="J798" s="200"/>
      <c r="K798" s="210"/>
      <c r="L798" s="95"/>
      <c r="M798" s="92"/>
      <c r="N798" s="95"/>
      <c r="O798" s="92"/>
      <c r="P798" s="95"/>
      <c r="Q798" s="128"/>
      <c r="R798" s="95"/>
      <c r="S798" s="128"/>
      <c r="T798" s="211"/>
      <c r="U798" s="203"/>
      <c r="V798" s="92"/>
      <c r="W798" s="96"/>
      <c r="X798" s="92"/>
      <c r="Y798" s="220"/>
      <c r="Z798" s="226"/>
      <c r="AA798" s="165"/>
      <c r="AB798" s="165"/>
      <c r="AC798" s="165"/>
      <c r="AD798" s="165"/>
      <c r="AE798" s="165"/>
      <c r="AF798" s="168"/>
      <c r="AG798"/>
      <c r="AH798" s="107">
        <f t="shared" si="516"/>
        <v>0</v>
      </c>
      <c r="AI798" s="107">
        <f t="shared" si="517"/>
        <v>0</v>
      </c>
      <c r="AJ798" s="107">
        <f t="shared" si="518"/>
        <v>0</v>
      </c>
      <c r="AK798" s="107">
        <f t="shared" si="519"/>
        <v>0</v>
      </c>
      <c r="AL798" s="107">
        <f t="shared" si="520"/>
        <v>0</v>
      </c>
      <c r="AM798" s="107">
        <f t="shared" si="515"/>
        <v>0</v>
      </c>
      <c r="AO798" s="161" t="e">
        <f t="shared" si="521"/>
        <v>#DIV/0!</v>
      </c>
      <c r="AP798" s="161" t="e">
        <f t="shared" si="522"/>
        <v>#DIV/0!</v>
      </c>
      <c r="AQ798" s="161" t="e">
        <f t="shared" si="523"/>
        <v>#DIV/0!</v>
      </c>
      <c r="AR798" s="161" t="e">
        <f t="shared" si="524"/>
        <v>#DIV/0!</v>
      </c>
      <c r="AS798" s="161" t="e">
        <f t="shared" si="525"/>
        <v>#DIV/0!</v>
      </c>
      <c r="AT798" s="107">
        <f t="shared" si="526"/>
        <v>0</v>
      </c>
      <c r="AU798" s="161" t="e">
        <f t="shared" si="527"/>
        <v>#DIV/0!</v>
      </c>
      <c r="AV798" s="161" t="e">
        <f t="shared" si="528"/>
        <v>#DIV/0!</v>
      </c>
      <c r="AW798" s="161" t="e">
        <f t="shared" si="529"/>
        <v>#DIV/0!</v>
      </c>
      <c r="AX798" s="161" t="e">
        <f t="shared" si="530"/>
        <v>#DIV/0!</v>
      </c>
      <c r="AY798" s="161" t="e">
        <f t="shared" si="531"/>
        <v>#DIV/0!</v>
      </c>
      <c r="AZ798" s="107">
        <f t="shared" si="532"/>
        <v>0</v>
      </c>
      <c r="BA798" s="161" t="e">
        <f t="shared" si="533"/>
        <v>#DIV/0!</v>
      </c>
      <c r="BB798" s="161" t="e">
        <f t="shared" si="534"/>
        <v>#DIV/0!</v>
      </c>
      <c r="BC798" s="161" t="e">
        <f t="shared" si="535"/>
        <v>#DIV/0!</v>
      </c>
      <c r="BD798" s="161" t="e">
        <f t="shared" si="536"/>
        <v>#DIV/0!</v>
      </c>
      <c r="BE798" s="161" t="e">
        <f t="shared" si="537"/>
        <v>#DIV/0!</v>
      </c>
      <c r="BF798" s="107">
        <f t="shared" si="538"/>
        <v>0</v>
      </c>
      <c r="BG798" s="161" t="e">
        <f t="shared" si="539"/>
        <v>#DIV/0!</v>
      </c>
      <c r="BH798" s="161" t="e">
        <f t="shared" si="540"/>
        <v>#DIV/0!</v>
      </c>
      <c r="BI798" s="161" t="e">
        <f t="shared" si="541"/>
        <v>#DIV/0!</v>
      </c>
      <c r="BJ798" s="161" t="e">
        <f t="shared" si="542"/>
        <v>#DIV/0!</v>
      </c>
      <c r="BK798" s="161" t="e">
        <f t="shared" si="543"/>
        <v>#DIV/0!</v>
      </c>
      <c r="BL798" s="107">
        <f t="shared" si="544"/>
        <v>0</v>
      </c>
      <c r="BM798" s="161" t="e">
        <f t="shared" si="545"/>
        <v>#DIV/0!</v>
      </c>
      <c r="BN798" s="161" t="e">
        <f t="shared" si="546"/>
        <v>#DIV/0!</v>
      </c>
      <c r="BO798" s="161" t="e">
        <f t="shared" si="547"/>
        <v>#DIV/0!</v>
      </c>
      <c r="BP798" s="161" t="e">
        <f t="shared" si="548"/>
        <v>#DIV/0!</v>
      </c>
      <c r="BQ798" s="161" t="e">
        <f t="shared" si="549"/>
        <v>#DIV/0!</v>
      </c>
      <c r="BR798" s="107">
        <f t="shared" si="550"/>
        <v>0</v>
      </c>
      <c r="BS798" s="161" t="e">
        <f t="shared" si="551"/>
        <v>#DIV/0!</v>
      </c>
      <c r="BT798" s="161" t="e">
        <f t="shared" si="552"/>
        <v>#DIV/0!</v>
      </c>
      <c r="BU798" s="161" t="e">
        <f t="shared" si="553"/>
        <v>#DIV/0!</v>
      </c>
      <c r="BV798" s="161" t="e">
        <f t="shared" si="554"/>
        <v>#DIV/0!</v>
      </c>
      <c r="BW798" s="161" t="e">
        <f t="shared" si="555"/>
        <v>#DIV/0!</v>
      </c>
      <c r="BX798" s="107">
        <f t="shared" si="556"/>
        <v>0</v>
      </c>
      <c r="BZ798" s="40" t="e">
        <f>VLOOKUP(I798,Lists!$D$2:$D$19,1,FALSE)</f>
        <v>#N/A</v>
      </c>
      <c r="CA798" s="40" t="e">
        <f>VLOOKUP($I798,Blends!$B$2:$B$115,1,FALSE)</f>
        <v>#N/A</v>
      </c>
      <c r="CC798" s="218">
        <f>ROUND(IF($I798="Other HFC Blend",(Z798*$L798*SUMIF(Lists!$E$2:$E$133,'Quarterly Information'!$K798,Exchange_Value)+Z798*$N798*SUMIF(Lists!$E$2:$E$133,'Quarterly Information'!$M798,Exchange_Value)+Z798*$P798*SUMIF(Lists!$E$2:$E$133,'Quarterly Information'!$O798,Exchange_Value)+Z798*$R798*SUMIF(Lists!$E$2:$E$133,'Quarterly Information'!$Q798,Exchange_Value)+Z798*$T798*SUMIF(Lists!$E$2:$E$133,'Quarterly Information'!$S798,Exchange_Value))/1000,Z798*SUMIF(Lists!$E$2:$E$133,$I798,Exchange_Value)/1000),1)</f>
        <v>0</v>
      </c>
      <c r="CD798" s="218">
        <f>ROUND(IF($I798="Other HFC Blend",(AA798*$L798*SUMIF(Lists!$E$2:$E$133,'Quarterly Information'!$K798,Exchange_Value)+AA798*$N798*SUMIF(Lists!$E$2:$E$133,'Quarterly Information'!$M798,Exchange_Value)+AA798*$P798*SUMIF(Lists!$E$2:$E$133,'Quarterly Information'!$O798,Exchange_Value)+AA798*$R798*SUMIF(Lists!$E$2:$E$133,'Quarterly Information'!$Q798,Exchange_Value)+AA798*$T798*SUMIF(Lists!$E$2:$E$133,'Quarterly Information'!$S798,Exchange_Value))/1000,AA798*SUMIF(Lists!$E$2:$E$133,$I798,Exchange_Value)/1000),1)</f>
        <v>0</v>
      </c>
      <c r="CE798" s="218">
        <f>ROUND(IF($I798="Other HFC Blend",(AB798*$L798*SUMIF(Lists!$E$2:$E$133,'Quarterly Information'!$K798,Exchange_Value)+AB798*$N798*SUMIF(Lists!$E$2:$E$133,'Quarterly Information'!$M798,Exchange_Value)+AB798*$P798*SUMIF(Lists!$E$2:$E$133,'Quarterly Information'!$O798,Exchange_Value)+AB798*$R798*SUMIF(Lists!$E$2:$E$133,'Quarterly Information'!$Q798,Exchange_Value)+AB798*$T798*SUMIF(Lists!$E$2:$E$133,'Quarterly Information'!$S798,Exchange_Value))/1000,AB798*SUMIF(Lists!$E$2:$E$133,$I798,Exchange_Value)/1000),1)</f>
        <v>0</v>
      </c>
      <c r="CF798" s="218">
        <f>ROUND(IF($I798="Other HFC Blend",(AC798*$L798*SUMIF(Lists!$E$2:$E$133,'Quarterly Information'!$K798,Exchange_Value)+AC798*$N798*SUMIF(Lists!$E$2:$E$133,'Quarterly Information'!$M798,Exchange_Value)+AC798*$P798*SUMIF(Lists!$E$2:$E$133,'Quarterly Information'!$O798,Exchange_Value)+AC798*$R798*SUMIF(Lists!$E$2:$E$133,'Quarterly Information'!$Q798,Exchange_Value)+AC798*$T798*SUMIF(Lists!$E$2:$E$133,'Quarterly Information'!$S798,Exchange_Value))/1000,AC798*SUMIF(Lists!$E$2:$E$133,$I798,Exchange_Value)/1000),1)</f>
        <v>0</v>
      </c>
      <c r="CG798" s="218">
        <f>ROUND(IF($I798="Other HFC Blend",(AD798*$L798*SUMIF(Lists!$E$2:$E$133,'Quarterly Information'!$K798,Exchange_Value)+AD798*$N798*SUMIF(Lists!$E$2:$E$133,'Quarterly Information'!$M798,Exchange_Value)+AD798*$P798*SUMIF(Lists!$E$2:$E$133,'Quarterly Information'!$O798,Exchange_Value)+AD798*$R798*SUMIF(Lists!$E$2:$E$133,'Quarterly Information'!$Q798,Exchange_Value)+AD798*$T798*SUMIF(Lists!$E$2:$E$133,'Quarterly Information'!$S798,Exchange_Value))/1000,AD798*SUMIF(Lists!$E$2:$E$133,$I798,Exchange_Value)/1000),1)</f>
        <v>0</v>
      </c>
      <c r="CH798" s="218">
        <f>ROUND(IF($I798="Other HFC Blend",(AE798*$L798*SUMIF(Lists!$E$2:$E$133,'Quarterly Information'!$K798,Exchange_Value)+AE798*$N798*SUMIF(Lists!$E$2:$E$133,'Quarterly Information'!$M798,Exchange_Value)+AE798*$P798*SUMIF(Lists!$E$2:$E$133,'Quarterly Information'!$O798,Exchange_Value)+AE798*$R798*SUMIF(Lists!$E$2:$E$133,'Quarterly Information'!$Q798,Exchange_Value)+AE798*$T798*SUMIF(Lists!$E$2:$E$133,'Quarterly Information'!$S798,Exchange_Value))/1000,AE798*SUMIF(Lists!$E$2:$E$133,$I798,Exchange_Value)/1000),1)</f>
        <v>0</v>
      </c>
      <c r="CI798" s="218">
        <f>ROUND(IF($I798="Other HFC Blend",(AF798*$L798*SUMIF(Lists!$E$2:$E$133,'Quarterly Information'!$K798,Exchange_Value)+AF798*$N798*SUMIF(Lists!$E$2:$E$133,'Quarterly Information'!$M798,Exchange_Value)+AF798*$P798*SUMIF(Lists!$E$2:$E$133,'Quarterly Information'!$O798,Exchange_Value)+AF798*$R798*SUMIF(Lists!$E$2:$E$133,'Quarterly Information'!$Q798,Exchange_Value)+AF798*$T798*SUMIF(Lists!$E$2:$E$133,'Quarterly Information'!$S798,Exchange_Value))/1000,AF798*SUMIF(Lists!$E$2:$E$133,$I798,Exchange_Value)/1000),1)</f>
        <v>0</v>
      </c>
    </row>
    <row r="799" spans="1:87" ht="14" x14ac:dyDescent="0.25">
      <c r="A799" s="39">
        <v>757</v>
      </c>
      <c r="B799" s="90" t="str">
        <f t="shared" si="514"/>
        <v/>
      </c>
      <c r="C799" s="159"/>
      <c r="D799" s="91"/>
      <c r="E799" s="174"/>
      <c r="F799" s="92"/>
      <c r="G799" s="93"/>
      <c r="H799" s="94"/>
      <c r="I799" s="92"/>
      <c r="J799" s="200"/>
      <c r="K799" s="210"/>
      <c r="L799" s="95"/>
      <c r="M799" s="92"/>
      <c r="N799" s="95"/>
      <c r="O799" s="92"/>
      <c r="P799" s="95"/>
      <c r="Q799" s="128"/>
      <c r="R799" s="95"/>
      <c r="S799" s="128"/>
      <c r="T799" s="211"/>
      <c r="U799" s="203"/>
      <c r="V799" s="92"/>
      <c r="W799" s="96"/>
      <c r="X799" s="92"/>
      <c r="Y799" s="220"/>
      <c r="Z799" s="226"/>
      <c r="AA799" s="165"/>
      <c r="AB799" s="165"/>
      <c r="AC799" s="165"/>
      <c r="AD799" s="165"/>
      <c r="AE799" s="165"/>
      <c r="AF799" s="168"/>
      <c r="AG799"/>
      <c r="AH799" s="107">
        <f t="shared" si="516"/>
        <v>0</v>
      </c>
      <c r="AI799" s="107">
        <f t="shared" si="517"/>
        <v>0</v>
      </c>
      <c r="AJ799" s="107">
        <f t="shared" si="518"/>
        <v>0</v>
      </c>
      <c r="AK799" s="107">
        <f t="shared" si="519"/>
        <v>0</v>
      </c>
      <c r="AL799" s="107">
        <f t="shared" si="520"/>
        <v>0</v>
      </c>
      <c r="AM799" s="107">
        <f t="shared" si="515"/>
        <v>0</v>
      </c>
      <c r="AO799" s="161" t="e">
        <f t="shared" si="521"/>
        <v>#DIV/0!</v>
      </c>
      <c r="AP799" s="161" t="e">
        <f t="shared" si="522"/>
        <v>#DIV/0!</v>
      </c>
      <c r="AQ799" s="161" t="e">
        <f t="shared" si="523"/>
        <v>#DIV/0!</v>
      </c>
      <c r="AR799" s="161" t="e">
        <f t="shared" si="524"/>
        <v>#DIV/0!</v>
      </c>
      <c r="AS799" s="161" t="e">
        <f t="shared" si="525"/>
        <v>#DIV/0!</v>
      </c>
      <c r="AT799" s="107">
        <f t="shared" si="526"/>
        <v>0</v>
      </c>
      <c r="AU799" s="161" t="e">
        <f t="shared" si="527"/>
        <v>#DIV/0!</v>
      </c>
      <c r="AV799" s="161" t="e">
        <f t="shared" si="528"/>
        <v>#DIV/0!</v>
      </c>
      <c r="AW799" s="161" t="e">
        <f t="shared" si="529"/>
        <v>#DIV/0!</v>
      </c>
      <c r="AX799" s="161" t="e">
        <f t="shared" si="530"/>
        <v>#DIV/0!</v>
      </c>
      <c r="AY799" s="161" t="e">
        <f t="shared" si="531"/>
        <v>#DIV/0!</v>
      </c>
      <c r="AZ799" s="107">
        <f t="shared" si="532"/>
        <v>0</v>
      </c>
      <c r="BA799" s="161" t="e">
        <f t="shared" si="533"/>
        <v>#DIV/0!</v>
      </c>
      <c r="BB799" s="161" t="e">
        <f t="shared" si="534"/>
        <v>#DIV/0!</v>
      </c>
      <c r="BC799" s="161" t="e">
        <f t="shared" si="535"/>
        <v>#DIV/0!</v>
      </c>
      <c r="BD799" s="161" t="e">
        <f t="shared" si="536"/>
        <v>#DIV/0!</v>
      </c>
      <c r="BE799" s="161" t="e">
        <f t="shared" si="537"/>
        <v>#DIV/0!</v>
      </c>
      <c r="BF799" s="107">
        <f t="shared" si="538"/>
        <v>0</v>
      </c>
      <c r="BG799" s="161" t="e">
        <f t="shared" si="539"/>
        <v>#DIV/0!</v>
      </c>
      <c r="BH799" s="161" t="e">
        <f t="shared" si="540"/>
        <v>#DIV/0!</v>
      </c>
      <c r="BI799" s="161" t="e">
        <f t="shared" si="541"/>
        <v>#DIV/0!</v>
      </c>
      <c r="BJ799" s="161" t="e">
        <f t="shared" si="542"/>
        <v>#DIV/0!</v>
      </c>
      <c r="BK799" s="161" t="e">
        <f t="shared" si="543"/>
        <v>#DIV/0!</v>
      </c>
      <c r="BL799" s="107">
        <f t="shared" si="544"/>
        <v>0</v>
      </c>
      <c r="BM799" s="161" t="e">
        <f t="shared" si="545"/>
        <v>#DIV/0!</v>
      </c>
      <c r="BN799" s="161" t="e">
        <f t="shared" si="546"/>
        <v>#DIV/0!</v>
      </c>
      <c r="BO799" s="161" t="e">
        <f t="shared" si="547"/>
        <v>#DIV/0!</v>
      </c>
      <c r="BP799" s="161" t="e">
        <f t="shared" si="548"/>
        <v>#DIV/0!</v>
      </c>
      <c r="BQ799" s="161" t="e">
        <f t="shared" si="549"/>
        <v>#DIV/0!</v>
      </c>
      <c r="BR799" s="107">
        <f t="shared" si="550"/>
        <v>0</v>
      </c>
      <c r="BS799" s="161" t="e">
        <f t="shared" si="551"/>
        <v>#DIV/0!</v>
      </c>
      <c r="BT799" s="161" t="e">
        <f t="shared" si="552"/>
        <v>#DIV/0!</v>
      </c>
      <c r="BU799" s="161" t="e">
        <f t="shared" si="553"/>
        <v>#DIV/0!</v>
      </c>
      <c r="BV799" s="161" t="e">
        <f t="shared" si="554"/>
        <v>#DIV/0!</v>
      </c>
      <c r="BW799" s="161" t="e">
        <f t="shared" si="555"/>
        <v>#DIV/0!</v>
      </c>
      <c r="BX799" s="107">
        <f t="shared" si="556"/>
        <v>0</v>
      </c>
      <c r="BZ799" s="40" t="e">
        <f>VLOOKUP(I799,Lists!$D$2:$D$19,1,FALSE)</f>
        <v>#N/A</v>
      </c>
      <c r="CA799" s="40" t="e">
        <f>VLOOKUP($I799,Blends!$B$2:$B$115,1,FALSE)</f>
        <v>#N/A</v>
      </c>
      <c r="CC799" s="218">
        <f>ROUND(IF($I799="Other HFC Blend",(Z799*$L799*SUMIF(Lists!$E$2:$E$133,'Quarterly Information'!$K799,Exchange_Value)+Z799*$N799*SUMIF(Lists!$E$2:$E$133,'Quarterly Information'!$M799,Exchange_Value)+Z799*$P799*SUMIF(Lists!$E$2:$E$133,'Quarterly Information'!$O799,Exchange_Value)+Z799*$R799*SUMIF(Lists!$E$2:$E$133,'Quarterly Information'!$Q799,Exchange_Value)+Z799*$T799*SUMIF(Lists!$E$2:$E$133,'Quarterly Information'!$S799,Exchange_Value))/1000,Z799*SUMIF(Lists!$E$2:$E$133,$I799,Exchange_Value)/1000),1)</f>
        <v>0</v>
      </c>
      <c r="CD799" s="218">
        <f>ROUND(IF($I799="Other HFC Blend",(AA799*$L799*SUMIF(Lists!$E$2:$E$133,'Quarterly Information'!$K799,Exchange_Value)+AA799*$N799*SUMIF(Lists!$E$2:$E$133,'Quarterly Information'!$M799,Exchange_Value)+AA799*$P799*SUMIF(Lists!$E$2:$E$133,'Quarterly Information'!$O799,Exchange_Value)+AA799*$R799*SUMIF(Lists!$E$2:$E$133,'Quarterly Information'!$Q799,Exchange_Value)+AA799*$T799*SUMIF(Lists!$E$2:$E$133,'Quarterly Information'!$S799,Exchange_Value))/1000,AA799*SUMIF(Lists!$E$2:$E$133,$I799,Exchange_Value)/1000),1)</f>
        <v>0</v>
      </c>
      <c r="CE799" s="218">
        <f>ROUND(IF($I799="Other HFC Blend",(AB799*$L799*SUMIF(Lists!$E$2:$E$133,'Quarterly Information'!$K799,Exchange_Value)+AB799*$N799*SUMIF(Lists!$E$2:$E$133,'Quarterly Information'!$M799,Exchange_Value)+AB799*$P799*SUMIF(Lists!$E$2:$E$133,'Quarterly Information'!$O799,Exchange_Value)+AB799*$R799*SUMIF(Lists!$E$2:$E$133,'Quarterly Information'!$Q799,Exchange_Value)+AB799*$T799*SUMIF(Lists!$E$2:$E$133,'Quarterly Information'!$S799,Exchange_Value))/1000,AB799*SUMIF(Lists!$E$2:$E$133,$I799,Exchange_Value)/1000),1)</f>
        <v>0</v>
      </c>
      <c r="CF799" s="218">
        <f>ROUND(IF($I799="Other HFC Blend",(AC799*$L799*SUMIF(Lists!$E$2:$E$133,'Quarterly Information'!$K799,Exchange_Value)+AC799*$N799*SUMIF(Lists!$E$2:$E$133,'Quarterly Information'!$M799,Exchange_Value)+AC799*$P799*SUMIF(Lists!$E$2:$E$133,'Quarterly Information'!$O799,Exchange_Value)+AC799*$R799*SUMIF(Lists!$E$2:$E$133,'Quarterly Information'!$Q799,Exchange_Value)+AC799*$T799*SUMIF(Lists!$E$2:$E$133,'Quarterly Information'!$S799,Exchange_Value))/1000,AC799*SUMIF(Lists!$E$2:$E$133,$I799,Exchange_Value)/1000),1)</f>
        <v>0</v>
      </c>
      <c r="CG799" s="218">
        <f>ROUND(IF($I799="Other HFC Blend",(AD799*$L799*SUMIF(Lists!$E$2:$E$133,'Quarterly Information'!$K799,Exchange_Value)+AD799*$N799*SUMIF(Lists!$E$2:$E$133,'Quarterly Information'!$M799,Exchange_Value)+AD799*$P799*SUMIF(Lists!$E$2:$E$133,'Quarterly Information'!$O799,Exchange_Value)+AD799*$R799*SUMIF(Lists!$E$2:$E$133,'Quarterly Information'!$Q799,Exchange_Value)+AD799*$T799*SUMIF(Lists!$E$2:$E$133,'Quarterly Information'!$S799,Exchange_Value))/1000,AD799*SUMIF(Lists!$E$2:$E$133,$I799,Exchange_Value)/1000),1)</f>
        <v>0</v>
      </c>
      <c r="CH799" s="218">
        <f>ROUND(IF($I799="Other HFC Blend",(AE799*$L799*SUMIF(Lists!$E$2:$E$133,'Quarterly Information'!$K799,Exchange_Value)+AE799*$N799*SUMIF(Lists!$E$2:$E$133,'Quarterly Information'!$M799,Exchange_Value)+AE799*$P799*SUMIF(Lists!$E$2:$E$133,'Quarterly Information'!$O799,Exchange_Value)+AE799*$R799*SUMIF(Lists!$E$2:$E$133,'Quarterly Information'!$Q799,Exchange_Value)+AE799*$T799*SUMIF(Lists!$E$2:$E$133,'Quarterly Information'!$S799,Exchange_Value))/1000,AE799*SUMIF(Lists!$E$2:$E$133,$I799,Exchange_Value)/1000),1)</f>
        <v>0</v>
      </c>
      <c r="CI799" s="218">
        <f>ROUND(IF($I799="Other HFC Blend",(AF799*$L799*SUMIF(Lists!$E$2:$E$133,'Quarterly Information'!$K799,Exchange_Value)+AF799*$N799*SUMIF(Lists!$E$2:$E$133,'Quarterly Information'!$M799,Exchange_Value)+AF799*$P799*SUMIF(Lists!$E$2:$E$133,'Quarterly Information'!$O799,Exchange_Value)+AF799*$R799*SUMIF(Lists!$E$2:$E$133,'Quarterly Information'!$Q799,Exchange_Value)+AF799*$T799*SUMIF(Lists!$E$2:$E$133,'Quarterly Information'!$S799,Exchange_Value))/1000,AF799*SUMIF(Lists!$E$2:$E$133,$I799,Exchange_Value)/1000),1)</f>
        <v>0</v>
      </c>
    </row>
    <row r="800" spans="1:87" ht="14" x14ac:dyDescent="0.25">
      <c r="A800" s="39">
        <v>758</v>
      </c>
      <c r="B800" s="90" t="str">
        <f t="shared" si="514"/>
        <v/>
      </c>
      <c r="C800" s="159"/>
      <c r="D800" s="91"/>
      <c r="E800" s="174"/>
      <c r="F800" s="92"/>
      <c r="G800" s="93"/>
      <c r="H800" s="94"/>
      <c r="I800" s="92"/>
      <c r="J800" s="200"/>
      <c r="K800" s="210"/>
      <c r="L800" s="95"/>
      <c r="M800" s="92"/>
      <c r="N800" s="95"/>
      <c r="O800" s="92"/>
      <c r="P800" s="95"/>
      <c r="Q800" s="128"/>
      <c r="R800" s="95"/>
      <c r="S800" s="128"/>
      <c r="T800" s="211"/>
      <c r="U800" s="203"/>
      <c r="V800" s="92"/>
      <c r="W800" s="96"/>
      <c r="X800" s="92"/>
      <c r="Y800" s="220"/>
      <c r="Z800" s="226"/>
      <c r="AA800" s="165"/>
      <c r="AB800" s="165"/>
      <c r="AC800" s="165"/>
      <c r="AD800" s="165"/>
      <c r="AE800" s="165"/>
      <c r="AF800" s="168"/>
      <c r="AG800"/>
      <c r="AH800" s="107">
        <f t="shared" si="516"/>
        <v>0</v>
      </c>
      <c r="AI800" s="107">
        <f t="shared" si="517"/>
        <v>0</v>
      </c>
      <c r="AJ800" s="107">
        <f t="shared" si="518"/>
        <v>0</v>
      </c>
      <c r="AK800" s="107">
        <f t="shared" si="519"/>
        <v>0</v>
      </c>
      <c r="AL800" s="107">
        <f t="shared" si="520"/>
        <v>0</v>
      </c>
      <c r="AM800" s="107">
        <f t="shared" si="515"/>
        <v>0</v>
      </c>
      <c r="AO800" s="161" t="e">
        <f t="shared" si="521"/>
        <v>#DIV/0!</v>
      </c>
      <c r="AP800" s="161" t="e">
        <f t="shared" si="522"/>
        <v>#DIV/0!</v>
      </c>
      <c r="AQ800" s="161" t="e">
        <f t="shared" si="523"/>
        <v>#DIV/0!</v>
      </c>
      <c r="AR800" s="161" t="e">
        <f t="shared" si="524"/>
        <v>#DIV/0!</v>
      </c>
      <c r="AS800" s="161" t="e">
        <f t="shared" si="525"/>
        <v>#DIV/0!</v>
      </c>
      <c r="AT800" s="107">
        <f t="shared" si="526"/>
        <v>0</v>
      </c>
      <c r="AU800" s="161" t="e">
        <f t="shared" si="527"/>
        <v>#DIV/0!</v>
      </c>
      <c r="AV800" s="161" t="e">
        <f t="shared" si="528"/>
        <v>#DIV/0!</v>
      </c>
      <c r="AW800" s="161" t="e">
        <f t="shared" si="529"/>
        <v>#DIV/0!</v>
      </c>
      <c r="AX800" s="161" t="e">
        <f t="shared" si="530"/>
        <v>#DIV/0!</v>
      </c>
      <c r="AY800" s="161" t="e">
        <f t="shared" si="531"/>
        <v>#DIV/0!</v>
      </c>
      <c r="AZ800" s="107">
        <f t="shared" si="532"/>
        <v>0</v>
      </c>
      <c r="BA800" s="161" t="e">
        <f t="shared" si="533"/>
        <v>#DIV/0!</v>
      </c>
      <c r="BB800" s="161" t="e">
        <f t="shared" si="534"/>
        <v>#DIV/0!</v>
      </c>
      <c r="BC800" s="161" t="e">
        <f t="shared" si="535"/>
        <v>#DIV/0!</v>
      </c>
      <c r="BD800" s="161" t="e">
        <f t="shared" si="536"/>
        <v>#DIV/0!</v>
      </c>
      <c r="BE800" s="161" t="e">
        <f t="shared" si="537"/>
        <v>#DIV/0!</v>
      </c>
      <c r="BF800" s="107">
        <f t="shared" si="538"/>
        <v>0</v>
      </c>
      <c r="BG800" s="161" t="e">
        <f t="shared" si="539"/>
        <v>#DIV/0!</v>
      </c>
      <c r="BH800" s="161" t="e">
        <f t="shared" si="540"/>
        <v>#DIV/0!</v>
      </c>
      <c r="BI800" s="161" t="e">
        <f t="shared" si="541"/>
        <v>#DIV/0!</v>
      </c>
      <c r="BJ800" s="161" t="e">
        <f t="shared" si="542"/>
        <v>#DIV/0!</v>
      </c>
      <c r="BK800" s="161" t="e">
        <f t="shared" si="543"/>
        <v>#DIV/0!</v>
      </c>
      <c r="BL800" s="107">
        <f t="shared" si="544"/>
        <v>0</v>
      </c>
      <c r="BM800" s="161" t="e">
        <f t="shared" si="545"/>
        <v>#DIV/0!</v>
      </c>
      <c r="BN800" s="161" t="e">
        <f t="shared" si="546"/>
        <v>#DIV/0!</v>
      </c>
      <c r="BO800" s="161" t="e">
        <f t="shared" si="547"/>
        <v>#DIV/0!</v>
      </c>
      <c r="BP800" s="161" t="e">
        <f t="shared" si="548"/>
        <v>#DIV/0!</v>
      </c>
      <c r="BQ800" s="161" t="e">
        <f t="shared" si="549"/>
        <v>#DIV/0!</v>
      </c>
      <c r="BR800" s="107">
        <f t="shared" si="550"/>
        <v>0</v>
      </c>
      <c r="BS800" s="161" t="e">
        <f t="shared" si="551"/>
        <v>#DIV/0!</v>
      </c>
      <c r="BT800" s="161" t="e">
        <f t="shared" si="552"/>
        <v>#DIV/0!</v>
      </c>
      <c r="BU800" s="161" t="e">
        <f t="shared" si="553"/>
        <v>#DIV/0!</v>
      </c>
      <c r="BV800" s="161" t="e">
        <f t="shared" si="554"/>
        <v>#DIV/0!</v>
      </c>
      <c r="BW800" s="161" t="e">
        <f t="shared" si="555"/>
        <v>#DIV/0!</v>
      </c>
      <c r="BX800" s="107">
        <f t="shared" si="556"/>
        <v>0</v>
      </c>
      <c r="BZ800" s="40" t="e">
        <f>VLOOKUP(I800,Lists!$D$2:$D$19,1,FALSE)</f>
        <v>#N/A</v>
      </c>
      <c r="CA800" s="40" t="e">
        <f>VLOOKUP($I800,Blends!$B$2:$B$115,1,FALSE)</f>
        <v>#N/A</v>
      </c>
      <c r="CC800" s="218">
        <f>ROUND(IF($I800="Other HFC Blend",(Z800*$L800*SUMIF(Lists!$E$2:$E$133,'Quarterly Information'!$K800,Exchange_Value)+Z800*$N800*SUMIF(Lists!$E$2:$E$133,'Quarterly Information'!$M800,Exchange_Value)+Z800*$P800*SUMIF(Lists!$E$2:$E$133,'Quarterly Information'!$O800,Exchange_Value)+Z800*$R800*SUMIF(Lists!$E$2:$E$133,'Quarterly Information'!$Q800,Exchange_Value)+Z800*$T800*SUMIF(Lists!$E$2:$E$133,'Quarterly Information'!$S800,Exchange_Value))/1000,Z800*SUMIF(Lists!$E$2:$E$133,$I800,Exchange_Value)/1000),1)</f>
        <v>0</v>
      </c>
      <c r="CD800" s="218">
        <f>ROUND(IF($I800="Other HFC Blend",(AA800*$L800*SUMIF(Lists!$E$2:$E$133,'Quarterly Information'!$K800,Exchange_Value)+AA800*$N800*SUMIF(Lists!$E$2:$E$133,'Quarterly Information'!$M800,Exchange_Value)+AA800*$P800*SUMIF(Lists!$E$2:$E$133,'Quarterly Information'!$O800,Exchange_Value)+AA800*$R800*SUMIF(Lists!$E$2:$E$133,'Quarterly Information'!$Q800,Exchange_Value)+AA800*$T800*SUMIF(Lists!$E$2:$E$133,'Quarterly Information'!$S800,Exchange_Value))/1000,AA800*SUMIF(Lists!$E$2:$E$133,$I800,Exchange_Value)/1000),1)</f>
        <v>0</v>
      </c>
      <c r="CE800" s="218">
        <f>ROUND(IF($I800="Other HFC Blend",(AB800*$L800*SUMIF(Lists!$E$2:$E$133,'Quarterly Information'!$K800,Exchange_Value)+AB800*$N800*SUMIF(Lists!$E$2:$E$133,'Quarterly Information'!$M800,Exchange_Value)+AB800*$P800*SUMIF(Lists!$E$2:$E$133,'Quarterly Information'!$O800,Exchange_Value)+AB800*$R800*SUMIF(Lists!$E$2:$E$133,'Quarterly Information'!$Q800,Exchange_Value)+AB800*$T800*SUMIF(Lists!$E$2:$E$133,'Quarterly Information'!$S800,Exchange_Value))/1000,AB800*SUMIF(Lists!$E$2:$E$133,$I800,Exchange_Value)/1000),1)</f>
        <v>0</v>
      </c>
      <c r="CF800" s="218">
        <f>ROUND(IF($I800="Other HFC Blend",(AC800*$L800*SUMIF(Lists!$E$2:$E$133,'Quarterly Information'!$K800,Exchange_Value)+AC800*$N800*SUMIF(Lists!$E$2:$E$133,'Quarterly Information'!$M800,Exchange_Value)+AC800*$P800*SUMIF(Lists!$E$2:$E$133,'Quarterly Information'!$O800,Exchange_Value)+AC800*$R800*SUMIF(Lists!$E$2:$E$133,'Quarterly Information'!$Q800,Exchange_Value)+AC800*$T800*SUMIF(Lists!$E$2:$E$133,'Quarterly Information'!$S800,Exchange_Value))/1000,AC800*SUMIF(Lists!$E$2:$E$133,$I800,Exchange_Value)/1000),1)</f>
        <v>0</v>
      </c>
      <c r="CG800" s="218">
        <f>ROUND(IF($I800="Other HFC Blend",(AD800*$L800*SUMIF(Lists!$E$2:$E$133,'Quarterly Information'!$K800,Exchange_Value)+AD800*$N800*SUMIF(Lists!$E$2:$E$133,'Quarterly Information'!$M800,Exchange_Value)+AD800*$P800*SUMIF(Lists!$E$2:$E$133,'Quarterly Information'!$O800,Exchange_Value)+AD800*$R800*SUMIF(Lists!$E$2:$E$133,'Quarterly Information'!$Q800,Exchange_Value)+AD800*$T800*SUMIF(Lists!$E$2:$E$133,'Quarterly Information'!$S800,Exchange_Value))/1000,AD800*SUMIF(Lists!$E$2:$E$133,$I800,Exchange_Value)/1000),1)</f>
        <v>0</v>
      </c>
      <c r="CH800" s="218">
        <f>ROUND(IF($I800="Other HFC Blend",(AE800*$L800*SUMIF(Lists!$E$2:$E$133,'Quarterly Information'!$K800,Exchange_Value)+AE800*$N800*SUMIF(Lists!$E$2:$E$133,'Quarterly Information'!$M800,Exchange_Value)+AE800*$P800*SUMIF(Lists!$E$2:$E$133,'Quarterly Information'!$O800,Exchange_Value)+AE800*$R800*SUMIF(Lists!$E$2:$E$133,'Quarterly Information'!$Q800,Exchange_Value)+AE800*$T800*SUMIF(Lists!$E$2:$E$133,'Quarterly Information'!$S800,Exchange_Value))/1000,AE800*SUMIF(Lists!$E$2:$E$133,$I800,Exchange_Value)/1000),1)</f>
        <v>0</v>
      </c>
      <c r="CI800" s="218">
        <f>ROUND(IF($I800="Other HFC Blend",(AF800*$L800*SUMIF(Lists!$E$2:$E$133,'Quarterly Information'!$K800,Exchange_Value)+AF800*$N800*SUMIF(Lists!$E$2:$E$133,'Quarterly Information'!$M800,Exchange_Value)+AF800*$P800*SUMIF(Lists!$E$2:$E$133,'Quarterly Information'!$O800,Exchange_Value)+AF800*$R800*SUMIF(Lists!$E$2:$E$133,'Quarterly Information'!$Q800,Exchange_Value)+AF800*$T800*SUMIF(Lists!$E$2:$E$133,'Quarterly Information'!$S800,Exchange_Value))/1000,AF800*SUMIF(Lists!$E$2:$E$133,$I800,Exchange_Value)/1000),1)</f>
        <v>0</v>
      </c>
    </row>
    <row r="801" spans="1:87" ht="14" x14ac:dyDescent="0.25">
      <c r="A801" s="39">
        <v>759</v>
      </c>
      <c r="B801" s="90" t="str">
        <f t="shared" si="514"/>
        <v/>
      </c>
      <c r="C801" s="159"/>
      <c r="D801" s="91"/>
      <c r="E801" s="174"/>
      <c r="F801" s="92"/>
      <c r="G801" s="93"/>
      <c r="H801" s="94"/>
      <c r="I801" s="92"/>
      <c r="J801" s="200"/>
      <c r="K801" s="210"/>
      <c r="L801" s="95"/>
      <c r="M801" s="92"/>
      <c r="N801" s="95"/>
      <c r="O801" s="92"/>
      <c r="P801" s="95"/>
      <c r="Q801" s="128"/>
      <c r="R801" s="95"/>
      <c r="S801" s="128"/>
      <c r="T801" s="211"/>
      <c r="U801" s="203"/>
      <c r="V801" s="92"/>
      <c r="W801" s="96"/>
      <c r="X801" s="92"/>
      <c r="Y801" s="220"/>
      <c r="Z801" s="226"/>
      <c r="AA801" s="165"/>
      <c r="AB801" s="165"/>
      <c r="AC801" s="165"/>
      <c r="AD801" s="165"/>
      <c r="AE801" s="165"/>
      <c r="AF801" s="168"/>
      <c r="AG801"/>
      <c r="AH801" s="107">
        <f t="shared" si="516"/>
        <v>0</v>
      </c>
      <c r="AI801" s="107">
        <f t="shared" si="517"/>
        <v>0</v>
      </c>
      <c r="AJ801" s="107">
        <f t="shared" si="518"/>
        <v>0</v>
      </c>
      <c r="AK801" s="107">
        <f t="shared" si="519"/>
        <v>0</v>
      </c>
      <c r="AL801" s="107">
        <f t="shared" si="520"/>
        <v>0</v>
      </c>
      <c r="AM801" s="107">
        <f t="shared" si="515"/>
        <v>0</v>
      </c>
      <c r="AO801" s="161" t="e">
        <f t="shared" si="521"/>
        <v>#DIV/0!</v>
      </c>
      <c r="AP801" s="161" t="e">
        <f t="shared" si="522"/>
        <v>#DIV/0!</v>
      </c>
      <c r="AQ801" s="161" t="e">
        <f t="shared" si="523"/>
        <v>#DIV/0!</v>
      </c>
      <c r="AR801" s="161" t="e">
        <f t="shared" si="524"/>
        <v>#DIV/0!</v>
      </c>
      <c r="AS801" s="161" t="e">
        <f t="shared" si="525"/>
        <v>#DIV/0!</v>
      </c>
      <c r="AT801" s="107">
        <f t="shared" si="526"/>
        <v>0</v>
      </c>
      <c r="AU801" s="161" t="e">
        <f t="shared" si="527"/>
        <v>#DIV/0!</v>
      </c>
      <c r="AV801" s="161" t="e">
        <f t="shared" si="528"/>
        <v>#DIV/0!</v>
      </c>
      <c r="AW801" s="161" t="e">
        <f t="shared" si="529"/>
        <v>#DIV/0!</v>
      </c>
      <c r="AX801" s="161" t="e">
        <f t="shared" si="530"/>
        <v>#DIV/0!</v>
      </c>
      <c r="AY801" s="161" t="e">
        <f t="shared" si="531"/>
        <v>#DIV/0!</v>
      </c>
      <c r="AZ801" s="107">
        <f t="shared" si="532"/>
        <v>0</v>
      </c>
      <c r="BA801" s="161" t="e">
        <f t="shared" si="533"/>
        <v>#DIV/0!</v>
      </c>
      <c r="BB801" s="161" t="e">
        <f t="shared" si="534"/>
        <v>#DIV/0!</v>
      </c>
      <c r="BC801" s="161" t="e">
        <f t="shared" si="535"/>
        <v>#DIV/0!</v>
      </c>
      <c r="BD801" s="161" t="e">
        <f t="shared" si="536"/>
        <v>#DIV/0!</v>
      </c>
      <c r="BE801" s="161" t="e">
        <f t="shared" si="537"/>
        <v>#DIV/0!</v>
      </c>
      <c r="BF801" s="107">
        <f t="shared" si="538"/>
        <v>0</v>
      </c>
      <c r="BG801" s="161" t="e">
        <f t="shared" si="539"/>
        <v>#DIV/0!</v>
      </c>
      <c r="BH801" s="161" t="e">
        <f t="shared" si="540"/>
        <v>#DIV/0!</v>
      </c>
      <c r="BI801" s="161" t="e">
        <f t="shared" si="541"/>
        <v>#DIV/0!</v>
      </c>
      <c r="BJ801" s="161" t="e">
        <f t="shared" si="542"/>
        <v>#DIV/0!</v>
      </c>
      <c r="BK801" s="161" t="e">
        <f t="shared" si="543"/>
        <v>#DIV/0!</v>
      </c>
      <c r="BL801" s="107">
        <f t="shared" si="544"/>
        <v>0</v>
      </c>
      <c r="BM801" s="161" t="e">
        <f t="shared" si="545"/>
        <v>#DIV/0!</v>
      </c>
      <c r="BN801" s="161" t="e">
        <f t="shared" si="546"/>
        <v>#DIV/0!</v>
      </c>
      <c r="BO801" s="161" t="e">
        <f t="shared" si="547"/>
        <v>#DIV/0!</v>
      </c>
      <c r="BP801" s="161" t="e">
        <f t="shared" si="548"/>
        <v>#DIV/0!</v>
      </c>
      <c r="BQ801" s="161" t="e">
        <f t="shared" si="549"/>
        <v>#DIV/0!</v>
      </c>
      <c r="BR801" s="107">
        <f t="shared" si="550"/>
        <v>0</v>
      </c>
      <c r="BS801" s="161" t="e">
        <f t="shared" si="551"/>
        <v>#DIV/0!</v>
      </c>
      <c r="BT801" s="161" t="e">
        <f t="shared" si="552"/>
        <v>#DIV/0!</v>
      </c>
      <c r="BU801" s="161" t="e">
        <f t="shared" si="553"/>
        <v>#DIV/0!</v>
      </c>
      <c r="BV801" s="161" t="e">
        <f t="shared" si="554"/>
        <v>#DIV/0!</v>
      </c>
      <c r="BW801" s="161" t="e">
        <f t="shared" si="555"/>
        <v>#DIV/0!</v>
      </c>
      <c r="BX801" s="107">
        <f t="shared" si="556"/>
        <v>0</v>
      </c>
      <c r="BZ801" s="40" t="e">
        <f>VLOOKUP(I801,Lists!$D$2:$D$19,1,FALSE)</f>
        <v>#N/A</v>
      </c>
      <c r="CA801" s="40" t="e">
        <f>VLOOKUP($I801,Blends!$B$2:$B$115,1,FALSE)</f>
        <v>#N/A</v>
      </c>
      <c r="CC801" s="218">
        <f>ROUND(IF($I801="Other HFC Blend",(Z801*$L801*SUMIF(Lists!$E$2:$E$133,'Quarterly Information'!$K801,Exchange_Value)+Z801*$N801*SUMIF(Lists!$E$2:$E$133,'Quarterly Information'!$M801,Exchange_Value)+Z801*$P801*SUMIF(Lists!$E$2:$E$133,'Quarterly Information'!$O801,Exchange_Value)+Z801*$R801*SUMIF(Lists!$E$2:$E$133,'Quarterly Information'!$Q801,Exchange_Value)+Z801*$T801*SUMIF(Lists!$E$2:$E$133,'Quarterly Information'!$S801,Exchange_Value))/1000,Z801*SUMIF(Lists!$E$2:$E$133,$I801,Exchange_Value)/1000),1)</f>
        <v>0</v>
      </c>
      <c r="CD801" s="218">
        <f>ROUND(IF($I801="Other HFC Blend",(AA801*$L801*SUMIF(Lists!$E$2:$E$133,'Quarterly Information'!$K801,Exchange_Value)+AA801*$N801*SUMIF(Lists!$E$2:$E$133,'Quarterly Information'!$M801,Exchange_Value)+AA801*$P801*SUMIF(Lists!$E$2:$E$133,'Quarterly Information'!$O801,Exchange_Value)+AA801*$R801*SUMIF(Lists!$E$2:$E$133,'Quarterly Information'!$Q801,Exchange_Value)+AA801*$T801*SUMIF(Lists!$E$2:$E$133,'Quarterly Information'!$S801,Exchange_Value))/1000,AA801*SUMIF(Lists!$E$2:$E$133,$I801,Exchange_Value)/1000),1)</f>
        <v>0</v>
      </c>
      <c r="CE801" s="218">
        <f>ROUND(IF($I801="Other HFC Blend",(AB801*$L801*SUMIF(Lists!$E$2:$E$133,'Quarterly Information'!$K801,Exchange_Value)+AB801*$N801*SUMIF(Lists!$E$2:$E$133,'Quarterly Information'!$M801,Exchange_Value)+AB801*$P801*SUMIF(Lists!$E$2:$E$133,'Quarterly Information'!$O801,Exchange_Value)+AB801*$R801*SUMIF(Lists!$E$2:$E$133,'Quarterly Information'!$Q801,Exchange_Value)+AB801*$T801*SUMIF(Lists!$E$2:$E$133,'Quarterly Information'!$S801,Exchange_Value))/1000,AB801*SUMIF(Lists!$E$2:$E$133,$I801,Exchange_Value)/1000),1)</f>
        <v>0</v>
      </c>
      <c r="CF801" s="218">
        <f>ROUND(IF($I801="Other HFC Blend",(AC801*$L801*SUMIF(Lists!$E$2:$E$133,'Quarterly Information'!$K801,Exchange_Value)+AC801*$N801*SUMIF(Lists!$E$2:$E$133,'Quarterly Information'!$M801,Exchange_Value)+AC801*$P801*SUMIF(Lists!$E$2:$E$133,'Quarterly Information'!$O801,Exchange_Value)+AC801*$R801*SUMIF(Lists!$E$2:$E$133,'Quarterly Information'!$Q801,Exchange_Value)+AC801*$T801*SUMIF(Lists!$E$2:$E$133,'Quarterly Information'!$S801,Exchange_Value))/1000,AC801*SUMIF(Lists!$E$2:$E$133,$I801,Exchange_Value)/1000),1)</f>
        <v>0</v>
      </c>
      <c r="CG801" s="218">
        <f>ROUND(IF($I801="Other HFC Blend",(AD801*$L801*SUMIF(Lists!$E$2:$E$133,'Quarterly Information'!$K801,Exchange_Value)+AD801*$N801*SUMIF(Lists!$E$2:$E$133,'Quarterly Information'!$M801,Exchange_Value)+AD801*$P801*SUMIF(Lists!$E$2:$E$133,'Quarterly Information'!$O801,Exchange_Value)+AD801*$R801*SUMIF(Lists!$E$2:$E$133,'Quarterly Information'!$Q801,Exchange_Value)+AD801*$T801*SUMIF(Lists!$E$2:$E$133,'Quarterly Information'!$S801,Exchange_Value))/1000,AD801*SUMIF(Lists!$E$2:$E$133,$I801,Exchange_Value)/1000),1)</f>
        <v>0</v>
      </c>
      <c r="CH801" s="218">
        <f>ROUND(IF($I801="Other HFC Blend",(AE801*$L801*SUMIF(Lists!$E$2:$E$133,'Quarterly Information'!$K801,Exchange_Value)+AE801*$N801*SUMIF(Lists!$E$2:$E$133,'Quarterly Information'!$M801,Exchange_Value)+AE801*$P801*SUMIF(Lists!$E$2:$E$133,'Quarterly Information'!$O801,Exchange_Value)+AE801*$R801*SUMIF(Lists!$E$2:$E$133,'Quarterly Information'!$Q801,Exchange_Value)+AE801*$T801*SUMIF(Lists!$E$2:$E$133,'Quarterly Information'!$S801,Exchange_Value))/1000,AE801*SUMIF(Lists!$E$2:$E$133,$I801,Exchange_Value)/1000),1)</f>
        <v>0</v>
      </c>
      <c r="CI801" s="218">
        <f>ROUND(IF($I801="Other HFC Blend",(AF801*$L801*SUMIF(Lists!$E$2:$E$133,'Quarterly Information'!$K801,Exchange_Value)+AF801*$N801*SUMIF(Lists!$E$2:$E$133,'Quarterly Information'!$M801,Exchange_Value)+AF801*$P801*SUMIF(Lists!$E$2:$E$133,'Quarterly Information'!$O801,Exchange_Value)+AF801*$R801*SUMIF(Lists!$E$2:$E$133,'Quarterly Information'!$Q801,Exchange_Value)+AF801*$T801*SUMIF(Lists!$E$2:$E$133,'Quarterly Information'!$S801,Exchange_Value))/1000,AF801*SUMIF(Lists!$E$2:$E$133,$I801,Exchange_Value)/1000),1)</f>
        <v>0</v>
      </c>
    </row>
    <row r="802" spans="1:87" ht="14" x14ac:dyDescent="0.25">
      <c r="A802" s="39">
        <v>760</v>
      </c>
      <c r="B802" s="90" t="str">
        <f t="shared" si="514"/>
        <v/>
      </c>
      <c r="C802" s="159"/>
      <c r="D802" s="91"/>
      <c r="E802" s="174"/>
      <c r="F802" s="92"/>
      <c r="G802" s="93"/>
      <c r="H802" s="94"/>
      <c r="I802" s="92"/>
      <c r="J802" s="200"/>
      <c r="K802" s="210"/>
      <c r="L802" s="95"/>
      <c r="M802" s="92"/>
      <c r="N802" s="95"/>
      <c r="O802" s="92"/>
      <c r="P802" s="95"/>
      <c r="Q802" s="128"/>
      <c r="R802" s="95"/>
      <c r="S802" s="128"/>
      <c r="T802" s="211"/>
      <c r="U802" s="203"/>
      <c r="V802" s="92"/>
      <c r="W802" s="96"/>
      <c r="X802" s="92"/>
      <c r="Y802" s="220"/>
      <c r="Z802" s="226"/>
      <c r="AA802" s="165"/>
      <c r="AB802" s="165"/>
      <c r="AC802" s="165"/>
      <c r="AD802" s="165"/>
      <c r="AE802" s="165"/>
      <c r="AF802" s="168"/>
      <c r="AG802"/>
      <c r="AH802" s="107">
        <f t="shared" si="516"/>
        <v>0</v>
      </c>
      <c r="AI802" s="107">
        <f t="shared" si="517"/>
        <v>0</v>
      </c>
      <c r="AJ802" s="107">
        <f t="shared" si="518"/>
        <v>0</v>
      </c>
      <c r="AK802" s="107">
        <f t="shared" si="519"/>
        <v>0</v>
      </c>
      <c r="AL802" s="107">
        <f t="shared" si="520"/>
        <v>0</v>
      </c>
      <c r="AM802" s="107">
        <f t="shared" si="515"/>
        <v>0</v>
      </c>
      <c r="AO802" s="161" t="e">
        <f t="shared" si="521"/>
        <v>#DIV/0!</v>
      </c>
      <c r="AP802" s="161" t="e">
        <f t="shared" si="522"/>
        <v>#DIV/0!</v>
      </c>
      <c r="AQ802" s="161" t="e">
        <f t="shared" si="523"/>
        <v>#DIV/0!</v>
      </c>
      <c r="AR802" s="161" t="e">
        <f t="shared" si="524"/>
        <v>#DIV/0!</v>
      </c>
      <c r="AS802" s="161" t="e">
        <f t="shared" si="525"/>
        <v>#DIV/0!</v>
      </c>
      <c r="AT802" s="107">
        <f t="shared" si="526"/>
        <v>0</v>
      </c>
      <c r="AU802" s="161" t="e">
        <f t="shared" si="527"/>
        <v>#DIV/0!</v>
      </c>
      <c r="AV802" s="161" t="e">
        <f t="shared" si="528"/>
        <v>#DIV/0!</v>
      </c>
      <c r="AW802" s="161" t="e">
        <f t="shared" si="529"/>
        <v>#DIV/0!</v>
      </c>
      <c r="AX802" s="161" t="e">
        <f t="shared" si="530"/>
        <v>#DIV/0!</v>
      </c>
      <c r="AY802" s="161" t="e">
        <f t="shared" si="531"/>
        <v>#DIV/0!</v>
      </c>
      <c r="AZ802" s="107">
        <f t="shared" si="532"/>
        <v>0</v>
      </c>
      <c r="BA802" s="161" t="e">
        <f t="shared" si="533"/>
        <v>#DIV/0!</v>
      </c>
      <c r="BB802" s="161" t="e">
        <f t="shared" si="534"/>
        <v>#DIV/0!</v>
      </c>
      <c r="BC802" s="161" t="e">
        <f t="shared" si="535"/>
        <v>#DIV/0!</v>
      </c>
      <c r="BD802" s="161" t="e">
        <f t="shared" si="536"/>
        <v>#DIV/0!</v>
      </c>
      <c r="BE802" s="161" t="e">
        <f t="shared" si="537"/>
        <v>#DIV/0!</v>
      </c>
      <c r="BF802" s="107">
        <f t="shared" si="538"/>
        <v>0</v>
      </c>
      <c r="BG802" s="161" t="e">
        <f t="shared" si="539"/>
        <v>#DIV/0!</v>
      </c>
      <c r="BH802" s="161" t="e">
        <f t="shared" si="540"/>
        <v>#DIV/0!</v>
      </c>
      <c r="BI802" s="161" t="e">
        <f t="shared" si="541"/>
        <v>#DIV/0!</v>
      </c>
      <c r="BJ802" s="161" t="e">
        <f t="shared" si="542"/>
        <v>#DIV/0!</v>
      </c>
      <c r="BK802" s="161" t="e">
        <f t="shared" si="543"/>
        <v>#DIV/0!</v>
      </c>
      <c r="BL802" s="107">
        <f t="shared" si="544"/>
        <v>0</v>
      </c>
      <c r="BM802" s="161" t="e">
        <f t="shared" si="545"/>
        <v>#DIV/0!</v>
      </c>
      <c r="BN802" s="161" t="e">
        <f t="shared" si="546"/>
        <v>#DIV/0!</v>
      </c>
      <c r="BO802" s="161" t="e">
        <f t="shared" si="547"/>
        <v>#DIV/0!</v>
      </c>
      <c r="BP802" s="161" t="e">
        <f t="shared" si="548"/>
        <v>#DIV/0!</v>
      </c>
      <c r="BQ802" s="161" t="e">
        <f t="shared" si="549"/>
        <v>#DIV/0!</v>
      </c>
      <c r="BR802" s="107">
        <f t="shared" si="550"/>
        <v>0</v>
      </c>
      <c r="BS802" s="161" t="e">
        <f t="shared" si="551"/>
        <v>#DIV/0!</v>
      </c>
      <c r="BT802" s="161" t="e">
        <f t="shared" si="552"/>
        <v>#DIV/0!</v>
      </c>
      <c r="BU802" s="161" t="e">
        <f t="shared" si="553"/>
        <v>#DIV/0!</v>
      </c>
      <c r="BV802" s="161" t="e">
        <f t="shared" si="554"/>
        <v>#DIV/0!</v>
      </c>
      <c r="BW802" s="161" t="e">
        <f t="shared" si="555"/>
        <v>#DIV/0!</v>
      </c>
      <c r="BX802" s="107">
        <f t="shared" si="556"/>
        <v>0</v>
      </c>
      <c r="BZ802" s="40" t="e">
        <f>VLOOKUP(I802,Lists!$D$2:$D$19,1,FALSE)</f>
        <v>#N/A</v>
      </c>
      <c r="CA802" s="40" t="e">
        <f>VLOOKUP($I802,Blends!$B$2:$B$115,1,FALSE)</f>
        <v>#N/A</v>
      </c>
      <c r="CC802" s="218">
        <f>ROUND(IF($I802="Other HFC Blend",(Z802*$L802*SUMIF(Lists!$E$2:$E$133,'Quarterly Information'!$K802,Exchange_Value)+Z802*$N802*SUMIF(Lists!$E$2:$E$133,'Quarterly Information'!$M802,Exchange_Value)+Z802*$P802*SUMIF(Lists!$E$2:$E$133,'Quarterly Information'!$O802,Exchange_Value)+Z802*$R802*SUMIF(Lists!$E$2:$E$133,'Quarterly Information'!$Q802,Exchange_Value)+Z802*$T802*SUMIF(Lists!$E$2:$E$133,'Quarterly Information'!$S802,Exchange_Value))/1000,Z802*SUMIF(Lists!$E$2:$E$133,$I802,Exchange_Value)/1000),1)</f>
        <v>0</v>
      </c>
      <c r="CD802" s="218">
        <f>ROUND(IF($I802="Other HFC Blend",(AA802*$L802*SUMIF(Lists!$E$2:$E$133,'Quarterly Information'!$K802,Exchange_Value)+AA802*$N802*SUMIF(Lists!$E$2:$E$133,'Quarterly Information'!$M802,Exchange_Value)+AA802*$P802*SUMIF(Lists!$E$2:$E$133,'Quarterly Information'!$O802,Exchange_Value)+AA802*$R802*SUMIF(Lists!$E$2:$E$133,'Quarterly Information'!$Q802,Exchange_Value)+AA802*$T802*SUMIF(Lists!$E$2:$E$133,'Quarterly Information'!$S802,Exchange_Value))/1000,AA802*SUMIF(Lists!$E$2:$E$133,$I802,Exchange_Value)/1000),1)</f>
        <v>0</v>
      </c>
      <c r="CE802" s="218">
        <f>ROUND(IF($I802="Other HFC Blend",(AB802*$L802*SUMIF(Lists!$E$2:$E$133,'Quarterly Information'!$K802,Exchange_Value)+AB802*$N802*SUMIF(Lists!$E$2:$E$133,'Quarterly Information'!$M802,Exchange_Value)+AB802*$P802*SUMIF(Lists!$E$2:$E$133,'Quarterly Information'!$O802,Exchange_Value)+AB802*$R802*SUMIF(Lists!$E$2:$E$133,'Quarterly Information'!$Q802,Exchange_Value)+AB802*$T802*SUMIF(Lists!$E$2:$E$133,'Quarterly Information'!$S802,Exchange_Value))/1000,AB802*SUMIF(Lists!$E$2:$E$133,$I802,Exchange_Value)/1000),1)</f>
        <v>0</v>
      </c>
      <c r="CF802" s="218">
        <f>ROUND(IF($I802="Other HFC Blend",(AC802*$L802*SUMIF(Lists!$E$2:$E$133,'Quarterly Information'!$K802,Exchange_Value)+AC802*$N802*SUMIF(Lists!$E$2:$E$133,'Quarterly Information'!$M802,Exchange_Value)+AC802*$P802*SUMIF(Lists!$E$2:$E$133,'Quarterly Information'!$O802,Exchange_Value)+AC802*$R802*SUMIF(Lists!$E$2:$E$133,'Quarterly Information'!$Q802,Exchange_Value)+AC802*$T802*SUMIF(Lists!$E$2:$E$133,'Quarterly Information'!$S802,Exchange_Value))/1000,AC802*SUMIF(Lists!$E$2:$E$133,$I802,Exchange_Value)/1000),1)</f>
        <v>0</v>
      </c>
      <c r="CG802" s="218">
        <f>ROUND(IF($I802="Other HFC Blend",(AD802*$L802*SUMIF(Lists!$E$2:$E$133,'Quarterly Information'!$K802,Exchange_Value)+AD802*$N802*SUMIF(Lists!$E$2:$E$133,'Quarterly Information'!$M802,Exchange_Value)+AD802*$P802*SUMIF(Lists!$E$2:$E$133,'Quarterly Information'!$O802,Exchange_Value)+AD802*$R802*SUMIF(Lists!$E$2:$E$133,'Quarterly Information'!$Q802,Exchange_Value)+AD802*$T802*SUMIF(Lists!$E$2:$E$133,'Quarterly Information'!$S802,Exchange_Value))/1000,AD802*SUMIF(Lists!$E$2:$E$133,$I802,Exchange_Value)/1000),1)</f>
        <v>0</v>
      </c>
      <c r="CH802" s="218">
        <f>ROUND(IF($I802="Other HFC Blend",(AE802*$L802*SUMIF(Lists!$E$2:$E$133,'Quarterly Information'!$K802,Exchange_Value)+AE802*$N802*SUMIF(Lists!$E$2:$E$133,'Quarterly Information'!$M802,Exchange_Value)+AE802*$P802*SUMIF(Lists!$E$2:$E$133,'Quarterly Information'!$O802,Exchange_Value)+AE802*$R802*SUMIF(Lists!$E$2:$E$133,'Quarterly Information'!$Q802,Exchange_Value)+AE802*$T802*SUMIF(Lists!$E$2:$E$133,'Quarterly Information'!$S802,Exchange_Value))/1000,AE802*SUMIF(Lists!$E$2:$E$133,$I802,Exchange_Value)/1000),1)</f>
        <v>0</v>
      </c>
      <c r="CI802" s="218">
        <f>ROUND(IF($I802="Other HFC Blend",(AF802*$L802*SUMIF(Lists!$E$2:$E$133,'Quarterly Information'!$K802,Exchange_Value)+AF802*$N802*SUMIF(Lists!$E$2:$E$133,'Quarterly Information'!$M802,Exchange_Value)+AF802*$P802*SUMIF(Lists!$E$2:$E$133,'Quarterly Information'!$O802,Exchange_Value)+AF802*$R802*SUMIF(Lists!$E$2:$E$133,'Quarterly Information'!$Q802,Exchange_Value)+AF802*$T802*SUMIF(Lists!$E$2:$E$133,'Quarterly Information'!$S802,Exchange_Value))/1000,AF802*SUMIF(Lists!$E$2:$E$133,$I802,Exchange_Value)/1000),1)</f>
        <v>0</v>
      </c>
    </row>
    <row r="803" spans="1:87" ht="14" x14ac:dyDescent="0.25">
      <c r="A803" s="39">
        <v>761</v>
      </c>
      <c r="B803" s="90" t="str">
        <f t="shared" si="514"/>
        <v/>
      </c>
      <c r="C803" s="159"/>
      <c r="D803" s="91"/>
      <c r="E803" s="174"/>
      <c r="F803" s="92"/>
      <c r="G803" s="93"/>
      <c r="H803" s="94"/>
      <c r="I803" s="92"/>
      <c r="J803" s="200"/>
      <c r="K803" s="210"/>
      <c r="L803" s="95"/>
      <c r="M803" s="92"/>
      <c r="N803" s="95"/>
      <c r="O803" s="92"/>
      <c r="P803" s="95"/>
      <c r="Q803" s="128"/>
      <c r="R803" s="95"/>
      <c r="S803" s="128"/>
      <c r="T803" s="211"/>
      <c r="U803" s="203"/>
      <c r="V803" s="92"/>
      <c r="W803" s="96"/>
      <c r="X803" s="92"/>
      <c r="Y803" s="220"/>
      <c r="Z803" s="226"/>
      <c r="AA803" s="165"/>
      <c r="AB803" s="165"/>
      <c r="AC803" s="165"/>
      <c r="AD803" s="165"/>
      <c r="AE803" s="165"/>
      <c r="AF803" s="168"/>
      <c r="AG803"/>
      <c r="AH803" s="107">
        <f t="shared" si="516"/>
        <v>0</v>
      </c>
      <c r="AI803" s="107">
        <f t="shared" si="517"/>
        <v>0</v>
      </c>
      <c r="AJ803" s="107">
        <f t="shared" si="518"/>
        <v>0</v>
      </c>
      <c r="AK803" s="107">
        <f t="shared" si="519"/>
        <v>0</v>
      </c>
      <c r="AL803" s="107">
        <f t="shared" si="520"/>
        <v>0</v>
      </c>
      <c r="AM803" s="107">
        <f t="shared" si="515"/>
        <v>0</v>
      </c>
      <c r="AO803" s="161" t="e">
        <f t="shared" si="521"/>
        <v>#DIV/0!</v>
      </c>
      <c r="AP803" s="161" t="e">
        <f t="shared" si="522"/>
        <v>#DIV/0!</v>
      </c>
      <c r="AQ803" s="161" t="e">
        <f t="shared" si="523"/>
        <v>#DIV/0!</v>
      </c>
      <c r="AR803" s="161" t="e">
        <f t="shared" si="524"/>
        <v>#DIV/0!</v>
      </c>
      <c r="AS803" s="161" t="e">
        <f t="shared" si="525"/>
        <v>#DIV/0!</v>
      </c>
      <c r="AT803" s="107">
        <f t="shared" si="526"/>
        <v>0</v>
      </c>
      <c r="AU803" s="161" t="e">
        <f t="shared" si="527"/>
        <v>#DIV/0!</v>
      </c>
      <c r="AV803" s="161" t="e">
        <f t="shared" si="528"/>
        <v>#DIV/0!</v>
      </c>
      <c r="AW803" s="161" t="e">
        <f t="shared" si="529"/>
        <v>#DIV/0!</v>
      </c>
      <c r="AX803" s="161" t="e">
        <f t="shared" si="530"/>
        <v>#DIV/0!</v>
      </c>
      <c r="AY803" s="161" t="e">
        <f t="shared" si="531"/>
        <v>#DIV/0!</v>
      </c>
      <c r="AZ803" s="107">
        <f t="shared" si="532"/>
        <v>0</v>
      </c>
      <c r="BA803" s="161" t="e">
        <f t="shared" si="533"/>
        <v>#DIV/0!</v>
      </c>
      <c r="BB803" s="161" t="e">
        <f t="shared" si="534"/>
        <v>#DIV/0!</v>
      </c>
      <c r="BC803" s="161" t="e">
        <f t="shared" si="535"/>
        <v>#DIV/0!</v>
      </c>
      <c r="BD803" s="161" t="e">
        <f t="shared" si="536"/>
        <v>#DIV/0!</v>
      </c>
      <c r="BE803" s="161" t="e">
        <f t="shared" si="537"/>
        <v>#DIV/0!</v>
      </c>
      <c r="BF803" s="107">
        <f t="shared" si="538"/>
        <v>0</v>
      </c>
      <c r="BG803" s="161" t="e">
        <f t="shared" si="539"/>
        <v>#DIV/0!</v>
      </c>
      <c r="BH803" s="161" t="e">
        <f t="shared" si="540"/>
        <v>#DIV/0!</v>
      </c>
      <c r="BI803" s="161" t="e">
        <f t="shared" si="541"/>
        <v>#DIV/0!</v>
      </c>
      <c r="BJ803" s="161" t="e">
        <f t="shared" si="542"/>
        <v>#DIV/0!</v>
      </c>
      <c r="BK803" s="161" t="e">
        <f t="shared" si="543"/>
        <v>#DIV/0!</v>
      </c>
      <c r="BL803" s="107">
        <f t="shared" si="544"/>
        <v>0</v>
      </c>
      <c r="BM803" s="161" t="e">
        <f t="shared" si="545"/>
        <v>#DIV/0!</v>
      </c>
      <c r="BN803" s="161" t="e">
        <f t="shared" si="546"/>
        <v>#DIV/0!</v>
      </c>
      <c r="BO803" s="161" t="e">
        <f t="shared" si="547"/>
        <v>#DIV/0!</v>
      </c>
      <c r="BP803" s="161" t="e">
        <f t="shared" si="548"/>
        <v>#DIV/0!</v>
      </c>
      <c r="BQ803" s="161" t="e">
        <f t="shared" si="549"/>
        <v>#DIV/0!</v>
      </c>
      <c r="BR803" s="107">
        <f t="shared" si="550"/>
        <v>0</v>
      </c>
      <c r="BS803" s="161" t="e">
        <f t="shared" si="551"/>
        <v>#DIV/0!</v>
      </c>
      <c r="BT803" s="161" t="e">
        <f t="shared" si="552"/>
        <v>#DIV/0!</v>
      </c>
      <c r="BU803" s="161" t="e">
        <f t="shared" si="553"/>
        <v>#DIV/0!</v>
      </c>
      <c r="BV803" s="161" t="e">
        <f t="shared" si="554"/>
        <v>#DIV/0!</v>
      </c>
      <c r="BW803" s="161" t="e">
        <f t="shared" si="555"/>
        <v>#DIV/0!</v>
      </c>
      <c r="BX803" s="107">
        <f t="shared" si="556"/>
        <v>0</v>
      </c>
      <c r="BZ803" s="40" t="e">
        <f>VLOOKUP(I803,Lists!$D$2:$D$19,1,FALSE)</f>
        <v>#N/A</v>
      </c>
      <c r="CA803" s="40" t="e">
        <f>VLOOKUP($I803,Blends!$B$2:$B$115,1,FALSE)</f>
        <v>#N/A</v>
      </c>
      <c r="CC803" s="218">
        <f>ROUND(IF($I803="Other HFC Blend",(Z803*$L803*SUMIF(Lists!$E$2:$E$133,'Quarterly Information'!$K803,Exchange_Value)+Z803*$N803*SUMIF(Lists!$E$2:$E$133,'Quarterly Information'!$M803,Exchange_Value)+Z803*$P803*SUMIF(Lists!$E$2:$E$133,'Quarterly Information'!$O803,Exchange_Value)+Z803*$R803*SUMIF(Lists!$E$2:$E$133,'Quarterly Information'!$Q803,Exchange_Value)+Z803*$T803*SUMIF(Lists!$E$2:$E$133,'Quarterly Information'!$S803,Exchange_Value))/1000,Z803*SUMIF(Lists!$E$2:$E$133,$I803,Exchange_Value)/1000),1)</f>
        <v>0</v>
      </c>
      <c r="CD803" s="218">
        <f>ROUND(IF($I803="Other HFC Blend",(AA803*$L803*SUMIF(Lists!$E$2:$E$133,'Quarterly Information'!$K803,Exchange_Value)+AA803*$N803*SUMIF(Lists!$E$2:$E$133,'Quarterly Information'!$M803,Exchange_Value)+AA803*$P803*SUMIF(Lists!$E$2:$E$133,'Quarterly Information'!$O803,Exchange_Value)+AA803*$R803*SUMIF(Lists!$E$2:$E$133,'Quarterly Information'!$Q803,Exchange_Value)+AA803*$T803*SUMIF(Lists!$E$2:$E$133,'Quarterly Information'!$S803,Exchange_Value))/1000,AA803*SUMIF(Lists!$E$2:$E$133,$I803,Exchange_Value)/1000),1)</f>
        <v>0</v>
      </c>
      <c r="CE803" s="218">
        <f>ROUND(IF($I803="Other HFC Blend",(AB803*$L803*SUMIF(Lists!$E$2:$E$133,'Quarterly Information'!$K803,Exchange_Value)+AB803*$N803*SUMIF(Lists!$E$2:$E$133,'Quarterly Information'!$M803,Exchange_Value)+AB803*$P803*SUMIF(Lists!$E$2:$E$133,'Quarterly Information'!$O803,Exchange_Value)+AB803*$R803*SUMIF(Lists!$E$2:$E$133,'Quarterly Information'!$Q803,Exchange_Value)+AB803*$T803*SUMIF(Lists!$E$2:$E$133,'Quarterly Information'!$S803,Exchange_Value))/1000,AB803*SUMIF(Lists!$E$2:$E$133,$I803,Exchange_Value)/1000),1)</f>
        <v>0</v>
      </c>
      <c r="CF803" s="218">
        <f>ROUND(IF($I803="Other HFC Blend",(AC803*$L803*SUMIF(Lists!$E$2:$E$133,'Quarterly Information'!$K803,Exchange_Value)+AC803*$N803*SUMIF(Lists!$E$2:$E$133,'Quarterly Information'!$M803,Exchange_Value)+AC803*$P803*SUMIF(Lists!$E$2:$E$133,'Quarterly Information'!$O803,Exchange_Value)+AC803*$R803*SUMIF(Lists!$E$2:$E$133,'Quarterly Information'!$Q803,Exchange_Value)+AC803*$T803*SUMIF(Lists!$E$2:$E$133,'Quarterly Information'!$S803,Exchange_Value))/1000,AC803*SUMIF(Lists!$E$2:$E$133,$I803,Exchange_Value)/1000),1)</f>
        <v>0</v>
      </c>
      <c r="CG803" s="218">
        <f>ROUND(IF($I803="Other HFC Blend",(AD803*$L803*SUMIF(Lists!$E$2:$E$133,'Quarterly Information'!$K803,Exchange_Value)+AD803*$N803*SUMIF(Lists!$E$2:$E$133,'Quarterly Information'!$M803,Exchange_Value)+AD803*$P803*SUMIF(Lists!$E$2:$E$133,'Quarterly Information'!$O803,Exchange_Value)+AD803*$R803*SUMIF(Lists!$E$2:$E$133,'Quarterly Information'!$Q803,Exchange_Value)+AD803*$T803*SUMIF(Lists!$E$2:$E$133,'Quarterly Information'!$S803,Exchange_Value))/1000,AD803*SUMIF(Lists!$E$2:$E$133,$I803,Exchange_Value)/1000),1)</f>
        <v>0</v>
      </c>
      <c r="CH803" s="218">
        <f>ROUND(IF($I803="Other HFC Blend",(AE803*$L803*SUMIF(Lists!$E$2:$E$133,'Quarterly Information'!$K803,Exchange_Value)+AE803*$N803*SUMIF(Lists!$E$2:$E$133,'Quarterly Information'!$M803,Exchange_Value)+AE803*$P803*SUMIF(Lists!$E$2:$E$133,'Quarterly Information'!$O803,Exchange_Value)+AE803*$R803*SUMIF(Lists!$E$2:$E$133,'Quarterly Information'!$Q803,Exchange_Value)+AE803*$T803*SUMIF(Lists!$E$2:$E$133,'Quarterly Information'!$S803,Exchange_Value))/1000,AE803*SUMIF(Lists!$E$2:$E$133,$I803,Exchange_Value)/1000),1)</f>
        <v>0</v>
      </c>
      <c r="CI803" s="218">
        <f>ROUND(IF($I803="Other HFC Blend",(AF803*$L803*SUMIF(Lists!$E$2:$E$133,'Quarterly Information'!$K803,Exchange_Value)+AF803*$N803*SUMIF(Lists!$E$2:$E$133,'Quarterly Information'!$M803,Exchange_Value)+AF803*$P803*SUMIF(Lists!$E$2:$E$133,'Quarterly Information'!$O803,Exchange_Value)+AF803*$R803*SUMIF(Lists!$E$2:$E$133,'Quarterly Information'!$Q803,Exchange_Value)+AF803*$T803*SUMIF(Lists!$E$2:$E$133,'Quarterly Information'!$S803,Exchange_Value))/1000,AF803*SUMIF(Lists!$E$2:$E$133,$I803,Exchange_Value)/1000),1)</f>
        <v>0</v>
      </c>
    </row>
    <row r="804" spans="1:87" ht="14" x14ac:dyDescent="0.25">
      <c r="A804" s="39">
        <v>762</v>
      </c>
      <c r="B804" s="90" t="str">
        <f t="shared" si="514"/>
        <v/>
      </c>
      <c r="C804" s="159"/>
      <c r="D804" s="91"/>
      <c r="E804" s="174"/>
      <c r="F804" s="92"/>
      <c r="G804" s="93"/>
      <c r="H804" s="94"/>
      <c r="I804" s="92"/>
      <c r="J804" s="200"/>
      <c r="K804" s="210"/>
      <c r="L804" s="95"/>
      <c r="M804" s="92"/>
      <c r="N804" s="95"/>
      <c r="O804" s="92"/>
      <c r="P804" s="95"/>
      <c r="Q804" s="128"/>
      <c r="R804" s="95"/>
      <c r="S804" s="128"/>
      <c r="T804" s="211"/>
      <c r="U804" s="203"/>
      <c r="V804" s="92"/>
      <c r="W804" s="96"/>
      <c r="X804" s="92"/>
      <c r="Y804" s="220"/>
      <c r="Z804" s="226"/>
      <c r="AA804" s="165"/>
      <c r="AB804" s="165"/>
      <c r="AC804" s="165"/>
      <c r="AD804" s="165"/>
      <c r="AE804" s="165"/>
      <c r="AF804" s="168"/>
      <c r="AG804"/>
      <c r="AH804" s="107">
        <f t="shared" si="516"/>
        <v>0</v>
      </c>
      <c r="AI804" s="107">
        <f t="shared" si="517"/>
        <v>0</v>
      </c>
      <c r="AJ804" s="107">
        <f t="shared" si="518"/>
        <v>0</v>
      </c>
      <c r="AK804" s="107">
        <f t="shared" si="519"/>
        <v>0</v>
      </c>
      <c r="AL804" s="107">
        <f t="shared" si="520"/>
        <v>0</v>
      </c>
      <c r="AM804" s="107">
        <f t="shared" si="515"/>
        <v>0</v>
      </c>
      <c r="AO804" s="161" t="e">
        <f t="shared" si="521"/>
        <v>#DIV/0!</v>
      </c>
      <c r="AP804" s="161" t="e">
        <f t="shared" si="522"/>
        <v>#DIV/0!</v>
      </c>
      <c r="AQ804" s="161" t="e">
        <f t="shared" si="523"/>
        <v>#DIV/0!</v>
      </c>
      <c r="AR804" s="161" t="e">
        <f t="shared" si="524"/>
        <v>#DIV/0!</v>
      </c>
      <c r="AS804" s="161" t="e">
        <f t="shared" si="525"/>
        <v>#DIV/0!</v>
      </c>
      <c r="AT804" s="107">
        <f t="shared" si="526"/>
        <v>0</v>
      </c>
      <c r="AU804" s="161" t="e">
        <f t="shared" si="527"/>
        <v>#DIV/0!</v>
      </c>
      <c r="AV804" s="161" t="e">
        <f t="shared" si="528"/>
        <v>#DIV/0!</v>
      </c>
      <c r="AW804" s="161" t="e">
        <f t="shared" si="529"/>
        <v>#DIV/0!</v>
      </c>
      <c r="AX804" s="161" t="e">
        <f t="shared" si="530"/>
        <v>#DIV/0!</v>
      </c>
      <c r="AY804" s="161" t="e">
        <f t="shared" si="531"/>
        <v>#DIV/0!</v>
      </c>
      <c r="AZ804" s="107">
        <f t="shared" si="532"/>
        <v>0</v>
      </c>
      <c r="BA804" s="161" t="e">
        <f t="shared" si="533"/>
        <v>#DIV/0!</v>
      </c>
      <c r="BB804" s="161" t="e">
        <f t="shared" si="534"/>
        <v>#DIV/0!</v>
      </c>
      <c r="BC804" s="161" t="e">
        <f t="shared" si="535"/>
        <v>#DIV/0!</v>
      </c>
      <c r="BD804" s="161" t="e">
        <f t="shared" si="536"/>
        <v>#DIV/0!</v>
      </c>
      <c r="BE804" s="161" t="e">
        <f t="shared" si="537"/>
        <v>#DIV/0!</v>
      </c>
      <c r="BF804" s="107">
        <f t="shared" si="538"/>
        <v>0</v>
      </c>
      <c r="BG804" s="161" t="e">
        <f t="shared" si="539"/>
        <v>#DIV/0!</v>
      </c>
      <c r="BH804" s="161" t="e">
        <f t="shared" si="540"/>
        <v>#DIV/0!</v>
      </c>
      <c r="BI804" s="161" t="e">
        <f t="shared" si="541"/>
        <v>#DIV/0!</v>
      </c>
      <c r="BJ804" s="161" t="e">
        <f t="shared" si="542"/>
        <v>#DIV/0!</v>
      </c>
      <c r="BK804" s="161" t="e">
        <f t="shared" si="543"/>
        <v>#DIV/0!</v>
      </c>
      <c r="BL804" s="107">
        <f t="shared" si="544"/>
        <v>0</v>
      </c>
      <c r="BM804" s="161" t="e">
        <f t="shared" si="545"/>
        <v>#DIV/0!</v>
      </c>
      <c r="BN804" s="161" t="e">
        <f t="shared" si="546"/>
        <v>#DIV/0!</v>
      </c>
      <c r="BO804" s="161" t="e">
        <f t="shared" si="547"/>
        <v>#DIV/0!</v>
      </c>
      <c r="BP804" s="161" t="e">
        <f t="shared" si="548"/>
        <v>#DIV/0!</v>
      </c>
      <c r="BQ804" s="161" t="e">
        <f t="shared" si="549"/>
        <v>#DIV/0!</v>
      </c>
      <c r="BR804" s="107">
        <f t="shared" si="550"/>
        <v>0</v>
      </c>
      <c r="BS804" s="161" t="e">
        <f t="shared" si="551"/>
        <v>#DIV/0!</v>
      </c>
      <c r="BT804" s="161" t="e">
        <f t="shared" si="552"/>
        <v>#DIV/0!</v>
      </c>
      <c r="BU804" s="161" t="e">
        <f t="shared" si="553"/>
        <v>#DIV/0!</v>
      </c>
      <c r="BV804" s="161" t="e">
        <f t="shared" si="554"/>
        <v>#DIV/0!</v>
      </c>
      <c r="BW804" s="161" t="e">
        <f t="shared" si="555"/>
        <v>#DIV/0!</v>
      </c>
      <c r="BX804" s="107">
        <f t="shared" si="556"/>
        <v>0</v>
      </c>
      <c r="BZ804" s="40" t="e">
        <f>VLOOKUP(I804,Lists!$D$2:$D$19,1,FALSE)</f>
        <v>#N/A</v>
      </c>
      <c r="CA804" s="40" t="e">
        <f>VLOOKUP($I804,Blends!$B$2:$B$115,1,FALSE)</f>
        <v>#N/A</v>
      </c>
      <c r="CC804" s="218">
        <f>ROUND(IF($I804="Other HFC Blend",(Z804*$L804*SUMIF(Lists!$E$2:$E$133,'Quarterly Information'!$K804,Exchange_Value)+Z804*$N804*SUMIF(Lists!$E$2:$E$133,'Quarterly Information'!$M804,Exchange_Value)+Z804*$P804*SUMIF(Lists!$E$2:$E$133,'Quarterly Information'!$O804,Exchange_Value)+Z804*$R804*SUMIF(Lists!$E$2:$E$133,'Quarterly Information'!$Q804,Exchange_Value)+Z804*$T804*SUMIF(Lists!$E$2:$E$133,'Quarterly Information'!$S804,Exchange_Value))/1000,Z804*SUMIF(Lists!$E$2:$E$133,$I804,Exchange_Value)/1000),1)</f>
        <v>0</v>
      </c>
      <c r="CD804" s="218">
        <f>ROUND(IF($I804="Other HFC Blend",(AA804*$L804*SUMIF(Lists!$E$2:$E$133,'Quarterly Information'!$K804,Exchange_Value)+AA804*$N804*SUMIF(Lists!$E$2:$E$133,'Quarterly Information'!$M804,Exchange_Value)+AA804*$P804*SUMIF(Lists!$E$2:$E$133,'Quarterly Information'!$O804,Exchange_Value)+AA804*$R804*SUMIF(Lists!$E$2:$E$133,'Quarterly Information'!$Q804,Exchange_Value)+AA804*$T804*SUMIF(Lists!$E$2:$E$133,'Quarterly Information'!$S804,Exchange_Value))/1000,AA804*SUMIF(Lists!$E$2:$E$133,$I804,Exchange_Value)/1000),1)</f>
        <v>0</v>
      </c>
      <c r="CE804" s="218">
        <f>ROUND(IF($I804="Other HFC Blend",(AB804*$L804*SUMIF(Lists!$E$2:$E$133,'Quarterly Information'!$K804,Exchange_Value)+AB804*$N804*SUMIF(Lists!$E$2:$E$133,'Quarterly Information'!$M804,Exchange_Value)+AB804*$P804*SUMIF(Lists!$E$2:$E$133,'Quarterly Information'!$O804,Exchange_Value)+AB804*$R804*SUMIF(Lists!$E$2:$E$133,'Quarterly Information'!$Q804,Exchange_Value)+AB804*$T804*SUMIF(Lists!$E$2:$E$133,'Quarterly Information'!$S804,Exchange_Value))/1000,AB804*SUMIF(Lists!$E$2:$E$133,$I804,Exchange_Value)/1000),1)</f>
        <v>0</v>
      </c>
      <c r="CF804" s="218">
        <f>ROUND(IF($I804="Other HFC Blend",(AC804*$L804*SUMIF(Lists!$E$2:$E$133,'Quarterly Information'!$K804,Exchange_Value)+AC804*$N804*SUMIF(Lists!$E$2:$E$133,'Quarterly Information'!$M804,Exchange_Value)+AC804*$P804*SUMIF(Lists!$E$2:$E$133,'Quarterly Information'!$O804,Exchange_Value)+AC804*$R804*SUMIF(Lists!$E$2:$E$133,'Quarterly Information'!$Q804,Exchange_Value)+AC804*$T804*SUMIF(Lists!$E$2:$E$133,'Quarterly Information'!$S804,Exchange_Value))/1000,AC804*SUMIF(Lists!$E$2:$E$133,$I804,Exchange_Value)/1000),1)</f>
        <v>0</v>
      </c>
      <c r="CG804" s="218">
        <f>ROUND(IF($I804="Other HFC Blend",(AD804*$L804*SUMIF(Lists!$E$2:$E$133,'Quarterly Information'!$K804,Exchange_Value)+AD804*$N804*SUMIF(Lists!$E$2:$E$133,'Quarterly Information'!$M804,Exchange_Value)+AD804*$P804*SUMIF(Lists!$E$2:$E$133,'Quarterly Information'!$O804,Exchange_Value)+AD804*$R804*SUMIF(Lists!$E$2:$E$133,'Quarterly Information'!$Q804,Exchange_Value)+AD804*$T804*SUMIF(Lists!$E$2:$E$133,'Quarterly Information'!$S804,Exchange_Value))/1000,AD804*SUMIF(Lists!$E$2:$E$133,$I804,Exchange_Value)/1000),1)</f>
        <v>0</v>
      </c>
      <c r="CH804" s="218">
        <f>ROUND(IF($I804="Other HFC Blend",(AE804*$L804*SUMIF(Lists!$E$2:$E$133,'Quarterly Information'!$K804,Exchange_Value)+AE804*$N804*SUMIF(Lists!$E$2:$E$133,'Quarterly Information'!$M804,Exchange_Value)+AE804*$P804*SUMIF(Lists!$E$2:$E$133,'Quarterly Information'!$O804,Exchange_Value)+AE804*$R804*SUMIF(Lists!$E$2:$E$133,'Quarterly Information'!$Q804,Exchange_Value)+AE804*$T804*SUMIF(Lists!$E$2:$E$133,'Quarterly Information'!$S804,Exchange_Value))/1000,AE804*SUMIF(Lists!$E$2:$E$133,$I804,Exchange_Value)/1000),1)</f>
        <v>0</v>
      </c>
      <c r="CI804" s="218">
        <f>ROUND(IF($I804="Other HFC Blend",(AF804*$L804*SUMIF(Lists!$E$2:$E$133,'Quarterly Information'!$K804,Exchange_Value)+AF804*$N804*SUMIF(Lists!$E$2:$E$133,'Quarterly Information'!$M804,Exchange_Value)+AF804*$P804*SUMIF(Lists!$E$2:$E$133,'Quarterly Information'!$O804,Exchange_Value)+AF804*$R804*SUMIF(Lists!$E$2:$E$133,'Quarterly Information'!$Q804,Exchange_Value)+AF804*$T804*SUMIF(Lists!$E$2:$E$133,'Quarterly Information'!$S804,Exchange_Value))/1000,AF804*SUMIF(Lists!$E$2:$E$133,$I804,Exchange_Value)/1000),1)</f>
        <v>0</v>
      </c>
    </row>
    <row r="805" spans="1:87" ht="14" x14ac:dyDescent="0.25">
      <c r="A805" s="39">
        <v>763</v>
      </c>
      <c r="B805" s="90" t="str">
        <f t="shared" si="514"/>
        <v/>
      </c>
      <c r="C805" s="159"/>
      <c r="D805" s="91"/>
      <c r="E805" s="174"/>
      <c r="F805" s="92"/>
      <c r="G805" s="93"/>
      <c r="H805" s="94"/>
      <c r="I805" s="92"/>
      <c r="J805" s="200"/>
      <c r="K805" s="210"/>
      <c r="L805" s="95"/>
      <c r="M805" s="92"/>
      <c r="N805" s="95"/>
      <c r="O805" s="92"/>
      <c r="P805" s="95"/>
      <c r="Q805" s="128"/>
      <c r="R805" s="95"/>
      <c r="S805" s="128"/>
      <c r="T805" s="211"/>
      <c r="U805" s="203"/>
      <c r="V805" s="92"/>
      <c r="W805" s="96"/>
      <c r="X805" s="92"/>
      <c r="Y805" s="220"/>
      <c r="Z805" s="226"/>
      <c r="AA805" s="165"/>
      <c r="AB805" s="165"/>
      <c r="AC805" s="165"/>
      <c r="AD805" s="165"/>
      <c r="AE805" s="165"/>
      <c r="AF805" s="168"/>
      <c r="AG805"/>
      <c r="AH805" s="107">
        <f t="shared" si="516"/>
        <v>0</v>
      </c>
      <c r="AI805" s="107">
        <f t="shared" si="517"/>
        <v>0</v>
      </c>
      <c r="AJ805" s="107">
        <f t="shared" si="518"/>
        <v>0</v>
      </c>
      <c r="AK805" s="107">
        <f t="shared" si="519"/>
        <v>0</v>
      </c>
      <c r="AL805" s="107">
        <f t="shared" si="520"/>
        <v>0</v>
      </c>
      <c r="AM805" s="107">
        <f t="shared" si="515"/>
        <v>0</v>
      </c>
      <c r="AO805" s="161" t="e">
        <f t="shared" si="521"/>
        <v>#DIV/0!</v>
      </c>
      <c r="AP805" s="161" t="e">
        <f t="shared" si="522"/>
        <v>#DIV/0!</v>
      </c>
      <c r="AQ805" s="161" t="e">
        <f t="shared" si="523"/>
        <v>#DIV/0!</v>
      </c>
      <c r="AR805" s="161" t="e">
        <f t="shared" si="524"/>
        <v>#DIV/0!</v>
      </c>
      <c r="AS805" s="161" t="e">
        <f t="shared" si="525"/>
        <v>#DIV/0!</v>
      </c>
      <c r="AT805" s="107">
        <f t="shared" si="526"/>
        <v>0</v>
      </c>
      <c r="AU805" s="161" t="e">
        <f t="shared" si="527"/>
        <v>#DIV/0!</v>
      </c>
      <c r="AV805" s="161" t="e">
        <f t="shared" si="528"/>
        <v>#DIV/0!</v>
      </c>
      <c r="AW805" s="161" t="e">
        <f t="shared" si="529"/>
        <v>#DIV/0!</v>
      </c>
      <c r="AX805" s="161" t="e">
        <f t="shared" si="530"/>
        <v>#DIV/0!</v>
      </c>
      <c r="AY805" s="161" t="e">
        <f t="shared" si="531"/>
        <v>#DIV/0!</v>
      </c>
      <c r="AZ805" s="107">
        <f t="shared" si="532"/>
        <v>0</v>
      </c>
      <c r="BA805" s="161" t="e">
        <f t="shared" si="533"/>
        <v>#DIV/0!</v>
      </c>
      <c r="BB805" s="161" t="e">
        <f t="shared" si="534"/>
        <v>#DIV/0!</v>
      </c>
      <c r="BC805" s="161" t="e">
        <f t="shared" si="535"/>
        <v>#DIV/0!</v>
      </c>
      <c r="BD805" s="161" t="e">
        <f t="shared" si="536"/>
        <v>#DIV/0!</v>
      </c>
      <c r="BE805" s="161" t="e">
        <f t="shared" si="537"/>
        <v>#DIV/0!</v>
      </c>
      <c r="BF805" s="107">
        <f t="shared" si="538"/>
        <v>0</v>
      </c>
      <c r="BG805" s="161" t="e">
        <f t="shared" si="539"/>
        <v>#DIV/0!</v>
      </c>
      <c r="BH805" s="161" t="e">
        <f t="shared" si="540"/>
        <v>#DIV/0!</v>
      </c>
      <c r="BI805" s="161" t="e">
        <f t="shared" si="541"/>
        <v>#DIV/0!</v>
      </c>
      <c r="BJ805" s="161" t="e">
        <f t="shared" si="542"/>
        <v>#DIV/0!</v>
      </c>
      <c r="BK805" s="161" t="e">
        <f t="shared" si="543"/>
        <v>#DIV/0!</v>
      </c>
      <c r="BL805" s="107">
        <f t="shared" si="544"/>
        <v>0</v>
      </c>
      <c r="BM805" s="161" t="e">
        <f t="shared" si="545"/>
        <v>#DIV/0!</v>
      </c>
      <c r="BN805" s="161" t="e">
        <f t="shared" si="546"/>
        <v>#DIV/0!</v>
      </c>
      <c r="BO805" s="161" t="e">
        <f t="shared" si="547"/>
        <v>#DIV/0!</v>
      </c>
      <c r="BP805" s="161" t="e">
        <f t="shared" si="548"/>
        <v>#DIV/0!</v>
      </c>
      <c r="BQ805" s="161" t="e">
        <f t="shared" si="549"/>
        <v>#DIV/0!</v>
      </c>
      <c r="BR805" s="107">
        <f t="shared" si="550"/>
        <v>0</v>
      </c>
      <c r="BS805" s="161" t="e">
        <f t="shared" si="551"/>
        <v>#DIV/0!</v>
      </c>
      <c r="BT805" s="161" t="e">
        <f t="shared" si="552"/>
        <v>#DIV/0!</v>
      </c>
      <c r="BU805" s="161" t="e">
        <f t="shared" si="553"/>
        <v>#DIV/0!</v>
      </c>
      <c r="BV805" s="161" t="e">
        <f t="shared" si="554"/>
        <v>#DIV/0!</v>
      </c>
      <c r="BW805" s="161" t="e">
        <f t="shared" si="555"/>
        <v>#DIV/0!</v>
      </c>
      <c r="BX805" s="107">
        <f t="shared" si="556"/>
        <v>0</v>
      </c>
      <c r="BZ805" s="40" t="e">
        <f>VLOOKUP(I805,Lists!$D$2:$D$19,1,FALSE)</f>
        <v>#N/A</v>
      </c>
      <c r="CA805" s="40" t="e">
        <f>VLOOKUP($I805,Blends!$B$2:$B$115,1,FALSE)</f>
        <v>#N/A</v>
      </c>
      <c r="CC805" s="218">
        <f>ROUND(IF($I805="Other HFC Blend",(Z805*$L805*SUMIF(Lists!$E$2:$E$133,'Quarterly Information'!$K805,Exchange_Value)+Z805*$N805*SUMIF(Lists!$E$2:$E$133,'Quarterly Information'!$M805,Exchange_Value)+Z805*$P805*SUMIF(Lists!$E$2:$E$133,'Quarterly Information'!$O805,Exchange_Value)+Z805*$R805*SUMIF(Lists!$E$2:$E$133,'Quarterly Information'!$Q805,Exchange_Value)+Z805*$T805*SUMIF(Lists!$E$2:$E$133,'Quarterly Information'!$S805,Exchange_Value))/1000,Z805*SUMIF(Lists!$E$2:$E$133,$I805,Exchange_Value)/1000),1)</f>
        <v>0</v>
      </c>
      <c r="CD805" s="218">
        <f>ROUND(IF($I805="Other HFC Blend",(AA805*$L805*SUMIF(Lists!$E$2:$E$133,'Quarterly Information'!$K805,Exchange_Value)+AA805*$N805*SUMIF(Lists!$E$2:$E$133,'Quarterly Information'!$M805,Exchange_Value)+AA805*$P805*SUMIF(Lists!$E$2:$E$133,'Quarterly Information'!$O805,Exchange_Value)+AA805*$R805*SUMIF(Lists!$E$2:$E$133,'Quarterly Information'!$Q805,Exchange_Value)+AA805*$T805*SUMIF(Lists!$E$2:$E$133,'Quarterly Information'!$S805,Exchange_Value))/1000,AA805*SUMIF(Lists!$E$2:$E$133,$I805,Exchange_Value)/1000),1)</f>
        <v>0</v>
      </c>
      <c r="CE805" s="218">
        <f>ROUND(IF($I805="Other HFC Blend",(AB805*$L805*SUMIF(Lists!$E$2:$E$133,'Quarterly Information'!$K805,Exchange_Value)+AB805*$N805*SUMIF(Lists!$E$2:$E$133,'Quarterly Information'!$M805,Exchange_Value)+AB805*$P805*SUMIF(Lists!$E$2:$E$133,'Quarterly Information'!$O805,Exchange_Value)+AB805*$R805*SUMIF(Lists!$E$2:$E$133,'Quarterly Information'!$Q805,Exchange_Value)+AB805*$T805*SUMIF(Lists!$E$2:$E$133,'Quarterly Information'!$S805,Exchange_Value))/1000,AB805*SUMIF(Lists!$E$2:$E$133,$I805,Exchange_Value)/1000),1)</f>
        <v>0</v>
      </c>
      <c r="CF805" s="218">
        <f>ROUND(IF($I805="Other HFC Blend",(AC805*$L805*SUMIF(Lists!$E$2:$E$133,'Quarterly Information'!$K805,Exchange_Value)+AC805*$N805*SUMIF(Lists!$E$2:$E$133,'Quarterly Information'!$M805,Exchange_Value)+AC805*$P805*SUMIF(Lists!$E$2:$E$133,'Quarterly Information'!$O805,Exchange_Value)+AC805*$R805*SUMIF(Lists!$E$2:$E$133,'Quarterly Information'!$Q805,Exchange_Value)+AC805*$T805*SUMIF(Lists!$E$2:$E$133,'Quarterly Information'!$S805,Exchange_Value))/1000,AC805*SUMIF(Lists!$E$2:$E$133,$I805,Exchange_Value)/1000),1)</f>
        <v>0</v>
      </c>
      <c r="CG805" s="218">
        <f>ROUND(IF($I805="Other HFC Blend",(AD805*$L805*SUMIF(Lists!$E$2:$E$133,'Quarterly Information'!$K805,Exchange_Value)+AD805*$N805*SUMIF(Lists!$E$2:$E$133,'Quarterly Information'!$M805,Exchange_Value)+AD805*$P805*SUMIF(Lists!$E$2:$E$133,'Quarterly Information'!$O805,Exchange_Value)+AD805*$R805*SUMIF(Lists!$E$2:$E$133,'Quarterly Information'!$Q805,Exchange_Value)+AD805*$T805*SUMIF(Lists!$E$2:$E$133,'Quarterly Information'!$S805,Exchange_Value))/1000,AD805*SUMIF(Lists!$E$2:$E$133,$I805,Exchange_Value)/1000),1)</f>
        <v>0</v>
      </c>
      <c r="CH805" s="218">
        <f>ROUND(IF($I805="Other HFC Blend",(AE805*$L805*SUMIF(Lists!$E$2:$E$133,'Quarterly Information'!$K805,Exchange_Value)+AE805*$N805*SUMIF(Lists!$E$2:$E$133,'Quarterly Information'!$M805,Exchange_Value)+AE805*$P805*SUMIF(Lists!$E$2:$E$133,'Quarterly Information'!$O805,Exchange_Value)+AE805*$R805*SUMIF(Lists!$E$2:$E$133,'Quarterly Information'!$Q805,Exchange_Value)+AE805*$T805*SUMIF(Lists!$E$2:$E$133,'Quarterly Information'!$S805,Exchange_Value))/1000,AE805*SUMIF(Lists!$E$2:$E$133,$I805,Exchange_Value)/1000),1)</f>
        <v>0</v>
      </c>
      <c r="CI805" s="218">
        <f>ROUND(IF($I805="Other HFC Blend",(AF805*$L805*SUMIF(Lists!$E$2:$E$133,'Quarterly Information'!$K805,Exchange_Value)+AF805*$N805*SUMIF(Lists!$E$2:$E$133,'Quarterly Information'!$M805,Exchange_Value)+AF805*$P805*SUMIF(Lists!$E$2:$E$133,'Quarterly Information'!$O805,Exchange_Value)+AF805*$R805*SUMIF(Lists!$E$2:$E$133,'Quarterly Information'!$Q805,Exchange_Value)+AF805*$T805*SUMIF(Lists!$E$2:$E$133,'Quarterly Information'!$S805,Exchange_Value))/1000,AF805*SUMIF(Lists!$E$2:$E$133,$I805,Exchange_Value)/1000),1)</f>
        <v>0</v>
      </c>
    </row>
    <row r="806" spans="1:87" ht="14" x14ac:dyDescent="0.25">
      <c r="A806" s="39">
        <v>764</v>
      </c>
      <c r="B806" s="90" t="str">
        <f t="shared" si="514"/>
        <v/>
      </c>
      <c r="C806" s="159"/>
      <c r="D806" s="91"/>
      <c r="E806" s="174"/>
      <c r="F806" s="92"/>
      <c r="G806" s="93"/>
      <c r="H806" s="94"/>
      <c r="I806" s="92"/>
      <c r="J806" s="200"/>
      <c r="K806" s="210"/>
      <c r="L806" s="95"/>
      <c r="M806" s="92"/>
      <c r="N806" s="95"/>
      <c r="O806" s="92"/>
      <c r="P806" s="95"/>
      <c r="Q806" s="128"/>
      <c r="R806" s="95"/>
      <c r="S806" s="128"/>
      <c r="T806" s="211"/>
      <c r="U806" s="203"/>
      <c r="V806" s="92"/>
      <c r="W806" s="96"/>
      <c r="X806" s="92"/>
      <c r="Y806" s="220"/>
      <c r="Z806" s="226"/>
      <c r="AA806" s="165"/>
      <c r="AB806" s="165"/>
      <c r="AC806" s="165"/>
      <c r="AD806" s="165"/>
      <c r="AE806" s="165"/>
      <c r="AF806" s="168"/>
      <c r="AG806"/>
      <c r="AH806" s="107">
        <f t="shared" si="516"/>
        <v>0</v>
      </c>
      <c r="AI806" s="107">
        <f t="shared" si="517"/>
        <v>0</v>
      </c>
      <c r="AJ806" s="107">
        <f t="shared" si="518"/>
        <v>0</v>
      </c>
      <c r="AK806" s="107">
        <f t="shared" si="519"/>
        <v>0</v>
      </c>
      <c r="AL806" s="107">
        <f t="shared" si="520"/>
        <v>0</v>
      </c>
      <c r="AM806" s="107">
        <f t="shared" si="515"/>
        <v>0</v>
      </c>
      <c r="AO806" s="161" t="e">
        <f t="shared" si="521"/>
        <v>#DIV/0!</v>
      </c>
      <c r="AP806" s="161" t="e">
        <f t="shared" si="522"/>
        <v>#DIV/0!</v>
      </c>
      <c r="AQ806" s="161" t="e">
        <f t="shared" si="523"/>
        <v>#DIV/0!</v>
      </c>
      <c r="AR806" s="161" t="e">
        <f t="shared" si="524"/>
        <v>#DIV/0!</v>
      </c>
      <c r="AS806" s="161" t="e">
        <f t="shared" si="525"/>
        <v>#DIV/0!</v>
      </c>
      <c r="AT806" s="107">
        <f t="shared" si="526"/>
        <v>0</v>
      </c>
      <c r="AU806" s="161" t="e">
        <f t="shared" si="527"/>
        <v>#DIV/0!</v>
      </c>
      <c r="AV806" s="161" t="e">
        <f t="shared" si="528"/>
        <v>#DIV/0!</v>
      </c>
      <c r="AW806" s="161" t="e">
        <f t="shared" si="529"/>
        <v>#DIV/0!</v>
      </c>
      <c r="AX806" s="161" t="e">
        <f t="shared" si="530"/>
        <v>#DIV/0!</v>
      </c>
      <c r="AY806" s="161" t="e">
        <f t="shared" si="531"/>
        <v>#DIV/0!</v>
      </c>
      <c r="AZ806" s="107">
        <f t="shared" si="532"/>
        <v>0</v>
      </c>
      <c r="BA806" s="161" t="e">
        <f t="shared" si="533"/>
        <v>#DIV/0!</v>
      </c>
      <c r="BB806" s="161" t="e">
        <f t="shared" si="534"/>
        <v>#DIV/0!</v>
      </c>
      <c r="BC806" s="161" t="e">
        <f t="shared" si="535"/>
        <v>#DIV/0!</v>
      </c>
      <c r="BD806" s="161" t="e">
        <f t="shared" si="536"/>
        <v>#DIV/0!</v>
      </c>
      <c r="BE806" s="161" t="e">
        <f t="shared" si="537"/>
        <v>#DIV/0!</v>
      </c>
      <c r="BF806" s="107">
        <f t="shared" si="538"/>
        <v>0</v>
      </c>
      <c r="BG806" s="161" t="e">
        <f t="shared" si="539"/>
        <v>#DIV/0!</v>
      </c>
      <c r="BH806" s="161" t="e">
        <f t="shared" si="540"/>
        <v>#DIV/0!</v>
      </c>
      <c r="BI806" s="161" t="e">
        <f t="shared" si="541"/>
        <v>#DIV/0!</v>
      </c>
      <c r="BJ806" s="161" t="e">
        <f t="shared" si="542"/>
        <v>#DIV/0!</v>
      </c>
      <c r="BK806" s="161" t="e">
        <f t="shared" si="543"/>
        <v>#DIV/0!</v>
      </c>
      <c r="BL806" s="107">
        <f t="shared" si="544"/>
        <v>0</v>
      </c>
      <c r="BM806" s="161" t="e">
        <f t="shared" si="545"/>
        <v>#DIV/0!</v>
      </c>
      <c r="BN806" s="161" t="e">
        <f t="shared" si="546"/>
        <v>#DIV/0!</v>
      </c>
      <c r="BO806" s="161" t="e">
        <f t="shared" si="547"/>
        <v>#DIV/0!</v>
      </c>
      <c r="BP806" s="161" t="e">
        <f t="shared" si="548"/>
        <v>#DIV/0!</v>
      </c>
      <c r="BQ806" s="161" t="e">
        <f t="shared" si="549"/>
        <v>#DIV/0!</v>
      </c>
      <c r="BR806" s="107">
        <f t="shared" si="550"/>
        <v>0</v>
      </c>
      <c r="BS806" s="161" t="e">
        <f t="shared" si="551"/>
        <v>#DIV/0!</v>
      </c>
      <c r="BT806" s="161" t="e">
        <f t="shared" si="552"/>
        <v>#DIV/0!</v>
      </c>
      <c r="BU806" s="161" t="e">
        <f t="shared" si="553"/>
        <v>#DIV/0!</v>
      </c>
      <c r="BV806" s="161" t="e">
        <f t="shared" si="554"/>
        <v>#DIV/0!</v>
      </c>
      <c r="BW806" s="161" t="e">
        <f t="shared" si="555"/>
        <v>#DIV/0!</v>
      </c>
      <c r="BX806" s="107">
        <f t="shared" si="556"/>
        <v>0</v>
      </c>
      <c r="BZ806" s="40" t="e">
        <f>VLOOKUP(I806,Lists!$D$2:$D$19,1,FALSE)</f>
        <v>#N/A</v>
      </c>
      <c r="CA806" s="40" t="e">
        <f>VLOOKUP($I806,Blends!$B$2:$B$115,1,FALSE)</f>
        <v>#N/A</v>
      </c>
      <c r="CC806" s="218">
        <f>ROUND(IF($I806="Other HFC Blend",(Z806*$L806*SUMIF(Lists!$E$2:$E$133,'Quarterly Information'!$K806,Exchange_Value)+Z806*$N806*SUMIF(Lists!$E$2:$E$133,'Quarterly Information'!$M806,Exchange_Value)+Z806*$P806*SUMIF(Lists!$E$2:$E$133,'Quarterly Information'!$O806,Exchange_Value)+Z806*$R806*SUMIF(Lists!$E$2:$E$133,'Quarterly Information'!$Q806,Exchange_Value)+Z806*$T806*SUMIF(Lists!$E$2:$E$133,'Quarterly Information'!$S806,Exchange_Value))/1000,Z806*SUMIF(Lists!$E$2:$E$133,$I806,Exchange_Value)/1000),1)</f>
        <v>0</v>
      </c>
      <c r="CD806" s="218">
        <f>ROUND(IF($I806="Other HFC Blend",(AA806*$L806*SUMIF(Lists!$E$2:$E$133,'Quarterly Information'!$K806,Exchange_Value)+AA806*$N806*SUMIF(Lists!$E$2:$E$133,'Quarterly Information'!$M806,Exchange_Value)+AA806*$P806*SUMIF(Lists!$E$2:$E$133,'Quarterly Information'!$O806,Exchange_Value)+AA806*$R806*SUMIF(Lists!$E$2:$E$133,'Quarterly Information'!$Q806,Exchange_Value)+AA806*$T806*SUMIF(Lists!$E$2:$E$133,'Quarterly Information'!$S806,Exchange_Value))/1000,AA806*SUMIF(Lists!$E$2:$E$133,$I806,Exchange_Value)/1000),1)</f>
        <v>0</v>
      </c>
      <c r="CE806" s="218">
        <f>ROUND(IF($I806="Other HFC Blend",(AB806*$L806*SUMIF(Lists!$E$2:$E$133,'Quarterly Information'!$K806,Exchange_Value)+AB806*$N806*SUMIF(Lists!$E$2:$E$133,'Quarterly Information'!$M806,Exchange_Value)+AB806*$P806*SUMIF(Lists!$E$2:$E$133,'Quarterly Information'!$O806,Exchange_Value)+AB806*$R806*SUMIF(Lists!$E$2:$E$133,'Quarterly Information'!$Q806,Exchange_Value)+AB806*$T806*SUMIF(Lists!$E$2:$E$133,'Quarterly Information'!$S806,Exchange_Value))/1000,AB806*SUMIF(Lists!$E$2:$E$133,$I806,Exchange_Value)/1000),1)</f>
        <v>0</v>
      </c>
      <c r="CF806" s="218">
        <f>ROUND(IF($I806="Other HFC Blend",(AC806*$L806*SUMIF(Lists!$E$2:$E$133,'Quarterly Information'!$K806,Exchange_Value)+AC806*$N806*SUMIF(Lists!$E$2:$E$133,'Quarterly Information'!$M806,Exchange_Value)+AC806*$P806*SUMIF(Lists!$E$2:$E$133,'Quarterly Information'!$O806,Exchange_Value)+AC806*$R806*SUMIF(Lists!$E$2:$E$133,'Quarterly Information'!$Q806,Exchange_Value)+AC806*$T806*SUMIF(Lists!$E$2:$E$133,'Quarterly Information'!$S806,Exchange_Value))/1000,AC806*SUMIF(Lists!$E$2:$E$133,$I806,Exchange_Value)/1000),1)</f>
        <v>0</v>
      </c>
      <c r="CG806" s="218">
        <f>ROUND(IF($I806="Other HFC Blend",(AD806*$L806*SUMIF(Lists!$E$2:$E$133,'Quarterly Information'!$K806,Exchange_Value)+AD806*$N806*SUMIF(Lists!$E$2:$E$133,'Quarterly Information'!$M806,Exchange_Value)+AD806*$P806*SUMIF(Lists!$E$2:$E$133,'Quarterly Information'!$O806,Exchange_Value)+AD806*$R806*SUMIF(Lists!$E$2:$E$133,'Quarterly Information'!$Q806,Exchange_Value)+AD806*$T806*SUMIF(Lists!$E$2:$E$133,'Quarterly Information'!$S806,Exchange_Value))/1000,AD806*SUMIF(Lists!$E$2:$E$133,$I806,Exchange_Value)/1000),1)</f>
        <v>0</v>
      </c>
      <c r="CH806" s="218">
        <f>ROUND(IF($I806="Other HFC Blend",(AE806*$L806*SUMIF(Lists!$E$2:$E$133,'Quarterly Information'!$K806,Exchange_Value)+AE806*$N806*SUMIF(Lists!$E$2:$E$133,'Quarterly Information'!$M806,Exchange_Value)+AE806*$P806*SUMIF(Lists!$E$2:$E$133,'Quarterly Information'!$O806,Exchange_Value)+AE806*$R806*SUMIF(Lists!$E$2:$E$133,'Quarterly Information'!$Q806,Exchange_Value)+AE806*$T806*SUMIF(Lists!$E$2:$E$133,'Quarterly Information'!$S806,Exchange_Value))/1000,AE806*SUMIF(Lists!$E$2:$E$133,$I806,Exchange_Value)/1000),1)</f>
        <v>0</v>
      </c>
      <c r="CI806" s="218">
        <f>ROUND(IF($I806="Other HFC Blend",(AF806*$L806*SUMIF(Lists!$E$2:$E$133,'Quarterly Information'!$K806,Exchange_Value)+AF806*$N806*SUMIF(Lists!$E$2:$E$133,'Quarterly Information'!$M806,Exchange_Value)+AF806*$P806*SUMIF(Lists!$E$2:$E$133,'Quarterly Information'!$O806,Exchange_Value)+AF806*$R806*SUMIF(Lists!$E$2:$E$133,'Quarterly Information'!$Q806,Exchange_Value)+AF806*$T806*SUMIF(Lists!$E$2:$E$133,'Quarterly Information'!$S806,Exchange_Value))/1000,AF806*SUMIF(Lists!$E$2:$E$133,$I806,Exchange_Value)/1000),1)</f>
        <v>0</v>
      </c>
    </row>
    <row r="807" spans="1:87" ht="14" x14ac:dyDescent="0.25">
      <c r="A807" s="39">
        <v>765</v>
      </c>
      <c r="B807" s="90" t="str">
        <f t="shared" si="514"/>
        <v/>
      </c>
      <c r="C807" s="159"/>
      <c r="D807" s="91"/>
      <c r="E807" s="174"/>
      <c r="F807" s="92"/>
      <c r="G807" s="93"/>
      <c r="H807" s="94"/>
      <c r="I807" s="92"/>
      <c r="J807" s="200"/>
      <c r="K807" s="210"/>
      <c r="L807" s="95"/>
      <c r="M807" s="92"/>
      <c r="N807" s="95"/>
      <c r="O807" s="92"/>
      <c r="P807" s="95"/>
      <c r="Q807" s="128"/>
      <c r="R807" s="95"/>
      <c r="S807" s="128"/>
      <c r="T807" s="211"/>
      <c r="U807" s="203"/>
      <c r="V807" s="92"/>
      <c r="W807" s="96"/>
      <c r="X807" s="92"/>
      <c r="Y807" s="220"/>
      <c r="Z807" s="226"/>
      <c r="AA807" s="165"/>
      <c r="AB807" s="165"/>
      <c r="AC807" s="165"/>
      <c r="AD807" s="165"/>
      <c r="AE807" s="165"/>
      <c r="AF807" s="168"/>
      <c r="AG807"/>
      <c r="AH807" s="107">
        <f t="shared" si="516"/>
        <v>0</v>
      </c>
      <c r="AI807" s="107">
        <f t="shared" si="517"/>
        <v>0</v>
      </c>
      <c r="AJ807" s="107">
        <f t="shared" si="518"/>
        <v>0</v>
      </c>
      <c r="AK807" s="107">
        <f t="shared" si="519"/>
        <v>0</v>
      </c>
      <c r="AL807" s="107">
        <f t="shared" si="520"/>
        <v>0</v>
      </c>
      <c r="AM807" s="107">
        <f t="shared" si="515"/>
        <v>0</v>
      </c>
      <c r="AO807" s="161" t="e">
        <f t="shared" si="521"/>
        <v>#DIV/0!</v>
      </c>
      <c r="AP807" s="161" t="e">
        <f t="shared" si="522"/>
        <v>#DIV/0!</v>
      </c>
      <c r="AQ807" s="161" t="e">
        <f t="shared" si="523"/>
        <v>#DIV/0!</v>
      </c>
      <c r="AR807" s="161" t="e">
        <f t="shared" si="524"/>
        <v>#DIV/0!</v>
      </c>
      <c r="AS807" s="161" t="e">
        <f t="shared" si="525"/>
        <v>#DIV/0!</v>
      </c>
      <c r="AT807" s="107">
        <f t="shared" si="526"/>
        <v>0</v>
      </c>
      <c r="AU807" s="161" t="e">
        <f t="shared" si="527"/>
        <v>#DIV/0!</v>
      </c>
      <c r="AV807" s="161" t="e">
        <f t="shared" si="528"/>
        <v>#DIV/0!</v>
      </c>
      <c r="AW807" s="161" t="e">
        <f t="shared" si="529"/>
        <v>#DIV/0!</v>
      </c>
      <c r="AX807" s="161" t="e">
        <f t="shared" si="530"/>
        <v>#DIV/0!</v>
      </c>
      <c r="AY807" s="161" t="e">
        <f t="shared" si="531"/>
        <v>#DIV/0!</v>
      </c>
      <c r="AZ807" s="107">
        <f t="shared" si="532"/>
        <v>0</v>
      </c>
      <c r="BA807" s="161" t="e">
        <f t="shared" si="533"/>
        <v>#DIV/0!</v>
      </c>
      <c r="BB807" s="161" t="e">
        <f t="shared" si="534"/>
        <v>#DIV/0!</v>
      </c>
      <c r="BC807" s="161" t="e">
        <f t="shared" si="535"/>
        <v>#DIV/0!</v>
      </c>
      <c r="BD807" s="161" t="e">
        <f t="shared" si="536"/>
        <v>#DIV/0!</v>
      </c>
      <c r="BE807" s="161" t="e">
        <f t="shared" si="537"/>
        <v>#DIV/0!</v>
      </c>
      <c r="BF807" s="107">
        <f t="shared" si="538"/>
        <v>0</v>
      </c>
      <c r="BG807" s="161" t="e">
        <f t="shared" si="539"/>
        <v>#DIV/0!</v>
      </c>
      <c r="BH807" s="161" t="e">
        <f t="shared" si="540"/>
        <v>#DIV/0!</v>
      </c>
      <c r="BI807" s="161" t="e">
        <f t="shared" si="541"/>
        <v>#DIV/0!</v>
      </c>
      <c r="BJ807" s="161" t="e">
        <f t="shared" si="542"/>
        <v>#DIV/0!</v>
      </c>
      <c r="BK807" s="161" t="e">
        <f t="shared" si="543"/>
        <v>#DIV/0!</v>
      </c>
      <c r="BL807" s="107">
        <f t="shared" si="544"/>
        <v>0</v>
      </c>
      <c r="BM807" s="161" t="e">
        <f t="shared" si="545"/>
        <v>#DIV/0!</v>
      </c>
      <c r="BN807" s="161" t="e">
        <f t="shared" si="546"/>
        <v>#DIV/0!</v>
      </c>
      <c r="BO807" s="161" t="e">
        <f t="shared" si="547"/>
        <v>#DIV/0!</v>
      </c>
      <c r="BP807" s="161" t="e">
        <f t="shared" si="548"/>
        <v>#DIV/0!</v>
      </c>
      <c r="BQ807" s="161" t="e">
        <f t="shared" si="549"/>
        <v>#DIV/0!</v>
      </c>
      <c r="BR807" s="107">
        <f t="shared" si="550"/>
        <v>0</v>
      </c>
      <c r="BS807" s="161" t="e">
        <f t="shared" si="551"/>
        <v>#DIV/0!</v>
      </c>
      <c r="BT807" s="161" t="e">
        <f t="shared" si="552"/>
        <v>#DIV/0!</v>
      </c>
      <c r="BU807" s="161" t="e">
        <f t="shared" si="553"/>
        <v>#DIV/0!</v>
      </c>
      <c r="BV807" s="161" t="e">
        <f t="shared" si="554"/>
        <v>#DIV/0!</v>
      </c>
      <c r="BW807" s="161" t="e">
        <f t="shared" si="555"/>
        <v>#DIV/0!</v>
      </c>
      <c r="BX807" s="107">
        <f t="shared" si="556"/>
        <v>0</v>
      </c>
      <c r="BZ807" s="40" t="e">
        <f>VLOOKUP(I807,Lists!$D$2:$D$19,1,FALSE)</f>
        <v>#N/A</v>
      </c>
      <c r="CA807" s="40" t="e">
        <f>VLOOKUP($I807,Blends!$B$2:$B$115,1,FALSE)</f>
        <v>#N/A</v>
      </c>
      <c r="CC807" s="218">
        <f>ROUND(IF($I807="Other HFC Blend",(Z807*$L807*SUMIF(Lists!$E$2:$E$133,'Quarterly Information'!$K807,Exchange_Value)+Z807*$N807*SUMIF(Lists!$E$2:$E$133,'Quarterly Information'!$M807,Exchange_Value)+Z807*$P807*SUMIF(Lists!$E$2:$E$133,'Quarterly Information'!$O807,Exchange_Value)+Z807*$R807*SUMIF(Lists!$E$2:$E$133,'Quarterly Information'!$Q807,Exchange_Value)+Z807*$T807*SUMIF(Lists!$E$2:$E$133,'Quarterly Information'!$S807,Exchange_Value))/1000,Z807*SUMIF(Lists!$E$2:$E$133,$I807,Exchange_Value)/1000),1)</f>
        <v>0</v>
      </c>
      <c r="CD807" s="218">
        <f>ROUND(IF($I807="Other HFC Blend",(AA807*$L807*SUMIF(Lists!$E$2:$E$133,'Quarterly Information'!$K807,Exchange_Value)+AA807*$N807*SUMIF(Lists!$E$2:$E$133,'Quarterly Information'!$M807,Exchange_Value)+AA807*$P807*SUMIF(Lists!$E$2:$E$133,'Quarterly Information'!$O807,Exchange_Value)+AA807*$R807*SUMIF(Lists!$E$2:$E$133,'Quarterly Information'!$Q807,Exchange_Value)+AA807*$T807*SUMIF(Lists!$E$2:$E$133,'Quarterly Information'!$S807,Exchange_Value))/1000,AA807*SUMIF(Lists!$E$2:$E$133,$I807,Exchange_Value)/1000),1)</f>
        <v>0</v>
      </c>
      <c r="CE807" s="218">
        <f>ROUND(IF($I807="Other HFC Blend",(AB807*$L807*SUMIF(Lists!$E$2:$E$133,'Quarterly Information'!$K807,Exchange_Value)+AB807*$N807*SUMIF(Lists!$E$2:$E$133,'Quarterly Information'!$M807,Exchange_Value)+AB807*$P807*SUMIF(Lists!$E$2:$E$133,'Quarterly Information'!$O807,Exchange_Value)+AB807*$R807*SUMIF(Lists!$E$2:$E$133,'Quarterly Information'!$Q807,Exchange_Value)+AB807*$T807*SUMIF(Lists!$E$2:$E$133,'Quarterly Information'!$S807,Exchange_Value))/1000,AB807*SUMIF(Lists!$E$2:$E$133,$I807,Exchange_Value)/1000),1)</f>
        <v>0</v>
      </c>
      <c r="CF807" s="218">
        <f>ROUND(IF($I807="Other HFC Blend",(AC807*$L807*SUMIF(Lists!$E$2:$E$133,'Quarterly Information'!$K807,Exchange_Value)+AC807*$N807*SUMIF(Lists!$E$2:$E$133,'Quarterly Information'!$M807,Exchange_Value)+AC807*$P807*SUMIF(Lists!$E$2:$E$133,'Quarterly Information'!$O807,Exchange_Value)+AC807*$R807*SUMIF(Lists!$E$2:$E$133,'Quarterly Information'!$Q807,Exchange_Value)+AC807*$T807*SUMIF(Lists!$E$2:$E$133,'Quarterly Information'!$S807,Exchange_Value))/1000,AC807*SUMIF(Lists!$E$2:$E$133,$I807,Exchange_Value)/1000),1)</f>
        <v>0</v>
      </c>
      <c r="CG807" s="218">
        <f>ROUND(IF($I807="Other HFC Blend",(AD807*$L807*SUMIF(Lists!$E$2:$E$133,'Quarterly Information'!$K807,Exchange_Value)+AD807*$N807*SUMIF(Lists!$E$2:$E$133,'Quarterly Information'!$M807,Exchange_Value)+AD807*$P807*SUMIF(Lists!$E$2:$E$133,'Quarterly Information'!$O807,Exchange_Value)+AD807*$R807*SUMIF(Lists!$E$2:$E$133,'Quarterly Information'!$Q807,Exchange_Value)+AD807*$T807*SUMIF(Lists!$E$2:$E$133,'Quarterly Information'!$S807,Exchange_Value))/1000,AD807*SUMIF(Lists!$E$2:$E$133,$I807,Exchange_Value)/1000),1)</f>
        <v>0</v>
      </c>
      <c r="CH807" s="218">
        <f>ROUND(IF($I807="Other HFC Blend",(AE807*$L807*SUMIF(Lists!$E$2:$E$133,'Quarterly Information'!$K807,Exchange_Value)+AE807*$N807*SUMIF(Lists!$E$2:$E$133,'Quarterly Information'!$M807,Exchange_Value)+AE807*$P807*SUMIF(Lists!$E$2:$E$133,'Quarterly Information'!$O807,Exchange_Value)+AE807*$R807*SUMIF(Lists!$E$2:$E$133,'Quarterly Information'!$Q807,Exchange_Value)+AE807*$T807*SUMIF(Lists!$E$2:$E$133,'Quarterly Information'!$S807,Exchange_Value))/1000,AE807*SUMIF(Lists!$E$2:$E$133,$I807,Exchange_Value)/1000),1)</f>
        <v>0</v>
      </c>
      <c r="CI807" s="218">
        <f>ROUND(IF($I807="Other HFC Blend",(AF807*$L807*SUMIF(Lists!$E$2:$E$133,'Quarterly Information'!$K807,Exchange_Value)+AF807*$N807*SUMIF(Lists!$E$2:$E$133,'Quarterly Information'!$M807,Exchange_Value)+AF807*$P807*SUMIF(Lists!$E$2:$E$133,'Quarterly Information'!$O807,Exchange_Value)+AF807*$R807*SUMIF(Lists!$E$2:$E$133,'Quarterly Information'!$Q807,Exchange_Value)+AF807*$T807*SUMIF(Lists!$E$2:$E$133,'Quarterly Information'!$S807,Exchange_Value))/1000,AF807*SUMIF(Lists!$E$2:$E$133,$I807,Exchange_Value)/1000),1)</f>
        <v>0</v>
      </c>
    </row>
    <row r="808" spans="1:87" ht="14" x14ac:dyDescent="0.25">
      <c r="A808" s="39">
        <v>766</v>
      </c>
      <c r="B808" s="90" t="str">
        <f t="shared" si="514"/>
        <v/>
      </c>
      <c r="C808" s="159"/>
      <c r="D808" s="91"/>
      <c r="E808" s="174"/>
      <c r="F808" s="92"/>
      <c r="G808" s="93"/>
      <c r="H808" s="94"/>
      <c r="I808" s="92"/>
      <c r="J808" s="200"/>
      <c r="K808" s="210"/>
      <c r="L808" s="95"/>
      <c r="M808" s="92"/>
      <c r="N808" s="95"/>
      <c r="O808" s="92"/>
      <c r="P808" s="95"/>
      <c r="Q808" s="128"/>
      <c r="R808" s="95"/>
      <c r="S808" s="128"/>
      <c r="T808" s="211"/>
      <c r="U808" s="203"/>
      <c r="V808" s="92"/>
      <c r="W808" s="96"/>
      <c r="X808" s="92"/>
      <c r="Y808" s="220"/>
      <c r="Z808" s="226"/>
      <c r="AA808" s="165"/>
      <c r="AB808" s="165"/>
      <c r="AC808" s="165"/>
      <c r="AD808" s="165"/>
      <c r="AE808" s="165"/>
      <c r="AF808" s="168"/>
      <c r="AG808"/>
      <c r="AH808" s="107">
        <f t="shared" si="516"/>
        <v>0</v>
      </c>
      <c r="AI808" s="107">
        <f t="shared" si="517"/>
        <v>0</v>
      </c>
      <c r="AJ808" s="107">
        <f t="shared" si="518"/>
        <v>0</v>
      </c>
      <c r="AK808" s="107">
        <f t="shared" si="519"/>
        <v>0</v>
      </c>
      <c r="AL808" s="107">
        <f t="shared" si="520"/>
        <v>0</v>
      </c>
      <c r="AM808" s="107">
        <f t="shared" si="515"/>
        <v>0</v>
      </c>
      <c r="AO808" s="161" t="e">
        <f t="shared" si="521"/>
        <v>#DIV/0!</v>
      </c>
      <c r="AP808" s="161" t="e">
        <f t="shared" si="522"/>
        <v>#DIV/0!</v>
      </c>
      <c r="AQ808" s="161" t="e">
        <f t="shared" si="523"/>
        <v>#DIV/0!</v>
      </c>
      <c r="AR808" s="161" t="e">
        <f t="shared" si="524"/>
        <v>#DIV/0!</v>
      </c>
      <c r="AS808" s="161" t="e">
        <f t="shared" si="525"/>
        <v>#DIV/0!</v>
      </c>
      <c r="AT808" s="107">
        <f t="shared" si="526"/>
        <v>0</v>
      </c>
      <c r="AU808" s="161" t="e">
        <f t="shared" si="527"/>
        <v>#DIV/0!</v>
      </c>
      <c r="AV808" s="161" t="e">
        <f t="shared" si="528"/>
        <v>#DIV/0!</v>
      </c>
      <c r="AW808" s="161" t="e">
        <f t="shared" si="529"/>
        <v>#DIV/0!</v>
      </c>
      <c r="AX808" s="161" t="e">
        <f t="shared" si="530"/>
        <v>#DIV/0!</v>
      </c>
      <c r="AY808" s="161" t="e">
        <f t="shared" si="531"/>
        <v>#DIV/0!</v>
      </c>
      <c r="AZ808" s="107">
        <f t="shared" si="532"/>
        <v>0</v>
      </c>
      <c r="BA808" s="161" t="e">
        <f t="shared" si="533"/>
        <v>#DIV/0!</v>
      </c>
      <c r="BB808" s="161" t="e">
        <f t="shared" si="534"/>
        <v>#DIV/0!</v>
      </c>
      <c r="BC808" s="161" t="e">
        <f t="shared" si="535"/>
        <v>#DIV/0!</v>
      </c>
      <c r="BD808" s="161" t="e">
        <f t="shared" si="536"/>
        <v>#DIV/0!</v>
      </c>
      <c r="BE808" s="161" t="e">
        <f t="shared" si="537"/>
        <v>#DIV/0!</v>
      </c>
      <c r="BF808" s="107">
        <f t="shared" si="538"/>
        <v>0</v>
      </c>
      <c r="BG808" s="161" t="e">
        <f t="shared" si="539"/>
        <v>#DIV/0!</v>
      </c>
      <c r="BH808" s="161" t="e">
        <f t="shared" si="540"/>
        <v>#DIV/0!</v>
      </c>
      <c r="BI808" s="161" t="e">
        <f t="shared" si="541"/>
        <v>#DIV/0!</v>
      </c>
      <c r="BJ808" s="161" t="e">
        <f t="shared" si="542"/>
        <v>#DIV/0!</v>
      </c>
      <c r="BK808" s="161" t="e">
        <f t="shared" si="543"/>
        <v>#DIV/0!</v>
      </c>
      <c r="BL808" s="107">
        <f t="shared" si="544"/>
        <v>0</v>
      </c>
      <c r="BM808" s="161" t="e">
        <f t="shared" si="545"/>
        <v>#DIV/0!</v>
      </c>
      <c r="BN808" s="161" t="e">
        <f t="shared" si="546"/>
        <v>#DIV/0!</v>
      </c>
      <c r="BO808" s="161" t="e">
        <f t="shared" si="547"/>
        <v>#DIV/0!</v>
      </c>
      <c r="BP808" s="161" t="e">
        <f t="shared" si="548"/>
        <v>#DIV/0!</v>
      </c>
      <c r="BQ808" s="161" t="e">
        <f t="shared" si="549"/>
        <v>#DIV/0!</v>
      </c>
      <c r="BR808" s="107">
        <f t="shared" si="550"/>
        <v>0</v>
      </c>
      <c r="BS808" s="161" t="e">
        <f t="shared" si="551"/>
        <v>#DIV/0!</v>
      </c>
      <c r="BT808" s="161" t="e">
        <f t="shared" si="552"/>
        <v>#DIV/0!</v>
      </c>
      <c r="BU808" s="161" t="e">
        <f t="shared" si="553"/>
        <v>#DIV/0!</v>
      </c>
      <c r="BV808" s="161" t="e">
        <f t="shared" si="554"/>
        <v>#DIV/0!</v>
      </c>
      <c r="BW808" s="161" t="e">
        <f t="shared" si="555"/>
        <v>#DIV/0!</v>
      </c>
      <c r="BX808" s="107">
        <f t="shared" si="556"/>
        <v>0</v>
      </c>
      <c r="BZ808" s="40" t="e">
        <f>VLOOKUP(I808,Lists!$D$2:$D$19,1,FALSE)</f>
        <v>#N/A</v>
      </c>
      <c r="CA808" s="40" t="e">
        <f>VLOOKUP($I808,Blends!$B$2:$B$115,1,FALSE)</f>
        <v>#N/A</v>
      </c>
      <c r="CC808" s="218">
        <f>ROUND(IF($I808="Other HFC Blend",(Z808*$L808*SUMIF(Lists!$E$2:$E$133,'Quarterly Information'!$K808,Exchange_Value)+Z808*$N808*SUMIF(Lists!$E$2:$E$133,'Quarterly Information'!$M808,Exchange_Value)+Z808*$P808*SUMIF(Lists!$E$2:$E$133,'Quarterly Information'!$O808,Exchange_Value)+Z808*$R808*SUMIF(Lists!$E$2:$E$133,'Quarterly Information'!$Q808,Exchange_Value)+Z808*$T808*SUMIF(Lists!$E$2:$E$133,'Quarterly Information'!$S808,Exchange_Value))/1000,Z808*SUMIF(Lists!$E$2:$E$133,$I808,Exchange_Value)/1000),1)</f>
        <v>0</v>
      </c>
      <c r="CD808" s="218">
        <f>ROUND(IF($I808="Other HFC Blend",(AA808*$L808*SUMIF(Lists!$E$2:$E$133,'Quarterly Information'!$K808,Exchange_Value)+AA808*$N808*SUMIF(Lists!$E$2:$E$133,'Quarterly Information'!$M808,Exchange_Value)+AA808*$P808*SUMIF(Lists!$E$2:$E$133,'Quarterly Information'!$O808,Exchange_Value)+AA808*$R808*SUMIF(Lists!$E$2:$E$133,'Quarterly Information'!$Q808,Exchange_Value)+AA808*$T808*SUMIF(Lists!$E$2:$E$133,'Quarterly Information'!$S808,Exchange_Value))/1000,AA808*SUMIF(Lists!$E$2:$E$133,$I808,Exchange_Value)/1000),1)</f>
        <v>0</v>
      </c>
      <c r="CE808" s="218">
        <f>ROUND(IF($I808="Other HFC Blend",(AB808*$L808*SUMIF(Lists!$E$2:$E$133,'Quarterly Information'!$K808,Exchange_Value)+AB808*$N808*SUMIF(Lists!$E$2:$E$133,'Quarterly Information'!$M808,Exchange_Value)+AB808*$P808*SUMIF(Lists!$E$2:$E$133,'Quarterly Information'!$O808,Exchange_Value)+AB808*$R808*SUMIF(Lists!$E$2:$E$133,'Quarterly Information'!$Q808,Exchange_Value)+AB808*$T808*SUMIF(Lists!$E$2:$E$133,'Quarterly Information'!$S808,Exchange_Value))/1000,AB808*SUMIF(Lists!$E$2:$E$133,$I808,Exchange_Value)/1000),1)</f>
        <v>0</v>
      </c>
      <c r="CF808" s="218">
        <f>ROUND(IF($I808="Other HFC Blend",(AC808*$L808*SUMIF(Lists!$E$2:$E$133,'Quarterly Information'!$K808,Exchange_Value)+AC808*$N808*SUMIF(Lists!$E$2:$E$133,'Quarterly Information'!$M808,Exchange_Value)+AC808*$P808*SUMIF(Lists!$E$2:$E$133,'Quarterly Information'!$O808,Exchange_Value)+AC808*$R808*SUMIF(Lists!$E$2:$E$133,'Quarterly Information'!$Q808,Exchange_Value)+AC808*$T808*SUMIF(Lists!$E$2:$E$133,'Quarterly Information'!$S808,Exchange_Value))/1000,AC808*SUMIF(Lists!$E$2:$E$133,$I808,Exchange_Value)/1000),1)</f>
        <v>0</v>
      </c>
      <c r="CG808" s="218">
        <f>ROUND(IF($I808="Other HFC Blend",(AD808*$L808*SUMIF(Lists!$E$2:$E$133,'Quarterly Information'!$K808,Exchange_Value)+AD808*$N808*SUMIF(Lists!$E$2:$E$133,'Quarterly Information'!$M808,Exchange_Value)+AD808*$P808*SUMIF(Lists!$E$2:$E$133,'Quarterly Information'!$O808,Exchange_Value)+AD808*$R808*SUMIF(Lists!$E$2:$E$133,'Quarterly Information'!$Q808,Exchange_Value)+AD808*$T808*SUMIF(Lists!$E$2:$E$133,'Quarterly Information'!$S808,Exchange_Value))/1000,AD808*SUMIF(Lists!$E$2:$E$133,$I808,Exchange_Value)/1000),1)</f>
        <v>0</v>
      </c>
      <c r="CH808" s="218">
        <f>ROUND(IF($I808="Other HFC Blend",(AE808*$L808*SUMIF(Lists!$E$2:$E$133,'Quarterly Information'!$K808,Exchange_Value)+AE808*$N808*SUMIF(Lists!$E$2:$E$133,'Quarterly Information'!$M808,Exchange_Value)+AE808*$P808*SUMIF(Lists!$E$2:$E$133,'Quarterly Information'!$O808,Exchange_Value)+AE808*$R808*SUMIF(Lists!$E$2:$E$133,'Quarterly Information'!$Q808,Exchange_Value)+AE808*$T808*SUMIF(Lists!$E$2:$E$133,'Quarterly Information'!$S808,Exchange_Value))/1000,AE808*SUMIF(Lists!$E$2:$E$133,$I808,Exchange_Value)/1000),1)</f>
        <v>0</v>
      </c>
      <c r="CI808" s="218">
        <f>ROUND(IF($I808="Other HFC Blend",(AF808*$L808*SUMIF(Lists!$E$2:$E$133,'Quarterly Information'!$K808,Exchange_Value)+AF808*$N808*SUMIF(Lists!$E$2:$E$133,'Quarterly Information'!$M808,Exchange_Value)+AF808*$P808*SUMIF(Lists!$E$2:$E$133,'Quarterly Information'!$O808,Exchange_Value)+AF808*$R808*SUMIF(Lists!$E$2:$E$133,'Quarterly Information'!$Q808,Exchange_Value)+AF808*$T808*SUMIF(Lists!$E$2:$E$133,'Quarterly Information'!$S808,Exchange_Value))/1000,AF808*SUMIF(Lists!$E$2:$E$133,$I808,Exchange_Value)/1000),1)</f>
        <v>0</v>
      </c>
    </row>
    <row r="809" spans="1:87" ht="14" x14ac:dyDescent="0.25">
      <c r="A809" s="39">
        <v>767</v>
      </c>
      <c r="B809" s="90" t="str">
        <f t="shared" si="514"/>
        <v/>
      </c>
      <c r="C809" s="159"/>
      <c r="D809" s="91"/>
      <c r="E809" s="174"/>
      <c r="F809" s="92"/>
      <c r="G809" s="93"/>
      <c r="H809" s="94"/>
      <c r="I809" s="92"/>
      <c r="J809" s="200"/>
      <c r="K809" s="210"/>
      <c r="L809" s="95"/>
      <c r="M809" s="92"/>
      <c r="N809" s="95"/>
      <c r="O809" s="92"/>
      <c r="P809" s="95"/>
      <c r="Q809" s="128"/>
      <c r="R809" s="95"/>
      <c r="S809" s="128"/>
      <c r="T809" s="211"/>
      <c r="U809" s="203"/>
      <c r="V809" s="92"/>
      <c r="W809" s="96"/>
      <c r="X809" s="92"/>
      <c r="Y809" s="220"/>
      <c r="Z809" s="226"/>
      <c r="AA809" s="165"/>
      <c r="AB809" s="165"/>
      <c r="AC809" s="165"/>
      <c r="AD809" s="165"/>
      <c r="AE809" s="165"/>
      <c r="AF809" s="168"/>
      <c r="AG809"/>
      <c r="AH809" s="107">
        <f t="shared" si="516"/>
        <v>0</v>
      </c>
      <c r="AI809" s="107">
        <f t="shared" si="517"/>
        <v>0</v>
      </c>
      <c r="AJ809" s="107">
        <f t="shared" si="518"/>
        <v>0</v>
      </c>
      <c r="AK809" s="107">
        <f t="shared" si="519"/>
        <v>0</v>
      </c>
      <c r="AL809" s="107">
        <f t="shared" si="520"/>
        <v>0</v>
      </c>
      <c r="AM809" s="107">
        <f t="shared" si="515"/>
        <v>0</v>
      </c>
      <c r="AO809" s="161" t="e">
        <f t="shared" si="521"/>
        <v>#DIV/0!</v>
      </c>
      <c r="AP809" s="161" t="e">
        <f t="shared" si="522"/>
        <v>#DIV/0!</v>
      </c>
      <c r="AQ809" s="161" t="e">
        <f t="shared" si="523"/>
        <v>#DIV/0!</v>
      </c>
      <c r="AR809" s="161" t="e">
        <f t="shared" si="524"/>
        <v>#DIV/0!</v>
      </c>
      <c r="AS809" s="161" t="e">
        <f t="shared" si="525"/>
        <v>#DIV/0!</v>
      </c>
      <c r="AT809" s="107">
        <f t="shared" si="526"/>
        <v>0</v>
      </c>
      <c r="AU809" s="161" t="e">
        <f t="shared" si="527"/>
        <v>#DIV/0!</v>
      </c>
      <c r="AV809" s="161" t="e">
        <f t="shared" si="528"/>
        <v>#DIV/0!</v>
      </c>
      <c r="AW809" s="161" t="e">
        <f t="shared" si="529"/>
        <v>#DIV/0!</v>
      </c>
      <c r="AX809" s="161" t="e">
        <f t="shared" si="530"/>
        <v>#DIV/0!</v>
      </c>
      <c r="AY809" s="161" t="e">
        <f t="shared" si="531"/>
        <v>#DIV/0!</v>
      </c>
      <c r="AZ809" s="107">
        <f t="shared" si="532"/>
        <v>0</v>
      </c>
      <c r="BA809" s="161" t="e">
        <f t="shared" si="533"/>
        <v>#DIV/0!</v>
      </c>
      <c r="BB809" s="161" t="e">
        <f t="shared" si="534"/>
        <v>#DIV/0!</v>
      </c>
      <c r="BC809" s="161" t="e">
        <f t="shared" si="535"/>
        <v>#DIV/0!</v>
      </c>
      <c r="BD809" s="161" t="e">
        <f t="shared" si="536"/>
        <v>#DIV/0!</v>
      </c>
      <c r="BE809" s="161" t="e">
        <f t="shared" si="537"/>
        <v>#DIV/0!</v>
      </c>
      <c r="BF809" s="107">
        <f t="shared" si="538"/>
        <v>0</v>
      </c>
      <c r="BG809" s="161" t="e">
        <f t="shared" si="539"/>
        <v>#DIV/0!</v>
      </c>
      <c r="BH809" s="161" t="e">
        <f t="shared" si="540"/>
        <v>#DIV/0!</v>
      </c>
      <c r="BI809" s="161" t="e">
        <f t="shared" si="541"/>
        <v>#DIV/0!</v>
      </c>
      <c r="BJ809" s="161" t="e">
        <f t="shared" si="542"/>
        <v>#DIV/0!</v>
      </c>
      <c r="BK809" s="161" t="e">
        <f t="shared" si="543"/>
        <v>#DIV/0!</v>
      </c>
      <c r="BL809" s="107">
        <f t="shared" si="544"/>
        <v>0</v>
      </c>
      <c r="BM809" s="161" t="e">
        <f t="shared" si="545"/>
        <v>#DIV/0!</v>
      </c>
      <c r="BN809" s="161" t="e">
        <f t="shared" si="546"/>
        <v>#DIV/0!</v>
      </c>
      <c r="BO809" s="161" t="e">
        <f t="shared" si="547"/>
        <v>#DIV/0!</v>
      </c>
      <c r="BP809" s="161" t="e">
        <f t="shared" si="548"/>
        <v>#DIV/0!</v>
      </c>
      <c r="BQ809" s="161" t="e">
        <f t="shared" si="549"/>
        <v>#DIV/0!</v>
      </c>
      <c r="BR809" s="107">
        <f t="shared" si="550"/>
        <v>0</v>
      </c>
      <c r="BS809" s="161" t="e">
        <f t="shared" si="551"/>
        <v>#DIV/0!</v>
      </c>
      <c r="BT809" s="161" t="e">
        <f t="shared" si="552"/>
        <v>#DIV/0!</v>
      </c>
      <c r="BU809" s="161" t="e">
        <f t="shared" si="553"/>
        <v>#DIV/0!</v>
      </c>
      <c r="BV809" s="161" t="e">
        <f t="shared" si="554"/>
        <v>#DIV/0!</v>
      </c>
      <c r="BW809" s="161" t="e">
        <f t="shared" si="555"/>
        <v>#DIV/0!</v>
      </c>
      <c r="BX809" s="107">
        <f t="shared" si="556"/>
        <v>0</v>
      </c>
      <c r="BZ809" s="40" t="e">
        <f>VLOOKUP(I809,Lists!$D$2:$D$19,1,FALSE)</f>
        <v>#N/A</v>
      </c>
      <c r="CA809" s="40" t="e">
        <f>VLOOKUP($I809,Blends!$B$2:$B$115,1,FALSE)</f>
        <v>#N/A</v>
      </c>
      <c r="CC809" s="218">
        <f>ROUND(IF($I809="Other HFC Blend",(Z809*$L809*SUMIF(Lists!$E$2:$E$133,'Quarterly Information'!$K809,Exchange_Value)+Z809*$N809*SUMIF(Lists!$E$2:$E$133,'Quarterly Information'!$M809,Exchange_Value)+Z809*$P809*SUMIF(Lists!$E$2:$E$133,'Quarterly Information'!$O809,Exchange_Value)+Z809*$R809*SUMIF(Lists!$E$2:$E$133,'Quarterly Information'!$Q809,Exchange_Value)+Z809*$T809*SUMIF(Lists!$E$2:$E$133,'Quarterly Information'!$S809,Exchange_Value))/1000,Z809*SUMIF(Lists!$E$2:$E$133,$I809,Exchange_Value)/1000),1)</f>
        <v>0</v>
      </c>
      <c r="CD809" s="218">
        <f>ROUND(IF($I809="Other HFC Blend",(AA809*$L809*SUMIF(Lists!$E$2:$E$133,'Quarterly Information'!$K809,Exchange_Value)+AA809*$N809*SUMIF(Lists!$E$2:$E$133,'Quarterly Information'!$M809,Exchange_Value)+AA809*$P809*SUMIF(Lists!$E$2:$E$133,'Quarterly Information'!$O809,Exchange_Value)+AA809*$R809*SUMIF(Lists!$E$2:$E$133,'Quarterly Information'!$Q809,Exchange_Value)+AA809*$T809*SUMIF(Lists!$E$2:$E$133,'Quarterly Information'!$S809,Exchange_Value))/1000,AA809*SUMIF(Lists!$E$2:$E$133,$I809,Exchange_Value)/1000),1)</f>
        <v>0</v>
      </c>
      <c r="CE809" s="218">
        <f>ROUND(IF($I809="Other HFC Blend",(AB809*$L809*SUMIF(Lists!$E$2:$E$133,'Quarterly Information'!$K809,Exchange_Value)+AB809*$N809*SUMIF(Lists!$E$2:$E$133,'Quarterly Information'!$M809,Exchange_Value)+AB809*$P809*SUMIF(Lists!$E$2:$E$133,'Quarterly Information'!$O809,Exchange_Value)+AB809*$R809*SUMIF(Lists!$E$2:$E$133,'Quarterly Information'!$Q809,Exchange_Value)+AB809*$T809*SUMIF(Lists!$E$2:$E$133,'Quarterly Information'!$S809,Exchange_Value))/1000,AB809*SUMIF(Lists!$E$2:$E$133,$I809,Exchange_Value)/1000),1)</f>
        <v>0</v>
      </c>
      <c r="CF809" s="218">
        <f>ROUND(IF($I809="Other HFC Blend",(AC809*$L809*SUMIF(Lists!$E$2:$E$133,'Quarterly Information'!$K809,Exchange_Value)+AC809*$N809*SUMIF(Lists!$E$2:$E$133,'Quarterly Information'!$M809,Exchange_Value)+AC809*$P809*SUMIF(Lists!$E$2:$E$133,'Quarterly Information'!$O809,Exchange_Value)+AC809*$R809*SUMIF(Lists!$E$2:$E$133,'Quarterly Information'!$Q809,Exchange_Value)+AC809*$T809*SUMIF(Lists!$E$2:$E$133,'Quarterly Information'!$S809,Exchange_Value))/1000,AC809*SUMIF(Lists!$E$2:$E$133,$I809,Exchange_Value)/1000),1)</f>
        <v>0</v>
      </c>
      <c r="CG809" s="218">
        <f>ROUND(IF($I809="Other HFC Blend",(AD809*$L809*SUMIF(Lists!$E$2:$E$133,'Quarterly Information'!$K809,Exchange_Value)+AD809*$N809*SUMIF(Lists!$E$2:$E$133,'Quarterly Information'!$M809,Exchange_Value)+AD809*$P809*SUMIF(Lists!$E$2:$E$133,'Quarterly Information'!$O809,Exchange_Value)+AD809*$R809*SUMIF(Lists!$E$2:$E$133,'Quarterly Information'!$Q809,Exchange_Value)+AD809*$T809*SUMIF(Lists!$E$2:$E$133,'Quarterly Information'!$S809,Exchange_Value))/1000,AD809*SUMIF(Lists!$E$2:$E$133,$I809,Exchange_Value)/1000),1)</f>
        <v>0</v>
      </c>
      <c r="CH809" s="218">
        <f>ROUND(IF($I809="Other HFC Blend",(AE809*$L809*SUMIF(Lists!$E$2:$E$133,'Quarterly Information'!$K809,Exchange_Value)+AE809*$N809*SUMIF(Lists!$E$2:$E$133,'Quarterly Information'!$M809,Exchange_Value)+AE809*$P809*SUMIF(Lists!$E$2:$E$133,'Quarterly Information'!$O809,Exchange_Value)+AE809*$R809*SUMIF(Lists!$E$2:$E$133,'Quarterly Information'!$Q809,Exchange_Value)+AE809*$T809*SUMIF(Lists!$E$2:$E$133,'Quarterly Information'!$S809,Exchange_Value))/1000,AE809*SUMIF(Lists!$E$2:$E$133,$I809,Exchange_Value)/1000),1)</f>
        <v>0</v>
      </c>
      <c r="CI809" s="218">
        <f>ROUND(IF($I809="Other HFC Blend",(AF809*$L809*SUMIF(Lists!$E$2:$E$133,'Quarterly Information'!$K809,Exchange_Value)+AF809*$N809*SUMIF(Lists!$E$2:$E$133,'Quarterly Information'!$M809,Exchange_Value)+AF809*$P809*SUMIF(Lists!$E$2:$E$133,'Quarterly Information'!$O809,Exchange_Value)+AF809*$R809*SUMIF(Lists!$E$2:$E$133,'Quarterly Information'!$Q809,Exchange_Value)+AF809*$T809*SUMIF(Lists!$E$2:$E$133,'Quarterly Information'!$S809,Exchange_Value))/1000,AF809*SUMIF(Lists!$E$2:$E$133,$I809,Exchange_Value)/1000),1)</f>
        <v>0</v>
      </c>
    </row>
    <row r="810" spans="1:87" ht="14" x14ac:dyDescent="0.25">
      <c r="A810" s="39">
        <v>768</v>
      </c>
      <c r="B810" s="90" t="str">
        <f t="shared" si="514"/>
        <v/>
      </c>
      <c r="C810" s="159"/>
      <c r="D810" s="91"/>
      <c r="E810" s="174"/>
      <c r="F810" s="92"/>
      <c r="G810" s="93"/>
      <c r="H810" s="94"/>
      <c r="I810" s="92"/>
      <c r="J810" s="200"/>
      <c r="K810" s="210"/>
      <c r="L810" s="95"/>
      <c r="M810" s="92"/>
      <c r="N810" s="95"/>
      <c r="O810" s="92"/>
      <c r="P810" s="95"/>
      <c r="Q810" s="128"/>
      <c r="R810" s="95"/>
      <c r="S810" s="128"/>
      <c r="T810" s="211"/>
      <c r="U810" s="203"/>
      <c r="V810" s="92"/>
      <c r="W810" s="96"/>
      <c r="X810" s="92"/>
      <c r="Y810" s="220"/>
      <c r="Z810" s="226"/>
      <c r="AA810" s="165"/>
      <c r="AB810" s="165"/>
      <c r="AC810" s="165"/>
      <c r="AD810" s="165"/>
      <c r="AE810" s="165"/>
      <c r="AF810" s="168"/>
      <c r="AG810"/>
      <c r="AH810" s="107">
        <f t="shared" si="516"/>
        <v>0</v>
      </c>
      <c r="AI810" s="107">
        <f t="shared" si="517"/>
        <v>0</v>
      </c>
      <c r="AJ810" s="107">
        <f t="shared" si="518"/>
        <v>0</v>
      </c>
      <c r="AK810" s="107">
        <f t="shared" si="519"/>
        <v>0</v>
      </c>
      <c r="AL810" s="107">
        <f t="shared" si="520"/>
        <v>0</v>
      </c>
      <c r="AM810" s="107">
        <f t="shared" si="515"/>
        <v>0</v>
      </c>
      <c r="AO810" s="161" t="e">
        <f t="shared" si="521"/>
        <v>#DIV/0!</v>
      </c>
      <c r="AP810" s="161" t="e">
        <f t="shared" si="522"/>
        <v>#DIV/0!</v>
      </c>
      <c r="AQ810" s="161" t="e">
        <f t="shared" si="523"/>
        <v>#DIV/0!</v>
      </c>
      <c r="AR810" s="161" t="e">
        <f t="shared" si="524"/>
        <v>#DIV/0!</v>
      </c>
      <c r="AS810" s="161" t="e">
        <f t="shared" si="525"/>
        <v>#DIV/0!</v>
      </c>
      <c r="AT810" s="107">
        <f t="shared" si="526"/>
        <v>0</v>
      </c>
      <c r="AU810" s="161" t="e">
        <f t="shared" si="527"/>
        <v>#DIV/0!</v>
      </c>
      <c r="AV810" s="161" t="e">
        <f t="shared" si="528"/>
        <v>#DIV/0!</v>
      </c>
      <c r="AW810" s="161" t="e">
        <f t="shared" si="529"/>
        <v>#DIV/0!</v>
      </c>
      <c r="AX810" s="161" t="e">
        <f t="shared" si="530"/>
        <v>#DIV/0!</v>
      </c>
      <c r="AY810" s="161" t="e">
        <f t="shared" si="531"/>
        <v>#DIV/0!</v>
      </c>
      <c r="AZ810" s="107">
        <f t="shared" si="532"/>
        <v>0</v>
      </c>
      <c r="BA810" s="161" t="e">
        <f t="shared" si="533"/>
        <v>#DIV/0!</v>
      </c>
      <c r="BB810" s="161" t="e">
        <f t="shared" si="534"/>
        <v>#DIV/0!</v>
      </c>
      <c r="BC810" s="161" t="e">
        <f t="shared" si="535"/>
        <v>#DIV/0!</v>
      </c>
      <c r="BD810" s="161" t="e">
        <f t="shared" si="536"/>
        <v>#DIV/0!</v>
      </c>
      <c r="BE810" s="161" t="e">
        <f t="shared" si="537"/>
        <v>#DIV/0!</v>
      </c>
      <c r="BF810" s="107">
        <f t="shared" si="538"/>
        <v>0</v>
      </c>
      <c r="BG810" s="161" t="e">
        <f t="shared" si="539"/>
        <v>#DIV/0!</v>
      </c>
      <c r="BH810" s="161" t="e">
        <f t="shared" si="540"/>
        <v>#DIV/0!</v>
      </c>
      <c r="BI810" s="161" t="e">
        <f t="shared" si="541"/>
        <v>#DIV/0!</v>
      </c>
      <c r="BJ810" s="161" t="e">
        <f t="shared" si="542"/>
        <v>#DIV/0!</v>
      </c>
      <c r="BK810" s="161" t="e">
        <f t="shared" si="543"/>
        <v>#DIV/0!</v>
      </c>
      <c r="BL810" s="107">
        <f t="shared" si="544"/>
        <v>0</v>
      </c>
      <c r="BM810" s="161" t="e">
        <f t="shared" si="545"/>
        <v>#DIV/0!</v>
      </c>
      <c r="BN810" s="161" t="e">
        <f t="shared" si="546"/>
        <v>#DIV/0!</v>
      </c>
      <c r="BO810" s="161" t="e">
        <f t="shared" si="547"/>
        <v>#DIV/0!</v>
      </c>
      <c r="BP810" s="161" t="e">
        <f t="shared" si="548"/>
        <v>#DIV/0!</v>
      </c>
      <c r="BQ810" s="161" t="e">
        <f t="shared" si="549"/>
        <v>#DIV/0!</v>
      </c>
      <c r="BR810" s="107">
        <f t="shared" si="550"/>
        <v>0</v>
      </c>
      <c r="BS810" s="161" t="e">
        <f t="shared" si="551"/>
        <v>#DIV/0!</v>
      </c>
      <c r="BT810" s="161" t="e">
        <f t="shared" si="552"/>
        <v>#DIV/0!</v>
      </c>
      <c r="BU810" s="161" t="e">
        <f t="shared" si="553"/>
        <v>#DIV/0!</v>
      </c>
      <c r="BV810" s="161" t="e">
        <f t="shared" si="554"/>
        <v>#DIV/0!</v>
      </c>
      <c r="BW810" s="161" t="e">
        <f t="shared" si="555"/>
        <v>#DIV/0!</v>
      </c>
      <c r="BX810" s="107">
        <f t="shared" si="556"/>
        <v>0</v>
      </c>
      <c r="BZ810" s="40" t="e">
        <f>VLOOKUP(I810,Lists!$D$2:$D$19,1,FALSE)</f>
        <v>#N/A</v>
      </c>
      <c r="CA810" s="40" t="e">
        <f>VLOOKUP($I810,Blends!$B$2:$B$115,1,FALSE)</f>
        <v>#N/A</v>
      </c>
      <c r="CC810" s="218">
        <f>ROUND(IF($I810="Other HFC Blend",(Z810*$L810*SUMIF(Lists!$E$2:$E$133,'Quarterly Information'!$K810,Exchange_Value)+Z810*$N810*SUMIF(Lists!$E$2:$E$133,'Quarterly Information'!$M810,Exchange_Value)+Z810*$P810*SUMIF(Lists!$E$2:$E$133,'Quarterly Information'!$O810,Exchange_Value)+Z810*$R810*SUMIF(Lists!$E$2:$E$133,'Quarterly Information'!$Q810,Exchange_Value)+Z810*$T810*SUMIF(Lists!$E$2:$E$133,'Quarterly Information'!$S810,Exchange_Value))/1000,Z810*SUMIF(Lists!$E$2:$E$133,$I810,Exchange_Value)/1000),1)</f>
        <v>0</v>
      </c>
      <c r="CD810" s="218">
        <f>ROUND(IF($I810="Other HFC Blend",(AA810*$L810*SUMIF(Lists!$E$2:$E$133,'Quarterly Information'!$K810,Exchange_Value)+AA810*$N810*SUMIF(Lists!$E$2:$E$133,'Quarterly Information'!$M810,Exchange_Value)+AA810*$P810*SUMIF(Lists!$E$2:$E$133,'Quarterly Information'!$O810,Exchange_Value)+AA810*$R810*SUMIF(Lists!$E$2:$E$133,'Quarterly Information'!$Q810,Exchange_Value)+AA810*$T810*SUMIF(Lists!$E$2:$E$133,'Quarterly Information'!$S810,Exchange_Value))/1000,AA810*SUMIF(Lists!$E$2:$E$133,$I810,Exchange_Value)/1000),1)</f>
        <v>0</v>
      </c>
      <c r="CE810" s="218">
        <f>ROUND(IF($I810="Other HFC Blend",(AB810*$L810*SUMIF(Lists!$E$2:$E$133,'Quarterly Information'!$K810,Exchange_Value)+AB810*$N810*SUMIF(Lists!$E$2:$E$133,'Quarterly Information'!$M810,Exchange_Value)+AB810*$P810*SUMIF(Lists!$E$2:$E$133,'Quarterly Information'!$O810,Exchange_Value)+AB810*$R810*SUMIF(Lists!$E$2:$E$133,'Quarterly Information'!$Q810,Exchange_Value)+AB810*$T810*SUMIF(Lists!$E$2:$E$133,'Quarterly Information'!$S810,Exchange_Value))/1000,AB810*SUMIF(Lists!$E$2:$E$133,$I810,Exchange_Value)/1000),1)</f>
        <v>0</v>
      </c>
      <c r="CF810" s="218">
        <f>ROUND(IF($I810="Other HFC Blend",(AC810*$L810*SUMIF(Lists!$E$2:$E$133,'Quarterly Information'!$K810,Exchange_Value)+AC810*$N810*SUMIF(Lists!$E$2:$E$133,'Quarterly Information'!$M810,Exchange_Value)+AC810*$P810*SUMIF(Lists!$E$2:$E$133,'Quarterly Information'!$O810,Exchange_Value)+AC810*$R810*SUMIF(Lists!$E$2:$E$133,'Quarterly Information'!$Q810,Exchange_Value)+AC810*$T810*SUMIF(Lists!$E$2:$E$133,'Quarterly Information'!$S810,Exchange_Value))/1000,AC810*SUMIF(Lists!$E$2:$E$133,$I810,Exchange_Value)/1000),1)</f>
        <v>0</v>
      </c>
      <c r="CG810" s="218">
        <f>ROUND(IF($I810="Other HFC Blend",(AD810*$L810*SUMIF(Lists!$E$2:$E$133,'Quarterly Information'!$K810,Exchange_Value)+AD810*$N810*SUMIF(Lists!$E$2:$E$133,'Quarterly Information'!$M810,Exchange_Value)+AD810*$P810*SUMIF(Lists!$E$2:$E$133,'Quarterly Information'!$O810,Exchange_Value)+AD810*$R810*SUMIF(Lists!$E$2:$E$133,'Quarterly Information'!$Q810,Exchange_Value)+AD810*$T810*SUMIF(Lists!$E$2:$E$133,'Quarterly Information'!$S810,Exchange_Value))/1000,AD810*SUMIF(Lists!$E$2:$E$133,$I810,Exchange_Value)/1000),1)</f>
        <v>0</v>
      </c>
      <c r="CH810" s="218">
        <f>ROUND(IF($I810="Other HFC Blend",(AE810*$L810*SUMIF(Lists!$E$2:$E$133,'Quarterly Information'!$K810,Exchange_Value)+AE810*$N810*SUMIF(Lists!$E$2:$E$133,'Quarterly Information'!$M810,Exchange_Value)+AE810*$P810*SUMIF(Lists!$E$2:$E$133,'Quarterly Information'!$O810,Exchange_Value)+AE810*$R810*SUMIF(Lists!$E$2:$E$133,'Quarterly Information'!$Q810,Exchange_Value)+AE810*$T810*SUMIF(Lists!$E$2:$E$133,'Quarterly Information'!$S810,Exchange_Value))/1000,AE810*SUMIF(Lists!$E$2:$E$133,$I810,Exchange_Value)/1000),1)</f>
        <v>0</v>
      </c>
      <c r="CI810" s="218">
        <f>ROUND(IF($I810="Other HFC Blend",(AF810*$L810*SUMIF(Lists!$E$2:$E$133,'Quarterly Information'!$K810,Exchange_Value)+AF810*$N810*SUMIF(Lists!$E$2:$E$133,'Quarterly Information'!$M810,Exchange_Value)+AF810*$P810*SUMIF(Lists!$E$2:$E$133,'Quarterly Information'!$O810,Exchange_Value)+AF810*$R810*SUMIF(Lists!$E$2:$E$133,'Quarterly Information'!$Q810,Exchange_Value)+AF810*$T810*SUMIF(Lists!$E$2:$E$133,'Quarterly Information'!$S810,Exchange_Value))/1000,AF810*SUMIF(Lists!$E$2:$E$133,$I810,Exchange_Value)/1000),1)</f>
        <v>0</v>
      </c>
    </row>
    <row r="811" spans="1:87" ht="14" x14ac:dyDescent="0.25">
      <c r="A811" s="39">
        <v>769</v>
      </c>
      <c r="B811" s="90" t="str">
        <f t="shared" si="514"/>
        <v/>
      </c>
      <c r="C811" s="159"/>
      <c r="D811" s="91"/>
      <c r="E811" s="174"/>
      <c r="F811" s="92"/>
      <c r="G811" s="93"/>
      <c r="H811" s="94"/>
      <c r="I811" s="92"/>
      <c r="J811" s="200"/>
      <c r="K811" s="210"/>
      <c r="L811" s="95"/>
      <c r="M811" s="92"/>
      <c r="N811" s="95"/>
      <c r="O811" s="92"/>
      <c r="P811" s="95"/>
      <c r="Q811" s="128"/>
      <c r="R811" s="95"/>
      <c r="S811" s="128"/>
      <c r="T811" s="211"/>
      <c r="U811" s="203"/>
      <c r="V811" s="92"/>
      <c r="W811" s="96"/>
      <c r="X811" s="92"/>
      <c r="Y811" s="220"/>
      <c r="Z811" s="226"/>
      <c r="AA811" s="165"/>
      <c r="AB811" s="165"/>
      <c r="AC811" s="165"/>
      <c r="AD811" s="165"/>
      <c r="AE811" s="165"/>
      <c r="AF811" s="168"/>
      <c r="AG811"/>
      <c r="AH811" s="107">
        <f t="shared" si="516"/>
        <v>0</v>
      </c>
      <c r="AI811" s="107">
        <f t="shared" si="517"/>
        <v>0</v>
      </c>
      <c r="AJ811" s="107">
        <f t="shared" si="518"/>
        <v>0</v>
      </c>
      <c r="AK811" s="107">
        <f t="shared" si="519"/>
        <v>0</v>
      </c>
      <c r="AL811" s="107">
        <f t="shared" si="520"/>
        <v>0</v>
      </c>
      <c r="AM811" s="107">
        <f t="shared" si="515"/>
        <v>0</v>
      </c>
      <c r="AO811" s="161" t="e">
        <f t="shared" si="521"/>
        <v>#DIV/0!</v>
      </c>
      <c r="AP811" s="161" t="e">
        <f t="shared" si="522"/>
        <v>#DIV/0!</v>
      </c>
      <c r="AQ811" s="161" t="e">
        <f t="shared" si="523"/>
        <v>#DIV/0!</v>
      </c>
      <c r="AR811" s="161" t="e">
        <f t="shared" si="524"/>
        <v>#DIV/0!</v>
      </c>
      <c r="AS811" s="161" t="e">
        <f t="shared" si="525"/>
        <v>#DIV/0!</v>
      </c>
      <c r="AT811" s="107">
        <f t="shared" si="526"/>
        <v>0</v>
      </c>
      <c r="AU811" s="161" t="e">
        <f t="shared" si="527"/>
        <v>#DIV/0!</v>
      </c>
      <c r="AV811" s="161" t="e">
        <f t="shared" si="528"/>
        <v>#DIV/0!</v>
      </c>
      <c r="AW811" s="161" t="e">
        <f t="shared" si="529"/>
        <v>#DIV/0!</v>
      </c>
      <c r="AX811" s="161" t="e">
        <f t="shared" si="530"/>
        <v>#DIV/0!</v>
      </c>
      <c r="AY811" s="161" t="e">
        <f t="shared" si="531"/>
        <v>#DIV/0!</v>
      </c>
      <c r="AZ811" s="107">
        <f t="shared" si="532"/>
        <v>0</v>
      </c>
      <c r="BA811" s="161" t="e">
        <f t="shared" si="533"/>
        <v>#DIV/0!</v>
      </c>
      <c r="BB811" s="161" t="e">
        <f t="shared" si="534"/>
        <v>#DIV/0!</v>
      </c>
      <c r="BC811" s="161" t="e">
        <f t="shared" si="535"/>
        <v>#DIV/0!</v>
      </c>
      <c r="BD811" s="161" t="e">
        <f t="shared" si="536"/>
        <v>#DIV/0!</v>
      </c>
      <c r="BE811" s="161" t="e">
        <f t="shared" si="537"/>
        <v>#DIV/0!</v>
      </c>
      <c r="BF811" s="107">
        <f t="shared" si="538"/>
        <v>0</v>
      </c>
      <c r="BG811" s="161" t="e">
        <f t="shared" si="539"/>
        <v>#DIV/0!</v>
      </c>
      <c r="BH811" s="161" t="e">
        <f t="shared" si="540"/>
        <v>#DIV/0!</v>
      </c>
      <c r="BI811" s="161" t="e">
        <f t="shared" si="541"/>
        <v>#DIV/0!</v>
      </c>
      <c r="BJ811" s="161" t="e">
        <f t="shared" si="542"/>
        <v>#DIV/0!</v>
      </c>
      <c r="BK811" s="161" t="e">
        <f t="shared" si="543"/>
        <v>#DIV/0!</v>
      </c>
      <c r="BL811" s="107">
        <f t="shared" si="544"/>
        <v>0</v>
      </c>
      <c r="BM811" s="161" t="e">
        <f t="shared" si="545"/>
        <v>#DIV/0!</v>
      </c>
      <c r="BN811" s="161" t="e">
        <f t="shared" si="546"/>
        <v>#DIV/0!</v>
      </c>
      <c r="BO811" s="161" t="e">
        <f t="shared" si="547"/>
        <v>#DIV/0!</v>
      </c>
      <c r="BP811" s="161" t="e">
        <f t="shared" si="548"/>
        <v>#DIV/0!</v>
      </c>
      <c r="BQ811" s="161" t="e">
        <f t="shared" si="549"/>
        <v>#DIV/0!</v>
      </c>
      <c r="BR811" s="107">
        <f t="shared" si="550"/>
        <v>0</v>
      </c>
      <c r="BS811" s="161" t="e">
        <f t="shared" si="551"/>
        <v>#DIV/0!</v>
      </c>
      <c r="BT811" s="161" t="e">
        <f t="shared" si="552"/>
        <v>#DIV/0!</v>
      </c>
      <c r="BU811" s="161" t="e">
        <f t="shared" si="553"/>
        <v>#DIV/0!</v>
      </c>
      <c r="BV811" s="161" t="e">
        <f t="shared" si="554"/>
        <v>#DIV/0!</v>
      </c>
      <c r="BW811" s="161" t="e">
        <f t="shared" si="555"/>
        <v>#DIV/0!</v>
      </c>
      <c r="BX811" s="107">
        <f t="shared" si="556"/>
        <v>0</v>
      </c>
      <c r="BZ811" s="40" t="e">
        <f>VLOOKUP(I811,Lists!$D$2:$D$19,1,FALSE)</f>
        <v>#N/A</v>
      </c>
      <c r="CA811" s="40" t="e">
        <f>VLOOKUP($I811,Blends!$B$2:$B$115,1,FALSE)</f>
        <v>#N/A</v>
      </c>
      <c r="CC811" s="218">
        <f>ROUND(IF($I811="Other HFC Blend",(Z811*$L811*SUMIF(Lists!$E$2:$E$133,'Quarterly Information'!$K811,Exchange_Value)+Z811*$N811*SUMIF(Lists!$E$2:$E$133,'Quarterly Information'!$M811,Exchange_Value)+Z811*$P811*SUMIF(Lists!$E$2:$E$133,'Quarterly Information'!$O811,Exchange_Value)+Z811*$R811*SUMIF(Lists!$E$2:$E$133,'Quarterly Information'!$Q811,Exchange_Value)+Z811*$T811*SUMIF(Lists!$E$2:$E$133,'Quarterly Information'!$S811,Exchange_Value))/1000,Z811*SUMIF(Lists!$E$2:$E$133,$I811,Exchange_Value)/1000),1)</f>
        <v>0</v>
      </c>
      <c r="CD811" s="218">
        <f>ROUND(IF($I811="Other HFC Blend",(AA811*$L811*SUMIF(Lists!$E$2:$E$133,'Quarterly Information'!$K811,Exchange_Value)+AA811*$N811*SUMIF(Lists!$E$2:$E$133,'Quarterly Information'!$M811,Exchange_Value)+AA811*$P811*SUMIF(Lists!$E$2:$E$133,'Quarterly Information'!$O811,Exchange_Value)+AA811*$R811*SUMIF(Lists!$E$2:$E$133,'Quarterly Information'!$Q811,Exchange_Value)+AA811*$T811*SUMIF(Lists!$E$2:$E$133,'Quarterly Information'!$S811,Exchange_Value))/1000,AA811*SUMIF(Lists!$E$2:$E$133,$I811,Exchange_Value)/1000),1)</f>
        <v>0</v>
      </c>
      <c r="CE811" s="218">
        <f>ROUND(IF($I811="Other HFC Blend",(AB811*$L811*SUMIF(Lists!$E$2:$E$133,'Quarterly Information'!$K811,Exchange_Value)+AB811*$N811*SUMIF(Lists!$E$2:$E$133,'Quarterly Information'!$M811,Exchange_Value)+AB811*$P811*SUMIF(Lists!$E$2:$E$133,'Quarterly Information'!$O811,Exchange_Value)+AB811*$R811*SUMIF(Lists!$E$2:$E$133,'Quarterly Information'!$Q811,Exchange_Value)+AB811*$T811*SUMIF(Lists!$E$2:$E$133,'Quarterly Information'!$S811,Exchange_Value))/1000,AB811*SUMIF(Lists!$E$2:$E$133,$I811,Exchange_Value)/1000),1)</f>
        <v>0</v>
      </c>
      <c r="CF811" s="218">
        <f>ROUND(IF($I811="Other HFC Blend",(AC811*$L811*SUMIF(Lists!$E$2:$E$133,'Quarterly Information'!$K811,Exchange_Value)+AC811*$N811*SUMIF(Lists!$E$2:$E$133,'Quarterly Information'!$M811,Exchange_Value)+AC811*$P811*SUMIF(Lists!$E$2:$E$133,'Quarterly Information'!$O811,Exchange_Value)+AC811*$R811*SUMIF(Lists!$E$2:$E$133,'Quarterly Information'!$Q811,Exchange_Value)+AC811*$T811*SUMIF(Lists!$E$2:$E$133,'Quarterly Information'!$S811,Exchange_Value))/1000,AC811*SUMIF(Lists!$E$2:$E$133,$I811,Exchange_Value)/1000),1)</f>
        <v>0</v>
      </c>
      <c r="CG811" s="218">
        <f>ROUND(IF($I811="Other HFC Blend",(AD811*$L811*SUMIF(Lists!$E$2:$E$133,'Quarterly Information'!$K811,Exchange_Value)+AD811*$N811*SUMIF(Lists!$E$2:$E$133,'Quarterly Information'!$M811,Exchange_Value)+AD811*$P811*SUMIF(Lists!$E$2:$E$133,'Quarterly Information'!$O811,Exchange_Value)+AD811*$R811*SUMIF(Lists!$E$2:$E$133,'Quarterly Information'!$Q811,Exchange_Value)+AD811*$T811*SUMIF(Lists!$E$2:$E$133,'Quarterly Information'!$S811,Exchange_Value))/1000,AD811*SUMIF(Lists!$E$2:$E$133,$I811,Exchange_Value)/1000),1)</f>
        <v>0</v>
      </c>
      <c r="CH811" s="218">
        <f>ROUND(IF($I811="Other HFC Blend",(AE811*$L811*SUMIF(Lists!$E$2:$E$133,'Quarterly Information'!$K811,Exchange_Value)+AE811*$N811*SUMIF(Lists!$E$2:$E$133,'Quarterly Information'!$M811,Exchange_Value)+AE811*$P811*SUMIF(Lists!$E$2:$E$133,'Quarterly Information'!$O811,Exchange_Value)+AE811*$R811*SUMIF(Lists!$E$2:$E$133,'Quarterly Information'!$Q811,Exchange_Value)+AE811*$T811*SUMIF(Lists!$E$2:$E$133,'Quarterly Information'!$S811,Exchange_Value))/1000,AE811*SUMIF(Lists!$E$2:$E$133,$I811,Exchange_Value)/1000),1)</f>
        <v>0</v>
      </c>
      <c r="CI811" s="218">
        <f>ROUND(IF($I811="Other HFC Blend",(AF811*$L811*SUMIF(Lists!$E$2:$E$133,'Quarterly Information'!$K811,Exchange_Value)+AF811*$N811*SUMIF(Lists!$E$2:$E$133,'Quarterly Information'!$M811,Exchange_Value)+AF811*$P811*SUMIF(Lists!$E$2:$E$133,'Quarterly Information'!$O811,Exchange_Value)+AF811*$R811*SUMIF(Lists!$E$2:$E$133,'Quarterly Information'!$Q811,Exchange_Value)+AF811*$T811*SUMIF(Lists!$E$2:$E$133,'Quarterly Information'!$S811,Exchange_Value))/1000,AF811*SUMIF(Lists!$E$2:$E$133,$I811,Exchange_Value)/1000),1)</f>
        <v>0</v>
      </c>
    </row>
    <row r="812" spans="1:87" ht="14" x14ac:dyDescent="0.25">
      <c r="A812" s="39">
        <v>770</v>
      </c>
      <c r="B812" s="90" t="str">
        <f t="shared" ref="B812:B875" si="557">IF(C812&gt;0,A812,"")</f>
        <v/>
      </c>
      <c r="C812" s="159"/>
      <c r="D812" s="91"/>
      <c r="E812" s="174"/>
      <c r="F812" s="92"/>
      <c r="G812" s="93"/>
      <c r="H812" s="94"/>
      <c r="I812" s="92"/>
      <c r="J812" s="200"/>
      <c r="K812" s="210"/>
      <c r="L812" s="95"/>
      <c r="M812" s="92"/>
      <c r="N812" s="95"/>
      <c r="O812" s="92"/>
      <c r="P812" s="95"/>
      <c r="Q812" s="128"/>
      <c r="R812" s="95"/>
      <c r="S812" s="128"/>
      <c r="T812" s="211"/>
      <c r="U812" s="203"/>
      <c r="V812" s="92"/>
      <c r="W812" s="96"/>
      <c r="X812" s="92"/>
      <c r="Y812" s="220"/>
      <c r="Z812" s="226"/>
      <c r="AA812" s="165"/>
      <c r="AB812" s="165"/>
      <c r="AC812" s="165"/>
      <c r="AD812" s="165"/>
      <c r="AE812" s="165"/>
      <c r="AF812" s="168"/>
      <c r="AG812"/>
      <c r="AH812" s="107">
        <f t="shared" si="516"/>
        <v>0</v>
      </c>
      <c r="AI812" s="107">
        <f t="shared" si="517"/>
        <v>0</v>
      </c>
      <c r="AJ812" s="107">
        <f t="shared" si="518"/>
        <v>0</v>
      </c>
      <c r="AK812" s="107">
        <f t="shared" si="519"/>
        <v>0</v>
      </c>
      <c r="AL812" s="107">
        <f t="shared" si="520"/>
        <v>0</v>
      </c>
      <c r="AM812" s="107">
        <f t="shared" ref="AM812:AM875" si="558">IF(F812="No",J812,0)</f>
        <v>0</v>
      </c>
      <c r="AO812" s="161" t="e">
        <f t="shared" si="521"/>
        <v>#DIV/0!</v>
      </c>
      <c r="AP812" s="161" t="e">
        <f t="shared" si="522"/>
        <v>#DIV/0!</v>
      </c>
      <c r="AQ812" s="161" t="e">
        <f t="shared" si="523"/>
        <v>#DIV/0!</v>
      </c>
      <c r="AR812" s="161" t="e">
        <f t="shared" si="524"/>
        <v>#DIV/0!</v>
      </c>
      <c r="AS812" s="161" t="e">
        <f t="shared" si="525"/>
        <v>#DIV/0!</v>
      </c>
      <c r="AT812" s="107">
        <f t="shared" si="526"/>
        <v>0</v>
      </c>
      <c r="AU812" s="161" t="e">
        <f t="shared" si="527"/>
        <v>#DIV/0!</v>
      </c>
      <c r="AV812" s="161" t="e">
        <f t="shared" si="528"/>
        <v>#DIV/0!</v>
      </c>
      <c r="AW812" s="161" t="e">
        <f t="shared" si="529"/>
        <v>#DIV/0!</v>
      </c>
      <c r="AX812" s="161" t="e">
        <f t="shared" si="530"/>
        <v>#DIV/0!</v>
      </c>
      <c r="AY812" s="161" t="e">
        <f t="shared" si="531"/>
        <v>#DIV/0!</v>
      </c>
      <c r="AZ812" s="107">
        <f t="shared" si="532"/>
        <v>0</v>
      </c>
      <c r="BA812" s="161" t="e">
        <f t="shared" si="533"/>
        <v>#DIV/0!</v>
      </c>
      <c r="BB812" s="161" t="e">
        <f t="shared" si="534"/>
        <v>#DIV/0!</v>
      </c>
      <c r="BC812" s="161" t="e">
        <f t="shared" si="535"/>
        <v>#DIV/0!</v>
      </c>
      <c r="BD812" s="161" t="e">
        <f t="shared" si="536"/>
        <v>#DIV/0!</v>
      </c>
      <c r="BE812" s="161" t="e">
        <f t="shared" si="537"/>
        <v>#DIV/0!</v>
      </c>
      <c r="BF812" s="107">
        <f t="shared" si="538"/>
        <v>0</v>
      </c>
      <c r="BG812" s="161" t="e">
        <f t="shared" si="539"/>
        <v>#DIV/0!</v>
      </c>
      <c r="BH812" s="161" t="e">
        <f t="shared" si="540"/>
        <v>#DIV/0!</v>
      </c>
      <c r="BI812" s="161" t="e">
        <f t="shared" si="541"/>
        <v>#DIV/0!</v>
      </c>
      <c r="BJ812" s="161" t="e">
        <f t="shared" si="542"/>
        <v>#DIV/0!</v>
      </c>
      <c r="BK812" s="161" t="e">
        <f t="shared" si="543"/>
        <v>#DIV/0!</v>
      </c>
      <c r="BL812" s="107">
        <f t="shared" si="544"/>
        <v>0</v>
      </c>
      <c r="BM812" s="161" t="e">
        <f t="shared" si="545"/>
        <v>#DIV/0!</v>
      </c>
      <c r="BN812" s="161" t="e">
        <f t="shared" si="546"/>
        <v>#DIV/0!</v>
      </c>
      <c r="BO812" s="161" t="e">
        <f t="shared" si="547"/>
        <v>#DIV/0!</v>
      </c>
      <c r="BP812" s="161" t="e">
        <f t="shared" si="548"/>
        <v>#DIV/0!</v>
      </c>
      <c r="BQ812" s="161" t="e">
        <f t="shared" si="549"/>
        <v>#DIV/0!</v>
      </c>
      <c r="BR812" s="107">
        <f t="shared" si="550"/>
        <v>0</v>
      </c>
      <c r="BS812" s="161" t="e">
        <f t="shared" si="551"/>
        <v>#DIV/0!</v>
      </c>
      <c r="BT812" s="161" t="e">
        <f t="shared" si="552"/>
        <v>#DIV/0!</v>
      </c>
      <c r="BU812" s="161" t="e">
        <f t="shared" si="553"/>
        <v>#DIV/0!</v>
      </c>
      <c r="BV812" s="161" t="e">
        <f t="shared" si="554"/>
        <v>#DIV/0!</v>
      </c>
      <c r="BW812" s="161" t="e">
        <f t="shared" si="555"/>
        <v>#DIV/0!</v>
      </c>
      <c r="BX812" s="107">
        <f t="shared" si="556"/>
        <v>0</v>
      </c>
      <c r="BZ812" s="40" t="e">
        <f>VLOOKUP(I812,Lists!$D$2:$D$19,1,FALSE)</f>
        <v>#N/A</v>
      </c>
      <c r="CA812" s="40" t="e">
        <f>VLOOKUP($I812,Blends!$B$2:$B$115,1,FALSE)</f>
        <v>#N/A</v>
      </c>
      <c r="CC812" s="218">
        <f>ROUND(IF($I812="Other HFC Blend",(Z812*$L812*SUMIF(Lists!$E$2:$E$133,'Quarterly Information'!$K812,Exchange_Value)+Z812*$N812*SUMIF(Lists!$E$2:$E$133,'Quarterly Information'!$M812,Exchange_Value)+Z812*$P812*SUMIF(Lists!$E$2:$E$133,'Quarterly Information'!$O812,Exchange_Value)+Z812*$R812*SUMIF(Lists!$E$2:$E$133,'Quarterly Information'!$Q812,Exchange_Value)+Z812*$T812*SUMIF(Lists!$E$2:$E$133,'Quarterly Information'!$S812,Exchange_Value))/1000,Z812*SUMIF(Lists!$E$2:$E$133,$I812,Exchange_Value)/1000),1)</f>
        <v>0</v>
      </c>
      <c r="CD812" s="218">
        <f>ROUND(IF($I812="Other HFC Blend",(AA812*$L812*SUMIF(Lists!$E$2:$E$133,'Quarterly Information'!$K812,Exchange_Value)+AA812*$N812*SUMIF(Lists!$E$2:$E$133,'Quarterly Information'!$M812,Exchange_Value)+AA812*$P812*SUMIF(Lists!$E$2:$E$133,'Quarterly Information'!$O812,Exchange_Value)+AA812*$R812*SUMIF(Lists!$E$2:$E$133,'Quarterly Information'!$Q812,Exchange_Value)+AA812*$T812*SUMIF(Lists!$E$2:$E$133,'Quarterly Information'!$S812,Exchange_Value))/1000,AA812*SUMIF(Lists!$E$2:$E$133,$I812,Exchange_Value)/1000),1)</f>
        <v>0</v>
      </c>
      <c r="CE812" s="218">
        <f>ROUND(IF($I812="Other HFC Blend",(AB812*$L812*SUMIF(Lists!$E$2:$E$133,'Quarterly Information'!$K812,Exchange_Value)+AB812*$N812*SUMIF(Lists!$E$2:$E$133,'Quarterly Information'!$M812,Exchange_Value)+AB812*$P812*SUMIF(Lists!$E$2:$E$133,'Quarterly Information'!$O812,Exchange_Value)+AB812*$R812*SUMIF(Lists!$E$2:$E$133,'Quarterly Information'!$Q812,Exchange_Value)+AB812*$T812*SUMIF(Lists!$E$2:$E$133,'Quarterly Information'!$S812,Exchange_Value))/1000,AB812*SUMIF(Lists!$E$2:$E$133,$I812,Exchange_Value)/1000),1)</f>
        <v>0</v>
      </c>
      <c r="CF812" s="218">
        <f>ROUND(IF($I812="Other HFC Blend",(AC812*$L812*SUMIF(Lists!$E$2:$E$133,'Quarterly Information'!$K812,Exchange_Value)+AC812*$N812*SUMIF(Lists!$E$2:$E$133,'Quarterly Information'!$M812,Exchange_Value)+AC812*$P812*SUMIF(Lists!$E$2:$E$133,'Quarterly Information'!$O812,Exchange_Value)+AC812*$R812*SUMIF(Lists!$E$2:$E$133,'Quarterly Information'!$Q812,Exchange_Value)+AC812*$T812*SUMIF(Lists!$E$2:$E$133,'Quarterly Information'!$S812,Exchange_Value))/1000,AC812*SUMIF(Lists!$E$2:$E$133,$I812,Exchange_Value)/1000),1)</f>
        <v>0</v>
      </c>
      <c r="CG812" s="218">
        <f>ROUND(IF($I812="Other HFC Blend",(AD812*$L812*SUMIF(Lists!$E$2:$E$133,'Quarterly Information'!$K812,Exchange_Value)+AD812*$N812*SUMIF(Lists!$E$2:$E$133,'Quarterly Information'!$M812,Exchange_Value)+AD812*$P812*SUMIF(Lists!$E$2:$E$133,'Quarterly Information'!$O812,Exchange_Value)+AD812*$R812*SUMIF(Lists!$E$2:$E$133,'Quarterly Information'!$Q812,Exchange_Value)+AD812*$T812*SUMIF(Lists!$E$2:$E$133,'Quarterly Information'!$S812,Exchange_Value))/1000,AD812*SUMIF(Lists!$E$2:$E$133,$I812,Exchange_Value)/1000),1)</f>
        <v>0</v>
      </c>
      <c r="CH812" s="218">
        <f>ROUND(IF($I812="Other HFC Blend",(AE812*$L812*SUMIF(Lists!$E$2:$E$133,'Quarterly Information'!$K812,Exchange_Value)+AE812*$N812*SUMIF(Lists!$E$2:$E$133,'Quarterly Information'!$M812,Exchange_Value)+AE812*$P812*SUMIF(Lists!$E$2:$E$133,'Quarterly Information'!$O812,Exchange_Value)+AE812*$R812*SUMIF(Lists!$E$2:$E$133,'Quarterly Information'!$Q812,Exchange_Value)+AE812*$T812*SUMIF(Lists!$E$2:$E$133,'Quarterly Information'!$S812,Exchange_Value))/1000,AE812*SUMIF(Lists!$E$2:$E$133,$I812,Exchange_Value)/1000),1)</f>
        <v>0</v>
      </c>
      <c r="CI812" s="218">
        <f>ROUND(IF($I812="Other HFC Blend",(AF812*$L812*SUMIF(Lists!$E$2:$E$133,'Quarterly Information'!$K812,Exchange_Value)+AF812*$N812*SUMIF(Lists!$E$2:$E$133,'Quarterly Information'!$M812,Exchange_Value)+AF812*$P812*SUMIF(Lists!$E$2:$E$133,'Quarterly Information'!$O812,Exchange_Value)+AF812*$R812*SUMIF(Lists!$E$2:$E$133,'Quarterly Information'!$Q812,Exchange_Value)+AF812*$T812*SUMIF(Lists!$E$2:$E$133,'Quarterly Information'!$S812,Exchange_Value))/1000,AF812*SUMIF(Lists!$E$2:$E$133,$I812,Exchange_Value)/1000),1)</f>
        <v>0</v>
      </c>
    </row>
    <row r="813" spans="1:87" ht="14" x14ac:dyDescent="0.25">
      <c r="A813" s="39">
        <v>771</v>
      </c>
      <c r="B813" s="90" t="str">
        <f t="shared" si="557"/>
        <v/>
      </c>
      <c r="C813" s="159"/>
      <c r="D813" s="91"/>
      <c r="E813" s="174"/>
      <c r="F813" s="92"/>
      <c r="G813" s="93"/>
      <c r="H813" s="94"/>
      <c r="I813" s="92"/>
      <c r="J813" s="200"/>
      <c r="K813" s="210"/>
      <c r="L813" s="95"/>
      <c r="M813" s="92"/>
      <c r="N813" s="95"/>
      <c r="O813" s="92"/>
      <c r="P813" s="95"/>
      <c r="Q813" s="128"/>
      <c r="R813" s="95"/>
      <c r="S813" s="128"/>
      <c r="T813" s="211"/>
      <c r="U813" s="203"/>
      <c r="V813" s="92"/>
      <c r="W813" s="96"/>
      <c r="X813" s="92"/>
      <c r="Y813" s="220"/>
      <c r="Z813" s="226"/>
      <c r="AA813" s="165"/>
      <c r="AB813" s="165"/>
      <c r="AC813" s="165"/>
      <c r="AD813" s="165"/>
      <c r="AE813" s="165"/>
      <c r="AF813" s="168"/>
      <c r="AG813"/>
      <c r="AH813" s="107">
        <f t="shared" si="516"/>
        <v>0</v>
      </c>
      <c r="AI813" s="107">
        <f t="shared" si="517"/>
        <v>0</v>
      </c>
      <c r="AJ813" s="107">
        <f t="shared" si="518"/>
        <v>0</v>
      </c>
      <c r="AK813" s="107">
        <f t="shared" si="519"/>
        <v>0</v>
      </c>
      <c r="AL813" s="107">
        <f t="shared" si="520"/>
        <v>0</v>
      </c>
      <c r="AM813" s="107">
        <f t="shared" si="558"/>
        <v>0</v>
      </c>
      <c r="AO813" s="161" t="e">
        <f t="shared" si="521"/>
        <v>#DIV/0!</v>
      </c>
      <c r="AP813" s="161" t="e">
        <f t="shared" si="522"/>
        <v>#DIV/0!</v>
      </c>
      <c r="AQ813" s="161" t="e">
        <f t="shared" si="523"/>
        <v>#DIV/0!</v>
      </c>
      <c r="AR813" s="161" t="e">
        <f t="shared" si="524"/>
        <v>#DIV/0!</v>
      </c>
      <c r="AS813" s="161" t="e">
        <f t="shared" si="525"/>
        <v>#DIV/0!</v>
      </c>
      <c r="AT813" s="107">
        <f t="shared" si="526"/>
        <v>0</v>
      </c>
      <c r="AU813" s="161" t="e">
        <f t="shared" si="527"/>
        <v>#DIV/0!</v>
      </c>
      <c r="AV813" s="161" t="e">
        <f t="shared" si="528"/>
        <v>#DIV/0!</v>
      </c>
      <c r="AW813" s="161" t="e">
        <f t="shared" si="529"/>
        <v>#DIV/0!</v>
      </c>
      <c r="AX813" s="161" t="e">
        <f t="shared" si="530"/>
        <v>#DIV/0!</v>
      </c>
      <c r="AY813" s="161" t="e">
        <f t="shared" si="531"/>
        <v>#DIV/0!</v>
      </c>
      <c r="AZ813" s="107">
        <f t="shared" si="532"/>
        <v>0</v>
      </c>
      <c r="BA813" s="161" t="e">
        <f t="shared" si="533"/>
        <v>#DIV/0!</v>
      </c>
      <c r="BB813" s="161" t="e">
        <f t="shared" si="534"/>
        <v>#DIV/0!</v>
      </c>
      <c r="BC813" s="161" t="e">
        <f t="shared" si="535"/>
        <v>#DIV/0!</v>
      </c>
      <c r="BD813" s="161" t="e">
        <f t="shared" si="536"/>
        <v>#DIV/0!</v>
      </c>
      <c r="BE813" s="161" t="e">
        <f t="shared" si="537"/>
        <v>#DIV/0!</v>
      </c>
      <c r="BF813" s="107">
        <f t="shared" si="538"/>
        <v>0</v>
      </c>
      <c r="BG813" s="161" t="e">
        <f t="shared" si="539"/>
        <v>#DIV/0!</v>
      </c>
      <c r="BH813" s="161" t="e">
        <f t="shared" si="540"/>
        <v>#DIV/0!</v>
      </c>
      <c r="BI813" s="161" t="e">
        <f t="shared" si="541"/>
        <v>#DIV/0!</v>
      </c>
      <c r="BJ813" s="161" t="e">
        <f t="shared" si="542"/>
        <v>#DIV/0!</v>
      </c>
      <c r="BK813" s="161" t="e">
        <f t="shared" si="543"/>
        <v>#DIV/0!</v>
      </c>
      <c r="BL813" s="107">
        <f t="shared" si="544"/>
        <v>0</v>
      </c>
      <c r="BM813" s="161" t="e">
        <f t="shared" si="545"/>
        <v>#DIV/0!</v>
      </c>
      <c r="BN813" s="161" t="e">
        <f t="shared" si="546"/>
        <v>#DIV/0!</v>
      </c>
      <c r="BO813" s="161" t="e">
        <f t="shared" si="547"/>
        <v>#DIV/0!</v>
      </c>
      <c r="BP813" s="161" t="e">
        <f t="shared" si="548"/>
        <v>#DIV/0!</v>
      </c>
      <c r="BQ813" s="161" t="e">
        <f t="shared" si="549"/>
        <v>#DIV/0!</v>
      </c>
      <c r="BR813" s="107">
        <f t="shared" si="550"/>
        <v>0</v>
      </c>
      <c r="BS813" s="161" t="e">
        <f t="shared" si="551"/>
        <v>#DIV/0!</v>
      </c>
      <c r="BT813" s="161" t="e">
        <f t="shared" si="552"/>
        <v>#DIV/0!</v>
      </c>
      <c r="BU813" s="161" t="e">
        <f t="shared" si="553"/>
        <v>#DIV/0!</v>
      </c>
      <c r="BV813" s="161" t="e">
        <f t="shared" si="554"/>
        <v>#DIV/0!</v>
      </c>
      <c r="BW813" s="161" t="e">
        <f t="shared" si="555"/>
        <v>#DIV/0!</v>
      </c>
      <c r="BX813" s="107">
        <f t="shared" si="556"/>
        <v>0</v>
      </c>
      <c r="BZ813" s="40" t="e">
        <f>VLOOKUP(I813,Lists!$D$2:$D$19,1,FALSE)</f>
        <v>#N/A</v>
      </c>
      <c r="CA813" s="40" t="e">
        <f>VLOOKUP($I813,Blends!$B$2:$B$115,1,FALSE)</f>
        <v>#N/A</v>
      </c>
      <c r="CC813" s="218">
        <f>ROUND(IF($I813="Other HFC Blend",(Z813*$L813*SUMIF(Lists!$E$2:$E$133,'Quarterly Information'!$K813,Exchange_Value)+Z813*$N813*SUMIF(Lists!$E$2:$E$133,'Quarterly Information'!$M813,Exchange_Value)+Z813*$P813*SUMIF(Lists!$E$2:$E$133,'Quarterly Information'!$O813,Exchange_Value)+Z813*$R813*SUMIF(Lists!$E$2:$E$133,'Quarterly Information'!$Q813,Exchange_Value)+Z813*$T813*SUMIF(Lists!$E$2:$E$133,'Quarterly Information'!$S813,Exchange_Value))/1000,Z813*SUMIF(Lists!$E$2:$E$133,$I813,Exchange_Value)/1000),1)</f>
        <v>0</v>
      </c>
      <c r="CD813" s="218">
        <f>ROUND(IF($I813="Other HFC Blend",(AA813*$L813*SUMIF(Lists!$E$2:$E$133,'Quarterly Information'!$K813,Exchange_Value)+AA813*$N813*SUMIF(Lists!$E$2:$E$133,'Quarterly Information'!$M813,Exchange_Value)+AA813*$P813*SUMIF(Lists!$E$2:$E$133,'Quarterly Information'!$O813,Exchange_Value)+AA813*$R813*SUMIF(Lists!$E$2:$E$133,'Quarterly Information'!$Q813,Exchange_Value)+AA813*$T813*SUMIF(Lists!$E$2:$E$133,'Quarterly Information'!$S813,Exchange_Value))/1000,AA813*SUMIF(Lists!$E$2:$E$133,$I813,Exchange_Value)/1000),1)</f>
        <v>0</v>
      </c>
      <c r="CE813" s="218">
        <f>ROUND(IF($I813="Other HFC Blend",(AB813*$L813*SUMIF(Lists!$E$2:$E$133,'Quarterly Information'!$K813,Exchange_Value)+AB813*$N813*SUMIF(Lists!$E$2:$E$133,'Quarterly Information'!$M813,Exchange_Value)+AB813*$P813*SUMIF(Lists!$E$2:$E$133,'Quarterly Information'!$O813,Exchange_Value)+AB813*$R813*SUMIF(Lists!$E$2:$E$133,'Quarterly Information'!$Q813,Exchange_Value)+AB813*$T813*SUMIF(Lists!$E$2:$E$133,'Quarterly Information'!$S813,Exchange_Value))/1000,AB813*SUMIF(Lists!$E$2:$E$133,$I813,Exchange_Value)/1000),1)</f>
        <v>0</v>
      </c>
      <c r="CF813" s="218">
        <f>ROUND(IF($I813="Other HFC Blend",(AC813*$L813*SUMIF(Lists!$E$2:$E$133,'Quarterly Information'!$K813,Exchange_Value)+AC813*$N813*SUMIF(Lists!$E$2:$E$133,'Quarterly Information'!$M813,Exchange_Value)+AC813*$P813*SUMIF(Lists!$E$2:$E$133,'Quarterly Information'!$O813,Exchange_Value)+AC813*$R813*SUMIF(Lists!$E$2:$E$133,'Quarterly Information'!$Q813,Exchange_Value)+AC813*$T813*SUMIF(Lists!$E$2:$E$133,'Quarterly Information'!$S813,Exchange_Value))/1000,AC813*SUMIF(Lists!$E$2:$E$133,$I813,Exchange_Value)/1000),1)</f>
        <v>0</v>
      </c>
      <c r="CG813" s="218">
        <f>ROUND(IF($I813="Other HFC Blend",(AD813*$L813*SUMIF(Lists!$E$2:$E$133,'Quarterly Information'!$K813,Exchange_Value)+AD813*$N813*SUMIF(Lists!$E$2:$E$133,'Quarterly Information'!$M813,Exchange_Value)+AD813*$P813*SUMIF(Lists!$E$2:$E$133,'Quarterly Information'!$O813,Exchange_Value)+AD813*$R813*SUMIF(Lists!$E$2:$E$133,'Quarterly Information'!$Q813,Exchange_Value)+AD813*$T813*SUMIF(Lists!$E$2:$E$133,'Quarterly Information'!$S813,Exchange_Value))/1000,AD813*SUMIF(Lists!$E$2:$E$133,$I813,Exchange_Value)/1000),1)</f>
        <v>0</v>
      </c>
      <c r="CH813" s="218">
        <f>ROUND(IF($I813="Other HFC Blend",(AE813*$L813*SUMIF(Lists!$E$2:$E$133,'Quarterly Information'!$K813,Exchange_Value)+AE813*$N813*SUMIF(Lists!$E$2:$E$133,'Quarterly Information'!$M813,Exchange_Value)+AE813*$P813*SUMIF(Lists!$E$2:$E$133,'Quarterly Information'!$O813,Exchange_Value)+AE813*$R813*SUMIF(Lists!$E$2:$E$133,'Quarterly Information'!$Q813,Exchange_Value)+AE813*$T813*SUMIF(Lists!$E$2:$E$133,'Quarterly Information'!$S813,Exchange_Value))/1000,AE813*SUMIF(Lists!$E$2:$E$133,$I813,Exchange_Value)/1000),1)</f>
        <v>0</v>
      </c>
      <c r="CI813" s="218">
        <f>ROUND(IF($I813="Other HFC Blend",(AF813*$L813*SUMIF(Lists!$E$2:$E$133,'Quarterly Information'!$K813,Exchange_Value)+AF813*$N813*SUMIF(Lists!$E$2:$E$133,'Quarterly Information'!$M813,Exchange_Value)+AF813*$P813*SUMIF(Lists!$E$2:$E$133,'Quarterly Information'!$O813,Exchange_Value)+AF813*$R813*SUMIF(Lists!$E$2:$E$133,'Quarterly Information'!$Q813,Exchange_Value)+AF813*$T813*SUMIF(Lists!$E$2:$E$133,'Quarterly Information'!$S813,Exchange_Value))/1000,AF813*SUMIF(Lists!$E$2:$E$133,$I813,Exchange_Value)/1000),1)</f>
        <v>0</v>
      </c>
    </row>
    <row r="814" spans="1:87" ht="14" x14ac:dyDescent="0.25">
      <c r="A814" s="39">
        <v>772</v>
      </c>
      <c r="B814" s="90" t="str">
        <f t="shared" si="557"/>
        <v/>
      </c>
      <c r="C814" s="159"/>
      <c r="D814" s="91"/>
      <c r="E814" s="174"/>
      <c r="F814" s="92"/>
      <c r="G814" s="93"/>
      <c r="H814" s="94"/>
      <c r="I814" s="92"/>
      <c r="J814" s="200"/>
      <c r="K814" s="210"/>
      <c r="L814" s="95"/>
      <c r="M814" s="92"/>
      <c r="N814" s="95"/>
      <c r="O814" s="92"/>
      <c r="P814" s="95"/>
      <c r="Q814" s="128"/>
      <c r="R814" s="95"/>
      <c r="S814" s="128"/>
      <c r="T814" s="211"/>
      <c r="U814" s="203"/>
      <c r="V814" s="92"/>
      <c r="W814" s="96"/>
      <c r="X814" s="92"/>
      <c r="Y814" s="220"/>
      <c r="Z814" s="226"/>
      <c r="AA814" s="165"/>
      <c r="AB814" s="165"/>
      <c r="AC814" s="165"/>
      <c r="AD814" s="165"/>
      <c r="AE814" s="165"/>
      <c r="AF814" s="168"/>
      <c r="AG814"/>
      <c r="AH814" s="107">
        <f t="shared" si="516"/>
        <v>0</v>
      </c>
      <c r="AI814" s="107">
        <f t="shared" si="517"/>
        <v>0</v>
      </c>
      <c r="AJ814" s="107">
        <f t="shared" si="518"/>
        <v>0</v>
      </c>
      <c r="AK814" s="107">
        <f t="shared" si="519"/>
        <v>0</v>
      </c>
      <c r="AL814" s="107">
        <f t="shared" si="520"/>
        <v>0</v>
      </c>
      <c r="AM814" s="107">
        <f t="shared" si="558"/>
        <v>0</v>
      </c>
      <c r="AO814" s="161" t="e">
        <f t="shared" si="521"/>
        <v>#DIV/0!</v>
      </c>
      <c r="AP814" s="161" t="e">
        <f t="shared" si="522"/>
        <v>#DIV/0!</v>
      </c>
      <c r="AQ814" s="161" t="e">
        <f t="shared" si="523"/>
        <v>#DIV/0!</v>
      </c>
      <c r="AR814" s="161" t="e">
        <f t="shared" si="524"/>
        <v>#DIV/0!</v>
      </c>
      <c r="AS814" s="161" t="e">
        <f t="shared" si="525"/>
        <v>#DIV/0!</v>
      </c>
      <c r="AT814" s="107">
        <f t="shared" si="526"/>
        <v>0</v>
      </c>
      <c r="AU814" s="161" t="e">
        <f t="shared" si="527"/>
        <v>#DIV/0!</v>
      </c>
      <c r="AV814" s="161" t="e">
        <f t="shared" si="528"/>
        <v>#DIV/0!</v>
      </c>
      <c r="AW814" s="161" t="e">
        <f t="shared" si="529"/>
        <v>#DIV/0!</v>
      </c>
      <c r="AX814" s="161" t="e">
        <f t="shared" si="530"/>
        <v>#DIV/0!</v>
      </c>
      <c r="AY814" s="161" t="e">
        <f t="shared" si="531"/>
        <v>#DIV/0!</v>
      </c>
      <c r="AZ814" s="107">
        <f t="shared" si="532"/>
        <v>0</v>
      </c>
      <c r="BA814" s="161" t="e">
        <f t="shared" si="533"/>
        <v>#DIV/0!</v>
      </c>
      <c r="BB814" s="161" t="e">
        <f t="shared" si="534"/>
        <v>#DIV/0!</v>
      </c>
      <c r="BC814" s="161" t="e">
        <f t="shared" si="535"/>
        <v>#DIV/0!</v>
      </c>
      <c r="BD814" s="161" t="e">
        <f t="shared" si="536"/>
        <v>#DIV/0!</v>
      </c>
      <c r="BE814" s="161" t="e">
        <f t="shared" si="537"/>
        <v>#DIV/0!</v>
      </c>
      <c r="BF814" s="107">
        <f t="shared" si="538"/>
        <v>0</v>
      </c>
      <c r="BG814" s="161" t="e">
        <f t="shared" si="539"/>
        <v>#DIV/0!</v>
      </c>
      <c r="BH814" s="161" t="e">
        <f t="shared" si="540"/>
        <v>#DIV/0!</v>
      </c>
      <c r="BI814" s="161" t="e">
        <f t="shared" si="541"/>
        <v>#DIV/0!</v>
      </c>
      <c r="BJ814" s="161" t="e">
        <f t="shared" si="542"/>
        <v>#DIV/0!</v>
      </c>
      <c r="BK814" s="161" t="e">
        <f t="shared" si="543"/>
        <v>#DIV/0!</v>
      </c>
      <c r="BL814" s="107">
        <f t="shared" si="544"/>
        <v>0</v>
      </c>
      <c r="BM814" s="161" t="e">
        <f t="shared" si="545"/>
        <v>#DIV/0!</v>
      </c>
      <c r="BN814" s="161" t="e">
        <f t="shared" si="546"/>
        <v>#DIV/0!</v>
      </c>
      <c r="BO814" s="161" t="e">
        <f t="shared" si="547"/>
        <v>#DIV/0!</v>
      </c>
      <c r="BP814" s="161" t="e">
        <f t="shared" si="548"/>
        <v>#DIV/0!</v>
      </c>
      <c r="BQ814" s="161" t="e">
        <f t="shared" si="549"/>
        <v>#DIV/0!</v>
      </c>
      <c r="BR814" s="107">
        <f t="shared" si="550"/>
        <v>0</v>
      </c>
      <c r="BS814" s="161" t="e">
        <f t="shared" si="551"/>
        <v>#DIV/0!</v>
      </c>
      <c r="BT814" s="161" t="e">
        <f t="shared" si="552"/>
        <v>#DIV/0!</v>
      </c>
      <c r="BU814" s="161" t="e">
        <f t="shared" si="553"/>
        <v>#DIV/0!</v>
      </c>
      <c r="BV814" s="161" t="e">
        <f t="shared" si="554"/>
        <v>#DIV/0!</v>
      </c>
      <c r="BW814" s="161" t="e">
        <f t="shared" si="555"/>
        <v>#DIV/0!</v>
      </c>
      <c r="BX814" s="107">
        <f t="shared" si="556"/>
        <v>0</v>
      </c>
      <c r="BZ814" s="40" t="e">
        <f>VLOOKUP(I814,Lists!$D$2:$D$19,1,FALSE)</f>
        <v>#N/A</v>
      </c>
      <c r="CA814" s="40" t="e">
        <f>VLOOKUP($I814,Blends!$B$2:$B$115,1,FALSE)</f>
        <v>#N/A</v>
      </c>
      <c r="CC814" s="218">
        <f>ROUND(IF($I814="Other HFC Blend",(Z814*$L814*SUMIF(Lists!$E$2:$E$133,'Quarterly Information'!$K814,Exchange_Value)+Z814*$N814*SUMIF(Lists!$E$2:$E$133,'Quarterly Information'!$M814,Exchange_Value)+Z814*$P814*SUMIF(Lists!$E$2:$E$133,'Quarterly Information'!$O814,Exchange_Value)+Z814*$R814*SUMIF(Lists!$E$2:$E$133,'Quarterly Information'!$Q814,Exchange_Value)+Z814*$T814*SUMIF(Lists!$E$2:$E$133,'Quarterly Information'!$S814,Exchange_Value))/1000,Z814*SUMIF(Lists!$E$2:$E$133,$I814,Exchange_Value)/1000),1)</f>
        <v>0</v>
      </c>
      <c r="CD814" s="218">
        <f>ROUND(IF($I814="Other HFC Blend",(AA814*$L814*SUMIF(Lists!$E$2:$E$133,'Quarterly Information'!$K814,Exchange_Value)+AA814*$N814*SUMIF(Lists!$E$2:$E$133,'Quarterly Information'!$M814,Exchange_Value)+AA814*$P814*SUMIF(Lists!$E$2:$E$133,'Quarterly Information'!$O814,Exchange_Value)+AA814*$R814*SUMIF(Lists!$E$2:$E$133,'Quarterly Information'!$Q814,Exchange_Value)+AA814*$T814*SUMIF(Lists!$E$2:$E$133,'Quarterly Information'!$S814,Exchange_Value))/1000,AA814*SUMIF(Lists!$E$2:$E$133,$I814,Exchange_Value)/1000),1)</f>
        <v>0</v>
      </c>
      <c r="CE814" s="218">
        <f>ROUND(IF($I814="Other HFC Blend",(AB814*$L814*SUMIF(Lists!$E$2:$E$133,'Quarterly Information'!$K814,Exchange_Value)+AB814*$N814*SUMIF(Lists!$E$2:$E$133,'Quarterly Information'!$M814,Exchange_Value)+AB814*$P814*SUMIF(Lists!$E$2:$E$133,'Quarterly Information'!$O814,Exchange_Value)+AB814*$R814*SUMIF(Lists!$E$2:$E$133,'Quarterly Information'!$Q814,Exchange_Value)+AB814*$T814*SUMIF(Lists!$E$2:$E$133,'Quarterly Information'!$S814,Exchange_Value))/1000,AB814*SUMIF(Lists!$E$2:$E$133,$I814,Exchange_Value)/1000),1)</f>
        <v>0</v>
      </c>
      <c r="CF814" s="218">
        <f>ROUND(IF($I814="Other HFC Blend",(AC814*$L814*SUMIF(Lists!$E$2:$E$133,'Quarterly Information'!$K814,Exchange_Value)+AC814*$N814*SUMIF(Lists!$E$2:$E$133,'Quarterly Information'!$M814,Exchange_Value)+AC814*$P814*SUMIF(Lists!$E$2:$E$133,'Quarterly Information'!$O814,Exchange_Value)+AC814*$R814*SUMIF(Lists!$E$2:$E$133,'Quarterly Information'!$Q814,Exchange_Value)+AC814*$T814*SUMIF(Lists!$E$2:$E$133,'Quarterly Information'!$S814,Exchange_Value))/1000,AC814*SUMIF(Lists!$E$2:$E$133,$I814,Exchange_Value)/1000),1)</f>
        <v>0</v>
      </c>
      <c r="CG814" s="218">
        <f>ROUND(IF($I814="Other HFC Blend",(AD814*$L814*SUMIF(Lists!$E$2:$E$133,'Quarterly Information'!$K814,Exchange_Value)+AD814*$N814*SUMIF(Lists!$E$2:$E$133,'Quarterly Information'!$M814,Exchange_Value)+AD814*$P814*SUMIF(Lists!$E$2:$E$133,'Quarterly Information'!$O814,Exchange_Value)+AD814*$R814*SUMIF(Lists!$E$2:$E$133,'Quarterly Information'!$Q814,Exchange_Value)+AD814*$T814*SUMIF(Lists!$E$2:$E$133,'Quarterly Information'!$S814,Exchange_Value))/1000,AD814*SUMIF(Lists!$E$2:$E$133,$I814,Exchange_Value)/1000),1)</f>
        <v>0</v>
      </c>
      <c r="CH814" s="218">
        <f>ROUND(IF($I814="Other HFC Blend",(AE814*$L814*SUMIF(Lists!$E$2:$E$133,'Quarterly Information'!$K814,Exchange_Value)+AE814*$N814*SUMIF(Lists!$E$2:$E$133,'Quarterly Information'!$M814,Exchange_Value)+AE814*$P814*SUMIF(Lists!$E$2:$E$133,'Quarterly Information'!$O814,Exchange_Value)+AE814*$R814*SUMIF(Lists!$E$2:$E$133,'Quarterly Information'!$Q814,Exchange_Value)+AE814*$T814*SUMIF(Lists!$E$2:$E$133,'Quarterly Information'!$S814,Exchange_Value))/1000,AE814*SUMIF(Lists!$E$2:$E$133,$I814,Exchange_Value)/1000),1)</f>
        <v>0</v>
      </c>
      <c r="CI814" s="218">
        <f>ROUND(IF($I814="Other HFC Blend",(AF814*$L814*SUMIF(Lists!$E$2:$E$133,'Quarterly Information'!$K814,Exchange_Value)+AF814*$N814*SUMIF(Lists!$E$2:$E$133,'Quarterly Information'!$M814,Exchange_Value)+AF814*$P814*SUMIF(Lists!$E$2:$E$133,'Quarterly Information'!$O814,Exchange_Value)+AF814*$R814*SUMIF(Lists!$E$2:$E$133,'Quarterly Information'!$Q814,Exchange_Value)+AF814*$T814*SUMIF(Lists!$E$2:$E$133,'Quarterly Information'!$S814,Exchange_Value))/1000,AF814*SUMIF(Lists!$E$2:$E$133,$I814,Exchange_Value)/1000),1)</f>
        <v>0</v>
      </c>
    </row>
    <row r="815" spans="1:87" ht="14" x14ac:dyDescent="0.25">
      <c r="A815" s="39">
        <v>773</v>
      </c>
      <c r="B815" s="90" t="str">
        <f t="shared" si="557"/>
        <v/>
      </c>
      <c r="C815" s="159"/>
      <c r="D815" s="91"/>
      <c r="E815" s="174"/>
      <c r="F815" s="92"/>
      <c r="G815" s="93"/>
      <c r="H815" s="94"/>
      <c r="I815" s="92"/>
      <c r="J815" s="200"/>
      <c r="K815" s="210"/>
      <c r="L815" s="95"/>
      <c r="M815" s="92"/>
      <c r="N815" s="95"/>
      <c r="O815" s="92"/>
      <c r="P815" s="95"/>
      <c r="Q815" s="128"/>
      <c r="R815" s="95"/>
      <c r="S815" s="128"/>
      <c r="T815" s="211"/>
      <c r="U815" s="203"/>
      <c r="V815" s="92"/>
      <c r="W815" s="96"/>
      <c r="X815" s="92"/>
      <c r="Y815" s="220"/>
      <c r="Z815" s="226"/>
      <c r="AA815" s="165"/>
      <c r="AB815" s="165"/>
      <c r="AC815" s="165"/>
      <c r="AD815" s="165"/>
      <c r="AE815" s="165"/>
      <c r="AF815" s="168"/>
      <c r="AG815"/>
      <c r="AH815" s="107">
        <f t="shared" si="516"/>
        <v>0</v>
      </c>
      <c r="AI815" s="107">
        <f t="shared" si="517"/>
        <v>0</v>
      </c>
      <c r="AJ815" s="107">
        <f t="shared" si="518"/>
        <v>0</v>
      </c>
      <c r="AK815" s="107">
        <f t="shared" si="519"/>
        <v>0</v>
      </c>
      <c r="AL815" s="107">
        <f t="shared" si="520"/>
        <v>0</v>
      </c>
      <c r="AM815" s="107">
        <f t="shared" si="558"/>
        <v>0</v>
      </c>
      <c r="AO815" s="161" t="e">
        <f t="shared" si="521"/>
        <v>#DIV/0!</v>
      </c>
      <c r="AP815" s="161" t="e">
        <f t="shared" si="522"/>
        <v>#DIV/0!</v>
      </c>
      <c r="AQ815" s="161" t="e">
        <f t="shared" si="523"/>
        <v>#DIV/0!</v>
      </c>
      <c r="AR815" s="161" t="e">
        <f t="shared" si="524"/>
        <v>#DIV/0!</v>
      </c>
      <c r="AS815" s="161" t="e">
        <f t="shared" si="525"/>
        <v>#DIV/0!</v>
      </c>
      <c r="AT815" s="107">
        <f t="shared" si="526"/>
        <v>0</v>
      </c>
      <c r="AU815" s="161" t="e">
        <f t="shared" si="527"/>
        <v>#DIV/0!</v>
      </c>
      <c r="AV815" s="161" t="e">
        <f t="shared" si="528"/>
        <v>#DIV/0!</v>
      </c>
      <c r="AW815" s="161" t="e">
        <f t="shared" si="529"/>
        <v>#DIV/0!</v>
      </c>
      <c r="AX815" s="161" t="e">
        <f t="shared" si="530"/>
        <v>#DIV/0!</v>
      </c>
      <c r="AY815" s="161" t="e">
        <f t="shared" si="531"/>
        <v>#DIV/0!</v>
      </c>
      <c r="AZ815" s="107">
        <f t="shared" si="532"/>
        <v>0</v>
      </c>
      <c r="BA815" s="161" t="e">
        <f t="shared" si="533"/>
        <v>#DIV/0!</v>
      </c>
      <c r="BB815" s="161" t="e">
        <f t="shared" si="534"/>
        <v>#DIV/0!</v>
      </c>
      <c r="BC815" s="161" t="e">
        <f t="shared" si="535"/>
        <v>#DIV/0!</v>
      </c>
      <c r="BD815" s="161" t="e">
        <f t="shared" si="536"/>
        <v>#DIV/0!</v>
      </c>
      <c r="BE815" s="161" t="e">
        <f t="shared" si="537"/>
        <v>#DIV/0!</v>
      </c>
      <c r="BF815" s="107">
        <f t="shared" si="538"/>
        <v>0</v>
      </c>
      <c r="BG815" s="161" t="e">
        <f t="shared" si="539"/>
        <v>#DIV/0!</v>
      </c>
      <c r="BH815" s="161" t="e">
        <f t="shared" si="540"/>
        <v>#DIV/0!</v>
      </c>
      <c r="BI815" s="161" t="e">
        <f t="shared" si="541"/>
        <v>#DIV/0!</v>
      </c>
      <c r="BJ815" s="161" t="e">
        <f t="shared" si="542"/>
        <v>#DIV/0!</v>
      </c>
      <c r="BK815" s="161" t="e">
        <f t="shared" si="543"/>
        <v>#DIV/0!</v>
      </c>
      <c r="BL815" s="107">
        <f t="shared" si="544"/>
        <v>0</v>
      </c>
      <c r="BM815" s="161" t="e">
        <f t="shared" si="545"/>
        <v>#DIV/0!</v>
      </c>
      <c r="BN815" s="161" t="e">
        <f t="shared" si="546"/>
        <v>#DIV/0!</v>
      </c>
      <c r="BO815" s="161" t="e">
        <f t="shared" si="547"/>
        <v>#DIV/0!</v>
      </c>
      <c r="BP815" s="161" t="e">
        <f t="shared" si="548"/>
        <v>#DIV/0!</v>
      </c>
      <c r="BQ815" s="161" t="e">
        <f t="shared" si="549"/>
        <v>#DIV/0!</v>
      </c>
      <c r="BR815" s="107">
        <f t="shared" si="550"/>
        <v>0</v>
      </c>
      <c r="BS815" s="161" t="e">
        <f t="shared" si="551"/>
        <v>#DIV/0!</v>
      </c>
      <c r="BT815" s="161" t="e">
        <f t="shared" si="552"/>
        <v>#DIV/0!</v>
      </c>
      <c r="BU815" s="161" t="e">
        <f t="shared" si="553"/>
        <v>#DIV/0!</v>
      </c>
      <c r="BV815" s="161" t="e">
        <f t="shared" si="554"/>
        <v>#DIV/0!</v>
      </c>
      <c r="BW815" s="161" t="e">
        <f t="shared" si="555"/>
        <v>#DIV/0!</v>
      </c>
      <c r="BX815" s="107">
        <f t="shared" si="556"/>
        <v>0</v>
      </c>
      <c r="BZ815" s="40" t="e">
        <f>VLOOKUP(I815,Lists!$D$2:$D$19,1,FALSE)</f>
        <v>#N/A</v>
      </c>
      <c r="CA815" s="40" t="e">
        <f>VLOOKUP($I815,Blends!$B$2:$B$115,1,FALSE)</f>
        <v>#N/A</v>
      </c>
      <c r="CC815" s="218">
        <f>ROUND(IF($I815="Other HFC Blend",(Z815*$L815*SUMIF(Lists!$E$2:$E$133,'Quarterly Information'!$K815,Exchange_Value)+Z815*$N815*SUMIF(Lists!$E$2:$E$133,'Quarterly Information'!$M815,Exchange_Value)+Z815*$P815*SUMIF(Lists!$E$2:$E$133,'Quarterly Information'!$O815,Exchange_Value)+Z815*$R815*SUMIF(Lists!$E$2:$E$133,'Quarterly Information'!$Q815,Exchange_Value)+Z815*$T815*SUMIF(Lists!$E$2:$E$133,'Quarterly Information'!$S815,Exchange_Value))/1000,Z815*SUMIF(Lists!$E$2:$E$133,$I815,Exchange_Value)/1000),1)</f>
        <v>0</v>
      </c>
      <c r="CD815" s="218">
        <f>ROUND(IF($I815="Other HFC Blend",(AA815*$L815*SUMIF(Lists!$E$2:$E$133,'Quarterly Information'!$K815,Exchange_Value)+AA815*$N815*SUMIF(Lists!$E$2:$E$133,'Quarterly Information'!$M815,Exchange_Value)+AA815*$P815*SUMIF(Lists!$E$2:$E$133,'Quarterly Information'!$O815,Exchange_Value)+AA815*$R815*SUMIF(Lists!$E$2:$E$133,'Quarterly Information'!$Q815,Exchange_Value)+AA815*$T815*SUMIF(Lists!$E$2:$E$133,'Quarterly Information'!$S815,Exchange_Value))/1000,AA815*SUMIF(Lists!$E$2:$E$133,$I815,Exchange_Value)/1000),1)</f>
        <v>0</v>
      </c>
      <c r="CE815" s="218">
        <f>ROUND(IF($I815="Other HFC Blend",(AB815*$L815*SUMIF(Lists!$E$2:$E$133,'Quarterly Information'!$K815,Exchange_Value)+AB815*$N815*SUMIF(Lists!$E$2:$E$133,'Quarterly Information'!$M815,Exchange_Value)+AB815*$P815*SUMIF(Lists!$E$2:$E$133,'Quarterly Information'!$O815,Exchange_Value)+AB815*$R815*SUMIF(Lists!$E$2:$E$133,'Quarterly Information'!$Q815,Exchange_Value)+AB815*$T815*SUMIF(Lists!$E$2:$E$133,'Quarterly Information'!$S815,Exchange_Value))/1000,AB815*SUMIF(Lists!$E$2:$E$133,$I815,Exchange_Value)/1000),1)</f>
        <v>0</v>
      </c>
      <c r="CF815" s="218">
        <f>ROUND(IF($I815="Other HFC Blend",(AC815*$L815*SUMIF(Lists!$E$2:$E$133,'Quarterly Information'!$K815,Exchange_Value)+AC815*$N815*SUMIF(Lists!$E$2:$E$133,'Quarterly Information'!$M815,Exchange_Value)+AC815*$P815*SUMIF(Lists!$E$2:$E$133,'Quarterly Information'!$O815,Exchange_Value)+AC815*$R815*SUMIF(Lists!$E$2:$E$133,'Quarterly Information'!$Q815,Exchange_Value)+AC815*$T815*SUMIF(Lists!$E$2:$E$133,'Quarterly Information'!$S815,Exchange_Value))/1000,AC815*SUMIF(Lists!$E$2:$E$133,$I815,Exchange_Value)/1000),1)</f>
        <v>0</v>
      </c>
      <c r="CG815" s="218">
        <f>ROUND(IF($I815="Other HFC Blend",(AD815*$L815*SUMIF(Lists!$E$2:$E$133,'Quarterly Information'!$K815,Exchange_Value)+AD815*$N815*SUMIF(Lists!$E$2:$E$133,'Quarterly Information'!$M815,Exchange_Value)+AD815*$P815*SUMIF(Lists!$E$2:$E$133,'Quarterly Information'!$O815,Exchange_Value)+AD815*$R815*SUMIF(Lists!$E$2:$E$133,'Quarterly Information'!$Q815,Exchange_Value)+AD815*$T815*SUMIF(Lists!$E$2:$E$133,'Quarterly Information'!$S815,Exchange_Value))/1000,AD815*SUMIF(Lists!$E$2:$E$133,$I815,Exchange_Value)/1000),1)</f>
        <v>0</v>
      </c>
      <c r="CH815" s="218">
        <f>ROUND(IF($I815="Other HFC Blend",(AE815*$L815*SUMIF(Lists!$E$2:$E$133,'Quarterly Information'!$K815,Exchange_Value)+AE815*$N815*SUMIF(Lists!$E$2:$E$133,'Quarterly Information'!$M815,Exchange_Value)+AE815*$P815*SUMIF(Lists!$E$2:$E$133,'Quarterly Information'!$O815,Exchange_Value)+AE815*$R815*SUMIF(Lists!$E$2:$E$133,'Quarterly Information'!$Q815,Exchange_Value)+AE815*$T815*SUMIF(Lists!$E$2:$E$133,'Quarterly Information'!$S815,Exchange_Value))/1000,AE815*SUMIF(Lists!$E$2:$E$133,$I815,Exchange_Value)/1000),1)</f>
        <v>0</v>
      </c>
      <c r="CI815" s="218">
        <f>ROUND(IF($I815="Other HFC Blend",(AF815*$L815*SUMIF(Lists!$E$2:$E$133,'Quarterly Information'!$K815,Exchange_Value)+AF815*$N815*SUMIF(Lists!$E$2:$E$133,'Quarterly Information'!$M815,Exchange_Value)+AF815*$P815*SUMIF(Lists!$E$2:$E$133,'Quarterly Information'!$O815,Exchange_Value)+AF815*$R815*SUMIF(Lists!$E$2:$E$133,'Quarterly Information'!$Q815,Exchange_Value)+AF815*$T815*SUMIF(Lists!$E$2:$E$133,'Quarterly Information'!$S815,Exchange_Value))/1000,AF815*SUMIF(Lists!$E$2:$E$133,$I815,Exchange_Value)/1000),1)</f>
        <v>0</v>
      </c>
    </row>
    <row r="816" spans="1:87" ht="14" x14ac:dyDescent="0.25">
      <c r="A816" s="39">
        <v>774</v>
      </c>
      <c r="B816" s="90" t="str">
        <f t="shared" si="557"/>
        <v/>
      </c>
      <c r="C816" s="159"/>
      <c r="D816" s="91"/>
      <c r="E816" s="174"/>
      <c r="F816" s="92"/>
      <c r="G816" s="93"/>
      <c r="H816" s="94"/>
      <c r="I816" s="92"/>
      <c r="J816" s="200"/>
      <c r="K816" s="210"/>
      <c r="L816" s="95"/>
      <c r="M816" s="92"/>
      <c r="N816" s="95"/>
      <c r="O816" s="92"/>
      <c r="P816" s="95"/>
      <c r="Q816" s="128"/>
      <c r="R816" s="95"/>
      <c r="S816" s="128"/>
      <c r="T816" s="211"/>
      <c r="U816" s="203"/>
      <c r="V816" s="92"/>
      <c r="W816" s="96"/>
      <c r="X816" s="92"/>
      <c r="Y816" s="220"/>
      <c r="Z816" s="226"/>
      <c r="AA816" s="165"/>
      <c r="AB816" s="165"/>
      <c r="AC816" s="165"/>
      <c r="AD816" s="165"/>
      <c r="AE816" s="165"/>
      <c r="AF816" s="168"/>
      <c r="AG816"/>
      <c r="AH816" s="107">
        <f t="shared" si="516"/>
        <v>0</v>
      </c>
      <c r="AI816" s="107">
        <f t="shared" si="517"/>
        <v>0</v>
      </c>
      <c r="AJ816" s="107">
        <f t="shared" si="518"/>
        <v>0</v>
      </c>
      <c r="AK816" s="107">
        <f t="shared" si="519"/>
        <v>0</v>
      </c>
      <c r="AL816" s="107">
        <f t="shared" si="520"/>
        <v>0</v>
      </c>
      <c r="AM816" s="107">
        <f t="shared" si="558"/>
        <v>0</v>
      </c>
      <c r="AO816" s="161" t="e">
        <f t="shared" si="521"/>
        <v>#DIV/0!</v>
      </c>
      <c r="AP816" s="161" t="e">
        <f t="shared" si="522"/>
        <v>#DIV/0!</v>
      </c>
      <c r="AQ816" s="161" t="e">
        <f t="shared" si="523"/>
        <v>#DIV/0!</v>
      </c>
      <c r="AR816" s="161" t="e">
        <f t="shared" si="524"/>
        <v>#DIV/0!</v>
      </c>
      <c r="AS816" s="161" t="e">
        <f t="shared" si="525"/>
        <v>#DIV/0!</v>
      </c>
      <c r="AT816" s="107">
        <f t="shared" si="526"/>
        <v>0</v>
      </c>
      <c r="AU816" s="161" t="e">
        <f t="shared" si="527"/>
        <v>#DIV/0!</v>
      </c>
      <c r="AV816" s="161" t="e">
        <f t="shared" si="528"/>
        <v>#DIV/0!</v>
      </c>
      <c r="AW816" s="161" t="e">
        <f t="shared" si="529"/>
        <v>#DIV/0!</v>
      </c>
      <c r="AX816" s="161" t="e">
        <f t="shared" si="530"/>
        <v>#DIV/0!</v>
      </c>
      <c r="AY816" s="161" t="e">
        <f t="shared" si="531"/>
        <v>#DIV/0!</v>
      </c>
      <c r="AZ816" s="107">
        <f t="shared" si="532"/>
        <v>0</v>
      </c>
      <c r="BA816" s="161" t="e">
        <f t="shared" si="533"/>
        <v>#DIV/0!</v>
      </c>
      <c r="BB816" s="161" t="e">
        <f t="shared" si="534"/>
        <v>#DIV/0!</v>
      </c>
      <c r="BC816" s="161" t="e">
        <f t="shared" si="535"/>
        <v>#DIV/0!</v>
      </c>
      <c r="BD816" s="161" t="e">
        <f t="shared" si="536"/>
        <v>#DIV/0!</v>
      </c>
      <c r="BE816" s="161" t="e">
        <f t="shared" si="537"/>
        <v>#DIV/0!</v>
      </c>
      <c r="BF816" s="107">
        <f t="shared" si="538"/>
        <v>0</v>
      </c>
      <c r="BG816" s="161" t="e">
        <f t="shared" si="539"/>
        <v>#DIV/0!</v>
      </c>
      <c r="BH816" s="161" t="e">
        <f t="shared" si="540"/>
        <v>#DIV/0!</v>
      </c>
      <c r="BI816" s="161" t="e">
        <f t="shared" si="541"/>
        <v>#DIV/0!</v>
      </c>
      <c r="BJ816" s="161" t="e">
        <f t="shared" si="542"/>
        <v>#DIV/0!</v>
      </c>
      <c r="BK816" s="161" t="e">
        <f t="shared" si="543"/>
        <v>#DIV/0!</v>
      </c>
      <c r="BL816" s="107">
        <f t="shared" si="544"/>
        <v>0</v>
      </c>
      <c r="BM816" s="161" t="e">
        <f t="shared" si="545"/>
        <v>#DIV/0!</v>
      </c>
      <c r="BN816" s="161" t="e">
        <f t="shared" si="546"/>
        <v>#DIV/0!</v>
      </c>
      <c r="BO816" s="161" t="e">
        <f t="shared" si="547"/>
        <v>#DIV/0!</v>
      </c>
      <c r="BP816" s="161" t="e">
        <f t="shared" si="548"/>
        <v>#DIV/0!</v>
      </c>
      <c r="BQ816" s="161" t="e">
        <f t="shared" si="549"/>
        <v>#DIV/0!</v>
      </c>
      <c r="BR816" s="107">
        <f t="shared" si="550"/>
        <v>0</v>
      </c>
      <c r="BS816" s="161" t="e">
        <f t="shared" si="551"/>
        <v>#DIV/0!</v>
      </c>
      <c r="BT816" s="161" t="e">
        <f t="shared" si="552"/>
        <v>#DIV/0!</v>
      </c>
      <c r="BU816" s="161" t="e">
        <f t="shared" si="553"/>
        <v>#DIV/0!</v>
      </c>
      <c r="BV816" s="161" t="e">
        <f t="shared" si="554"/>
        <v>#DIV/0!</v>
      </c>
      <c r="BW816" s="161" t="e">
        <f t="shared" si="555"/>
        <v>#DIV/0!</v>
      </c>
      <c r="BX816" s="107">
        <f t="shared" si="556"/>
        <v>0</v>
      </c>
      <c r="BZ816" s="40" t="e">
        <f>VLOOKUP(I816,Lists!$D$2:$D$19,1,FALSE)</f>
        <v>#N/A</v>
      </c>
      <c r="CA816" s="40" t="e">
        <f>VLOOKUP($I816,Blends!$B$2:$B$115,1,FALSE)</f>
        <v>#N/A</v>
      </c>
      <c r="CC816" s="218">
        <f>ROUND(IF($I816="Other HFC Blend",(Z816*$L816*SUMIF(Lists!$E$2:$E$133,'Quarterly Information'!$K816,Exchange_Value)+Z816*$N816*SUMIF(Lists!$E$2:$E$133,'Quarterly Information'!$M816,Exchange_Value)+Z816*$P816*SUMIF(Lists!$E$2:$E$133,'Quarterly Information'!$O816,Exchange_Value)+Z816*$R816*SUMIF(Lists!$E$2:$E$133,'Quarterly Information'!$Q816,Exchange_Value)+Z816*$T816*SUMIF(Lists!$E$2:$E$133,'Quarterly Information'!$S816,Exchange_Value))/1000,Z816*SUMIF(Lists!$E$2:$E$133,$I816,Exchange_Value)/1000),1)</f>
        <v>0</v>
      </c>
      <c r="CD816" s="218">
        <f>ROUND(IF($I816="Other HFC Blend",(AA816*$L816*SUMIF(Lists!$E$2:$E$133,'Quarterly Information'!$K816,Exchange_Value)+AA816*$N816*SUMIF(Lists!$E$2:$E$133,'Quarterly Information'!$M816,Exchange_Value)+AA816*$P816*SUMIF(Lists!$E$2:$E$133,'Quarterly Information'!$O816,Exchange_Value)+AA816*$R816*SUMIF(Lists!$E$2:$E$133,'Quarterly Information'!$Q816,Exchange_Value)+AA816*$T816*SUMIF(Lists!$E$2:$E$133,'Quarterly Information'!$S816,Exchange_Value))/1000,AA816*SUMIF(Lists!$E$2:$E$133,$I816,Exchange_Value)/1000),1)</f>
        <v>0</v>
      </c>
      <c r="CE816" s="218">
        <f>ROUND(IF($I816="Other HFC Blend",(AB816*$L816*SUMIF(Lists!$E$2:$E$133,'Quarterly Information'!$K816,Exchange_Value)+AB816*$N816*SUMIF(Lists!$E$2:$E$133,'Quarterly Information'!$M816,Exchange_Value)+AB816*$P816*SUMIF(Lists!$E$2:$E$133,'Quarterly Information'!$O816,Exchange_Value)+AB816*$R816*SUMIF(Lists!$E$2:$E$133,'Quarterly Information'!$Q816,Exchange_Value)+AB816*$T816*SUMIF(Lists!$E$2:$E$133,'Quarterly Information'!$S816,Exchange_Value))/1000,AB816*SUMIF(Lists!$E$2:$E$133,$I816,Exchange_Value)/1000),1)</f>
        <v>0</v>
      </c>
      <c r="CF816" s="218">
        <f>ROUND(IF($I816="Other HFC Blend",(AC816*$L816*SUMIF(Lists!$E$2:$E$133,'Quarterly Information'!$K816,Exchange_Value)+AC816*$N816*SUMIF(Lists!$E$2:$E$133,'Quarterly Information'!$M816,Exchange_Value)+AC816*$P816*SUMIF(Lists!$E$2:$E$133,'Quarterly Information'!$O816,Exchange_Value)+AC816*$R816*SUMIF(Lists!$E$2:$E$133,'Quarterly Information'!$Q816,Exchange_Value)+AC816*$T816*SUMIF(Lists!$E$2:$E$133,'Quarterly Information'!$S816,Exchange_Value))/1000,AC816*SUMIF(Lists!$E$2:$E$133,$I816,Exchange_Value)/1000),1)</f>
        <v>0</v>
      </c>
      <c r="CG816" s="218">
        <f>ROUND(IF($I816="Other HFC Blend",(AD816*$L816*SUMIF(Lists!$E$2:$E$133,'Quarterly Information'!$K816,Exchange_Value)+AD816*$N816*SUMIF(Lists!$E$2:$E$133,'Quarterly Information'!$M816,Exchange_Value)+AD816*$P816*SUMIF(Lists!$E$2:$E$133,'Quarterly Information'!$O816,Exchange_Value)+AD816*$R816*SUMIF(Lists!$E$2:$E$133,'Quarterly Information'!$Q816,Exchange_Value)+AD816*$T816*SUMIF(Lists!$E$2:$E$133,'Quarterly Information'!$S816,Exchange_Value))/1000,AD816*SUMIF(Lists!$E$2:$E$133,$I816,Exchange_Value)/1000),1)</f>
        <v>0</v>
      </c>
      <c r="CH816" s="218">
        <f>ROUND(IF($I816="Other HFC Blend",(AE816*$L816*SUMIF(Lists!$E$2:$E$133,'Quarterly Information'!$K816,Exchange_Value)+AE816*$N816*SUMIF(Lists!$E$2:$E$133,'Quarterly Information'!$M816,Exchange_Value)+AE816*$P816*SUMIF(Lists!$E$2:$E$133,'Quarterly Information'!$O816,Exchange_Value)+AE816*$R816*SUMIF(Lists!$E$2:$E$133,'Quarterly Information'!$Q816,Exchange_Value)+AE816*$T816*SUMIF(Lists!$E$2:$E$133,'Quarterly Information'!$S816,Exchange_Value))/1000,AE816*SUMIF(Lists!$E$2:$E$133,$I816,Exchange_Value)/1000),1)</f>
        <v>0</v>
      </c>
      <c r="CI816" s="218">
        <f>ROUND(IF($I816="Other HFC Blend",(AF816*$L816*SUMIF(Lists!$E$2:$E$133,'Quarterly Information'!$K816,Exchange_Value)+AF816*$N816*SUMIF(Lists!$E$2:$E$133,'Quarterly Information'!$M816,Exchange_Value)+AF816*$P816*SUMIF(Lists!$E$2:$E$133,'Quarterly Information'!$O816,Exchange_Value)+AF816*$R816*SUMIF(Lists!$E$2:$E$133,'Quarterly Information'!$Q816,Exchange_Value)+AF816*$T816*SUMIF(Lists!$E$2:$E$133,'Quarterly Information'!$S816,Exchange_Value))/1000,AF816*SUMIF(Lists!$E$2:$E$133,$I816,Exchange_Value)/1000),1)</f>
        <v>0</v>
      </c>
    </row>
    <row r="817" spans="1:87" ht="14" x14ac:dyDescent="0.25">
      <c r="A817" s="39">
        <v>775</v>
      </c>
      <c r="B817" s="90" t="str">
        <f t="shared" si="557"/>
        <v/>
      </c>
      <c r="C817" s="159"/>
      <c r="D817" s="91"/>
      <c r="E817" s="174"/>
      <c r="F817" s="92"/>
      <c r="G817" s="93"/>
      <c r="H817" s="94"/>
      <c r="I817" s="92"/>
      <c r="J817" s="200"/>
      <c r="K817" s="210"/>
      <c r="L817" s="95"/>
      <c r="M817" s="92"/>
      <c r="N817" s="95"/>
      <c r="O817" s="92"/>
      <c r="P817" s="95"/>
      <c r="Q817" s="128"/>
      <c r="R817" s="95"/>
      <c r="S817" s="128"/>
      <c r="T817" s="211"/>
      <c r="U817" s="203"/>
      <c r="V817" s="92"/>
      <c r="W817" s="96"/>
      <c r="X817" s="92"/>
      <c r="Y817" s="220"/>
      <c r="Z817" s="226"/>
      <c r="AA817" s="165"/>
      <c r="AB817" s="165"/>
      <c r="AC817" s="165"/>
      <c r="AD817" s="165"/>
      <c r="AE817" s="165"/>
      <c r="AF817" s="168"/>
      <c r="AG817"/>
      <c r="AH817" s="107">
        <f t="shared" si="516"/>
        <v>0</v>
      </c>
      <c r="AI817" s="107">
        <f t="shared" si="517"/>
        <v>0</v>
      </c>
      <c r="AJ817" s="107">
        <f t="shared" si="518"/>
        <v>0</v>
      </c>
      <c r="AK817" s="107">
        <f t="shared" si="519"/>
        <v>0</v>
      </c>
      <c r="AL817" s="107">
        <f t="shared" si="520"/>
        <v>0</v>
      </c>
      <c r="AM817" s="107">
        <f t="shared" si="558"/>
        <v>0</v>
      </c>
      <c r="AO817" s="161" t="e">
        <f t="shared" si="521"/>
        <v>#DIV/0!</v>
      </c>
      <c r="AP817" s="161" t="e">
        <f t="shared" si="522"/>
        <v>#DIV/0!</v>
      </c>
      <c r="AQ817" s="161" t="e">
        <f t="shared" si="523"/>
        <v>#DIV/0!</v>
      </c>
      <c r="AR817" s="161" t="e">
        <f t="shared" si="524"/>
        <v>#DIV/0!</v>
      </c>
      <c r="AS817" s="161" t="e">
        <f t="shared" si="525"/>
        <v>#DIV/0!</v>
      </c>
      <c r="AT817" s="107">
        <f t="shared" si="526"/>
        <v>0</v>
      </c>
      <c r="AU817" s="161" t="e">
        <f t="shared" si="527"/>
        <v>#DIV/0!</v>
      </c>
      <c r="AV817" s="161" t="e">
        <f t="shared" si="528"/>
        <v>#DIV/0!</v>
      </c>
      <c r="AW817" s="161" t="e">
        <f t="shared" si="529"/>
        <v>#DIV/0!</v>
      </c>
      <c r="AX817" s="161" t="e">
        <f t="shared" si="530"/>
        <v>#DIV/0!</v>
      </c>
      <c r="AY817" s="161" t="e">
        <f t="shared" si="531"/>
        <v>#DIV/0!</v>
      </c>
      <c r="AZ817" s="107">
        <f t="shared" si="532"/>
        <v>0</v>
      </c>
      <c r="BA817" s="161" t="e">
        <f t="shared" si="533"/>
        <v>#DIV/0!</v>
      </c>
      <c r="BB817" s="161" t="e">
        <f t="shared" si="534"/>
        <v>#DIV/0!</v>
      </c>
      <c r="BC817" s="161" t="e">
        <f t="shared" si="535"/>
        <v>#DIV/0!</v>
      </c>
      <c r="BD817" s="161" t="e">
        <f t="shared" si="536"/>
        <v>#DIV/0!</v>
      </c>
      <c r="BE817" s="161" t="e">
        <f t="shared" si="537"/>
        <v>#DIV/0!</v>
      </c>
      <c r="BF817" s="107">
        <f t="shared" si="538"/>
        <v>0</v>
      </c>
      <c r="BG817" s="161" t="e">
        <f t="shared" si="539"/>
        <v>#DIV/0!</v>
      </c>
      <c r="BH817" s="161" t="e">
        <f t="shared" si="540"/>
        <v>#DIV/0!</v>
      </c>
      <c r="BI817" s="161" t="e">
        <f t="shared" si="541"/>
        <v>#DIV/0!</v>
      </c>
      <c r="BJ817" s="161" t="e">
        <f t="shared" si="542"/>
        <v>#DIV/0!</v>
      </c>
      <c r="BK817" s="161" t="e">
        <f t="shared" si="543"/>
        <v>#DIV/0!</v>
      </c>
      <c r="BL817" s="107">
        <f t="shared" si="544"/>
        <v>0</v>
      </c>
      <c r="BM817" s="161" t="e">
        <f t="shared" si="545"/>
        <v>#DIV/0!</v>
      </c>
      <c r="BN817" s="161" t="e">
        <f t="shared" si="546"/>
        <v>#DIV/0!</v>
      </c>
      <c r="BO817" s="161" t="e">
        <f t="shared" si="547"/>
        <v>#DIV/0!</v>
      </c>
      <c r="BP817" s="161" t="e">
        <f t="shared" si="548"/>
        <v>#DIV/0!</v>
      </c>
      <c r="BQ817" s="161" t="e">
        <f t="shared" si="549"/>
        <v>#DIV/0!</v>
      </c>
      <c r="BR817" s="107">
        <f t="shared" si="550"/>
        <v>0</v>
      </c>
      <c r="BS817" s="161" t="e">
        <f t="shared" si="551"/>
        <v>#DIV/0!</v>
      </c>
      <c r="BT817" s="161" t="e">
        <f t="shared" si="552"/>
        <v>#DIV/0!</v>
      </c>
      <c r="BU817" s="161" t="e">
        <f t="shared" si="553"/>
        <v>#DIV/0!</v>
      </c>
      <c r="BV817" s="161" t="e">
        <f t="shared" si="554"/>
        <v>#DIV/0!</v>
      </c>
      <c r="BW817" s="161" t="e">
        <f t="shared" si="555"/>
        <v>#DIV/0!</v>
      </c>
      <c r="BX817" s="107">
        <f t="shared" si="556"/>
        <v>0</v>
      </c>
      <c r="BZ817" s="40" t="e">
        <f>VLOOKUP(I817,Lists!$D$2:$D$19,1,FALSE)</f>
        <v>#N/A</v>
      </c>
      <c r="CA817" s="40" t="e">
        <f>VLOOKUP($I817,Blends!$B$2:$B$115,1,FALSE)</f>
        <v>#N/A</v>
      </c>
      <c r="CC817" s="218">
        <f>ROUND(IF($I817="Other HFC Blend",(Z817*$L817*SUMIF(Lists!$E$2:$E$133,'Quarterly Information'!$K817,Exchange_Value)+Z817*$N817*SUMIF(Lists!$E$2:$E$133,'Quarterly Information'!$M817,Exchange_Value)+Z817*$P817*SUMIF(Lists!$E$2:$E$133,'Quarterly Information'!$O817,Exchange_Value)+Z817*$R817*SUMIF(Lists!$E$2:$E$133,'Quarterly Information'!$Q817,Exchange_Value)+Z817*$T817*SUMIF(Lists!$E$2:$E$133,'Quarterly Information'!$S817,Exchange_Value))/1000,Z817*SUMIF(Lists!$E$2:$E$133,$I817,Exchange_Value)/1000),1)</f>
        <v>0</v>
      </c>
      <c r="CD817" s="218">
        <f>ROUND(IF($I817="Other HFC Blend",(AA817*$L817*SUMIF(Lists!$E$2:$E$133,'Quarterly Information'!$K817,Exchange_Value)+AA817*$N817*SUMIF(Lists!$E$2:$E$133,'Quarterly Information'!$M817,Exchange_Value)+AA817*$P817*SUMIF(Lists!$E$2:$E$133,'Quarterly Information'!$O817,Exchange_Value)+AA817*$R817*SUMIF(Lists!$E$2:$E$133,'Quarterly Information'!$Q817,Exchange_Value)+AA817*$T817*SUMIF(Lists!$E$2:$E$133,'Quarterly Information'!$S817,Exchange_Value))/1000,AA817*SUMIF(Lists!$E$2:$E$133,$I817,Exchange_Value)/1000),1)</f>
        <v>0</v>
      </c>
      <c r="CE817" s="218">
        <f>ROUND(IF($I817="Other HFC Blend",(AB817*$L817*SUMIF(Lists!$E$2:$E$133,'Quarterly Information'!$K817,Exchange_Value)+AB817*$N817*SUMIF(Lists!$E$2:$E$133,'Quarterly Information'!$M817,Exchange_Value)+AB817*$P817*SUMIF(Lists!$E$2:$E$133,'Quarterly Information'!$O817,Exchange_Value)+AB817*$R817*SUMIF(Lists!$E$2:$E$133,'Quarterly Information'!$Q817,Exchange_Value)+AB817*$T817*SUMIF(Lists!$E$2:$E$133,'Quarterly Information'!$S817,Exchange_Value))/1000,AB817*SUMIF(Lists!$E$2:$E$133,$I817,Exchange_Value)/1000),1)</f>
        <v>0</v>
      </c>
      <c r="CF817" s="218">
        <f>ROUND(IF($I817="Other HFC Blend",(AC817*$L817*SUMIF(Lists!$E$2:$E$133,'Quarterly Information'!$K817,Exchange_Value)+AC817*$N817*SUMIF(Lists!$E$2:$E$133,'Quarterly Information'!$M817,Exchange_Value)+AC817*$P817*SUMIF(Lists!$E$2:$E$133,'Quarterly Information'!$O817,Exchange_Value)+AC817*$R817*SUMIF(Lists!$E$2:$E$133,'Quarterly Information'!$Q817,Exchange_Value)+AC817*$T817*SUMIF(Lists!$E$2:$E$133,'Quarterly Information'!$S817,Exchange_Value))/1000,AC817*SUMIF(Lists!$E$2:$E$133,$I817,Exchange_Value)/1000),1)</f>
        <v>0</v>
      </c>
      <c r="CG817" s="218">
        <f>ROUND(IF($I817="Other HFC Blend",(AD817*$L817*SUMIF(Lists!$E$2:$E$133,'Quarterly Information'!$K817,Exchange_Value)+AD817*$N817*SUMIF(Lists!$E$2:$E$133,'Quarterly Information'!$M817,Exchange_Value)+AD817*$P817*SUMIF(Lists!$E$2:$E$133,'Quarterly Information'!$O817,Exchange_Value)+AD817*$R817*SUMIF(Lists!$E$2:$E$133,'Quarterly Information'!$Q817,Exchange_Value)+AD817*$T817*SUMIF(Lists!$E$2:$E$133,'Quarterly Information'!$S817,Exchange_Value))/1000,AD817*SUMIF(Lists!$E$2:$E$133,$I817,Exchange_Value)/1000),1)</f>
        <v>0</v>
      </c>
      <c r="CH817" s="218">
        <f>ROUND(IF($I817="Other HFC Blend",(AE817*$L817*SUMIF(Lists!$E$2:$E$133,'Quarterly Information'!$K817,Exchange_Value)+AE817*$N817*SUMIF(Lists!$E$2:$E$133,'Quarterly Information'!$M817,Exchange_Value)+AE817*$P817*SUMIF(Lists!$E$2:$E$133,'Quarterly Information'!$O817,Exchange_Value)+AE817*$R817*SUMIF(Lists!$E$2:$E$133,'Quarterly Information'!$Q817,Exchange_Value)+AE817*$T817*SUMIF(Lists!$E$2:$E$133,'Quarterly Information'!$S817,Exchange_Value))/1000,AE817*SUMIF(Lists!$E$2:$E$133,$I817,Exchange_Value)/1000),1)</f>
        <v>0</v>
      </c>
      <c r="CI817" s="218">
        <f>ROUND(IF($I817="Other HFC Blend",(AF817*$L817*SUMIF(Lists!$E$2:$E$133,'Quarterly Information'!$K817,Exchange_Value)+AF817*$N817*SUMIF(Lists!$E$2:$E$133,'Quarterly Information'!$M817,Exchange_Value)+AF817*$P817*SUMIF(Lists!$E$2:$E$133,'Quarterly Information'!$O817,Exchange_Value)+AF817*$R817*SUMIF(Lists!$E$2:$E$133,'Quarterly Information'!$Q817,Exchange_Value)+AF817*$T817*SUMIF(Lists!$E$2:$E$133,'Quarterly Information'!$S817,Exchange_Value))/1000,AF817*SUMIF(Lists!$E$2:$E$133,$I817,Exchange_Value)/1000),1)</f>
        <v>0</v>
      </c>
    </row>
    <row r="818" spans="1:87" ht="14" x14ac:dyDescent="0.25">
      <c r="A818" s="39">
        <v>776</v>
      </c>
      <c r="B818" s="90" t="str">
        <f t="shared" si="557"/>
        <v/>
      </c>
      <c r="C818" s="159"/>
      <c r="D818" s="91"/>
      <c r="E818" s="174"/>
      <c r="F818" s="92"/>
      <c r="G818" s="93"/>
      <c r="H818" s="94"/>
      <c r="I818" s="92"/>
      <c r="J818" s="200"/>
      <c r="K818" s="210"/>
      <c r="L818" s="95"/>
      <c r="M818" s="92"/>
      <c r="N818" s="95"/>
      <c r="O818" s="92"/>
      <c r="P818" s="95"/>
      <c r="Q818" s="128"/>
      <c r="R818" s="95"/>
      <c r="S818" s="128"/>
      <c r="T818" s="211"/>
      <c r="U818" s="203"/>
      <c r="V818" s="92"/>
      <c r="W818" s="96"/>
      <c r="X818" s="92"/>
      <c r="Y818" s="220"/>
      <c r="Z818" s="226"/>
      <c r="AA818" s="165"/>
      <c r="AB818" s="165"/>
      <c r="AC818" s="165"/>
      <c r="AD818" s="165"/>
      <c r="AE818" s="165"/>
      <c r="AF818" s="168"/>
      <c r="AG818"/>
      <c r="AH818" s="107">
        <f t="shared" si="516"/>
        <v>0</v>
      </c>
      <c r="AI818" s="107">
        <f t="shared" si="517"/>
        <v>0</v>
      </c>
      <c r="AJ818" s="107">
        <f t="shared" si="518"/>
        <v>0</v>
      </c>
      <c r="AK818" s="107">
        <f t="shared" si="519"/>
        <v>0</v>
      </c>
      <c r="AL818" s="107">
        <f t="shared" si="520"/>
        <v>0</v>
      </c>
      <c r="AM818" s="107">
        <f t="shared" si="558"/>
        <v>0</v>
      </c>
      <c r="AO818" s="161" t="e">
        <f t="shared" si="521"/>
        <v>#DIV/0!</v>
      </c>
      <c r="AP818" s="161" t="e">
        <f t="shared" si="522"/>
        <v>#DIV/0!</v>
      </c>
      <c r="AQ818" s="161" t="e">
        <f t="shared" si="523"/>
        <v>#DIV/0!</v>
      </c>
      <c r="AR818" s="161" t="e">
        <f t="shared" si="524"/>
        <v>#DIV/0!</v>
      </c>
      <c r="AS818" s="161" t="e">
        <f t="shared" si="525"/>
        <v>#DIV/0!</v>
      </c>
      <c r="AT818" s="107">
        <f t="shared" si="526"/>
        <v>0</v>
      </c>
      <c r="AU818" s="161" t="e">
        <f t="shared" si="527"/>
        <v>#DIV/0!</v>
      </c>
      <c r="AV818" s="161" t="e">
        <f t="shared" si="528"/>
        <v>#DIV/0!</v>
      </c>
      <c r="AW818" s="161" t="e">
        <f t="shared" si="529"/>
        <v>#DIV/0!</v>
      </c>
      <c r="AX818" s="161" t="e">
        <f t="shared" si="530"/>
        <v>#DIV/0!</v>
      </c>
      <c r="AY818" s="161" t="e">
        <f t="shared" si="531"/>
        <v>#DIV/0!</v>
      </c>
      <c r="AZ818" s="107">
        <f t="shared" si="532"/>
        <v>0</v>
      </c>
      <c r="BA818" s="161" t="e">
        <f t="shared" si="533"/>
        <v>#DIV/0!</v>
      </c>
      <c r="BB818" s="161" t="e">
        <f t="shared" si="534"/>
        <v>#DIV/0!</v>
      </c>
      <c r="BC818" s="161" t="e">
        <f t="shared" si="535"/>
        <v>#DIV/0!</v>
      </c>
      <c r="BD818" s="161" t="e">
        <f t="shared" si="536"/>
        <v>#DIV/0!</v>
      </c>
      <c r="BE818" s="161" t="e">
        <f t="shared" si="537"/>
        <v>#DIV/0!</v>
      </c>
      <c r="BF818" s="107">
        <f t="shared" si="538"/>
        <v>0</v>
      </c>
      <c r="BG818" s="161" t="e">
        <f t="shared" si="539"/>
        <v>#DIV/0!</v>
      </c>
      <c r="BH818" s="161" t="e">
        <f t="shared" si="540"/>
        <v>#DIV/0!</v>
      </c>
      <c r="BI818" s="161" t="e">
        <f t="shared" si="541"/>
        <v>#DIV/0!</v>
      </c>
      <c r="BJ818" s="161" t="e">
        <f t="shared" si="542"/>
        <v>#DIV/0!</v>
      </c>
      <c r="BK818" s="161" t="e">
        <f t="shared" si="543"/>
        <v>#DIV/0!</v>
      </c>
      <c r="BL818" s="107">
        <f t="shared" si="544"/>
        <v>0</v>
      </c>
      <c r="BM818" s="161" t="e">
        <f t="shared" si="545"/>
        <v>#DIV/0!</v>
      </c>
      <c r="BN818" s="161" t="e">
        <f t="shared" si="546"/>
        <v>#DIV/0!</v>
      </c>
      <c r="BO818" s="161" t="e">
        <f t="shared" si="547"/>
        <v>#DIV/0!</v>
      </c>
      <c r="BP818" s="161" t="e">
        <f t="shared" si="548"/>
        <v>#DIV/0!</v>
      </c>
      <c r="BQ818" s="161" t="e">
        <f t="shared" si="549"/>
        <v>#DIV/0!</v>
      </c>
      <c r="BR818" s="107">
        <f t="shared" si="550"/>
        <v>0</v>
      </c>
      <c r="BS818" s="161" t="e">
        <f t="shared" si="551"/>
        <v>#DIV/0!</v>
      </c>
      <c r="BT818" s="161" t="e">
        <f t="shared" si="552"/>
        <v>#DIV/0!</v>
      </c>
      <c r="BU818" s="161" t="e">
        <f t="shared" si="553"/>
        <v>#DIV/0!</v>
      </c>
      <c r="BV818" s="161" t="e">
        <f t="shared" si="554"/>
        <v>#DIV/0!</v>
      </c>
      <c r="BW818" s="161" t="e">
        <f t="shared" si="555"/>
        <v>#DIV/0!</v>
      </c>
      <c r="BX818" s="107">
        <f t="shared" si="556"/>
        <v>0</v>
      </c>
      <c r="BZ818" s="40" t="e">
        <f>VLOOKUP(I818,Lists!$D$2:$D$19,1,FALSE)</f>
        <v>#N/A</v>
      </c>
      <c r="CA818" s="40" t="e">
        <f>VLOOKUP($I818,Blends!$B$2:$B$115,1,FALSE)</f>
        <v>#N/A</v>
      </c>
      <c r="CC818" s="218">
        <f>ROUND(IF($I818="Other HFC Blend",(Z818*$L818*SUMIF(Lists!$E$2:$E$133,'Quarterly Information'!$K818,Exchange_Value)+Z818*$N818*SUMIF(Lists!$E$2:$E$133,'Quarterly Information'!$M818,Exchange_Value)+Z818*$P818*SUMIF(Lists!$E$2:$E$133,'Quarterly Information'!$O818,Exchange_Value)+Z818*$R818*SUMIF(Lists!$E$2:$E$133,'Quarterly Information'!$Q818,Exchange_Value)+Z818*$T818*SUMIF(Lists!$E$2:$E$133,'Quarterly Information'!$S818,Exchange_Value))/1000,Z818*SUMIF(Lists!$E$2:$E$133,$I818,Exchange_Value)/1000),1)</f>
        <v>0</v>
      </c>
      <c r="CD818" s="218">
        <f>ROUND(IF($I818="Other HFC Blend",(AA818*$L818*SUMIF(Lists!$E$2:$E$133,'Quarterly Information'!$K818,Exchange_Value)+AA818*$N818*SUMIF(Lists!$E$2:$E$133,'Quarterly Information'!$M818,Exchange_Value)+AA818*$P818*SUMIF(Lists!$E$2:$E$133,'Quarterly Information'!$O818,Exchange_Value)+AA818*$R818*SUMIF(Lists!$E$2:$E$133,'Quarterly Information'!$Q818,Exchange_Value)+AA818*$T818*SUMIF(Lists!$E$2:$E$133,'Quarterly Information'!$S818,Exchange_Value))/1000,AA818*SUMIF(Lists!$E$2:$E$133,$I818,Exchange_Value)/1000),1)</f>
        <v>0</v>
      </c>
      <c r="CE818" s="218">
        <f>ROUND(IF($I818="Other HFC Blend",(AB818*$L818*SUMIF(Lists!$E$2:$E$133,'Quarterly Information'!$K818,Exchange_Value)+AB818*$N818*SUMIF(Lists!$E$2:$E$133,'Quarterly Information'!$M818,Exchange_Value)+AB818*$P818*SUMIF(Lists!$E$2:$E$133,'Quarterly Information'!$O818,Exchange_Value)+AB818*$R818*SUMIF(Lists!$E$2:$E$133,'Quarterly Information'!$Q818,Exchange_Value)+AB818*$T818*SUMIF(Lists!$E$2:$E$133,'Quarterly Information'!$S818,Exchange_Value))/1000,AB818*SUMIF(Lists!$E$2:$E$133,$I818,Exchange_Value)/1000),1)</f>
        <v>0</v>
      </c>
      <c r="CF818" s="218">
        <f>ROUND(IF($I818="Other HFC Blend",(AC818*$L818*SUMIF(Lists!$E$2:$E$133,'Quarterly Information'!$K818,Exchange_Value)+AC818*$N818*SUMIF(Lists!$E$2:$E$133,'Quarterly Information'!$M818,Exchange_Value)+AC818*$P818*SUMIF(Lists!$E$2:$E$133,'Quarterly Information'!$O818,Exchange_Value)+AC818*$R818*SUMIF(Lists!$E$2:$E$133,'Quarterly Information'!$Q818,Exchange_Value)+AC818*$T818*SUMIF(Lists!$E$2:$E$133,'Quarterly Information'!$S818,Exchange_Value))/1000,AC818*SUMIF(Lists!$E$2:$E$133,$I818,Exchange_Value)/1000),1)</f>
        <v>0</v>
      </c>
      <c r="CG818" s="218">
        <f>ROUND(IF($I818="Other HFC Blend",(AD818*$L818*SUMIF(Lists!$E$2:$E$133,'Quarterly Information'!$K818,Exchange_Value)+AD818*$N818*SUMIF(Lists!$E$2:$E$133,'Quarterly Information'!$M818,Exchange_Value)+AD818*$P818*SUMIF(Lists!$E$2:$E$133,'Quarterly Information'!$O818,Exchange_Value)+AD818*$R818*SUMIF(Lists!$E$2:$E$133,'Quarterly Information'!$Q818,Exchange_Value)+AD818*$T818*SUMIF(Lists!$E$2:$E$133,'Quarterly Information'!$S818,Exchange_Value))/1000,AD818*SUMIF(Lists!$E$2:$E$133,$I818,Exchange_Value)/1000),1)</f>
        <v>0</v>
      </c>
      <c r="CH818" s="218">
        <f>ROUND(IF($I818="Other HFC Blend",(AE818*$L818*SUMIF(Lists!$E$2:$E$133,'Quarterly Information'!$K818,Exchange_Value)+AE818*$N818*SUMIF(Lists!$E$2:$E$133,'Quarterly Information'!$M818,Exchange_Value)+AE818*$P818*SUMIF(Lists!$E$2:$E$133,'Quarterly Information'!$O818,Exchange_Value)+AE818*$R818*SUMIF(Lists!$E$2:$E$133,'Quarterly Information'!$Q818,Exchange_Value)+AE818*$T818*SUMIF(Lists!$E$2:$E$133,'Quarterly Information'!$S818,Exchange_Value))/1000,AE818*SUMIF(Lists!$E$2:$E$133,$I818,Exchange_Value)/1000),1)</f>
        <v>0</v>
      </c>
      <c r="CI818" s="218">
        <f>ROUND(IF($I818="Other HFC Blend",(AF818*$L818*SUMIF(Lists!$E$2:$E$133,'Quarterly Information'!$K818,Exchange_Value)+AF818*$N818*SUMIF(Lists!$E$2:$E$133,'Quarterly Information'!$M818,Exchange_Value)+AF818*$P818*SUMIF(Lists!$E$2:$E$133,'Quarterly Information'!$O818,Exchange_Value)+AF818*$R818*SUMIF(Lists!$E$2:$E$133,'Quarterly Information'!$Q818,Exchange_Value)+AF818*$T818*SUMIF(Lists!$E$2:$E$133,'Quarterly Information'!$S818,Exchange_Value))/1000,AF818*SUMIF(Lists!$E$2:$E$133,$I818,Exchange_Value)/1000),1)</f>
        <v>0</v>
      </c>
    </row>
    <row r="819" spans="1:87" ht="14" x14ac:dyDescent="0.25">
      <c r="A819" s="39">
        <v>777</v>
      </c>
      <c r="B819" s="90" t="str">
        <f t="shared" si="557"/>
        <v/>
      </c>
      <c r="C819" s="159"/>
      <c r="D819" s="91"/>
      <c r="E819" s="174"/>
      <c r="F819" s="92"/>
      <c r="G819" s="93"/>
      <c r="H819" s="94"/>
      <c r="I819" s="92"/>
      <c r="J819" s="200"/>
      <c r="K819" s="210"/>
      <c r="L819" s="95"/>
      <c r="M819" s="92"/>
      <c r="N819" s="95"/>
      <c r="O819" s="92"/>
      <c r="P819" s="95"/>
      <c r="Q819" s="128"/>
      <c r="R819" s="95"/>
      <c r="S819" s="128"/>
      <c r="T819" s="211"/>
      <c r="U819" s="203"/>
      <c r="V819" s="92"/>
      <c r="W819" s="96"/>
      <c r="X819" s="92"/>
      <c r="Y819" s="220"/>
      <c r="Z819" s="226"/>
      <c r="AA819" s="165"/>
      <c r="AB819" s="165"/>
      <c r="AC819" s="165"/>
      <c r="AD819" s="165"/>
      <c r="AE819" s="165"/>
      <c r="AF819" s="168"/>
      <c r="AG819"/>
      <c r="AH819" s="107">
        <f t="shared" si="516"/>
        <v>0</v>
      </c>
      <c r="AI819" s="107">
        <f t="shared" si="517"/>
        <v>0</v>
      </c>
      <c r="AJ819" s="107">
        <f t="shared" si="518"/>
        <v>0</v>
      </c>
      <c r="AK819" s="107">
        <f t="shared" si="519"/>
        <v>0</v>
      </c>
      <c r="AL819" s="107">
        <f t="shared" si="520"/>
        <v>0</v>
      </c>
      <c r="AM819" s="107">
        <f t="shared" si="558"/>
        <v>0</v>
      </c>
      <c r="AO819" s="161" t="e">
        <f t="shared" si="521"/>
        <v>#DIV/0!</v>
      </c>
      <c r="AP819" s="161" t="e">
        <f t="shared" si="522"/>
        <v>#DIV/0!</v>
      </c>
      <c r="AQ819" s="161" t="e">
        <f t="shared" si="523"/>
        <v>#DIV/0!</v>
      </c>
      <c r="AR819" s="161" t="e">
        <f t="shared" si="524"/>
        <v>#DIV/0!</v>
      </c>
      <c r="AS819" s="161" t="e">
        <f t="shared" si="525"/>
        <v>#DIV/0!</v>
      </c>
      <c r="AT819" s="107">
        <f t="shared" si="526"/>
        <v>0</v>
      </c>
      <c r="AU819" s="161" t="e">
        <f t="shared" si="527"/>
        <v>#DIV/0!</v>
      </c>
      <c r="AV819" s="161" t="e">
        <f t="shared" si="528"/>
        <v>#DIV/0!</v>
      </c>
      <c r="AW819" s="161" t="e">
        <f t="shared" si="529"/>
        <v>#DIV/0!</v>
      </c>
      <c r="AX819" s="161" t="e">
        <f t="shared" si="530"/>
        <v>#DIV/0!</v>
      </c>
      <c r="AY819" s="161" t="e">
        <f t="shared" si="531"/>
        <v>#DIV/0!</v>
      </c>
      <c r="AZ819" s="107">
        <f t="shared" si="532"/>
        <v>0</v>
      </c>
      <c r="BA819" s="161" t="e">
        <f t="shared" si="533"/>
        <v>#DIV/0!</v>
      </c>
      <c r="BB819" s="161" t="e">
        <f t="shared" si="534"/>
        <v>#DIV/0!</v>
      </c>
      <c r="BC819" s="161" t="e">
        <f t="shared" si="535"/>
        <v>#DIV/0!</v>
      </c>
      <c r="BD819" s="161" t="e">
        <f t="shared" si="536"/>
        <v>#DIV/0!</v>
      </c>
      <c r="BE819" s="161" t="e">
        <f t="shared" si="537"/>
        <v>#DIV/0!</v>
      </c>
      <c r="BF819" s="107">
        <f t="shared" si="538"/>
        <v>0</v>
      </c>
      <c r="BG819" s="161" t="e">
        <f t="shared" si="539"/>
        <v>#DIV/0!</v>
      </c>
      <c r="BH819" s="161" t="e">
        <f t="shared" si="540"/>
        <v>#DIV/0!</v>
      </c>
      <c r="BI819" s="161" t="e">
        <f t="shared" si="541"/>
        <v>#DIV/0!</v>
      </c>
      <c r="BJ819" s="161" t="e">
        <f t="shared" si="542"/>
        <v>#DIV/0!</v>
      </c>
      <c r="BK819" s="161" t="e">
        <f t="shared" si="543"/>
        <v>#DIV/0!</v>
      </c>
      <c r="BL819" s="107">
        <f t="shared" si="544"/>
        <v>0</v>
      </c>
      <c r="BM819" s="161" t="e">
        <f t="shared" si="545"/>
        <v>#DIV/0!</v>
      </c>
      <c r="BN819" s="161" t="e">
        <f t="shared" si="546"/>
        <v>#DIV/0!</v>
      </c>
      <c r="BO819" s="161" t="e">
        <f t="shared" si="547"/>
        <v>#DIV/0!</v>
      </c>
      <c r="BP819" s="161" t="e">
        <f t="shared" si="548"/>
        <v>#DIV/0!</v>
      </c>
      <c r="BQ819" s="161" t="e">
        <f t="shared" si="549"/>
        <v>#DIV/0!</v>
      </c>
      <c r="BR819" s="107">
        <f t="shared" si="550"/>
        <v>0</v>
      </c>
      <c r="BS819" s="161" t="e">
        <f t="shared" si="551"/>
        <v>#DIV/0!</v>
      </c>
      <c r="BT819" s="161" t="e">
        <f t="shared" si="552"/>
        <v>#DIV/0!</v>
      </c>
      <c r="BU819" s="161" t="e">
        <f t="shared" si="553"/>
        <v>#DIV/0!</v>
      </c>
      <c r="BV819" s="161" t="e">
        <f t="shared" si="554"/>
        <v>#DIV/0!</v>
      </c>
      <c r="BW819" s="161" t="e">
        <f t="shared" si="555"/>
        <v>#DIV/0!</v>
      </c>
      <c r="BX819" s="107">
        <f t="shared" si="556"/>
        <v>0</v>
      </c>
      <c r="BZ819" s="40" t="e">
        <f>VLOOKUP(I819,Lists!$D$2:$D$19,1,FALSE)</f>
        <v>#N/A</v>
      </c>
      <c r="CA819" s="40" t="e">
        <f>VLOOKUP($I819,Blends!$B$2:$B$115,1,FALSE)</f>
        <v>#N/A</v>
      </c>
      <c r="CC819" s="218">
        <f>ROUND(IF($I819="Other HFC Blend",(Z819*$L819*SUMIF(Lists!$E$2:$E$133,'Quarterly Information'!$K819,Exchange_Value)+Z819*$N819*SUMIF(Lists!$E$2:$E$133,'Quarterly Information'!$M819,Exchange_Value)+Z819*$P819*SUMIF(Lists!$E$2:$E$133,'Quarterly Information'!$O819,Exchange_Value)+Z819*$R819*SUMIF(Lists!$E$2:$E$133,'Quarterly Information'!$Q819,Exchange_Value)+Z819*$T819*SUMIF(Lists!$E$2:$E$133,'Quarterly Information'!$S819,Exchange_Value))/1000,Z819*SUMIF(Lists!$E$2:$E$133,$I819,Exchange_Value)/1000),1)</f>
        <v>0</v>
      </c>
      <c r="CD819" s="218">
        <f>ROUND(IF($I819="Other HFC Blend",(AA819*$L819*SUMIF(Lists!$E$2:$E$133,'Quarterly Information'!$K819,Exchange_Value)+AA819*$N819*SUMIF(Lists!$E$2:$E$133,'Quarterly Information'!$M819,Exchange_Value)+AA819*$P819*SUMIF(Lists!$E$2:$E$133,'Quarterly Information'!$O819,Exchange_Value)+AA819*$R819*SUMIF(Lists!$E$2:$E$133,'Quarterly Information'!$Q819,Exchange_Value)+AA819*$T819*SUMIF(Lists!$E$2:$E$133,'Quarterly Information'!$S819,Exchange_Value))/1000,AA819*SUMIF(Lists!$E$2:$E$133,$I819,Exchange_Value)/1000),1)</f>
        <v>0</v>
      </c>
      <c r="CE819" s="218">
        <f>ROUND(IF($I819="Other HFC Blend",(AB819*$L819*SUMIF(Lists!$E$2:$E$133,'Quarterly Information'!$K819,Exchange_Value)+AB819*$N819*SUMIF(Lists!$E$2:$E$133,'Quarterly Information'!$M819,Exchange_Value)+AB819*$P819*SUMIF(Lists!$E$2:$E$133,'Quarterly Information'!$O819,Exchange_Value)+AB819*$R819*SUMIF(Lists!$E$2:$E$133,'Quarterly Information'!$Q819,Exchange_Value)+AB819*$T819*SUMIF(Lists!$E$2:$E$133,'Quarterly Information'!$S819,Exchange_Value))/1000,AB819*SUMIF(Lists!$E$2:$E$133,$I819,Exchange_Value)/1000),1)</f>
        <v>0</v>
      </c>
      <c r="CF819" s="218">
        <f>ROUND(IF($I819="Other HFC Blend",(AC819*$L819*SUMIF(Lists!$E$2:$E$133,'Quarterly Information'!$K819,Exchange_Value)+AC819*$N819*SUMIF(Lists!$E$2:$E$133,'Quarterly Information'!$M819,Exchange_Value)+AC819*$P819*SUMIF(Lists!$E$2:$E$133,'Quarterly Information'!$O819,Exchange_Value)+AC819*$R819*SUMIF(Lists!$E$2:$E$133,'Quarterly Information'!$Q819,Exchange_Value)+AC819*$T819*SUMIF(Lists!$E$2:$E$133,'Quarterly Information'!$S819,Exchange_Value))/1000,AC819*SUMIF(Lists!$E$2:$E$133,$I819,Exchange_Value)/1000),1)</f>
        <v>0</v>
      </c>
      <c r="CG819" s="218">
        <f>ROUND(IF($I819="Other HFC Blend",(AD819*$L819*SUMIF(Lists!$E$2:$E$133,'Quarterly Information'!$K819,Exchange_Value)+AD819*$N819*SUMIF(Lists!$E$2:$E$133,'Quarterly Information'!$M819,Exchange_Value)+AD819*$P819*SUMIF(Lists!$E$2:$E$133,'Quarterly Information'!$O819,Exchange_Value)+AD819*$R819*SUMIF(Lists!$E$2:$E$133,'Quarterly Information'!$Q819,Exchange_Value)+AD819*$T819*SUMIF(Lists!$E$2:$E$133,'Quarterly Information'!$S819,Exchange_Value))/1000,AD819*SUMIF(Lists!$E$2:$E$133,$I819,Exchange_Value)/1000),1)</f>
        <v>0</v>
      </c>
      <c r="CH819" s="218">
        <f>ROUND(IF($I819="Other HFC Blend",(AE819*$L819*SUMIF(Lists!$E$2:$E$133,'Quarterly Information'!$K819,Exchange_Value)+AE819*$N819*SUMIF(Lists!$E$2:$E$133,'Quarterly Information'!$M819,Exchange_Value)+AE819*$P819*SUMIF(Lists!$E$2:$E$133,'Quarterly Information'!$O819,Exchange_Value)+AE819*$R819*SUMIF(Lists!$E$2:$E$133,'Quarterly Information'!$Q819,Exchange_Value)+AE819*$T819*SUMIF(Lists!$E$2:$E$133,'Quarterly Information'!$S819,Exchange_Value))/1000,AE819*SUMIF(Lists!$E$2:$E$133,$I819,Exchange_Value)/1000),1)</f>
        <v>0</v>
      </c>
      <c r="CI819" s="218">
        <f>ROUND(IF($I819="Other HFC Blend",(AF819*$L819*SUMIF(Lists!$E$2:$E$133,'Quarterly Information'!$K819,Exchange_Value)+AF819*$N819*SUMIF(Lists!$E$2:$E$133,'Quarterly Information'!$M819,Exchange_Value)+AF819*$P819*SUMIF(Lists!$E$2:$E$133,'Quarterly Information'!$O819,Exchange_Value)+AF819*$R819*SUMIF(Lists!$E$2:$E$133,'Quarterly Information'!$Q819,Exchange_Value)+AF819*$T819*SUMIF(Lists!$E$2:$E$133,'Quarterly Information'!$S819,Exchange_Value))/1000,AF819*SUMIF(Lists!$E$2:$E$133,$I819,Exchange_Value)/1000),1)</f>
        <v>0</v>
      </c>
    </row>
    <row r="820" spans="1:87" ht="14" x14ac:dyDescent="0.25">
      <c r="A820" s="39">
        <v>778</v>
      </c>
      <c r="B820" s="90" t="str">
        <f t="shared" si="557"/>
        <v/>
      </c>
      <c r="C820" s="159"/>
      <c r="D820" s="91"/>
      <c r="E820" s="174"/>
      <c r="F820" s="92"/>
      <c r="G820" s="93"/>
      <c r="H820" s="94"/>
      <c r="I820" s="92"/>
      <c r="J820" s="200"/>
      <c r="K820" s="210"/>
      <c r="L820" s="95"/>
      <c r="M820" s="92"/>
      <c r="N820" s="95"/>
      <c r="O820" s="92"/>
      <c r="P820" s="95"/>
      <c r="Q820" s="128"/>
      <c r="R820" s="95"/>
      <c r="S820" s="128"/>
      <c r="T820" s="211"/>
      <c r="U820" s="203"/>
      <c r="V820" s="92"/>
      <c r="W820" s="96"/>
      <c r="X820" s="92"/>
      <c r="Y820" s="220"/>
      <c r="Z820" s="226"/>
      <c r="AA820" s="165"/>
      <c r="AB820" s="165"/>
      <c r="AC820" s="165"/>
      <c r="AD820" s="165"/>
      <c r="AE820" s="165"/>
      <c r="AF820" s="168"/>
      <c r="AG820"/>
      <c r="AH820" s="107">
        <f t="shared" si="516"/>
        <v>0</v>
      </c>
      <c r="AI820" s="107">
        <f t="shared" si="517"/>
        <v>0</v>
      </c>
      <c r="AJ820" s="107">
        <f t="shared" si="518"/>
        <v>0</v>
      </c>
      <c r="AK820" s="107">
        <f t="shared" si="519"/>
        <v>0</v>
      </c>
      <c r="AL820" s="107">
        <f t="shared" si="520"/>
        <v>0</v>
      </c>
      <c r="AM820" s="107">
        <f t="shared" si="558"/>
        <v>0</v>
      </c>
      <c r="AO820" s="161" t="e">
        <f t="shared" si="521"/>
        <v>#DIV/0!</v>
      </c>
      <c r="AP820" s="161" t="e">
        <f t="shared" si="522"/>
        <v>#DIV/0!</v>
      </c>
      <c r="AQ820" s="161" t="e">
        <f t="shared" si="523"/>
        <v>#DIV/0!</v>
      </c>
      <c r="AR820" s="161" t="e">
        <f t="shared" si="524"/>
        <v>#DIV/0!</v>
      </c>
      <c r="AS820" s="161" t="e">
        <f t="shared" si="525"/>
        <v>#DIV/0!</v>
      </c>
      <c r="AT820" s="107">
        <f t="shared" si="526"/>
        <v>0</v>
      </c>
      <c r="AU820" s="161" t="e">
        <f t="shared" si="527"/>
        <v>#DIV/0!</v>
      </c>
      <c r="AV820" s="161" t="e">
        <f t="shared" si="528"/>
        <v>#DIV/0!</v>
      </c>
      <c r="AW820" s="161" t="e">
        <f t="shared" si="529"/>
        <v>#DIV/0!</v>
      </c>
      <c r="AX820" s="161" t="e">
        <f t="shared" si="530"/>
        <v>#DIV/0!</v>
      </c>
      <c r="AY820" s="161" t="e">
        <f t="shared" si="531"/>
        <v>#DIV/0!</v>
      </c>
      <c r="AZ820" s="107">
        <f t="shared" si="532"/>
        <v>0</v>
      </c>
      <c r="BA820" s="161" t="e">
        <f t="shared" si="533"/>
        <v>#DIV/0!</v>
      </c>
      <c r="BB820" s="161" t="e">
        <f t="shared" si="534"/>
        <v>#DIV/0!</v>
      </c>
      <c r="BC820" s="161" t="e">
        <f t="shared" si="535"/>
        <v>#DIV/0!</v>
      </c>
      <c r="BD820" s="161" t="e">
        <f t="shared" si="536"/>
        <v>#DIV/0!</v>
      </c>
      <c r="BE820" s="161" t="e">
        <f t="shared" si="537"/>
        <v>#DIV/0!</v>
      </c>
      <c r="BF820" s="107">
        <f t="shared" si="538"/>
        <v>0</v>
      </c>
      <c r="BG820" s="161" t="e">
        <f t="shared" si="539"/>
        <v>#DIV/0!</v>
      </c>
      <c r="BH820" s="161" t="e">
        <f t="shared" si="540"/>
        <v>#DIV/0!</v>
      </c>
      <c r="BI820" s="161" t="e">
        <f t="shared" si="541"/>
        <v>#DIV/0!</v>
      </c>
      <c r="BJ820" s="161" t="e">
        <f t="shared" si="542"/>
        <v>#DIV/0!</v>
      </c>
      <c r="BK820" s="161" t="e">
        <f t="shared" si="543"/>
        <v>#DIV/0!</v>
      </c>
      <c r="BL820" s="107">
        <f t="shared" si="544"/>
        <v>0</v>
      </c>
      <c r="BM820" s="161" t="e">
        <f t="shared" si="545"/>
        <v>#DIV/0!</v>
      </c>
      <c r="BN820" s="161" t="e">
        <f t="shared" si="546"/>
        <v>#DIV/0!</v>
      </c>
      <c r="BO820" s="161" t="e">
        <f t="shared" si="547"/>
        <v>#DIV/0!</v>
      </c>
      <c r="BP820" s="161" t="e">
        <f t="shared" si="548"/>
        <v>#DIV/0!</v>
      </c>
      <c r="BQ820" s="161" t="e">
        <f t="shared" si="549"/>
        <v>#DIV/0!</v>
      </c>
      <c r="BR820" s="107">
        <f t="shared" si="550"/>
        <v>0</v>
      </c>
      <c r="BS820" s="161" t="e">
        <f t="shared" si="551"/>
        <v>#DIV/0!</v>
      </c>
      <c r="BT820" s="161" t="e">
        <f t="shared" si="552"/>
        <v>#DIV/0!</v>
      </c>
      <c r="BU820" s="161" t="e">
        <f t="shared" si="553"/>
        <v>#DIV/0!</v>
      </c>
      <c r="BV820" s="161" t="e">
        <f t="shared" si="554"/>
        <v>#DIV/0!</v>
      </c>
      <c r="BW820" s="161" t="e">
        <f t="shared" si="555"/>
        <v>#DIV/0!</v>
      </c>
      <c r="BX820" s="107">
        <f t="shared" si="556"/>
        <v>0</v>
      </c>
      <c r="BZ820" s="40" t="e">
        <f>VLOOKUP(I820,Lists!$D$2:$D$19,1,FALSE)</f>
        <v>#N/A</v>
      </c>
      <c r="CA820" s="40" t="e">
        <f>VLOOKUP($I820,Blends!$B$2:$B$115,1,FALSE)</f>
        <v>#N/A</v>
      </c>
      <c r="CC820" s="218">
        <f>ROUND(IF($I820="Other HFC Blend",(Z820*$L820*SUMIF(Lists!$E$2:$E$133,'Quarterly Information'!$K820,Exchange_Value)+Z820*$N820*SUMIF(Lists!$E$2:$E$133,'Quarterly Information'!$M820,Exchange_Value)+Z820*$P820*SUMIF(Lists!$E$2:$E$133,'Quarterly Information'!$O820,Exchange_Value)+Z820*$R820*SUMIF(Lists!$E$2:$E$133,'Quarterly Information'!$Q820,Exchange_Value)+Z820*$T820*SUMIF(Lists!$E$2:$E$133,'Quarterly Information'!$S820,Exchange_Value))/1000,Z820*SUMIF(Lists!$E$2:$E$133,$I820,Exchange_Value)/1000),1)</f>
        <v>0</v>
      </c>
      <c r="CD820" s="218">
        <f>ROUND(IF($I820="Other HFC Blend",(AA820*$L820*SUMIF(Lists!$E$2:$E$133,'Quarterly Information'!$K820,Exchange_Value)+AA820*$N820*SUMIF(Lists!$E$2:$E$133,'Quarterly Information'!$M820,Exchange_Value)+AA820*$P820*SUMIF(Lists!$E$2:$E$133,'Quarterly Information'!$O820,Exchange_Value)+AA820*$R820*SUMIF(Lists!$E$2:$E$133,'Quarterly Information'!$Q820,Exchange_Value)+AA820*$T820*SUMIF(Lists!$E$2:$E$133,'Quarterly Information'!$S820,Exchange_Value))/1000,AA820*SUMIF(Lists!$E$2:$E$133,$I820,Exchange_Value)/1000),1)</f>
        <v>0</v>
      </c>
      <c r="CE820" s="218">
        <f>ROUND(IF($I820="Other HFC Blend",(AB820*$L820*SUMIF(Lists!$E$2:$E$133,'Quarterly Information'!$K820,Exchange_Value)+AB820*$N820*SUMIF(Lists!$E$2:$E$133,'Quarterly Information'!$M820,Exchange_Value)+AB820*$P820*SUMIF(Lists!$E$2:$E$133,'Quarterly Information'!$O820,Exchange_Value)+AB820*$R820*SUMIF(Lists!$E$2:$E$133,'Quarterly Information'!$Q820,Exchange_Value)+AB820*$T820*SUMIF(Lists!$E$2:$E$133,'Quarterly Information'!$S820,Exchange_Value))/1000,AB820*SUMIF(Lists!$E$2:$E$133,$I820,Exchange_Value)/1000),1)</f>
        <v>0</v>
      </c>
      <c r="CF820" s="218">
        <f>ROUND(IF($I820="Other HFC Blend",(AC820*$L820*SUMIF(Lists!$E$2:$E$133,'Quarterly Information'!$K820,Exchange_Value)+AC820*$N820*SUMIF(Lists!$E$2:$E$133,'Quarterly Information'!$M820,Exchange_Value)+AC820*$P820*SUMIF(Lists!$E$2:$E$133,'Quarterly Information'!$O820,Exchange_Value)+AC820*$R820*SUMIF(Lists!$E$2:$E$133,'Quarterly Information'!$Q820,Exchange_Value)+AC820*$T820*SUMIF(Lists!$E$2:$E$133,'Quarterly Information'!$S820,Exchange_Value))/1000,AC820*SUMIF(Lists!$E$2:$E$133,$I820,Exchange_Value)/1000),1)</f>
        <v>0</v>
      </c>
      <c r="CG820" s="218">
        <f>ROUND(IF($I820="Other HFC Blend",(AD820*$L820*SUMIF(Lists!$E$2:$E$133,'Quarterly Information'!$K820,Exchange_Value)+AD820*$N820*SUMIF(Lists!$E$2:$E$133,'Quarterly Information'!$M820,Exchange_Value)+AD820*$P820*SUMIF(Lists!$E$2:$E$133,'Quarterly Information'!$O820,Exchange_Value)+AD820*$R820*SUMIF(Lists!$E$2:$E$133,'Quarterly Information'!$Q820,Exchange_Value)+AD820*$T820*SUMIF(Lists!$E$2:$E$133,'Quarterly Information'!$S820,Exchange_Value))/1000,AD820*SUMIF(Lists!$E$2:$E$133,$I820,Exchange_Value)/1000),1)</f>
        <v>0</v>
      </c>
      <c r="CH820" s="218">
        <f>ROUND(IF($I820="Other HFC Blend",(AE820*$L820*SUMIF(Lists!$E$2:$E$133,'Quarterly Information'!$K820,Exchange_Value)+AE820*$N820*SUMIF(Lists!$E$2:$E$133,'Quarterly Information'!$M820,Exchange_Value)+AE820*$P820*SUMIF(Lists!$E$2:$E$133,'Quarterly Information'!$O820,Exchange_Value)+AE820*$R820*SUMIF(Lists!$E$2:$E$133,'Quarterly Information'!$Q820,Exchange_Value)+AE820*$T820*SUMIF(Lists!$E$2:$E$133,'Quarterly Information'!$S820,Exchange_Value))/1000,AE820*SUMIF(Lists!$E$2:$E$133,$I820,Exchange_Value)/1000),1)</f>
        <v>0</v>
      </c>
      <c r="CI820" s="218">
        <f>ROUND(IF($I820="Other HFC Blend",(AF820*$L820*SUMIF(Lists!$E$2:$E$133,'Quarterly Information'!$K820,Exchange_Value)+AF820*$N820*SUMIF(Lists!$E$2:$E$133,'Quarterly Information'!$M820,Exchange_Value)+AF820*$P820*SUMIF(Lists!$E$2:$E$133,'Quarterly Information'!$O820,Exchange_Value)+AF820*$R820*SUMIF(Lists!$E$2:$E$133,'Quarterly Information'!$Q820,Exchange_Value)+AF820*$T820*SUMIF(Lists!$E$2:$E$133,'Quarterly Information'!$S820,Exchange_Value))/1000,AF820*SUMIF(Lists!$E$2:$E$133,$I820,Exchange_Value)/1000),1)</f>
        <v>0</v>
      </c>
    </row>
    <row r="821" spans="1:87" ht="14" x14ac:dyDescent="0.25">
      <c r="A821" s="39">
        <v>779</v>
      </c>
      <c r="B821" s="90" t="str">
        <f t="shared" si="557"/>
        <v/>
      </c>
      <c r="C821" s="159"/>
      <c r="D821" s="91"/>
      <c r="E821" s="174"/>
      <c r="F821" s="92"/>
      <c r="G821" s="93"/>
      <c r="H821" s="94"/>
      <c r="I821" s="92"/>
      <c r="J821" s="200"/>
      <c r="K821" s="210"/>
      <c r="L821" s="95"/>
      <c r="M821" s="92"/>
      <c r="N821" s="95"/>
      <c r="O821" s="92"/>
      <c r="P821" s="95"/>
      <c r="Q821" s="128"/>
      <c r="R821" s="95"/>
      <c r="S821" s="128"/>
      <c r="T821" s="211"/>
      <c r="U821" s="203"/>
      <c r="V821" s="92"/>
      <c r="W821" s="96"/>
      <c r="X821" s="92"/>
      <c r="Y821" s="220"/>
      <c r="Z821" s="226"/>
      <c r="AA821" s="165"/>
      <c r="AB821" s="165"/>
      <c r="AC821" s="165"/>
      <c r="AD821" s="165"/>
      <c r="AE821" s="165"/>
      <c r="AF821" s="168"/>
      <c r="AG821"/>
      <c r="AH821" s="107">
        <f t="shared" si="516"/>
        <v>0</v>
      </c>
      <c r="AI821" s="107">
        <f t="shared" si="517"/>
        <v>0</v>
      </c>
      <c r="AJ821" s="107">
        <f t="shared" si="518"/>
        <v>0</v>
      </c>
      <c r="AK821" s="107">
        <f t="shared" si="519"/>
        <v>0</v>
      </c>
      <c r="AL821" s="107">
        <f t="shared" si="520"/>
        <v>0</v>
      </c>
      <c r="AM821" s="107">
        <f t="shared" si="558"/>
        <v>0</v>
      </c>
      <c r="AO821" s="161" t="e">
        <f t="shared" si="521"/>
        <v>#DIV/0!</v>
      </c>
      <c r="AP821" s="161" t="e">
        <f t="shared" si="522"/>
        <v>#DIV/0!</v>
      </c>
      <c r="AQ821" s="161" t="e">
        <f t="shared" si="523"/>
        <v>#DIV/0!</v>
      </c>
      <c r="AR821" s="161" t="e">
        <f t="shared" si="524"/>
        <v>#DIV/0!</v>
      </c>
      <c r="AS821" s="161" t="e">
        <f t="shared" si="525"/>
        <v>#DIV/0!</v>
      </c>
      <c r="AT821" s="107">
        <f t="shared" si="526"/>
        <v>0</v>
      </c>
      <c r="AU821" s="161" t="e">
        <f t="shared" si="527"/>
        <v>#DIV/0!</v>
      </c>
      <c r="AV821" s="161" t="e">
        <f t="shared" si="528"/>
        <v>#DIV/0!</v>
      </c>
      <c r="AW821" s="161" t="e">
        <f t="shared" si="529"/>
        <v>#DIV/0!</v>
      </c>
      <c r="AX821" s="161" t="e">
        <f t="shared" si="530"/>
        <v>#DIV/0!</v>
      </c>
      <c r="AY821" s="161" t="e">
        <f t="shared" si="531"/>
        <v>#DIV/0!</v>
      </c>
      <c r="AZ821" s="107">
        <f t="shared" si="532"/>
        <v>0</v>
      </c>
      <c r="BA821" s="161" t="e">
        <f t="shared" si="533"/>
        <v>#DIV/0!</v>
      </c>
      <c r="BB821" s="161" t="e">
        <f t="shared" si="534"/>
        <v>#DIV/0!</v>
      </c>
      <c r="BC821" s="161" t="e">
        <f t="shared" si="535"/>
        <v>#DIV/0!</v>
      </c>
      <c r="BD821" s="161" t="e">
        <f t="shared" si="536"/>
        <v>#DIV/0!</v>
      </c>
      <c r="BE821" s="161" t="e">
        <f t="shared" si="537"/>
        <v>#DIV/0!</v>
      </c>
      <c r="BF821" s="107">
        <f t="shared" si="538"/>
        <v>0</v>
      </c>
      <c r="BG821" s="161" t="e">
        <f t="shared" si="539"/>
        <v>#DIV/0!</v>
      </c>
      <c r="BH821" s="161" t="e">
        <f t="shared" si="540"/>
        <v>#DIV/0!</v>
      </c>
      <c r="BI821" s="161" t="e">
        <f t="shared" si="541"/>
        <v>#DIV/0!</v>
      </c>
      <c r="BJ821" s="161" t="e">
        <f t="shared" si="542"/>
        <v>#DIV/0!</v>
      </c>
      <c r="BK821" s="161" t="e">
        <f t="shared" si="543"/>
        <v>#DIV/0!</v>
      </c>
      <c r="BL821" s="107">
        <f t="shared" si="544"/>
        <v>0</v>
      </c>
      <c r="BM821" s="161" t="e">
        <f t="shared" si="545"/>
        <v>#DIV/0!</v>
      </c>
      <c r="BN821" s="161" t="e">
        <f t="shared" si="546"/>
        <v>#DIV/0!</v>
      </c>
      <c r="BO821" s="161" t="e">
        <f t="shared" si="547"/>
        <v>#DIV/0!</v>
      </c>
      <c r="BP821" s="161" t="e">
        <f t="shared" si="548"/>
        <v>#DIV/0!</v>
      </c>
      <c r="BQ821" s="161" t="e">
        <f t="shared" si="549"/>
        <v>#DIV/0!</v>
      </c>
      <c r="BR821" s="107">
        <f t="shared" si="550"/>
        <v>0</v>
      </c>
      <c r="BS821" s="161" t="e">
        <f t="shared" si="551"/>
        <v>#DIV/0!</v>
      </c>
      <c r="BT821" s="161" t="e">
        <f t="shared" si="552"/>
        <v>#DIV/0!</v>
      </c>
      <c r="BU821" s="161" t="e">
        <f t="shared" si="553"/>
        <v>#DIV/0!</v>
      </c>
      <c r="BV821" s="161" t="e">
        <f t="shared" si="554"/>
        <v>#DIV/0!</v>
      </c>
      <c r="BW821" s="161" t="e">
        <f t="shared" si="555"/>
        <v>#DIV/0!</v>
      </c>
      <c r="BX821" s="107">
        <f t="shared" si="556"/>
        <v>0</v>
      </c>
      <c r="BZ821" s="40" t="e">
        <f>VLOOKUP(I821,Lists!$D$2:$D$19,1,FALSE)</f>
        <v>#N/A</v>
      </c>
      <c r="CA821" s="40" t="e">
        <f>VLOOKUP($I821,Blends!$B$2:$B$115,1,FALSE)</f>
        <v>#N/A</v>
      </c>
      <c r="CC821" s="218">
        <f>ROUND(IF($I821="Other HFC Blend",(Z821*$L821*SUMIF(Lists!$E$2:$E$133,'Quarterly Information'!$K821,Exchange_Value)+Z821*$N821*SUMIF(Lists!$E$2:$E$133,'Quarterly Information'!$M821,Exchange_Value)+Z821*$P821*SUMIF(Lists!$E$2:$E$133,'Quarterly Information'!$O821,Exchange_Value)+Z821*$R821*SUMIF(Lists!$E$2:$E$133,'Quarterly Information'!$Q821,Exchange_Value)+Z821*$T821*SUMIF(Lists!$E$2:$E$133,'Quarterly Information'!$S821,Exchange_Value))/1000,Z821*SUMIF(Lists!$E$2:$E$133,$I821,Exchange_Value)/1000),1)</f>
        <v>0</v>
      </c>
      <c r="CD821" s="218">
        <f>ROUND(IF($I821="Other HFC Blend",(AA821*$L821*SUMIF(Lists!$E$2:$E$133,'Quarterly Information'!$K821,Exchange_Value)+AA821*$N821*SUMIF(Lists!$E$2:$E$133,'Quarterly Information'!$M821,Exchange_Value)+AA821*$P821*SUMIF(Lists!$E$2:$E$133,'Quarterly Information'!$O821,Exchange_Value)+AA821*$R821*SUMIF(Lists!$E$2:$E$133,'Quarterly Information'!$Q821,Exchange_Value)+AA821*$T821*SUMIF(Lists!$E$2:$E$133,'Quarterly Information'!$S821,Exchange_Value))/1000,AA821*SUMIF(Lists!$E$2:$E$133,$I821,Exchange_Value)/1000),1)</f>
        <v>0</v>
      </c>
      <c r="CE821" s="218">
        <f>ROUND(IF($I821="Other HFC Blend",(AB821*$L821*SUMIF(Lists!$E$2:$E$133,'Quarterly Information'!$K821,Exchange_Value)+AB821*$N821*SUMIF(Lists!$E$2:$E$133,'Quarterly Information'!$M821,Exchange_Value)+AB821*$P821*SUMIF(Lists!$E$2:$E$133,'Quarterly Information'!$O821,Exchange_Value)+AB821*$R821*SUMIF(Lists!$E$2:$E$133,'Quarterly Information'!$Q821,Exchange_Value)+AB821*$T821*SUMIF(Lists!$E$2:$E$133,'Quarterly Information'!$S821,Exchange_Value))/1000,AB821*SUMIF(Lists!$E$2:$E$133,$I821,Exchange_Value)/1000),1)</f>
        <v>0</v>
      </c>
      <c r="CF821" s="218">
        <f>ROUND(IF($I821="Other HFC Blend",(AC821*$L821*SUMIF(Lists!$E$2:$E$133,'Quarterly Information'!$K821,Exchange_Value)+AC821*$N821*SUMIF(Lists!$E$2:$E$133,'Quarterly Information'!$M821,Exchange_Value)+AC821*$P821*SUMIF(Lists!$E$2:$E$133,'Quarterly Information'!$O821,Exchange_Value)+AC821*$R821*SUMIF(Lists!$E$2:$E$133,'Quarterly Information'!$Q821,Exchange_Value)+AC821*$T821*SUMIF(Lists!$E$2:$E$133,'Quarterly Information'!$S821,Exchange_Value))/1000,AC821*SUMIF(Lists!$E$2:$E$133,$I821,Exchange_Value)/1000),1)</f>
        <v>0</v>
      </c>
      <c r="CG821" s="218">
        <f>ROUND(IF($I821="Other HFC Blend",(AD821*$L821*SUMIF(Lists!$E$2:$E$133,'Quarterly Information'!$K821,Exchange_Value)+AD821*$N821*SUMIF(Lists!$E$2:$E$133,'Quarterly Information'!$M821,Exchange_Value)+AD821*$P821*SUMIF(Lists!$E$2:$E$133,'Quarterly Information'!$O821,Exchange_Value)+AD821*$R821*SUMIF(Lists!$E$2:$E$133,'Quarterly Information'!$Q821,Exchange_Value)+AD821*$T821*SUMIF(Lists!$E$2:$E$133,'Quarterly Information'!$S821,Exchange_Value))/1000,AD821*SUMIF(Lists!$E$2:$E$133,$I821,Exchange_Value)/1000),1)</f>
        <v>0</v>
      </c>
      <c r="CH821" s="218">
        <f>ROUND(IF($I821="Other HFC Blend",(AE821*$L821*SUMIF(Lists!$E$2:$E$133,'Quarterly Information'!$K821,Exchange_Value)+AE821*$N821*SUMIF(Lists!$E$2:$E$133,'Quarterly Information'!$M821,Exchange_Value)+AE821*$P821*SUMIF(Lists!$E$2:$E$133,'Quarterly Information'!$O821,Exchange_Value)+AE821*$R821*SUMIF(Lists!$E$2:$E$133,'Quarterly Information'!$Q821,Exchange_Value)+AE821*$T821*SUMIF(Lists!$E$2:$E$133,'Quarterly Information'!$S821,Exchange_Value))/1000,AE821*SUMIF(Lists!$E$2:$E$133,$I821,Exchange_Value)/1000),1)</f>
        <v>0</v>
      </c>
      <c r="CI821" s="218">
        <f>ROUND(IF($I821="Other HFC Blend",(AF821*$L821*SUMIF(Lists!$E$2:$E$133,'Quarterly Information'!$K821,Exchange_Value)+AF821*$N821*SUMIF(Lists!$E$2:$E$133,'Quarterly Information'!$M821,Exchange_Value)+AF821*$P821*SUMIF(Lists!$E$2:$E$133,'Quarterly Information'!$O821,Exchange_Value)+AF821*$R821*SUMIF(Lists!$E$2:$E$133,'Quarterly Information'!$Q821,Exchange_Value)+AF821*$T821*SUMIF(Lists!$E$2:$E$133,'Quarterly Information'!$S821,Exchange_Value))/1000,AF821*SUMIF(Lists!$E$2:$E$133,$I821,Exchange_Value)/1000),1)</f>
        <v>0</v>
      </c>
    </row>
    <row r="822" spans="1:87" ht="14" x14ac:dyDescent="0.25">
      <c r="A822" s="39">
        <v>780</v>
      </c>
      <c r="B822" s="90" t="str">
        <f t="shared" si="557"/>
        <v/>
      </c>
      <c r="C822" s="159"/>
      <c r="D822" s="91"/>
      <c r="E822" s="174"/>
      <c r="F822" s="92"/>
      <c r="G822" s="93"/>
      <c r="H822" s="94"/>
      <c r="I822" s="92"/>
      <c r="J822" s="200"/>
      <c r="K822" s="210"/>
      <c r="L822" s="95"/>
      <c r="M822" s="92"/>
      <c r="N822" s="95"/>
      <c r="O822" s="92"/>
      <c r="P822" s="95"/>
      <c r="Q822" s="128"/>
      <c r="R822" s="95"/>
      <c r="S822" s="128"/>
      <c r="T822" s="211"/>
      <c r="U822" s="203"/>
      <c r="V822" s="92"/>
      <c r="W822" s="96"/>
      <c r="X822" s="92"/>
      <c r="Y822" s="220"/>
      <c r="Z822" s="226"/>
      <c r="AA822" s="165"/>
      <c r="AB822" s="165"/>
      <c r="AC822" s="165"/>
      <c r="AD822" s="165"/>
      <c r="AE822" s="165"/>
      <c r="AF822" s="168"/>
      <c r="AG822"/>
      <c r="AH822" s="107">
        <f t="shared" si="516"/>
        <v>0</v>
      </c>
      <c r="AI822" s="107">
        <f t="shared" si="517"/>
        <v>0</v>
      </c>
      <c r="AJ822" s="107">
        <f t="shared" si="518"/>
        <v>0</v>
      </c>
      <c r="AK822" s="107">
        <f t="shared" si="519"/>
        <v>0</v>
      </c>
      <c r="AL822" s="107">
        <f t="shared" si="520"/>
        <v>0</v>
      </c>
      <c r="AM822" s="107">
        <f t="shared" si="558"/>
        <v>0</v>
      </c>
      <c r="AO822" s="161" t="e">
        <f t="shared" si="521"/>
        <v>#DIV/0!</v>
      </c>
      <c r="AP822" s="161" t="e">
        <f t="shared" si="522"/>
        <v>#DIV/0!</v>
      </c>
      <c r="AQ822" s="161" t="e">
        <f t="shared" si="523"/>
        <v>#DIV/0!</v>
      </c>
      <c r="AR822" s="161" t="e">
        <f t="shared" si="524"/>
        <v>#DIV/0!</v>
      </c>
      <c r="AS822" s="161" t="e">
        <f t="shared" si="525"/>
        <v>#DIV/0!</v>
      </c>
      <c r="AT822" s="107">
        <f t="shared" si="526"/>
        <v>0</v>
      </c>
      <c r="AU822" s="161" t="e">
        <f t="shared" si="527"/>
        <v>#DIV/0!</v>
      </c>
      <c r="AV822" s="161" t="e">
        <f t="shared" si="528"/>
        <v>#DIV/0!</v>
      </c>
      <c r="AW822" s="161" t="e">
        <f t="shared" si="529"/>
        <v>#DIV/0!</v>
      </c>
      <c r="AX822" s="161" t="e">
        <f t="shared" si="530"/>
        <v>#DIV/0!</v>
      </c>
      <c r="AY822" s="161" t="e">
        <f t="shared" si="531"/>
        <v>#DIV/0!</v>
      </c>
      <c r="AZ822" s="107">
        <f t="shared" si="532"/>
        <v>0</v>
      </c>
      <c r="BA822" s="161" t="e">
        <f t="shared" si="533"/>
        <v>#DIV/0!</v>
      </c>
      <c r="BB822" s="161" t="e">
        <f t="shared" si="534"/>
        <v>#DIV/0!</v>
      </c>
      <c r="BC822" s="161" t="e">
        <f t="shared" si="535"/>
        <v>#DIV/0!</v>
      </c>
      <c r="BD822" s="161" t="e">
        <f t="shared" si="536"/>
        <v>#DIV/0!</v>
      </c>
      <c r="BE822" s="161" t="e">
        <f t="shared" si="537"/>
        <v>#DIV/0!</v>
      </c>
      <c r="BF822" s="107">
        <f t="shared" si="538"/>
        <v>0</v>
      </c>
      <c r="BG822" s="161" t="e">
        <f t="shared" si="539"/>
        <v>#DIV/0!</v>
      </c>
      <c r="BH822" s="161" t="e">
        <f t="shared" si="540"/>
        <v>#DIV/0!</v>
      </c>
      <c r="BI822" s="161" t="e">
        <f t="shared" si="541"/>
        <v>#DIV/0!</v>
      </c>
      <c r="BJ822" s="161" t="e">
        <f t="shared" si="542"/>
        <v>#DIV/0!</v>
      </c>
      <c r="BK822" s="161" t="e">
        <f t="shared" si="543"/>
        <v>#DIV/0!</v>
      </c>
      <c r="BL822" s="107">
        <f t="shared" si="544"/>
        <v>0</v>
      </c>
      <c r="BM822" s="161" t="e">
        <f t="shared" si="545"/>
        <v>#DIV/0!</v>
      </c>
      <c r="BN822" s="161" t="e">
        <f t="shared" si="546"/>
        <v>#DIV/0!</v>
      </c>
      <c r="BO822" s="161" t="e">
        <f t="shared" si="547"/>
        <v>#DIV/0!</v>
      </c>
      <c r="BP822" s="161" t="e">
        <f t="shared" si="548"/>
        <v>#DIV/0!</v>
      </c>
      <c r="BQ822" s="161" t="e">
        <f t="shared" si="549"/>
        <v>#DIV/0!</v>
      </c>
      <c r="BR822" s="107">
        <f t="shared" si="550"/>
        <v>0</v>
      </c>
      <c r="BS822" s="161" t="e">
        <f t="shared" si="551"/>
        <v>#DIV/0!</v>
      </c>
      <c r="BT822" s="161" t="e">
        <f t="shared" si="552"/>
        <v>#DIV/0!</v>
      </c>
      <c r="BU822" s="161" t="e">
        <f t="shared" si="553"/>
        <v>#DIV/0!</v>
      </c>
      <c r="BV822" s="161" t="e">
        <f t="shared" si="554"/>
        <v>#DIV/0!</v>
      </c>
      <c r="BW822" s="161" t="e">
        <f t="shared" si="555"/>
        <v>#DIV/0!</v>
      </c>
      <c r="BX822" s="107">
        <f t="shared" si="556"/>
        <v>0</v>
      </c>
      <c r="BZ822" s="40" t="e">
        <f>VLOOKUP(I822,Lists!$D$2:$D$19,1,FALSE)</f>
        <v>#N/A</v>
      </c>
      <c r="CA822" s="40" t="e">
        <f>VLOOKUP($I822,Blends!$B$2:$B$115,1,FALSE)</f>
        <v>#N/A</v>
      </c>
      <c r="CC822" s="218">
        <f>ROUND(IF($I822="Other HFC Blend",(Z822*$L822*SUMIF(Lists!$E$2:$E$133,'Quarterly Information'!$K822,Exchange_Value)+Z822*$N822*SUMIF(Lists!$E$2:$E$133,'Quarterly Information'!$M822,Exchange_Value)+Z822*$P822*SUMIF(Lists!$E$2:$E$133,'Quarterly Information'!$O822,Exchange_Value)+Z822*$R822*SUMIF(Lists!$E$2:$E$133,'Quarterly Information'!$Q822,Exchange_Value)+Z822*$T822*SUMIF(Lists!$E$2:$E$133,'Quarterly Information'!$S822,Exchange_Value))/1000,Z822*SUMIF(Lists!$E$2:$E$133,$I822,Exchange_Value)/1000),1)</f>
        <v>0</v>
      </c>
      <c r="CD822" s="218">
        <f>ROUND(IF($I822="Other HFC Blend",(AA822*$L822*SUMIF(Lists!$E$2:$E$133,'Quarterly Information'!$K822,Exchange_Value)+AA822*$N822*SUMIF(Lists!$E$2:$E$133,'Quarterly Information'!$M822,Exchange_Value)+AA822*$P822*SUMIF(Lists!$E$2:$E$133,'Quarterly Information'!$O822,Exchange_Value)+AA822*$R822*SUMIF(Lists!$E$2:$E$133,'Quarterly Information'!$Q822,Exchange_Value)+AA822*$T822*SUMIF(Lists!$E$2:$E$133,'Quarterly Information'!$S822,Exchange_Value))/1000,AA822*SUMIF(Lists!$E$2:$E$133,$I822,Exchange_Value)/1000),1)</f>
        <v>0</v>
      </c>
      <c r="CE822" s="218">
        <f>ROUND(IF($I822="Other HFC Blend",(AB822*$L822*SUMIF(Lists!$E$2:$E$133,'Quarterly Information'!$K822,Exchange_Value)+AB822*$N822*SUMIF(Lists!$E$2:$E$133,'Quarterly Information'!$M822,Exchange_Value)+AB822*$P822*SUMIF(Lists!$E$2:$E$133,'Quarterly Information'!$O822,Exchange_Value)+AB822*$R822*SUMIF(Lists!$E$2:$E$133,'Quarterly Information'!$Q822,Exchange_Value)+AB822*$T822*SUMIF(Lists!$E$2:$E$133,'Quarterly Information'!$S822,Exchange_Value))/1000,AB822*SUMIF(Lists!$E$2:$E$133,$I822,Exchange_Value)/1000),1)</f>
        <v>0</v>
      </c>
      <c r="CF822" s="218">
        <f>ROUND(IF($I822="Other HFC Blend",(AC822*$L822*SUMIF(Lists!$E$2:$E$133,'Quarterly Information'!$K822,Exchange_Value)+AC822*$N822*SUMIF(Lists!$E$2:$E$133,'Quarterly Information'!$M822,Exchange_Value)+AC822*$P822*SUMIF(Lists!$E$2:$E$133,'Quarterly Information'!$O822,Exchange_Value)+AC822*$R822*SUMIF(Lists!$E$2:$E$133,'Quarterly Information'!$Q822,Exchange_Value)+AC822*$T822*SUMIF(Lists!$E$2:$E$133,'Quarterly Information'!$S822,Exchange_Value))/1000,AC822*SUMIF(Lists!$E$2:$E$133,$I822,Exchange_Value)/1000),1)</f>
        <v>0</v>
      </c>
      <c r="CG822" s="218">
        <f>ROUND(IF($I822="Other HFC Blend",(AD822*$L822*SUMIF(Lists!$E$2:$E$133,'Quarterly Information'!$K822,Exchange_Value)+AD822*$N822*SUMIF(Lists!$E$2:$E$133,'Quarterly Information'!$M822,Exchange_Value)+AD822*$P822*SUMIF(Lists!$E$2:$E$133,'Quarterly Information'!$O822,Exchange_Value)+AD822*$R822*SUMIF(Lists!$E$2:$E$133,'Quarterly Information'!$Q822,Exchange_Value)+AD822*$T822*SUMIF(Lists!$E$2:$E$133,'Quarterly Information'!$S822,Exchange_Value))/1000,AD822*SUMIF(Lists!$E$2:$E$133,$I822,Exchange_Value)/1000),1)</f>
        <v>0</v>
      </c>
      <c r="CH822" s="218">
        <f>ROUND(IF($I822="Other HFC Blend",(AE822*$L822*SUMIF(Lists!$E$2:$E$133,'Quarterly Information'!$K822,Exchange_Value)+AE822*$N822*SUMIF(Lists!$E$2:$E$133,'Quarterly Information'!$M822,Exchange_Value)+AE822*$P822*SUMIF(Lists!$E$2:$E$133,'Quarterly Information'!$O822,Exchange_Value)+AE822*$R822*SUMIF(Lists!$E$2:$E$133,'Quarterly Information'!$Q822,Exchange_Value)+AE822*$T822*SUMIF(Lists!$E$2:$E$133,'Quarterly Information'!$S822,Exchange_Value))/1000,AE822*SUMIF(Lists!$E$2:$E$133,$I822,Exchange_Value)/1000),1)</f>
        <v>0</v>
      </c>
      <c r="CI822" s="218">
        <f>ROUND(IF($I822="Other HFC Blend",(AF822*$L822*SUMIF(Lists!$E$2:$E$133,'Quarterly Information'!$K822,Exchange_Value)+AF822*$N822*SUMIF(Lists!$E$2:$E$133,'Quarterly Information'!$M822,Exchange_Value)+AF822*$P822*SUMIF(Lists!$E$2:$E$133,'Quarterly Information'!$O822,Exchange_Value)+AF822*$R822*SUMIF(Lists!$E$2:$E$133,'Quarterly Information'!$Q822,Exchange_Value)+AF822*$T822*SUMIF(Lists!$E$2:$E$133,'Quarterly Information'!$S822,Exchange_Value))/1000,AF822*SUMIF(Lists!$E$2:$E$133,$I822,Exchange_Value)/1000),1)</f>
        <v>0</v>
      </c>
    </row>
    <row r="823" spans="1:87" ht="14" x14ac:dyDescent="0.25">
      <c r="A823" s="39">
        <v>781</v>
      </c>
      <c r="B823" s="90" t="str">
        <f t="shared" si="557"/>
        <v/>
      </c>
      <c r="C823" s="159"/>
      <c r="D823" s="91"/>
      <c r="E823" s="174"/>
      <c r="F823" s="92"/>
      <c r="G823" s="93"/>
      <c r="H823" s="94"/>
      <c r="I823" s="92"/>
      <c r="J823" s="200"/>
      <c r="K823" s="210"/>
      <c r="L823" s="95"/>
      <c r="M823" s="92"/>
      <c r="N823" s="95"/>
      <c r="O823" s="92"/>
      <c r="P823" s="95"/>
      <c r="Q823" s="128"/>
      <c r="R823" s="95"/>
      <c r="S823" s="128"/>
      <c r="T823" s="211"/>
      <c r="U823" s="203"/>
      <c r="V823" s="92"/>
      <c r="W823" s="96"/>
      <c r="X823" s="92"/>
      <c r="Y823" s="220"/>
      <c r="Z823" s="226"/>
      <c r="AA823" s="165"/>
      <c r="AB823" s="165"/>
      <c r="AC823" s="165"/>
      <c r="AD823" s="165"/>
      <c r="AE823" s="165"/>
      <c r="AF823" s="168"/>
      <c r="AG823"/>
      <c r="AH823" s="107">
        <f t="shared" si="516"/>
        <v>0</v>
      </c>
      <c r="AI823" s="107">
        <f t="shared" si="517"/>
        <v>0</v>
      </c>
      <c r="AJ823" s="107">
        <f t="shared" si="518"/>
        <v>0</v>
      </c>
      <c r="AK823" s="107">
        <f t="shared" si="519"/>
        <v>0</v>
      </c>
      <c r="AL823" s="107">
        <f t="shared" si="520"/>
        <v>0</v>
      </c>
      <c r="AM823" s="107">
        <f t="shared" si="558"/>
        <v>0</v>
      </c>
      <c r="AO823" s="161" t="e">
        <f t="shared" si="521"/>
        <v>#DIV/0!</v>
      </c>
      <c r="AP823" s="161" t="e">
        <f t="shared" si="522"/>
        <v>#DIV/0!</v>
      </c>
      <c r="AQ823" s="161" t="e">
        <f t="shared" si="523"/>
        <v>#DIV/0!</v>
      </c>
      <c r="AR823" s="161" t="e">
        <f t="shared" si="524"/>
        <v>#DIV/0!</v>
      </c>
      <c r="AS823" s="161" t="e">
        <f t="shared" si="525"/>
        <v>#DIV/0!</v>
      </c>
      <c r="AT823" s="107">
        <f t="shared" si="526"/>
        <v>0</v>
      </c>
      <c r="AU823" s="161" t="e">
        <f t="shared" si="527"/>
        <v>#DIV/0!</v>
      </c>
      <c r="AV823" s="161" t="e">
        <f t="shared" si="528"/>
        <v>#DIV/0!</v>
      </c>
      <c r="AW823" s="161" t="e">
        <f t="shared" si="529"/>
        <v>#DIV/0!</v>
      </c>
      <c r="AX823" s="161" t="e">
        <f t="shared" si="530"/>
        <v>#DIV/0!</v>
      </c>
      <c r="AY823" s="161" t="e">
        <f t="shared" si="531"/>
        <v>#DIV/0!</v>
      </c>
      <c r="AZ823" s="107">
        <f t="shared" si="532"/>
        <v>0</v>
      </c>
      <c r="BA823" s="161" t="e">
        <f t="shared" si="533"/>
        <v>#DIV/0!</v>
      </c>
      <c r="BB823" s="161" t="e">
        <f t="shared" si="534"/>
        <v>#DIV/0!</v>
      </c>
      <c r="BC823" s="161" t="e">
        <f t="shared" si="535"/>
        <v>#DIV/0!</v>
      </c>
      <c r="BD823" s="161" t="e">
        <f t="shared" si="536"/>
        <v>#DIV/0!</v>
      </c>
      <c r="BE823" s="161" t="e">
        <f t="shared" si="537"/>
        <v>#DIV/0!</v>
      </c>
      <c r="BF823" s="107">
        <f t="shared" si="538"/>
        <v>0</v>
      </c>
      <c r="BG823" s="161" t="e">
        <f t="shared" si="539"/>
        <v>#DIV/0!</v>
      </c>
      <c r="BH823" s="161" t="e">
        <f t="shared" si="540"/>
        <v>#DIV/0!</v>
      </c>
      <c r="BI823" s="161" t="e">
        <f t="shared" si="541"/>
        <v>#DIV/0!</v>
      </c>
      <c r="BJ823" s="161" t="e">
        <f t="shared" si="542"/>
        <v>#DIV/0!</v>
      </c>
      <c r="BK823" s="161" t="e">
        <f t="shared" si="543"/>
        <v>#DIV/0!</v>
      </c>
      <c r="BL823" s="107">
        <f t="shared" si="544"/>
        <v>0</v>
      </c>
      <c r="BM823" s="161" t="e">
        <f t="shared" si="545"/>
        <v>#DIV/0!</v>
      </c>
      <c r="BN823" s="161" t="e">
        <f t="shared" si="546"/>
        <v>#DIV/0!</v>
      </c>
      <c r="BO823" s="161" t="e">
        <f t="shared" si="547"/>
        <v>#DIV/0!</v>
      </c>
      <c r="BP823" s="161" t="e">
        <f t="shared" si="548"/>
        <v>#DIV/0!</v>
      </c>
      <c r="BQ823" s="161" t="e">
        <f t="shared" si="549"/>
        <v>#DIV/0!</v>
      </c>
      <c r="BR823" s="107">
        <f t="shared" si="550"/>
        <v>0</v>
      </c>
      <c r="BS823" s="161" t="e">
        <f t="shared" si="551"/>
        <v>#DIV/0!</v>
      </c>
      <c r="BT823" s="161" t="e">
        <f t="shared" si="552"/>
        <v>#DIV/0!</v>
      </c>
      <c r="BU823" s="161" t="e">
        <f t="shared" si="553"/>
        <v>#DIV/0!</v>
      </c>
      <c r="BV823" s="161" t="e">
        <f t="shared" si="554"/>
        <v>#DIV/0!</v>
      </c>
      <c r="BW823" s="161" t="e">
        <f t="shared" si="555"/>
        <v>#DIV/0!</v>
      </c>
      <c r="BX823" s="107">
        <f t="shared" si="556"/>
        <v>0</v>
      </c>
      <c r="BZ823" s="40" t="e">
        <f>VLOOKUP(I823,Lists!$D$2:$D$19,1,FALSE)</f>
        <v>#N/A</v>
      </c>
      <c r="CA823" s="40" t="e">
        <f>VLOOKUP($I823,Blends!$B$2:$B$115,1,FALSE)</f>
        <v>#N/A</v>
      </c>
      <c r="CC823" s="218">
        <f>ROUND(IF($I823="Other HFC Blend",(Z823*$L823*SUMIF(Lists!$E$2:$E$133,'Quarterly Information'!$K823,Exchange_Value)+Z823*$N823*SUMIF(Lists!$E$2:$E$133,'Quarterly Information'!$M823,Exchange_Value)+Z823*$P823*SUMIF(Lists!$E$2:$E$133,'Quarterly Information'!$O823,Exchange_Value)+Z823*$R823*SUMIF(Lists!$E$2:$E$133,'Quarterly Information'!$Q823,Exchange_Value)+Z823*$T823*SUMIF(Lists!$E$2:$E$133,'Quarterly Information'!$S823,Exchange_Value))/1000,Z823*SUMIF(Lists!$E$2:$E$133,$I823,Exchange_Value)/1000),1)</f>
        <v>0</v>
      </c>
      <c r="CD823" s="218">
        <f>ROUND(IF($I823="Other HFC Blend",(AA823*$L823*SUMIF(Lists!$E$2:$E$133,'Quarterly Information'!$K823,Exchange_Value)+AA823*$N823*SUMIF(Lists!$E$2:$E$133,'Quarterly Information'!$M823,Exchange_Value)+AA823*$P823*SUMIF(Lists!$E$2:$E$133,'Quarterly Information'!$O823,Exchange_Value)+AA823*$R823*SUMIF(Lists!$E$2:$E$133,'Quarterly Information'!$Q823,Exchange_Value)+AA823*$T823*SUMIF(Lists!$E$2:$E$133,'Quarterly Information'!$S823,Exchange_Value))/1000,AA823*SUMIF(Lists!$E$2:$E$133,$I823,Exchange_Value)/1000),1)</f>
        <v>0</v>
      </c>
      <c r="CE823" s="218">
        <f>ROUND(IF($I823="Other HFC Blend",(AB823*$L823*SUMIF(Lists!$E$2:$E$133,'Quarterly Information'!$K823,Exchange_Value)+AB823*$N823*SUMIF(Lists!$E$2:$E$133,'Quarterly Information'!$M823,Exchange_Value)+AB823*$P823*SUMIF(Lists!$E$2:$E$133,'Quarterly Information'!$O823,Exchange_Value)+AB823*$R823*SUMIF(Lists!$E$2:$E$133,'Quarterly Information'!$Q823,Exchange_Value)+AB823*$T823*SUMIF(Lists!$E$2:$E$133,'Quarterly Information'!$S823,Exchange_Value))/1000,AB823*SUMIF(Lists!$E$2:$E$133,$I823,Exchange_Value)/1000),1)</f>
        <v>0</v>
      </c>
      <c r="CF823" s="218">
        <f>ROUND(IF($I823="Other HFC Blend",(AC823*$L823*SUMIF(Lists!$E$2:$E$133,'Quarterly Information'!$K823,Exchange_Value)+AC823*$N823*SUMIF(Lists!$E$2:$E$133,'Quarterly Information'!$M823,Exchange_Value)+AC823*$P823*SUMIF(Lists!$E$2:$E$133,'Quarterly Information'!$O823,Exchange_Value)+AC823*$R823*SUMIF(Lists!$E$2:$E$133,'Quarterly Information'!$Q823,Exchange_Value)+AC823*$T823*SUMIF(Lists!$E$2:$E$133,'Quarterly Information'!$S823,Exchange_Value))/1000,AC823*SUMIF(Lists!$E$2:$E$133,$I823,Exchange_Value)/1000),1)</f>
        <v>0</v>
      </c>
      <c r="CG823" s="218">
        <f>ROUND(IF($I823="Other HFC Blend",(AD823*$L823*SUMIF(Lists!$E$2:$E$133,'Quarterly Information'!$K823,Exchange_Value)+AD823*$N823*SUMIF(Lists!$E$2:$E$133,'Quarterly Information'!$M823,Exchange_Value)+AD823*$P823*SUMIF(Lists!$E$2:$E$133,'Quarterly Information'!$O823,Exchange_Value)+AD823*$R823*SUMIF(Lists!$E$2:$E$133,'Quarterly Information'!$Q823,Exchange_Value)+AD823*$T823*SUMIF(Lists!$E$2:$E$133,'Quarterly Information'!$S823,Exchange_Value))/1000,AD823*SUMIF(Lists!$E$2:$E$133,$I823,Exchange_Value)/1000),1)</f>
        <v>0</v>
      </c>
      <c r="CH823" s="218">
        <f>ROUND(IF($I823="Other HFC Blend",(AE823*$L823*SUMIF(Lists!$E$2:$E$133,'Quarterly Information'!$K823,Exchange_Value)+AE823*$N823*SUMIF(Lists!$E$2:$E$133,'Quarterly Information'!$M823,Exchange_Value)+AE823*$P823*SUMIF(Lists!$E$2:$E$133,'Quarterly Information'!$O823,Exchange_Value)+AE823*$R823*SUMIF(Lists!$E$2:$E$133,'Quarterly Information'!$Q823,Exchange_Value)+AE823*$T823*SUMIF(Lists!$E$2:$E$133,'Quarterly Information'!$S823,Exchange_Value))/1000,AE823*SUMIF(Lists!$E$2:$E$133,$I823,Exchange_Value)/1000),1)</f>
        <v>0</v>
      </c>
      <c r="CI823" s="218">
        <f>ROUND(IF($I823="Other HFC Blend",(AF823*$L823*SUMIF(Lists!$E$2:$E$133,'Quarterly Information'!$K823,Exchange_Value)+AF823*$N823*SUMIF(Lists!$E$2:$E$133,'Quarterly Information'!$M823,Exchange_Value)+AF823*$P823*SUMIF(Lists!$E$2:$E$133,'Quarterly Information'!$O823,Exchange_Value)+AF823*$R823*SUMIF(Lists!$E$2:$E$133,'Quarterly Information'!$Q823,Exchange_Value)+AF823*$T823*SUMIF(Lists!$E$2:$E$133,'Quarterly Information'!$S823,Exchange_Value))/1000,AF823*SUMIF(Lists!$E$2:$E$133,$I823,Exchange_Value)/1000),1)</f>
        <v>0</v>
      </c>
    </row>
    <row r="824" spans="1:87" ht="14" x14ac:dyDescent="0.25">
      <c r="A824" s="39">
        <v>782</v>
      </c>
      <c r="B824" s="90" t="str">
        <f t="shared" si="557"/>
        <v/>
      </c>
      <c r="C824" s="159"/>
      <c r="D824" s="91"/>
      <c r="E824" s="174"/>
      <c r="F824" s="92"/>
      <c r="G824" s="93"/>
      <c r="H824" s="94"/>
      <c r="I824" s="92"/>
      <c r="J824" s="200"/>
      <c r="K824" s="210"/>
      <c r="L824" s="95"/>
      <c r="M824" s="92"/>
      <c r="N824" s="95"/>
      <c r="O824" s="92"/>
      <c r="P824" s="95"/>
      <c r="Q824" s="128"/>
      <c r="R824" s="95"/>
      <c r="S824" s="128"/>
      <c r="T824" s="211"/>
      <c r="U824" s="203"/>
      <c r="V824" s="92"/>
      <c r="W824" s="96"/>
      <c r="X824" s="92"/>
      <c r="Y824" s="220"/>
      <c r="Z824" s="226"/>
      <c r="AA824" s="165"/>
      <c r="AB824" s="165"/>
      <c r="AC824" s="165"/>
      <c r="AD824" s="165"/>
      <c r="AE824" s="165"/>
      <c r="AF824" s="168"/>
      <c r="AG824"/>
      <c r="AH824" s="107">
        <f t="shared" si="516"/>
        <v>0</v>
      </c>
      <c r="AI824" s="107">
        <f t="shared" si="517"/>
        <v>0</v>
      </c>
      <c r="AJ824" s="107">
        <f t="shared" si="518"/>
        <v>0</v>
      </c>
      <c r="AK824" s="107">
        <f t="shared" si="519"/>
        <v>0</v>
      </c>
      <c r="AL824" s="107">
        <f t="shared" si="520"/>
        <v>0</v>
      </c>
      <c r="AM824" s="107">
        <f t="shared" si="558"/>
        <v>0</v>
      </c>
      <c r="AO824" s="161" t="e">
        <f t="shared" si="521"/>
        <v>#DIV/0!</v>
      </c>
      <c r="AP824" s="161" t="e">
        <f t="shared" si="522"/>
        <v>#DIV/0!</v>
      </c>
      <c r="AQ824" s="161" t="e">
        <f t="shared" si="523"/>
        <v>#DIV/0!</v>
      </c>
      <c r="AR824" s="161" t="e">
        <f t="shared" si="524"/>
        <v>#DIV/0!</v>
      </c>
      <c r="AS824" s="161" t="e">
        <f t="shared" si="525"/>
        <v>#DIV/0!</v>
      </c>
      <c r="AT824" s="107">
        <f t="shared" si="526"/>
        <v>0</v>
      </c>
      <c r="AU824" s="161" t="e">
        <f t="shared" si="527"/>
        <v>#DIV/0!</v>
      </c>
      <c r="AV824" s="161" t="e">
        <f t="shared" si="528"/>
        <v>#DIV/0!</v>
      </c>
      <c r="AW824" s="161" t="e">
        <f t="shared" si="529"/>
        <v>#DIV/0!</v>
      </c>
      <c r="AX824" s="161" t="e">
        <f t="shared" si="530"/>
        <v>#DIV/0!</v>
      </c>
      <c r="AY824" s="161" t="e">
        <f t="shared" si="531"/>
        <v>#DIV/0!</v>
      </c>
      <c r="AZ824" s="107">
        <f t="shared" si="532"/>
        <v>0</v>
      </c>
      <c r="BA824" s="161" t="e">
        <f t="shared" si="533"/>
        <v>#DIV/0!</v>
      </c>
      <c r="BB824" s="161" t="e">
        <f t="shared" si="534"/>
        <v>#DIV/0!</v>
      </c>
      <c r="BC824" s="161" t="e">
        <f t="shared" si="535"/>
        <v>#DIV/0!</v>
      </c>
      <c r="BD824" s="161" t="e">
        <f t="shared" si="536"/>
        <v>#DIV/0!</v>
      </c>
      <c r="BE824" s="161" t="e">
        <f t="shared" si="537"/>
        <v>#DIV/0!</v>
      </c>
      <c r="BF824" s="107">
        <f t="shared" si="538"/>
        <v>0</v>
      </c>
      <c r="BG824" s="161" t="e">
        <f t="shared" si="539"/>
        <v>#DIV/0!</v>
      </c>
      <c r="BH824" s="161" t="e">
        <f t="shared" si="540"/>
        <v>#DIV/0!</v>
      </c>
      <c r="BI824" s="161" t="e">
        <f t="shared" si="541"/>
        <v>#DIV/0!</v>
      </c>
      <c r="BJ824" s="161" t="e">
        <f t="shared" si="542"/>
        <v>#DIV/0!</v>
      </c>
      <c r="BK824" s="161" t="e">
        <f t="shared" si="543"/>
        <v>#DIV/0!</v>
      </c>
      <c r="BL824" s="107">
        <f t="shared" si="544"/>
        <v>0</v>
      </c>
      <c r="BM824" s="161" t="e">
        <f t="shared" si="545"/>
        <v>#DIV/0!</v>
      </c>
      <c r="BN824" s="161" t="e">
        <f t="shared" si="546"/>
        <v>#DIV/0!</v>
      </c>
      <c r="BO824" s="161" t="e">
        <f t="shared" si="547"/>
        <v>#DIV/0!</v>
      </c>
      <c r="BP824" s="161" t="e">
        <f t="shared" si="548"/>
        <v>#DIV/0!</v>
      </c>
      <c r="BQ824" s="161" t="e">
        <f t="shared" si="549"/>
        <v>#DIV/0!</v>
      </c>
      <c r="BR824" s="107">
        <f t="shared" si="550"/>
        <v>0</v>
      </c>
      <c r="BS824" s="161" t="e">
        <f t="shared" si="551"/>
        <v>#DIV/0!</v>
      </c>
      <c r="BT824" s="161" t="e">
        <f t="shared" si="552"/>
        <v>#DIV/0!</v>
      </c>
      <c r="BU824" s="161" t="e">
        <f t="shared" si="553"/>
        <v>#DIV/0!</v>
      </c>
      <c r="BV824" s="161" t="e">
        <f t="shared" si="554"/>
        <v>#DIV/0!</v>
      </c>
      <c r="BW824" s="161" t="e">
        <f t="shared" si="555"/>
        <v>#DIV/0!</v>
      </c>
      <c r="BX824" s="107">
        <f t="shared" si="556"/>
        <v>0</v>
      </c>
      <c r="BZ824" s="40" t="e">
        <f>VLOOKUP(I824,Lists!$D$2:$D$19,1,FALSE)</f>
        <v>#N/A</v>
      </c>
      <c r="CA824" s="40" t="e">
        <f>VLOOKUP($I824,Blends!$B$2:$B$115,1,FALSE)</f>
        <v>#N/A</v>
      </c>
      <c r="CC824" s="218">
        <f>ROUND(IF($I824="Other HFC Blend",(Z824*$L824*SUMIF(Lists!$E$2:$E$133,'Quarterly Information'!$K824,Exchange_Value)+Z824*$N824*SUMIF(Lists!$E$2:$E$133,'Quarterly Information'!$M824,Exchange_Value)+Z824*$P824*SUMIF(Lists!$E$2:$E$133,'Quarterly Information'!$O824,Exchange_Value)+Z824*$R824*SUMIF(Lists!$E$2:$E$133,'Quarterly Information'!$Q824,Exchange_Value)+Z824*$T824*SUMIF(Lists!$E$2:$E$133,'Quarterly Information'!$S824,Exchange_Value))/1000,Z824*SUMIF(Lists!$E$2:$E$133,$I824,Exchange_Value)/1000),1)</f>
        <v>0</v>
      </c>
      <c r="CD824" s="218">
        <f>ROUND(IF($I824="Other HFC Blend",(AA824*$L824*SUMIF(Lists!$E$2:$E$133,'Quarterly Information'!$K824,Exchange_Value)+AA824*$N824*SUMIF(Lists!$E$2:$E$133,'Quarterly Information'!$M824,Exchange_Value)+AA824*$P824*SUMIF(Lists!$E$2:$E$133,'Quarterly Information'!$O824,Exchange_Value)+AA824*$R824*SUMIF(Lists!$E$2:$E$133,'Quarterly Information'!$Q824,Exchange_Value)+AA824*$T824*SUMIF(Lists!$E$2:$E$133,'Quarterly Information'!$S824,Exchange_Value))/1000,AA824*SUMIF(Lists!$E$2:$E$133,$I824,Exchange_Value)/1000),1)</f>
        <v>0</v>
      </c>
      <c r="CE824" s="218">
        <f>ROUND(IF($I824="Other HFC Blend",(AB824*$L824*SUMIF(Lists!$E$2:$E$133,'Quarterly Information'!$K824,Exchange_Value)+AB824*$N824*SUMIF(Lists!$E$2:$E$133,'Quarterly Information'!$M824,Exchange_Value)+AB824*$P824*SUMIF(Lists!$E$2:$E$133,'Quarterly Information'!$O824,Exchange_Value)+AB824*$R824*SUMIF(Lists!$E$2:$E$133,'Quarterly Information'!$Q824,Exchange_Value)+AB824*$T824*SUMIF(Lists!$E$2:$E$133,'Quarterly Information'!$S824,Exchange_Value))/1000,AB824*SUMIF(Lists!$E$2:$E$133,$I824,Exchange_Value)/1000),1)</f>
        <v>0</v>
      </c>
      <c r="CF824" s="218">
        <f>ROUND(IF($I824="Other HFC Blend",(AC824*$L824*SUMIF(Lists!$E$2:$E$133,'Quarterly Information'!$K824,Exchange_Value)+AC824*$N824*SUMIF(Lists!$E$2:$E$133,'Quarterly Information'!$M824,Exchange_Value)+AC824*$P824*SUMIF(Lists!$E$2:$E$133,'Quarterly Information'!$O824,Exchange_Value)+AC824*$R824*SUMIF(Lists!$E$2:$E$133,'Quarterly Information'!$Q824,Exchange_Value)+AC824*$T824*SUMIF(Lists!$E$2:$E$133,'Quarterly Information'!$S824,Exchange_Value))/1000,AC824*SUMIF(Lists!$E$2:$E$133,$I824,Exchange_Value)/1000),1)</f>
        <v>0</v>
      </c>
      <c r="CG824" s="218">
        <f>ROUND(IF($I824="Other HFC Blend",(AD824*$L824*SUMIF(Lists!$E$2:$E$133,'Quarterly Information'!$K824,Exchange_Value)+AD824*$N824*SUMIF(Lists!$E$2:$E$133,'Quarterly Information'!$M824,Exchange_Value)+AD824*$P824*SUMIF(Lists!$E$2:$E$133,'Quarterly Information'!$O824,Exchange_Value)+AD824*$R824*SUMIF(Lists!$E$2:$E$133,'Quarterly Information'!$Q824,Exchange_Value)+AD824*$T824*SUMIF(Lists!$E$2:$E$133,'Quarterly Information'!$S824,Exchange_Value))/1000,AD824*SUMIF(Lists!$E$2:$E$133,$I824,Exchange_Value)/1000),1)</f>
        <v>0</v>
      </c>
      <c r="CH824" s="218">
        <f>ROUND(IF($I824="Other HFC Blend",(AE824*$L824*SUMIF(Lists!$E$2:$E$133,'Quarterly Information'!$K824,Exchange_Value)+AE824*$N824*SUMIF(Lists!$E$2:$E$133,'Quarterly Information'!$M824,Exchange_Value)+AE824*$P824*SUMIF(Lists!$E$2:$E$133,'Quarterly Information'!$O824,Exchange_Value)+AE824*$R824*SUMIF(Lists!$E$2:$E$133,'Quarterly Information'!$Q824,Exchange_Value)+AE824*$T824*SUMIF(Lists!$E$2:$E$133,'Quarterly Information'!$S824,Exchange_Value))/1000,AE824*SUMIF(Lists!$E$2:$E$133,$I824,Exchange_Value)/1000),1)</f>
        <v>0</v>
      </c>
      <c r="CI824" s="218">
        <f>ROUND(IF($I824="Other HFC Blend",(AF824*$L824*SUMIF(Lists!$E$2:$E$133,'Quarterly Information'!$K824,Exchange_Value)+AF824*$N824*SUMIF(Lists!$E$2:$E$133,'Quarterly Information'!$M824,Exchange_Value)+AF824*$P824*SUMIF(Lists!$E$2:$E$133,'Quarterly Information'!$O824,Exchange_Value)+AF824*$R824*SUMIF(Lists!$E$2:$E$133,'Quarterly Information'!$Q824,Exchange_Value)+AF824*$T824*SUMIF(Lists!$E$2:$E$133,'Quarterly Information'!$S824,Exchange_Value))/1000,AF824*SUMIF(Lists!$E$2:$E$133,$I824,Exchange_Value)/1000),1)</f>
        <v>0</v>
      </c>
    </row>
    <row r="825" spans="1:87" ht="14" x14ac:dyDescent="0.25">
      <c r="A825" s="39">
        <v>783</v>
      </c>
      <c r="B825" s="90" t="str">
        <f t="shared" si="557"/>
        <v/>
      </c>
      <c r="C825" s="159"/>
      <c r="D825" s="91"/>
      <c r="E825" s="174"/>
      <c r="F825" s="92"/>
      <c r="G825" s="93"/>
      <c r="H825" s="94"/>
      <c r="I825" s="92"/>
      <c r="J825" s="200"/>
      <c r="K825" s="210"/>
      <c r="L825" s="95"/>
      <c r="M825" s="92"/>
      <c r="N825" s="95"/>
      <c r="O825" s="92"/>
      <c r="P825" s="95"/>
      <c r="Q825" s="128"/>
      <c r="R825" s="95"/>
      <c r="S825" s="128"/>
      <c r="T825" s="211"/>
      <c r="U825" s="203"/>
      <c r="V825" s="92"/>
      <c r="W825" s="96"/>
      <c r="X825" s="92"/>
      <c r="Y825" s="220"/>
      <c r="Z825" s="226"/>
      <c r="AA825" s="165"/>
      <c r="AB825" s="165"/>
      <c r="AC825" s="165"/>
      <c r="AD825" s="165"/>
      <c r="AE825" s="165"/>
      <c r="AF825" s="168"/>
      <c r="AG825"/>
      <c r="AH825" s="107">
        <f t="shared" si="516"/>
        <v>0</v>
      </c>
      <c r="AI825" s="107">
        <f t="shared" si="517"/>
        <v>0</v>
      </c>
      <c r="AJ825" s="107">
        <f t="shared" si="518"/>
        <v>0</v>
      </c>
      <c r="AK825" s="107">
        <f t="shared" si="519"/>
        <v>0</v>
      </c>
      <c r="AL825" s="107">
        <f t="shared" si="520"/>
        <v>0</v>
      </c>
      <c r="AM825" s="107">
        <f t="shared" si="558"/>
        <v>0</v>
      </c>
      <c r="AO825" s="161" t="e">
        <f t="shared" si="521"/>
        <v>#DIV/0!</v>
      </c>
      <c r="AP825" s="161" t="e">
        <f t="shared" si="522"/>
        <v>#DIV/0!</v>
      </c>
      <c r="AQ825" s="161" t="e">
        <f t="shared" si="523"/>
        <v>#DIV/0!</v>
      </c>
      <c r="AR825" s="161" t="e">
        <f t="shared" si="524"/>
        <v>#DIV/0!</v>
      </c>
      <c r="AS825" s="161" t="e">
        <f t="shared" si="525"/>
        <v>#DIV/0!</v>
      </c>
      <c r="AT825" s="107">
        <f t="shared" si="526"/>
        <v>0</v>
      </c>
      <c r="AU825" s="161" t="e">
        <f t="shared" si="527"/>
        <v>#DIV/0!</v>
      </c>
      <c r="AV825" s="161" t="e">
        <f t="shared" si="528"/>
        <v>#DIV/0!</v>
      </c>
      <c r="AW825" s="161" t="e">
        <f t="shared" si="529"/>
        <v>#DIV/0!</v>
      </c>
      <c r="AX825" s="161" t="e">
        <f t="shared" si="530"/>
        <v>#DIV/0!</v>
      </c>
      <c r="AY825" s="161" t="e">
        <f t="shared" si="531"/>
        <v>#DIV/0!</v>
      </c>
      <c r="AZ825" s="107">
        <f t="shared" si="532"/>
        <v>0</v>
      </c>
      <c r="BA825" s="161" t="e">
        <f t="shared" si="533"/>
        <v>#DIV/0!</v>
      </c>
      <c r="BB825" s="161" t="e">
        <f t="shared" si="534"/>
        <v>#DIV/0!</v>
      </c>
      <c r="BC825" s="161" t="e">
        <f t="shared" si="535"/>
        <v>#DIV/0!</v>
      </c>
      <c r="BD825" s="161" t="e">
        <f t="shared" si="536"/>
        <v>#DIV/0!</v>
      </c>
      <c r="BE825" s="161" t="e">
        <f t="shared" si="537"/>
        <v>#DIV/0!</v>
      </c>
      <c r="BF825" s="107">
        <f t="shared" si="538"/>
        <v>0</v>
      </c>
      <c r="BG825" s="161" t="e">
        <f t="shared" si="539"/>
        <v>#DIV/0!</v>
      </c>
      <c r="BH825" s="161" t="e">
        <f t="shared" si="540"/>
        <v>#DIV/0!</v>
      </c>
      <c r="BI825" s="161" t="e">
        <f t="shared" si="541"/>
        <v>#DIV/0!</v>
      </c>
      <c r="BJ825" s="161" t="e">
        <f t="shared" si="542"/>
        <v>#DIV/0!</v>
      </c>
      <c r="BK825" s="161" t="e">
        <f t="shared" si="543"/>
        <v>#DIV/0!</v>
      </c>
      <c r="BL825" s="107">
        <f t="shared" si="544"/>
        <v>0</v>
      </c>
      <c r="BM825" s="161" t="e">
        <f t="shared" si="545"/>
        <v>#DIV/0!</v>
      </c>
      <c r="BN825" s="161" t="e">
        <f t="shared" si="546"/>
        <v>#DIV/0!</v>
      </c>
      <c r="BO825" s="161" t="e">
        <f t="shared" si="547"/>
        <v>#DIV/0!</v>
      </c>
      <c r="BP825" s="161" t="e">
        <f t="shared" si="548"/>
        <v>#DIV/0!</v>
      </c>
      <c r="BQ825" s="161" t="e">
        <f t="shared" si="549"/>
        <v>#DIV/0!</v>
      </c>
      <c r="BR825" s="107">
        <f t="shared" si="550"/>
        <v>0</v>
      </c>
      <c r="BS825" s="161" t="e">
        <f t="shared" si="551"/>
        <v>#DIV/0!</v>
      </c>
      <c r="BT825" s="161" t="e">
        <f t="shared" si="552"/>
        <v>#DIV/0!</v>
      </c>
      <c r="BU825" s="161" t="e">
        <f t="shared" si="553"/>
        <v>#DIV/0!</v>
      </c>
      <c r="BV825" s="161" t="e">
        <f t="shared" si="554"/>
        <v>#DIV/0!</v>
      </c>
      <c r="BW825" s="161" t="e">
        <f t="shared" si="555"/>
        <v>#DIV/0!</v>
      </c>
      <c r="BX825" s="107">
        <f t="shared" si="556"/>
        <v>0</v>
      </c>
      <c r="BZ825" s="40" t="e">
        <f>VLOOKUP(I825,Lists!$D$2:$D$19,1,FALSE)</f>
        <v>#N/A</v>
      </c>
      <c r="CA825" s="40" t="e">
        <f>VLOOKUP($I825,Blends!$B$2:$B$115,1,FALSE)</f>
        <v>#N/A</v>
      </c>
      <c r="CC825" s="218">
        <f>ROUND(IF($I825="Other HFC Blend",(Z825*$L825*SUMIF(Lists!$E$2:$E$133,'Quarterly Information'!$K825,Exchange_Value)+Z825*$N825*SUMIF(Lists!$E$2:$E$133,'Quarterly Information'!$M825,Exchange_Value)+Z825*$P825*SUMIF(Lists!$E$2:$E$133,'Quarterly Information'!$O825,Exchange_Value)+Z825*$R825*SUMIF(Lists!$E$2:$E$133,'Quarterly Information'!$Q825,Exchange_Value)+Z825*$T825*SUMIF(Lists!$E$2:$E$133,'Quarterly Information'!$S825,Exchange_Value))/1000,Z825*SUMIF(Lists!$E$2:$E$133,$I825,Exchange_Value)/1000),1)</f>
        <v>0</v>
      </c>
      <c r="CD825" s="218">
        <f>ROUND(IF($I825="Other HFC Blend",(AA825*$L825*SUMIF(Lists!$E$2:$E$133,'Quarterly Information'!$K825,Exchange_Value)+AA825*$N825*SUMIF(Lists!$E$2:$E$133,'Quarterly Information'!$M825,Exchange_Value)+AA825*$P825*SUMIF(Lists!$E$2:$E$133,'Quarterly Information'!$O825,Exchange_Value)+AA825*$R825*SUMIF(Lists!$E$2:$E$133,'Quarterly Information'!$Q825,Exchange_Value)+AA825*$T825*SUMIF(Lists!$E$2:$E$133,'Quarterly Information'!$S825,Exchange_Value))/1000,AA825*SUMIF(Lists!$E$2:$E$133,$I825,Exchange_Value)/1000),1)</f>
        <v>0</v>
      </c>
      <c r="CE825" s="218">
        <f>ROUND(IF($I825="Other HFC Blend",(AB825*$L825*SUMIF(Lists!$E$2:$E$133,'Quarterly Information'!$K825,Exchange_Value)+AB825*$N825*SUMIF(Lists!$E$2:$E$133,'Quarterly Information'!$M825,Exchange_Value)+AB825*$P825*SUMIF(Lists!$E$2:$E$133,'Quarterly Information'!$O825,Exchange_Value)+AB825*$R825*SUMIF(Lists!$E$2:$E$133,'Quarterly Information'!$Q825,Exchange_Value)+AB825*$T825*SUMIF(Lists!$E$2:$E$133,'Quarterly Information'!$S825,Exchange_Value))/1000,AB825*SUMIF(Lists!$E$2:$E$133,$I825,Exchange_Value)/1000),1)</f>
        <v>0</v>
      </c>
      <c r="CF825" s="218">
        <f>ROUND(IF($I825="Other HFC Blend",(AC825*$L825*SUMIF(Lists!$E$2:$E$133,'Quarterly Information'!$K825,Exchange_Value)+AC825*$N825*SUMIF(Lists!$E$2:$E$133,'Quarterly Information'!$M825,Exchange_Value)+AC825*$P825*SUMIF(Lists!$E$2:$E$133,'Quarterly Information'!$O825,Exchange_Value)+AC825*$R825*SUMIF(Lists!$E$2:$E$133,'Quarterly Information'!$Q825,Exchange_Value)+AC825*$T825*SUMIF(Lists!$E$2:$E$133,'Quarterly Information'!$S825,Exchange_Value))/1000,AC825*SUMIF(Lists!$E$2:$E$133,$I825,Exchange_Value)/1000),1)</f>
        <v>0</v>
      </c>
      <c r="CG825" s="218">
        <f>ROUND(IF($I825="Other HFC Blend",(AD825*$L825*SUMIF(Lists!$E$2:$E$133,'Quarterly Information'!$K825,Exchange_Value)+AD825*$N825*SUMIF(Lists!$E$2:$E$133,'Quarterly Information'!$M825,Exchange_Value)+AD825*$P825*SUMIF(Lists!$E$2:$E$133,'Quarterly Information'!$O825,Exchange_Value)+AD825*$R825*SUMIF(Lists!$E$2:$E$133,'Quarterly Information'!$Q825,Exchange_Value)+AD825*$T825*SUMIF(Lists!$E$2:$E$133,'Quarterly Information'!$S825,Exchange_Value))/1000,AD825*SUMIF(Lists!$E$2:$E$133,$I825,Exchange_Value)/1000),1)</f>
        <v>0</v>
      </c>
      <c r="CH825" s="218">
        <f>ROUND(IF($I825="Other HFC Blend",(AE825*$L825*SUMIF(Lists!$E$2:$E$133,'Quarterly Information'!$K825,Exchange_Value)+AE825*$N825*SUMIF(Lists!$E$2:$E$133,'Quarterly Information'!$M825,Exchange_Value)+AE825*$P825*SUMIF(Lists!$E$2:$E$133,'Quarterly Information'!$O825,Exchange_Value)+AE825*$R825*SUMIF(Lists!$E$2:$E$133,'Quarterly Information'!$Q825,Exchange_Value)+AE825*$T825*SUMIF(Lists!$E$2:$E$133,'Quarterly Information'!$S825,Exchange_Value))/1000,AE825*SUMIF(Lists!$E$2:$E$133,$I825,Exchange_Value)/1000),1)</f>
        <v>0</v>
      </c>
      <c r="CI825" s="218">
        <f>ROUND(IF($I825="Other HFC Blend",(AF825*$L825*SUMIF(Lists!$E$2:$E$133,'Quarterly Information'!$K825,Exchange_Value)+AF825*$N825*SUMIF(Lists!$E$2:$E$133,'Quarterly Information'!$M825,Exchange_Value)+AF825*$P825*SUMIF(Lists!$E$2:$E$133,'Quarterly Information'!$O825,Exchange_Value)+AF825*$R825*SUMIF(Lists!$E$2:$E$133,'Quarterly Information'!$Q825,Exchange_Value)+AF825*$T825*SUMIF(Lists!$E$2:$E$133,'Quarterly Information'!$S825,Exchange_Value))/1000,AF825*SUMIF(Lists!$E$2:$E$133,$I825,Exchange_Value)/1000),1)</f>
        <v>0</v>
      </c>
    </row>
    <row r="826" spans="1:87" ht="14" x14ac:dyDescent="0.25">
      <c r="A826" s="39">
        <v>784</v>
      </c>
      <c r="B826" s="90" t="str">
        <f t="shared" si="557"/>
        <v/>
      </c>
      <c r="C826" s="159"/>
      <c r="D826" s="91"/>
      <c r="E826" s="174"/>
      <c r="F826" s="92"/>
      <c r="G826" s="93"/>
      <c r="H826" s="94"/>
      <c r="I826" s="92"/>
      <c r="J826" s="200"/>
      <c r="K826" s="210"/>
      <c r="L826" s="95"/>
      <c r="M826" s="92"/>
      <c r="N826" s="95"/>
      <c r="O826" s="92"/>
      <c r="P826" s="95"/>
      <c r="Q826" s="128"/>
      <c r="R826" s="95"/>
      <c r="S826" s="128"/>
      <c r="T826" s="211"/>
      <c r="U826" s="203"/>
      <c r="V826" s="92"/>
      <c r="W826" s="96"/>
      <c r="X826" s="92"/>
      <c r="Y826" s="220"/>
      <c r="Z826" s="226"/>
      <c r="AA826" s="165"/>
      <c r="AB826" s="165"/>
      <c r="AC826" s="165"/>
      <c r="AD826" s="165"/>
      <c r="AE826" s="165"/>
      <c r="AF826" s="168"/>
      <c r="AG826"/>
      <c r="AH826" s="107">
        <f t="shared" si="516"/>
        <v>0</v>
      </c>
      <c r="AI826" s="107">
        <f t="shared" si="517"/>
        <v>0</v>
      </c>
      <c r="AJ826" s="107">
        <f t="shared" si="518"/>
        <v>0</v>
      </c>
      <c r="AK826" s="107">
        <f t="shared" si="519"/>
        <v>0</v>
      </c>
      <c r="AL826" s="107">
        <f t="shared" si="520"/>
        <v>0</v>
      </c>
      <c r="AM826" s="107">
        <f t="shared" si="558"/>
        <v>0</v>
      </c>
      <c r="AO826" s="161" t="e">
        <f t="shared" si="521"/>
        <v>#DIV/0!</v>
      </c>
      <c r="AP826" s="161" t="e">
        <f t="shared" si="522"/>
        <v>#DIV/0!</v>
      </c>
      <c r="AQ826" s="161" t="e">
        <f t="shared" si="523"/>
        <v>#DIV/0!</v>
      </c>
      <c r="AR826" s="161" t="e">
        <f t="shared" si="524"/>
        <v>#DIV/0!</v>
      </c>
      <c r="AS826" s="161" t="e">
        <f t="shared" si="525"/>
        <v>#DIV/0!</v>
      </c>
      <c r="AT826" s="107">
        <f t="shared" si="526"/>
        <v>0</v>
      </c>
      <c r="AU826" s="161" t="e">
        <f t="shared" si="527"/>
        <v>#DIV/0!</v>
      </c>
      <c r="AV826" s="161" t="e">
        <f t="shared" si="528"/>
        <v>#DIV/0!</v>
      </c>
      <c r="AW826" s="161" t="e">
        <f t="shared" si="529"/>
        <v>#DIV/0!</v>
      </c>
      <c r="AX826" s="161" t="e">
        <f t="shared" si="530"/>
        <v>#DIV/0!</v>
      </c>
      <c r="AY826" s="161" t="e">
        <f t="shared" si="531"/>
        <v>#DIV/0!</v>
      </c>
      <c r="AZ826" s="107">
        <f t="shared" si="532"/>
        <v>0</v>
      </c>
      <c r="BA826" s="161" t="e">
        <f t="shared" si="533"/>
        <v>#DIV/0!</v>
      </c>
      <c r="BB826" s="161" t="e">
        <f t="shared" si="534"/>
        <v>#DIV/0!</v>
      </c>
      <c r="BC826" s="161" t="e">
        <f t="shared" si="535"/>
        <v>#DIV/0!</v>
      </c>
      <c r="BD826" s="161" t="e">
        <f t="shared" si="536"/>
        <v>#DIV/0!</v>
      </c>
      <c r="BE826" s="161" t="e">
        <f t="shared" si="537"/>
        <v>#DIV/0!</v>
      </c>
      <c r="BF826" s="107">
        <f t="shared" si="538"/>
        <v>0</v>
      </c>
      <c r="BG826" s="161" t="e">
        <f t="shared" si="539"/>
        <v>#DIV/0!</v>
      </c>
      <c r="BH826" s="161" t="e">
        <f t="shared" si="540"/>
        <v>#DIV/0!</v>
      </c>
      <c r="BI826" s="161" t="e">
        <f t="shared" si="541"/>
        <v>#DIV/0!</v>
      </c>
      <c r="BJ826" s="161" t="e">
        <f t="shared" si="542"/>
        <v>#DIV/0!</v>
      </c>
      <c r="BK826" s="161" t="e">
        <f t="shared" si="543"/>
        <v>#DIV/0!</v>
      </c>
      <c r="BL826" s="107">
        <f t="shared" si="544"/>
        <v>0</v>
      </c>
      <c r="BM826" s="161" t="e">
        <f t="shared" si="545"/>
        <v>#DIV/0!</v>
      </c>
      <c r="BN826" s="161" t="e">
        <f t="shared" si="546"/>
        <v>#DIV/0!</v>
      </c>
      <c r="BO826" s="161" t="e">
        <f t="shared" si="547"/>
        <v>#DIV/0!</v>
      </c>
      <c r="BP826" s="161" t="e">
        <f t="shared" si="548"/>
        <v>#DIV/0!</v>
      </c>
      <c r="BQ826" s="161" t="e">
        <f t="shared" si="549"/>
        <v>#DIV/0!</v>
      </c>
      <c r="BR826" s="107">
        <f t="shared" si="550"/>
        <v>0</v>
      </c>
      <c r="BS826" s="161" t="e">
        <f t="shared" si="551"/>
        <v>#DIV/0!</v>
      </c>
      <c r="BT826" s="161" t="e">
        <f t="shared" si="552"/>
        <v>#DIV/0!</v>
      </c>
      <c r="BU826" s="161" t="e">
        <f t="shared" si="553"/>
        <v>#DIV/0!</v>
      </c>
      <c r="BV826" s="161" t="e">
        <f t="shared" si="554"/>
        <v>#DIV/0!</v>
      </c>
      <c r="BW826" s="161" t="e">
        <f t="shared" si="555"/>
        <v>#DIV/0!</v>
      </c>
      <c r="BX826" s="107">
        <f t="shared" si="556"/>
        <v>0</v>
      </c>
      <c r="BZ826" s="40" t="e">
        <f>VLOOKUP(I826,Lists!$D$2:$D$19,1,FALSE)</f>
        <v>#N/A</v>
      </c>
      <c r="CA826" s="40" t="e">
        <f>VLOOKUP($I826,Blends!$B$2:$B$115,1,FALSE)</f>
        <v>#N/A</v>
      </c>
      <c r="CC826" s="218">
        <f>ROUND(IF($I826="Other HFC Blend",(Z826*$L826*SUMIF(Lists!$E$2:$E$133,'Quarterly Information'!$K826,Exchange_Value)+Z826*$N826*SUMIF(Lists!$E$2:$E$133,'Quarterly Information'!$M826,Exchange_Value)+Z826*$P826*SUMIF(Lists!$E$2:$E$133,'Quarterly Information'!$O826,Exchange_Value)+Z826*$R826*SUMIF(Lists!$E$2:$E$133,'Quarterly Information'!$Q826,Exchange_Value)+Z826*$T826*SUMIF(Lists!$E$2:$E$133,'Quarterly Information'!$S826,Exchange_Value))/1000,Z826*SUMIF(Lists!$E$2:$E$133,$I826,Exchange_Value)/1000),1)</f>
        <v>0</v>
      </c>
      <c r="CD826" s="218">
        <f>ROUND(IF($I826="Other HFC Blend",(AA826*$L826*SUMIF(Lists!$E$2:$E$133,'Quarterly Information'!$K826,Exchange_Value)+AA826*$N826*SUMIF(Lists!$E$2:$E$133,'Quarterly Information'!$M826,Exchange_Value)+AA826*$P826*SUMIF(Lists!$E$2:$E$133,'Quarterly Information'!$O826,Exchange_Value)+AA826*$R826*SUMIF(Lists!$E$2:$E$133,'Quarterly Information'!$Q826,Exchange_Value)+AA826*$T826*SUMIF(Lists!$E$2:$E$133,'Quarterly Information'!$S826,Exchange_Value))/1000,AA826*SUMIF(Lists!$E$2:$E$133,$I826,Exchange_Value)/1000),1)</f>
        <v>0</v>
      </c>
      <c r="CE826" s="218">
        <f>ROUND(IF($I826="Other HFC Blend",(AB826*$L826*SUMIF(Lists!$E$2:$E$133,'Quarterly Information'!$K826,Exchange_Value)+AB826*$N826*SUMIF(Lists!$E$2:$E$133,'Quarterly Information'!$M826,Exchange_Value)+AB826*$P826*SUMIF(Lists!$E$2:$E$133,'Quarterly Information'!$O826,Exchange_Value)+AB826*$R826*SUMIF(Lists!$E$2:$E$133,'Quarterly Information'!$Q826,Exchange_Value)+AB826*$T826*SUMIF(Lists!$E$2:$E$133,'Quarterly Information'!$S826,Exchange_Value))/1000,AB826*SUMIF(Lists!$E$2:$E$133,$I826,Exchange_Value)/1000),1)</f>
        <v>0</v>
      </c>
      <c r="CF826" s="218">
        <f>ROUND(IF($I826="Other HFC Blend",(AC826*$L826*SUMIF(Lists!$E$2:$E$133,'Quarterly Information'!$K826,Exchange_Value)+AC826*$N826*SUMIF(Lists!$E$2:$E$133,'Quarterly Information'!$M826,Exchange_Value)+AC826*$P826*SUMIF(Lists!$E$2:$E$133,'Quarterly Information'!$O826,Exchange_Value)+AC826*$R826*SUMIF(Lists!$E$2:$E$133,'Quarterly Information'!$Q826,Exchange_Value)+AC826*$T826*SUMIF(Lists!$E$2:$E$133,'Quarterly Information'!$S826,Exchange_Value))/1000,AC826*SUMIF(Lists!$E$2:$E$133,$I826,Exchange_Value)/1000),1)</f>
        <v>0</v>
      </c>
      <c r="CG826" s="218">
        <f>ROUND(IF($I826="Other HFC Blend",(AD826*$L826*SUMIF(Lists!$E$2:$E$133,'Quarterly Information'!$K826,Exchange_Value)+AD826*$N826*SUMIF(Lists!$E$2:$E$133,'Quarterly Information'!$M826,Exchange_Value)+AD826*$P826*SUMIF(Lists!$E$2:$E$133,'Quarterly Information'!$O826,Exchange_Value)+AD826*$R826*SUMIF(Lists!$E$2:$E$133,'Quarterly Information'!$Q826,Exchange_Value)+AD826*$T826*SUMIF(Lists!$E$2:$E$133,'Quarterly Information'!$S826,Exchange_Value))/1000,AD826*SUMIF(Lists!$E$2:$E$133,$I826,Exchange_Value)/1000),1)</f>
        <v>0</v>
      </c>
      <c r="CH826" s="218">
        <f>ROUND(IF($I826="Other HFC Blend",(AE826*$L826*SUMIF(Lists!$E$2:$E$133,'Quarterly Information'!$K826,Exchange_Value)+AE826*$N826*SUMIF(Lists!$E$2:$E$133,'Quarterly Information'!$M826,Exchange_Value)+AE826*$P826*SUMIF(Lists!$E$2:$E$133,'Quarterly Information'!$O826,Exchange_Value)+AE826*$R826*SUMIF(Lists!$E$2:$E$133,'Quarterly Information'!$Q826,Exchange_Value)+AE826*$T826*SUMIF(Lists!$E$2:$E$133,'Quarterly Information'!$S826,Exchange_Value))/1000,AE826*SUMIF(Lists!$E$2:$E$133,$I826,Exchange_Value)/1000),1)</f>
        <v>0</v>
      </c>
      <c r="CI826" s="218">
        <f>ROUND(IF($I826="Other HFC Blend",(AF826*$L826*SUMIF(Lists!$E$2:$E$133,'Quarterly Information'!$K826,Exchange_Value)+AF826*$N826*SUMIF(Lists!$E$2:$E$133,'Quarterly Information'!$M826,Exchange_Value)+AF826*$P826*SUMIF(Lists!$E$2:$E$133,'Quarterly Information'!$O826,Exchange_Value)+AF826*$R826*SUMIF(Lists!$E$2:$E$133,'Quarterly Information'!$Q826,Exchange_Value)+AF826*$T826*SUMIF(Lists!$E$2:$E$133,'Quarterly Information'!$S826,Exchange_Value))/1000,AF826*SUMIF(Lists!$E$2:$E$133,$I826,Exchange_Value)/1000),1)</f>
        <v>0</v>
      </c>
    </row>
    <row r="827" spans="1:87" ht="14" x14ac:dyDescent="0.25">
      <c r="A827" s="39">
        <v>785</v>
      </c>
      <c r="B827" s="90" t="str">
        <f t="shared" si="557"/>
        <v/>
      </c>
      <c r="C827" s="159"/>
      <c r="D827" s="91"/>
      <c r="E827" s="174"/>
      <c r="F827" s="92"/>
      <c r="G827" s="93"/>
      <c r="H827" s="94"/>
      <c r="I827" s="92"/>
      <c r="J827" s="200"/>
      <c r="K827" s="210"/>
      <c r="L827" s="95"/>
      <c r="M827" s="92"/>
      <c r="N827" s="95"/>
      <c r="O827" s="92"/>
      <c r="P827" s="95"/>
      <c r="Q827" s="128"/>
      <c r="R827" s="95"/>
      <c r="S827" s="128"/>
      <c r="T827" s="211"/>
      <c r="U827" s="203"/>
      <c r="V827" s="92"/>
      <c r="W827" s="96"/>
      <c r="X827" s="92"/>
      <c r="Y827" s="220"/>
      <c r="Z827" s="226"/>
      <c r="AA827" s="165"/>
      <c r="AB827" s="165"/>
      <c r="AC827" s="165"/>
      <c r="AD827" s="165"/>
      <c r="AE827" s="165"/>
      <c r="AF827" s="168"/>
      <c r="AG827"/>
      <c r="AH827" s="107">
        <f t="shared" ref="AH827:AH890" si="559">L827*J827</f>
        <v>0</v>
      </c>
      <c r="AI827" s="107">
        <f t="shared" ref="AI827:AI890" si="560">N827*J827</f>
        <v>0</v>
      </c>
      <c r="AJ827" s="107">
        <f t="shared" ref="AJ827:AJ890" si="561">P827*J827</f>
        <v>0</v>
      </c>
      <c r="AK827" s="107">
        <f t="shared" ref="AK827:AK890" si="562">R827*J827</f>
        <v>0</v>
      </c>
      <c r="AL827" s="107">
        <f t="shared" ref="AL827:AL890" si="563">T827*J827</f>
        <v>0</v>
      </c>
      <c r="AM827" s="107">
        <f t="shared" si="558"/>
        <v>0</v>
      </c>
      <c r="AO827" s="161" t="e">
        <f t="shared" ref="AO827:AO890" si="564">(J827*L827)*(Z827/J827)</f>
        <v>#DIV/0!</v>
      </c>
      <c r="AP827" s="161" t="e">
        <f t="shared" ref="AP827:AP890" si="565">(J827*N827)*(Z827/J827)</f>
        <v>#DIV/0!</v>
      </c>
      <c r="AQ827" s="161" t="e">
        <f t="shared" ref="AQ827:AQ890" si="566">(J827*P827)*(Z827/J827)</f>
        <v>#DIV/0!</v>
      </c>
      <c r="AR827" s="161" t="e">
        <f t="shared" ref="AR827:AR890" si="567">(J827*R827)*(Z827/J827)</f>
        <v>#DIV/0!</v>
      </c>
      <c r="AS827" s="161" t="e">
        <f t="shared" ref="AS827:AS890" si="568">(J827*T827)*(Z827/J827)</f>
        <v>#DIV/0!</v>
      </c>
      <c r="AT827" s="107">
        <f t="shared" ref="AT827:AT890" si="569">IF(F827="No",Z827,0)</f>
        <v>0</v>
      </c>
      <c r="AU827" s="161" t="e">
        <f t="shared" ref="AU827:AU890" si="570">(J827*L827)*(AA827/J827)</f>
        <v>#DIV/0!</v>
      </c>
      <c r="AV827" s="161" t="e">
        <f t="shared" ref="AV827:AV890" si="571">(J827*N827)*(AA827/J827)</f>
        <v>#DIV/0!</v>
      </c>
      <c r="AW827" s="161" t="e">
        <f t="shared" ref="AW827:AW890" si="572">(J827*P827)*(AA827/J827)</f>
        <v>#DIV/0!</v>
      </c>
      <c r="AX827" s="161" t="e">
        <f t="shared" ref="AX827:AX890" si="573">(J827*R827)*(AA827/J827)</f>
        <v>#DIV/0!</v>
      </c>
      <c r="AY827" s="161" t="e">
        <f t="shared" ref="AY827:AY890" si="574">(J827*T827)*(AA827/J827)</f>
        <v>#DIV/0!</v>
      </c>
      <c r="AZ827" s="107">
        <f t="shared" ref="AZ827:AZ890" si="575">IF(F827="No",AA827,0)</f>
        <v>0</v>
      </c>
      <c r="BA827" s="161" t="e">
        <f t="shared" ref="BA827:BA890" si="576">(J827*L827)*(AB827/J827)</f>
        <v>#DIV/0!</v>
      </c>
      <c r="BB827" s="161" t="e">
        <f t="shared" ref="BB827:BB890" si="577">(J827*N827)*(AB827/J827)</f>
        <v>#DIV/0!</v>
      </c>
      <c r="BC827" s="161" t="e">
        <f t="shared" ref="BC827:BC890" si="578">(J827*P827)*(AB827/J827)</f>
        <v>#DIV/0!</v>
      </c>
      <c r="BD827" s="161" t="e">
        <f t="shared" ref="BD827:BD890" si="579">(J827*R827)*(AB827/J827)</f>
        <v>#DIV/0!</v>
      </c>
      <c r="BE827" s="161" t="e">
        <f t="shared" ref="BE827:BE890" si="580">(J827*T827)*(AB827/J827)</f>
        <v>#DIV/0!</v>
      </c>
      <c r="BF827" s="107">
        <f t="shared" ref="BF827:BF890" si="581">IF(F827="No",AB827,0)</f>
        <v>0</v>
      </c>
      <c r="BG827" s="161" t="e">
        <f t="shared" ref="BG827:BG890" si="582">(J827*L827)*(AC827/J827)</f>
        <v>#DIV/0!</v>
      </c>
      <c r="BH827" s="161" t="e">
        <f t="shared" ref="BH827:BH890" si="583">(J827*N827)*(AC827/J827)</f>
        <v>#DIV/0!</v>
      </c>
      <c r="BI827" s="161" t="e">
        <f t="shared" ref="BI827:BI890" si="584">(J827*P827)*(AC827/J827)</f>
        <v>#DIV/0!</v>
      </c>
      <c r="BJ827" s="161" t="e">
        <f t="shared" ref="BJ827:BJ890" si="585">(J827*R827)*(AC827/J827)</f>
        <v>#DIV/0!</v>
      </c>
      <c r="BK827" s="161" t="e">
        <f t="shared" ref="BK827:BK890" si="586">(J827*T827)*(AC827/J827)</f>
        <v>#DIV/0!</v>
      </c>
      <c r="BL827" s="107">
        <f t="shared" ref="BL827:BL890" si="587">IF(F827="No",AC827,0)</f>
        <v>0</v>
      </c>
      <c r="BM827" s="161" t="e">
        <f t="shared" ref="BM827:BM890" si="588">(J827*L827)*(AD827/J827)</f>
        <v>#DIV/0!</v>
      </c>
      <c r="BN827" s="161" t="e">
        <f t="shared" ref="BN827:BN890" si="589">(J827*N827)*(AD827/J827)</f>
        <v>#DIV/0!</v>
      </c>
      <c r="BO827" s="161" t="e">
        <f t="shared" ref="BO827:BO890" si="590">(J827*P827)*(AD827/J827)</f>
        <v>#DIV/0!</v>
      </c>
      <c r="BP827" s="161" t="e">
        <f t="shared" ref="BP827:BP890" si="591">(J827*R827)*(AD827/J827)</f>
        <v>#DIV/0!</v>
      </c>
      <c r="BQ827" s="161" t="e">
        <f t="shared" ref="BQ827:BQ890" si="592">(J827*T827)*(AD827/J827)</f>
        <v>#DIV/0!</v>
      </c>
      <c r="BR827" s="107">
        <f t="shared" ref="BR827:BR890" si="593">IF(F827="No",AD827,0)</f>
        <v>0</v>
      </c>
      <c r="BS827" s="161" t="e">
        <f t="shared" ref="BS827:BS890" si="594">(J827*L827)*(AE827/J827)</f>
        <v>#DIV/0!</v>
      </c>
      <c r="BT827" s="161" t="e">
        <f t="shared" ref="BT827:BT890" si="595">(J827*N827)*(AE827/J827)</f>
        <v>#DIV/0!</v>
      </c>
      <c r="BU827" s="161" t="e">
        <f t="shared" ref="BU827:BU890" si="596">(J827*P827)*(AE827/J827)</f>
        <v>#DIV/0!</v>
      </c>
      <c r="BV827" s="161" t="e">
        <f t="shared" ref="BV827:BV890" si="597">(J827*R827)*(AE827/J827)</f>
        <v>#DIV/0!</v>
      </c>
      <c r="BW827" s="161" t="e">
        <f t="shared" ref="BW827:BW890" si="598">(J827*T827)*(AE827/J827)</f>
        <v>#DIV/0!</v>
      </c>
      <c r="BX827" s="107">
        <f t="shared" ref="BX827:BX890" si="599">IF(F827="No",AE827,0)</f>
        <v>0</v>
      </c>
      <c r="BZ827" s="40" t="e">
        <f>VLOOKUP(I827,Lists!$D$2:$D$19,1,FALSE)</f>
        <v>#N/A</v>
      </c>
      <c r="CA827" s="40" t="e">
        <f>VLOOKUP($I827,Blends!$B$2:$B$115,1,FALSE)</f>
        <v>#N/A</v>
      </c>
      <c r="CC827" s="218">
        <f>ROUND(IF($I827="Other HFC Blend",(Z827*$L827*SUMIF(Lists!$E$2:$E$133,'Quarterly Information'!$K827,Exchange_Value)+Z827*$N827*SUMIF(Lists!$E$2:$E$133,'Quarterly Information'!$M827,Exchange_Value)+Z827*$P827*SUMIF(Lists!$E$2:$E$133,'Quarterly Information'!$O827,Exchange_Value)+Z827*$R827*SUMIF(Lists!$E$2:$E$133,'Quarterly Information'!$Q827,Exchange_Value)+Z827*$T827*SUMIF(Lists!$E$2:$E$133,'Quarterly Information'!$S827,Exchange_Value))/1000,Z827*SUMIF(Lists!$E$2:$E$133,$I827,Exchange_Value)/1000),1)</f>
        <v>0</v>
      </c>
      <c r="CD827" s="218">
        <f>ROUND(IF($I827="Other HFC Blend",(AA827*$L827*SUMIF(Lists!$E$2:$E$133,'Quarterly Information'!$K827,Exchange_Value)+AA827*$N827*SUMIF(Lists!$E$2:$E$133,'Quarterly Information'!$M827,Exchange_Value)+AA827*$P827*SUMIF(Lists!$E$2:$E$133,'Quarterly Information'!$O827,Exchange_Value)+AA827*$R827*SUMIF(Lists!$E$2:$E$133,'Quarterly Information'!$Q827,Exchange_Value)+AA827*$T827*SUMIF(Lists!$E$2:$E$133,'Quarterly Information'!$S827,Exchange_Value))/1000,AA827*SUMIF(Lists!$E$2:$E$133,$I827,Exchange_Value)/1000),1)</f>
        <v>0</v>
      </c>
      <c r="CE827" s="218">
        <f>ROUND(IF($I827="Other HFC Blend",(AB827*$L827*SUMIF(Lists!$E$2:$E$133,'Quarterly Information'!$K827,Exchange_Value)+AB827*$N827*SUMIF(Lists!$E$2:$E$133,'Quarterly Information'!$M827,Exchange_Value)+AB827*$P827*SUMIF(Lists!$E$2:$E$133,'Quarterly Information'!$O827,Exchange_Value)+AB827*$R827*SUMIF(Lists!$E$2:$E$133,'Quarterly Information'!$Q827,Exchange_Value)+AB827*$T827*SUMIF(Lists!$E$2:$E$133,'Quarterly Information'!$S827,Exchange_Value))/1000,AB827*SUMIF(Lists!$E$2:$E$133,$I827,Exchange_Value)/1000),1)</f>
        <v>0</v>
      </c>
      <c r="CF827" s="218">
        <f>ROUND(IF($I827="Other HFC Blend",(AC827*$L827*SUMIF(Lists!$E$2:$E$133,'Quarterly Information'!$K827,Exchange_Value)+AC827*$N827*SUMIF(Lists!$E$2:$E$133,'Quarterly Information'!$M827,Exchange_Value)+AC827*$P827*SUMIF(Lists!$E$2:$E$133,'Quarterly Information'!$O827,Exchange_Value)+AC827*$R827*SUMIF(Lists!$E$2:$E$133,'Quarterly Information'!$Q827,Exchange_Value)+AC827*$T827*SUMIF(Lists!$E$2:$E$133,'Quarterly Information'!$S827,Exchange_Value))/1000,AC827*SUMIF(Lists!$E$2:$E$133,$I827,Exchange_Value)/1000),1)</f>
        <v>0</v>
      </c>
      <c r="CG827" s="218">
        <f>ROUND(IF($I827="Other HFC Blend",(AD827*$L827*SUMIF(Lists!$E$2:$E$133,'Quarterly Information'!$K827,Exchange_Value)+AD827*$N827*SUMIF(Lists!$E$2:$E$133,'Quarterly Information'!$M827,Exchange_Value)+AD827*$P827*SUMIF(Lists!$E$2:$E$133,'Quarterly Information'!$O827,Exchange_Value)+AD827*$R827*SUMIF(Lists!$E$2:$E$133,'Quarterly Information'!$Q827,Exchange_Value)+AD827*$T827*SUMIF(Lists!$E$2:$E$133,'Quarterly Information'!$S827,Exchange_Value))/1000,AD827*SUMIF(Lists!$E$2:$E$133,$I827,Exchange_Value)/1000),1)</f>
        <v>0</v>
      </c>
      <c r="CH827" s="218">
        <f>ROUND(IF($I827="Other HFC Blend",(AE827*$L827*SUMIF(Lists!$E$2:$E$133,'Quarterly Information'!$K827,Exchange_Value)+AE827*$N827*SUMIF(Lists!$E$2:$E$133,'Quarterly Information'!$M827,Exchange_Value)+AE827*$P827*SUMIF(Lists!$E$2:$E$133,'Quarterly Information'!$O827,Exchange_Value)+AE827*$R827*SUMIF(Lists!$E$2:$E$133,'Quarterly Information'!$Q827,Exchange_Value)+AE827*$T827*SUMIF(Lists!$E$2:$E$133,'Quarterly Information'!$S827,Exchange_Value))/1000,AE827*SUMIF(Lists!$E$2:$E$133,$I827,Exchange_Value)/1000),1)</f>
        <v>0</v>
      </c>
      <c r="CI827" s="218">
        <f>ROUND(IF($I827="Other HFC Blend",(AF827*$L827*SUMIF(Lists!$E$2:$E$133,'Quarterly Information'!$K827,Exchange_Value)+AF827*$N827*SUMIF(Lists!$E$2:$E$133,'Quarterly Information'!$M827,Exchange_Value)+AF827*$P827*SUMIF(Lists!$E$2:$E$133,'Quarterly Information'!$O827,Exchange_Value)+AF827*$R827*SUMIF(Lists!$E$2:$E$133,'Quarterly Information'!$Q827,Exchange_Value)+AF827*$T827*SUMIF(Lists!$E$2:$E$133,'Quarterly Information'!$S827,Exchange_Value))/1000,AF827*SUMIF(Lists!$E$2:$E$133,$I827,Exchange_Value)/1000),1)</f>
        <v>0</v>
      </c>
    </row>
    <row r="828" spans="1:87" ht="14" x14ac:dyDescent="0.25">
      <c r="A828" s="39">
        <v>786</v>
      </c>
      <c r="B828" s="90" t="str">
        <f t="shared" si="557"/>
        <v/>
      </c>
      <c r="C828" s="159"/>
      <c r="D828" s="91"/>
      <c r="E828" s="174"/>
      <c r="F828" s="92"/>
      <c r="G828" s="93"/>
      <c r="H828" s="94"/>
      <c r="I828" s="92"/>
      <c r="J828" s="200"/>
      <c r="K828" s="210"/>
      <c r="L828" s="95"/>
      <c r="M828" s="92"/>
      <c r="N828" s="95"/>
      <c r="O828" s="92"/>
      <c r="P828" s="95"/>
      <c r="Q828" s="128"/>
      <c r="R828" s="95"/>
      <c r="S828" s="128"/>
      <c r="T828" s="211"/>
      <c r="U828" s="203"/>
      <c r="V828" s="92"/>
      <c r="W828" s="96"/>
      <c r="X828" s="92"/>
      <c r="Y828" s="220"/>
      <c r="Z828" s="226"/>
      <c r="AA828" s="165"/>
      <c r="AB828" s="165"/>
      <c r="AC828" s="165"/>
      <c r="AD828" s="165"/>
      <c r="AE828" s="165"/>
      <c r="AF828" s="168"/>
      <c r="AG828"/>
      <c r="AH828" s="107">
        <f t="shared" si="559"/>
        <v>0</v>
      </c>
      <c r="AI828" s="107">
        <f t="shared" si="560"/>
        <v>0</v>
      </c>
      <c r="AJ828" s="107">
        <f t="shared" si="561"/>
        <v>0</v>
      </c>
      <c r="AK828" s="107">
        <f t="shared" si="562"/>
        <v>0</v>
      </c>
      <c r="AL828" s="107">
        <f t="shared" si="563"/>
        <v>0</v>
      </c>
      <c r="AM828" s="107">
        <f t="shared" si="558"/>
        <v>0</v>
      </c>
      <c r="AO828" s="161" t="e">
        <f t="shared" si="564"/>
        <v>#DIV/0!</v>
      </c>
      <c r="AP828" s="161" t="e">
        <f t="shared" si="565"/>
        <v>#DIV/0!</v>
      </c>
      <c r="AQ828" s="161" t="e">
        <f t="shared" si="566"/>
        <v>#DIV/0!</v>
      </c>
      <c r="AR828" s="161" t="e">
        <f t="shared" si="567"/>
        <v>#DIV/0!</v>
      </c>
      <c r="AS828" s="161" t="e">
        <f t="shared" si="568"/>
        <v>#DIV/0!</v>
      </c>
      <c r="AT828" s="107">
        <f t="shared" si="569"/>
        <v>0</v>
      </c>
      <c r="AU828" s="161" t="e">
        <f t="shared" si="570"/>
        <v>#DIV/0!</v>
      </c>
      <c r="AV828" s="161" t="e">
        <f t="shared" si="571"/>
        <v>#DIV/0!</v>
      </c>
      <c r="AW828" s="161" t="e">
        <f t="shared" si="572"/>
        <v>#DIV/0!</v>
      </c>
      <c r="AX828" s="161" t="e">
        <f t="shared" si="573"/>
        <v>#DIV/0!</v>
      </c>
      <c r="AY828" s="161" t="e">
        <f t="shared" si="574"/>
        <v>#DIV/0!</v>
      </c>
      <c r="AZ828" s="107">
        <f t="shared" si="575"/>
        <v>0</v>
      </c>
      <c r="BA828" s="161" t="e">
        <f t="shared" si="576"/>
        <v>#DIV/0!</v>
      </c>
      <c r="BB828" s="161" t="e">
        <f t="shared" si="577"/>
        <v>#DIV/0!</v>
      </c>
      <c r="BC828" s="161" t="e">
        <f t="shared" si="578"/>
        <v>#DIV/0!</v>
      </c>
      <c r="BD828" s="161" t="e">
        <f t="shared" si="579"/>
        <v>#DIV/0!</v>
      </c>
      <c r="BE828" s="161" t="e">
        <f t="shared" si="580"/>
        <v>#DIV/0!</v>
      </c>
      <c r="BF828" s="107">
        <f t="shared" si="581"/>
        <v>0</v>
      </c>
      <c r="BG828" s="161" t="e">
        <f t="shared" si="582"/>
        <v>#DIV/0!</v>
      </c>
      <c r="BH828" s="161" t="e">
        <f t="shared" si="583"/>
        <v>#DIV/0!</v>
      </c>
      <c r="BI828" s="161" t="e">
        <f t="shared" si="584"/>
        <v>#DIV/0!</v>
      </c>
      <c r="BJ828" s="161" t="e">
        <f t="shared" si="585"/>
        <v>#DIV/0!</v>
      </c>
      <c r="BK828" s="161" t="e">
        <f t="shared" si="586"/>
        <v>#DIV/0!</v>
      </c>
      <c r="BL828" s="107">
        <f t="shared" si="587"/>
        <v>0</v>
      </c>
      <c r="BM828" s="161" t="e">
        <f t="shared" si="588"/>
        <v>#DIV/0!</v>
      </c>
      <c r="BN828" s="161" t="e">
        <f t="shared" si="589"/>
        <v>#DIV/0!</v>
      </c>
      <c r="BO828" s="161" t="e">
        <f t="shared" si="590"/>
        <v>#DIV/0!</v>
      </c>
      <c r="BP828" s="161" t="e">
        <f t="shared" si="591"/>
        <v>#DIV/0!</v>
      </c>
      <c r="BQ828" s="161" t="e">
        <f t="shared" si="592"/>
        <v>#DIV/0!</v>
      </c>
      <c r="BR828" s="107">
        <f t="shared" si="593"/>
        <v>0</v>
      </c>
      <c r="BS828" s="161" t="e">
        <f t="shared" si="594"/>
        <v>#DIV/0!</v>
      </c>
      <c r="BT828" s="161" t="e">
        <f t="shared" si="595"/>
        <v>#DIV/0!</v>
      </c>
      <c r="BU828" s="161" t="e">
        <f t="shared" si="596"/>
        <v>#DIV/0!</v>
      </c>
      <c r="BV828" s="161" t="e">
        <f t="shared" si="597"/>
        <v>#DIV/0!</v>
      </c>
      <c r="BW828" s="161" t="e">
        <f t="shared" si="598"/>
        <v>#DIV/0!</v>
      </c>
      <c r="BX828" s="107">
        <f t="shared" si="599"/>
        <v>0</v>
      </c>
      <c r="BZ828" s="40" t="e">
        <f>VLOOKUP(I828,Lists!$D$2:$D$19,1,FALSE)</f>
        <v>#N/A</v>
      </c>
      <c r="CA828" s="40" t="e">
        <f>VLOOKUP($I828,Blends!$B$2:$B$115,1,FALSE)</f>
        <v>#N/A</v>
      </c>
      <c r="CC828" s="218">
        <f>ROUND(IF($I828="Other HFC Blend",(Z828*$L828*SUMIF(Lists!$E$2:$E$133,'Quarterly Information'!$K828,Exchange_Value)+Z828*$N828*SUMIF(Lists!$E$2:$E$133,'Quarterly Information'!$M828,Exchange_Value)+Z828*$P828*SUMIF(Lists!$E$2:$E$133,'Quarterly Information'!$O828,Exchange_Value)+Z828*$R828*SUMIF(Lists!$E$2:$E$133,'Quarterly Information'!$Q828,Exchange_Value)+Z828*$T828*SUMIF(Lists!$E$2:$E$133,'Quarterly Information'!$S828,Exchange_Value))/1000,Z828*SUMIF(Lists!$E$2:$E$133,$I828,Exchange_Value)/1000),1)</f>
        <v>0</v>
      </c>
      <c r="CD828" s="218">
        <f>ROUND(IF($I828="Other HFC Blend",(AA828*$L828*SUMIF(Lists!$E$2:$E$133,'Quarterly Information'!$K828,Exchange_Value)+AA828*$N828*SUMIF(Lists!$E$2:$E$133,'Quarterly Information'!$M828,Exchange_Value)+AA828*$P828*SUMIF(Lists!$E$2:$E$133,'Quarterly Information'!$O828,Exchange_Value)+AA828*$R828*SUMIF(Lists!$E$2:$E$133,'Quarterly Information'!$Q828,Exchange_Value)+AA828*$T828*SUMIF(Lists!$E$2:$E$133,'Quarterly Information'!$S828,Exchange_Value))/1000,AA828*SUMIF(Lists!$E$2:$E$133,$I828,Exchange_Value)/1000),1)</f>
        <v>0</v>
      </c>
      <c r="CE828" s="218">
        <f>ROUND(IF($I828="Other HFC Blend",(AB828*$L828*SUMIF(Lists!$E$2:$E$133,'Quarterly Information'!$K828,Exchange_Value)+AB828*$N828*SUMIF(Lists!$E$2:$E$133,'Quarterly Information'!$M828,Exchange_Value)+AB828*$P828*SUMIF(Lists!$E$2:$E$133,'Quarterly Information'!$O828,Exchange_Value)+AB828*$R828*SUMIF(Lists!$E$2:$E$133,'Quarterly Information'!$Q828,Exchange_Value)+AB828*$T828*SUMIF(Lists!$E$2:$E$133,'Quarterly Information'!$S828,Exchange_Value))/1000,AB828*SUMIF(Lists!$E$2:$E$133,$I828,Exchange_Value)/1000),1)</f>
        <v>0</v>
      </c>
      <c r="CF828" s="218">
        <f>ROUND(IF($I828="Other HFC Blend",(AC828*$L828*SUMIF(Lists!$E$2:$E$133,'Quarterly Information'!$K828,Exchange_Value)+AC828*$N828*SUMIF(Lists!$E$2:$E$133,'Quarterly Information'!$M828,Exchange_Value)+AC828*$P828*SUMIF(Lists!$E$2:$E$133,'Quarterly Information'!$O828,Exchange_Value)+AC828*$R828*SUMIF(Lists!$E$2:$E$133,'Quarterly Information'!$Q828,Exchange_Value)+AC828*$T828*SUMIF(Lists!$E$2:$E$133,'Quarterly Information'!$S828,Exchange_Value))/1000,AC828*SUMIF(Lists!$E$2:$E$133,$I828,Exchange_Value)/1000),1)</f>
        <v>0</v>
      </c>
      <c r="CG828" s="218">
        <f>ROUND(IF($I828="Other HFC Blend",(AD828*$L828*SUMIF(Lists!$E$2:$E$133,'Quarterly Information'!$K828,Exchange_Value)+AD828*$N828*SUMIF(Lists!$E$2:$E$133,'Quarterly Information'!$M828,Exchange_Value)+AD828*$P828*SUMIF(Lists!$E$2:$E$133,'Quarterly Information'!$O828,Exchange_Value)+AD828*$R828*SUMIF(Lists!$E$2:$E$133,'Quarterly Information'!$Q828,Exchange_Value)+AD828*$T828*SUMIF(Lists!$E$2:$E$133,'Quarterly Information'!$S828,Exchange_Value))/1000,AD828*SUMIF(Lists!$E$2:$E$133,$I828,Exchange_Value)/1000),1)</f>
        <v>0</v>
      </c>
      <c r="CH828" s="218">
        <f>ROUND(IF($I828="Other HFC Blend",(AE828*$L828*SUMIF(Lists!$E$2:$E$133,'Quarterly Information'!$K828,Exchange_Value)+AE828*$N828*SUMIF(Lists!$E$2:$E$133,'Quarterly Information'!$M828,Exchange_Value)+AE828*$P828*SUMIF(Lists!$E$2:$E$133,'Quarterly Information'!$O828,Exchange_Value)+AE828*$R828*SUMIF(Lists!$E$2:$E$133,'Quarterly Information'!$Q828,Exchange_Value)+AE828*$T828*SUMIF(Lists!$E$2:$E$133,'Quarterly Information'!$S828,Exchange_Value))/1000,AE828*SUMIF(Lists!$E$2:$E$133,$I828,Exchange_Value)/1000),1)</f>
        <v>0</v>
      </c>
      <c r="CI828" s="218">
        <f>ROUND(IF($I828="Other HFC Blend",(AF828*$L828*SUMIF(Lists!$E$2:$E$133,'Quarterly Information'!$K828,Exchange_Value)+AF828*$N828*SUMIF(Lists!$E$2:$E$133,'Quarterly Information'!$M828,Exchange_Value)+AF828*$P828*SUMIF(Lists!$E$2:$E$133,'Quarterly Information'!$O828,Exchange_Value)+AF828*$R828*SUMIF(Lists!$E$2:$E$133,'Quarterly Information'!$Q828,Exchange_Value)+AF828*$T828*SUMIF(Lists!$E$2:$E$133,'Quarterly Information'!$S828,Exchange_Value))/1000,AF828*SUMIF(Lists!$E$2:$E$133,$I828,Exchange_Value)/1000),1)</f>
        <v>0</v>
      </c>
    </row>
    <row r="829" spans="1:87" ht="14" x14ac:dyDescent="0.25">
      <c r="A829" s="39">
        <v>787</v>
      </c>
      <c r="B829" s="90" t="str">
        <f t="shared" si="557"/>
        <v/>
      </c>
      <c r="C829" s="159"/>
      <c r="D829" s="91"/>
      <c r="E829" s="174"/>
      <c r="F829" s="92"/>
      <c r="G829" s="93"/>
      <c r="H829" s="94"/>
      <c r="I829" s="92"/>
      <c r="J829" s="200"/>
      <c r="K829" s="210"/>
      <c r="L829" s="95"/>
      <c r="M829" s="92"/>
      <c r="N829" s="95"/>
      <c r="O829" s="92"/>
      <c r="P829" s="95"/>
      <c r="Q829" s="128"/>
      <c r="R829" s="95"/>
      <c r="S829" s="128"/>
      <c r="T829" s="211"/>
      <c r="U829" s="203"/>
      <c r="V829" s="92"/>
      <c r="W829" s="96"/>
      <c r="X829" s="92"/>
      <c r="Y829" s="220"/>
      <c r="Z829" s="226"/>
      <c r="AA829" s="165"/>
      <c r="AB829" s="165"/>
      <c r="AC829" s="165"/>
      <c r="AD829" s="165"/>
      <c r="AE829" s="165"/>
      <c r="AF829" s="168"/>
      <c r="AG829"/>
      <c r="AH829" s="107">
        <f t="shared" si="559"/>
        <v>0</v>
      </c>
      <c r="AI829" s="107">
        <f t="shared" si="560"/>
        <v>0</v>
      </c>
      <c r="AJ829" s="107">
        <f t="shared" si="561"/>
        <v>0</v>
      </c>
      <c r="AK829" s="107">
        <f t="shared" si="562"/>
        <v>0</v>
      </c>
      <c r="AL829" s="107">
        <f t="shared" si="563"/>
        <v>0</v>
      </c>
      <c r="AM829" s="107">
        <f t="shared" si="558"/>
        <v>0</v>
      </c>
      <c r="AO829" s="161" t="e">
        <f t="shared" si="564"/>
        <v>#DIV/0!</v>
      </c>
      <c r="AP829" s="161" t="e">
        <f t="shared" si="565"/>
        <v>#DIV/0!</v>
      </c>
      <c r="AQ829" s="161" t="e">
        <f t="shared" si="566"/>
        <v>#DIV/0!</v>
      </c>
      <c r="AR829" s="161" t="e">
        <f t="shared" si="567"/>
        <v>#DIV/0!</v>
      </c>
      <c r="AS829" s="161" t="e">
        <f t="shared" si="568"/>
        <v>#DIV/0!</v>
      </c>
      <c r="AT829" s="107">
        <f t="shared" si="569"/>
        <v>0</v>
      </c>
      <c r="AU829" s="161" t="e">
        <f t="shared" si="570"/>
        <v>#DIV/0!</v>
      </c>
      <c r="AV829" s="161" t="e">
        <f t="shared" si="571"/>
        <v>#DIV/0!</v>
      </c>
      <c r="AW829" s="161" t="e">
        <f t="shared" si="572"/>
        <v>#DIV/0!</v>
      </c>
      <c r="AX829" s="161" t="e">
        <f t="shared" si="573"/>
        <v>#DIV/0!</v>
      </c>
      <c r="AY829" s="161" t="e">
        <f t="shared" si="574"/>
        <v>#DIV/0!</v>
      </c>
      <c r="AZ829" s="107">
        <f t="shared" si="575"/>
        <v>0</v>
      </c>
      <c r="BA829" s="161" t="e">
        <f t="shared" si="576"/>
        <v>#DIV/0!</v>
      </c>
      <c r="BB829" s="161" t="e">
        <f t="shared" si="577"/>
        <v>#DIV/0!</v>
      </c>
      <c r="BC829" s="161" t="e">
        <f t="shared" si="578"/>
        <v>#DIV/0!</v>
      </c>
      <c r="BD829" s="161" t="e">
        <f t="shared" si="579"/>
        <v>#DIV/0!</v>
      </c>
      <c r="BE829" s="161" t="e">
        <f t="shared" si="580"/>
        <v>#DIV/0!</v>
      </c>
      <c r="BF829" s="107">
        <f t="shared" si="581"/>
        <v>0</v>
      </c>
      <c r="BG829" s="161" t="e">
        <f t="shared" si="582"/>
        <v>#DIV/0!</v>
      </c>
      <c r="BH829" s="161" t="e">
        <f t="shared" si="583"/>
        <v>#DIV/0!</v>
      </c>
      <c r="BI829" s="161" t="e">
        <f t="shared" si="584"/>
        <v>#DIV/0!</v>
      </c>
      <c r="BJ829" s="161" t="e">
        <f t="shared" si="585"/>
        <v>#DIV/0!</v>
      </c>
      <c r="BK829" s="161" t="e">
        <f t="shared" si="586"/>
        <v>#DIV/0!</v>
      </c>
      <c r="BL829" s="107">
        <f t="shared" si="587"/>
        <v>0</v>
      </c>
      <c r="BM829" s="161" t="e">
        <f t="shared" si="588"/>
        <v>#DIV/0!</v>
      </c>
      <c r="BN829" s="161" t="e">
        <f t="shared" si="589"/>
        <v>#DIV/0!</v>
      </c>
      <c r="BO829" s="161" t="e">
        <f t="shared" si="590"/>
        <v>#DIV/0!</v>
      </c>
      <c r="BP829" s="161" t="e">
        <f t="shared" si="591"/>
        <v>#DIV/0!</v>
      </c>
      <c r="BQ829" s="161" t="e">
        <f t="shared" si="592"/>
        <v>#DIV/0!</v>
      </c>
      <c r="BR829" s="107">
        <f t="shared" si="593"/>
        <v>0</v>
      </c>
      <c r="BS829" s="161" t="e">
        <f t="shared" si="594"/>
        <v>#DIV/0!</v>
      </c>
      <c r="BT829" s="161" t="e">
        <f t="shared" si="595"/>
        <v>#DIV/0!</v>
      </c>
      <c r="BU829" s="161" t="e">
        <f t="shared" si="596"/>
        <v>#DIV/0!</v>
      </c>
      <c r="BV829" s="161" t="e">
        <f t="shared" si="597"/>
        <v>#DIV/0!</v>
      </c>
      <c r="BW829" s="161" t="e">
        <f t="shared" si="598"/>
        <v>#DIV/0!</v>
      </c>
      <c r="BX829" s="107">
        <f t="shared" si="599"/>
        <v>0</v>
      </c>
      <c r="BZ829" s="40" t="e">
        <f>VLOOKUP(I829,Lists!$D$2:$D$19,1,FALSE)</f>
        <v>#N/A</v>
      </c>
      <c r="CA829" s="40" t="e">
        <f>VLOOKUP($I829,Blends!$B$2:$B$115,1,FALSE)</f>
        <v>#N/A</v>
      </c>
      <c r="CC829" s="218">
        <f>ROUND(IF($I829="Other HFC Blend",(Z829*$L829*SUMIF(Lists!$E$2:$E$133,'Quarterly Information'!$K829,Exchange_Value)+Z829*$N829*SUMIF(Lists!$E$2:$E$133,'Quarterly Information'!$M829,Exchange_Value)+Z829*$P829*SUMIF(Lists!$E$2:$E$133,'Quarterly Information'!$O829,Exchange_Value)+Z829*$R829*SUMIF(Lists!$E$2:$E$133,'Quarterly Information'!$Q829,Exchange_Value)+Z829*$T829*SUMIF(Lists!$E$2:$E$133,'Quarterly Information'!$S829,Exchange_Value))/1000,Z829*SUMIF(Lists!$E$2:$E$133,$I829,Exchange_Value)/1000),1)</f>
        <v>0</v>
      </c>
      <c r="CD829" s="218">
        <f>ROUND(IF($I829="Other HFC Blend",(AA829*$L829*SUMIF(Lists!$E$2:$E$133,'Quarterly Information'!$K829,Exchange_Value)+AA829*$N829*SUMIF(Lists!$E$2:$E$133,'Quarterly Information'!$M829,Exchange_Value)+AA829*$P829*SUMIF(Lists!$E$2:$E$133,'Quarterly Information'!$O829,Exchange_Value)+AA829*$R829*SUMIF(Lists!$E$2:$E$133,'Quarterly Information'!$Q829,Exchange_Value)+AA829*$T829*SUMIF(Lists!$E$2:$E$133,'Quarterly Information'!$S829,Exchange_Value))/1000,AA829*SUMIF(Lists!$E$2:$E$133,$I829,Exchange_Value)/1000),1)</f>
        <v>0</v>
      </c>
      <c r="CE829" s="218">
        <f>ROUND(IF($I829="Other HFC Blend",(AB829*$L829*SUMIF(Lists!$E$2:$E$133,'Quarterly Information'!$K829,Exchange_Value)+AB829*$N829*SUMIF(Lists!$E$2:$E$133,'Quarterly Information'!$M829,Exchange_Value)+AB829*$P829*SUMIF(Lists!$E$2:$E$133,'Quarterly Information'!$O829,Exchange_Value)+AB829*$R829*SUMIF(Lists!$E$2:$E$133,'Quarterly Information'!$Q829,Exchange_Value)+AB829*$T829*SUMIF(Lists!$E$2:$E$133,'Quarterly Information'!$S829,Exchange_Value))/1000,AB829*SUMIF(Lists!$E$2:$E$133,$I829,Exchange_Value)/1000),1)</f>
        <v>0</v>
      </c>
      <c r="CF829" s="218">
        <f>ROUND(IF($I829="Other HFC Blend",(AC829*$L829*SUMIF(Lists!$E$2:$E$133,'Quarterly Information'!$K829,Exchange_Value)+AC829*$N829*SUMIF(Lists!$E$2:$E$133,'Quarterly Information'!$M829,Exchange_Value)+AC829*$P829*SUMIF(Lists!$E$2:$E$133,'Quarterly Information'!$O829,Exchange_Value)+AC829*$R829*SUMIF(Lists!$E$2:$E$133,'Quarterly Information'!$Q829,Exchange_Value)+AC829*$T829*SUMIF(Lists!$E$2:$E$133,'Quarterly Information'!$S829,Exchange_Value))/1000,AC829*SUMIF(Lists!$E$2:$E$133,$I829,Exchange_Value)/1000),1)</f>
        <v>0</v>
      </c>
      <c r="CG829" s="218">
        <f>ROUND(IF($I829="Other HFC Blend",(AD829*$L829*SUMIF(Lists!$E$2:$E$133,'Quarterly Information'!$K829,Exchange_Value)+AD829*$N829*SUMIF(Lists!$E$2:$E$133,'Quarterly Information'!$M829,Exchange_Value)+AD829*$P829*SUMIF(Lists!$E$2:$E$133,'Quarterly Information'!$O829,Exchange_Value)+AD829*$R829*SUMIF(Lists!$E$2:$E$133,'Quarterly Information'!$Q829,Exchange_Value)+AD829*$T829*SUMIF(Lists!$E$2:$E$133,'Quarterly Information'!$S829,Exchange_Value))/1000,AD829*SUMIF(Lists!$E$2:$E$133,$I829,Exchange_Value)/1000),1)</f>
        <v>0</v>
      </c>
      <c r="CH829" s="218">
        <f>ROUND(IF($I829="Other HFC Blend",(AE829*$L829*SUMIF(Lists!$E$2:$E$133,'Quarterly Information'!$K829,Exchange_Value)+AE829*$N829*SUMIF(Lists!$E$2:$E$133,'Quarterly Information'!$M829,Exchange_Value)+AE829*$P829*SUMIF(Lists!$E$2:$E$133,'Quarterly Information'!$O829,Exchange_Value)+AE829*$R829*SUMIF(Lists!$E$2:$E$133,'Quarterly Information'!$Q829,Exchange_Value)+AE829*$T829*SUMIF(Lists!$E$2:$E$133,'Quarterly Information'!$S829,Exchange_Value))/1000,AE829*SUMIF(Lists!$E$2:$E$133,$I829,Exchange_Value)/1000),1)</f>
        <v>0</v>
      </c>
      <c r="CI829" s="218">
        <f>ROUND(IF($I829="Other HFC Blend",(AF829*$L829*SUMIF(Lists!$E$2:$E$133,'Quarterly Information'!$K829,Exchange_Value)+AF829*$N829*SUMIF(Lists!$E$2:$E$133,'Quarterly Information'!$M829,Exchange_Value)+AF829*$P829*SUMIF(Lists!$E$2:$E$133,'Quarterly Information'!$O829,Exchange_Value)+AF829*$R829*SUMIF(Lists!$E$2:$E$133,'Quarterly Information'!$Q829,Exchange_Value)+AF829*$T829*SUMIF(Lists!$E$2:$E$133,'Quarterly Information'!$S829,Exchange_Value))/1000,AF829*SUMIF(Lists!$E$2:$E$133,$I829,Exchange_Value)/1000),1)</f>
        <v>0</v>
      </c>
    </row>
    <row r="830" spans="1:87" ht="14" x14ac:dyDescent="0.25">
      <c r="A830" s="39">
        <v>788</v>
      </c>
      <c r="B830" s="90" t="str">
        <f t="shared" si="557"/>
        <v/>
      </c>
      <c r="C830" s="159"/>
      <c r="D830" s="91"/>
      <c r="E830" s="174"/>
      <c r="F830" s="92"/>
      <c r="G830" s="93"/>
      <c r="H830" s="94"/>
      <c r="I830" s="92"/>
      <c r="J830" s="200"/>
      <c r="K830" s="210"/>
      <c r="L830" s="95"/>
      <c r="M830" s="92"/>
      <c r="N830" s="95"/>
      <c r="O830" s="92"/>
      <c r="P830" s="95"/>
      <c r="Q830" s="128"/>
      <c r="R830" s="95"/>
      <c r="S830" s="128"/>
      <c r="T830" s="211"/>
      <c r="U830" s="203"/>
      <c r="V830" s="92"/>
      <c r="W830" s="96"/>
      <c r="X830" s="92"/>
      <c r="Y830" s="220"/>
      <c r="Z830" s="226"/>
      <c r="AA830" s="165"/>
      <c r="AB830" s="165"/>
      <c r="AC830" s="165"/>
      <c r="AD830" s="165"/>
      <c r="AE830" s="165"/>
      <c r="AF830" s="168"/>
      <c r="AG830"/>
      <c r="AH830" s="107">
        <f t="shared" si="559"/>
        <v>0</v>
      </c>
      <c r="AI830" s="107">
        <f t="shared" si="560"/>
        <v>0</v>
      </c>
      <c r="AJ830" s="107">
        <f t="shared" si="561"/>
        <v>0</v>
      </c>
      <c r="AK830" s="107">
        <f t="shared" si="562"/>
        <v>0</v>
      </c>
      <c r="AL830" s="107">
        <f t="shared" si="563"/>
        <v>0</v>
      </c>
      <c r="AM830" s="107">
        <f t="shared" si="558"/>
        <v>0</v>
      </c>
      <c r="AO830" s="161" t="e">
        <f t="shared" si="564"/>
        <v>#DIV/0!</v>
      </c>
      <c r="AP830" s="161" t="e">
        <f t="shared" si="565"/>
        <v>#DIV/0!</v>
      </c>
      <c r="AQ830" s="161" t="e">
        <f t="shared" si="566"/>
        <v>#DIV/0!</v>
      </c>
      <c r="AR830" s="161" t="e">
        <f t="shared" si="567"/>
        <v>#DIV/0!</v>
      </c>
      <c r="AS830" s="161" t="e">
        <f t="shared" si="568"/>
        <v>#DIV/0!</v>
      </c>
      <c r="AT830" s="107">
        <f t="shared" si="569"/>
        <v>0</v>
      </c>
      <c r="AU830" s="161" t="e">
        <f t="shared" si="570"/>
        <v>#DIV/0!</v>
      </c>
      <c r="AV830" s="161" t="e">
        <f t="shared" si="571"/>
        <v>#DIV/0!</v>
      </c>
      <c r="AW830" s="161" t="e">
        <f t="shared" si="572"/>
        <v>#DIV/0!</v>
      </c>
      <c r="AX830" s="161" t="e">
        <f t="shared" si="573"/>
        <v>#DIV/0!</v>
      </c>
      <c r="AY830" s="161" t="e">
        <f t="shared" si="574"/>
        <v>#DIV/0!</v>
      </c>
      <c r="AZ830" s="107">
        <f t="shared" si="575"/>
        <v>0</v>
      </c>
      <c r="BA830" s="161" t="e">
        <f t="shared" si="576"/>
        <v>#DIV/0!</v>
      </c>
      <c r="BB830" s="161" t="e">
        <f t="shared" si="577"/>
        <v>#DIV/0!</v>
      </c>
      <c r="BC830" s="161" t="e">
        <f t="shared" si="578"/>
        <v>#DIV/0!</v>
      </c>
      <c r="BD830" s="161" t="e">
        <f t="shared" si="579"/>
        <v>#DIV/0!</v>
      </c>
      <c r="BE830" s="161" t="e">
        <f t="shared" si="580"/>
        <v>#DIV/0!</v>
      </c>
      <c r="BF830" s="107">
        <f t="shared" si="581"/>
        <v>0</v>
      </c>
      <c r="BG830" s="161" t="e">
        <f t="shared" si="582"/>
        <v>#DIV/0!</v>
      </c>
      <c r="BH830" s="161" t="e">
        <f t="shared" si="583"/>
        <v>#DIV/0!</v>
      </c>
      <c r="BI830" s="161" t="e">
        <f t="shared" si="584"/>
        <v>#DIV/0!</v>
      </c>
      <c r="BJ830" s="161" t="e">
        <f t="shared" si="585"/>
        <v>#DIV/0!</v>
      </c>
      <c r="BK830" s="161" t="e">
        <f t="shared" si="586"/>
        <v>#DIV/0!</v>
      </c>
      <c r="BL830" s="107">
        <f t="shared" si="587"/>
        <v>0</v>
      </c>
      <c r="BM830" s="161" t="e">
        <f t="shared" si="588"/>
        <v>#DIV/0!</v>
      </c>
      <c r="BN830" s="161" t="e">
        <f t="shared" si="589"/>
        <v>#DIV/0!</v>
      </c>
      <c r="BO830" s="161" t="e">
        <f t="shared" si="590"/>
        <v>#DIV/0!</v>
      </c>
      <c r="BP830" s="161" t="e">
        <f t="shared" si="591"/>
        <v>#DIV/0!</v>
      </c>
      <c r="BQ830" s="161" t="e">
        <f t="shared" si="592"/>
        <v>#DIV/0!</v>
      </c>
      <c r="BR830" s="107">
        <f t="shared" si="593"/>
        <v>0</v>
      </c>
      <c r="BS830" s="161" t="e">
        <f t="shared" si="594"/>
        <v>#DIV/0!</v>
      </c>
      <c r="BT830" s="161" t="e">
        <f t="shared" si="595"/>
        <v>#DIV/0!</v>
      </c>
      <c r="BU830" s="161" t="e">
        <f t="shared" si="596"/>
        <v>#DIV/0!</v>
      </c>
      <c r="BV830" s="161" t="e">
        <f t="shared" si="597"/>
        <v>#DIV/0!</v>
      </c>
      <c r="BW830" s="161" t="e">
        <f t="shared" si="598"/>
        <v>#DIV/0!</v>
      </c>
      <c r="BX830" s="107">
        <f t="shared" si="599"/>
        <v>0</v>
      </c>
      <c r="BZ830" s="40" t="e">
        <f>VLOOKUP(I830,Lists!$D$2:$D$19,1,FALSE)</f>
        <v>#N/A</v>
      </c>
      <c r="CA830" s="40" t="e">
        <f>VLOOKUP($I830,Blends!$B$2:$B$115,1,FALSE)</f>
        <v>#N/A</v>
      </c>
      <c r="CC830" s="218">
        <f>ROUND(IF($I830="Other HFC Blend",(Z830*$L830*SUMIF(Lists!$E$2:$E$133,'Quarterly Information'!$K830,Exchange_Value)+Z830*$N830*SUMIF(Lists!$E$2:$E$133,'Quarterly Information'!$M830,Exchange_Value)+Z830*$P830*SUMIF(Lists!$E$2:$E$133,'Quarterly Information'!$O830,Exchange_Value)+Z830*$R830*SUMIF(Lists!$E$2:$E$133,'Quarterly Information'!$Q830,Exchange_Value)+Z830*$T830*SUMIF(Lists!$E$2:$E$133,'Quarterly Information'!$S830,Exchange_Value))/1000,Z830*SUMIF(Lists!$E$2:$E$133,$I830,Exchange_Value)/1000),1)</f>
        <v>0</v>
      </c>
      <c r="CD830" s="218">
        <f>ROUND(IF($I830="Other HFC Blend",(AA830*$L830*SUMIF(Lists!$E$2:$E$133,'Quarterly Information'!$K830,Exchange_Value)+AA830*$N830*SUMIF(Lists!$E$2:$E$133,'Quarterly Information'!$M830,Exchange_Value)+AA830*$P830*SUMIF(Lists!$E$2:$E$133,'Quarterly Information'!$O830,Exchange_Value)+AA830*$R830*SUMIF(Lists!$E$2:$E$133,'Quarterly Information'!$Q830,Exchange_Value)+AA830*$T830*SUMIF(Lists!$E$2:$E$133,'Quarterly Information'!$S830,Exchange_Value))/1000,AA830*SUMIF(Lists!$E$2:$E$133,$I830,Exchange_Value)/1000),1)</f>
        <v>0</v>
      </c>
      <c r="CE830" s="218">
        <f>ROUND(IF($I830="Other HFC Blend",(AB830*$L830*SUMIF(Lists!$E$2:$E$133,'Quarterly Information'!$K830,Exchange_Value)+AB830*$N830*SUMIF(Lists!$E$2:$E$133,'Quarterly Information'!$M830,Exchange_Value)+AB830*$P830*SUMIF(Lists!$E$2:$E$133,'Quarterly Information'!$O830,Exchange_Value)+AB830*$R830*SUMIF(Lists!$E$2:$E$133,'Quarterly Information'!$Q830,Exchange_Value)+AB830*$T830*SUMIF(Lists!$E$2:$E$133,'Quarterly Information'!$S830,Exchange_Value))/1000,AB830*SUMIF(Lists!$E$2:$E$133,$I830,Exchange_Value)/1000),1)</f>
        <v>0</v>
      </c>
      <c r="CF830" s="218">
        <f>ROUND(IF($I830="Other HFC Blend",(AC830*$L830*SUMIF(Lists!$E$2:$E$133,'Quarterly Information'!$K830,Exchange_Value)+AC830*$N830*SUMIF(Lists!$E$2:$E$133,'Quarterly Information'!$M830,Exchange_Value)+AC830*$P830*SUMIF(Lists!$E$2:$E$133,'Quarterly Information'!$O830,Exchange_Value)+AC830*$R830*SUMIF(Lists!$E$2:$E$133,'Quarterly Information'!$Q830,Exchange_Value)+AC830*$T830*SUMIF(Lists!$E$2:$E$133,'Quarterly Information'!$S830,Exchange_Value))/1000,AC830*SUMIF(Lists!$E$2:$E$133,$I830,Exchange_Value)/1000),1)</f>
        <v>0</v>
      </c>
      <c r="CG830" s="218">
        <f>ROUND(IF($I830="Other HFC Blend",(AD830*$L830*SUMIF(Lists!$E$2:$E$133,'Quarterly Information'!$K830,Exchange_Value)+AD830*$N830*SUMIF(Lists!$E$2:$E$133,'Quarterly Information'!$M830,Exchange_Value)+AD830*$P830*SUMIF(Lists!$E$2:$E$133,'Quarterly Information'!$O830,Exchange_Value)+AD830*$R830*SUMIF(Lists!$E$2:$E$133,'Quarterly Information'!$Q830,Exchange_Value)+AD830*$T830*SUMIF(Lists!$E$2:$E$133,'Quarterly Information'!$S830,Exchange_Value))/1000,AD830*SUMIF(Lists!$E$2:$E$133,$I830,Exchange_Value)/1000),1)</f>
        <v>0</v>
      </c>
      <c r="CH830" s="218">
        <f>ROUND(IF($I830="Other HFC Blend",(AE830*$L830*SUMIF(Lists!$E$2:$E$133,'Quarterly Information'!$K830,Exchange_Value)+AE830*$N830*SUMIF(Lists!$E$2:$E$133,'Quarterly Information'!$M830,Exchange_Value)+AE830*$P830*SUMIF(Lists!$E$2:$E$133,'Quarterly Information'!$O830,Exchange_Value)+AE830*$R830*SUMIF(Lists!$E$2:$E$133,'Quarterly Information'!$Q830,Exchange_Value)+AE830*$T830*SUMIF(Lists!$E$2:$E$133,'Quarterly Information'!$S830,Exchange_Value))/1000,AE830*SUMIF(Lists!$E$2:$E$133,$I830,Exchange_Value)/1000),1)</f>
        <v>0</v>
      </c>
      <c r="CI830" s="218">
        <f>ROUND(IF($I830="Other HFC Blend",(AF830*$L830*SUMIF(Lists!$E$2:$E$133,'Quarterly Information'!$K830,Exchange_Value)+AF830*$N830*SUMIF(Lists!$E$2:$E$133,'Quarterly Information'!$M830,Exchange_Value)+AF830*$P830*SUMIF(Lists!$E$2:$E$133,'Quarterly Information'!$O830,Exchange_Value)+AF830*$R830*SUMIF(Lists!$E$2:$E$133,'Quarterly Information'!$Q830,Exchange_Value)+AF830*$T830*SUMIF(Lists!$E$2:$E$133,'Quarterly Information'!$S830,Exchange_Value))/1000,AF830*SUMIF(Lists!$E$2:$E$133,$I830,Exchange_Value)/1000),1)</f>
        <v>0</v>
      </c>
    </row>
    <row r="831" spans="1:87" ht="14" x14ac:dyDescent="0.25">
      <c r="A831" s="39">
        <v>789</v>
      </c>
      <c r="B831" s="90" t="str">
        <f t="shared" si="557"/>
        <v/>
      </c>
      <c r="C831" s="159"/>
      <c r="D831" s="91"/>
      <c r="E831" s="174"/>
      <c r="F831" s="92"/>
      <c r="G831" s="93"/>
      <c r="H831" s="94"/>
      <c r="I831" s="92"/>
      <c r="J831" s="200"/>
      <c r="K831" s="210"/>
      <c r="L831" s="95"/>
      <c r="M831" s="92"/>
      <c r="N831" s="95"/>
      <c r="O831" s="92"/>
      <c r="P831" s="95"/>
      <c r="Q831" s="128"/>
      <c r="R831" s="95"/>
      <c r="S831" s="128"/>
      <c r="T831" s="211"/>
      <c r="U831" s="203"/>
      <c r="V831" s="92"/>
      <c r="W831" s="96"/>
      <c r="X831" s="92"/>
      <c r="Y831" s="220"/>
      <c r="Z831" s="226"/>
      <c r="AA831" s="165"/>
      <c r="AB831" s="165"/>
      <c r="AC831" s="165"/>
      <c r="AD831" s="165"/>
      <c r="AE831" s="165"/>
      <c r="AF831" s="168"/>
      <c r="AG831"/>
      <c r="AH831" s="107">
        <f t="shared" si="559"/>
        <v>0</v>
      </c>
      <c r="AI831" s="107">
        <f t="shared" si="560"/>
        <v>0</v>
      </c>
      <c r="AJ831" s="107">
        <f t="shared" si="561"/>
        <v>0</v>
      </c>
      <c r="AK831" s="107">
        <f t="shared" si="562"/>
        <v>0</v>
      </c>
      <c r="AL831" s="107">
        <f t="shared" si="563"/>
        <v>0</v>
      </c>
      <c r="AM831" s="107">
        <f t="shared" si="558"/>
        <v>0</v>
      </c>
      <c r="AO831" s="161" t="e">
        <f t="shared" si="564"/>
        <v>#DIV/0!</v>
      </c>
      <c r="AP831" s="161" t="e">
        <f t="shared" si="565"/>
        <v>#DIV/0!</v>
      </c>
      <c r="AQ831" s="161" t="e">
        <f t="shared" si="566"/>
        <v>#DIV/0!</v>
      </c>
      <c r="AR831" s="161" t="e">
        <f t="shared" si="567"/>
        <v>#DIV/0!</v>
      </c>
      <c r="AS831" s="161" t="e">
        <f t="shared" si="568"/>
        <v>#DIV/0!</v>
      </c>
      <c r="AT831" s="107">
        <f t="shared" si="569"/>
        <v>0</v>
      </c>
      <c r="AU831" s="161" t="e">
        <f t="shared" si="570"/>
        <v>#DIV/0!</v>
      </c>
      <c r="AV831" s="161" t="e">
        <f t="shared" si="571"/>
        <v>#DIV/0!</v>
      </c>
      <c r="AW831" s="161" t="e">
        <f t="shared" si="572"/>
        <v>#DIV/0!</v>
      </c>
      <c r="AX831" s="161" t="e">
        <f t="shared" si="573"/>
        <v>#DIV/0!</v>
      </c>
      <c r="AY831" s="161" t="e">
        <f t="shared" si="574"/>
        <v>#DIV/0!</v>
      </c>
      <c r="AZ831" s="107">
        <f t="shared" si="575"/>
        <v>0</v>
      </c>
      <c r="BA831" s="161" t="e">
        <f t="shared" si="576"/>
        <v>#DIV/0!</v>
      </c>
      <c r="BB831" s="161" t="e">
        <f t="shared" si="577"/>
        <v>#DIV/0!</v>
      </c>
      <c r="BC831" s="161" t="e">
        <f t="shared" si="578"/>
        <v>#DIV/0!</v>
      </c>
      <c r="BD831" s="161" t="e">
        <f t="shared" si="579"/>
        <v>#DIV/0!</v>
      </c>
      <c r="BE831" s="161" t="e">
        <f t="shared" si="580"/>
        <v>#DIV/0!</v>
      </c>
      <c r="BF831" s="107">
        <f t="shared" si="581"/>
        <v>0</v>
      </c>
      <c r="BG831" s="161" t="e">
        <f t="shared" si="582"/>
        <v>#DIV/0!</v>
      </c>
      <c r="BH831" s="161" t="e">
        <f t="shared" si="583"/>
        <v>#DIV/0!</v>
      </c>
      <c r="BI831" s="161" t="e">
        <f t="shared" si="584"/>
        <v>#DIV/0!</v>
      </c>
      <c r="BJ831" s="161" t="e">
        <f t="shared" si="585"/>
        <v>#DIV/0!</v>
      </c>
      <c r="BK831" s="161" t="e">
        <f t="shared" si="586"/>
        <v>#DIV/0!</v>
      </c>
      <c r="BL831" s="107">
        <f t="shared" si="587"/>
        <v>0</v>
      </c>
      <c r="BM831" s="161" t="e">
        <f t="shared" si="588"/>
        <v>#DIV/0!</v>
      </c>
      <c r="BN831" s="161" t="e">
        <f t="shared" si="589"/>
        <v>#DIV/0!</v>
      </c>
      <c r="BO831" s="161" t="e">
        <f t="shared" si="590"/>
        <v>#DIV/0!</v>
      </c>
      <c r="BP831" s="161" t="e">
        <f t="shared" si="591"/>
        <v>#DIV/0!</v>
      </c>
      <c r="BQ831" s="161" t="e">
        <f t="shared" si="592"/>
        <v>#DIV/0!</v>
      </c>
      <c r="BR831" s="107">
        <f t="shared" si="593"/>
        <v>0</v>
      </c>
      <c r="BS831" s="161" t="e">
        <f t="shared" si="594"/>
        <v>#DIV/0!</v>
      </c>
      <c r="BT831" s="161" t="e">
        <f t="shared" si="595"/>
        <v>#DIV/0!</v>
      </c>
      <c r="BU831" s="161" t="e">
        <f t="shared" si="596"/>
        <v>#DIV/0!</v>
      </c>
      <c r="BV831" s="161" t="e">
        <f t="shared" si="597"/>
        <v>#DIV/0!</v>
      </c>
      <c r="BW831" s="161" t="e">
        <f t="shared" si="598"/>
        <v>#DIV/0!</v>
      </c>
      <c r="BX831" s="107">
        <f t="shared" si="599"/>
        <v>0</v>
      </c>
      <c r="BZ831" s="40" t="e">
        <f>VLOOKUP(I831,Lists!$D$2:$D$19,1,FALSE)</f>
        <v>#N/A</v>
      </c>
      <c r="CA831" s="40" t="e">
        <f>VLOOKUP($I831,Blends!$B$2:$B$115,1,FALSE)</f>
        <v>#N/A</v>
      </c>
      <c r="CC831" s="218">
        <f>ROUND(IF($I831="Other HFC Blend",(Z831*$L831*SUMIF(Lists!$E$2:$E$133,'Quarterly Information'!$K831,Exchange_Value)+Z831*$N831*SUMIF(Lists!$E$2:$E$133,'Quarterly Information'!$M831,Exchange_Value)+Z831*$P831*SUMIF(Lists!$E$2:$E$133,'Quarterly Information'!$O831,Exchange_Value)+Z831*$R831*SUMIF(Lists!$E$2:$E$133,'Quarterly Information'!$Q831,Exchange_Value)+Z831*$T831*SUMIF(Lists!$E$2:$E$133,'Quarterly Information'!$S831,Exchange_Value))/1000,Z831*SUMIF(Lists!$E$2:$E$133,$I831,Exchange_Value)/1000),1)</f>
        <v>0</v>
      </c>
      <c r="CD831" s="218">
        <f>ROUND(IF($I831="Other HFC Blend",(AA831*$L831*SUMIF(Lists!$E$2:$E$133,'Quarterly Information'!$K831,Exchange_Value)+AA831*$N831*SUMIF(Lists!$E$2:$E$133,'Quarterly Information'!$M831,Exchange_Value)+AA831*$P831*SUMIF(Lists!$E$2:$E$133,'Quarterly Information'!$O831,Exchange_Value)+AA831*$R831*SUMIF(Lists!$E$2:$E$133,'Quarterly Information'!$Q831,Exchange_Value)+AA831*$T831*SUMIF(Lists!$E$2:$E$133,'Quarterly Information'!$S831,Exchange_Value))/1000,AA831*SUMIF(Lists!$E$2:$E$133,$I831,Exchange_Value)/1000),1)</f>
        <v>0</v>
      </c>
      <c r="CE831" s="218">
        <f>ROUND(IF($I831="Other HFC Blend",(AB831*$L831*SUMIF(Lists!$E$2:$E$133,'Quarterly Information'!$K831,Exchange_Value)+AB831*$N831*SUMIF(Lists!$E$2:$E$133,'Quarterly Information'!$M831,Exchange_Value)+AB831*$P831*SUMIF(Lists!$E$2:$E$133,'Quarterly Information'!$O831,Exchange_Value)+AB831*$R831*SUMIF(Lists!$E$2:$E$133,'Quarterly Information'!$Q831,Exchange_Value)+AB831*$T831*SUMIF(Lists!$E$2:$E$133,'Quarterly Information'!$S831,Exchange_Value))/1000,AB831*SUMIF(Lists!$E$2:$E$133,$I831,Exchange_Value)/1000),1)</f>
        <v>0</v>
      </c>
      <c r="CF831" s="218">
        <f>ROUND(IF($I831="Other HFC Blend",(AC831*$L831*SUMIF(Lists!$E$2:$E$133,'Quarterly Information'!$K831,Exchange_Value)+AC831*$N831*SUMIF(Lists!$E$2:$E$133,'Quarterly Information'!$M831,Exchange_Value)+AC831*$P831*SUMIF(Lists!$E$2:$E$133,'Quarterly Information'!$O831,Exchange_Value)+AC831*$R831*SUMIF(Lists!$E$2:$E$133,'Quarterly Information'!$Q831,Exchange_Value)+AC831*$T831*SUMIF(Lists!$E$2:$E$133,'Quarterly Information'!$S831,Exchange_Value))/1000,AC831*SUMIF(Lists!$E$2:$E$133,$I831,Exchange_Value)/1000),1)</f>
        <v>0</v>
      </c>
      <c r="CG831" s="218">
        <f>ROUND(IF($I831="Other HFC Blend",(AD831*$L831*SUMIF(Lists!$E$2:$E$133,'Quarterly Information'!$K831,Exchange_Value)+AD831*$N831*SUMIF(Lists!$E$2:$E$133,'Quarterly Information'!$M831,Exchange_Value)+AD831*$P831*SUMIF(Lists!$E$2:$E$133,'Quarterly Information'!$O831,Exchange_Value)+AD831*$R831*SUMIF(Lists!$E$2:$E$133,'Quarterly Information'!$Q831,Exchange_Value)+AD831*$T831*SUMIF(Lists!$E$2:$E$133,'Quarterly Information'!$S831,Exchange_Value))/1000,AD831*SUMIF(Lists!$E$2:$E$133,$I831,Exchange_Value)/1000),1)</f>
        <v>0</v>
      </c>
      <c r="CH831" s="218">
        <f>ROUND(IF($I831="Other HFC Blend",(AE831*$L831*SUMIF(Lists!$E$2:$E$133,'Quarterly Information'!$K831,Exchange_Value)+AE831*$N831*SUMIF(Lists!$E$2:$E$133,'Quarterly Information'!$M831,Exchange_Value)+AE831*$P831*SUMIF(Lists!$E$2:$E$133,'Quarterly Information'!$O831,Exchange_Value)+AE831*$R831*SUMIF(Lists!$E$2:$E$133,'Quarterly Information'!$Q831,Exchange_Value)+AE831*$T831*SUMIF(Lists!$E$2:$E$133,'Quarterly Information'!$S831,Exchange_Value))/1000,AE831*SUMIF(Lists!$E$2:$E$133,$I831,Exchange_Value)/1000),1)</f>
        <v>0</v>
      </c>
      <c r="CI831" s="218">
        <f>ROUND(IF($I831="Other HFC Blend",(AF831*$L831*SUMIF(Lists!$E$2:$E$133,'Quarterly Information'!$K831,Exchange_Value)+AF831*$N831*SUMIF(Lists!$E$2:$E$133,'Quarterly Information'!$M831,Exchange_Value)+AF831*$P831*SUMIF(Lists!$E$2:$E$133,'Quarterly Information'!$O831,Exchange_Value)+AF831*$R831*SUMIF(Lists!$E$2:$E$133,'Quarterly Information'!$Q831,Exchange_Value)+AF831*$T831*SUMIF(Lists!$E$2:$E$133,'Quarterly Information'!$S831,Exchange_Value))/1000,AF831*SUMIF(Lists!$E$2:$E$133,$I831,Exchange_Value)/1000),1)</f>
        <v>0</v>
      </c>
    </row>
    <row r="832" spans="1:87" ht="14" x14ac:dyDescent="0.25">
      <c r="A832" s="39">
        <v>790</v>
      </c>
      <c r="B832" s="90" t="str">
        <f t="shared" si="557"/>
        <v/>
      </c>
      <c r="C832" s="159"/>
      <c r="D832" s="91"/>
      <c r="E832" s="174"/>
      <c r="F832" s="92"/>
      <c r="G832" s="93"/>
      <c r="H832" s="94"/>
      <c r="I832" s="92"/>
      <c r="J832" s="200"/>
      <c r="K832" s="210"/>
      <c r="L832" s="95"/>
      <c r="M832" s="92"/>
      <c r="N832" s="95"/>
      <c r="O832" s="92"/>
      <c r="P832" s="95"/>
      <c r="Q832" s="128"/>
      <c r="R832" s="95"/>
      <c r="S832" s="128"/>
      <c r="T832" s="211"/>
      <c r="U832" s="203"/>
      <c r="V832" s="92"/>
      <c r="W832" s="96"/>
      <c r="X832" s="92"/>
      <c r="Y832" s="220"/>
      <c r="Z832" s="226"/>
      <c r="AA832" s="165"/>
      <c r="AB832" s="165"/>
      <c r="AC832" s="165"/>
      <c r="AD832" s="165"/>
      <c r="AE832" s="165"/>
      <c r="AF832" s="168"/>
      <c r="AG832"/>
      <c r="AH832" s="107">
        <f t="shared" si="559"/>
        <v>0</v>
      </c>
      <c r="AI832" s="107">
        <f t="shared" si="560"/>
        <v>0</v>
      </c>
      <c r="AJ832" s="107">
        <f t="shared" si="561"/>
        <v>0</v>
      </c>
      <c r="AK832" s="107">
        <f t="shared" si="562"/>
        <v>0</v>
      </c>
      <c r="AL832" s="107">
        <f t="shared" si="563"/>
        <v>0</v>
      </c>
      <c r="AM832" s="107">
        <f t="shared" si="558"/>
        <v>0</v>
      </c>
      <c r="AO832" s="161" t="e">
        <f t="shared" si="564"/>
        <v>#DIV/0!</v>
      </c>
      <c r="AP832" s="161" t="e">
        <f t="shared" si="565"/>
        <v>#DIV/0!</v>
      </c>
      <c r="AQ832" s="161" t="e">
        <f t="shared" si="566"/>
        <v>#DIV/0!</v>
      </c>
      <c r="AR832" s="161" t="e">
        <f t="shared" si="567"/>
        <v>#DIV/0!</v>
      </c>
      <c r="AS832" s="161" t="e">
        <f t="shared" si="568"/>
        <v>#DIV/0!</v>
      </c>
      <c r="AT832" s="107">
        <f t="shared" si="569"/>
        <v>0</v>
      </c>
      <c r="AU832" s="161" t="e">
        <f t="shared" si="570"/>
        <v>#DIV/0!</v>
      </c>
      <c r="AV832" s="161" t="e">
        <f t="shared" si="571"/>
        <v>#DIV/0!</v>
      </c>
      <c r="AW832" s="161" t="e">
        <f t="shared" si="572"/>
        <v>#DIV/0!</v>
      </c>
      <c r="AX832" s="161" t="e">
        <f t="shared" si="573"/>
        <v>#DIV/0!</v>
      </c>
      <c r="AY832" s="161" t="e">
        <f t="shared" si="574"/>
        <v>#DIV/0!</v>
      </c>
      <c r="AZ832" s="107">
        <f t="shared" si="575"/>
        <v>0</v>
      </c>
      <c r="BA832" s="161" t="e">
        <f t="shared" si="576"/>
        <v>#DIV/0!</v>
      </c>
      <c r="BB832" s="161" t="e">
        <f t="shared" si="577"/>
        <v>#DIV/0!</v>
      </c>
      <c r="BC832" s="161" t="e">
        <f t="shared" si="578"/>
        <v>#DIV/0!</v>
      </c>
      <c r="BD832" s="161" t="e">
        <f t="shared" si="579"/>
        <v>#DIV/0!</v>
      </c>
      <c r="BE832" s="161" t="e">
        <f t="shared" si="580"/>
        <v>#DIV/0!</v>
      </c>
      <c r="BF832" s="107">
        <f t="shared" si="581"/>
        <v>0</v>
      </c>
      <c r="BG832" s="161" t="e">
        <f t="shared" si="582"/>
        <v>#DIV/0!</v>
      </c>
      <c r="BH832" s="161" t="e">
        <f t="shared" si="583"/>
        <v>#DIV/0!</v>
      </c>
      <c r="BI832" s="161" t="e">
        <f t="shared" si="584"/>
        <v>#DIV/0!</v>
      </c>
      <c r="BJ832" s="161" t="e">
        <f t="shared" si="585"/>
        <v>#DIV/0!</v>
      </c>
      <c r="BK832" s="161" t="e">
        <f t="shared" si="586"/>
        <v>#DIV/0!</v>
      </c>
      <c r="BL832" s="107">
        <f t="shared" si="587"/>
        <v>0</v>
      </c>
      <c r="BM832" s="161" t="e">
        <f t="shared" si="588"/>
        <v>#DIV/0!</v>
      </c>
      <c r="BN832" s="161" t="e">
        <f t="shared" si="589"/>
        <v>#DIV/0!</v>
      </c>
      <c r="BO832" s="161" t="e">
        <f t="shared" si="590"/>
        <v>#DIV/0!</v>
      </c>
      <c r="BP832" s="161" t="e">
        <f t="shared" si="591"/>
        <v>#DIV/0!</v>
      </c>
      <c r="BQ832" s="161" t="e">
        <f t="shared" si="592"/>
        <v>#DIV/0!</v>
      </c>
      <c r="BR832" s="107">
        <f t="shared" si="593"/>
        <v>0</v>
      </c>
      <c r="BS832" s="161" t="e">
        <f t="shared" si="594"/>
        <v>#DIV/0!</v>
      </c>
      <c r="BT832" s="161" t="e">
        <f t="shared" si="595"/>
        <v>#DIV/0!</v>
      </c>
      <c r="BU832" s="161" t="e">
        <f t="shared" si="596"/>
        <v>#DIV/0!</v>
      </c>
      <c r="BV832" s="161" t="e">
        <f t="shared" si="597"/>
        <v>#DIV/0!</v>
      </c>
      <c r="BW832" s="161" t="e">
        <f t="shared" si="598"/>
        <v>#DIV/0!</v>
      </c>
      <c r="BX832" s="107">
        <f t="shared" si="599"/>
        <v>0</v>
      </c>
      <c r="BZ832" s="40" t="e">
        <f>VLOOKUP(I832,Lists!$D$2:$D$19,1,FALSE)</f>
        <v>#N/A</v>
      </c>
      <c r="CA832" s="40" t="e">
        <f>VLOOKUP($I832,Blends!$B$2:$B$115,1,FALSE)</f>
        <v>#N/A</v>
      </c>
      <c r="CC832" s="218">
        <f>ROUND(IF($I832="Other HFC Blend",(Z832*$L832*SUMIF(Lists!$E$2:$E$133,'Quarterly Information'!$K832,Exchange_Value)+Z832*$N832*SUMIF(Lists!$E$2:$E$133,'Quarterly Information'!$M832,Exchange_Value)+Z832*$P832*SUMIF(Lists!$E$2:$E$133,'Quarterly Information'!$O832,Exchange_Value)+Z832*$R832*SUMIF(Lists!$E$2:$E$133,'Quarterly Information'!$Q832,Exchange_Value)+Z832*$T832*SUMIF(Lists!$E$2:$E$133,'Quarterly Information'!$S832,Exchange_Value))/1000,Z832*SUMIF(Lists!$E$2:$E$133,$I832,Exchange_Value)/1000),1)</f>
        <v>0</v>
      </c>
      <c r="CD832" s="218">
        <f>ROUND(IF($I832="Other HFC Blend",(AA832*$L832*SUMIF(Lists!$E$2:$E$133,'Quarterly Information'!$K832,Exchange_Value)+AA832*$N832*SUMIF(Lists!$E$2:$E$133,'Quarterly Information'!$M832,Exchange_Value)+AA832*$P832*SUMIF(Lists!$E$2:$E$133,'Quarterly Information'!$O832,Exchange_Value)+AA832*$R832*SUMIF(Lists!$E$2:$E$133,'Quarterly Information'!$Q832,Exchange_Value)+AA832*$T832*SUMIF(Lists!$E$2:$E$133,'Quarterly Information'!$S832,Exchange_Value))/1000,AA832*SUMIF(Lists!$E$2:$E$133,$I832,Exchange_Value)/1000),1)</f>
        <v>0</v>
      </c>
      <c r="CE832" s="218">
        <f>ROUND(IF($I832="Other HFC Blend",(AB832*$L832*SUMIF(Lists!$E$2:$E$133,'Quarterly Information'!$K832,Exchange_Value)+AB832*$N832*SUMIF(Lists!$E$2:$E$133,'Quarterly Information'!$M832,Exchange_Value)+AB832*$P832*SUMIF(Lists!$E$2:$E$133,'Quarterly Information'!$O832,Exchange_Value)+AB832*$R832*SUMIF(Lists!$E$2:$E$133,'Quarterly Information'!$Q832,Exchange_Value)+AB832*$T832*SUMIF(Lists!$E$2:$E$133,'Quarterly Information'!$S832,Exchange_Value))/1000,AB832*SUMIF(Lists!$E$2:$E$133,$I832,Exchange_Value)/1000),1)</f>
        <v>0</v>
      </c>
      <c r="CF832" s="218">
        <f>ROUND(IF($I832="Other HFC Blend",(AC832*$L832*SUMIF(Lists!$E$2:$E$133,'Quarterly Information'!$K832,Exchange_Value)+AC832*$N832*SUMIF(Lists!$E$2:$E$133,'Quarterly Information'!$M832,Exchange_Value)+AC832*$P832*SUMIF(Lists!$E$2:$E$133,'Quarterly Information'!$O832,Exchange_Value)+AC832*$R832*SUMIF(Lists!$E$2:$E$133,'Quarterly Information'!$Q832,Exchange_Value)+AC832*$T832*SUMIF(Lists!$E$2:$E$133,'Quarterly Information'!$S832,Exchange_Value))/1000,AC832*SUMIF(Lists!$E$2:$E$133,$I832,Exchange_Value)/1000),1)</f>
        <v>0</v>
      </c>
      <c r="CG832" s="218">
        <f>ROUND(IF($I832="Other HFC Blend",(AD832*$L832*SUMIF(Lists!$E$2:$E$133,'Quarterly Information'!$K832,Exchange_Value)+AD832*$N832*SUMIF(Lists!$E$2:$E$133,'Quarterly Information'!$M832,Exchange_Value)+AD832*$P832*SUMIF(Lists!$E$2:$E$133,'Quarterly Information'!$O832,Exchange_Value)+AD832*$R832*SUMIF(Lists!$E$2:$E$133,'Quarterly Information'!$Q832,Exchange_Value)+AD832*$T832*SUMIF(Lists!$E$2:$E$133,'Quarterly Information'!$S832,Exchange_Value))/1000,AD832*SUMIF(Lists!$E$2:$E$133,$I832,Exchange_Value)/1000),1)</f>
        <v>0</v>
      </c>
      <c r="CH832" s="218">
        <f>ROUND(IF($I832="Other HFC Blend",(AE832*$L832*SUMIF(Lists!$E$2:$E$133,'Quarterly Information'!$K832,Exchange_Value)+AE832*$N832*SUMIF(Lists!$E$2:$E$133,'Quarterly Information'!$M832,Exchange_Value)+AE832*$P832*SUMIF(Lists!$E$2:$E$133,'Quarterly Information'!$O832,Exchange_Value)+AE832*$R832*SUMIF(Lists!$E$2:$E$133,'Quarterly Information'!$Q832,Exchange_Value)+AE832*$T832*SUMIF(Lists!$E$2:$E$133,'Quarterly Information'!$S832,Exchange_Value))/1000,AE832*SUMIF(Lists!$E$2:$E$133,$I832,Exchange_Value)/1000),1)</f>
        <v>0</v>
      </c>
      <c r="CI832" s="218">
        <f>ROUND(IF($I832="Other HFC Blend",(AF832*$L832*SUMIF(Lists!$E$2:$E$133,'Quarterly Information'!$K832,Exchange_Value)+AF832*$N832*SUMIF(Lists!$E$2:$E$133,'Quarterly Information'!$M832,Exchange_Value)+AF832*$P832*SUMIF(Lists!$E$2:$E$133,'Quarterly Information'!$O832,Exchange_Value)+AF832*$R832*SUMIF(Lists!$E$2:$E$133,'Quarterly Information'!$Q832,Exchange_Value)+AF832*$T832*SUMIF(Lists!$E$2:$E$133,'Quarterly Information'!$S832,Exchange_Value))/1000,AF832*SUMIF(Lists!$E$2:$E$133,$I832,Exchange_Value)/1000),1)</f>
        <v>0</v>
      </c>
    </row>
    <row r="833" spans="1:87" ht="14" x14ac:dyDescent="0.25">
      <c r="A833" s="39">
        <v>791</v>
      </c>
      <c r="B833" s="90" t="str">
        <f t="shared" si="557"/>
        <v/>
      </c>
      <c r="C833" s="159"/>
      <c r="D833" s="91"/>
      <c r="E833" s="174"/>
      <c r="F833" s="92"/>
      <c r="G833" s="93"/>
      <c r="H833" s="94"/>
      <c r="I833" s="92"/>
      <c r="J833" s="200"/>
      <c r="K833" s="210"/>
      <c r="L833" s="95"/>
      <c r="M833" s="92"/>
      <c r="N833" s="95"/>
      <c r="O833" s="92"/>
      <c r="P833" s="95"/>
      <c r="Q833" s="128"/>
      <c r="R833" s="95"/>
      <c r="S833" s="128"/>
      <c r="T833" s="211"/>
      <c r="U833" s="203"/>
      <c r="V833" s="92"/>
      <c r="W833" s="96"/>
      <c r="X833" s="92"/>
      <c r="Y833" s="220"/>
      <c r="Z833" s="226"/>
      <c r="AA833" s="165"/>
      <c r="AB833" s="165"/>
      <c r="AC833" s="165"/>
      <c r="AD833" s="165"/>
      <c r="AE833" s="165"/>
      <c r="AF833" s="168"/>
      <c r="AG833"/>
      <c r="AH833" s="107">
        <f t="shared" si="559"/>
        <v>0</v>
      </c>
      <c r="AI833" s="107">
        <f t="shared" si="560"/>
        <v>0</v>
      </c>
      <c r="AJ833" s="107">
        <f t="shared" si="561"/>
        <v>0</v>
      </c>
      <c r="AK833" s="107">
        <f t="shared" si="562"/>
        <v>0</v>
      </c>
      <c r="AL833" s="107">
        <f t="shared" si="563"/>
        <v>0</v>
      </c>
      <c r="AM833" s="107">
        <f t="shared" si="558"/>
        <v>0</v>
      </c>
      <c r="AO833" s="161" t="e">
        <f t="shared" si="564"/>
        <v>#DIV/0!</v>
      </c>
      <c r="AP833" s="161" t="e">
        <f t="shared" si="565"/>
        <v>#DIV/0!</v>
      </c>
      <c r="AQ833" s="161" t="e">
        <f t="shared" si="566"/>
        <v>#DIV/0!</v>
      </c>
      <c r="AR833" s="161" t="e">
        <f t="shared" si="567"/>
        <v>#DIV/0!</v>
      </c>
      <c r="AS833" s="161" t="e">
        <f t="shared" si="568"/>
        <v>#DIV/0!</v>
      </c>
      <c r="AT833" s="107">
        <f t="shared" si="569"/>
        <v>0</v>
      </c>
      <c r="AU833" s="161" t="e">
        <f t="shared" si="570"/>
        <v>#DIV/0!</v>
      </c>
      <c r="AV833" s="161" t="e">
        <f t="shared" si="571"/>
        <v>#DIV/0!</v>
      </c>
      <c r="AW833" s="161" t="e">
        <f t="shared" si="572"/>
        <v>#DIV/0!</v>
      </c>
      <c r="AX833" s="161" t="e">
        <f t="shared" si="573"/>
        <v>#DIV/0!</v>
      </c>
      <c r="AY833" s="161" t="e">
        <f t="shared" si="574"/>
        <v>#DIV/0!</v>
      </c>
      <c r="AZ833" s="107">
        <f t="shared" si="575"/>
        <v>0</v>
      </c>
      <c r="BA833" s="161" t="e">
        <f t="shared" si="576"/>
        <v>#DIV/0!</v>
      </c>
      <c r="BB833" s="161" t="e">
        <f t="shared" si="577"/>
        <v>#DIV/0!</v>
      </c>
      <c r="BC833" s="161" t="e">
        <f t="shared" si="578"/>
        <v>#DIV/0!</v>
      </c>
      <c r="BD833" s="161" t="e">
        <f t="shared" si="579"/>
        <v>#DIV/0!</v>
      </c>
      <c r="BE833" s="161" t="e">
        <f t="shared" si="580"/>
        <v>#DIV/0!</v>
      </c>
      <c r="BF833" s="107">
        <f t="shared" si="581"/>
        <v>0</v>
      </c>
      <c r="BG833" s="161" t="e">
        <f t="shared" si="582"/>
        <v>#DIV/0!</v>
      </c>
      <c r="BH833" s="161" t="e">
        <f t="shared" si="583"/>
        <v>#DIV/0!</v>
      </c>
      <c r="BI833" s="161" t="e">
        <f t="shared" si="584"/>
        <v>#DIV/0!</v>
      </c>
      <c r="BJ833" s="161" t="e">
        <f t="shared" si="585"/>
        <v>#DIV/0!</v>
      </c>
      <c r="BK833" s="161" t="e">
        <f t="shared" si="586"/>
        <v>#DIV/0!</v>
      </c>
      <c r="BL833" s="107">
        <f t="shared" si="587"/>
        <v>0</v>
      </c>
      <c r="BM833" s="161" t="e">
        <f t="shared" si="588"/>
        <v>#DIV/0!</v>
      </c>
      <c r="BN833" s="161" t="e">
        <f t="shared" si="589"/>
        <v>#DIV/0!</v>
      </c>
      <c r="BO833" s="161" t="e">
        <f t="shared" si="590"/>
        <v>#DIV/0!</v>
      </c>
      <c r="BP833" s="161" t="e">
        <f t="shared" si="591"/>
        <v>#DIV/0!</v>
      </c>
      <c r="BQ833" s="161" t="e">
        <f t="shared" si="592"/>
        <v>#DIV/0!</v>
      </c>
      <c r="BR833" s="107">
        <f t="shared" si="593"/>
        <v>0</v>
      </c>
      <c r="BS833" s="161" t="e">
        <f t="shared" si="594"/>
        <v>#DIV/0!</v>
      </c>
      <c r="BT833" s="161" t="e">
        <f t="shared" si="595"/>
        <v>#DIV/0!</v>
      </c>
      <c r="BU833" s="161" t="e">
        <f t="shared" si="596"/>
        <v>#DIV/0!</v>
      </c>
      <c r="BV833" s="161" t="e">
        <f t="shared" si="597"/>
        <v>#DIV/0!</v>
      </c>
      <c r="BW833" s="161" t="e">
        <f t="shared" si="598"/>
        <v>#DIV/0!</v>
      </c>
      <c r="BX833" s="107">
        <f t="shared" si="599"/>
        <v>0</v>
      </c>
      <c r="BZ833" s="40" t="e">
        <f>VLOOKUP(I833,Lists!$D$2:$D$19,1,FALSE)</f>
        <v>#N/A</v>
      </c>
      <c r="CA833" s="40" t="e">
        <f>VLOOKUP($I833,Blends!$B$2:$B$115,1,FALSE)</f>
        <v>#N/A</v>
      </c>
      <c r="CC833" s="218">
        <f>ROUND(IF($I833="Other HFC Blend",(Z833*$L833*SUMIF(Lists!$E$2:$E$133,'Quarterly Information'!$K833,Exchange_Value)+Z833*$N833*SUMIF(Lists!$E$2:$E$133,'Quarterly Information'!$M833,Exchange_Value)+Z833*$P833*SUMIF(Lists!$E$2:$E$133,'Quarterly Information'!$O833,Exchange_Value)+Z833*$R833*SUMIF(Lists!$E$2:$E$133,'Quarterly Information'!$Q833,Exchange_Value)+Z833*$T833*SUMIF(Lists!$E$2:$E$133,'Quarterly Information'!$S833,Exchange_Value))/1000,Z833*SUMIF(Lists!$E$2:$E$133,$I833,Exchange_Value)/1000),1)</f>
        <v>0</v>
      </c>
      <c r="CD833" s="218">
        <f>ROUND(IF($I833="Other HFC Blend",(AA833*$L833*SUMIF(Lists!$E$2:$E$133,'Quarterly Information'!$K833,Exchange_Value)+AA833*$N833*SUMIF(Lists!$E$2:$E$133,'Quarterly Information'!$M833,Exchange_Value)+AA833*$P833*SUMIF(Lists!$E$2:$E$133,'Quarterly Information'!$O833,Exchange_Value)+AA833*$R833*SUMIF(Lists!$E$2:$E$133,'Quarterly Information'!$Q833,Exchange_Value)+AA833*$T833*SUMIF(Lists!$E$2:$E$133,'Quarterly Information'!$S833,Exchange_Value))/1000,AA833*SUMIF(Lists!$E$2:$E$133,$I833,Exchange_Value)/1000),1)</f>
        <v>0</v>
      </c>
      <c r="CE833" s="218">
        <f>ROUND(IF($I833="Other HFC Blend",(AB833*$L833*SUMIF(Lists!$E$2:$E$133,'Quarterly Information'!$K833,Exchange_Value)+AB833*$N833*SUMIF(Lists!$E$2:$E$133,'Quarterly Information'!$M833,Exchange_Value)+AB833*$P833*SUMIF(Lists!$E$2:$E$133,'Quarterly Information'!$O833,Exchange_Value)+AB833*$R833*SUMIF(Lists!$E$2:$E$133,'Quarterly Information'!$Q833,Exchange_Value)+AB833*$T833*SUMIF(Lists!$E$2:$E$133,'Quarterly Information'!$S833,Exchange_Value))/1000,AB833*SUMIF(Lists!$E$2:$E$133,$I833,Exchange_Value)/1000),1)</f>
        <v>0</v>
      </c>
      <c r="CF833" s="218">
        <f>ROUND(IF($I833="Other HFC Blend",(AC833*$L833*SUMIF(Lists!$E$2:$E$133,'Quarterly Information'!$K833,Exchange_Value)+AC833*$N833*SUMIF(Lists!$E$2:$E$133,'Quarterly Information'!$M833,Exchange_Value)+AC833*$P833*SUMIF(Lists!$E$2:$E$133,'Quarterly Information'!$O833,Exchange_Value)+AC833*$R833*SUMIF(Lists!$E$2:$E$133,'Quarterly Information'!$Q833,Exchange_Value)+AC833*$T833*SUMIF(Lists!$E$2:$E$133,'Quarterly Information'!$S833,Exchange_Value))/1000,AC833*SUMIF(Lists!$E$2:$E$133,$I833,Exchange_Value)/1000),1)</f>
        <v>0</v>
      </c>
      <c r="CG833" s="218">
        <f>ROUND(IF($I833="Other HFC Blend",(AD833*$L833*SUMIF(Lists!$E$2:$E$133,'Quarterly Information'!$K833,Exchange_Value)+AD833*$N833*SUMIF(Lists!$E$2:$E$133,'Quarterly Information'!$M833,Exchange_Value)+AD833*$P833*SUMIF(Lists!$E$2:$E$133,'Quarterly Information'!$O833,Exchange_Value)+AD833*$R833*SUMIF(Lists!$E$2:$E$133,'Quarterly Information'!$Q833,Exchange_Value)+AD833*$T833*SUMIF(Lists!$E$2:$E$133,'Quarterly Information'!$S833,Exchange_Value))/1000,AD833*SUMIF(Lists!$E$2:$E$133,$I833,Exchange_Value)/1000),1)</f>
        <v>0</v>
      </c>
      <c r="CH833" s="218">
        <f>ROUND(IF($I833="Other HFC Blend",(AE833*$L833*SUMIF(Lists!$E$2:$E$133,'Quarterly Information'!$K833,Exchange_Value)+AE833*$N833*SUMIF(Lists!$E$2:$E$133,'Quarterly Information'!$M833,Exchange_Value)+AE833*$P833*SUMIF(Lists!$E$2:$E$133,'Quarterly Information'!$O833,Exchange_Value)+AE833*$R833*SUMIF(Lists!$E$2:$E$133,'Quarterly Information'!$Q833,Exchange_Value)+AE833*$T833*SUMIF(Lists!$E$2:$E$133,'Quarterly Information'!$S833,Exchange_Value))/1000,AE833*SUMIF(Lists!$E$2:$E$133,$I833,Exchange_Value)/1000),1)</f>
        <v>0</v>
      </c>
      <c r="CI833" s="218">
        <f>ROUND(IF($I833="Other HFC Blend",(AF833*$L833*SUMIF(Lists!$E$2:$E$133,'Quarterly Information'!$K833,Exchange_Value)+AF833*$N833*SUMIF(Lists!$E$2:$E$133,'Quarterly Information'!$M833,Exchange_Value)+AF833*$P833*SUMIF(Lists!$E$2:$E$133,'Quarterly Information'!$O833,Exchange_Value)+AF833*$R833*SUMIF(Lists!$E$2:$E$133,'Quarterly Information'!$Q833,Exchange_Value)+AF833*$T833*SUMIF(Lists!$E$2:$E$133,'Quarterly Information'!$S833,Exchange_Value))/1000,AF833*SUMIF(Lists!$E$2:$E$133,$I833,Exchange_Value)/1000),1)</f>
        <v>0</v>
      </c>
    </row>
    <row r="834" spans="1:87" ht="14" x14ac:dyDescent="0.25">
      <c r="A834" s="39">
        <v>792</v>
      </c>
      <c r="B834" s="90" t="str">
        <f t="shared" si="557"/>
        <v/>
      </c>
      <c r="C834" s="159"/>
      <c r="D834" s="91"/>
      <c r="E834" s="174"/>
      <c r="F834" s="92"/>
      <c r="G834" s="93"/>
      <c r="H834" s="94"/>
      <c r="I834" s="92"/>
      <c r="J834" s="200"/>
      <c r="K834" s="210"/>
      <c r="L834" s="95"/>
      <c r="M834" s="92"/>
      <c r="N834" s="95"/>
      <c r="O834" s="92"/>
      <c r="P834" s="95"/>
      <c r="Q834" s="128"/>
      <c r="R834" s="95"/>
      <c r="S834" s="128"/>
      <c r="T834" s="211"/>
      <c r="U834" s="203"/>
      <c r="V834" s="92"/>
      <c r="W834" s="96"/>
      <c r="X834" s="92"/>
      <c r="Y834" s="220"/>
      <c r="Z834" s="226"/>
      <c r="AA834" s="165"/>
      <c r="AB834" s="165"/>
      <c r="AC834" s="165"/>
      <c r="AD834" s="165"/>
      <c r="AE834" s="165"/>
      <c r="AF834" s="168"/>
      <c r="AG834"/>
      <c r="AH834" s="107">
        <f t="shared" si="559"/>
        <v>0</v>
      </c>
      <c r="AI834" s="107">
        <f t="shared" si="560"/>
        <v>0</v>
      </c>
      <c r="AJ834" s="107">
        <f t="shared" si="561"/>
        <v>0</v>
      </c>
      <c r="AK834" s="107">
        <f t="shared" si="562"/>
        <v>0</v>
      </c>
      <c r="AL834" s="107">
        <f t="shared" si="563"/>
        <v>0</v>
      </c>
      <c r="AM834" s="107">
        <f t="shared" si="558"/>
        <v>0</v>
      </c>
      <c r="AO834" s="161" t="e">
        <f t="shared" si="564"/>
        <v>#DIV/0!</v>
      </c>
      <c r="AP834" s="161" t="e">
        <f t="shared" si="565"/>
        <v>#DIV/0!</v>
      </c>
      <c r="AQ834" s="161" t="e">
        <f t="shared" si="566"/>
        <v>#DIV/0!</v>
      </c>
      <c r="AR834" s="161" t="e">
        <f t="shared" si="567"/>
        <v>#DIV/0!</v>
      </c>
      <c r="AS834" s="161" t="e">
        <f t="shared" si="568"/>
        <v>#DIV/0!</v>
      </c>
      <c r="AT834" s="107">
        <f t="shared" si="569"/>
        <v>0</v>
      </c>
      <c r="AU834" s="161" t="e">
        <f t="shared" si="570"/>
        <v>#DIV/0!</v>
      </c>
      <c r="AV834" s="161" t="e">
        <f t="shared" si="571"/>
        <v>#DIV/0!</v>
      </c>
      <c r="AW834" s="161" t="e">
        <f t="shared" si="572"/>
        <v>#DIV/0!</v>
      </c>
      <c r="AX834" s="161" t="e">
        <f t="shared" si="573"/>
        <v>#DIV/0!</v>
      </c>
      <c r="AY834" s="161" t="e">
        <f t="shared" si="574"/>
        <v>#DIV/0!</v>
      </c>
      <c r="AZ834" s="107">
        <f t="shared" si="575"/>
        <v>0</v>
      </c>
      <c r="BA834" s="161" t="e">
        <f t="shared" si="576"/>
        <v>#DIV/0!</v>
      </c>
      <c r="BB834" s="161" t="e">
        <f t="shared" si="577"/>
        <v>#DIV/0!</v>
      </c>
      <c r="BC834" s="161" t="e">
        <f t="shared" si="578"/>
        <v>#DIV/0!</v>
      </c>
      <c r="BD834" s="161" t="e">
        <f t="shared" si="579"/>
        <v>#DIV/0!</v>
      </c>
      <c r="BE834" s="161" t="e">
        <f t="shared" si="580"/>
        <v>#DIV/0!</v>
      </c>
      <c r="BF834" s="107">
        <f t="shared" si="581"/>
        <v>0</v>
      </c>
      <c r="BG834" s="161" t="e">
        <f t="shared" si="582"/>
        <v>#DIV/0!</v>
      </c>
      <c r="BH834" s="161" t="e">
        <f t="shared" si="583"/>
        <v>#DIV/0!</v>
      </c>
      <c r="BI834" s="161" t="e">
        <f t="shared" si="584"/>
        <v>#DIV/0!</v>
      </c>
      <c r="BJ834" s="161" t="e">
        <f t="shared" si="585"/>
        <v>#DIV/0!</v>
      </c>
      <c r="BK834" s="161" t="e">
        <f t="shared" si="586"/>
        <v>#DIV/0!</v>
      </c>
      <c r="BL834" s="107">
        <f t="shared" si="587"/>
        <v>0</v>
      </c>
      <c r="BM834" s="161" t="e">
        <f t="shared" si="588"/>
        <v>#DIV/0!</v>
      </c>
      <c r="BN834" s="161" t="e">
        <f t="shared" si="589"/>
        <v>#DIV/0!</v>
      </c>
      <c r="BO834" s="161" t="e">
        <f t="shared" si="590"/>
        <v>#DIV/0!</v>
      </c>
      <c r="BP834" s="161" t="e">
        <f t="shared" si="591"/>
        <v>#DIV/0!</v>
      </c>
      <c r="BQ834" s="161" t="e">
        <f t="shared" si="592"/>
        <v>#DIV/0!</v>
      </c>
      <c r="BR834" s="107">
        <f t="shared" si="593"/>
        <v>0</v>
      </c>
      <c r="BS834" s="161" t="e">
        <f t="shared" si="594"/>
        <v>#DIV/0!</v>
      </c>
      <c r="BT834" s="161" t="e">
        <f t="shared" si="595"/>
        <v>#DIV/0!</v>
      </c>
      <c r="BU834" s="161" t="e">
        <f t="shared" si="596"/>
        <v>#DIV/0!</v>
      </c>
      <c r="BV834" s="161" t="e">
        <f t="shared" si="597"/>
        <v>#DIV/0!</v>
      </c>
      <c r="BW834" s="161" t="e">
        <f t="shared" si="598"/>
        <v>#DIV/0!</v>
      </c>
      <c r="BX834" s="107">
        <f t="shared" si="599"/>
        <v>0</v>
      </c>
      <c r="BZ834" s="40" t="e">
        <f>VLOOKUP(I834,Lists!$D$2:$D$19,1,FALSE)</f>
        <v>#N/A</v>
      </c>
      <c r="CA834" s="40" t="e">
        <f>VLOOKUP($I834,Blends!$B$2:$B$115,1,FALSE)</f>
        <v>#N/A</v>
      </c>
      <c r="CC834" s="218">
        <f>ROUND(IF($I834="Other HFC Blend",(Z834*$L834*SUMIF(Lists!$E$2:$E$133,'Quarterly Information'!$K834,Exchange_Value)+Z834*$N834*SUMIF(Lists!$E$2:$E$133,'Quarterly Information'!$M834,Exchange_Value)+Z834*$P834*SUMIF(Lists!$E$2:$E$133,'Quarterly Information'!$O834,Exchange_Value)+Z834*$R834*SUMIF(Lists!$E$2:$E$133,'Quarterly Information'!$Q834,Exchange_Value)+Z834*$T834*SUMIF(Lists!$E$2:$E$133,'Quarterly Information'!$S834,Exchange_Value))/1000,Z834*SUMIF(Lists!$E$2:$E$133,$I834,Exchange_Value)/1000),1)</f>
        <v>0</v>
      </c>
      <c r="CD834" s="218">
        <f>ROUND(IF($I834="Other HFC Blend",(AA834*$L834*SUMIF(Lists!$E$2:$E$133,'Quarterly Information'!$K834,Exchange_Value)+AA834*$N834*SUMIF(Lists!$E$2:$E$133,'Quarterly Information'!$M834,Exchange_Value)+AA834*$P834*SUMIF(Lists!$E$2:$E$133,'Quarterly Information'!$O834,Exchange_Value)+AA834*$R834*SUMIF(Lists!$E$2:$E$133,'Quarterly Information'!$Q834,Exchange_Value)+AA834*$T834*SUMIF(Lists!$E$2:$E$133,'Quarterly Information'!$S834,Exchange_Value))/1000,AA834*SUMIF(Lists!$E$2:$E$133,$I834,Exchange_Value)/1000),1)</f>
        <v>0</v>
      </c>
      <c r="CE834" s="218">
        <f>ROUND(IF($I834="Other HFC Blend",(AB834*$L834*SUMIF(Lists!$E$2:$E$133,'Quarterly Information'!$K834,Exchange_Value)+AB834*$N834*SUMIF(Lists!$E$2:$E$133,'Quarterly Information'!$M834,Exchange_Value)+AB834*$P834*SUMIF(Lists!$E$2:$E$133,'Quarterly Information'!$O834,Exchange_Value)+AB834*$R834*SUMIF(Lists!$E$2:$E$133,'Quarterly Information'!$Q834,Exchange_Value)+AB834*$T834*SUMIF(Lists!$E$2:$E$133,'Quarterly Information'!$S834,Exchange_Value))/1000,AB834*SUMIF(Lists!$E$2:$E$133,$I834,Exchange_Value)/1000),1)</f>
        <v>0</v>
      </c>
      <c r="CF834" s="218">
        <f>ROUND(IF($I834="Other HFC Blend",(AC834*$L834*SUMIF(Lists!$E$2:$E$133,'Quarterly Information'!$K834,Exchange_Value)+AC834*$N834*SUMIF(Lists!$E$2:$E$133,'Quarterly Information'!$M834,Exchange_Value)+AC834*$P834*SUMIF(Lists!$E$2:$E$133,'Quarterly Information'!$O834,Exchange_Value)+AC834*$R834*SUMIF(Lists!$E$2:$E$133,'Quarterly Information'!$Q834,Exchange_Value)+AC834*$T834*SUMIF(Lists!$E$2:$E$133,'Quarterly Information'!$S834,Exchange_Value))/1000,AC834*SUMIF(Lists!$E$2:$E$133,$I834,Exchange_Value)/1000),1)</f>
        <v>0</v>
      </c>
      <c r="CG834" s="218">
        <f>ROUND(IF($I834="Other HFC Blend",(AD834*$L834*SUMIF(Lists!$E$2:$E$133,'Quarterly Information'!$K834,Exchange_Value)+AD834*$N834*SUMIF(Lists!$E$2:$E$133,'Quarterly Information'!$M834,Exchange_Value)+AD834*$P834*SUMIF(Lists!$E$2:$E$133,'Quarterly Information'!$O834,Exchange_Value)+AD834*$R834*SUMIF(Lists!$E$2:$E$133,'Quarterly Information'!$Q834,Exchange_Value)+AD834*$T834*SUMIF(Lists!$E$2:$E$133,'Quarterly Information'!$S834,Exchange_Value))/1000,AD834*SUMIF(Lists!$E$2:$E$133,$I834,Exchange_Value)/1000),1)</f>
        <v>0</v>
      </c>
      <c r="CH834" s="218">
        <f>ROUND(IF($I834="Other HFC Blend",(AE834*$L834*SUMIF(Lists!$E$2:$E$133,'Quarterly Information'!$K834,Exchange_Value)+AE834*$N834*SUMIF(Lists!$E$2:$E$133,'Quarterly Information'!$M834,Exchange_Value)+AE834*$P834*SUMIF(Lists!$E$2:$E$133,'Quarterly Information'!$O834,Exchange_Value)+AE834*$R834*SUMIF(Lists!$E$2:$E$133,'Quarterly Information'!$Q834,Exchange_Value)+AE834*$T834*SUMIF(Lists!$E$2:$E$133,'Quarterly Information'!$S834,Exchange_Value))/1000,AE834*SUMIF(Lists!$E$2:$E$133,$I834,Exchange_Value)/1000),1)</f>
        <v>0</v>
      </c>
      <c r="CI834" s="218">
        <f>ROUND(IF($I834="Other HFC Blend",(AF834*$L834*SUMIF(Lists!$E$2:$E$133,'Quarterly Information'!$K834,Exchange_Value)+AF834*$N834*SUMIF(Lists!$E$2:$E$133,'Quarterly Information'!$M834,Exchange_Value)+AF834*$P834*SUMIF(Lists!$E$2:$E$133,'Quarterly Information'!$O834,Exchange_Value)+AF834*$R834*SUMIF(Lists!$E$2:$E$133,'Quarterly Information'!$Q834,Exchange_Value)+AF834*$T834*SUMIF(Lists!$E$2:$E$133,'Quarterly Information'!$S834,Exchange_Value))/1000,AF834*SUMIF(Lists!$E$2:$E$133,$I834,Exchange_Value)/1000),1)</f>
        <v>0</v>
      </c>
    </row>
    <row r="835" spans="1:87" ht="14" x14ac:dyDescent="0.25">
      <c r="A835" s="39">
        <v>793</v>
      </c>
      <c r="B835" s="90" t="str">
        <f t="shared" si="557"/>
        <v/>
      </c>
      <c r="C835" s="159"/>
      <c r="D835" s="91"/>
      <c r="E835" s="174"/>
      <c r="F835" s="92"/>
      <c r="G835" s="93"/>
      <c r="H835" s="94"/>
      <c r="I835" s="92"/>
      <c r="J835" s="200"/>
      <c r="K835" s="210"/>
      <c r="L835" s="95"/>
      <c r="M835" s="92"/>
      <c r="N835" s="95"/>
      <c r="O835" s="92"/>
      <c r="P835" s="95"/>
      <c r="Q835" s="128"/>
      <c r="R835" s="95"/>
      <c r="S835" s="128"/>
      <c r="T835" s="211"/>
      <c r="U835" s="203"/>
      <c r="V835" s="92"/>
      <c r="W835" s="96"/>
      <c r="X835" s="92"/>
      <c r="Y835" s="220"/>
      <c r="Z835" s="226"/>
      <c r="AA835" s="165"/>
      <c r="AB835" s="165"/>
      <c r="AC835" s="165"/>
      <c r="AD835" s="165"/>
      <c r="AE835" s="165"/>
      <c r="AF835" s="168"/>
      <c r="AG835"/>
      <c r="AH835" s="107">
        <f t="shared" si="559"/>
        <v>0</v>
      </c>
      <c r="AI835" s="107">
        <f t="shared" si="560"/>
        <v>0</v>
      </c>
      <c r="AJ835" s="107">
        <f t="shared" si="561"/>
        <v>0</v>
      </c>
      <c r="AK835" s="107">
        <f t="shared" si="562"/>
        <v>0</v>
      </c>
      <c r="AL835" s="107">
        <f t="shared" si="563"/>
        <v>0</v>
      </c>
      <c r="AM835" s="107">
        <f t="shared" si="558"/>
        <v>0</v>
      </c>
      <c r="AO835" s="161" t="e">
        <f t="shared" si="564"/>
        <v>#DIV/0!</v>
      </c>
      <c r="AP835" s="161" t="e">
        <f t="shared" si="565"/>
        <v>#DIV/0!</v>
      </c>
      <c r="AQ835" s="161" t="e">
        <f t="shared" si="566"/>
        <v>#DIV/0!</v>
      </c>
      <c r="AR835" s="161" t="e">
        <f t="shared" si="567"/>
        <v>#DIV/0!</v>
      </c>
      <c r="AS835" s="161" t="e">
        <f t="shared" si="568"/>
        <v>#DIV/0!</v>
      </c>
      <c r="AT835" s="107">
        <f t="shared" si="569"/>
        <v>0</v>
      </c>
      <c r="AU835" s="161" t="e">
        <f t="shared" si="570"/>
        <v>#DIV/0!</v>
      </c>
      <c r="AV835" s="161" t="e">
        <f t="shared" si="571"/>
        <v>#DIV/0!</v>
      </c>
      <c r="AW835" s="161" t="e">
        <f t="shared" si="572"/>
        <v>#DIV/0!</v>
      </c>
      <c r="AX835" s="161" t="e">
        <f t="shared" si="573"/>
        <v>#DIV/0!</v>
      </c>
      <c r="AY835" s="161" t="e">
        <f t="shared" si="574"/>
        <v>#DIV/0!</v>
      </c>
      <c r="AZ835" s="107">
        <f t="shared" si="575"/>
        <v>0</v>
      </c>
      <c r="BA835" s="161" t="e">
        <f t="shared" si="576"/>
        <v>#DIV/0!</v>
      </c>
      <c r="BB835" s="161" t="e">
        <f t="shared" si="577"/>
        <v>#DIV/0!</v>
      </c>
      <c r="BC835" s="161" t="e">
        <f t="shared" si="578"/>
        <v>#DIV/0!</v>
      </c>
      <c r="BD835" s="161" t="e">
        <f t="shared" si="579"/>
        <v>#DIV/0!</v>
      </c>
      <c r="BE835" s="161" t="e">
        <f t="shared" si="580"/>
        <v>#DIV/0!</v>
      </c>
      <c r="BF835" s="107">
        <f t="shared" si="581"/>
        <v>0</v>
      </c>
      <c r="BG835" s="161" t="e">
        <f t="shared" si="582"/>
        <v>#DIV/0!</v>
      </c>
      <c r="BH835" s="161" t="e">
        <f t="shared" si="583"/>
        <v>#DIV/0!</v>
      </c>
      <c r="BI835" s="161" t="e">
        <f t="shared" si="584"/>
        <v>#DIV/0!</v>
      </c>
      <c r="BJ835" s="161" t="e">
        <f t="shared" si="585"/>
        <v>#DIV/0!</v>
      </c>
      <c r="BK835" s="161" t="e">
        <f t="shared" si="586"/>
        <v>#DIV/0!</v>
      </c>
      <c r="BL835" s="107">
        <f t="shared" si="587"/>
        <v>0</v>
      </c>
      <c r="BM835" s="161" t="e">
        <f t="shared" si="588"/>
        <v>#DIV/0!</v>
      </c>
      <c r="BN835" s="161" t="e">
        <f t="shared" si="589"/>
        <v>#DIV/0!</v>
      </c>
      <c r="BO835" s="161" t="e">
        <f t="shared" si="590"/>
        <v>#DIV/0!</v>
      </c>
      <c r="BP835" s="161" t="e">
        <f t="shared" si="591"/>
        <v>#DIV/0!</v>
      </c>
      <c r="BQ835" s="161" t="e">
        <f t="shared" si="592"/>
        <v>#DIV/0!</v>
      </c>
      <c r="BR835" s="107">
        <f t="shared" si="593"/>
        <v>0</v>
      </c>
      <c r="BS835" s="161" t="e">
        <f t="shared" si="594"/>
        <v>#DIV/0!</v>
      </c>
      <c r="BT835" s="161" t="e">
        <f t="shared" si="595"/>
        <v>#DIV/0!</v>
      </c>
      <c r="BU835" s="161" t="e">
        <f t="shared" si="596"/>
        <v>#DIV/0!</v>
      </c>
      <c r="BV835" s="161" t="e">
        <f t="shared" si="597"/>
        <v>#DIV/0!</v>
      </c>
      <c r="BW835" s="161" t="e">
        <f t="shared" si="598"/>
        <v>#DIV/0!</v>
      </c>
      <c r="BX835" s="107">
        <f t="shared" si="599"/>
        <v>0</v>
      </c>
      <c r="BZ835" s="40" t="e">
        <f>VLOOKUP(I835,Lists!$D$2:$D$19,1,FALSE)</f>
        <v>#N/A</v>
      </c>
      <c r="CA835" s="40" t="e">
        <f>VLOOKUP($I835,Blends!$B$2:$B$115,1,FALSE)</f>
        <v>#N/A</v>
      </c>
      <c r="CC835" s="218">
        <f>ROUND(IF($I835="Other HFC Blend",(Z835*$L835*SUMIF(Lists!$E$2:$E$133,'Quarterly Information'!$K835,Exchange_Value)+Z835*$N835*SUMIF(Lists!$E$2:$E$133,'Quarterly Information'!$M835,Exchange_Value)+Z835*$P835*SUMIF(Lists!$E$2:$E$133,'Quarterly Information'!$O835,Exchange_Value)+Z835*$R835*SUMIF(Lists!$E$2:$E$133,'Quarterly Information'!$Q835,Exchange_Value)+Z835*$T835*SUMIF(Lists!$E$2:$E$133,'Quarterly Information'!$S835,Exchange_Value))/1000,Z835*SUMIF(Lists!$E$2:$E$133,$I835,Exchange_Value)/1000),1)</f>
        <v>0</v>
      </c>
      <c r="CD835" s="218">
        <f>ROUND(IF($I835="Other HFC Blend",(AA835*$L835*SUMIF(Lists!$E$2:$E$133,'Quarterly Information'!$K835,Exchange_Value)+AA835*$N835*SUMIF(Lists!$E$2:$E$133,'Quarterly Information'!$M835,Exchange_Value)+AA835*$P835*SUMIF(Lists!$E$2:$E$133,'Quarterly Information'!$O835,Exchange_Value)+AA835*$R835*SUMIF(Lists!$E$2:$E$133,'Quarterly Information'!$Q835,Exchange_Value)+AA835*$T835*SUMIF(Lists!$E$2:$E$133,'Quarterly Information'!$S835,Exchange_Value))/1000,AA835*SUMIF(Lists!$E$2:$E$133,$I835,Exchange_Value)/1000),1)</f>
        <v>0</v>
      </c>
      <c r="CE835" s="218">
        <f>ROUND(IF($I835="Other HFC Blend",(AB835*$L835*SUMIF(Lists!$E$2:$E$133,'Quarterly Information'!$K835,Exchange_Value)+AB835*$N835*SUMIF(Lists!$E$2:$E$133,'Quarterly Information'!$M835,Exchange_Value)+AB835*$P835*SUMIF(Lists!$E$2:$E$133,'Quarterly Information'!$O835,Exchange_Value)+AB835*$R835*SUMIF(Lists!$E$2:$E$133,'Quarterly Information'!$Q835,Exchange_Value)+AB835*$T835*SUMIF(Lists!$E$2:$E$133,'Quarterly Information'!$S835,Exchange_Value))/1000,AB835*SUMIF(Lists!$E$2:$E$133,$I835,Exchange_Value)/1000),1)</f>
        <v>0</v>
      </c>
      <c r="CF835" s="218">
        <f>ROUND(IF($I835="Other HFC Blend",(AC835*$L835*SUMIF(Lists!$E$2:$E$133,'Quarterly Information'!$K835,Exchange_Value)+AC835*$N835*SUMIF(Lists!$E$2:$E$133,'Quarterly Information'!$M835,Exchange_Value)+AC835*$P835*SUMIF(Lists!$E$2:$E$133,'Quarterly Information'!$O835,Exchange_Value)+AC835*$R835*SUMIF(Lists!$E$2:$E$133,'Quarterly Information'!$Q835,Exchange_Value)+AC835*$T835*SUMIF(Lists!$E$2:$E$133,'Quarterly Information'!$S835,Exchange_Value))/1000,AC835*SUMIF(Lists!$E$2:$E$133,$I835,Exchange_Value)/1000),1)</f>
        <v>0</v>
      </c>
      <c r="CG835" s="218">
        <f>ROUND(IF($I835="Other HFC Blend",(AD835*$L835*SUMIF(Lists!$E$2:$E$133,'Quarterly Information'!$K835,Exchange_Value)+AD835*$N835*SUMIF(Lists!$E$2:$E$133,'Quarterly Information'!$M835,Exchange_Value)+AD835*$P835*SUMIF(Lists!$E$2:$E$133,'Quarterly Information'!$O835,Exchange_Value)+AD835*$R835*SUMIF(Lists!$E$2:$E$133,'Quarterly Information'!$Q835,Exchange_Value)+AD835*$T835*SUMIF(Lists!$E$2:$E$133,'Quarterly Information'!$S835,Exchange_Value))/1000,AD835*SUMIF(Lists!$E$2:$E$133,$I835,Exchange_Value)/1000),1)</f>
        <v>0</v>
      </c>
      <c r="CH835" s="218">
        <f>ROUND(IF($I835="Other HFC Blend",(AE835*$L835*SUMIF(Lists!$E$2:$E$133,'Quarterly Information'!$K835,Exchange_Value)+AE835*$N835*SUMIF(Lists!$E$2:$E$133,'Quarterly Information'!$M835,Exchange_Value)+AE835*$P835*SUMIF(Lists!$E$2:$E$133,'Quarterly Information'!$O835,Exchange_Value)+AE835*$R835*SUMIF(Lists!$E$2:$E$133,'Quarterly Information'!$Q835,Exchange_Value)+AE835*$T835*SUMIF(Lists!$E$2:$E$133,'Quarterly Information'!$S835,Exchange_Value))/1000,AE835*SUMIF(Lists!$E$2:$E$133,$I835,Exchange_Value)/1000),1)</f>
        <v>0</v>
      </c>
      <c r="CI835" s="218">
        <f>ROUND(IF($I835="Other HFC Blend",(AF835*$L835*SUMIF(Lists!$E$2:$E$133,'Quarterly Information'!$K835,Exchange_Value)+AF835*$N835*SUMIF(Lists!$E$2:$E$133,'Quarterly Information'!$M835,Exchange_Value)+AF835*$P835*SUMIF(Lists!$E$2:$E$133,'Quarterly Information'!$O835,Exchange_Value)+AF835*$R835*SUMIF(Lists!$E$2:$E$133,'Quarterly Information'!$Q835,Exchange_Value)+AF835*$T835*SUMIF(Lists!$E$2:$E$133,'Quarterly Information'!$S835,Exchange_Value))/1000,AF835*SUMIF(Lists!$E$2:$E$133,$I835,Exchange_Value)/1000),1)</f>
        <v>0</v>
      </c>
    </row>
    <row r="836" spans="1:87" ht="14" x14ac:dyDescent="0.25">
      <c r="A836" s="39">
        <v>794</v>
      </c>
      <c r="B836" s="90" t="str">
        <f t="shared" si="557"/>
        <v/>
      </c>
      <c r="C836" s="159"/>
      <c r="D836" s="91"/>
      <c r="E836" s="174"/>
      <c r="F836" s="92"/>
      <c r="G836" s="93"/>
      <c r="H836" s="94"/>
      <c r="I836" s="92"/>
      <c r="J836" s="200"/>
      <c r="K836" s="210"/>
      <c r="L836" s="95"/>
      <c r="M836" s="92"/>
      <c r="N836" s="95"/>
      <c r="O836" s="92"/>
      <c r="P836" s="95"/>
      <c r="Q836" s="128"/>
      <c r="R836" s="95"/>
      <c r="S836" s="128"/>
      <c r="T836" s="211"/>
      <c r="U836" s="203"/>
      <c r="V836" s="92"/>
      <c r="W836" s="96"/>
      <c r="X836" s="92"/>
      <c r="Y836" s="220"/>
      <c r="Z836" s="226"/>
      <c r="AA836" s="165"/>
      <c r="AB836" s="165"/>
      <c r="AC836" s="165"/>
      <c r="AD836" s="165"/>
      <c r="AE836" s="165"/>
      <c r="AF836" s="168"/>
      <c r="AG836"/>
      <c r="AH836" s="107">
        <f t="shared" si="559"/>
        <v>0</v>
      </c>
      <c r="AI836" s="107">
        <f t="shared" si="560"/>
        <v>0</v>
      </c>
      <c r="AJ836" s="107">
        <f t="shared" si="561"/>
        <v>0</v>
      </c>
      <c r="AK836" s="107">
        <f t="shared" si="562"/>
        <v>0</v>
      </c>
      <c r="AL836" s="107">
        <f t="shared" si="563"/>
        <v>0</v>
      </c>
      <c r="AM836" s="107">
        <f t="shared" si="558"/>
        <v>0</v>
      </c>
      <c r="AO836" s="161" t="e">
        <f t="shared" si="564"/>
        <v>#DIV/0!</v>
      </c>
      <c r="AP836" s="161" t="e">
        <f t="shared" si="565"/>
        <v>#DIV/0!</v>
      </c>
      <c r="AQ836" s="161" t="e">
        <f t="shared" si="566"/>
        <v>#DIV/0!</v>
      </c>
      <c r="AR836" s="161" t="e">
        <f t="shared" si="567"/>
        <v>#DIV/0!</v>
      </c>
      <c r="AS836" s="161" t="e">
        <f t="shared" si="568"/>
        <v>#DIV/0!</v>
      </c>
      <c r="AT836" s="107">
        <f t="shared" si="569"/>
        <v>0</v>
      </c>
      <c r="AU836" s="161" t="e">
        <f t="shared" si="570"/>
        <v>#DIV/0!</v>
      </c>
      <c r="AV836" s="161" t="e">
        <f t="shared" si="571"/>
        <v>#DIV/0!</v>
      </c>
      <c r="AW836" s="161" t="e">
        <f t="shared" si="572"/>
        <v>#DIV/0!</v>
      </c>
      <c r="AX836" s="161" t="e">
        <f t="shared" si="573"/>
        <v>#DIV/0!</v>
      </c>
      <c r="AY836" s="161" t="e">
        <f t="shared" si="574"/>
        <v>#DIV/0!</v>
      </c>
      <c r="AZ836" s="107">
        <f t="shared" si="575"/>
        <v>0</v>
      </c>
      <c r="BA836" s="161" t="e">
        <f t="shared" si="576"/>
        <v>#DIV/0!</v>
      </c>
      <c r="BB836" s="161" t="e">
        <f t="shared" si="577"/>
        <v>#DIV/0!</v>
      </c>
      <c r="BC836" s="161" t="e">
        <f t="shared" si="578"/>
        <v>#DIV/0!</v>
      </c>
      <c r="BD836" s="161" t="e">
        <f t="shared" si="579"/>
        <v>#DIV/0!</v>
      </c>
      <c r="BE836" s="161" t="e">
        <f t="shared" si="580"/>
        <v>#DIV/0!</v>
      </c>
      <c r="BF836" s="107">
        <f t="shared" si="581"/>
        <v>0</v>
      </c>
      <c r="BG836" s="161" t="e">
        <f t="shared" si="582"/>
        <v>#DIV/0!</v>
      </c>
      <c r="BH836" s="161" t="e">
        <f t="shared" si="583"/>
        <v>#DIV/0!</v>
      </c>
      <c r="BI836" s="161" t="e">
        <f t="shared" si="584"/>
        <v>#DIV/0!</v>
      </c>
      <c r="BJ836" s="161" t="e">
        <f t="shared" si="585"/>
        <v>#DIV/0!</v>
      </c>
      <c r="BK836" s="161" t="e">
        <f t="shared" si="586"/>
        <v>#DIV/0!</v>
      </c>
      <c r="BL836" s="107">
        <f t="shared" si="587"/>
        <v>0</v>
      </c>
      <c r="BM836" s="161" t="e">
        <f t="shared" si="588"/>
        <v>#DIV/0!</v>
      </c>
      <c r="BN836" s="161" t="e">
        <f t="shared" si="589"/>
        <v>#DIV/0!</v>
      </c>
      <c r="BO836" s="161" t="e">
        <f t="shared" si="590"/>
        <v>#DIV/0!</v>
      </c>
      <c r="BP836" s="161" t="e">
        <f t="shared" si="591"/>
        <v>#DIV/0!</v>
      </c>
      <c r="BQ836" s="161" t="e">
        <f t="shared" si="592"/>
        <v>#DIV/0!</v>
      </c>
      <c r="BR836" s="107">
        <f t="shared" si="593"/>
        <v>0</v>
      </c>
      <c r="BS836" s="161" t="e">
        <f t="shared" si="594"/>
        <v>#DIV/0!</v>
      </c>
      <c r="BT836" s="161" t="e">
        <f t="shared" si="595"/>
        <v>#DIV/0!</v>
      </c>
      <c r="BU836" s="161" t="e">
        <f t="shared" si="596"/>
        <v>#DIV/0!</v>
      </c>
      <c r="BV836" s="161" t="e">
        <f t="shared" si="597"/>
        <v>#DIV/0!</v>
      </c>
      <c r="BW836" s="161" t="e">
        <f t="shared" si="598"/>
        <v>#DIV/0!</v>
      </c>
      <c r="BX836" s="107">
        <f t="shared" si="599"/>
        <v>0</v>
      </c>
      <c r="BZ836" s="40" t="e">
        <f>VLOOKUP(I836,Lists!$D$2:$D$19,1,FALSE)</f>
        <v>#N/A</v>
      </c>
      <c r="CA836" s="40" t="e">
        <f>VLOOKUP($I836,Blends!$B$2:$B$115,1,FALSE)</f>
        <v>#N/A</v>
      </c>
      <c r="CC836" s="218">
        <f>ROUND(IF($I836="Other HFC Blend",(Z836*$L836*SUMIF(Lists!$E$2:$E$133,'Quarterly Information'!$K836,Exchange_Value)+Z836*$N836*SUMIF(Lists!$E$2:$E$133,'Quarterly Information'!$M836,Exchange_Value)+Z836*$P836*SUMIF(Lists!$E$2:$E$133,'Quarterly Information'!$O836,Exchange_Value)+Z836*$R836*SUMIF(Lists!$E$2:$E$133,'Quarterly Information'!$Q836,Exchange_Value)+Z836*$T836*SUMIF(Lists!$E$2:$E$133,'Quarterly Information'!$S836,Exchange_Value))/1000,Z836*SUMIF(Lists!$E$2:$E$133,$I836,Exchange_Value)/1000),1)</f>
        <v>0</v>
      </c>
      <c r="CD836" s="218">
        <f>ROUND(IF($I836="Other HFC Blend",(AA836*$L836*SUMIF(Lists!$E$2:$E$133,'Quarterly Information'!$K836,Exchange_Value)+AA836*$N836*SUMIF(Lists!$E$2:$E$133,'Quarterly Information'!$M836,Exchange_Value)+AA836*$P836*SUMIF(Lists!$E$2:$E$133,'Quarterly Information'!$O836,Exchange_Value)+AA836*$R836*SUMIF(Lists!$E$2:$E$133,'Quarterly Information'!$Q836,Exchange_Value)+AA836*$T836*SUMIF(Lists!$E$2:$E$133,'Quarterly Information'!$S836,Exchange_Value))/1000,AA836*SUMIF(Lists!$E$2:$E$133,$I836,Exchange_Value)/1000),1)</f>
        <v>0</v>
      </c>
      <c r="CE836" s="218">
        <f>ROUND(IF($I836="Other HFC Blend",(AB836*$L836*SUMIF(Lists!$E$2:$E$133,'Quarterly Information'!$K836,Exchange_Value)+AB836*$N836*SUMIF(Lists!$E$2:$E$133,'Quarterly Information'!$M836,Exchange_Value)+AB836*$P836*SUMIF(Lists!$E$2:$E$133,'Quarterly Information'!$O836,Exchange_Value)+AB836*$R836*SUMIF(Lists!$E$2:$E$133,'Quarterly Information'!$Q836,Exchange_Value)+AB836*$T836*SUMIF(Lists!$E$2:$E$133,'Quarterly Information'!$S836,Exchange_Value))/1000,AB836*SUMIF(Lists!$E$2:$E$133,$I836,Exchange_Value)/1000),1)</f>
        <v>0</v>
      </c>
      <c r="CF836" s="218">
        <f>ROUND(IF($I836="Other HFC Blend",(AC836*$L836*SUMIF(Lists!$E$2:$E$133,'Quarterly Information'!$K836,Exchange_Value)+AC836*$N836*SUMIF(Lists!$E$2:$E$133,'Quarterly Information'!$M836,Exchange_Value)+AC836*$P836*SUMIF(Lists!$E$2:$E$133,'Quarterly Information'!$O836,Exchange_Value)+AC836*$R836*SUMIF(Lists!$E$2:$E$133,'Quarterly Information'!$Q836,Exchange_Value)+AC836*$T836*SUMIF(Lists!$E$2:$E$133,'Quarterly Information'!$S836,Exchange_Value))/1000,AC836*SUMIF(Lists!$E$2:$E$133,$I836,Exchange_Value)/1000),1)</f>
        <v>0</v>
      </c>
      <c r="CG836" s="218">
        <f>ROUND(IF($I836="Other HFC Blend",(AD836*$L836*SUMIF(Lists!$E$2:$E$133,'Quarterly Information'!$K836,Exchange_Value)+AD836*$N836*SUMIF(Lists!$E$2:$E$133,'Quarterly Information'!$M836,Exchange_Value)+AD836*$P836*SUMIF(Lists!$E$2:$E$133,'Quarterly Information'!$O836,Exchange_Value)+AD836*$R836*SUMIF(Lists!$E$2:$E$133,'Quarterly Information'!$Q836,Exchange_Value)+AD836*$T836*SUMIF(Lists!$E$2:$E$133,'Quarterly Information'!$S836,Exchange_Value))/1000,AD836*SUMIF(Lists!$E$2:$E$133,$I836,Exchange_Value)/1000),1)</f>
        <v>0</v>
      </c>
      <c r="CH836" s="218">
        <f>ROUND(IF($I836="Other HFC Blend",(AE836*$L836*SUMIF(Lists!$E$2:$E$133,'Quarterly Information'!$K836,Exchange_Value)+AE836*$N836*SUMIF(Lists!$E$2:$E$133,'Quarterly Information'!$M836,Exchange_Value)+AE836*$P836*SUMIF(Lists!$E$2:$E$133,'Quarterly Information'!$O836,Exchange_Value)+AE836*$R836*SUMIF(Lists!$E$2:$E$133,'Quarterly Information'!$Q836,Exchange_Value)+AE836*$T836*SUMIF(Lists!$E$2:$E$133,'Quarterly Information'!$S836,Exchange_Value))/1000,AE836*SUMIF(Lists!$E$2:$E$133,$I836,Exchange_Value)/1000),1)</f>
        <v>0</v>
      </c>
      <c r="CI836" s="218">
        <f>ROUND(IF($I836="Other HFC Blend",(AF836*$L836*SUMIF(Lists!$E$2:$E$133,'Quarterly Information'!$K836,Exchange_Value)+AF836*$N836*SUMIF(Lists!$E$2:$E$133,'Quarterly Information'!$M836,Exchange_Value)+AF836*$P836*SUMIF(Lists!$E$2:$E$133,'Quarterly Information'!$O836,Exchange_Value)+AF836*$R836*SUMIF(Lists!$E$2:$E$133,'Quarterly Information'!$Q836,Exchange_Value)+AF836*$T836*SUMIF(Lists!$E$2:$E$133,'Quarterly Information'!$S836,Exchange_Value))/1000,AF836*SUMIF(Lists!$E$2:$E$133,$I836,Exchange_Value)/1000),1)</f>
        <v>0</v>
      </c>
    </row>
    <row r="837" spans="1:87" ht="14" x14ac:dyDescent="0.25">
      <c r="A837" s="39">
        <v>795</v>
      </c>
      <c r="B837" s="90" t="str">
        <f t="shared" si="557"/>
        <v/>
      </c>
      <c r="C837" s="159"/>
      <c r="D837" s="91"/>
      <c r="E837" s="174"/>
      <c r="F837" s="92"/>
      <c r="G837" s="93"/>
      <c r="H837" s="94"/>
      <c r="I837" s="92"/>
      <c r="J837" s="200"/>
      <c r="K837" s="210"/>
      <c r="L837" s="95"/>
      <c r="M837" s="92"/>
      <c r="N837" s="95"/>
      <c r="O837" s="92"/>
      <c r="P837" s="95"/>
      <c r="Q837" s="128"/>
      <c r="R837" s="95"/>
      <c r="S837" s="128"/>
      <c r="T837" s="211"/>
      <c r="U837" s="203"/>
      <c r="V837" s="92"/>
      <c r="W837" s="96"/>
      <c r="X837" s="92"/>
      <c r="Y837" s="220"/>
      <c r="Z837" s="226"/>
      <c r="AA837" s="165"/>
      <c r="AB837" s="165"/>
      <c r="AC837" s="165"/>
      <c r="AD837" s="165"/>
      <c r="AE837" s="165"/>
      <c r="AF837" s="168"/>
      <c r="AG837"/>
      <c r="AH837" s="107">
        <f t="shared" si="559"/>
        <v>0</v>
      </c>
      <c r="AI837" s="107">
        <f t="shared" si="560"/>
        <v>0</v>
      </c>
      <c r="AJ837" s="107">
        <f t="shared" si="561"/>
        <v>0</v>
      </c>
      <c r="AK837" s="107">
        <f t="shared" si="562"/>
        <v>0</v>
      </c>
      <c r="AL837" s="107">
        <f t="shared" si="563"/>
        <v>0</v>
      </c>
      <c r="AM837" s="107">
        <f t="shared" si="558"/>
        <v>0</v>
      </c>
      <c r="AO837" s="161" t="e">
        <f t="shared" si="564"/>
        <v>#DIV/0!</v>
      </c>
      <c r="AP837" s="161" t="e">
        <f t="shared" si="565"/>
        <v>#DIV/0!</v>
      </c>
      <c r="AQ837" s="161" t="e">
        <f t="shared" si="566"/>
        <v>#DIV/0!</v>
      </c>
      <c r="AR837" s="161" t="e">
        <f t="shared" si="567"/>
        <v>#DIV/0!</v>
      </c>
      <c r="AS837" s="161" t="e">
        <f t="shared" si="568"/>
        <v>#DIV/0!</v>
      </c>
      <c r="AT837" s="107">
        <f t="shared" si="569"/>
        <v>0</v>
      </c>
      <c r="AU837" s="161" t="e">
        <f t="shared" si="570"/>
        <v>#DIV/0!</v>
      </c>
      <c r="AV837" s="161" t="e">
        <f t="shared" si="571"/>
        <v>#DIV/0!</v>
      </c>
      <c r="AW837" s="161" t="e">
        <f t="shared" si="572"/>
        <v>#DIV/0!</v>
      </c>
      <c r="AX837" s="161" t="e">
        <f t="shared" si="573"/>
        <v>#DIV/0!</v>
      </c>
      <c r="AY837" s="161" t="e">
        <f t="shared" si="574"/>
        <v>#DIV/0!</v>
      </c>
      <c r="AZ837" s="107">
        <f t="shared" si="575"/>
        <v>0</v>
      </c>
      <c r="BA837" s="161" t="e">
        <f t="shared" si="576"/>
        <v>#DIV/0!</v>
      </c>
      <c r="BB837" s="161" t="e">
        <f t="shared" si="577"/>
        <v>#DIV/0!</v>
      </c>
      <c r="BC837" s="161" t="e">
        <f t="shared" si="578"/>
        <v>#DIV/0!</v>
      </c>
      <c r="BD837" s="161" t="e">
        <f t="shared" si="579"/>
        <v>#DIV/0!</v>
      </c>
      <c r="BE837" s="161" t="e">
        <f t="shared" si="580"/>
        <v>#DIV/0!</v>
      </c>
      <c r="BF837" s="107">
        <f t="shared" si="581"/>
        <v>0</v>
      </c>
      <c r="BG837" s="161" t="e">
        <f t="shared" si="582"/>
        <v>#DIV/0!</v>
      </c>
      <c r="BH837" s="161" t="e">
        <f t="shared" si="583"/>
        <v>#DIV/0!</v>
      </c>
      <c r="BI837" s="161" t="e">
        <f t="shared" si="584"/>
        <v>#DIV/0!</v>
      </c>
      <c r="BJ837" s="161" t="e">
        <f t="shared" si="585"/>
        <v>#DIV/0!</v>
      </c>
      <c r="BK837" s="161" t="e">
        <f t="shared" si="586"/>
        <v>#DIV/0!</v>
      </c>
      <c r="BL837" s="107">
        <f t="shared" si="587"/>
        <v>0</v>
      </c>
      <c r="BM837" s="161" t="e">
        <f t="shared" si="588"/>
        <v>#DIV/0!</v>
      </c>
      <c r="BN837" s="161" t="e">
        <f t="shared" si="589"/>
        <v>#DIV/0!</v>
      </c>
      <c r="BO837" s="161" t="e">
        <f t="shared" si="590"/>
        <v>#DIV/0!</v>
      </c>
      <c r="BP837" s="161" t="e">
        <f t="shared" si="591"/>
        <v>#DIV/0!</v>
      </c>
      <c r="BQ837" s="161" t="e">
        <f t="shared" si="592"/>
        <v>#DIV/0!</v>
      </c>
      <c r="BR837" s="107">
        <f t="shared" si="593"/>
        <v>0</v>
      </c>
      <c r="BS837" s="161" t="e">
        <f t="shared" si="594"/>
        <v>#DIV/0!</v>
      </c>
      <c r="BT837" s="161" t="e">
        <f t="shared" si="595"/>
        <v>#DIV/0!</v>
      </c>
      <c r="BU837" s="161" t="e">
        <f t="shared" si="596"/>
        <v>#DIV/0!</v>
      </c>
      <c r="BV837" s="161" t="e">
        <f t="shared" si="597"/>
        <v>#DIV/0!</v>
      </c>
      <c r="BW837" s="161" t="e">
        <f t="shared" si="598"/>
        <v>#DIV/0!</v>
      </c>
      <c r="BX837" s="107">
        <f t="shared" si="599"/>
        <v>0</v>
      </c>
      <c r="BZ837" s="40" t="e">
        <f>VLOOKUP(I837,Lists!$D$2:$D$19,1,FALSE)</f>
        <v>#N/A</v>
      </c>
      <c r="CA837" s="40" t="e">
        <f>VLOOKUP($I837,Blends!$B$2:$B$115,1,FALSE)</f>
        <v>#N/A</v>
      </c>
      <c r="CC837" s="218">
        <f>ROUND(IF($I837="Other HFC Blend",(Z837*$L837*SUMIF(Lists!$E$2:$E$133,'Quarterly Information'!$K837,Exchange_Value)+Z837*$N837*SUMIF(Lists!$E$2:$E$133,'Quarterly Information'!$M837,Exchange_Value)+Z837*$P837*SUMIF(Lists!$E$2:$E$133,'Quarterly Information'!$O837,Exchange_Value)+Z837*$R837*SUMIF(Lists!$E$2:$E$133,'Quarterly Information'!$Q837,Exchange_Value)+Z837*$T837*SUMIF(Lists!$E$2:$E$133,'Quarterly Information'!$S837,Exchange_Value))/1000,Z837*SUMIF(Lists!$E$2:$E$133,$I837,Exchange_Value)/1000),1)</f>
        <v>0</v>
      </c>
      <c r="CD837" s="218">
        <f>ROUND(IF($I837="Other HFC Blend",(AA837*$L837*SUMIF(Lists!$E$2:$E$133,'Quarterly Information'!$K837,Exchange_Value)+AA837*$N837*SUMIF(Lists!$E$2:$E$133,'Quarterly Information'!$M837,Exchange_Value)+AA837*$P837*SUMIF(Lists!$E$2:$E$133,'Quarterly Information'!$O837,Exchange_Value)+AA837*$R837*SUMIF(Lists!$E$2:$E$133,'Quarterly Information'!$Q837,Exchange_Value)+AA837*$T837*SUMIF(Lists!$E$2:$E$133,'Quarterly Information'!$S837,Exchange_Value))/1000,AA837*SUMIF(Lists!$E$2:$E$133,$I837,Exchange_Value)/1000),1)</f>
        <v>0</v>
      </c>
      <c r="CE837" s="218">
        <f>ROUND(IF($I837="Other HFC Blend",(AB837*$L837*SUMIF(Lists!$E$2:$E$133,'Quarterly Information'!$K837,Exchange_Value)+AB837*$N837*SUMIF(Lists!$E$2:$E$133,'Quarterly Information'!$M837,Exchange_Value)+AB837*$P837*SUMIF(Lists!$E$2:$E$133,'Quarterly Information'!$O837,Exchange_Value)+AB837*$R837*SUMIF(Lists!$E$2:$E$133,'Quarterly Information'!$Q837,Exchange_Value)+AB837*$T837*SUMIF(Lists!$E$2:$E$133,'Quarterly Information'!$S837,Exchange_Value))/1000,AB837*SUMIF(Lists!$E$2:$E$133,$I837,Exchange_Value)/1000),1)</f>
        <v>0</v>
      </c>
      <c r="CF837" s="218">
        <f>ROUND(IF($I837="Other HFC Blend",(AC837*$L837*SUMIF(Lists!$E$2:$E$133,'Quarterly Information'!$K837,Exchange_Value)+AC837*$N837*SUMIF(Lists!$E$2:$E$133,'Quarterly Information'!$M837,Exchange_Value)+AC837*$P837*SUMIF(Lists!$E$2:$E$133,'Quarterly Information'!$O837,Exchange_Value)+AC837*$R837*SUMIF(Lists!$E$2:$E$133,'Quarterly Information'!$Q837,Exchange_Value)+AC837*$T837*SUMIF(Lists!$E$2:$E$133,'Quarterly Information'!$S837,Exchange_Value))/1000,AC837*SUMIF(Lists!$E$2:$E$133,$I837,Exchange_Value)/1000),1)</f>
        <v>0</v>
      </c>
      <c r="CG837" s="218">
        <f>ROUND(IF($I837="Other HFC Blend",(AD837*$L837*SUMIF(Lists!$E$2:$E$133,'Quarterly Information'!$K837,Exchange_Value)+AD837*$N837*SUMIF(Lists!$E$2:$E$133,'Quarterly Information'!$M837,Exchange_Value)+AD837*$P837*SUMIF(Lists!$E$2:$E$133,'Quarterly Information'!$O837,Exchange_Value)+AD837*$R837*SUMIF(Lists!$E$2:$E$133,'Quarterly Information'!$Q837,Exchange_Value)+AD837*$T837*SUMIF(Lists!$E$2:$E$133,'Quarterly Information'!$S837,Exchange_Value))/1000,AD837*SUMIF(Lists!$E$2:$E$133,$I837,Exchange_Value)/1000),1)</f>
        <v>0</v>
      </c>
      <c r="CH837" s="218">
        <f>ROUND(IF($I837="Other HFC Blend",(AE837*$L837*SUMIF(Lists!$E$2:$E$133,'Quarterly Information'!$K837,Exchange_Value)+AE837*$N837*SUMIF(Lists!$E$2:$E$133,'Quarterly Information'!$M837,Exchange_Value)+AE837*$P837*SUMIF(Lists!$E$2:$E$133,'Quarterly Information'!$O837,Exchange_Value)+AE837*$R837*SUMIF(Lists!$E$2:$E$133,'Quarterly Information'!$Q837,Exchange_Value)+AE837*$T837*SUMIF(Lists!$E$2:$E$133,'Quarterly Information'!$S837,Exchange_Value))/1000,AE837*SUMIF(Lists!$E$2:$E$133,$I837,Exchange_Value)/1000),1)</f>
        <v>0</v>
      </c>
      <c r="CI837" s="218">
        <f>ROUND(IF($I837="Other HFC Blend",(AF837*$L837*SUMIF(Lists!$E$2:$E$133,'Quarterly Information'!$K837,Exchange_Value)+AF837*$N837*SUMIF(Lists!$E$2:$E$133,'Quarterly Information'!$M837,Exchange_Value)+AF837*$P837*SUMIF(Lists!$E$2:$E$133,'Quarterly Information'!$O837,Exchange_Value)+AF837*$R837*SUMIF(Lists!$E$2:$E$133,'Quarterly Information'!$Q837,Exchange_Value)+AF837*$T837*SUMIF(Lists!$E$2:$E$133,'Quarterly Information'!$S837,Exchange_Value))/1000,AF837*SUMIF(Lists!$E$2:$E$133,$I837,Exchange_Value)/1000),1)</f>
        <v>0</v>
      </c>
    </row>
    <row r="838" spans="1:87" ht="14" x14ac:dyDescent="0.25">
      <c r="A838" s="39">
        <v>796</v>
      </c>
      <c r="B838" s="90" t="str">
        <f t="shared" si="557"/>
        <v/>
      </c>
      <c r="C838" s="159"/>
      <c r="D838" s="91"/>
      <c r="E838" s="174"/>
      <c r="F838" s="92"/>
      <c r="G838" s="93"/>
      <c r="H838" s="94"/>
      <c r="I838" s="92"/>
      <c r="J838" s="200"/>
      <c r="K838" s="210"/>
      <c r="L838" s="95"/>
      <c r="M838" s="92"/>
      <c r="N838" s="95"/>
      <c r="O838" s="92"/>
      <c r="P838" s="95"/>
      <c r="Q838" s="128"/>
      <c r="R838" s="95"/>
      <c r="S838" s="128"/>
      <c r="T838" s="211"/>
      <c r="U838" s="203"/>
      <c r="V838" s="92"/>
      <c r="W838" s="96"/>
      <c r="X838" s="92"/>
      <c r="Y838" s="220"/>
      <c r="Z838" s="226"/>
      <c r="AA838" s="165"/>
      <c r="AB838" s="165"/>
      <c r="AC838" s="165"/>
      <c r="AD838" s="165"/>
      <c r="AE838" s="165"/>
      <c r="AF838" s="168"/>
      <c r="AG838"/>
      <c r="AH838" s="107">
        <f t="shared" si="559"/>
        <v>0</v>
      </c>
      <c r="AI838" s="107">
        <f t="shared" si="560"/>
        <v>0</v>
      </c>
      <c r="AJ838" s="107">
        <f t="shared" si="561"/>
        <v>0</v>
      </c>
      <c r="AK838" s="107">
        <f t="shared" si="562"/>
        <v>0</v>
      </c>
      <c r="AL838" s="107">
        <f t="shared" si="563"/>
        <v>0</v>
      </c>
      <c r="AM838" s="107">
        <f t="shared" si="558"/>
        <v>0</v>
      </c>
      <c r="AO838" s="161" t="e">
        <f t="shared" si="564"/>
        <v>#DIV/0!</v>
      </c>
      <c r="AP838" s="161" t="e">
        <f t="shared" si="565"/>
        <v>#DIV/0!</v>
      </c>
      <c r="AQ838" s="161" t="e">
        <f t="shared" si="566"/>
        <v>#DIV/0!</v>
      </c>
      <c r="AR838" s="161" t="e">
        <f t="shared" si="567"/>
        <v>#DIV/0!</v>
      </c>
      <c r="AS838" s="161" t="e">
        <f t="shared" si="568"/>
        <v>#DIV/0!</v>
      </c>
      <c r="AT838" s="107">
        <f t="shared" si="569"/>
        <v>0</v>
      </c>
      <c r="AU838" s="161" t="e">
        <f t="shared" si="570"/>
        <v>#DIV/0!</v>
      </c>
      <c r="AV838" s="161" t="e">
        <f t="shared" si="571"/>
        <v>#DIV/0!</v>
      </c>
      <c r="AW838" s="161" t="e">
        <f t="shared" si="572"/>
        <v>#DIV/0!</v>
      </c>
      <c r="AX838" s="161" t="e">
        <f t="shared" si="573"/>
        <v>#DIV/0!</v>
      </c>
      <c r="AY838" s="161" t="e">
        <f t="shared" si="574"/>
        <v>#DIV/0!</v>
      </c>
      <c r="AZ838" s="107">
        <f t="shared" si="575"/>
        <v>0</v>
      </c>
      <c r="BA838" s="161" t="e">
        <f t="shared" si="576"/>
        <v>#DIV/0!</v>
      </c>
      <c r="BB838" s="161" t="e">
        <f t="shared" si="577"/>
        <v>#DIV/0!</v>
      </c>
      <c r="BC838" s="161" t="e">
        <f t="shared" si="578"/>
        <v>#DIV/0!</v>
      </c>
      <c r="BD838" s="161" t="e">
        <f t="shared" si="579"/>
        <v>#DIV/0!</v>
      </c>
      <c r="BE838" s="161" t="e">
        <f t="shared" si="580"/>
        <v>#DIV/0!</v>
      </c>
      <c r="BF838" s="107">
        <f t="shared" si="581"/>
        <v>0</v>
      </c>
      <c r="BG838" s="161" t="e">
        <f t="shared" si="582"/>
        <v>#DIV/0!</v>
      </c>
      <c r="BH838" s="161" t="e">
        <f t="shared" si="583"/>
        <v>#DIV/0!</v>
      </c>
      <c r="BI838" s="161" t="e">
        <f t="shared" si="584"/>
        <v>#DIV/0!</v>
      </c>
      <c r="BJ838" s="161" t="e">
        <f t="shared" si="585"/>
        <v>#DIV/0!</v>
      </c>
      <c r="BK838" s="161" t="e">
        <f t="shared" si="586"/>
        <v>#DIV/0!</v>
      </c>
      <c r="BL838" s="107">
        <f t="shared" si="587"/>
        <v>0</v>
      </c>
      <c r="BM838" s="161" t="e">
        <f t="shared" si="588"/>
        <v>#DIV/0!</v>
      </c>
      <c r="BN838" s="161" t="e">
        <f t="shared" si="589"/>
        <v>#DIV/0!</v>
      </c>
      <c r="BO838" s="161" t="e">
        <f t="shared" si="590"/>
        <v>#DIV/0!</v>
      </c>
      <c r="BP838" s="161" t="e">
        <f t="shared" si="591"/>
        <v>#DIV/0!</v>
      </c>
      <c r="BQ838" s="161" t="e">
        <f t="shared" si="592"/>
        <v>#DIV/0!</v>
      </c>
      <c r="BR838" s="107">
        <f t="shared" si="593"/>
        <v>0</v>
      </c>
      <c r="BS838" s="161" t="e">
        <f t="shared" si="594"/>
        <v>#DIV/0!</v>
      </c>
      <c r="BT838" s="161" t="e">
        <f t="shared" si="595"/>
        <v>#DIV/0!</v>
      </c>
      <c r="BU838" s="161" t="e">
        <f t="shared" si="596"/>
        <v>#DIV/0!</v>
      </c>
      <c r="BV838" s="161" t="e">
        <f t="shared" si="597"/>
        <v>#DIV/0!</v>
      </c>
      <c r="BW838" s="161" t="e">
        <f t="shared" si="598"/>
        <v>#DIV/0!</v>
      </c>
      <c r="BX838" s="107">
        <f t="shared" si="599"/>
        <v>0</v>
      </c>
      <c r="BZ838" s="40" t="e">
        <f>VLOOKUP(I838,Lists!$D$2:$D$19,1,FALSE)</f>
        <v>#N/A</v>
      </c>
      <c r="CA838" s="40" t="e">
        <f>VLOOKUP($I838,Blends!$B$2:$B$115,1,FALSE)</f>
        <v>#N/A</v>
      </c>
      <c r="CC838" s="218">
        <f>ROUND(IF($I838="Other HFC Blend",(Z838*$L838*SUMIF(Lists!$E$2:$E$133,'Quarterly Information'!$K838,Exchange_Value)+Z838*$N838*SUMIF(Lists!$E$2:$E$133,'Quarterly Information'!$M838,Exchange_Value)+Z838*$P838*SUMIF(Lists!$E$2:$E$133,'Quarterly Information'!$O838,Exchange_Value)+Z838*$R838*SUMIF(Lists!$E$2:$E$133,'Quarterly Information'!$Q838,Exchange_Value)+Z838*$T838*SUMIF(Lists!$E$2:$E$133,'Quarterly Information'!$S838,Exchange_Value))/1000,Z838*SUMIF(Lists!$E$2:$E$133,$I838,Exchange_Value)/1000),1)</f>
        <v>0</v>
      </c>
      <c r="CD838" s="218">
        <f>ROUND(IF($I838="Other HFC Blend",(AA838*$L838*SUMIF(Lists!$E$2:$E$133,'Quarterly Information'!$K838,Exchange_Value)+AA838*$N838*SUMIF(Lists!$E$2:$E$133,'Quarterly Information'!$M838,Exchange_Value)+AA838*$P838*SUMIF(Lists!$E$2:$E$133,'Quarterly Information'!$O838,Exchange_Value)+AA838*$R838*SUMIF(Lists!$E$2:$E$133,'Quarterly Information'!$Q838,Exchange_Value)+AA838*$T838*SUMIF(Lists!$E$2:$E$133,'Quarterly Information'!$S838,Exchange_Value))/1000,AA838*SUMIF(Lists!$E$2:$E$133,$I838,Exchange_Value)/1000),1)</f>
        <v>0</v>
      </c>
      <c r="CE838" s="218">
        <f>ROUND(IF($I838="Other HFC Blend",(AB838*$L838*SUMIF(Lists!$E$2:$E$133,'Quarterly Information'!$K838,Exchange_Value)+AB838*$N838*SUMIF(Lists!$E$2:$E$133,'Quarterly Information'!$M838,Exchange_Value)+AB838*$P838*SUMIF(Lists!$E$2:$E$133,'Quarterly Information'!$O838,Exchange_Value)+AB838*$R838*SUMIF(Lists!$E$2:$E$133,'Quarterly Information'!$Q838,Exchange_Value)+AB838*$T838*SUMIF(Lists!$E$2:$E$133,'Quarterly Information'!$S838,Exchange_Value))/1000,AB838*SUMIF(Lists!$E$2:$E$133,$I838,Exchange_Value)/1000),1)</f>
        <v>0</v>
      </c>
      <c r="CF838" s="218">
        <f>ROUND(IF($I838="Other HFC Blend",(AC838*$L838*SUMIF(Lists!$E$2:$E$133,'Quarterly Information'!$K838,Exchange_Value)+AC838*$N838*SUMIF(Lists!$E$2:$E$133,'Quarterly Information'!$M838,Exchange_Value)+AC838*$P838*SUMIF(Lists!$E$2:$E$133,'Quarterly Information'!$O838,Exchange_Value)+AC838*$R838*SUMIF(Lists!$E$2:$E$133,'Quarterly Information'!$Q838,Exchange_Value)+AC838*$T838*SUMIF(Lists!$E$2:$E$133,'Quarterly Information'!$S838,Exchange_Value))/1000,AC838*SUMIF(Lists!$E$2:$E$133,$I838,Exchange_Value)/1000),1)</f>
        <v>0</v>
      </c>
      <c r="CG838" s="218">
        <f>ROUND(IF($I838="Other HFC Blend",(AD838*$L838*SUMIF(Lists!$E$2:$E$133,'Quarterly Information'!$K838,Exchange_Value)+AD838*$N838*SUMIF(Lists!$E$2:$E$133,'Quarterly Information'!$M838,Exchange_Value)+AD838*$P838*SUMIF(Lists!$E$2:$E$133,'Quarterly Information'!$O838,Exchange_Value)+AD838*$R838*SUMIF(Lists!$E$2:$E$133,'Quarterly Information'!$Q838,Exchange_Value)+AD838*$T838*SUMIF(Lists!$E$2:$E$133,'Quarterly Information'!$S838,Exchange_Value))/1000,AD838*SUMIF(Lists!$E$2:$E$133,$I838,Exchange_Value)/1000),1)</f>
        <v>0</v>
      </c>
      <c r="CH838" s="218">
        <f>ROUND(IF($I838="Other HFC Blend",(AE838*$L838*SUMIF(Lists!$E$2:$E$133,'Quarterly Information'!$K838,Exchange_Value)+AE838*$N838*SUMIF(Lists!$E$2:$E$133,'Quarterly Information'!$M838,Exchange_Value)+AE838*$P838*SUMIF(Lists!$E$2:$E$133,'Quarterly Information'!$O838,Exchange_Value)+AE838*$R838*SUMIF(Lists!$E$2:$E$133,'Quarterly Information'!$Q838,Exchange_Value)+AE838*$T838*SUMIF(Lists!$E$2:$E$133,'Quarterly Information'!$S838,Exchange_Value))/1000,AE838*SUMIF(Lists!$E$2:$E$133,$I838,Exchange_Value)/1000),1)</f>
        <v>0</v>
      </c>
      <c r="CI838" s="218">
        <f>ROUND(IF($I838="Other HFC Blend",(AF838*$L838*SUMIF(Lists!$E$2:$E$133,'Quarterly Information'!$K838,Exchange_Value)+AF838*$N838*SUMIF(Lists!$E$2:$E$133,'Quarterly Information'!$M838,Exchange_Value)+AF838*$P838*SUMIF(Lists!$E$2:$E$133,'Quarterly Information'!$O838,Exchange_Value)+AF838*$R838*SUMIF(Lists!$E$2:$E$133,'Quarterly Information'!$Q838,Exchange_Value)+AF838*$T838*SUMIF(Lists!$E$2:$E$133,'Quarterly Information'!$S838,Exchange_Value))/1000,AF838*SUMIF(Lists!$E$2:$E$133,$I838,Exchange_Value)/1000),1)</f>
        <v>0</v>
      </c>
    </row>
    <row r="839" spans="1:87" ht="14" x14ac:dyDescent="0.25">
      <c r="A839" s="39">
        <v>797</v>
      </c>
      <c r="B839" s="90" t="str">
        <f t="shared" si="557"/>
        <v/>
      </c>
      <c r="C839" s="159"/>
      <c r="D839" s="91"/>
      <c r="E839" s="174"/>
      <c r="F839" s="92"/>
      <c r="G839" s="93"/>
      <c r="H839" s="94"/>
      <c r="I839" s="92"/>
      <c r="J839" s="200"/>
      <c r="K839" s="210"/>
      <c r="L839" s="95"/>
      <c r="M839" s="92"/>
      <c r="N839" s="95"/>
      <c r="O839" s="92"/>
      <c r="P839" s="95"/>
      <c r="Q839" s="128"/>
      <c r="R839" s="95"/>
      <c r="S839" s="128"/>
      <c r="T839" s="211"/>
      <c r="U839" s="203"/>
      <c r="V839" s="92"/>
      <c r="W839" s="96"/>
      <c r="X839" s="92"/>
      <c r="Y839" s="220"/>
      <c r="Z839" s="226"/>
      <c r="AA839" s="165"/>
      <c r="AB839" s="165"/>
      <c r="AC839" s="165"/>
      <c r="AD839" s="165"/>
      <c r="AE839" s="165"/>
      <c r="AF839" s="168"/>
      <c r="AG839"/>
      <c r="AH839" s="107">
        <f t="shared" si="559"/>
        <v>0</v>
      </c>
      <c r="AI839" s="107">
        <f t="shared" si="560"/>
        <v>0</v>
      </c>
      <c r="AJ839" s="107">
        <f t="shared" si="561"/>
        <v>0</v>
      </c>
      <c r="AK839" s="107">
        <f t="shared" si="562"/>
        <v>0</v>
      </c>
      <c r="AL839" s="107">
        <f t="shared" si="563"/>
        <v>0</v>
      </c>
      <c r="AM839" s="107">
        <f t="shared" si="558"/>
        <v>0</v>
      </c>
      <c r="AO839" s="161" t="e">
        <f t="shared" si="564"/>
        <v>#DIV/0!</v>
      </c>
      <c r="AP839" s="161" t="e">
        <f t="shared" si="565"/>
        <v>#DIV/0!</v>
      </c>
      <c r="AQ839" s="161" t="e">
        <f t="shared" si="566"/>
        <v>#DIV/0!</v>
      </c>
      <c r="AR839" s="161" t="e">
        <f t="shared" si="567"/>
        <v>#DIV/0!</v>
      </c>
      <c r="AS839" s="161" t="e">
        <f t="shared" si="568"/>
        <v>#DIV/0!</v>
      </c>
      <c r="AT839" s="107">
        <f t="shared" si="569"/>
        <v>0</v>
      </c>
      <c r="AU839" s="161" t="e">
        <f t="shared" si="570"/>
        <v>#DIV/0!</v>
      </c>
      <c r="AV839" s="161" t="e">
        <f t="shared" si="571"/>
        <v>#DIV/0!</v>
      </c>
      <c r="AW839" s="161" t="e">
        <f t="shared" si="572"/>
        <v>#DIV/0!</v>
      </c>
      <c r="AX839" s="161" t="e">
        <f t="shared" si="573"/>
        <v>#DIV/0!</v>
      </c>
      <c r="AY839" s="161" t="e">
        <f t="shared" si="574"/>
        <v>#DIV/0!</v>
      </c>
      <c r="AZ839" s="107">
        <f t="shared" si="575"/>
        <v>0</v>
      </c>
      <c r="BA839" s="161" t="e">
        <f t="shared" si="576"/>
        <v>#DIV/0!</v>
      </c>
      <c r="BB839" s="161" t="e">
        <f t="shared" si="577"/>
        <v>#DIV/0!</v>
      </c>
      <c r="BC839" s="161" t="e">
        <f t="shared" si="578"/>
        <v>#DIV/0!</v>
      </c>
      <c r="BD839" s="161" t="e">
        <f t="shared" si="579"/>
        <v>#DIV/0!</v>
      </c>
      <c r="BE839" s="161" t="e">
        <f t="shared" si="580"/>
        <v>#DIV/0!</v>
      </c>
      <c r="BF839" s="107">
        <f t="shared" si="581"/>
        <v>0</v>
      </c>
      <c r="BG839" s="161" t="e">
        <f t="shared" si="582"/>
        <v>#DIV/0!</v>
      </c>
      <c r="BH839" s="161" t="e">
        <f t="shared" si="583"/>
        <v>#DIV/0!</v>
      </c>
      <c r="BI839" s="161" t="e">
        <f t="shared" si="584"/>
        <v>#DIV/0!</v>
      </c>
      <c r="BJ839" s="161" t="e">
        <f t="shared" si="585"/>
        <v>#DIV/0!</v>
      </c>
      <c r="BK839" s="161" t="e">
        <f t="shared" si="586"/>
        <v>#DIV/0!</v>
      </c>
      <c r="BL839" s="107">
        <f t="shared" si="587"/>
        <v>0</v>
      </c>
      <c r="BM839" s="161" t="e">
        <f t="shared" si="588"/>
        <v>#DIV/0!</v>
      </c>
      <c r="BN839" s="161" t="e">
        <f t="shared" si="589"/>
        <v>#DIV/0!</v>
      </c>
      <c r="BO839" s="161" t="e">
        <f t="shared" si="590"/>
        <v>#DIV/0!</v>
      </c>
      <c r="BP839" s="161" t="e">
        <f t="shared" si="591"/>
        <v>#DIV/0!</v>
      </c>
      <c r="BQ839" s="161" t="e">
        <f t="shared" si="592"/>
        <v>#DIV/0!</v>
      </c>
      <c r="BR839" s="107">
        <f t="shared" si="593"/>
        <v>0</v>
      </c>
      <c r="BS839" s="161" t="e">
        <f t="shared" si="594"/>
        <v>#DIV/0!</v>
      </c>
      <c r="BT839" s="161" t="e">
        <f t="shared" si="595"/>
        <v>#DIV/0!</v>
      </c>
      <c r="BU839" s="161" t="e">
        <f t="shared" si="596"/>
        <v>#DIV/0!</v>
      </c>
      <c r="BV839" s="161" t="e">
        <f t="shared" si="597"/>
        <v>#DIV/0!</v>
      </c>
      <c r="BW839" s="161" t="e">
        <f t="shared" si="598"/>
        <v>#DIV/0!</v>
      </c>
      <c r="BX839" s="107">
        <f t="shared" si="599"/>
        <v>0</v>
      </c>
      <c r="BZ839" s="40" t="e">
        <f>VLOOKUP(I839,Lists!$D$2:$D$19,1,FALSE)</f>
        <v>#N/A</v>
      </c>
      <c r="CA839" s="40" t="e">
        <f>VLOOKUP($I839,Blends!$B$2:$B$115,1,FALSE)</f>
        <v>#N/A</v>
      </c>
      <c r="CC839" s="218">
        <f>ROUND(IF($I839="Other HFC Blend",(Z839*$L839*SUMIF(Lists!$E$2:$E$133,'Quarterly Information'!$K839,Exchange_Value)+Z839*$N839*SUMIF(Lists!$E$2:$E$133,'Quarterly Information'!$M839,Exchange_Value)+Z839*$P839*SUMIF(Lists!$E$2:$E$133,'Quarterly Information'!$O839,Exchange_Value)+Z839*$R839*SUMIF(Lists!$E$2:$E$133,'Quarterly Information'!$Q839,Exchange_Value)+Z839*$T839*SUMIF(Lists!$E$2:$E$133,'Quarterly Information'!$S839,Exchange_Value))/1000,Z839*SUMIF(Lists!$E$2:$E$133,$I839,Exchange_Value)/1000),1)</f>
        <v>0</v>
      </c>
      <c r="CD839" s="218">
        <f>ROUND(IF($I839="Other HFC Blend",(AA839*$L839*SUMIF(Lists!$E$2:$E$133,'Quarterly Information'!$K839,Exchange_Value)+AA839*$N839*SUMIF(Lists!$E$2:$E$133,'Quarterly Information'!$M839,Exchange_Value)+AA839*$P839*SUMIF(Lists!$E$2:$E$133,'Quarterly Information'!$O839,Exchange_Value)+AA839*$R839*SUMIF(Lists!$E$2:$E$133,'Quarterly Information'!$Q839,Exchange_Value)+AA839*$T839*SUMIF(Lists!$E$2:$E$133,'Quarterly Information'!$S839,Exchange_Value))/1000,AA839*SUMIF(Lists!$E$2:$E$133,$I839,Exchange_Value)/1000),1)</f>
        <v>0</v>
      </c>
      <c r="CE839" s="218">
        <f>ROUND(IF($I839="Other HFC Blend",(AB839*$L839*SUMIF(Lists!$E$2:$E$133,'Quarterly Information'!$K839,Exchange_Value)+AB839*$N839*SUMIF(Lists!$E$2:$E$133,'Quarterly Information'!$M839,Exchange_Value)+AB839*$P839*SUMIF(Lists!$E$2:$E$133,'Quarterly Information'!$O839,Exchange_Value)+AB839*$R839*SUMIF(Lists!$E$2:$E$133,'Quarterly Information'!$Q839,Exchange_Value)+AB839*$T839*SUMIF(Lists!$E$2:$E$133,'Quarterly Information'!$S839,Exchange_Value))/1000,AB839*SUMIF(Lists!$E$2:$E$133,$I839,Exchange_Value)/1000),1)</f>
        <v>0</v>
      </c>
      <c r="CF839" s="218">
        <f>ROUND(IF($I839="Other HFC Blend",(AC839*$L839*SUMIF(Lists!$E$2:$E$133,'Quarterly Information'!$K839,Exchange_Value)+AC839*$N839*SUMIF(Lists!$E$2:$E$133,'Quarterly Information'!$M839,Exchange_Value)+AC839*$P839*SUMIF(Lists!$E$2:$E$133,'Quarterly Information'!$O839,Exchange_Value)+AC839*$R839*SUMIF(Lists!$E$2:$E$133,'Quarterly Information'!$Q839,Exchange_Value)+AC839*$T839*SUMIF(Lists!$E$2:$E$133,'Quarterly Information'!$S839,Exchange_Value))/1000,AC839*SUMIF(Lists!$E$2:$E$133,$I839,Exchange_Value)/1000),1)</f>
        <v>0</v>
      </c>
      <c r="CG839" s="218">
        <f>ROUND(IF($I839="Other HFC Blend",(AD839*$L839*SUMIF(Lists!$E$2:$E$133,'Quarterly Information'!$K839,Exchange_Value)+AD839*$N839*SUMIF(Lists!$E$2:$E$133,'Quarterly Information'!$M839,Exchange_Value)+AD839*$P839*SUMIF(Lists!$E$2:$E$133,'Quarterly Information'!$O839,Exchange_Value)+AD839*$R839*SUMIF(Lists!$E$2:$E$133,'Quarterly Information'!$Q839,Exchange_Value)+AD839*$T839*SUMIF(Lists!$E$2:$E$133,'Quarterly Information'!$S839,Exchange_Value))/1000,AD839*SUMIF(Lists!$E$2:$E$133,$I839,Exchange_Value)/1000),1)</f>
        <v>0</v>
      </c>
      <c r="CH839" s="218">
        <f>ROUND(IF($I839="Other HFC Blend",(AE839*$L839*SUMIF(Lists!$E$2:$E$133,'Quarterly Information'!$K839,Exchange_Value)+AE839*$N839*SUMIF(Lists!$E$2:$E$133,'Quarterly Information'!$M839,Exchange_Value)+AE839*$P839*SUMIF(Lists!$E$2:$E$133,'Quarterly Information'!$O839,Exchange_Value)+AE839*$R839*SUMIF(Lists!$E$2:$E$133,'Quarterly Information'!$Q839,Exchange_Value)+AE839*$T839*SUMIF(Lists!$E$2:$E$133,'Quarterly Information'!$S839,Exchange_Value))/1000,AE839*SUMIF(Lists!$E$2:$E$133,$I839,Exchange_Value)/1000),1)</f>
        <v>0</v>
      </c>
      <c r="CI839" s="218">
        <f>ROUND(IF($I839="Other HFC Blend",(AF839*$L839*SUMIF(Lists!$E$2:$E$133,'Quarterly Information'!$K839,Exchange_Value)+AF839*$N839*SUMIF(Lists!$E$2:$E$133,'Quarterly Information'!$M839,Exchange_Value)+AF839*$P839*SUMIF(Lists!$E$2:$E$133,'Quarterly Information'!$O839,Exchange_Value)+AF839*$R839*SUMIF(Lists!$E$2:$E$133,'Quarterly Information'!$Q839,Exchange_Value)+AF839*$T839*SUMIF(Lists!$E$2:$E$133,'Quarterly Information'!$S839,Exchange_Value))/1000,AF839*SUMIF(Lists!$E$2:$E$133,$I839,Exchange_Value)/1000),1)</f>
        <v>0</v>
      </c>
    </row>
    <row r="840" spans="1:87" ht="14" x14ac:dyDescent="0.25">
      <c r="A840" s="39">
        <v>798</v>
      </c>
      <c r="B840" s="90" t="str">
        <f t="shared" si="557"/>
        <v/>
      </c>
      <c r="C840" s="159"/>
      <c r="D840" s="91"/>
      <c r="E840" s="174"/>
      <c r="F840" s="92"/>
      <c r="G840" s="93"/>
      <c r="H840" s="94"/>
      <c r="I840" s="92"/>
      <c r="J840" s="200"/>
      <c r="K840" s="210"/>
      <c r="L840" s="95"/>
      <c r="M840" s="92"/>
      <c r="N840" s="95"/>
      <c r="O840" s="92"/>
      <c r="P840" s="95"/>
      <c r="Q840" s="128"/>
      <c r="R840" s="95"/>
      <c r="S840" s="128"/>
      <c r="T840" s="211"/>
      <c r="U840" s="203"/>
      <c r="V840" s="92"/>
      <c r="W840" s="96"/>
      <c r="X840" s="92"/>
      <c r="Y840" s="220"/>
      <c r="Z840" s="226"/>
      <c r="AA840" s="165"/>
      <c r="AB840" s="165"/>
      <c r="AC840" s="165"/>
      <c r="AD840" s="165"/>
      <c r="AE840" s="165"/>
      <c r="AF840" s="168"/>
      <c r="AG840"/>
      <c r="AH840" s="107">
        <f t="shared" si="559"/>
        <v>0</v>
      </c>
      <c r="AI840" s="107">
        <f t="shared" si="560"/>
        <v>0</v>
      </c>
      <c r="AJ840" s="107">
        <f t="shared" si="561"/>
        <v>0</v>
      </c>
      <c r="AK840" s="107">
        <f t="shared" si="562"/>
        <v>0</v>
      </c>
      <c r="AL840" s="107">
        <f t="shared" si="563"/>
        <v>0</v>
      </c>
      <c r="AM840" s="107">
        <f t="shared" si="558"/>
        <v>0</v>
      </c>
      <c r="AO840" s="161" t="e">
        <f t="shared" si="564"/>
        <v>#DIV/0!</v>
      </c>
      <c r="AP840" s="161" t="e">
        <f t="shared" si="565"/>
        <v>#DIV/0!</v>
      </c>
      <c r="AQ840" s="161" t="e">
        <f t="shared" si="566"/>
        <v>#DIV/0!</v>
      </c>
      <c r="AR840" s="161" t="e">
        <f t="shared" si="567"/>
        <v>#DIV/0!</v>
      </c>
      <c r="AS840" s="161" t="e">
        <f t="shared" si="568"/>
        <v>#DIV/0!</v>
      </c>
      <c r="AT840" s="107">
        <f t="shared" si="569"/>
        <v>0</v>
      </c>
      <c r="AU840" s="161" t="e">
        <f t="shared" si="570"/>
        <v>#DIV/0!</v>
      </c>
      <c r="AV840" s="161" t="e">
        <f t="shared" si="571"/>
        <v>#DIV/0!</v>
      </c>
      <c r="AW840" s="161" t="e">
        <f t="shared" si="572"/>
        <v>#DIV/0!</v>
      </c>
      <c r="AX840" s="161" t="e">
        <f t="shared" si="573"/>
        <v>#DIV/0!</v>
      </c>
      <c r="AY840" s="161" t="e">
        <f t="shared" si="574"/>
        <v>#DIV/0!</v>
      </c>
      <c r="AZ840" s="107">
        <f t="shared" si="575"/>
        <v>0</v>
      </c>
      <c r="BA840" s="161" t="e">
        <f t="shared" si="576"/>
        <v>#DIV/0!</v>
      </c>
      <c r="BB840" s="161" t="e">
        <f t="shared" si="577"/>
        <v>#DIV/0!</v>
      </c>
      <c r="BC840" s="161" t="e">
        <f t="shared" si="578"/>
        <v>#DIV/0!</v>
      </c>
      <c r="BD840" s="161" t="e">
        <f t="shared" si="579"/>
        <v>#DIV/0!</v>
      </c>
      <c r="BE840" s="161" t="e">
        <f t="shared" si="580"/>
        <v>#DIV/0!</v>
      </c>
      <c r="BF840" s="107">
        <f t="shared" si="581"/>
        <v>0</v>
      </c>
      <c r="BG840" s="161" t="e">
        <f t="shared" si="582"/>
        <v>#DIV/0!</v>
      </c>
      <c r="BH840" s="161" t="e">
        <f t="shared" si="583"/>
        <v>#DIV/0!</v>
      </c>
      <c r="BI840" s="161" t="e">
        <f t="shared" si="584"/>
        <v>#DIV/0!</v>
      </c>
      <c r="BJ840" s="161" t="e">
        <f t="shared" si="585"/>
        <v>#DIV/0!</v>
      </c>
      <c r="BK840" s="161" t="e">
        <f t="shared" si="586"/>
        <v>#DIV/0!</v>
      </c>
      <c r="BL840" s="107">
        <f t="shared" si="587"/>
        <v>0</v>
      </c>
      <c r="BM840" s="161" t="e">
        <f t="shared" si="588"/>
        <v>#DIV/0!</v>
      </c>
      <c r="BN840" s="161" t="e">
        <f t="shared" si="589"/>
        <v>#DIV/0!</v>
      </c>
      <c r="BO840" s="161" t="e">
        <f t="shared" si="590"/>
        <v>#DIV/0!</v>
      </c>
      <c r="BP840" s="161" t="e">
        <f t="shared" si="591"/>
        <v>#DIV/0!</v>
      </c>
      <c r="BQ840" s="161" t="e">
        <f t="shared" si="592"/>
        <v>#DIV/0!</v>
      </c>
      <c r="BR840" s="107">
        <f t="shared" si="593"/>
        <v>0</v>
      </c>
      <c r="BS840" s="161" t="e">
        <f t="shared" si="594"/>
        <v>#DIV/0!</v>
      </c>
      <c r="BT840" s="161" t="e">
        <f t="shared" si="595"/>
        <v>#DIV/0!</v>
      </c>
      <c r="BU840" s="161" t="e">
        <f t="shared" si="596"/>
        <v>#DIV/0!</v>
      </c>
      <c r="BV840" s="161" t="e">
        <f t="shared" si="597"/>
        <v>#DIV/0!</v>
      </c>
      <c r="BW840" s="161" t="e">
        <f t="shared" si="598"/>
        <v>#DIV/0!</v>
      </c>
      <c r="BX840" s="107">
        <f t="shared" si="599"/>
        <v>0</v>
      </c>
      <c r="BZ840" s="40" t="e">
        <f>VLOOKUP(I840,Lists!$D$2:$D$19,1,FALSE)</f>
        <v>#N/A</v>
      </c>
      <c r="CA840" s="40" t="e">
        <f>VLOOKUP($I840,Blends!$B$2:$B$115,1,FALSE)</f>
        <v>#N/A</v>
      </c>
      <c r="CC840" s="218">
        <f>ROUND(IF($I840="Other HFC Blend",(Z840*$L840*SUMIF(Lists!$E$2:$E$133,'Quarterly Information'!$K840,Exchange_Value)+Z840*$N840*SUMIF(Lists!$E$2:$E$133,'Quarterly Information'!$M840,Exchange_Value)+Z840*$P840*SUMIF(Lists!$E$2:$E$133,'Quarterly Information'!$O840,Exchange_Value)+Z840*$R840*SUMIF(Lists!$E$2:$E$133,'Quarterly Information'!$Q840,Exchange_Value)+Z840*$T840*SUMIF(Lists!$E$2:$E$133,'Quarterly Information'!$S840,Exchange_Value))/1000,Z840*SUMIF(Lists!$E$2:$E$133,$I840,Exchange_Value)/1000),1)</f>
        <v>0</v>
      </c>
      <c r="CD840" s="218">
        <f>ROUND(IF($I840="Other HFC Blend",(AA840*$L840*SUMIF(Lists!$E$2:$E$133,'Quarterly Information'!$K840,Exchange_Value)+AA840*$N840*SUMIF(Lists!$E$2:$E$133,'Quarterly Information'!$M840,Exchange_Value)+AA840*$P840*SUMIF(Lists!$E$2:$E$133,'Quarterly Information'!$O840,Exchange_Value)+AA840*$R840*SUMIF(Lists!$E$2:$E$133,'Quarterly Information'!$Q840,Exchange_Value)+AA840*$T840*SUMIF(Lists!$E$2:$E$133,'Quarterly Information'!$S840,Exchange_Value))/1000,AA840*SUMIF(Lists!$E$2:$E$133,$I840,Exchange_Value)/1000),1)</f>
        <v>0</v>
      </c>
      <c r="CE840" s="218">
        <f>ROUND(IF($I840="Other HFC Blend",(AB840*$L840*SUMIF(Lists!$E$2:$E$133,'Quarterly Information'!$K840,Exchange_Value)+AB840*$N840*SUMIF(Lists!$E$2:$E$133,'Quarterly Information'!$M840,Exchange_Value)+AB840*$P840*SUMIF(Lists!$E$2:$E$133,'Quarterly Information'!$O840,Exchange_Value)+AB840*$R840*SUMIF(Lists!$E$2:$E$133,'Quarterly Information'!$Q840,Exchange_Value)+AB840*$T840*SUMIF(Lists!$E$2:$E$133,'Quarterly Information'!$S840,Exchange_Value))/1000,AB840*SUMIF(Lists!$E$2:$E$133,$I840,Exchange_Value)/1000),1)</f>
        <v>0</v>
      </c>
      <c r="CF840" s="218">
        <f>ROUND(IF($I840="Other HFC Blend",(AC840*$L840*SUMIF(Lists!$E$2:$E$133,'Quarterly Information'!$K840,Exchange_Value)+AC840*$N840*SUMIF(Lists!$E$2:$E$133,'Quarterly Information'!$M840,Exchange_Value)+AC840*$P840*SUMIF(Lists!$E$2:$E$133,'Quarterly Information'!$O840,Exchange_Value)+AC840*$R840*SUMIF(Lists!$E$2:$E$133,'Quarterly Information'!$Q840,Exchange_Value)+AC840*$T840*SUMIF(Lists!$E$2:$E$133,'Quarterly Information'!$S840,Exchange_Value))/1000,AC840*SUMIF(Lists!$E$2:$E$133,$I840,Exchange_Value)/1000),1)</f>
        <v>0</v>
      </c>
      <c r="CG840" s="218">
        <f>ROUND(IF($I840="Other HFC Blend",(AD840*$L840*SUMIF(Lists!$E$2:$E$133,'Quarterly Information'!$K840,Exchange_Value)+AD840*$N840*SUMIF(Lists!$E$2:$E$133,'Quarterly Information'!$M840,Exchange_Value)+AD840*$P840*SUMIF(Lists!$E$2:$E$133,'Quarterly Information'!$O840,Exchange_Value)+AD840*$R840*SUMIF(Lists!$E$2:$E$133,'Quarterly Information'!$Q840,Exchange_Value)+AD840*$T840*SUMIF(Lists!$E$2:$E$133,'Quarterly Information'!$S840,Exchange_Value))/1000,AD840*SUMIF(Lists!$E$2:$E$133,$I840,Exchange_Value)/1000),1)</f>
        <v>0</v>
      </c>
      <c r="CH840" s="218">
        <f>ROUND(IF($I840="Other HFC Blend",(AE840*$L840*SUMIF(Lists!$E$2:$E$133,'Quarterly Information'!$K840,Exchange_Value)+AE840*$N840*SUMIF(Lists!$E$2:$E$133,'Quarterly Information'!$M840,Exchange_Value)+AE840*$P840*SUMIF(Lists!$E$2:$E$133,'Quarterly Information'!$O840,Exchange_Value)+AE840*$R840*SUMIF(Lists!$E$2:$E$133,'Quarterly Information'!$Q840,Exchange_Value)+AE840*$T840*SUMIF(Lists!$E$2:$E$133,'Quarterly Information'!$S840,Exchange_Value))/1000,AE840*SUMIF(Lists!$E$2:$E$133,$I840,Exchange_Value)/1000),1)</f>
        <v>0</v>
      </c>
      <c r="CI840" s="218">
        <f>ROUND(IF($I840="Other HFC Blend",(AF840*$L840*SUMIF(Lists!$E$2:$E$133,'Quarterly Information'!$K840,Exchange_Value)+AF840*$N840*SUMIF(Lists!$E$2:$E$133,'Quarterly Information'!$M840,Exchange_Value)+AF840*$P840*SUMIF(Lists!$E$2:$E$133,'Quarterly Information'!$O840,Exchange_Value)+AF840*$R840*SUMIF(Lists!$E$2:$E$133,'Quarterly Information'!$Q840,Exchange_Value)+AF840*$T840*SUMIF(Lists!$E$2:$E$133,'Quarterly Information'!$S840,Exchange_Value))/1000,AF840*SUMIF(Lists!$E$2:$E$133,$I840,Exchange_Value)/1000),1)</f>
        <v>0</v>
      </c>
    </row>
    <row r="841" spans="1:87" ht="14" x14ac:dyDescent="0.25">
      <c r="A841" s="39">
        <v>799</v>
      </c>
      <c r="B841" s="90" t="str">
        <f t="shared" si="557"/>
        <v/>
      </c>
      <c r="C841" s="159"/>
      <c r="D841" s="91"/>
      <c r="E841" s="174"/>
      <c r="F841" s="92"/>
      <c r="G841" s="93"/>
      <c r="H841" s="94"/>
      <c r="I841" s="92"/>
      <c r="J841" s="200"/>
      <c r="K841" s="210"/>
      <c r="L841" s="95"/>
      <c r="M841" s="92"/>
      <c r="N841" s="95"/>
      <c r="O841" s="92"/>
      <c r="P841" s="95"/>
      <c r="Q841" s="128"/>
      <c r="R841" s="95"/>
      <c r="S841" s="128"/>
      <c r="T841" s="211"/>
      <c r="U841" s="203"/>
      <c r="V841" s="92"/>
      <c r="W841" s="96"/>
      <c r="X841" s="92"/>
      <c r="Y841" s="220"/>
      <c r="Z841" s="226"/>
      <c r="AA841" s="165"/>
      <c r="AB841" s="165"/>
      <c r="AC841" s="165"/>
      <c r="AD841" s="165"/>
      <c r="AE841" s="165"/>
      <c r="AF841" s="168"/>
      <c r="AG841"/>
      <c r="AH841" s="107">
        <f t="shared" si="559"/>
        <v>0</v>
      </c>
      <c r="AI841" s="107">
        <f t="shared" si="560"/>
        <v>0</v>
      </c>
      <c r="AJ841" s="107">
        <f t="shared" si="561"/>
        <v>0</v>
      </c>
      <c r="AK841" s="107">
        <f t="shared" si="562"/>
        <v>0</v>
      </c>
      <c r="AL841" s="107">
        <f t="shared" si="563"/>
        <v>0</v>
      </c>
      <c r="AM841" s="107">
        <f t="shared" si="558"/>
        <v>0</v>
      </c>
      <c r="AO841" s="161" t="e">
        <f t="shared" si="564"/>
        <v>#DIV/0!</v>
      </c>
      <c r="AP841" s="161" t="e">
        <f t="shared" si="565"/>
        <v>#DIV/0!</v>
      </c>
      <c r="AQ841" s="161" t="e">
        <f t="shared" si="566"/>
        <v>#DIV/0!</v>
      </c>
      <c r="AR841" s="161" t="e">
        <f t="shared" si="567"/>
        <v>#DIV/0!</v>
      </c>
      <c r="AS841" s="161" t="e">
        <f t="shared" si="568"/>
        <v>#DIV/0!</v>
      </c>
      <c r="AT841" s="107">
        <f t="shared" si="569"/>
        <v>0</v>
      </c>
      <c r="AU841" s="161" t="e">
        <f t="shared" si="570"/>
        <v>#DIV/0!</v>
      </c>
      <c r="AV841" s="161" t="e">
        <f t="shared" si="571"/>
        <v>#DIV/0!</v>
      </c>
      <c r="AW841" s="161" t="e">
        <f t="shared" si="572"/>
        <v>#DIV/0!</v>
      </c>
      <c r="AX841" s="161" t="e">
        <f t="shared" si="573"/>
        <v>#DIV/0!</v>
      </c>
      <c r="AY841" s="161" t="e">
        <f t="shared" si="574"/>
        <v>#DIV/0!</v>
      </c>
      <c r="AZ841" s="107">
        <f t="shared" si="575"/>
        <v>0</v>
      </c>
      <c r="BA841" s="161" t="e">
        <f t="shared" si="576"/>
        <v>#DIV/0!</v>
      </c>
      <c r="BB841" s="161" t="e">
        <f t="shared" si="577"/>
        <v>#DIV/0!</v>
      </c>
      <c r="BC841" s="161" t="e">
        <f t="shared" si="578"/>
        <v>#DIV/0!</v>
      </c>
      <c r="BD841" s="161" t="e">
        <f t="shared" si="579"/>
        <v>#DIV/0!</v>
      </c>
      <c r="BE841" s="161" t="e">
        <f t="shared" si="580"/>
        <v>#DIV/0!</v>
      </c>
      <c r="BF841" s="107">
        <f t="shared" si="581"/>
        <v>0</v>
      </c>
      <c r="BG841" s="161" t="e">
        <f t="shared" si="582"/>
        <v>#DIV/0!</v>
      </c>
      <c r="BH841" s="161" t="e">
        <f t="shared" si="583"/>
        <v>#DIV/0!</v>
      </c>
      <c r="BI841" s="161" t="e">
        <f t="shared" si="584"/>
        <v>#DIV/0!</v>
      </c>
      <c r="BJ841" s="161" t="e">
        <f t="shared" si="585"/>
        <v>#DIV/0!</v>
      </c>
      <c r="BK841" s="161" t="e">
        <f t="shared" si="586"/>
        <v>#DIV/0!</v>
      </c>
      <c r="BL841" s="107">
        <f t="shared" si="587"/>
        <v>0</v>
      </c>
      <c r="BM841" s="161" t="e">
        <f t="shared" si="588"/>
        <v>#DIV/0!</v>
      </c>
      <c r="BN841" s="161" t="e">
        <f t="shared" si="589"/>
        <v>#DIV/0!</v>
      </c>
      <c r="BO841" s="161" t="e">
        <f t="shared" si="590"/>
        <v>#DIV/0!</v>
      </c>
      <c r="BP841" s="161" t="e">
        <f t="shared" si="591"/>
        <v>#DIV/0!</v>
      </c>
      <c r="BQ841" s="161" t="e">
        <f t="shared" si="592"/>
        <v>#DIV/0!</v>
      </c>
      <c r="BR841" s="107">
        <f t="shared" si="593"/>
        <v>0</v>
      </c>
      <c r="BS841" s="161" t="e">
        <f t="shared" si="594"/>
        <v>#DIV/0!</v>
      </c>
      <c r="BT841" s="161" t="e">
        <f t="shared" si="595"/>
        <v>#DIV/0!</v>
      </c>
      <c r="BU841" s="161" t="e">
        <f t="shared" si="596"/>
        <v>#DIV/0!</v>
      </c>
      <c r="BV841" s="161" t="e">
        <f t="shared" si="597"/>
        <v>#DIV/0!</v>
      </c>
      <c r="BW841" s="161" t="e">
        <f t="shared" si="598"/>
        <v>#DIV/0!</v>
      </c>
      <c r="BX841" s="107">
        <f t="shared" si="599"/>
        <v>0</v>
      </c>
      <c r="BZ841" s="40" t="e">
        <f>VLOOKUP(I841,Lists!$D$2:$D$19,1,FALSE)</f>
        <v>#N/A</v>
      </c>
      <c r="CA841" s="40" t="e">
        <f>VLOOKUP($I841,Blends!$B$2:$B$115,1,FALSE)</f>
        <v>#N/A</v>
      </c>
      <c r="CC841" s="218">
        <f>ROUND(IF($I841="Other HFC Blend",(Z841*$L841*SUMIF(Lists!$E$2:$E$133,'Quarterly Information'!$K841,Exchange_Value)+Z841*$N841*SUMIF(Lists!$E$2:$E$133,'Quarterly Information'!$M841,Exchange_Value)+Z841*$P841*SUMIF(Lists!$E$2:$E$133,'Quarterly Information'!$O841,Exchange_Value)+Z841*$R841*SUMIF(Lists!$E$2:$E$133,'Quarterly Information'!$Q841,Exchange_Value)+Z841*$T841*SUMIF(Lists!$E$2:$E$133,'Quarterly Information'!$S841,Exchange_Value))/1000,Z841*SUMIF(Lists!$E$2:$E$133,$I841,Exchange_Value)/1000),1)</f>
        <v>0</v>
      </c>
      <c r="CD841" s="218">
        <f>ROUND(IF($I841="Other HFC Blend",(AA841*$L841*SUMIF(Lists!$E$2:$E$133,'Quarterly Information'!$K841,Exchange_Value)+AA841*$N841*SUMIF(Lists!$E$2:$E$133,'Quarterly Information'!$M841,Exchange_Value)+AA841*$P841*SUMIF(Lists!$E$2:$E$133,'Quarterly Information'!$O841,Exchange_Value)+AA841*$R841*SUMIF(Lists!$E$2:$E$133,'Quarterly Information'!$Q841,Exchange_Value)+AA841*$T841*SUMIF(Lists!$E$2:$E$133,'Quarterly Information'!$S841,Exchange_Value))/1000,AA841*SUMIF(Lists!$E$2:$E$133,$I841,Exchange_Value)/1000),1)</f>
        <v>0</v>
      </c>
      <c r="CE841" s="218">
        <f>ROUND(IF($I841="Other HFC Blend",(AB841*$L841*SUMIF(Lists!$E$2:$E$133,'Quarterly Information'!$K841,Exchange_Value)+AB841*$N841*SUMIF(Lists!$E$2:$E$133,'Quarterly Information'!$M841,Exchange_Value)+AB841*$P841*SUMIF(Lists!$E$2:$E$133,'Quarterly Information'!$O841,Exchange_Value)+AB841*$R841*SUMIF(Lists!$E$2:$E$133,'Quarterly Information'!$Q841,Exchange_Value)+AB841*$T841*SUMIF(Lists!$E$2:$E$133,'Quarterly Information'!$S841,Exchange_Value))/1000,AB841*SUMIF(Lists!$E$2:$E$133,$I841,Exchange_Value)/1000),1)</f>
        <v>0</v>
      </c>
      <c r="CF841" s="218">
        <f>ROUND(IF($I841="Other HFC Blend",(AC841*$L841*SUMIF(Lists!$E$2:$E$133,'Quarterly Information'!$K841,Exchange_Value)+AC841*$N841*SUMIF(Lists!$E$2:$E$133,'Quarterly Information'!$M841,Exchange_Value)+AC841*$P841*SUMIF(Lists!$E$2:$E$133,'Quarterly Information'!$O841,Exchange_Value)+AC841*$R841*SUMIF(Lists!$E$2:$E$133,'Quarterly Information'!$Q841,Exchange_Value)+AC841*$T841*SUMIF(Lists!$E$2:$E$133,'Quarterly Information'!$S841,Exchange_Value))/1000,AC841*SUMIF(Lists!$E$2:$E$133,$I841,Exchange_Value)/1000),1)</f>
        <v>0</v>
      </c>
      <c r="CG841" s="218">
        <f>ROUND(IF($I841="Other HFC Blend",(AD841*$L841*SUMIF(Lists!$E$2:$E$133,'Quarterly Information'!$K841,Exchange_Value)+AD841*$N841*SUMIF(Lists!$E$2:$E$133,'Quarterly Information'!$M841,Exchange_Value)+AD841*$P841*SUMIF(Lists!$E$2:$E$133,'Quarterly Information'!$O841,Exchange_Value)+AD841*$R841*SUMIF(Lists!$E$2:$E$133,'Quarterly Information'!$Q841,Exchange_Value)+AD841*$T841*SUMIF(Lists!$E$2:$E$133,'Quarterly Information'!$S841,Exchange_Value))/1000,AD841*SUMIF(Lists!$E$2:$E$133,$I841,Exchange_Value)/1000),1)</f>
        <v>0</v>
      </c>
      <c r="CH841" s="218">
        <f>ROUND(IF($I841="Other HFC Blend",(AE841*$L841*SUMIF(Lists!$E$2:$E$133,'Quarterly Information'!$K841,Exchange_Value)+AE841*$N841*SUMIF(Lists!$E$2:$E$133,'Quarterly Information'!$M841,Exchange_Value)+AE841*$P841*SUMIF(Lists!$E$2:$E$133,'Quarterly Information'!$O841,Exchange_Value)+AE841*$R841*SUMIF(Lists!$E$2:$E$133,'Quarterly Information'!$Q841,Exchange_Value)+AE841*$T841*SUMIF(Lists!$E$2:$E$133,'Quarterly Information'!$S841,Exchange_Value))/1000,AE841*SUMIF(Lists!$E$2:$E$133,$I841,Exchange_Value)/1000),1)</f>
        <v>0</v>
      </c>
      <c r="CI841" s="218">
        <f>ROUND(IF($I841="Other HFC Blend",(AF841*$L841*SUMIF(Lists!$E$2:$E$133,'Quarterly Information'!$K841,Exchange_Value)+AF841*$N841*SUMIF(Lists!$E$2:$E$133,'Quarterly Information'!$M841,Exchange_Value)+AF841*$P841*SUMIF(Lists!$E$2:$E$133,'Quarterly Information'!$O841,Exchange_Value)+AF841*$R841*SUMIF(Lists!$E$2:$E$133,'Quarterly Information'!$Q841,Exchange_Value)+AF841*$T841*SUMIF(Lists!$E$2:$E$133,'Quarterly Information'!$S841,Exchange_Value))/1000,AF841*SUMIF(Lists!$E$2:$E$133,$I841,Exchange_Value)/1000),1)</f>
        <v>0</v>
      </c>
    </row>
    <row r="842" spans="1:87" ht="14" x14ac:dyDescent="0.25">
      <c r="A842" s="39">
        <v>800</v>
      </c>
      <c r="B842" s="90" t="str">
        <f t="shared" si="557"/>
        <v/>
      </c>
      <c r="C842" s="159"/>
      <c r="D842" s="91"/>
      <c r="E842" s="174"/>
      <c r="F842" s="92"/>
      <c r="G842" s="93"/>
      <c r="H842" s="94"/>
      <c r="I842" s="92"/>
      <c r="J842" s="200"/>
      <c r="K842" s="210"/>
      <c r="L842" s="95"/>
      <c r="M842" s="92"/>
      <c r="N842" s="95"/>
      <c r="O842" s="92"/>
      <c r="P842" s="95"/>
      <c r="Q842" s="128"/>
      <c r="R842" s="95"/>
      <c r="S842" s="128"/>
      <c r="T842" s="211"/>
      <c r="U842" s="203"/>
      <c r="V842" s="92"/>
      <c r="W842" s="96"/>
      <c r="X842" s="92"/>
      <c r="Y842" s="220"/>
      <c r="Z842" s="226"/>
      <c r="AA842" s="165"/>
      <c r="AB842" s="165"/>
      <c r="AC842" s="165"/>
      <c r="AD842" s="165"/>
      <c r="AE842" s="165"/>
      <c r="AF842" s="168"/>
      <c r="AG842"/>
      <c r="AH842" s="107">
        <f t="shared" si="559"/>
        <v>0</v>
      </c>
      <c r="AI842" s="107">
        <f t="shared" si="560"/>
        <v>0</v>
      </c>
      <c r="AJ842" s="107">
        <f t="shared" si="561"/>
        <v>0</v>
      </c>
      <c r="AK842" s="107">
        <f t="shared" si="562"/>
        <v>0</v>
      </c>
      <c r="AL842" s="107">
        <f t="shared" si="563"/>
        <v>0</v>
      </c>
      <c r="AM842" s="107">
        <f t="shared" si="558"/>
        <v>0</v>
      </c>
      <c r="AO842" s="161" t="e">
        <f t="shared" si="564"/>
        <v>#DIV/0!</v>
      </c>
      <c r="AP842" s="161" t="e">
        <f t="shared" si="565"/>
        <v>#DIV/0!</v>
      </c>
      <c r="AQ842" s="161" t="e">
        <f t="shared" si="566"/>
        <v>#DIV/0!</v>
      </c>
      <c r="AR842" s="161" t="e">
        <f t="shared" si="567"/>
        <v>#DIV/0!</v>
      </c>
      <c r="AS842" s="161" t="e">
        <f t="shared" si="568"/>
        <v>#DIV/0!</v>
      </c>
      <c r="AT842" s="107">
        <f t="shared" si="569"/>
        <v>0</v>
      </c>
      <c r="AU842" s="161" t="e">
        <f t="shared" si="570"/>
        <v>#DIV/0!</v>
      </c>
      <c r="AV842" s="161" t="e">
        <f t="shared" si="571"/>
        <v>#DIV/0!</v>
      </c>
      <c r="AW842" s="161" t="e">
        <f t="shared" si="572"/>
        <v>#DIV/0!</v>
      </c>
      <c r="AX842" s="161" t="e">
        <f t="shared" si="573"/>
        <v>#DIV/0!</v>
      </c>
      <c r="AY842" s="161" t="e">
        <f t="shared" si="574"/>
        <v>#DIV/0!</v>
      </c>
      <c r="AZ842" s="107">
        <f t="shared" si="575"/>
        <v>0</v>
      </c>
      <c r="BA842" s="161" t="e">
        <f t="shared" si="576"/>
        <v>#DIV/0!</v>
      </c>
      <c r="BB842" s="161" t="e">
        <f t="shared" si="577"/>
        <v>#DIV/0!</v>
      </c>
      <c r="BC842" s="161" t="e">
        <f t="shared" si="578"/>
        <v>#DIV/0!</v>
      </c>
      <c r="BD842" s="161" t="e">
        <f t="shared" si="579"/>
        <v>#DIV/0!</v>
      </c>
      <c r="BE842" s="161" t="e">
        <f t="shared" si="580"/>
        <v>#DIV/0!</v>
      </c>
      <c r="BF842" s="107">
        <f t="shared" si="581"/>
        <v>0</v>
      </c>
      <c r="BG842" s="161" t="e">
        <f t="shared" si="582"/>
        <v>#DIV/0!</v>
      </c>
      <c r="BH842" s="161" t="e">
        <f t="shared" si="583"/>
        <v>#DIV/0!</v>
      </c>
      <c r="BI842" s="161" t="e">
        <f t="shared" si="584"/>
        <v>#DIV/0!</v>
      </c>
      <c r="BJ842" s="161" t="e">
        <f t="shared" si="585"/>
        <v>#DIV/0!</v>
      </c>
      <c r="BK842" s="161" t="e">
        <f t="shared" si="586"/>
        <v>#DIV/0!</v>
      </c>
      <c r="BL842" s="107">
        <f t="shared" si="587"/>
        <v>0</v>
      </c>
      <c r="BM842" s="161" t="e">
        <f t="shared" si="588"/>
        <v>#DIV/0!</v>
      </c>
      <c r="BN842" s="161" t="e">
        <f t="shared" si="589"/>
        <v>#DIV/0!</v>
      </c>
      <c r="BO842" s="161" t="e">
        <f t="shared" si="590"/>
        <v>#DIV/0!</v>
      </c>
      <c r="BP842" s="161" t="e">
        <f t="shared" si="591"/>
        <v>#DIV/0!</v>
      </c>
      <c r="BQ842" s="161" t="e">
        <f t="shared" si="592"/>
        <v>#DIV/0!</v>
      </c>
      <c r="BR842" s="107">
        <f t="shared" si="593"/>
        <v>0</v>
      </c>
      <c r="BS842" s="161" t="e">
        <f t="shared" si="594"/>
        <v>#DIV/0!</v>
      </c>
      <c r="BT842" s="161" t="e">
        <f t="shared" si="595"/>
        <v>#DIV/0!</v>
      </c>
      <c r="BU842" s="161" t="e">
        <f t="shared" si="596"/>
        <v>#DIV/0!</v>
      </c>
      <c r="BV842" s="161" t="e">
        <f t="shared" si="597"/>
        <v>#DIV/0!</v>
      </c>
      <c r="BW842" s="161" t="e">
        <f t="shared" si="598"/>
        <v>#DIV/0!</v>
      </c>
      <c r="BX842" s="107">
        <f t="shared" si="599"/>
        <v>0</v>
      </c>
      <c r="BZ842" s="40" t="e">
        <f>VLOOKUP(I842,Lists!$D$2:$D$19,1,FALSE)</f>
        <v>#N/A</v>
      </c>
      <c r="CA842" s="40" t="e">
        <f>VLOOKUP($I842,Blends!$B$2:$B$115,1,FALSE)</f>
        <v>#N/A</v>
      </c>
      <c r="CC842" s="218">
        <f>ROUND(IF($I842="Other HFC Blend",(Z842*$L842*SUMIF(Lists!$E$2:$E$133,'Quarterly Information'!$K842,Exchange_Value)+Z842*$N842*SUMIF(Lists!$E$2:$E$133,'Quarterly Information'!$M842,Exchange_Value)+Z842*$P842*SUMIF(Lists!$E$2:$E$133,'Quarterly Information'!$O842,Exchange_Value)+Z842*$R842*SUMIF(Lists!$E$2:$E$133,'Quarterly Information'!$Q842,Exchange_Value)+Z842*$T842*SUMIF(Lists!$E$2:$E$133,'Quarterly Information'!$S842,Exchange_Value))/1000,Z842*SUMIF(Lists!$E$2:$E$133,$I842,Exchange_Value)/1000),1)</f>
        <v>0</v>
      </c>
      <c r="CD842" s="218">
        <f>ROUND(IF($I842="Other HFC Blend",(AA842*$L842*SUMIF(Lists!$E$2:$E$133,'Quarterly Information'!$K842,Exchange_Value)+AA842*$N842*SUMIF(Lists!$E$2:$E$133,'Quarterly Information'!$M842,Exchange_Value)+AA842*$P842*SUMIF(Lists!$E$2:$E$133,'Quarterly Information'!$O842,Exchange_Value)+AA842*$R842*SUMIF(Lists!$E$2:$E$133,'Quarterly Information'!$Q842,Exchange_Value)+AA842*$T842*SUMIF(Lists!$E$2:$E$133,'Quarterly Information'!$S842,Exchange_Value))/1000,AA842*SUMIF(Lists!$E$2:$E$133,$I842,Exchange_Value)/1000),1)</f>
        <v>0</v>
      </c>
      <c r="CE842" s="218">
        <f>ROUND(IF($I842="Other HFC Blend",(AB842*$L842*SUMIF(Lists!$E$2:$E$133,'Quarterly Information'!$K842,Exchange_Value)+AB842*$N842*SUMIF(Lists!$E$2:$E$133,'Quarterly Information'!$M842,Exchange_Value)+AB842*$P842*SUMIF(Lists!$E$2:$E$133,'Quarterly Information'!$O842,Exchange_Value)+AB842*$R842*SUMIF(Lists!$E$2:$E$133,'Quarterly Information'!$Q842,Exchange_Value)+AB842*$T842*SUMIF(Lists!$E$2:$E$133,'Quarterly Information'!$S842,Exchange_Value))/1000,AB842*SUMIF(Lists!$E$2:$E$133,$I842,Exchange_Value)/1000),1)</f>
        <v>0</v>
      </c>
      <c r="CF842" s="218">
        <f>ROUND(IF($I842="Other HFC Blend",(AC842*$L842*SUMIF(Lists!$E$2:$E$133,'Quarterly Information'!$K842,Exchange_Value)+AC842*$N842*SUMIF(Lists!$E$2:$E$133,'Quarterly Information'!$M842,Exchange_Value)+AC842*$P842*SUMIF(Lists!$E$2:$E$133,'Quarterly Information'!$O842,Exchange_Value)+AC842*$R842*SUMIF(Lists!$E$2:$E$133,'Quarterly Information'!$Q842,Exchange_Value)+AC842*$T842*SUMIF(Lists!$E$2:$E$133,'Quarterly Information'!$S842,Exchange_Value))/1000,AC842*SUMIF(Lists!$E$2:$E$133,$I842,Exchange_Value)/1000),1)</f>
        <v>0</v>
      </c>
      <c r="CG842" s="218">
        <f>ROUND(IF($I842="Other HFC Blend",(AD842*$L842*SUMIF(Lists!$E$2:$E$133,'Quarterly Information'!$K842,Exchange_Value)+AD842*$N842*SUMIF(Lists!$E$2:$E$133,'Quarterly Information'!$M842,Exchange_Value)+AD842*$P842*SUMIF(Lists!$E$2:$E$133,'Quarterly Information'!$O842,Exchange_Value)+AD842*$R842*SUMIF(Lists!$E$2:$E$133,'Quarterly Information'!$Q842,Exchange_Value)+AD842*$T842*SUMIF(Lists!$E$2:$E$133,'Quarterly Information'!$S842,Exchange_Value))/1000,AD842*SUMIF(Lists!$E$2:$E$133,$I842,Exchange_Value)/1000),1)</f>
        <v>0</v>
      </c>
      <c r="CH842" s="218">
        <f>ROUND(IF($I842="Other HFC Blend",(AE842*$L842*SUMIF(Lists!$E$2:$E$133,'Quarterly Information'!$K842,Exchange_Value)+AE842*$N842*SUMIF(Lists!$E$2:$E$133,'Quarterly Information'!$M842,Exchange_Value)+AE842*$P842*SUMIF(Lists!$E$2:$E$133,'Quarterly Information'!$O842,Exchange_Value)+AE842*$R842*SUMIF(Lists!$E$2:$E$133,'Quarterly Information'!$Q842,Exchange_Value)+AE842*$T842*SUMIF(Lists!$E$2:$E$133,'Quarterly Information'!$S842,Exchange_Value))/1000,AE842*SUMIF(Lists!$E$2:$E$133,$I842,Exchange_Value)/1000),1)</f>
        <v>0</v>
      </c>
      <c r="CI842" s="218">
        <f>ROUND(IF($I842="Other HFC Blend",(AF842*$L842*SUMIF(Lists!$E$2:$E$133,'Quarterly Information'!$K842,Exchange_Value)+AF842*$N842*SUMIF(Lists!$E$2:$E$133,'Quarterly Information'!$M842,Exchange_Value)+AF842*$P842*SUMIF(Lists!$E$2:$E$133,'Quarterly Information'!$O842,Exchange_Value)+AF842*$R842*SUMIF(Lists!$E$2:$E$133,'Quarterly Information'!$Q842,Exchange_Value)+AF842*$T842*SUMIF(Lists!$E$2:$E$133,'Quarterly Information'!$S842,Exchange_Value))/1000,AF842*SUMIF(Lists!$E$2:$E$133,$I842,Exchange_Value)/1000),1)</f>
        <v>0</v>
      </c>
    </row>
    <row r="843" spans="1:87" ht="14" x14ac:dyDescent="0.25">
      <c r="A843" s="39">
        <v>801</v>
      </c>
      <c r="B843" s="90" t="str">
        <f t="shared" si="557"/>
        <v/>
      </c>
      <c r="C843" s="159"/>
      <c r="D843" s="91"/>
      <c r="E843" s="174"/>
      <c r="F843" s="92"/>
      <c r="G843" s="93"/>
      <c r="H843" s="94"/>
      <c r="I843" s="92"/>
      <c r="J843" s="200"/>
      <c r="K843" s="210"/>
      <c r="L843" s="95"/>
      <c r="M843" s="92"/>
      <c r="N843" s="95"/>
      <c r="O843" s="92"/>
      <c r="P843" s="95"/>
      <c r="Q843" s="128"/>
      <c r="R843" s="95"/>
      <c r="S843" s="128"/>
      <c r="T843" s="211"/>
      <c r="U843" s="203"/>
      <c r="V843" s="92"/>
      <c r="W843" s="96"/>
      <c r="X843" s="92"/>
      <c r="Y843" s="220"/>
      <c r="Z843" s="226"/>
      <c r="AA843" s="165"/>
      <c r="AB843" s="165"/>
      <c r="AC843" s="165"/>
      <c r="AD843" s="165"/>
      <c r="AE843" s="165"/>
      <c r="AF843" s="168"/>
      <c r="AG843"/>
      <c r="AH843" s="107">
        <f t="shared" si="559"/>
        <v>0</v>
      </c>
      <c r="AI843" s="107">
        <f t="shared" si="560"/>
        <v>0</v>
      </c>
      <c r="AJ843" s="107">
        <f t="shared" si="561"/>
        <v>0</v>
      </c>
      <c r="AK843" s="107">
        <f t="shared" si="562"/>
        <v>0</v>
      </c>
      <c r="AL843" s="107">
        <f t="shared" si="563"/>
        <v>0</v>
      </c>
      <c r="AM843" s="107">
        <f t="shared" si="558"/>
        <v>0</v>
      </c>
      <c r="AO843" s="161" t="e">
        <f t="shared" si="564"/>
        <v>#DIV/0!</v>
      </c>
      <c r="AP843" s="161" t="e">
        <f t="shared" si="565"/>
        <v>#DIV/0!</v>
      </c>
      <c r="AQ843" s="161" t="e">
        <f t="shared" si="566"/>
        <v>#DIV/0!</v>
      </c>
      <c r="AR843" s="161" t="e">
        <f t="shared" si="567"/>
        <v>#DIV/0!</v>
      </c>
      <c r="AS843" s="161" t="e">
        <f t="shared" si="568"/>
        <v>#DIV/0!</v>
      </c>
      <c r="AT843" s="107">
        <f t="shared" si="569"/>
        <v>0</v>
      </c>
      <c r="AU843" s="161" t="e">
        <f t="shared" si="570"/>
        <v>#DIV/0!</v>
      </c>
      <c r="AV843" s="161" t="e">
        <f t="shared" si="571"/>
        <v>#DIV/0!</v>
      </c>
      <c r="AW843" s="161" t="e">
        <f t="shared" si="572"/>
        <v>#DIV/0!</v>
      </c>
      <c r="AX843" s="161" t="e">
        <f t="shared" si="573"/>
        <v>#DIV/0!</v>
      </c>
      <c r="AY843" s="161" t="e">
        <f t="shared" si="574"/>
        <v>#DIV/0!</v>
      </c>
      <c r="AZ843" s="107">
        <f t="shared" si="575"/>
        <v>0</v>
      </c>
      <c r="BA843" s="161" t="e">
        <f t="shared" si="576"/>
        <v>#DIV/0!</v>
      </c>
      <c r="BB843" s="161" t="e">
        <f t="shared" si="577"/>
        <v>#DIV/0!</v>
      </c>
      <c r="BC843" s="161" t="e">
        <f t="shared" si="578"/>
        <v>#DIV/0!</v>
      </c>
      <c r="BD843" s="161" t="e">
        <f t="shared" si="579"/>
        <v>#DIV/0!</v>
      </c>
      <c r="BE843" s="161" t="e">
        <f t="shared" si="580"/>
        <v>#DIV/0!</v>
      </c>
      <c r="BF843" s="107">
        <f t="shared" si="581"/>
        <v>0</v>
      </c>
      <c r="BG843" s="161" t="e">
        <f t="shared" si="582"/>
        <v>#DIV/0!</v>
      </c>
      <c r="BH843" s="161" t="e">
        <f t="shared" si="583"/>
        <v>#DIV/0!</v>
      </c>
      <c r="BI843" s="161" t="e">
        <f t="shared" si="584"/>
        <v>#DIV/0!</v>
      </c>
      <c r="BJ843" s="161" t="e">
        <f t="shared" si="585"/>
        <v>#DIV/0!</v>
      </c>
      <c r="BK843" s="161" t="e">
        <f t="shared" si="586"/>
        <v>#DIV/0!</v>
      </c>
      <c r="BL843" s="107">
        <f t="shared" si="587"/>
        <v>0</v>
      </c>
      <c r="BM843" s="161" t="e">
        <f t="shared" si="588"/>
        <v>#DIV/0!</v>
      </c>
      <c r="BN843" s="161" t="e">
        <f t="shared" si="589"/>
        <v>#DIV/0!</v>
      </c>
      <c r="BO843" s="161" t="e">
        <f t="shared" si="590"/>
        <v>#DIV/0!</v>
      </c>
      <c r="BP843" s="161" t="e">
        <f t="shared" si="591"/>
        <v>#DIV/0!</v>
      </c>
      <c r="BQ843" s="161" t="e">
        <f t="shared" si="592"/>
        <v>#DIV/0!</v>
      </c>
      <c r="BR843" s="107">
        <f t="shared" si="593"/>
        <v>0</v>
      </c>
      <c r="BS843" s="161" t="e">
        <f t="shared" si="594"/>
        <v>#DIV/0!</v>
      </c>
      <c r="BT843" s="161" t="e">
        <f t="shared" si="595"/>
        <v>#DIV/0!</v>
      </c>
      <c r="BU843" s="161" t="e">
        <f t="shared" si="596"/>
        <v>#DIV/0!</v>
      </c>
      <c r="BV843" s="161" t="e">
        <f t="shared" si="597"/>
        <v>#DIV/0!</v>
      </c>
      <c r="BW843" s="161" t="e">
        <f t="shared" si="598"/>
        <v>#DIV/0!</v>
      </c>
      <c r="BX843" s="107">
        <f t="shared" si="599"/>
        <v>0</v>
      </c>
      <c r="BZ843" s="40" t="e">
        <f>VLOOKUP(I843,Lists!$D$2:$D$19,1,FALSE)</f>
        <v>#N/A</v>
      </c>
      <c r="CA843" s="40" t="e">
        <f>VLOOKUP($I843,Blends!$B$2:$B$115,1,FALSE)</f>
        <v>#N/A</v>
      </c>
      <c r="CC843" s="218">
        <f>ROUND(IF($I843="Other HFC Blend",(Z843*$L843*SUMIF(Lists!$E$2:$E$133,'Quarterly Information'!$K843,Exchange_Value)+Z843*$N843*SUMIF(Lists!$E$2:$E$133,'Quarterly Information'!$M843,Exchange_Value)+Z843*$P843*SUMIF(Lists!$E$2:$E$133,'Quarterly Information'!$O843,Exchange_Value)+Z843*$R843*SUMIF(Lists!$E$2:$E$133,'Quarterly Information'!$Q843,Exchange_Value)+Z843*$T843*SUMIF(Lists!$E$2:$E$133,'Quarterly Information'!$S843,Exchange_Value))/1000,Z843*SUMIF(Lists!$E$2:$E$133,$I843,Exchange_Value)/1000),1)</f>
        <v>0</v>
      </c>
      <c r="CD843" s="218">
        <f>ROUND(IF($I843="Other HFC Blend",(AA843*$L843*SUMIF(Lists!$E$2:$E$133,'Quarterly Information'!$K843,Exchange_Value)+AA843*$N843*SUMIF(Lists!$E$2:$E$133,'Quarterly Information'!$M843,Exchange_Value)+AA843*$P843*SUMIF(Lists!$E$2:$E$133,'Quarterly Information'!$O843,Exchange_Value)+AA843*$R843*SUMIF(Lists!$E$2:$E$133,'Quarterly Information'!$Q843,Exchange_Value)+AA843*$T843*SUMIF(Lists!$E$2:$E$133,'Quarterly Information'!$S843,Exchange_Value))/1000,AA843*SUMIF(Lists!$E$2:$E$133,$I843,Exchange_Value)/1000),1)</f>
        <v>0</v>
      </c>
      <c r="CE843" s="218">
        <f>ROUND(IF($I843="Other HFC Blend",(AB843*$L843*SUMIF(Lists!$E$2:$E$133,'Quarterly Information'!$K843,Exchange_Value)+AB843*$N843*SUMIF(Lists!$E$2:$E$133,'Quarterly Information'!$M843,Exchange_Value)+AB843*$P843*SUMIF(Lists!$E$2:$E$133,'Quarterly Information'!$O843,Exchange_Value)+AB843*$R843*SUMIF(Lists!$E$2:$E$133,'Quarterly Information'!$Q843,Exchange_Value)+AB843*$T843*SUMIF(Lists!$E$2:$E$133,'Quarterly Information'!$S843,Exchange_Value))/1000,AB843*SUMIF(Lists!$E$2:$E$133,$I843,Exchange_Value)/1000),1)</f>
        <v>0</v>
      </c>
      <c r="CF843" s="218">
        <f>ROUND(IF($I843="Other HFC Blend",(AC843*$L843*SUMIF(Lists!$E$2:$E$133,'Quarterly Information'!$K843,Exchange_Value)+AC843*$N843*SUMIF(Lists!$E$2:$E$133,'Quarterly Information'!$M843,Exchange_Value)+AC843*$P843*SUMIF(Lists!$E$2:$E$133,'Quarterly Information'!$O843,Exchange_Value)+AC843*$R843*SUMIF(Lists!$E$2:$E$133,'Quarterly Information'!$Q843,Exchange_Value)+AC843*$T843*SUMIF(Lists!$E$2:$E$133,'Quarterly Information'!$S843,Exchange_Value))/1000,AC843*SUMIF(Lists!$E$2:$E$133,$I843,Exchange_Value)/1000),1)</f>
        <v>0</v>
      </c>
      <c r="CG843" s="218">
        <f>ROUND(IF($I843="Other HFC Blend",(AD843*$L843*SUMIF(Lists!$E$2:$E$133,'Quarterly Information'!$K843,Exchange_Value)+AD843*$N843*SUMIF(Lists!$E$2:$E$133,'Quarterly Information'!$M843,Exchange_Value)+AD843*$P843*SUMIF(Lists!$E$2:$E$133,'Quarterly Information'!$O843,Exchange_Value)+AD843*$R843*SUMIF(Lists!$E$2:$E$133,'Quarterly Information'!$Q843,Exchange_Value)+AD843*$T843*SUMIF(Lists!$E$2:$E$133,'Quarterly Information'!$S843,Exchange_Value))/1000,AD843*SUMIF(Lists!$E$2:$E$133,$I843,Exchange_Value)/1000),1)</f>
        <v>0</v>
      </c>
      <c r="CH843" s="218">
        <f>ROUND(IF($I843="Other HFC Blend",(AE843*$L843*SUMIF(Lists!$E$2:$E$133,'Quarterly Information'!$K843,Exchange_Value)+AE843*$N843*SUMIF(Lists!$E$2:$E$133,'Quarterly Information'!$M843,Exchange_Value)+AE843*$P843*SUMIF(Lists!$E$2:$E$133,'Quarterly Information'!$O843,Exchange_Value)+AE843*$R843*SUMIF(Lists!$E$2:$E$133,'Quarterly Information'!$Q843,Exchange_Value)+AE843*$T843*SUMIF(Lists!$E$2:$E$133,'Quarterly Information'!$S843,Exchange_Value))/1000,AE843*SUMIF(Lists!$E$2:$E$133,$I843,Exchange_Value)/1000),1)</f>
        <v>0</v>
      </c>
      <c r="CI843" s="218">
        <f>ROUND(IF($I843="Other HFC Blend",(AF843*$L843*SUMIF(Lists!$E$2:$E$133,'Quarterly Information'!$K843,Exchange_Value)+AF843*$N843*SUMIF(Lists!$E$2:$E$133,'Quarterly Information'!$M843,Exchange_Value)+AF843*$P843*SUMIF(Lists!$E$2:$E$133,'Quarterly Information'!$O843,Exchange_Value)+AF843*$R843*SUMIF(Lists!$E$2:$E$133,'Quarterly Information'!$Q843,Exchange_Value)+AF843*$T843*SUMIF(Lists!$E$2:$E$133,'Quarterly Information'!$S843,Exchange_Value))/1000,AF843*SUMIF(Lists!$E$2:$E$133,$I843,Exchange_Value)/1000),1)</f>
        <v>0</v>
      </c>
    </row>
    <row r="844" spans="1:87" ht="14" x14ac:dyDescent="0.25">
      <c r="A844" s="39">
        <v>802</v>
      </c>
      <c r="B844" s="90" t="str">
        <f t="shared" si="557"/>
        <v/>
      </c>
      <c r="C844" s="159"/>
      <c r="D844" s="91"/>
      <c r="E844" s="174"/>
      <c r="F844" s="92"/>
      <c r="G844" s="93"/>
      <c r="H844" s="94"/>
      <c r="I844" s="92"/>
      <c r="J844" s="200"/>
      <c r="K844" s="210"/>
      <c r="L844" s="95"/>
      <c r="M844" s="92"/>
      <c r="N844" s="95"/>
      <c r="O844" s="92"/>
      <c r="P844" s="95"/>
      <c r="Q844" s="128"/>
      <c r="R844" s="95"/>
      <c r="S844" s="128"/>
      <c r="T844" s="211"/>
      <c r="U844" s="203"/>
      <c r="V844" s="92"/>
      <c r="W844" s="96"/>
      <c r="X844" s="92"/>
      <c r="Y844" s="220"/>
      <c r="Z844" s="226"/>
      <c r="AA844" s="165"/>
      <c r="AB844" s="165"/>
      <c r="AC844" s="165"/>
      <c r="AD844" s="165"/>
      <c r="AE844" s="165"/>
      <c r="AF844" s="168"/>
      <c r="AG844"/>
      <c r="AH844" s="107">
        <f t="shared" si="559"/>
        <v>0</v>
      </c>
      <c r="AI844" s="107">
        <f t="shared" si="560"/>
        <v>0</v>
      </c>
      <c r="AJ844" s="107">
        <f t="shared" si="561"/>
        <v>0</v>
      </c>
      <c r="AK844" s="107">
        <f t="shared" si="562"/>
        <v>0</v>
      </c>
      <c r="AL844" s="107">
        <f t="shared" si="563"/>
        <v>0</v>
      </c>
      <c r="AM844" s="107">
        <f t="shared" si="558"/>
        <v>0</v>
      </c>
      <c r="AO844" s="161" t="e">
        <f t="shared" si="564"/>
        <v>#DIV/0!</v>
      </c>
      <c r="AP844" s="161" t="e">
        <f t="shared" si="565"/>
        <v>#DIV/0!</v>
      </c>
      <c r="AQ844" s="161" t="e">
        <f t="shared" si="566"/>
        <v>#DIV/0!</v>
      </c>
      <c r="AR844" s="161" t="e">
        <f t="shared" si="567"/>
        <v>#DIV/0!</v>
      </c>
      <c r="AS844" s="161" t="e">
        <f t="shared" si="568"/>
        <v>#DIV/0!</v>
      </c>
      <c r="AT844" s="107">
        <f t="shared" si="569"/>
        <v>0</v>
      </c>
      <c r="AU844" s="161" t="e">
        <f t="shared" si="570"/>
        <v>#DIV/0!</v>
      </c>
      <c r="AV844" s="161" t="e">
        <f t="shared" si="571"/>
        <v>#DIV/0!</v>
      </c>
      <c r="AW844" s="161" t="e">
        <f t="shared" si="572"/>
        <v>#DIV/0!</v>
      </c>
      <c r="AX844" s="161" t="e">
        <f t="shared" si="573"/>
        <v>#DIV/0!</v>
      </c>
      <c r="AY844" s="161" t="e">
        <f t="shared" si="574"/>
        <v>#DIV/0!</v>
      </c>
      <c r="AZ844" s="107">
        <f t="shared" si="575"/>
        <v>0</v>
      </c>
      <c r="BA844" s="161" t="e">
        <f t="shared" si="576"/>
        <v>#DIV/0!</v>
      </c>
      <c r="BB844" s="161" t="e">
        <f t="shared" si="577"/>
        <v>#DIV/0!</v>
      </c>
      <c r="BC844" s="161" t="e">
        <f t="shared" si="578"/>
        <v>#DIV/0!</v>
      </c>
      <c r="BD844" s="161" t="e">
        <f t="shared" si="579"/>
        <v>#DIV/0!</v>
      </c>
      <c r="BE844" s="161" t="e">
        <f t="shared" si="580"/>
        <v>#DIV/0!</v>
      </c>
      <c r="BF844" s="107">
        <f t="shared" si="581"/>
        <v>0</v>
      </c>
      <c r="BG844" s="161" t="e">
        <f t="shared" si="582"/>
        <v>#DIV/0!</v>
      </c>
      <c r="BH844" s="161" t="e">
        <f t="shared" si="583"/>
        <v>#DIV/0!</v>
      </c>
      <c r="BI844" s="161" t="e">
        <f t="shared" si="584"/>
        <v>#DIV/0!</v>
      </c>
      <c r="BJ844" s="161" t="e">
        <f t="shared" si="585"/>
        <v>#DIV/0!</v>
      </c>
      <c r="BK844" s="161" t="e">
        <f t="shared" si="586"/>
        <v>#DIV/0!</v>
      </c>
      <c r="BL844" s="107">
        <f t="shared" si="587"/>
        <v>0</v>
      </c>
      <c r="BM844" s="161" t="e">
        <f t="shared" si="588"/>
        <v>#DIV/0!</v>
      </c>
      <c r="BN844" s="161" t="e">
        <f t="shared" si="589"/>
        <v>#DIV/0!</v>
      </c>
      <c r="BO844" s="161" t="e">
        <f t="shared" si="590"/>
        <v>#DIV/0!</v>
      </c>
      <c r="BP844" s="161" t="e">
        <f t="shared" si="591"/>
        <v>#DIV/0!</v>
      </c>
      <c r="BQ844" s="161" t="e">
        <f t="shared" si="592"/>
        <v>#DIV/0!</v>
      </c>
      <c r="BR844" s="107">
        <f t="shared" si="593"/>
        <v>0</v>
      </c>
      <c r="BS844" s="161" t="e">
        <f t="shared" si="594"/>
        <v>#DIV/0!</v>
      </c>
      <c r="BT844" s="161" t="e">
        <f t="shared" si="595"/>
        <v>#DIV/0!</v>
      </c>
      <c r="BU844" s="161" t="e">
        <f t="shared" si="596"/>
        <v>#DIV/0!</v>
      </c>
      <c r="BV844" s="161" t="e">
        <f t="shared" si="597"/>
        <v>#DIV/0!</v>
      </c>
      <c r="BW844" s="161" t="e">
        <f t="shared" si="598"/>
        <v>#DIV/0!</v>
      </c>
      <c r="BX844" s="107">
        <f t="shared" si="599"/>
        <v>0</v>
      </c>
      <c r="BZ844" s="40" t="e">
        <f>VLOOKUP(I844,Lists!$D$2:$D$19,1,FALSE)</f>
        <v>#N/A</v>
      </c>
      <c r="CA844" s="40" t="e">
        <f>VLOOKUP($I844,Blends!$B$2:$B$115,1,FALSE)</f>
        <v>#N/A</v>
      </c>
      <c r="CC844" s="218">
        <f>ROUND(IF($I844="Other HFC Blend",(Z844*$L844*SUMIF(Lists!$E$2:$E$133,'Quarterly Information'!$K844,Exchange_Value)+Z844*$N844*SUMIF(Lists!$E$2:$E$133,'Quarterly Information'!$M844,Exchange_Value)+Z844*$P844*SUMIF(Lists!$E$2:$E$133,'Quarterly Information'!$O844,Exchange_Value)+Z844*$R844*SUMIF(Lists!$E$2:$E$133,'Quarterly Information'!$Q844,Exchange_Value)+Z844*$T844*SUMIF(Lists!$E$2:$E$133,'Quarterly Information'!$S844,Exchange_Value))/1000,Z844*SUMIF(Lists!$E$2:$E$133,$I844,Exchange_Value)/1000),1)</f>
        <v>0</v>
      </c>
      <c r="CD844" s="218">
        <f>ROUND(IF($I844="Other HFC Blend",(AA844*$L844*SUMIF(Lists!$E$2:$E$133,'Quarterly Information'!$K844,Exchange_Value)+AA844*$N844*SUMIF(Lists!$E$2:$E$133,'Quarterly Information'!$M844,Exchange_Value)+AA844*$P844*SUMIF(Lists!$E$2:$E$133,'Quarterly Information'!$O844,Exchange_Value)+AA844*$R844*SUMIF(Lists!$E$2:$E$133,'Quarterly Information'!$Q844,Exchange_Value)+AA844*$T844*SUMIF(Lists!$E$2:$E$133,'Quarterly Information'!$S844,Exchange_Value))/1000,AA844*SUMIF(Lists!$E$2:$E$133,$I844,Exchange_Value)/1000),1)</f>
        <v>0</v>
      </c>
      <c r="CE844" s="218">
        <f>ROUND(IF($I844="Other HFC Blend",(AB844*$L844*SUMIF(Lists!$E$2:$E$133,'Quarterly Information'!$K844,Exchange_Value)+AB844*$N844*SUMIF(Lists!$E$2:$E$133,'Quarterly Information'!$M844,Exchange_Value)+AB844*$P844*SUMIF(Lists!$E$2:$E$133,'Quarterly Information'!$O844,Exchange_Value)+AB844*$R844*SUMIF(Lists!$E$2:$E$133,'Quarterly Information'!$Q844,Exchange_Value)+AB844*$T844*SUMIF(Lists!$E$2:$E$133,'Quarterly Information'!$S844,Exchange_Value))/1000,AB844*SUMIF(Lists!$E$2:$E$133,$I844,Exchange_Value)/1000),1)</f>
        <v>0</v>
      </c>
      <c r="CF844" s="218">
        <f>ROUND(IF($I844="Other HFC Blend",(AC844*$L844*SUMIF(Lists!$E$2:$E$133,'Quarterly Information'!$K844,Exchange_Value)+AC844*$N844*SUMIF(Lists!$E$2:$E$133,'Quarterly Information'!$M844,Exchange_Value)+AC844*$P844*SUMIF(Lists!$E$2:$E$133,'Quarterly Information'!$O844,Exchange_Value)+AC844*$R844*SUMIF(Lists!$E$2:$E$133,'Quarterly Information'!$Q844,Exchange_Value)+AC844*$T844*SUMIF(Lists!$E$2:$E$133,'Quarterly Information'!$S844,Exchange_Value))/1000,AC844*SUMIF(Lists!$E$2:$E$133,$I844,Exchange_Value)/1000),1)</f>
        <v>0</v>
      </c>
      <c r="CG844" s="218">
        <f>ROUND(IF($I844="Other HFC Blend",(AD844*$L844*SUMIF(Lists!$E$2:$E$133,'Quarterly Information'!$K844,Exchange_Value)+AD844*$N844*SUMIF(Lists!$E$2:$E$133,'Quarterly Information'!$M844,Exchange_Value)+AD844*$P844*SUMIF(Lists!$E$2:$E$133,'Quarterly Information'!$O844,Exchange_Value)+AD844*$R844*SUMIF(Lists!$E$2:$E$133,'Quarterly Information'!$Q844,Exchange_Value)+AD844*$T844*SUMIF(Lists!$E$2:$E$133,'Quarterly Information'!$S844,Exchange_Value))/1000,AD844*SUMIF(Lists!$E$2:$E$133,$I844,Exchange_Value)/1000),1)</f>
        <v>0</v>
      </c>
      <c r="CH844" s="218">
        <f>ROUND(IF($I844="Other HFC Blend",(AE844*$L844*SUMIF(Lists!$E$2:$E$133,'Quarterly Information'!$K844,Exchange_Value)+AE844*$N844*SUMIF(Lists!$E$2:$E$133,'Quarterly Information'!$M844,Exchange_Value)+AE844*$P844*SUMIF(Lists!$E$2:$E$133,'Quarterly Information'!$O844,Exchange_Value)+AE844*$R844*SUMIF(Lists!$E$2:$E$133,'Quarterly Information'!$Q844,Exchange_Value)+AE844*$T844*SUMIF(Lists!$E$2:$E$133,'Quarterly Information'!$S844,Exchange_Value))/1000,AE844*SUMIF(Lists!$E$2:$E$133,$I844,Exchange_Value)/1000),1)</f>
        <v>0</v>
      </c>
      <c r="CI844" s="218">
        <f>ROUND(IF($I844="Other HFC Blend",(AF844*$L844*SUMIF(Lists!$E$2:$E$133,'Quarterly Information'!$K844,Exchange_Value)+AF844*$N844*SUMIF(Lists!$E$2:$E$133,'Quarterly Information'!$M844,Exchange_Value)+AF844*$P844*SUMIF(Lists!$E$2:$E$133,'Quarterly Information'!$O844,Exchange_Value)+AF844*$R844*SUMIF(Lists!$E$2:$E$133,'Quarterly Information'!$Q844,Exchange_Value)+AF844*$T844*SUMIF(Lists!$E$2:$E$133,'Quarterly Information'!$S844,Exchange_Value))/1000,AF844*SUMIF(Lists!$E$2:$E$133,$I844,Exchange_Value)/1000),1)</f>
        <v>0</v>
      </c>
    </row>
    <row r="845" spans="1:87" ht="14" x14ac:dyDescent="0.25">
      <c r="A845" s="39">
        <v>803</v>
      </c>
      <c r="B845" s="90" t="str">
        <f t="shared" si="557"/>
        <v/>
      </c>
      <c r="C845" s="159"/>
      <c r="D845" s="91"/>
      <c r="E845" s="174"/>
      <c r="F845" s="92"/>
      <c r="G845" s="93"/>
      <c r="H845" s="94"/>
      <c r="I845" s="92"/>
      <c r="J845" s="200"/>
      <c r="K845" s="210"/>
      <c r="L845" s="95"/>
      <c r="M845" s="92"/>
      <c r="N845" s="95"/>
      <c r="O845" s="92"/>
      <c r="P845" s="95"/>
      <c r="Q845" s="128"/>
      <c r="R845" s="95"/>
      <c r="S845" s="128"/>
      <c r="T845" s="211"/>
      <c r="U845" s="203"/>
      <c r="V845" s="92"/>
      <c r="W845" s="96"/>
      <c r="X845" s="92"/>
      <c r="Y845" s="220"/>
      <c r="Z845" s="226"/>
      <c r="AA845" s="165"/>
      <c r="AB845" s="165"/>
      <c r="AC845" s="165"/>
      <c r="AD845" s="165"/>
      <c r="AE845" s="165"/>
      <c r="AF845" s="168"/>
      <c r="AG845"/>
      <c r="AH845" s="107">
        <f t="shared" si="559"/>
        <v>0</v>
      </c>
      <c r="AI845" s="107">
        <f t="shared" si="560"/>
        <v>0</v>
      </c>
      <c r="AJ845" s="107">
        <f t="shared" si="561"/>
        <v>0</v>
      </c>
      <c r="AK845" s="107">
        <f t="shared" si="562"/>
        <v>0</v>
      </c>
      <c r="AL845" s="107">
        <f t="shared" si="563"/>
        <v>0</v>
      </c>
      <c r="AM845" s="107">
        <f t="shared" si="558"/>
        <v>0</v>
      </c>
      <c r="AO845" s="161" t="e">
        <f t="shared" si="564"/>
        <v>#DIV/0!</v>
      </c>
      <c r="AP845" s="161" t="e">
        <f t="shared" si="565"/>
        <v>#DIV/0!</v>
      </c>
      <c r="AQ845" s="161" t="e">
        <f t="shared" si="566"/>
        <v>#DIV/0!</v>
      </c>
      <c r="AR845" s="161" t="e">
        <f t="shared" si="567"/>
        <v>#DIV/0!</v>
      </c>
      <c r="AS845" s="161" t="e">
        <f t="shared" si="568"/>
        <v>#DIV/0!</v>
      </c>
      <c r="AT845" s="107">
        <f t="shared" si="569"/>
        <v>0</v>
      </c>
      <c r="AU845" s="161" t="e">
        <f t="shared" si="570"/>
        <v>#DIV/0!</v>
      </c>
      <c r="AV845" s="161" t="e">
        <f t="shared" si="571"/>
        <v>#DIV/0!</v>
      </c>
      <c r="AW845" s="161" t="e">
        <f t="shared" si="572"/>
        <v>#DIV/0!</v>
      </c>
      <c r="AX845" s="161" t="e">
        <f t="shared" si="573"/>
        <v>#DIV/0!</v>
      </c>
      <c r="AY845" s="161" t="e">
        <f t="shared" si="574"/>
        <v>#DIV/0!</v>
      </c>
      <c r="AZ845" s="107">
        <f t="shared" si="575"/>
        <v>0</v>
      </c>
      <c r="BA845" s="161" t="e">
        <f t="shared" si="576"/>
        <v>#DIV/0!</v>
      </c>
      <c r="BB845" s="161" t="e">
        <f t="shared" si="577"/>
        <v>#DIV/0!</v>
      </c>
      <c r="BC845" s="161" t="e">
        <f t="shared" si="578"/>
        <v>#DIV/0!</v>
      </c>
      <c r="BD845" s="161" t="e">
        <f t="shared" si="579"/>
        <v>#DIV/0!</v>
      </c>
      <c r="BE845" s="161" t="e">
        <f t="shared" si="580"/>
        <v>#DIV/0!</v>
      </c>
      <c r="BF845" s="107">
        <f t="shared" si="581"/>
        <v>0</v>
      </c>
      <c r="BG845" s="161" t="e">
        <f t="shared" si="582"/>
        <v>#DIV/0!</v>
      </c>
      <c r="BH845" s="161" t="e">
        <f t="shared" si="583"/>
        <v>#DIV/0!</v>
      </c>
      <c r="BI845" s="161" t="e">
        <f t="shared" si="584"/>
        <v>#DIV/0!</v>
      </c>
      <c r="BJ845" s="161" t="e">
        <f t="shared" si="585"/>
        <v>#DIV/0!</v>
      </c>
      <c r="BK845" s="161" t="e">
        <f t="shared" si="586"/>
        <v>#DIV/0!</v>
      </c>
      <c r="BL845" s="107">
        <f t="shared" si="587"/>
        <v>0</v>
      </c>
      <c r="BM845" s="161" t="e">
        <f t="shared" si="588"/>
        <v>#DIV/0!</v>
      </c>
      <c r="BN845" s="161" t="e">
        <f t="shared" si="589"/>
        <v>#DIV/0!</v>
      </c>
      <c r="BO845" s="161" t="e">
        <f t="shared" si="590"/>
        <v>#DIV/0!</v>
      </c>
      <c r="BP845" s="161" t="e">
        <f t="shared" si="591"/>
        <v>#DIV/0!</v>
      </c>
      <c r="BQ845" s="161" t="e">
        <f t="shared" si="592"/>
        <v>#DIV/0!</v>
      </c>
      <c r="BR845" s="107">
        <f t="shared" si="593"/>
        <v>0</v>
      </c>
      <c r="BS845" s="161" t="e">
        <f t="shared" si="594"/>
        <v>#DIV/0!</v>
      </c>
      <c r="BT845" s="161" t="e">
        <f t="shared" si="595"/>
        <v>#DIV/0!</v>
      </c>
      <c r="BU845" s="161" t="e">
        <f t="shared" si="596"/>
        <v>#DIV/0!</v>
      </c>
      <c r="BV845" s="161" t="e">
        <f t="shared" si="597"/>
        <v>#DIV/0!</v>
      </c>
      <c r="BW845" s="161" t="e">
        <f t="shared" si="598"/>
        <v>#DIV/0!</v>
      </c>
      <c r="BX845" s="107">
        <f t="shared" si="599"/>
        <v>0</v>
      </c>
      <c r="BZ845" s="40" t="e">
        <f>VLOOKUP(I845,Lists!$D$2:$D$19,1,FALSE)</f>
        <v>#N/A</v>
      </c>
      <c r="CA845" s="40" t="e">
        <f>VLOOKUP($I845,Blends!$B$2:$B$115,1,FALSE)</f>
        <v>#N/A</v>
      </c>
      <c r="CC845" s="218">
        <f>ROUND(IF($I845="Other HFC Blend",(Z845*$L845*SUMIF(Lists!$E$2:$E$133,'Quarterly Information'!$K845,Exchange_Value)+Z845*$N845*SUMIF(Lists!$E$2:$E$133,'Quarterly Information'!$M845,Exchange_Value)+Z845*$P845*SUMIF(Lists!$E$2:$E$133,'Quarterly Information'!$O845,Exchange_Value)+Z845*$R845*SUMIF(Lists!$E$2:$E$133,'Quarterly Information'!$Q845,Exchange_Value)+Z845*$T845*SUMIF(Lists!$E$2:$E$133,'Quarterly Information'!$S845,Exchange_Value))/1000,Z845*SUMIF(Lists!$E$2:$E$133,$I845,Exchange_Value)/1000),1)</f>
        <v>0</v>
      </c>
      <c r="CD845" s="218">
        <f>ROUND(IF($I845="Other HFC Blend",(AA845*$L845*SUMIF(Lists!$E$2:$E$133,'Quarterly Information'!$K845,Exchange_Value)+AA845*$N845*SUMIF(Lists!$E$2:$E$133,'Quarterly Information'!$M845,Exchange_Value)+AA845*$P845*SUMIF(Lists!$E$2:$E$133,'Quarterly Information'!$O845,Exchange_Value)+AA845*$R845*SUMIF(Lists!$E$2:$E$133,'Quarterly Information'!$Q845,Exchange_Value)+AA845*$T845*SUMIF(Lists!$E$2:$E$133,'Quarterly Information'!$S845,Exchange_Value))/1000,AA845*SUMIF(Lists!$E$2:$E$133,$I845,Exchange_Value)/1000),1)</f>
        <v>0</v>
      </c>
      <c r="CE845" s="218">
        <f>ROUND(IF($I845="Other HFC Blend",(AB845*$L845*SUMIF(Lists!$E$2:$E$133,'Quarterly Information'!$K845,Exchange_Value)+AB845*$N845*SUMIF(Lists!$E$2:$E$133,'Quarterly Information'!$M845,Exchange_Value)+AB845*$P845*SUMIF(Lists!$E$2:$E$133,'Quarterly Information'!$O845,Exchange_Value)+AB845*$R845*SUMIF(Lists!$E$2:$E$133,'Quarterly Information'!$Q845,Exchange_Value)+AB845*$T845*SUMIF(Lists!$E$2:$E$133,'Quarterly Information'!$S845,Exchange_Value))/1000,AB845*SUMIF(Lists!$E$2:$E$133,$I845,Exchange_Value)/1000),1)</f>
        <v>0</v>
      </c>
      <c r="CF845" s="218">
        <f>ROUND(IF($I845="Other HFC Blend",(AC845*$L845*SUMIF(Lists!$E$2:$E$133,'Quarterly Information'!$K845,Exchange_Value)+AC845*$N845*SUMIF(Lists!$E$2:$E$133,'Quarterly Information'!$M845,Exchange_Value)+AC845*$P845*SUMIF(Lists!$E$2:$E$133,'Quarterly Information'!$O845,Exchange_Value)+AC845*$R845*SUMIF(Lists!$E$2:$E$133,'Quarterly Information'!$Q845,Exchange_Value)+AC845*$T845*SUMIF(Lists!$E$2:$E$133,'Quarterly Information'!$S845,Exchange_Value))/1000,AC845*SUMIF(Lists!$E$2:$E$133,$I845,Exchange_Value)/1000),1)</f>
        <v>0</v>
      </c>
      <c r="CG845" s="218">
        <f>ROUND(IF($I845="Other HFC Blend",(AD845*$L845*SUMIF(Lists!$E$2:$E$133,'Quarterly Information'!$K845,Exchange_Value)+AD845*$N845*SUMIF(Lists!$E$2:$E$133,'Quarterly Information'!$M845,Exchange_Value)+AD845*$P845*SUMIF(Lists!$E$2:$E$133,'Quarterly Information'!$O845,Exchange_Value)+AD845*$R845*SUMIF(Lists!$E$2:$E$133,'Quarterly Information'!$Q845,Exchange_Value)+AD845*$T845*SUMIF(Lists!$E$2:$E$133,'Quarterly Information'!$S845,Exchange_Value))/1000,AD845*SUMIF(Lists!$E$2:$E$133,$I845,Exchange_Value)/1000),1)</f>
        <v>0</v>
      </c>
      <c r="CH845" s="218">
        <f>ROUND(IF($I845="Other HFC Blend",(AE845*$L845*SUMIF(Lists!$E$2:$E$133,'Quarterly Information'!$K845,Exchange_Value)+AE845*$N845*SUMIF(Lists!$E$2:$E$133,'Quarterly Information'!$M845,Exchange_Value)+AE845*$P845*SUMIF(Lists!$E$2:$E$133,'Quarterly Information'!$O845,Exchange_Value)+AE845*$R845*SUMIF(Lists!$E$2:$E$133,'Quarterly Information'!$Q845,Exchange_Value)+AE845*$T845*SUMIF(Lists!$E$2:$E$133,'Quarterly Information'!$S845,Exchange_Value))/1000,AE845*SUMIF(Lists!$E$2:$E$133,$I845,Exchange_Value)/1000),1)</f>
        <v>0</v>
      </c>
      <c r="CI845" s="218">
        <f>ROUND(IF($I845="Other HFC Blend",(AF845*$L845*SUMIF(Lists!$E$2:$E$133,'Quarterly Information'!$K845,Exchange_Value)+AF845*$N845*SUMIF(Lists!$E$2:$E$133,'Quarterly Information'!$M845,Exchange_Value)+AF845*$P845*SUMIF(Lists!$E$2:$E$133,'Quarterly Information'!$O845,Exchange_Value)+AF845*$R845*SUMIF(Lists!$E$2:$E$133,'Quarterly Information'!$Q845,Exchange_Value)+AF845*$T845*SUMIF(Lists!$E$2:$E$133,'Quarterly Information'!$S845,Exchange_Value))/1000,AF845*SUMIF(Lists!$E$2:$E$133,$I845,Exchange_Value)/1000),1)</f>
        <v>0</v>
      </c>
    </row>
    <row r="846" spans="1:87" ht="14" x14ac:dyDescent="0.25">
      <c r="A846" s="39">
        <v>804</v>
      </c>
      <c r="B846" s="90" t="str">
        <f t="shared" si="557"/>
        <v/>
      </c>
      <c r="C846" s="159"/>
      <c r="D846" s="91"/>
      <c r="E846" s="174"/>
      <c r="F846" s="92"/>
      <c r="G846" s="93"/>
      <c r="H846" s="94"/>
      <c r="I846" s="92"/>
      <c r="J846" s="200"/>
      <c r="K846" s="210"/>
      <c r="L846" s="95"/>
      <c r="M846" s="92"/>
      <c r="N846" s="95"/>
      <c r="O846" s="92"/>
      <c r="P846" s="95"/>
      <c r="Q846" s="128"/>
      <c r="R846" s="95"/>
      <c r="S846" s="128"/>
      <c r="T846" s="211"/>
      <c r="U846" s="203"/>
      <c r="V846" s="92"/>
      <c r="W846" s="96"/>
      <c r="X846" s="92"/>
      <c r="Y846" s="220"/>
      <c r="Z846" s="226"/>
      <c r="AA846" s="165"/>
      <c r="AB846" s="165"/>
      <c r="AC846" s="165"/>
      <c r="AD846" s="165"/>
      <c r="AE846" s="165"/>
      <c r="AF846" s="168"/>
      <c r="AG846"/>
      <c r="AH846" s="107">
        <f t="shared" si="559"/>
        <v>0</v>
      </c>
      <c r="AI846" s="107">
        <f t="shared" si="560"/>
        <v>0</v>
      </c>
      <c r="AJ846" s="107">
        <f t="shared" si="561"/>
        <v>0</v>
      </c>
      <c r="AK846" s="107">
        <f t="shared" si="562"/>
        <v>0</v>
      </c>
      <c r="AL846" s="107">
        <f t="shared" si="563"/>
        <v>0</v>
      </c>
      <c r="AM846" s="107">
        <f t="shared" si="558"/>
        <v>0</v>
      </c>
      <c r="AO846" s="161" t="e">
        <f t="shared" si="564"/>
        <v>#DIV/0!</v>
      </c>
      <c r="AP846" s="161" t="e">
        <f t="shared" si="565"/>
        <v>#DIV/0!</v>
      </c>
      <c r="AQ846" s="161" t="e">
        <f t="shared" si="566"/>
        <v>#DIV/0!</v>
      </c>
      <c r="AR846" s="161" t="e">
        <f t="shared" si="567"/>
        <v>#DIV/0!</v>
      </c>
      <c r="AS846" s="161" t="e">
        <f t="shared" si="568"/>
        <v>#DIV/0!</v>
      </c>
      <c r="AT846" s="107">
        <f t="shared" si="569"/>
        <v>0</v>
      </c>
      <c r="AU846" s="161" t="e">
        <f t="shared" si="570"/>
        <v>#DIV/0!</v>
      </c>
      <c r="AV846" s="161" t="e">
        <f t="shared" si="571"/>
        <v>#DIV/0!</v>
      </c>
      <c r="AW846" s="161" t="e">
        <f t="shared" si="572"/>
        <v>#DIV/0!</v>
      </c>
      <c r="AX846" s="161" t="e">
        <f t="shared" si="573"/>
        <v>#DIV/0!</v>
      </c>
      <c r="AY846" s="161" t="e">
        <f t="shared" si="574"/>
        <v>#DIV/0!</v>
      </c>
      <c r="AZ846" s="107">
        <f t="shared" si="575"/>
        <v>0</v>
      </c>
      <c r="BA846" s="161" t="e">
        <f t="shared" si="576"/>
        <v>#DIV/0!</v>
      </c>
      <c r="BB846" s="161" t="e">
        <f t="shared" si="577"/>
        <v>#DIV/0!</v>
      </c>
      <c r="BC846" s="161" t="e">
        <f t="shared" si="578"/>
        <v>#DIV/0!</v>
      </c>
      <c r="BD846" s="161" t="e">
        <f t="shared" si="579"/>
        <v>#DIV/0!</v>
      </c>
      <c r="BE846" s="161" t="e">
        <f t="shared" si="580"/>
        <v>#DIV/0!</v>
      </c>
      <c r="BF846" s="107">
        <f t="shared" si="581"/>
        <v>0</v>
      </c>
      <c r="BG846" s="161" t="e">
        <f t="shared" si="582"/>
        <v>#DIV/0!</v>
      </c>
      <c r="BH846" s="161" t="e">
        <f t="shared" si="583"/>
        <v>#DIV/0!</v>
      </c>
      <c r="BI846" s="161" t="e">
        <f t="shared" si="584"/>
        <v>#DIV/0!</v>
      </c>
      <c r="BJ846" s="161" t="e">
        <f t="shared" si="585"/>
        <v>#DIV/0!</v>
      </c>
      <c r="BK846" s="161" t="e">
        <f t="shared" si="586"/>
        <v>#DIV/0!</v>
      </c>
      <c r="BL846" s="107">
        <f t="shared" si="587"/>
        <v>0</v>
      </c>
      <c r="BM846" s="161" t="e">
        <f t="shared" si="588"/>
        <v>#DIV/0!</v>
      </c>
      <c r="BN846" s="161" t="e">
        <f t="shared" si="589"/>
        <v>#DIV/0!</v>
      </c>
      <c r="BO846" s="161" t="e">
        <f t="shared" si="590"/>
        <v>#DIV/0!</v>
      </c>
      <c r="BP846" s="161" t="e">
        <f t="shared" si="591"/>
        <v>#DIV/0!</v>
      </c>
      <c r="BQ846" s="161" t="e">
        <f t="shared" si="592"/>
        <v>#DIV/0!</v>
      </c>
      <c r="BR846" s="107">
        <f t="shared" si="593"/>
        <v>0</v>
      </c>
      <c r="BS846" s="161" t="e">
        <f t="shared" si="594"/>
        <v>#DIV/0!</v>
      </c>
      <c r="BT846" s="161" t="e">
        <f t="shared" si="595"/>
        <v>#DIV/0!</v>
      </c>
      <c r="BU846" s="161" t="e">
        <f t="shared" si="596"/>
        <v>#DIV/0!</v>
      </c>
      <c r="BV846" s="161" t="e">
        <f t="shared" si="597"/>
        <v>#DIV/0!</v>
      </c>
      <c r="BW846" s="161" t="e">
        <f t="shared" si="598"/>
        <v>#DIV/0!</v>
      </c>
      <c r="BX846" s="107">
        <f t="shared" si="599"/>
        <v>0</v>
      </c>
      <c r="BZ846" s="40" t="e">
        <f>VLOOKUP(I846,Lists!$D$2:$D$19,1,FALSE)</f>
        <v>#N/A</v>
      </c>
      <c r="CA846" s="40" t="e">
        <f>VLOOKUP($I846,Blends!$B$2:$B$115,1,FALSE)</f>
        <v>#N/A</v>
      </c>
      <c r="CC846" s="218">
        <f>ROUND(IF($I846="Other HFC Blend",(Z846*$L846*SUMIF(Lists!$E$2:$E$133,'Quarterly Information'!$K846,Exchange_Value)+Z846*$N846*SUMIF(Lists!$E$2:$E$133,'Quarterly Information'!$M846,Exchange_Value)+Z846*$P846*SUMIF(Lists!$E$2:$E$133,'Quarterly Information'!$O846,Exchange_Value)+Z846*$R846*SUMIF(Lists!$E$2:$E$133,'Quarterly Information'!$Q846,Exchange_Value)+Z846*$T846*SUMIF(Lists!$E$2:$E$133,'Quarterly Information'!$S846,Exchange_Value))/1000,Z846*SUMIF(Lists!$E$2:$E$133,$I846,Exchange_Value)/1000),1)</f>
        <v>0</v>
      </c>
      <c r="CD846" s="218">
        <f>ROUND(IF($I846="Other HFC Blend",(AA846*$L846*SUMIF(Lists!$E$2:$E$133,'Quarterly Information'!$K846,Exchange_Value)+AA846*$N846*SUMIF(Lists!$E$2:$E$133,'Quarterly Information'!$M846,Exchange_Value)+AA846*$P846*SUMIF(Lists!$E$2:$E$133,'Quarterly Information'!$O846,Exchange_Value)+AA846*$R846*SUMIF(Lists!$E$2:$E$133,'Quarterly Information'!$Q846,Exchange_Value)+AA846*$T846*SUMIF(Lists!$E$2:$E$133,'Quarterly Information'!$S846,Exchange_Value))/1000,AA846*SUMIF(Lists!$E$2:$E$133,$I846,Exchange_Value)/1000),1)</f>
        <v>0</v>
      </c>
      <c r="CE846" s="218">
        <f>ROUND(IF($I846="Other HFC Blend",(AB846*$L846*SUMIF(Lists!$E$2:$E$133,'Quarterly Information'!$K846,Exchange_Value)+AB846*$N846*SUMIF(Lists!$E$2:$E$133,'Quarterly Information'!$M846,Exchange_Value)+AB846*$P846*SUMIF(Lists!$E$2:$E$133,'Quarterly Information'!$O846,Exchange_Value)+AB846*$R846*SUMIF(Lists!$E$2:$E$133,'Quarterly Information'!$Q846,Exchange_Value)+AB846*$T846*SUMIF(Lists!$E$2:$E$133,'Quarterly Information'!$S846,Exchange_Value))/1000,AB846*SUMIF(Lists!$E$2:$E$133,$I846,Exchange_Value)/1000),1)</f>
        <v>0</v>
      </c>
      <c r="CF846" s="218">
        <f>ROUND(IF($I846="Other HFC Blend",(AC846*$L846*SUMIF(Lists!$E$2:$E$133,'Quarterly Information'!$K846,Exchange_Value)+AC846*$N846*SUMIF(Lists!$E$2:$E$133,'Quarterly Information'!$M846,Exchange_Value)+AC846*$P846*SUMIF(Lists!$E$2:$E$133,'Quarterly Information'!$O846,Exchange_Value)+AC846*$R846*SUMIF(Lists!$E$2:$E$133,'Quarterly Information'!$Q846,Exchange_Value)+AC846*$T846*SUMIF(Lists!$E$2:$E$133,'Quarterly Information'!$S846,Exchange_Value))/1000,AC846*SUMIF(Lists!$E$2:$E$133,$I846,Exchange_Value)/1000),1)</f>
        <v>0</v>
      </c>
      <c r="CG846" s="218">
        <f>ROUND(IF($I846="Other HFC Blend",(AD846*$L846*SUMIF(Lists!$E$2:$E$133,'Quarterly Information'!$K846,Exchange_Value)+AD846*$N846*SUMIF(Lists!$E$2:$E$133,'Quarterly Information'!$M846,Exchange_Value)+AD846*$P846*SUMIF(Lists!$E$2:$E$133,'Quarterly Information'!$O846,Exchange_Value)+AD846*$R846*SUMIF(Lists!$E$2:$E$133,'Quarterly Information'!$Q846,Exchange_Value)+AD846*$T846*SUMIF(Lists!$E$2:$E$133,'Quarterly Information'!$S846,Exchange_Value))/1000,AD846*SUMIF(Lists!$E$2:$E$133,$I846,Exchange_Value)/1000),1)</f>
        <v>0</v>
      </c>
      <c r="CH846" s="218">
        <f>ROUND(IF($I846="Other HFC Blend",(AE846*$L846*SUMIF(Lists!$E$2:$E$133,'Quarterly Information'!$K846,Exchange_Value)+AE846*$N846*SUMIF(Lists!$E$2:$E$133,'Quarterly Information'!$M846,Exchange_Value)+AE846*$P846*SUMIF(Lists!$E$2:$E$133,'Quarterly Information'!$O846,Exchange_Value)+AE846*$R846*SUMIF(Lists!$E$2:$E$133,'Quarterly Information'!$Q846,Exchange_Value)+AE846*$T846*SUMIF(Lists!$E$2:$E$133,'Quarterly Information'!$S846,Exchange_Value))/1000,AE846*SUMIF(Lists!$E$2:$E$133,$I846,Exchange_Value)/1000),1)</f>
        <v>0</v>
      </c>
      <c r="CI846" s="218">
        <f>ROUND(IF($I846="Other HFC Blend",(AF846*$L846*SUMIF(Lists!$E$2:$E$133,'Quarterly Information'!$K846,Exchange_Value)+AF846*$N846*SUMIF(Lists!$E$2:$E$133,'Quarterly Information'!$M846,Exchange_Value)+AF846*$P846*SUMIF(Lists!$E$2:$E$133,'Quarterly Information'!$O846,Exchange_Value)+AF846*$R846*SUMIF(Lists!$E$2:$E$133,'Quarterly Information'!$Q846,Exchange_Value)+AF846*$T846*SUMIF(Lists!$E$2:$E$133,'Quarterly Information'!$S846,Exchange_Value))/1000,AF846*SUMIF(Lists!$E$2:$E$133,$I846,Exchange_Value)/1000),1)</f>
        <v>0</v>
      </c>
    </row>
    <row r="847" spans="1:87" ht="14" x14ac:dyDescent="0.25">
      <c r="A847" s="39">
        <v>805</v>
      </c>
      <c r="B847" s="90" t="str">
        <f t="shared" si="557"/>
        <v/>
      </c>
      <c r="C847" s="159"/>
      <c r="D847" s="91"/>
      <c r="E847" s="174"/>
      <c r="F847" s="92"/>
      <c r="G847" s="93"/>
      <c r="H847" s="94"/>
      <c r="I847" s="92"/>
      <c r="J847" s="200"/>
      <c r="K847" s="210"/>
      <c r="L847" s="95"/>
      <c r="M847" s="92"/>
      <c r="N847" s="95"/>
      <c r="O847" s="92"/>
      <c r="P847" s="95"/>
      <c r="Q847" s="128"/>
      <c r="R847" s="95"/>
      <c r="S847" s="128"/>
      <c r="T847" s="211"/>
      <c r="U847" s="203"/>
      <c r="V847" s="92"/>
      <c r="W847" s="96"/>
      <c r="X847" s="92"/>
      <c r="Y847" s="220"/>
      <c r="Z847" s="226"/>
      <c r="AA847" s="165"/>
      <c r="AB847" s="165"/>
      <c r="AC847" s="165"/>
      <c r="AD847" s="165"/>
      <c r="AE847" s="165"/>
      <c r="AF847" s="168"/>
      <c r="AG847"/>
      <c r="AH847" s="107">
        <f t="shared" si="559"/>
        <v>0</v>
      </c>
      <c r="AI847" s="107">
        <f t="shared" si="560"/>
        <v>0</v>
      </c>
      <c r="AJ847" s="107">
        <f t="shared" si="561"/>
        <v>0</v>
      </c>
      <c r="AK847" s="107">
        <f t="shared" si="562"/>
        <v>0</v>
      </c>
      <c r="AL847" s="107">
        <f t="shared" si="563"/>
        <v>0</v>
      </c>
      <c r="AM847" s="107">
        <f t="shared" si="558"/>
        <v>0</v>
      </c>
      <c r="AO847" s="161" t="e">
        <f t="shared" si="564"/>
        <v>#DIV/0!</v>
      </c>
      <c r="AP847" s="161" t="e">
        <f t="shared" si="565"/>
        <v>#DIV/0!</v>
      </c>
      <c r="AQ847" s="161" t="e">
        <f t="shared" si="566"/>
        <v>#DIV/0!</v>
      </c>
      <c r="AR847" s="161" t="e">
        <f t="shared" si="567"/>
        <v>#DIV/0!</v>
      </c>
      <c r="AS847" s="161" t="e">
        <f t="shared" si="568"/>
        <v>#DIV/0!</v>
      </c>
      <c r="AT847" s="107">
        <f t="shared" si="569"/>
        <v>0</v>
      </c>
      <c r="AU847" s="161" t="e">
        <f t="shared" si="570"/>
        <v>#DIV/0!</v>
      </c>
      <c r="AV847" s="161" t="e">
        <f t="shared" si="571"/>
        <v>#DIV/0!</v>
      </c>
      <c r="AW847" s="161" t="e">
        <f t="shared" si="572"/>
        <v>#DIV/0!</v>
      </c>
      <c r="AX847" s="161" t="e">
        <f t="shared" si="573"/>
        <v>#DIV/0!</v>
      </c>
      <c r="AY847" s="161" t="e">
        <f t="shared" si="574"/>
        <v>#DIV/0!</v>
      </c>
      <c r="AZ847" s="107">
        <f t="shared" si="575"/>
        <v>0</v>
      </c>
      <c r="BA847" s="161" t="e">
        <f t="shared" si="576"/>
        <v>#DIV/0!</v>
      </c>
      <c r="BB847" s="161" t="e">
        <f t="shared" si="577"/>
        <v>#DIV/0!</v>
      </c>
      <c r="BC847" s="161" t="e">
        <f t="shared" si="578"/>
        <v>#DIV/0!</v>
      </c>
      <c r="BD847" s="161" t="e">
        <f t="shared" si="579"/>
        <v>#DIV/0!</v>
      </c>
      <c r="BE847" s="161" t="e">
        <f t="shared" si="580"/>
        <v>#DIV/0!</v>
      </c>
      <c r="BF847" s="107">
        <f t="shared" si="581"/>
        <v>0</v>
      </c>
      <c r="BG847" s="161" t="e">
        <f t="shared" si="582"/>
        <v>#DIV/0!</v>
      </c>
      <c r="BH847" s="161" t="e">
        <f t="shared" si="583"/>
        <v>#DIV/0!</v>
      </c>
      <c r="BI847" s="161" t="e">
        <f t="shared" si="584"/>
        <v>#DIV/0!</v>
      </c>
      <c r="BJ847" s="161" t="e">
        <f t="shared" si="585"/>
        <v>#DIV/0!</v>
      </c>
      <c r="BK847" s="161" t="e">
        <f t="shared" si="586"/>
        <v>#DIV/0!</v>
      </c>
      <c r="BL847" s="107">
        <f t="shared" si="587"/>
        <v>0</v>
      </c>
      <c r="BM847" s="161" t="e">
        <f t="shared" si="588"/>
        <v>#DIV/0!</v>
      </c>
      <c r="BN847" s="161" t="e">
        <f t="shared" si="589"/>
        <v>#DIV/0!</v>
      </c>
      <c r="BO847" s="161" t="e">
        <f t="shared" si="590"/>
        <v>#DIV/0!</v>
      </c>
      <c r="BP847" s="161" t="e">
        <f t="shared" si="591"/>
        <v>#DIV/0!</v>
      </c>
      <c r="BQ847" s="161" t="e">
        <f t="shared" si="592"/>
        <v>#DIV/0!</v>
      </c>
      <c r="BR847" s="107">
        <f t="shared" si="593"/>
        <v>0</v>
      </c>
      <c r="BS847" s="161" t="e">
        <f t="shared" si="594"/>
        <v>#DIV/0!</v>
      </c>
      <c r="BT847" s="161" t="e">
        <f t="shared" si="595"/>
        <v>#DIV/0!</v>
      </c>
      <c r="BU847" s="161" t="e">
        <f t="shared" si="596"/>
        <v>#DIV/0!</v>
      </c>
      <c r="BV847" s="161" t="e">
        <f t="shared" si="597"/>
        <v>#DIV/0!</v>
      </c>
      <c r="BW847" s="161" t="e">
        <f t="shared" si="598"/>
        <v>#DIV/0!</v>
      </c>
      <c r="BX847" s="107">
        <f t="shared" si="599"/>
        <v>0</v>
      </c>
      <c r="BZ847" s="40" t="e">
        <f>VLOOKUP(I847,Lists!$D$2:$D$19,1,FALSE)</f>
        <v>#N/A</v>
      </c>
      <c r="CA847" s="40" t="e">
        <f>VLOOKUP($I847,Blends!$B$2:$B$115,1,FALSE)</f>
        <v>#N/A</v>
      </c>
      <c r="CC847" s="218">
        <f>ROUND(IF($I847="Other HFC Blend",(Z847*$L847*SUMIF(Lists!$E$2:$E$133,'Quarterly Information'!$K847,Exchange_Value)+Z847*$N847*SUMIF(Lists!$E$2:$E$133,'Quarterly Information'!$M847,Exchange_Value)+Z847*$P847*SUMIF(Lists!$E$2:$E$133,'Quarterly Information'!$O847,Exchange_Value)+Z847*$R847*SUMIF(Lists!$E$2:$E$133,'Quarterly Information'!$Q847,Exchange_Value)+Z847*$T847*SUMIF(Lists!$E$2:$E$133,'Quarterly Information'!$S847,Exchange_Value))/1000,Z847*SUMIF(Lists!$E$2:$E$133,$I847,Exchange_Value)/1000),1)</f>
        <v>0</v>
      </c>
      <c r="CD847" s="218">
        <f>ROUND(IF($I847="Other HFC Blend",(AA847*$L847*SUMIF(Lists!$E$2:$E$133,'Quarterly Information'!$K847,Exchange_Value)+AA847*$N847*SUMIF(Lists!$E$2:$E$133,'Quarterly Information'!$M847,Exchange_Value)+AA847*$P847*SUMIF(Lists!$E$2:$E$133,'Quarterly Information'!$O847,Exchange_Value)+AA847*$R847*SUMIF(Lists!$E$2:$E$133,'Quarterly Information'!$Q847,Exchange_Value)+AA847*$T847*SUMIF(Lists!$E$2:$E$133,'Quarterly Information'!$S847,Exchange_Value))/1000,AA847*SUMIF(Lists!$E$2:$E$133,$I847,Exchange_Value)/1000),1)</f>
        <v>0</v>
      </c>
      <c r="CE847" s="218">
        <f>ROUND(IF($I847="Other HFC Blend",(AB847*$L847*SUMIF(Lists!$E$2:$E$133,'Quarterly Information'!$K847,Exchange_Value)+AB847*$N847*SUMIF(Lists!$E$2:$E$133,'Quarterly Information'!$M847,Exchange_Value)+AB847*$P847*SUMIF(Lists!$E$2:$E$133,'Quarterly Information'!$O847,Exchange_Value)+AB847*$R847*SUMIF(Lists!$E$2:$E$133,'Quarterly Information'!$Q847,Exchange_Value)+AB847*$T847*SUMIF(Lists!$E$2:$E$133,'Quarterly Information'!$S847,Exchange_Value))/1000,AB847*SUMIF(Lists!$E$2:$E$133,$I847,Exchange_Value)/1000),1)</f>
        <v>0</v>
      </c>
      <c r="CF847" s="218">
        <f>ROUND(IF($I847="Other HFC Blend",(AC847*$L847*SUMIF(Lists!$E$2:$E$133,'Quarterly Information'!$K847,Exchange_Value)+AC847*$N847*SUMIF(Lists!$E$2:$E$133,'Quarterly Information'!$M847,Exchange_Value)+AC847*$P847*SUMIF(Lists!$E$2:$E$133,'Quarterly Information'!$O847,Exchange_Value)+AC847*$R847*SUMIF(Lists!$E$2:$E$133,'Quarterly Information'!$Q847,Exchange_Value)+AC847*$T847*SUMIF(Lists!$E$2:$E$133,'Quarterly Information'!$S847,Exchange_Value))/1000,AC847*SUMIF(Lists!$E$2:$E$133,$I847,Exchange_Value)/1000),1)</f>
        <v>0</v>
      </c>
      <c r="CG847" s="218">
        <f>ROUND(IF($I847="Other HFC Blend",(AD847*$L847*SUMIF(Lists!$E$2:$E$133,'Quarterly Information'!$K847,Exchange_Value)+AD847*$N847*SUMIF(Lists!$E$2:$E$133,'Quarterly Information'!$M847,Exchange_Value)+AD847*$P847*SUMIF(Lists!$E$2:$E$133,'Quarterly Information'!$O847,Exchange_Value)+AD847*$R847*SUMIF(Lists!$E$2:$E$133,'Quarterly Information'!$Q847,Exchange_Value)+AD847*$T847*SUMIF(Lists!$E$2:$E$133,'Quarterly Information'!$S847,Exchange_Value))/1000,AD847*SUMIF(Lists!$E$2:$E$133,$I847,Exchange_Value)/1000),1)</f>
        <v>0</v>
      </c>
      <c r="CH847" s="218">
        <f>ROUND(IF($I847="Other HFC Blend",(AE847*$L847*SUMIF(Lists!$E$2:$E$133,'Quarterly Information'!$K847,Exchange_Value)+AE847*$N847*SUMIF(Lists!$E$2:$E$133,'Quarterly Information'!$M847,Exchange_Value)+AE847*$P847*SUMIF(Lists!$E$2:$E$133,'Quarterly Information'!$O847,Exchange_Value)+AE847*$R847*SUMIF(Lists!$E$2:$E$133,'Quarterly Information'!$Q847,Exchange_Value)+AE847*$T847*SUMIF(Lists!$E$2:$E$133,'Quarterly Information'!$S847,Exchange_Value))/1000,AE847*SUMIF(Lists!$E$2:$E$133,$I847,Exchange_Value)/1000),1)</f>
        <v>0</v>
      </c>
      <c r="CI847" s="218">
        <f>ROUND(IF($I847="Other HFC Blend",(AF847*$L847*SUMIF(Lists!$E$2:$E$133,'Quarterly Information'!$K847,Exchange_Value)+AF847*$N847*SUMIF(Lists!$E$2:$E$133,'Quarterly Information'!$M847,Exchange_Value)+AF847*$P847*SUMIF(Lists!$E$2:$E$133,'Quarterly Information'!$O847,Exchange_Value)+AF847*$R847*SUMIF(Lists!$E$2:$E$133,'Quarterly Information'!$Q847,Exchange_Value)+AF847*$T847*SUMIF(Lists!$E$2:$E$133,'Quarterly Information'!$S847,Exchange_Value))/1000,AF847*SUMIF(Lists!$E$2:$E$133,$I847,Exchange_Value)/1000),1)</f>
        <v>0</v>
      </c>
    </row>
    <row r="848" spans="1:87" ht="14" x14ac:dyDescent="0.25">
      <c r="A848" s="39">
        <v>806</v>
      </c>
      <c r="B848" s="90" t="str">
        <f t="shared" si="557"/>
        <v/>
      </c>
      <c r="C848" s="159"/>
      <c r="D848" s="91"/>
      <c r="E848" s="174"/>
      <c r="F848" s="92"/>
      <c r="G848" s="93"/>
      <c r="H848" s="94"/>
      <c r="I848" s="92"/>
      <c r="J848" s="200"/>
      <c r="K848" s="210"/>
      <c r="L848" s="95"/>
      <c r="M848" s="92"/>
      <c r="N848" s="95"/>
      <c r="O848" s="92"/>
      <c r="P848" s="95"/>
      <c r="Q848" s="128"/>
      <c r="R848" s="95"/>
      <c r="S848" s="128"/>
      <c r="T848" s="211"/>
      <c r="U848" s="203"/>
      <c r="V848" s="92"/>
      <c r="W848" s="96"/>
      <c r="X848" s="92"/>
      <c r="Y848" s="220"/>
      <c r="Z848" s="226"/>
      <c r="AA848" s="165"/>
      <c r="AB848" s="165"/>
      <c r="AC848" s="165"/>
      <c r="AD848" s="165"/>
      <c r="AE848" s="165"/>
      <c r="AF848" s="168"/>
      <c r="AG848"/>
      <c r="AH848" s="107">
        <f t="shared" si="559"/>
        <v>0</v>
      </c>
      <c r="AI848" s="107">
        <f t="shared" si="560"/>
        <v>0</v>
      </c>
      <c r="AJ848" s="107">
        <f t="shared" si="561"/>
        <v>0</v>
      </c>
      <c r="AK848" s="107">
        <f t="shared" si="562"/>
        <v>0</v>
      </c>
      <c r="AL848" s="107">
        <f t="shared" si="563"/>
        <v>0</v>
      </c>
      <c r="AM848" s="107">
        <f t="shared" si="558"/>
        <v>0</v>
      </c>
      <c r="AO848" s="161" t="e">
        <f t="shared" si="564"/>
        <v>#DIV/0!</v>
      </c>
      <c r="AP848" s="161" t="e">
        <f t="shared" si="565"/>
        <v>#DIV/0!</v>
      </c>
      <c r="AQ848" s="161" t="e">
        <f t="shared" si="566"/>
        <v>#DIV/0!</v>
      </c>
      <c r="AR848" s="161" t="e">
        <f t="shared" si="567"/>
        <v>#DIV/0!</v>
      </c>
      <c r="AS848" s="161" t="e">
        <f t="shared" si="568"/>
        <v>#DIV/0!</v>
      </c>
      <c r="AT848" s="107">
        <f t="shared" si="569"/>
        <v>0</v>
      </c>
      <c r="AU848" s="161" t="e">
        <f t="shared" si="570"/>
        <v>#DIV/0!</v>
      </c>
      <c r="AV848" s="161" t="e">
        <f t="shared" si="571"/>
        <v>#DIV/0!</v>
      </c>
      <c r="AW848" s="161" t="e">
        <f t="shared" si="572"/>
        <v>#DIV/0!</v>
      </c>
      <c r="AX848" s="161" t="e">
        <f t="shared" si="573"/>
        <v>#DIV/0!</v>
      </c>
      <c r="AY848" s="161" t="e">
        <f t="shared" si="574"/>
        <v>#DIV/0!</v>
      </c>
      <c r="AZ848" s="107">
        <f t="shared" si="575"/>
        <v>0</v>
      </c>
      <c r="BA848" s="161" t="e">
        <f t="shared" si="576"/>
        <v>#DIV/0!</v>
      </c>
      <c r="BB848" s="161" t="e">
        <f t="shared" si="577"/>
        <v>#DIV/0!</v>
      </c>
      <c r="BC848" s="161" t="e">
        <f t="shared" si="578"/>
        <v>#DIV/0!</v>
      </c>
      <c r="BD848" s="161" t="e">
        <f t="shared" si="579"/>
        <v>#DIV/0!</v>
      </c>
      <c r="BE848" s="161" t="e">
        <f t="shared" si="580"/>
        <v>#DIV/0!</v>
      </c>
      <c r="BF848" s="107">
        <f t="shared" si="581"/>
        <v>0</v>
      </c>
      <c r="BG848" s="161" t="e">
        <f t="shared" si="582"/>
        <v>#DIV/0!</v>
      </c>
      <c r="BH848" s="161" t="e">
        <f t="shared" si="583"/>
        <v>#DIV/0!</v>
      </c>
      <c r="BI848" s="161" t="e">
        <f t="shared" si="584"/>
        <v>#DIV/0!</v>
      </c>
      <c r="BJ848" s="161" t="e">
        <f t="shared" si="585"/>
        <v>#DIV/0!</v>
      </c>
      <c r="BK848" s="161" t="e">
        <f t="shared" si="586"/>
        <v>#DIV/0!</v>
      </c>
      <c r="BL848" s="107">
        <f t="shared" si="587"/>
        <v>0</v>
      </c>
      <c r="BM848" s="161" t="e">
        <f t="shared" si="588"/>
        <v>#DIV/0!</v>
      </c>
      <c r="BN848" s="161" t="e">
        <f t="shared" si="589"/>
        <v>#DIV/0!</v>
      </c>
      <c r="BO848" s="161" t="e">
        <f t="shared" si="590"/>
        <v>#DIV/0!</v>
      </c>
      <c r="BP848" s="161" t="e">
        <f t="shared" si="591"/>
        <v>#DIV/0!</v>
      </c>
      <c r="BQ848" s="161" t="e">
        <f t="shared" si="592"/>
        <v>#DIV/0!</v>
      </c>
      <c r="BR848" s="107">
        <f t="shared" si="593"/>
        <v>0</v>
      </c>
      <c r="BS848" s="161" t="e">
        <f t="shared" si="594"/>
        <v>#DIV/0!</v>
      </c>
      <c r="BT848" s="161" t="e">
        <f t="shared" si="595"/>
        <v>#DIV/0!</v>
      </c>
      <c r="BU848" s="161" t="e">
        <f t="shared" si="596"/>
        <v>#DIV/0!</v>
      </c>
      <c r="BV848" s="161" t="e">
        <f t="shared" si="597"/>
        <v>#DIV/0!</v>
      </c>
      <c r="BW848" s="161" t="e">
        <f t="shared" si="598"/>
        <v>#DIV/0!</v>
      </c>
      <c r="BX848" s="107">
        <f t="shared" si="599"/>
        <v>0</v>
      </c>
      <c r="BZ848" s="40" t="e">
        <f>VLOOKUP(I848,Lists!$D$2:$D$19,1,FALSE)</f>
        <v>#N/A</v>
      </c>
      <c r="CA848" s="40" t="e">
        <f>VLOOKUP($I848,Blends!$B$2:$B$115,1,FALSE)</f>
        <v>#N/A</v>
      </c>
      <c r="CC848" s="218">
        <f>ROUND(IF($I848="Other HFC Blend",(Z848*$L848*SUMIF(Lists!$E$2:$E$133,'Quarterly Information'!$K848,Exchange_Value)+Z848*$N848*SUMIF(Lists!$E$2:$E$133,'Quarterly Information'!$M848,Exchange_Value)+Z848*$P848*SUMIF(Lists!$E$2:$E$133,'Quarterly Information'!$O848,Exchange_Value)+Z848*$R848*SUMIF(Lists!$E$2:$E$133,'Quarterly Information'!$Q848,Exchange_Value)+Z848*$T848*SUMIF(Lists!$E$2:$E$133,'Quarterly Information'!$S848,Exchange_Value))/1000,Z848*SUMIF(Lists!$E$2:$E$133,$I848,Exchange_Value)/1000),1)</f>
        <v>0</v>
      </c>
      <c r="CD848" s="218">
        <f>ROUND(IF($I848="Other HFC Blend",(AA848*$L848*SUMIF(Lists!$E$2:$E$133,'Quarterly Information'!$K848,Exchange_Value)+AA848*$N848*SUMIF(Lists!$E$2:$E$133,'Quarterly Information'!$M848,Exchange_Value)+AA848*$P848*SUMIF(Lists!$E$2:$E$133,'Quarterly Information'!$O848,Exchange_Value)+AA848*$R848*SUMIF(Lists!$E$2:$E$133,'Quarterly Information'!$Q848,Exchange_Value)+AA848*$T848*SUMIF(Lists!$E$2:$E$133,'Quarterly Information'!$S848,Exchange_Value))/1000,AA848*SUMIF(Lists!$E$2:$E$133,$I848,Exchange_Value)/1000),1)</f>
        <v>0</v>
      </c>
      <c r="CE848" s="218">
        <f>ROUND(IF($I848="Other HFC Blend",(AB848*$L848*SUMIF(Lists!$E$2:$E$133,'Quarterly Information'!$K848,Exchange_Value)+AB848*$N848*SUMIF(Lists!$E$2:$E$133,'Quarterly Information'!$M848,Exchange_Value)+AB848*$P848*SUMIF(Lists!$E$2:$E$133,'Quarterly Information'!$O848,Exchange_Value)+AB848*$R848*SUMIF(Lists!$E$2:$E$133,'Quarterly Information'!$Q848,Exchange_Value)+AB848*$T848*SUMIF(Lists!$E$2:$E$133,'Quarterly Information'!$S848,Exchange_Value))/1000,AB848*SUMIF(Lists!$E$2:$E$133,$I848,Exchange_Value)/1000),1)</f>
        <v>0</v>
      </c>
      <c r="CF848" s="218">
        <f>ROUND(IF($I848="Other HFC Blend",(AC848*$L848*SUMIF(Lists!$E$2:$E$133,'Quarterly Information'!$K848,Exchange_Value)+AC848*$N848*SUMIF(Lists!$E$2:$E$133,'Quarterly Information'!$M848,Exchange_Value)+AC848*$P848*SUMIF(Lists!$E$2:$E$133,'Quarterly Information'!$O848,Exchange_Value)+AC848*$R848*SUMIF(Lists!$E$2:$E$133,'Quarterly Information'!$Q848,Exchange_Value)+AC848*$T848*SUMIF(Lists!$E$2:$E$133,'Quarterly Information'!$S848,Exchange_Value))/1000,AC848*SUMIF(Lists!$E$2:$E$133,$I848,Exchange_Value)/1000),1)</f>
        <v>0</v>
      </c>
      <c r="CG848" s="218">
        <f>ROUND(IF($I848="Other HFC Blend",(AD848*$L848*SUMIF(Lists!$E$2:$E$133,'Quarterly Information'!$K848,Exchange_Value)+AD848*$N848*SUMIF(Lists!$E$2:$E$133,'Quarterly Information'!$M848,Exchange_Value)+AD848*$P848*SUMIF(Lists!$E$2:$E$133,'Quarterly Information'!$O848,Exchange_Value)+AD848*$R848*SUMIF(Lists!$E$2:$E$133,'Quarterly Information'!$Q848,Exchange_Value)+AD848*$T848*SUMIF(Lists!$E$2:$E$133,'Quarterly Information'!$S848,Exchange_Value))/1000,AD848*SUMIF(Lists!$E$2:$E$133,$I848,Exchange_Value)/1000),1)</f>
        <v>0</v>
      </c>
      <c r="CH848" s="218">
        <f>ROUND(IF($I848="Other HFC Blend",(AE848*$L848*SUMIF(Lists!$E$2:$E$133,'Quarterly Information'!$K848,Exchange_Value)+AE848*$N848*SUMIF(Lists!$E$2:$E$133,'Quarterly Information'!$M848,Exchange_Value)+AE848*$P848*SUMIF(Lists!$E$2:$E$133,'Quarterly Information'!$O848,Exchange_Value)+AE848*$R848*SUMIF(Lists!$E$2:$E$133,'Quarterly Information'!$Q848,Exchange_Value)+AE848*$T848*SUMIF(Lists!$E$2:$E$133,'Quarterly Information'!$S848,Exchange_Value))/1000,AE848*SUMIF(Lists!$E$2:$E$133,$I848,Exchange_Value)/1000),1)</f>
        <v>0</v>
      </c>
      <c r="CI848" s="218">
        <f>ROUND(IF($I848="Other HFC Blend",(AF848*$L848*SUMIF(Lists!$E$2:$E$133,'Quarterly Information'!$K848,Exchange_Value)+AF848*$N848*SUMIF(Lists!$E$2:$E$133,'Quarterly Information'!$M848,Exchange_Value)+AF848*$P848*SUMIF(Lists!$E$2:$E$133,'Quarterly Information'!$O848,Exchange_Value)+AF848*$R848*SUMIF(Lists!$E$2:$E$133,'Quarterly Information'!$Q848,Exchange_Value)+AF848*$T848*SUMIF(Lists!$E$2:$E$133,'Quarterly Information'!$S848,Exchange_Value))/1000,AF848*SUMIF(Lists!$E$2:$E$133,$I848,Exchange_Value)/1000),1)</f>
        <v>0</v>
      </c>
    </row>
    <row r="849" spans="1:87" ht="14" x14ac:dyDescent="0.25">
      <c r="A849" s="39">
        <v>807</v>
      </c>
      <c r="B849" s="90" t="str">
        <f t="shared" si="557"/>
        <v/>
      </c>
      <c r="C849" s="159"/>
      <c r="D849" s="91"/>
      <c r="E849" s="174"/>
      <c r="F849" s="92"/>
      <c r="G849" s="93"/>
      <c r="H849" s="94"/>
      <c r="I849" s="92"/>
      <c r="J849" s="200"/>
      <c r="K849" s="210"/>
      <c r="L849" s="95"/>
      <c r="M849" s="92"/>
      <c r="N849" s="95"/>
      <c r="O849" s="92"/>
      <c r="P849" s="95"/>
      <c r="Q849" s="128"/>
      <c r="R849" s="95"/>
      <c r="S849" s="128"/>
      <c r="T849" s="211"/>
      <c r="U849" s="203"/>
      <c r="V849" s="92"/>
      <c r="W849" s="96"/>
      <c r="X849" s="92"/>
      <c r="Y849" s="220"/>
      <c r="Z849" s="226"/>
      <c r="AA849" s="165"/>
      <c r="AB849" s="165"/>
      <c r="AC849" s="165"/>
      <c r="AD849" s="165"/>
      <c r="AE849" s="165"/>
      <c r="AF849" s="168"/>
      <c r="AG849"/>
      <c r="AH849" s="107">
        <f t="shared" si="559"/>
        <v>0</v>
      </c>
      <c r="AI849" s="107">
        <f t="shared" si="560"/>
        <v>0</v>
      </c>
      <c r="AJ849" s="107">
        <f t="shared" si="561"/>
        <v>0</v>
      </c>
      <c r="AK849" s="107">
        <f t="shared" si="562"/>
        <v>0</v>
      </c>
      <c r="AL849" s="107">
        <f t="shared" si="563"/>
        <v>0</v>
      </c>
      <c r="AM849" s="107">
        <f t="shared" si="558"/>
        <v>0</v>
      </c>
      <c r="AO849" s="161" t="e">
        <f t="shared" si="564"/>
        <v>#DIV/0!</v>
      </c>
      <c r="AP849" s="161" t="e">
        <f t="shared" si="565"/>
        <v>#DIV/0!</v>
      </c>
      <c r="AQ849" s="161" t="e">
        <f t="shared" si="566"/>
        <v>#DIV/0!</v>
      </c>
      <c r="AR849" s="161" t="e">
        <f t="shared" si="567"/>
        <v>#DIV/0!</v>
      </c>
      <c r="AS849" s="161" t="e">
        <f t="shared" si="568"/>
        <v>#DIV/0!</v>
      </c>
      <c r="AT849" s="107">
        <f t="shared" si="569"/>
        <v>0</v>
      </c>
      <c r="AU849" s="161" t="e">
        <f t="shared" si="570"/>
        <v>#DIV/0!</v>
      </c>
      <c r="AV849" s="161" t="e">
        <f t="shared" si="571"/>
        <v>#DIV/0!</v>
      </c>
      <c r="AW849" s="161" t="e">
        <f t="shared" si="572"/>
        <v>#DIV/0!</v>
      </c>
      <c r="AX849" s="161" t="e">
        <f t="shared" si="573"/>
        <v>#DIV/0!</v>
      </c>
      <c r="AY849" s="161" t="e">
        <f t="shared" si="574"/>
        <v>#DIV/0!</v>
      </c>
      <c r="AZ849" s="107">
        <f t="shared" si="575"/>
        <v>0</v>
      </c>
      <c r="BA849" s="161" t="e">
        <f t="shared" si="576"/>
        <v>#DIV/0!</v>
      </c>
      <c r="BB849" s="161" t="e">
        <f t="shared" si="577"/>
        <v>#DIV/0!</v>
      </c>
      <c r="BC849" s="161" t="e">
        <f t="shared" si="578"/>
        <v>#DIV/0!</v>
      </c>
      <c r="BD849" s="161" t="e">
        <f t="shared" si="579"/>
        <v>#DIV/0!</v>
      </c>
      <c r="BE849" s="161" t="e">
        <f t="shared" si="580"/>
        <v>#DIV/0!</v>
      </c>
      <c r="BF849" s="107">
        <f t="shared" si="581"/>
        <v>0</v>
      </c>
      <c r="BG849" s="161" t="e">
        <f t="shared" si="582"/>
        <v>#DIV/0!</v>
      </c>
      <c r="BH849" s="161" t="e">
        <f t="shared" si="583"/>
        <v>#DIV/0!</v>
      </c>
      <c r="BI849" s="161" t="e">
        <f t="shared" si="584"/>
        <v>#DIV/0!</v>
      </c>
      <c r="BJ849" s="161" t="e">
        <f t="shared" si="585"/>
        <v>#DIV/0!</v>
      </c>
      <c r="BK849" s="161" t="e">
        <f t="shared" si="586"/>
        <v>#DIV/0!</v>
      </c>
      <c r="BL849" s="107">
        <f t="shared" si="587"/>
        <v>0</v>
      </c>
      <c r="BM849" s="161" t="e">
        <f t="shared" si="588"/>
        <v>#DIV/0!</v>
      </c>
      <c r="BN849" s="161" t="e">
        <f t="shared" si="589"/>
        <v>#DIV/0!</v>
      </c>
      <c r="BO849" s="161" t="e">
        <f t="shared" si="590"/>
        <v>#DIV/0!</v>
      </c>
      <c r="BP849" s="161" t="e">
        <f t="shared" si="591"/>
        <v>#DIV/0!</v>
      </c>
      <c r="BQ849" s="161" t="e">
        <f t="shared" si="592"/>
        <v>#DIV/0!</v>
      </c>
      <c r="BR849" s="107">
        <f t="shared" si="593"/>
        <v>0</v>
      </c>
      <c r="BS849" s="161" t="e">
        <f t="shared" si="594"/>
        <v>#DIV/0!</v>
      </c>
      <c r="BT849" s="161" t="e">
        <f t="shared" si="595"/>
        <v>#DIV/0!</v>
      </c>
      <c r="BU849" s="161" t="e">
        <f t="shared" si="596"/>
        <v>#DIV/0!</v>
      </c>
      <c r="BV849" s="161" t="e">
        <f t="shared" si="597"/>
        <v>#DIV/0!</v>
      </c>
      <c r="BW849" s="161" t="e">
        <f t="shared" si="598"/>
        <v>#DIV/0!</v>
      </c>
      <c r="BX849" s="107">
        <f t="shared" si="599"/>
        <v>0</v>
      </c>
      <c r="BZ849" s="40" t="e">
        <f>VLOOKUP(I849,Lists!$D$2:$D$19,1,FALSE)</f>
        <v>#N/A</v>
      </c>
      <c r="CA849" s="40" t="e">
        <f>VLOOKUP($I849,Blends!$B$2:$B$115,1,FALSE)</f>
        <v>#N/A</v>
      </c>
      <c r="CC849" s="218">
        <f>ROUND(IF($I849="Other HFC Blend",(Z849*$L849*SUMIF(Lists!$E$2:$E$133,'Quarterly Information'!$K849,Exchange_Value)+Z849*$N849*SUMIF(Lists!$E$2:$E$133,'Quarterly Information'!$M849,Exchange_Value)+Z849*$P849*SUMIF(Lists!$E$2:$E$133,'Quarterly Information'!$O849,Exchange_Value)+Z849*$R849*SUMIF(Lists!$E$2:$E$133,'Quarterly Information'!$Q849,Exchange_Value)+Z849*$T849*SUMIF(Lists!$E$2:$E$133,'Quarterly Information'!$S849,Exchange_Value))/1000,Z849*SUMIF(Lists!$E$2:$E$133,$I849,Exchange_Value)/1000),1)</f>
        <v>0</v>
      </c>
      <c r="CD849" s="218">
        <f>ROUND(IF($I849="Other HFC Blend",(AA849*$L849*SUMIF(Lists!$E$2:$E$133,'Quarterly Information'!$K849,Exchange_Value)+AA849*$N849*SUMIF(Lists!$E$2:$E$133,'Quarterly Information'!$M849,Exchange_Value)+AA849*$P849*SUMIF(Lists!$E$2:$E$133,'Quarterly Information'!$O849,Exchange_Value)+AA849*$R849*SUMIF(Lists!$E$2:$E$133,'Quarterly Information'!$Q849,Exchange_Value)+AA849*$T849*SUMIF(Lists!$E$2:$E$133,'Quarterly Information'!$S849,Exchange_Value))/1000,AA849*SUMIF(Lists!$E$2:$E$133,$I849,Exchange_Value)/1000),1)</f>
        <v>0</v>
      </c>
      <c r="CE849" s="218">
        <f>ROUND(IF($I849="Other HFC Blend",(AB849*$L849*SUMIF(Lists!$E$2:$E$133,'Quarterly Information'!$K849,Exchange_Value)+AB849*$N849*SUMIF(Lists!$E$2:$E$133,'Quarterly Information'!$M849,Exchange_Value)+AB849*$P849*SUMIF(Lists!$E$2:$E$133,'Quarterly Information'!$O849,Exchange_Value)+AB849*$R849*SUMIF(Lists!$E$2:$E$133,'Quarterly Information'!$Q849,Exchange_Value)+AB849*$T849*SUMIF(Lists!$E$2:$E$133,'Quarterly Information'!$S849,Exchange_Value))/1000,AB849*SUMIF(Lists!$E$2:$E$133,$I849,Exchange_Value)/1000),1)</f>
        <v>0</v>
      </c>
      <c r="CF849" s="218">
        <f>ROUND(IF($I849="Other HFC Blend",(AC849*$L849*SUMIF(Lists!$E$2:$E$133,'Quarterly Information'!$K849,Exchange_Value)+AC849*$N849*SUMIF(Lists!$E$2:$E$133,'Quarterly Information'!$M849,Exchange_Value)+AC849*$P849*SUMIF(Lists!$E$2:$E$133,'Quarterly Information'!$O849,Exchange_Value)+AC849*$R849*SUMIF(Lists!$E$2:$E$133,'Quarterly Information'!$Q849,Exchange_Value)+AC849*$T849*SUMIF(Lists!$E$2:$E$133,'Quarterly Information'!$S849,Exchange_Value))/1000,AC849*SUMIF(Lists!$E$2:$E$133,$I849,Exchange_Value)/1000),1)</f>
        <v>0</v>
      </c>
      <c r="CG849" s="218">
        <f>ROUND(IF($I849="Other HFC Blend",(AD849*$L849*SUMIF(Lists!$E$2:$E$133,'Quarterly Information'!$K849,Exchange_Value)+AD849*$N849*SUMIF(Lists!$E$2:$E$133,'Quarterly Information'!$M849,Exchange_Value)+AD849*$P849*SUMIF(Lists!$E$2:$E$133,'Quarterly Information'!$O849,Exchange_Value)+AD849*$R849*SUMIF(Lists!$E$2:$E$133,'Quarterly Information'!$Q849,Exchange_Value)+AD849*$T849*SUMIF(Lists!$E$2:$E$133,'Quarterly Information'!$S849,Exchange_Value))/1000,AD849*SUMIF(Lists!$E$2:$E$133,$I849,Exchange_Value)/1000),1)</f>
        <v>0</v>
      </c>
      <c r="CH849" s="218">
        <f>ROUND(IF($I849="Other HFC Blend",(AE849*$L849*SUMIF(Lists!$E$2:$E$133,'Quarterly Information'!$K849,Exchange_Value)+AE849*$N849*SUMIF(Lists!$E$2:$E$133,'Quarterly Information'!$M849,Exchange_Value)+AE849*$P849*SUMIF(Lists!$E$2:$E$133,'Quarterly Information'!$O849,Exchange_Value)+AE849*$R849*SUMIF(Lists!$E$2:$E$133,'Quarterly Information'!$Q849,Exchange_Value)+AE849*$T849*SUMIF(Lists!$E$2:$E$133,'Quarterly Information'!$S849,Exchange_Value))/1000,AE849*SUMIF(Lists!$E$2:$E$133,$I849,Exchange_Value)/1000),1)</f>
        <v>0</v>
      </c>
      <c r="CI849" s="218">
        <f>ROUND(IF($I849="Other HFC Blend",(AF849*$L849*SUMIF(Lists!$E$2:$E$133,'Quarterly Information'!$K849,Exchange_Value)+AF849*$N849*SUMIF(Lists!$E$2:$E$133,'Quarterly Information'!$M849,Exchange_Value)+AF849*$P849*SUMIF(Lists!$E$2:$E$133,'Quarterly Information'!$O849,Exchange_Value)+AF849*$R849*SUMIF(Lists!$E$2:$E$133,'Quarterly Information'!$Q849,Exchange_Value)+AF849*$T849*SUMIF(Lists!$E$2:$E$133,'Quarterly Information'!$S849,Exchange_Value))/1000,AF849*SUMIF(Lists!$E$2:$E$133,$I849,Exchange_Value)/1000),1)</f>
        <v>0</v>
      </c>
    </row>
    <row r="850" spans="1:87" ht="14" x14ac:dyDescent="0.25">
      <c r="A850" s="39">
        <v>808</v>
      </c>
      <c r="B850" s="90" t="str">
        <f t="shared" si="557"/>
        <v/>
      </c>
      <c r="C850" s="159"/>
      <c r="D850" s="91"/>
      <c r="E850" s="174"/>
      <c r="F850" s="92"/>
      <c r="G850" s="93"/>
      <c r="H850" s="94"/>
      <c r="I850" s="92"/>
      <c r="J850" s="200"/>
      <c r="K850" s="210"/>
      <c r="L850" s="95"/>
      <c r="M850" s="92"/>
      <c r="N850" s="95"/>
      <c r="O850" s="92"/>
      <c r="P850" s="95"/>
      <c r="Q850" s="128"/>
      <c r="R850" s="95"/>
      <c r="S850" s="128"/>
      <c r="T850" s="211"/>
      <c r="U850" s="203"/>
      <c r="V850" s="92"/>
      <c r="W850" s="96"/>
      <c r="X850" s="92"/>
      <c r="Y850" s="220"/>
      <c r="Z850" s="226"/>
      <c r="AA850" s="165"/>
      <c r="AB850" s="165"/>
      <c r="AC850" s="165"/>
      <c r="AD850" s="165"/>
      <c r="AE850" s="165"/>
      <c r="AF850" s="168"/>
      <c r="AG850"/>
      <c r="AH850" s="107">
        <f t="shared" si="559"/>
        <v>0</v>
      </c>
      <c r="AI850" s="107">
        <f t="shared" si="560"/>
        <v>0</v>
      </c>
      <c r="AJ850" s="107">
        <f t="shared" si="561"/>
        <v>0</v>
      </c>
      <c r="AK850" s="107">
        <f t="shared" si="562"/>
        <v>0</v>
      </c>
      <c r="AL850" s="107">
        <f t="shared" si="563"/>
        <v>0</v>
      </c>
      <c r="AM850" s="107">
        <f t="shared" si="558"/>
        <v>0</v>
      </c>
      <c r="AO850" s="161" t="e">
        <f t="shared" si="564"/>
        <v>#DIV/0!</v>
      </c>
      <c r="AP850" s="161" t="e">
        <f t="shared" si="565"/>
        <v>#DIV/0!</v>
      </c>
      <c r="AQ850" s="161" t="e">
        <f t="shared" si="566"/>
        <v>#DIV/0!</v>
      </c>
      <c r="AR850" s="161" t="e">
        <f t="shared" si="567"/>
        <v>#DIV/0!</v>
      </c>
      <c r="AS850" s="161" t="e">
        <f t="shared" si="568"/>
        <v>#DIV/0!</v>
      </c>
      <c r="AT850" s="107">
        <f t="shared" si="569"/>
        <v>0</v>
      </c>
      <c r="AU850" s="161" t="e">
        <f t="shared" si="570"/>
        <v>#DIV/0!</v>
      </c>
      <c r="AV850" s="161" t="e">
        <f t="shared" si="571"/>
        <v>#DIV/0!</v>
      </c>
      <c r="AW850" s="161" t="e">
        <f t="shared" si="572"/>
        <v>#DIV/0!</v>
      </c>
      <c r="AX850" s="161" t="e">
        <f t="shared" si="573"/>
        <v>#DIV/0!</v>
      </c>
      <c r="AY850" s="161" t="e">
        <f t="shared" si="574"/>
        <v>#DIV/0!</v>
      </c>
      <c r="AZ850" s="107">
        <f t="shared" si="575"/>
        <v>0</v>
      </c>
      <c r="BA850" s="161" t="e">
        <f t="shared" si="576"/>
        <v>#DIV/0!</v>
      </c>
      <c r="BB850" s="161" t="e">
        <f t="shared" si="577"/>
        <v>#DIV/0!</v>
      </c>
      <c r="BC850" s="161" t="e">
        <f t="shared" si="578"/>
        <v>#DIV/0!</v>
      </c>
      <c r="BD850" s="161" t="e">
        <f t="shared" si="579"/>
        <v>#DIV/0!</v>
      </c>
      <c r="BE850" s="161" t="e">
        <f t="shared" si="580"/>
        <v>#DIV/0!</v>
      </c>
      <c r="BF850" s="107">
        <f t="shared" si="581"/>
        <v>0</v>
      </c>
      <c r="BG850" s="161" t="e">
        <f t="shared" si="582"/>
        <v>#DIV/0!</v>
      </c>
      <c r="BH850" s="161" t="e">
        <f t="shared" si="583"/>
        <v>#DIV/0!</v>
      </c>
      <c r="BI850" s="161" t="e">
        <f t="shared" si="584"/>
        <v>#DIV/0!</v>
      </c>
      <c r="BJ850" s="161" t="e">
        <f t="shared" si="585"/>
        <v>#DIV/0!</v>
      </c>
      <c r="BK850" s="161" t="e">
        <f t="shared" si="586"/>
        <v>#DIV/0!</v>
      </c>
      <c r="BL850" s="107">
        <f t="shared" si="587"/>
        <v>0</v>
      </c>
      <c r="BM850" s="161" t="e">
        <f t="shared" si="588"/>
        <v>#DIV/0!</v>
      </c>
      <c r="BN850" s="161" t="e">
        <f t="shared" si="589"/>
        <v>#DIV/0!</v>
      </c>
      <c r="BO850" s="161" t="e">
        <f t="shared" si="590"/>
        <v>#DIV/0!</v>
      </c>
      <c r="BP850" s="161" t="e">
        <f t="shared" si="591"/>
        <v>#DIV/0!</v>
      </c>
      <c r="BQ850" s="161" t="e">
        <f t="shared" si="592"/>
        <v>#DIV/0!</v>
      </c>
      <c r="BR850" s="107">
        <f t="shared" si="593"/>
        <v>0</v>
      </c>
      <c r="BS850" s="161" t="e">
        <f t="shared" si="594"/>
        <v>#DIV/0!</v>
      </c>
      <c r="BT850" s="161" t="e">
        <f t="shared" si="595"/>
        <v>#DIV/0!</v>
      </c>
      <c r="BU850" s="161" t="e">
        <f t="shared" si="596"/>
        <v>#DIV/0!</v>
      </c>
      <c r="BV850" s="161" t="e">
        <f t="shared" si="597"/>
        <v>#DIV/0!</v>
      </c>
      <c r="BW850" s="161" t="e">
        <f t="shared" si="598"/>
        <v>#DIV/0!</v>
      </c>
      <c r="BX850" s="107">
        <f t="shared" si="599"/>
        <v>0</v>
      </c>
      <c r="BZ850" s="40" t="e">
        <f>VLOOKUP(I850,Lists!$D$2:$D$19,1,FALSE)</f>
        <v>#N/A</v>
      </c>
      <c r="CA850" s="40" t="e">
        <f>VLOOKUP($I850,Blends!$B$2:$B$115,1,FALSE)</f>
        <v>#N/A</v>
      </c>
      <c r="CC850" s="218">
        <f>ROUND(IF($I850="Other HFC Blend",(Z850*$L850*SUMIF(Lists!$E$2:$E$133,'Quarterly Information'!$K850,Exchange_Value)+Z850*$N850*SUMIF(Lists!$E$2:$E$133,'Quarterly Information'!$M850,Exchange_Value)+Z850*$P850*SUMIF(Lists!$E$2:$E$133,'Quarterly Information'!$O850,Exchange_Value)+Z850*$R850*SUMIF(Lists!$E$2:$E$133,'Quarterly Information'!$Q850,Exchange_Value)+Z850*$T850*SUMIF(Lists!$E$2:$E$133,'Quarterly Information'!$S850,Exchange_Value))/1000,Z850*SUMIF(Lists!$E$2:$E$133,$I850,Exchange_Value)/1000),1)</f>
        <v>0</v>
      </c>
      <c r="CD850" s="218">
        <f>ROUND(IF($I850="Other HFC Blend",(AA850*$L850*SUMIF(Lists!$E$2:$E$133,'Quarterly Information'!$K850,Exchange_Value)+AA850*$N850*SUMIF(Lists!$E$2:$E$133,'Quarterly Information'!$M850,Exchange_Value)+AA850*$P850*SUMIF(Lists!$E$2:$E$133,'Quarterly Information'!$O850,Exchange_Value)+AA850*$R850*SUMIF(Lists!$E$2:$E$133,'Quarterly Information'!$Q850,Exchange_Value)+AA850*$T850*SUMIF(Lists!$E$2:$E$133,'Quarterly Information'!$S850,Exchange_Value))/1000,AA850*SUMIF(Lists!$E$2:$E$133,$I850,Exchange_Value)/1000),1)</f>
        <v>0</v>
      </c>
      <c r="CE850" s="218">
        <f>ROUND(IF($I850="Other HFC Blend",(AB850*$L850*SUMIF(Lists!$E$2:$E$133,'Quarterly Information'!$K850,Exchange_Value)+AB850*$N850*SUMIF(Lists!$E$2:$E$133,'Quarterly Information'!$M850,Exchange_Value)+AB850*$P850*SUMIF(Lists!$E$2:$E$133,'Quarterly Information'!$O850,Exchange_Value)+AB850*$R850*SUMIF(Lists!$E$2:$E$133,'Quarterly Information'!$Q850,Exchange_Value)+AB850*$T850*SUMIF(Lists!$E$2:$E$133,'Quarterly Information'!$S850,Exchange_Value))/1000,AB850*SUMIF(Lists!$E$2:$E$133,$I850,Exchange_Value)/1000),1)</f>
        <v>0</v>
      </c>
      <c r="CF850" s="218">
        <f>ROUND(IF($I850="Other HFC Blend",(AC850*$L850*SUMIF(Lists!$E$2:$E$133,'Quarterly Information'!$K850,Exchange_Value)+AC850*$N850*SUMIF(Lists!$E$2:$E$133,'Quarterly Information'!$M850,Exchange_Value)+AC850*$P850*SUMIF(Lists!$E$2:$E$133,'Quarterly Information'!$O850,Exchange_Value)+AC850*$R850*SUMIF(Lists!$E$2:$E$133,'Quarterly Information'!$Q850,Exchange_Value)+AC850*$T850*SUMIF(Lists!$E$2:$E$133,'Quarterly Information'!$S850,Exchange_Value))/1000,AC850*SUMIF(Lists!$E$2:$E$133,$I850,Exchange_Value)/1000),1)</f>
        <v>0</v>
      </c>
      <c r="CG850" s="218">
        <f>ROUND(IF($I850="Other HFC Blend",(AD850*$L850*SUMIF(Lists!$E$2:$E$133,'Quarterly Information'!$K850,Exchange_Value)+AD850*$N850*SUMIF(Lists!$E$2:$E$133,'Quarterly Information'!$M850,Exchange_Value)+AD850*$P850*SUMIF(Lists!$E$2:$E$133,'Quarterly Information'!$O850,Exchange_Value)+AD850*$R850*SUMIF(Lists!$E$2:$E$133,'Quarterly Information'!$Q850,Exchange_Value)+AD850*$T850*SUMIF(Lists!$E$2:$E$133,'Quarterly Information'!$S850,Exchange_Value))/1000,AD850*SUMIF(Lists!$E$2:$E$133,$I850,Exchange_Value)/1000),1)</f>
        <v>0</v>
      </c>
      <c r="CH850" s="218">
        <f>ROUND(IF($I850="Other HFC Blend",(AE850*$L850*SUMIF(Lists!$E$2:$E$133,'Quarterly Information'!$K850,Exchange_Value)+AE850*$N850*SUMIF(Lists!$E$2:$E$133,'Quarterly Information'!$M850,Exchange_Value)+AE850*$P850*SUMIF(Lists!$E$2:$E$133,'Quarterly Information'!$O850,Exchange_Value)+AE850*$R850*SUMIF(Lists!$E$2:$E$133,'Quarterly Information'!$Q850,Exchange_Value)+AE850*$T850*SUMIF(Lists!$E$2:$E$133,'Quarterly Information'!$S850,Exchange_Value))/1000,AE850*SUMIF(Lists!$E$2:$E$133,$I850,Exchange_Value)/1000),1)</f>
        <v>0</v>
      </c>
      <c r="CI850" s="218">
        <f>ROUND(IF($I850="Other HFC Blend",(AF850*$L850*SUMIF(Lists!$E$2:$E$133,'Quarterly Information'!$K850,Exchange_Value)+AF850*$N850*SUMIF(Lists!$E$2:$E$133,'Quarterly Information'!$M850,Exchange_Value)+AF850*$P850*SUMIF(Lists!$E$2:$E$133,'Quarterly Information'!$O850,Exchange_Value)+AF850*$R850*SUMIF(Lists!$E$2:$E$133,'Quarterly Information'!$Q850,Exchange_Value)+AF850*$T850*SUMIF(Lists!$E$2:$E$133,'Quarterly Information'!$S850,Exchange_Value))/1000,AF850*SUMIF(Lists!$E$2:$E$133,$I850,Exchange_Value)/1000),1)</f>
        <v>0</v>
      </c>
    </row>
    <row r="851" spans="1:87" ht="14" x14ac:dyDescent="0.25">
      <c r="A851" s="39">
        <v>809</v>
      </c>
      <c r="B851" s="90" t="str">
        <f t="shared" si="557"/>
        <v/>
      </c>
      <c r="C851" s="159"/>
      <c r="D851" s="91"/>
      <c r="E851" s="174"/>
      <c r="F851" s="92"/>
      <c r="G851" s="93"/>
      <c r="H851" s="94"/>
      <c r="I851" s="92"/>
      <c r="J851" s="200"/>
      <c r="K851" s="210"/>
      <c r="L851" s="95"/>
      <c r="M851" s="92"/>
      <c r="N851" s="95"/>
      <c r="O851" s="92"/>
      <c r="P851" s="95"/>
      <c r="Q851" s="128"/>
      <c r="R851" s="95"/>
      <c r="S851" s="128"/>
      <c r="T851" s="211"/>
      <c r="U851" s="203"/>
      <c r="V851" s="92"/>
      <c r="W851" s="96"/>
      <c r="X851" s="92"/>
      <c r="Y851" s="220"/>
      <c r="Z851" s="226"/>
      <c r="AA851" s="165"/>
      <c r="AB851" s="165"/>
      <c r="AC851" s="165"/>
      <c r="AD851" s="165"/>
      <c r="AE851" s="165"/>
      <c r="AF851" s="168"/>
      <c r="AG851"/>
      <c r="AH851" s="107">
        <f t="shared" si="559"/>
        <v>0</v>
      </c>
      <c r="AI851" s="107">
        <f t="shared" si="560"/>
        <v>0</v>
      </c>
      <c r="AJ851" s="107">
        <f t="shared" si="561"/>
        <v>0</v>
      </c>
      <c r="AK851" s="107">
        <f t="shared" si="562"/>
        <v>0</v>
      </c>
      <c r="AL851" s="107">
        <f t="shared" si="563"/>
        <v>0</v>
      </c>
      <c r="AM851" s="107">
        <f t="shared" si="558"/>
        <v>0</v>
      </c>
      <c r="AO851" s="161" t="e">
        <f t="shared" si="564"/>
        <v>#DIV/0!</v>
      </c>
      <c r="AP851" s="161" t="e">
        <f t="shared" si="565"/>
        <v>#DIV/0!</v>
      </c>
      <c r="AQ851" s="161" t="e">
        <f t="shared" si="566"/>
        <v>#DIV/0!</v>
      </c>
      <c r="AR851" s="161" t="e">
        <f t="shared" si="567"/>
        <v>#DIV/0!</v>
      </c>
      <c r="AS851" s="161" t="e">
        <f t="shared" si="568"/>
        <v>#DIV/0!</v>
      </c>
      <c r="AT851" s="107">
        <f t="shared" si="569"/>
        <v>0</v>
      </c>
      <c r="AU851" s="161" t="e">
        <f t="shared" si="570"/>
        <v>#DIV/0!</v>
      </c>
      <c r="AV851" s="161" t="e">
        <f t="shared" si="571"/>
        <v>#DIV/0!</v>
      </c>
      <c r="AW851" s="161" t="e">
        <f t="shared" si="572"/>
        <v>#DIV/0!</v>
      </c>
      <c r="AX851" s="161" t="e">
        <f t="shared" si="573"/>
        <v>#DIV/0!</v>
      </c>
      <c r="AY851" s="161" t="e">
        <f t="shared" si="574"/>
        <v>#DIV/0!</v>
      </c>
      <c r="AZ851" s="107">
        <f t="shared" si="575"/>
        <v>0</v>
      </c>
      <c r="BA851" s="161" t="e">
        <f t="shared" si="576"/>
        <v>#DIV/0!</v>
      </c>
      <c r="BB851" s="161" t="e">
        <f t="shared" si="577"/>
        <v>#DIV/0!</v>
      </c>
      <c r="BC851" s="161" t="e">
        <f t="shared" si="578"/>
        <v>#DIV/0!</v>
      </c>
      <c r="BD851" s="161" t="e">
        <f t="shared" si="579"/>
        <v>#DIV/0!</v>
      </c>
      <c r="BE851" s="161" t="e">
        <f t="shared" si="580"/>
        <v>#DIV/0!</v>
      </c>
      <c r="BF851" s="107">
        <f t="shared" si="581"/>
        <v>0</v>
      </c>
      <c r="BG851" s="161" t="e">
        <f t="shared" si="582"/>
        <v>#DIV/0!</v>
      </c>
      <c r="BH851" s="161" t="e">
        <f t="shared" si="583"/>
        <v>#DIV/0!</v>
      </c>
      <c r="BI851" s="161" t="e">
        <f t="shared" si="584"/>
        <v>#DIV/0!</v>
      </c>
      <c r="BJ851" s="161" t="e">
        <f t="shared" si="585"/>
        <v>#DIV/0!</v>
      </c>
      <c r="BK851" s="161" t="e">
        <f t="shared" si="586"/>
        <v>#DIV/0!</v>
      </c>
      <c r="BL851" s="107">
        <f t="shared" si="587"/>
        <v>0</v>
      </c>
      <c r="BM851" s="161" t="e">
        <f t="shared" si="588"/>
        <v>#DIV/0!</v>
      </c>
      <c r="BN851" s="161" t="e">
        <f t="shared" si="589"/>
        <v>#DIV/0!</v>
      </c>
      <c r="BO851" s="161" t="e">
        <f t="shared" si="590"/>
        <v>#DIV/0!</v>
      </c>
      <c r="BP851" s="161" t="e">
        <f t="shared" si="591"/>
        <v>#DIV/0!</v>
      </c>
      <c r="BQ851" s="161" t="e">
        <f t="shared" si="592"/>
        <v>#DIV/0!</v>
      </c>
      <c r="BR851" s="107">
        <f t="shared" si="593"/>
        <v>0</v>
      </c>
      <c r="BS851" s="161" t="e">
        <f t="shared" si="594"/>
        <v>#DIV/0!</v>
      </c>
      <c r="BT851" s="161" t="e">
        <f t="shared" si="595"/>
        <v>#DIV/0!</v>
      </c>
      <c r="BU851" s="161" t="e">
        <f t="shared" si="596"/>
        <v>#DIV/0!</v>
      </c>
      <c r="BV851" s="161" t="e">
        <f t="shared" si="597"/>
        <v>#DIV/0!</v>
      </c>
      <c r="BW851" s="161" t="e">
        <f t="shared" si="598"/>
        <v>#DIV/0!</v>
      </c>
      <c r="BX851" s="107">
        <f t="shared" si="599"/>
        <v>0</v>
      </c>
      <c r="BZ851" s="40" t="e">
        <f>VLOOKUP(I851,Lists!$D$2:$D$19,1,FALSE)</f>
        <v>#N/A</v>
      </c>
      <c r="CA851" s="40" t="e">
        <f>VLOOKUP($I851,Blends!$B$2:$B$115,1,FALSE)</f>
        <v>#N/A</v>
      </c>
      <c r="CC851" s="218">
        <f>ROUND(IF($I851="Other HFC Blend",(Z851*$L851*SUMIF(Lists!$E$2:$E$133,'Quarterly Information'!$K851,Exchange_Value)+Z851*$N851*SUMIF(Lists!$E$2:$E$133,'Quarterly Information'!$M851,Exchange_Value)+Z851*$P851*SUMIF(Lists!$E$2:$E$133,'Quarterly Information'!$O851,Exchange_Value)+Z851*$R851*SUMIF(Lists!$E$2:$E$133,'Quarterly Information'!$Q851,Exchange_Value)+Z851*$T851*SUMIF(Lists!$E$2:$E$133,'Quarterly Information'!$S851,Exchange_Value))/1000,Z851*SUMIF(Lists!$E$2:$E$133,$I851,Exchange_Value)/1000),1)</f>
        <v>0</v>
      </c>
      <c r="CD851" s="218">
        <f>ROUND(IF($I851="Other HFC Blend",(AA851*$L851*SUMIF(Lists!$E$2:$E$133,'Quarterly Information'!$K851,Exchange_Value)+AA851*$N851*SUMIF(Lists!$E$2:$E$133,'Quarterly Information'!$M851,Exchange_Value)+AA851*$P851*SUMIF(Lists!$E$2:$E$133,'Quarterly Information'!$O851,Exchange_Value)+AA851*$R851*SUMIF(Lists!$E$2:$E$133,'Quarterly Information'!$Q851,Exchange_Value)+AA851*$T851*SUMIF(Lists!$E$2:$E$133,'Quarterly Information'!$S851,Exchange_Value))/1000,AA851*SUMIF(Lists!$E$2:$E$133,$I851,Exchange_Value)/1000),1)</f>
        <v>0</v>
      </c>
      <c r="CE851" s="218">
        <f>ROUND(IF($I851="Other HFC Blend",(AB851*$L851*SUMIF(Lists!$E$2:$E$133,'Quarterly Information'!$K851,Exchange_Value)+AB851*$N851*SUMIF(Lists!$E$2:$E$133,'Quarterly Information'!$M851,Exchange_Value)+AB851*$P851*SUMIF(Lists!$E$2:$E$133,'Quarterly Information'!$O851,Exchange_Value)+AB851*$R851*SUMIF(Lists!$E$2:$E$133,'Quarterly Information'!$Q851,Exchange_Value)+AB851*$T851*SUMIF(Lists!$E$2:$E$133,'Quarterly Information'!$S851,Exchange_Value))/1000,AB851*SUMIF(Lists!$E$2:$E$133,$I851,Exchange_Value)/1000),1)</f>
        <v>0</v>
      </c>
      <c r="CF851" s="218">
        <f>ROUND(IF($I851="Other HFC Blend",(AC851*$L851*SUMIF(Lists!$E$2:$E$133,'Quarterly Information'!$K851,Exchange_Value)+AC851*$N851*SUMIF(Lists!$E$2:$E$133,'Quarterly Information'!$M851,Exchange_Value)+AC851*$P851*SUMIF(Lists!$E$2:$E$133,'Quarterly Information'!$O851,Exchange_Value)+AC851*$R851*SUMIF(Lists!$E$2:$E$133,'Quarterly Information'!$Q851,Exchange_Value)+AC851*$T851*SUMIF(Lists!$E$2:$E$133,'Quarterly Information'!$S851,Exchange_Value))/1000,AC851*SUMIF(Lists!$E$2:$E$133,$I851,Exchange_Value)/1000),1)</f>
        <v>0</v>
      </c>
      <c r="CG851" s="218">
        <f>ROUND(IF($I851="Other HFC Blend",(AD851*$L851*SUMIF(Lists!$E$2:$E$133,'Quarterly Information'!$K851,Exchange_Value)+AD851*$N851*SUMIF(Lists!$E$2:$E$133,'Quarterly Information'!$M851,Exchange_Value)+AD851*$P851*SUMIF(Lists!$E$2:$E$133,'Quarterly Information'!$O851,Exchange_Value)+AD851*$R851*SUMIF(Lists!$E$2:$E$133,'Quarterly Information'!$Q851,Exchange_Value)+AD851*$T851*SUMIF(Lists!$E$2:$E$133,'Quarterly Information'!$S851,Exchange_Value))/1000,AD851*SUMIF(Lists!$E$2:$E$133,$I851,Exchange_Value)/1000),1)</f>
        <v>0</v>
      </c>
      <c r="CH851" s="218">
        <f>ROUND(IF($I851="Other HFC Blend",(AE851*$L851*SUMIF(Lists!$E$2:$E$133,'Quarterly Information'!$K851,Exchange_Value)+AE851*$N851*SUMIF(Lists!$E$2:$E$133,'Quarterly Information'!$M851,Exchange_Value)+AE851*$P851*SUMIF(Lists!$E$2:$E$133,'Quarterly Information'!$O851,Exchange_Value)+AE851*$R851*SUMIF(Lists!$E$2:$E$133,'Quarterly Information'!$Q851,Exchange_Value)+AE851*$T851*SUMIF(Lists!$E$2:$E$133,'Quarterly Information'!$S851,Exchange_Value))/1000,AE851*SUMIF(Lists!$E$2:$E$133,$I851,Exchange_Value)/1000),1)</f>
        <v>0</v>
      </c>
      <c r="CI851" s="218">
        <f>ROUND(IF($I851="Other HFC Blend",(AF851*$L851*SUMIF(Lists!$E$2:$E$133,'Quarterly Information'!$K851,Exchange_Value)+AF851*$N851*SUMIF(Lists!$E$2:$E$133,'Quarterly Information'!$M851,Exchange_Value)+AF851*$P851*SUMIF(Lists!$E$2:$E$133,'Quarterly Information'!$O851,Exchange_Value)+AF851*$R851*SUMIF(Lists!$E$2:$E$133,'Quarterly Information'!$Q851,Exchange_Value)+AF851*$T851*SUMIF(Lists!$E$2:$E$133,'Quarterly Information'!$S851,Exchange_Value))/1000,AF851*SUMIF(Lists!$E$2:$E$133,$I851,Exchange_Value)/1000),1)</f>
        <v>0</v>
      </c>
    </row>
    <row r="852" spans="1:87" ht="14" x14ac:dyDescent="0.25">
      <c r="A852" s="39">
        <v>810</v>
      </c>
      <c r="B852" s="90" t="str">
        <f t="shared" si="557"/>
        <v/>
      </c>
      <c r="C852" s="159"/>
      <c r="D852" s="91"/>
      <c r="E852" s="174"/>
      <c r="F852" s="92"/>
      <c r="G852" s="93"/>
      <c r="H852" s="94"/>
      <c r="I852" s="92"/>
      <c r="J852" s="200"/>
      <c r="K852" s="210"/>
      <c r="L852" s="95"/>
      <c r="M852" s="92"/>
      <c r="N852" s="95"/>
      <c r="O852" s="92"/>
      <c r="P852" s="95"/>
      <c r="Q852" s="128"/>
      <c r="R852" s="95"/>
      <c r="S852" s="128"/>
      <c r="T852" s="211"/>
      <c r="U852" s="203"/>
      <c r="V852" s="92"/>
      <c r="W852" s="96"/>
      <c r="X852" s="92"/>
      <c r="Y852" s="220"/>
      <c r="Z852" s="226"/>
      <c r="AA852" s="165"/>
      <c r="AB852" s="165"/>
      <c r="AC852" s="165"/>
      <c r="AD852" s="165"/>
      <c r="AE852" s="165"/>
      <c r="AF852" s="168"/>
      <c r="AG852"/>
      <c r="AH852" s="107">
        <f t="shared" si="559"/>
        <v>0</v>
      </c>
      <c r="AI852" s="107">
        <f t="shared" si="560"/>
        <v>0</v>
      </c>
      <c r="AJ852" s="107">
        <f t="shared" si="561"/>
        <v>0</v>
      </c>
      <c r="AK852" s="107">
        <f t="shared" si="562"/>
        <v>0</v>
      </c>
      <c r="AL852" s="107">
        <f t="shared" si="563"/>
        <v>0</v>
      </c>
      <c r="AM852" s="107">
        <f t="shared" si="558"/>
        <v>0</v>
      </c>
      <c r="AO852" s="161" t="e">
        <f t="shared" si="564"/>
        <v>#DIV/0!</v>
      </c>
      <c r="AP852" s="161" t="e">
        <f t="shared" si="565"/>
        <v>#DIV/0!</v>
      </c>
      <c r="AQ852" s="161" t="e">
        <f t="shared" si="566"/>
        <v>#DIV/0!</v>
      </c>
      <c r="AR852" s="161" t="e">
        <f t="shared" si="567"/>
        <v>#DIV/0!</v>
      </c>
      <c r="AS852" s="161" t="e">
        <f t="shared" si="568"/>
        <v>#DIV/0!</v>
      </c>
      <c r="AT852" s="107">
        <f t="shared" si="569"/>
        <v>0</v>
      </c>
      <c r="AU852" s="161" t="e">
        <f t="shared" si="570"/>
        <v>#DIV/0!</v>
      </c>
      <c r="AV852" s="161" t="e">
        <f t="shared" si="571"/>
        <v>#DIV/0!</v>
      </c>
      <c r="AW852" s="161" t="e">
        <f t="shared" si="572"/>
        <v>#DIV/0!</v>
      </c>
      <c r="AX852" s="161" t="e">
        <f t="shared" si="573"/>
        <v>#DIV/0!</v>
      </c>
      <c r="AY852" s="161" t="e">
        <f t="shared" si="574"/>
        <v>#DIV/0!</v>
      </c>
      <c r="AZ852" s="107">
        <f t="shared" si="575"/>
        <v>0</v>
      </c>
      <c r="BA852" s="161" t="e">
        <f t="shared" si="576"/>
        <v>#DIV/0!</v>
      </c>
      <c r="BB852" s="161" t="e">
        <f t="shared" si="577"/>
        <v>#DIV/0!</v>
      </c>
      <c r="BC852" s="161" t="e">
        <f t="shared" si="578"/>
        <v>#DIV/0!</v>
      </c>
      <c r="BD852" s="161" t="e">
        <f t="shared" si="579"/>
        <v>#DIV/0!</v>
      </c>
      <c r="BE852" s="161" t="e">
        <f t="shared" si="580"/>
        <v>#DIV/0!</v>
      </c>
      <c r="BF852" s="107">
        <f t="shared" si="581"/>
        <v>0</v>
      </c>
      <c r="BG852" s="161" t="e">
        <f t="shared" si="582"/>
        <v>#DIV/0!</v>
      </c>
      <c r="BH852" s="161" t="e">
        <f t="shared" si="583"/>
        <v>#DIV/0!</v>
      </c>
      <c r="BI852" s="161" t="e">
        <f t="shared" si="584"/>
        <v>#DIV/0!</v>
      </c>
      <c r="BJ852" s="161" t="e">
        <f t="shared" si="585"/>
        <v>#DIV/0!</v>
      </c>
      <c r="BK852" s="161" t="e">
        <f t="shared" si="586"/>
        <v>#DIV/0!</v>
      </c>
      <c r="BL852" s="107">
        <f t="shared" si="587"/>
        <v>0</v>
      </c>
      <c r="BM852" s="161" t="e">
        <f t="shared" si="588"/>
        <v>#DIV/0!</v>
      </c>
      <c r="BN852" s="161" t="e">
        <f t="shared" si="589"/>
        <v>#DIV/0!</v>
      </c>
      <c r="BO852" s="161" t="e">
        <f t="shared" si="590"/>
        <v>#DIV/0!</v>
      </c>
      <c r="BP852" s="161" t="e">
        <f t="shared" si="591"/>
        <v>#DIV/0!</v>
      </c>
      <c r="BQ852" s="161" t="e">
        <f t="shared" si="592"/>
        <v>#DIV/0!</v>
      </c>
      <c r="BR852" s="107">
        <f t="shared" si="593"/>
        <v>0</v>
      </c>
      <c r="BS852" s="161" t="e">
        <f t="shared" si="594"/>
        <v>#DIV/0!</v>
      </c>
      <c r="BT852" s="161" t="e">
        <f t="shared" si="595"/>
        <v>#DIV/0!</v>
      </c>
      <c r="BU852" s="161" t="e">
        <f t="shared" si="596"/>
        <v>#DIV/0!</v>
      </c>
      <c r="BV852" s="161" t="e">
        <f t="shared" si="597"/>
        <v>#DIV/0!</v>
      </c>
      <c r="BW852" s="161" t="e">
        <f t="shared" si="598"/>
        <v>#DIV/0!</v>
      </c>
      <c r="BX852" s="107">
        <f t="shared" si="599"/>
        <v>0</v>
      </c>
      <c r="BZ852" s="40" t="e">
        <f>VLOOKUP(I852,Lists!$D$2:$D$19,1,FALSE)</f>
        <v>#N/A</v>
      </c>
      <c r="CA852" s="40" t="e">
        <f>VLOOKUP($I852,Blends!$B$2:$B$115,1,FALSE)</f>
        <v>#N/A</v>
      </c>
      <c r="CC852" s="218">
        <f>ROUND(IF($I852="Other HFC Blend",(Z852*$L852*SUMIF(Lists!$E$2:$E$133,'Quarterly Information'!$K852,Exchange_Value)+Z852*$N852*SUMIF(Lists!$E$2:$E$133,'Quarterly Information'!$M852,Exchange_Value)+Z852*$P852*SUMIF(Lists!$E$2:$E$133,'Quarterly Information'!$O852,Exchange_Value)+Z852*$R852*SUMIF(Lists!$E$2:$E$133,'Quarterly Information'!$Q852,Exchange_Value)+Z852*$T852*SUMIF(Lists!$E$2:$E$133,'Quarterly Information'!$S852,Exchange_Value))/1000,Z852*SUMIF(Lists!$E$2:$E$133,$I852,Exchange_Value)/1000),1)</f>
        <v>0</v>
      </c>
      <c r="CD852" s="218">
        <f>ROUND(IF($I852="Other HFC Blend",(AA852*$L852*SUMIF(Lists!$E$2:$E$133,'Quarterly Information'!$K852,Exchange_Value)+AA852*$N852*SUMIF(Lists!$E$2:$E$133,'Quarterly Information'!$M852,Exchange_Value)+AA852*$P852*SUMIF(Lists!$E$2:$E$133,'Quarterly Information'!$O852,Exchange_Value)+AA852*$R852*SUMIF(Lists!$E$2:$E$133,'Quarterly Information'!$Q852,Exchange_Value)+AA852*$T852*SUMIF(Lists!$E$2:$E$133,'Quarterly Information'!$S852,Exchange_Value))/1000,AA852*SUMIF(Lists!$E$2:$E$133,$I852,Exchange_Value)/1000),1)</f>
        <v>0</v>
      </c>
      <c r="CE852" s="218">
        <f>ROUND(IF($I852="Other HFC Blend",(AB852*$L852*SUMIF(Lists!$E$2:$E$133,'Quarterly Information'!$K852,Exchange_Value)+AB852*$N852*SUMIF(Lists!$E$2:$E$133,'Quarterly Information'!$M852,Exchange_Value)+AB852*$P852*SUMIF(Lists!$E$2:$E$133,'Quarterly Information'!$O852,Exchange_Value)+AB852*$R852*SUMIF(Lists!$E$2:$E$133,'Quarterly Information'!$Q852,Exchange_Value)+AB852*$T852*SUMIF(Lists!$E$2:$E$133,'Quarterly Information'!$S852,Exchange_Value))/1000,AB852*SUMIF(Lists!$E$2:$E$133,$I852,Exchange_Value)/1000),1)</f>
        <v>0</v>
      </c>
      <c r="CF852" s="218">
        <f>ROUND(IF($I852="Other HFC Blend",(AC852*$L852*SUMIF(Lists!$E$2:$E$133,'Quarterly Information'!$K852,Exchange_Value)+AC852*$N852*SUMIF(Lists!$E$2:$E$133,'Quarterly Information'!$M852,Exchange_Value)+AC852*$P852*SUMIF(Lists!$E$2:$E$133,'Quarterly Information'!$O852,Exchange_Value)+AC852*$R852*SUMIF(Lists!$E$2:$E$133,'Quarterly Information'!$Q852,Exchange_Value)+AC852*$T852*SUMIF(Lists!$E$2:$E$133,'Quarterly Information'!$S852,Exchange_Value))/1000,AC852*SUMIF(Lists!$E$2:$E$133,$I852,Exchange_Value)/1000),1)</f>
        <v>0</v>
      </c>
      <c r="CG852" s="218">
        <f>ROUND(IF($I852="Other HFC Blend",(AD852*$L852*SUMIF(Lists!$E$2:$E$133,'Quarterly Information'!$K852,Exchange_Value)+AD852*$N852*SUMIF(Lists!$E$2:$E$133,'Quarterly Information'!$M852,Exchange_Value)+AD852*$P852*SUMIF(Lists!$E$2:$E$133,'Quarterly Information'!$O852,Exchange_Value)+AD852*$R852*SUMIF(Lists!$E$2:$E$133,'Quarterly Information'!$Q852,Exchange_Value)+AD852*$T852*SUMIF(Lists!$E$2:$E$133,'Quarterly Information'!$S852,Exchange_Value))/1000,AD852*SUMIF(Lists!$E$2:$E$133,$I852,Exchange_Value)/1000),1)</f>
        <v>0</v>
      </c>
      <c r="CH852" s="218">
        <f>ROUND(IF($I852="Other HFC Blend",(AE852*$L852*SUMIF(Lists!$E$2:$E$133,'Quarterly Information'!$K852,Exchange_Value)+AE852*$N852*SUMIF(Lists!$E$2:$E$133,'Quarterly Information'!$M852,Exchange_Value)+AE852*$P852*SUMIF(Lists!$E$2:$E$133,'Quarterly Information'!$O852,Exchange_Value)+AE852*$R852*SUMIF(Lists!$E$2:$E$133,'Quarterly Information'!$Q852,Exchange_Value)+AE852*$T852*SUMIF(Lists!$E$2:$E$133,'Quarterly Information'!$S852,Exchange_Value))/1000,AE852*SUMIF(Lists!$E$2:$E$133,$I852,Exchange_Value)/1000),1)</f>
        <v>0</v>
      </c>
      <c r="CI852" s="218">
        <f>ROUND(IF($I852="Other HFC Blend",(AF852*$L852*SUMIF(Lists!$E$2:$E$133,'Quarterly Information'!$K852,Exchange_Value)+AF852*$N852*SUMIF(Lists!$E$2:$E$133,'Quarterly Information'!$M852,Exchange_Value)+AF852*$P852*SUMIF(Lists!$E$2:$E$133,'Quarterly Information'!$O852,Exchange_Value)+AF852*$R852*SUMIF(Lists!$E$2:$E$133,'Quarterly Information'!$Q852,Exchange_Value)+AF852*$T852*SUMIF(Lists!$E$2:$E$133,'Quarterly Information'!$S852,Exchange_Value))/1000,AF852*SUMIF(Lists!$E$2:$E$133,$I852,Exchange_Value)/1000),1)</f>
        <v>0</v>
      </c>
    </row>
    <row r="853" spans="1:87" ht="14" x14ac:dyDescent="0.25">
      <c r="A853" s="39">
        <v>811</v>
      </c>
      <c r="B853" s="90" t="str">
        <f t="shared" si="557"/>
        <v/>
      </c>
      <c r="C853" s="159"/>
      <c r="D853" s="91"/>
      <c r="E853" s="174"/>
      <c r="F853" s="92"/>
      <c r="G853" s="93"/>
      <c r="H853" s="94"/>
      <c r="I853" s="92"/>
      <c r="J853" s="200"/>
      <c r="K853" s="210"/>
      <c r="L853" s="95"/>
      <c r="M853" s="92"/>
      <c r="N853" s="95"/>
      <c r="O853" s="92"/>
      <c r="P853" s="95"/>
      <c r="Q853" s="128"/>
      <c r="R853" s="95"/>
      <c r="S853" s="128"/>
      <c r="T853" s="211"/>
      <c r="U853" s="203"/>
      <c r="V853" s="92"/>
      <c r="W853" s="96"/>
      <c r="X853" s="92"/>
      <c r="Y853" s="220"/>
      <c r="Z853" s="226"/>
      <c r="AA853" s="165"/>
      <c r="AB853" s="165"/>
      <c r="AC853" s="165"/>
      <c r="AD853" s="165"/>
      <c r="AE853" s="165"/>
      <c r="AF853" s="168"/>
      <c r="AG853"/>
      <c r="AH853" s="107">
        <f t="shared" si="559"/>
        <v>0</v>
      </c>
      <c r="AI853" s="107">
        <f t="shared" si="560"/>
        <v>0</v>
      </c>
      <c r="AJ853" s="107">
        <f t="shared" si="561"/>
        <v>0</v>
      </c>
      <c r="AK853" s="107">
        <f t="shared" si="562"/>
        <v>0</v>
      </c>
      <c r="AL853" s="107">
        <f t="shared" si="563"/>
        <v>0</v>
      </c>
      <c r="AM853" s="107">
        <f t="shared" si="558"/>
        <v>0</v>
      </c>
      <c r="AO853" s="161" t="e">
        <f t="shared" si="564"/>
        <v>#DIV/0!</v>
      </c>
      <c r="AP853" s="161" t="e">
        <f t="shared" si="565"/>
        <v>#DIV/0!</v>
      </c>
      <c r="AQ853" s="161" t="e">
        <f t="shared" si="566"/>
        <v>#DIV/0!</v>
      </c>
      <c r="AR853" s="161" t="e">
        <f t="shared" si="567"/>
        <v>#DIV/0!</v>
      </c>
      <c r="AS853" s="161" t="e">
        <f t="shared" si="568"/>
        <v>#DIV/0!</v>
      </c>
      <c r="AT853" s="107">
        <f t="shared" si="569"/>
        <v>0</v>
      </c>
      <c r="AU853" s="161" t="e">
        <f t="shared" si="570"/>
        <v>#DIV/0!</v>
      </c>
      <c r="AV853" s="161" t="e">
        <f t="shared" si="571"/>
        <v>#DIV/0!</v>
      </c>
      <c r="AW853" s="161" t="e">
        <f t="shared" si="572"/>
        <v>#DIV/0!</v>
      </c>
      <c r="AX853" s="161" t="e">
        <f t="shared" si="573"/>
        <v>#DIV/0!</v>
      </c>
      <c r="AY853" s="161" t="e">
        <f t="shared" si="574"/>
        <v>#DIV/0!</v>
      </c>
      <c r="AZ853" s="107">
        <f t="shared" si="575"/>
        <v>0</v>
      </c>
      <c r="BA853" s="161" t="e">
        <f t="shared" si="576"/>
        <v>#DIV/0!</v>
      </c>
      <c r="BB853" s="161" t="e">
        <f t="shared" si="577"/>
        <v>#DIV/0!</v>
      </c>
      <c r="BC853" s="161" t="e">
        <f t="shared" si="578"/>
        <v>#DIV/0!</v>
      </c>
      <c r="BD853" s="161" t="e">
        <f t="shared" si="579"/>
        <v>#DIV/0!</v>
      </c>
      <c r="BE853" s="161" t="e">
        <f t="shared" si="580"/>
        <v>#DIV/0!</v>
      </c>
      <c r="BF853" s="107">
        <f t="shared" si="581"/>
        <v>0</v>
      </c>
      <c r="BG853" s="161" t="e">
        <f t="shared" si="582"/>
        <v>#DIV/0!</v>
      </c>
      <c r="BH853" s="161" t="e">
        <f t="shared" si="583"/>
        <v>#DIV/0!</v>
      </c>
      <c r="BI853" s="161" t="e">
        <f t="shared" si="584"/>
        <v>#DIV/0!</v>
      </c>
      <c r="BJ853" s="161" t="e">
        <f t="shared" si="585"/>
        <v>#DIV/0!</v>
      </c>
      <c r="BK853" s="161" t="e">
        <f t="shared" si="586"/>
        <v>#DIV/0!</v>
      </c>
      <c r="BL853" s="107">
        <f t="shared" si="587"/>
        <v>0</v>
      </c>
      <c r="BM853" s="161" t="e">
        <f t="shared" si="588"/>
        <v>#DIV/0!</v>
      </c>
      <c r="BN853" s="161" t="e">
        <f t="shared" si="589"/>
        <v>#DIV/0!</v>
      </c>
      <c r="BO853" s="161" t="e">
        <f t="shared" si="590"/>
        <v>#DIV/0!</v>
      </c>
      <c r="BP853" s="161" t="e">
        <f t="shared" si="591"/>
        <v>#DIV/0!</v>
      </c>
      <c r="BQ853" s="161" t="e">
        <f t="shared" si="592"/>
        <v>#DIV/0!</v>
      </c>
      <c r="BR853" s="107">
        <f t="shared" si="593"/>
        <v>0</v>
      </c>
      <c r="BS853" s="161" t="e">
        <f t="shared" si="594"/>
        <v>#DIV/0!</v>
      </c>
      <c r="BT853" s="161" t="e">
        <f t="shared" si="595"/>
        <v>#DIV/0!</v>
      </c>
      <c r="BU853" s="161" t="e">
        <f t="shared" si="596"/>
        <v>#DIV/0!</v>
      </c>
      <c r="BV853" s="161" t="e">
        <f t="shared" si="597"/>
        <v>#DIV/0!</v>
      </c>
      <c r="BW853" s="161" t="e">
        <f t="shared" si="598"/>
        <v>#DIV/0!</v>
      </c>
      <c r="BX853" s="107">
        <f t="shared" si="599"/>
        <v>0</v>
      </c>
      <c r="BZ853" s="40" t="e">
        <f>VLOOKUP(I853,Lists!$D$2:$D$19,1,FALSE)</f>
        <v>#N/A</v>
      </c>
      <c r="CA853" s="40" t="e">
        <f>VLOOKUP($I853,Blends!$B$2:$B$115,1,FALSE)</f>
        <v>#N/A</v>
      </c>
      <c r="CC853" s="218">
        <f>ROUND(IF($I853="Other HFC Blend",(Z853*$L853*SUMIF(Lists!$E$2:$E$133,'Quarterly Information'!$K853,Exchange_Value)+Z853*$N853*SUMIF(Lists!$E$2:$E$133,'Quarterly Information'!$M853,Exchange_Value)+Z853*$P853*SUMIF(Lists!$E$2:$E$133,'Quarterly Information'!$O853,Exchange_Value)+Z853*$R853*SUMIF(Lists!$E$2:$E$133,'Quarterly Information'!$Q853,Exchange_Value)+Z853*$T853*SUMIF(Lists!$E$2:$E$133,'Quarterly Information'!$S853,Exchange_Value))/1000,Z853*SUMIF(Lists!$E$2:$E$133,$I853,Exchange_Value)/1000),1)</f>
        <v>0</v>
      </c>
      <c r="CD853" s="218">
        <f>ROUND(IF($I853="Other HFC Blend",(AA853*$L853*SUMIF(Lists!$E$2:$E$133,'Quarterly Information'!$K853,Exchange_Value)+AA853*$N853*SUMIF(Lists!$E$2:$E$133,'Quarterly Information'!$M853,Exchange_Value)+AA853*$P853*SUMIF(Lists!$E$2:$E$133,'Quarterly Information'!$O853,Exchange_Value)+AA853*$R853*SUMIF(Lists!$E$2:$E$133,'Quarterly Information'!$Q853,Exchange_Value)+AA853*$T853*SUMIF(Lists!$E$2:$E$133,'Quarterly Information'!$S853,Exchange_Value))/1000,AA853*SUMIF(Lists!$E$2:$E$133,$I853,Exchange_Value)/1000),1)</f>
        <v>0</v>
      </c>
      <c r="CE853" s="218">
        <f>ROUND(IF($I853="Other HFC Blend",(AB853*$L853*SUMIF(Lists!$E$2:$E$133,'Quarterly Information'!$K853,Exchange_Value)+AB853*$N853*SUMIF(Lists!$E$2:$E$133,'Quarterly Information'!$M853,Exchange_Value)+AB853*$P853*SUMIF(Lists!$E$2:$E$133,'Quarterly Information'!$O853,Exchange_Value)+AB853*$R853*SUMIF(Lists!$E$2:$E$133,'Quarterly Information'!$Q853,Exchange_Value)+AB853*$T853*SUMIF(Lists!$E$2:$E$133,'Quarterly Information'!$S853,Exchange_Value))/1000,AB853*SUMIF(Lists!$E$2:$E$133,$I853,Exchange_Value)/1000),1)</f>
        <v>0</v>
      </c>
      <c r="CF853" s="218">
        <f>ROUND(IF($I853="Other HFC Blend",(AC853*$L853*SUMIF(Lists!$E$2:$E$133,'Quarterly Information'!$K853,Exchange_Value)+AC853*$N853*SUMIF(Lists!$E$2:$E$133,'Quarterly Information'!$M853,Exchange_Value)+AC853*$P853*SUMIF(Lists!$E$2:$E$133,'Quarterly Information'!$O853,Exchange_Value)+AC853*$R853*SUMIF(Lists!$E$2:$E$133,'Quarterly Information'!$Q853,Exchange_Value)+AC853*$T853*SUMIF(Lists!$E$2:$E$133,'Quarterly Information'!$S853,Exchange_Value))/1000,AC853*SUMIF(Lists!$E$2:$E$133,$I853,Exchange_Value)/1000),1)</f>
        <v>0</v>
      </c>
      <c r="CG853" s="218">
        <f>ROUND(IF($I853="Other HFC Blend",(AD853*$L853*SUMIF(Lists!$E$2:$E$133,'Quarterly Information'!$K853,Exchange_Value)+AD853*$N853*SUMIF(Lists!$E$2:$E$133,'Quarterly Information'!$M853,Exchange_Value)+AD853*$P853*SUMIF(Lists!$E$2:$E$133,'Quarterly Information'!$O853,Exchange_Value)+AD853*$R853*SUMIF(Lists!$E$2:$E$133,'Quarterly Information'!$Q853,Exchange_Value)+AD853*$T853*SUMIF(Lists!$E$2:$E$133,'Quarterly Information'!$S853,Exchange_Value))/1000,AD853*SUMIF(Lists!$E$2:$E$133,$I853,Exchange_Value)/1000),1)</f>
        <v>0</v>
      </c>
      <c r="CH853" s="218">
        <f>ROUND(IF($I853="Other HFC Blend",(AE853*$L853*SUMIF(Lists!$E$2:$E$133,'Quarterly Information'!$K853,Exchange_Value)+AE853*$N853*SUMIF(Lists!$E$2:$E$133,'Quarterly Information'!$M853,Exchange_Value)+AE853*$P853*SUMIF(Lists!$E$2:$E$133,'Quarterly Information'!$O853,Exchange_Value)+AE853*$R853*SUMIF(Lists!$E$2:$E$133,'Quarterly Information'!$Q853,Exchange_Value)+AE853*$T853*SUMIF(Lists!$E$2:$E$133,'Quarterly Information'!$S853,Exchange_Value))/1000,AE853*SUMIF(Lists!$E$2:$E$133,$I853,Exchange_Value)/1000),1)</f>
        <v>0</v>
      </c>
      <c r="CI853" s="218">
        <f>ROUND(IF($I853="Other HFC Blend",(AF853*$L853*SUMIF(Lists!$E$2:$E$133,'Quarterly Information'!$K853,Exchange_Value)+AF853*$N853*SUMIF(Lists!$E$2:$E$133,'Quarterly Information'!$M853,Exchange_Value)+AF853*$P853*SUMIF(Lists!$E$2:$E$133,'Quarterly Information'!$O853,Exchange_Value)+AF853*$R853*SUMIF(Lists!$E$2:$E$133,'Quarterly Information'!$Q853,Exchange_Value)+AF853*$T853*SUMIF(Lists!$E$2:$E$133,'Quarterly Information'!$S853,Exchange_Value))/1000,AF853*SUMIF(Lists!$E$2:$E$133,$I853,Exchange_Value)/1000),1)</f>
        <v>0</v>
      </c>
    </row>
    <row r="854" spans="1:87" ht="14" x14ac:dyDescent="0.25">
      <c r="A854" s="39">
        <v>812</v>
      </c>
      <c r="B854" s="90" t="str">
        <f t="shared" si="557"/>
        <v/>
      </c>
      <c r="C854" s="159"/>
      <c r="D854" s="91"/>
      <c r="E854" s="174"/>
      <c r="F854" s="92"/>
      <c r="G854" s="93"/>
      <c r="H854" s="94"/>
      <c r="I854" s="92"/>
      <c r="J854" s="200"/>
      <c r="K854" s="210"/>
      <c r="L854" s="95"/>
      <c r="M854" s="92"/>
      <c r="N854" s="95"/>
      <c r="O854" s="92"/>
      <c r="P854" s="95"/>
      <c r="Q854" s="128"/>
      <c r="R854" s="95"/>
      <c r="S854" s="128"/>
      <c r="T854" s="211"/>
      <c r="U854" s="203"/>
      <c r="V854" s="92"/>
      <c r="W854" s="96"/>
      <c r="X854" s="92"/>
      <c r="Y854" s="220"/>
      <c r="Z854" s="226"/>
      <c r="AA854" s="165"/>
      <c r="AB854" s="165"/>
      <c r="AC854" s="165"/>
      <c r="AD854" s="165"/>
      <c r="AE854" s="165"/>
      <c r="AF854" s="168"/>
      <c r="AG854"/>
      <c r="AH854" s="107">
        <f t="shared" si="559"/>
        <v>0</v>
      </c>
      <c r="AI854" s="107">
        <f t="shared" si="560"/>
        <v>0</v>
      </c>
      <c r="AJ854" s="107">
        <f t="shared" si="561"/>
        <v>0</v>
      </c>
      <c r="AK854" s="107">
        <f t="shared" si="562"/>
        <v>0</v>
      </c>
      <c r="AL854" s="107">
        <f t="shared" si="563"/>
        <v>0</v>
      </c>
      <c r="AM854" s="107">
        <f t="shared" si="558"/>
        <v>0</v>
      </c>
      <c r="AO854" s="161" t="e">
        <f t="shared" si="564"/>
        <v>#DIV/0!</v>
      </c>
      <c r="AP854" s="161" t="e">
        <f t="shared" si="565"/>
        <v>#DIV/0!</v>
      </c>
      <c r="AQ854" s="161" t="e">
        <f t="shared" si="566"/>
        <v>#DIV/0!</v>
      </c>
      <c r="AR854" s="161" t="e">
        <f t="shared" si="567"/>
        <v>#DIV/0!</v>
      </c>
      <c r="AS854" s="161" t="e">
        <f t="shared" si="568"/>
        <v>#DIV/0!</v>
      </c>
      <c r="AT854" s="107">
        <f t="shared" si="569"/>
        <v>0</v>
      </c>
      <c r="AU854" s="161" t="e">
        <f t="shared" si="570"/>
        <v>#DIV/0!</v>
      </c>
      <c r="AV854" s="161" t="e">
        <f t="shared" si="571"/>
        <v>#DIV/0!</v>
      </c>
      <c r="AW854" s="161" t="e">
        <f t="shared" si="572"/>
        <v>#DIV/0!</v>
      </c>
      <c r="AX854" s="161" t="e">
        <f t="shared" si="573"/>
        <v>#DIV/0!</v>
      </c>
      <c r="AY854" s="161" t="e">
        <f t="shared" si="574"/>
        <v>#DIV/0!</v>
      </c>
      <c r="AZ854" s="107">
        <f t="shared" si="575"/>
        <v>0</v>
      </c>
      <c r="BA854" s="161" t="e">
        <f t="shared" si="576"/>
        <v>#DIV/0!</v>
      </c>
      <c r="BB854" s="161" t="e">
        <f t="shared" si="577"/>
        <v>#DIV/0!</v>
      </c>
      <c r="BC854" s="161" t="e">
        <f t="shared" si="578"/>
        <v>#DIV/0!</v>
      </c>
      <c r="BD854" s="161" t="e">
        <f t="shared" si="579"/>
        <v>#DIV/0!</v>
      </c>
      <c r="BE854" s="161" t="e">
        <f t="shared" si="580"/>
        <v>#DIV/0!</v>
      </c>
      <c r="BF854" s="107">
        <f t="shared" si="581"/>
        <v>0</v>
      </c>
      <c r="BG854" s="161" t="e">
        <f t="shared" si="582"/>
        <v>#DIV/0!</v>
      </c>
      <c r="BH854" s="161" t="e">
        <f t="shared" si="583"/>
        <v>#DIV/0!</v>
      </c>
      <c r="BI854" s="161" t="e">
        <f t="shared" si="584"/>
        <v>#DIV/0!</v>
      </c>
      <c r="BJ854" s="161" t="e">
        <f t="shared" si="585"/>
        <v>#DIV/0!</v>
      </c>
      <c r="BK854" s="161" t="e">
        <f t="shared" si="586"/>
        <v>#DIV/0!</v>
      </c>
      <c r="BL854" s="107">
        <f t="shared" si="587"/>
        <v>0</v>
      </c>
      <c r="BM854" s="161" t="e">
        <f t="shared" si="588"/>
        <v>#DIV/0!</v>
      </c>
      <c r="BN854" s="161" t="e">
        <f t="shared" si="589"/>
        <v>#DIV/0!</v>
      </c>
      <c r="BO854" s="161" t="e">
        <f t="shared" si="590"/>
        <v>#DIV/0!</v>
      </c>
      <c r="BP854" s="161" t="e">
        <f t="shared" si="591"/>
        <v>#DIV/0!</v>
      </c>
      <c r="BQ854" s="161" t="e">
        <f t="shared" si="592"/>
        <v>#DIV/0!</v>
      </c>
      <c r="BR854" s="107">
        <f t="shared" si="593"/>
        <v>0</v>
      </c>
      <c r="BS854" s="161" t="e">
        <f t="shared" si="594"/>
        <v>#DIV/0!</v>
      </c>
      <c r="BT854" s="161" t="e">
        <f t="shared" si="595"/>
        <v>#DIV/0!</v>
      </c>
      <c r="BU854" s="161" t="e">
        <f t="shared" si="596"/>
        <v>#DIV/0!</v>
      </c>
      <c r="BV854" s="161" t="e">
        <f t="shared" si="597"/>
        <v>#DIV/0!</v>
      </c>
      <c r="BW854" s="161" t="e">
        <f t="shared" si="598"/>
        <v>#DIV/0!</v>
      </c>
      <c r="BX854" s="107">
        <f t="shared" si="599"/>
        <v>0</v>
      </c>
      <c r="BZ854" s="40" t="e">
        <f>VLOOKUP(I854,Lists!$D$2:$D$19,1,FALSE)</f>
        <v>#N/A</v>
      </c>
      <c r="CA854" s="40" t="e">
        <f>VLOOKUP($I854,Blends!$B$2:$B$115,1,FALSE)</f>
        <v>#N/A</v>
      </c>
      <c r="CC854" s="218">
        <f>ROUND(IF($I854="Other HFC Blend",(Z854*$L854*SUMIF(Lists!$E$2:$E$133,'Quarterly Information'!$K854,Exchange_Value)+Z854*$N854*SUMIF(Lists!$E$2:$E$133,'Quarterly Information'!$M854,Exchange_Value)+Z854*$P854*SUMIF(Lists!$E$2:$E$133,'Quarterly Information'!$O854,Exchange_Value)+Z854*$R854*SUMIF(Lists!$E$2:$E$133,'Quarterly Information'!$Q854,Exchange_Value)+Z854*$T854*SUMIF(Lists!$E$2:$E$133,'Quarterly Information'!$S854,Exchange_Value))/1000,Z854*SUMIF(Lists!$E$2:$E$133,$I854,Exchange_Value)/1000),1)</f>
        <v>0</v>
      </c>
      <c r="CD854" s="218">
        <f>ROUND(IF($I854="Other HFC Blend",(AA854*$L854*SUMIF(Lists!$E$2:$E$133,'Quarterly Information'!$K854,Exchange_Value)+AA854*$N854*SUMIF(Lists!$E$2:$E$133,'Quarterly Information'!$M854,Exchange_Value)+AA854*$P854*SUMIF(Lists!$E$2:$E$133,'Quarterly Information'!$O854,Exchange_Value)+AA854*$R854*SUMIF(Lists!$E$2:$E$133,'Quarterly Information'!$Q854,Exchange_Value)+AA854*$T854*SUMIF(Lists!$E$2:$E$133,'Quarterly Information'!$S854,Exchange_Value))/1000,AA854*SUMIF(Lists!$E$2:$E$133,$I854,Exchange_Value)/1000),1)</f>
        <v>0</v>
      </c>
      <c r="CE854" s="218">
        <f>ROUND(IF($I854="Other HFC Blend",(AB854*$L854*SUMIF(Lists!$E$2:$E$133,'Quarterly Information'!$K854,Exchange_Value)+AB854*$N854*SUMIF(Lists!$E$2:$E$133,'Quarterly Information'!$M854,Exchange_Value)+AB854*$P854*SUMIF(Lists!$E$2:$E$133,'Quarterly Information'!$O854,Exchange_Value)+AB854*$R854*SUMIF(Lists!$E$2:$E$133,'Quarterly Information'!$Q854,Exchange_Value)+AB854*$T854*SUMIF(Lists!$E$2:$E$133,'Quarterly Information'!$S854,Exchange_Value))/1000,AB854*SUMIF(Lists!$E$2:$E$133,$I854,Exchange_Value)/1000),1)</f>
        <v>0</v>
      </c>
      <c r="CF854" s="218">
        <f>ROUND(IF($I854="Other HFC Blend",(AC854*$L854*SUMIF(Lists!$E$2:$E$133,'Quarterly Information'!$K854,Exchange_Value)+AC854*$N854*SUMIF(Lists!$E$2:$E$133,'Quarterly Information'!$M854,Exchange_Value)+AC854*$P854*SUMIF(Lists!$E$2:$E$133,'Quarterly Information'!$O854,Exchange_Value)+AC854*$R854*SUMIF(Lists!$E$2:$E$133,'Quarterly Information'!$Q854,Exchange_Value)+AC854*$T854*SUMIF(Lists!$E$2:$E$133,'Quarterly Information'!$S854,Exchange_Value))/1000,AC854*SUMIF(Lists!$E$2:$E$133,$I854,Exchange_Value)/1000),1)</f>
        <v>0</v>
      </c>
      <c r="CG854" s="218">
        <f>ROUND(IF($I854="Other HFC Blend",(AD854*$L854*SUMIF(Lists!$E$2:$E$133,'Quarterly Information'!$K854,Exchange_Value)+AD854*$N854*SUMIF(Lists!$E$2:$E$133,'Quarterly Information'!$M854,Exchange_Value)+AD854*$P854*SUMIF(Lists!$E$2:$E$133,'Quarterly Information'!$O854,Exchange_Value)+AD854*$R854*SUMIF(Lists!$E$2:$E$133,'Quarterly Information'!$Q854,Exchange_Value)+AD854*$T854*SUMIF(Lists!$E$2:$E$133,'Quarterly Information'!$S854,Exchange_Value))/1000,AD854*SUMIF(Lists!$E$2:$E$133,$I854,Exchange_Value)/1000),1)</f>
        <v>0</v>
      </c>
      <c r="CH854" s="218">
        <f>ROUND(IF($I854="Other HFC Blend",(AE854*$L854*SUMIF(Lists!$E$2:$E$133,'Quarterly Information'!$K854,Exchange_Value)+AE854*$N854*SUMIF(Lists!$E$2:$E$133,'Quarterly Information'!$M854,Exchange_Value)+AE854*$P854*SUMIF(Lists!$E$2:$E$133,'Quarterly Information'!$O854,Exchange_Value)+AE854*$R854*SUMIF(Lists!$E$2:$E$133,'Quarterly Information'!$Q854,Exchange_Value)+AE854*$T854*SUMIF(Lists!$E$2:$E$133,'Quarterly Information'!$S854,Exchange_Value))/1000,AE854*SUMIF(Lists!$E$2:$E$133,$I854,Exchange_Value)/1000),1)</f>
        <v>0</v>
      </c>
      <c r="CI854" s="218">
        <f>ROUND(IF($I854="Other HFC Blend",(AF854*$L854*SUMIF(Lists!$E$2:$E$133,'Quarterly Information'!$K854,Exchange_Value)+AF854*$N854*SUMIF(Lists!$E$2:$E$133,'Quarterly Information'!$M854,Exchange_Value)+AF854*$P854*SUMIF(Lists!$E$2:$E$133,'Quarterly Information'!$O854,Exchange_Value)+AF854*$R854*SUMIF(Lists!$E$2:$E$133,'Quarterly Information'!$Q854,Exchange_Value)+AF854*$T854*SUMIF(Lists!$E$2:$E$133,'Quarterly Information'!$S854,Exchange_Value))/1000,AF854*SUMIF(Lists!$E$2:$E$133,$I854,Exchange_Value)/1000),1)</f>
        <v>0</v>
      </c>
    </row>
    <row r="855" spans="1:87" ht="14" x14ac:dyDescent="0.25">
      <c r="A855" s="39">
        <v>813</v>
      </c>
      <c r="B855" s="90" t="str">
        <f t="shared" si="557"/>
        <v/>
      </c>
      <c r="C855" s="159"/>
      <c r="D855" s="91"/>
      <c r="E855" s="174"/>
      <c r="F855" s="92"/>
      <c r="G855" s="93"/>
      <c r="H855" s="94"/>
      <c r="I855" s="92"/>
      <c r="J855" s="200"/>
      <c r="K855" s="210"/>
      <c r="L855" s="95"/>
      <c r="M855" s="92"/>
      <c r="N855" s="95"/>
      <c r="O855" s="92"/>
      <c r="P855" s="95"/>
      <c r="Q855" s="128"/>
      <c r="R855" s="95"/>
      <c r="S855" s="128"/>
      <c r="T855" s="211"/>
      <c r="U855" s="203"/>
      <c r="V855" s="92"/>
      <c r="W855" s="96"/>
      <c r="X855" s="92"/>
      <c r="Y855" s="220"/>
      <c r="Z855" s="226"/>
      <c r="AA855" s="165"/>
      <c r="AB855" s="165"/>
      <c r="AC855" s="165"/>
      <c r="AD855" s="165"/>
      <c r="AE855" s="165"/>
      <c r="AF855" s="168"/>
      <c r="AG855"/>
      <c r="AH855" s="107">
        <f t="shared" si="559"/>
        <v>0</v>
      </c>
      <c r="AI855" s="107">
        <f t="shared" si="560"/>
        <v>0</v>
      </c>
      <c r="AJ855" s="107">
        <f t="shared" si="561"/>
        <v>0</v>
      </c>
      <c r="AK855" s="107">
        <f t="shared" si="562"/>
        <v>0</v>
      </c>
      <c r="AL855" s="107">
        <f t="shared" si="563"/>
        <v>0</v>
      </c>
      <c r="AM855" s="107">
        <f t="shared" si="558"/>
        <v>0</v>
      </c>
      <c r="AO855" s="161" t="e">
        <f t="shared" si="564"/>
        <v>#DIV/0!</v>
      </c>
      <c r="AP855" s="161" t="e">
        <f t="shared" si="565"/>
        <v>#DIV/0!</v>
      </c>
      <c r="AQ855" s="161" t="e">
        <f t="shared" si="566"/>
        <v>#DIV/0!</v>
      </c>
      <c r="AR855" s="161" t="e">
        <f t="shared" si="567"/>
        <v>#DIV/0!</v>
      </c>
      <c r="AS855" s="161" t="e">
        <f t="shared" si="568"/>
        <v>#DIV/0!</v>
      </c>
      <c r="AT855" s="107">
        <f t="shared" si="569"/>
        <v>0</v>
      </c>
      <c r="AU855" s="161" t="e">
        <f t="shared" si="570"/>
        <v>#DIV/0!</v>
      </c>
      <c r="AV855" s="161" t="e">
        <f t="shared" si="571"/>
        <v>#DIV/0!</v>
      </c>
      <c r="AW855" s="161" t="e">
        <f t="shared" si="572"/>
        <v>#DIV/0!</v>
      </c>
      <c r="AX855" s="161" t="e">
        <f t="shared" si="573"/>
        <v>#DIV/0!</v>
      </c>
      <c r="AY855" s="161" t="e">
        <f t="shared" si="574"/>
        <v>#DIV/0!</v>
      </c>
      <c r="AZ855" s="107">
        <f t="shared" si="575"/>
        <v>0</v>
      </c>
      <c r="BA855" s="161" t="e">
        <f t="shared" si="576"/>
        <v>#DIV/0!</v>
      </c>
      <c r="BB855" s="161" t="e">
        <f t="shared" si="577"/>
        <v>#DIV/0!</v>
      </c>
      <c r="BC855" s="161" t="e">
        <f t="shared" si="578"/>
        <v>#DIV/0!</v>
      </c>
      <c r="BD855" s="161" t="e">
        <f t="shared" si="579"/>
        <v>#DIV/0!</v>
      </c>
      <c r="BE855" s="161" t="e">
        <f t="shared" si="580"/>
        <v>#DIV/0!</v>
      </c>
      <c r="BF855" s="107">
        <f t="shared" si="581"/>
        <v>0</v>
      </c>
      <c r="BG855" s="161" t="e">
        <f t="shared" si="582"/>
        <v>#DIV/0!</v>
      </c>
      <c r="BH855" s="161" t="e">
        <f t="shared" si="583"/>
        <v>#DIV/0!</v>
      </c>
      <c r="BI855" s="161" t="e">
        <f t="shared" si="584"/>
        <v>#DIV/0!</v>
      </c>
      <c r="BJ855" s="161" t="e">
        <f t="shared" si="585"/>
        <v>#DIV/0!</v>
      </c>
      <c r="BK855" s="161" t="e">
        <f t="shared" si="586"/>
        <v>#DIV/0!</v>
      </c>
      <c r="BL855" s="107">
        <f t="shared" si="587"/>
        <v>0</v>
      </c>
      <c r="BM855" s="161" t="e">
        <f t="shared" si="588"/>
        <v>#DIV/0!</v>
      </c>
      <c r="BN855" s="161" t="e">
        <f t="shared" si="589"/>
        <v>#DIV/0!</v>
      </c>
      <c r="BO855" s="161" t="e">
        <f t="shared" si="590"/>
        <v>#DIV/0!</v>
      </c>
      <c r="BP855" s="161" t="e">
        <f t="shared" si="591"/>
        <v>#DIV/0!</v>
      </c>
      <c r="BQ855" s="161" t="e">
        <f t="shared" si="592"/>
        <v>#DIV/0!</v>
      </c>
      <c r="BR855" s="107">
        <f t="shared" si="593"/>
        <v>0</v>
      </c>
      <c r="BS855" s="161" t="e">
        <f t="shared" si="594"/>
        <v>#DIV/0!</v>
      </c>
      <c r="BT855" s="161" t="e">
        <f t="shared" si="595"/>
        <v>#DIV/0!</v>
      </c>
      <c r="BU855" s="161" t="e">
        <f t="shared" si="596"/>
        <v>#DIV/0!</v>
      </c>
      <c r="BV855" s="161" t="e">
        <f t="shared" si="597"/>
        <v>#DIV/0!</v>
      </c>
      <c r="BW855" s="161" t="e">
        <f t="shared" si="598"/>
        <v>#DIV/0!</v>
      </c>
      <c r="BX855" s="107">
        <f t="shared" si="599"/>
        <v>0</v>
      </c>
      <c r="BZ855" s="40" t="e">
        <f>VLOOKUP(I855,Lists!$D$2:$D$19,1,FALSE)</f>
        <v>#N/A</v>
      </c>
      <c r="CA855" s="40" t="e">
        <f>VLOOKUP($I855,Blends!$B$2:$B$115,1,FALSE)</f>
        <v>#N/A</v>
      </c>
      <c r="CC855" s="218">
        <f>ROUND(IF($I855="Other HFC Blend",(Z855*$L855*SUMIF(Lists!$E$2:$E$133,'Quarterly Information'!$K855,Exchange_Value)+Z855*$N855*SUMIF(Lists!$E$2:$E$133,'Quarterly Information'!$M855,Exchange_Value)+Z855*$P855*SUMIF(Lists!$E$2:$E$133,'Quarterly Information'!$O855,Exchange_Value)+Z855*$R855*SUMIF(Lists!$E$2:$E$133,'Quarterly Information'!$Q855,Exchange_Value)+Z855*$T855*SUMIF(Lists!$E$2:$E$133,'Quarterly Information'!$S855,Exchange_Value))/1000,Z855*SUMIF(Lists!$E$2:$E$133,$I855,Exchange_Value)/1000),1)</f>
        <v>0</v>
      </c>
      <c r="CD855" s="218">
        <f>ROUND(IF($I855="Other HFC Blend",(AA855*$L855*SUMIF(Lists!$E$2:$E$133,'Quarterly Information'!$K855,Exchange_Value)+AA855*$N855*SUMIF(Lists!$E$2:$E$133,'Quarterly Information'!$M855,Exchange_Value)+AA855*$P855*SUMIF(Lists!$E$2:$E$133,'Quarterly Information'!$O855,Exchange_Value)+AA855*$R855*SUMIF(Lists!$E$2:$E$133,'Quarterly Information'!$Q855,Exchange_Value)+AA855*$T855*SUMIF(Lists!$E$2:$E$133,'Quarterly Information'!$S855,Exchange_Value))/1000,AA855*SUMIF(Lists!$E$2:$E$133,$I855,Exchange_Value)/1000),1)</f>
        <v>0</v>
      </c>
      <c r="CE855" s="218">
        <f>ROUND(IF($I855="Other HFC Blend",(AB855*$L855*SUMIF(Lists!$E$2:$E$133,'Quarterly Information'!$K855,Exchange_Value)+AB855*$N855*SUMIF(Lists!$E$2:$E$133,'Quarterly Information'!$M855,Exchange_Value)+AB855*$P855*SUMIF(Lists!$E$2:$E$133,'Quarterly Information'!$O855,Exchange_Value)+AB855*$R855*SUMIF(Lists!$E$2:$E$133,'Quarterly Information'!$Q855,Exchange_Value)+AB855*$T855*SUMIF(Lists!$E$2:$E$133,'Quarterly Information'!$S855,Exchange_Value))/1000,AB855*SUMIF(Lists!$E$2:$E$133,$I855,Exchange_Value)/1000),1)</f>
        <v>0</v>
      </c>
      <c r="CF855" s="218">
        <f>ROUND(IF($I855="Other HFC Blend",(AC855*$L855*SUMIF(Lists!$E$2:$E$133,'Quarterly Information'!$K855,Exchange_Value)+AC855*$N855*SUMIF(Lists!$E$2:$E$133,'Quarterly Information'!$M855,Exchange_Value)+AC855*$P855*SUMIF(Lists!$E$2:$E$133,'Quarterly Information'!$O855,Exchange_Value)+AC855*$R855*SUMIF(Lists!$E$2:$E$133,'Quarterly Information'!$Q855,Exchange_Value)+AC855*$T855*SUMIF(Lists!$E$2:$E$133,'Quarterly Information'!$S855,Exchange_Value))/1000,AC855*SUMIF(Lists!$E$2:$E$133,$I855,Exchange_Value)/1000),1)</f>
        <v>0</v>
      </c>
      <c r="CG855" s="218">
        <f>ROUND(IF($I855="Other HFC Blend",(AD855*$L855*SUMIF(Lists!$E$2:$E$133,'Quarterly Information'!$K855,Exchange_Value)+AD855*$N855*SUMIF(Lists!$E$2:$E$133,'Quarterly Information'!$M855,Exchange_Value)+AD855*$P855*SUMIF(Lists!$E$2:$E$133,'Quarterly Information'!$O855,Exchange_Value)+AD855*$R855*SUMIF(Lists!$E$2:$E$133,'Quarterly Information'!$Q855,Exchange_Value)+AD855*$T855*SUMIF(Lists!$E$2:$E$133,'Quarterly Information'!$S855,Exchange_Value))/1000,AD855*SUMIF(Lists!$E$2:$E$133,$I855,Exchange_Value)/1000),1)</f>
        <v>0</v>
      </c>
      <c r="CH855" s="218">
        <f>ROUND(IF($I855="Other HFC Blend",(AE855*$L855*SUMIF(Lists!$E$2:$E$133,'Quarterly Information'!$K855,Exchange_Value)+AE855*$N855*SUMIF(Lists!$E$2:$E$133,'Quarterly Information'!$M855,Exchange_Value)+AE855*$P855*SUMIF(Lists!$E$2:$E$133,'Quarterly Information'!$O855,Exchange_Value)+AE855*$R855*SUMIF(Lists!$E$2:$E$133,'Quarterly Information'!$Q855,Exchange_Value)+AE855*$T855*SUMIF(Lists!$E$2:$E$133,'Quarterly Information'!$S855,Exchange_Value))/1000,AE855*SUMIF(Lists!$E$2:$E$133,$I855,Exchange_Value)/1000),1)</f>
        <v>0</v>
      </c>
      <c r="CI855" s="218">
        <f>ROUND(IF($I855="Other HFC Blend",(AF855*$L855*SUMIF(Lists!$E$2:$E$133,'Quarterly Information'!$K855,Exchange_Value)+AF855*$N855*SUMIF(Lists!$E$2:$E$133,'Quarterly Information'!$M855,Exchange_Value)+AF855*$P855*SUMIF(Lists!$E$2:$E$133,'Quarterly Information'!$O855,Exchange_Value)+AF855*$R855*SUMIF(Lists!$E$2:$E$133,'Quarterly Information'!$Q855,Exchange_Value)+AF855*$T855*SUMIF(Lists!$E$2:$E$133,'Quarterly Information'!$S855,Exchange_Value))/1000,AF855*SUMIF(Lists!$E$2:$E$133,$I855,Exchange_Value)/1000),1)</f>
        <v>0</v>
      </c>
    </row>
    <row r="856" spans="1:87" ht="14" x14ac:dyDescent="0.25">
      <c r="A856" s="39">
        <v>814</v>
      </c>
      <c r="B856" s="90" t="str">
        <f t="shared" si="557"/>
        <v/>
      </c>
      <c r="C856" s="159"/>
      <c r="D856" s="91"/>
      <c r="E856" s="174"/>
      <c r="F856" s="92"/>
      <c r="G856" s="93"/>
      <c r="H856" s="94"/>
      <c r="I856" s="92"/>
      <c r="J856" s="200"/>
      <c r="K856" s="210"/>
      <c r="L856" s="95"/>
      <c r="M856" s="92"/>
      <c r="N856" s="95"/>
      <c r="O856" s="92"/>
      <c r="P856" s="95"/>
      <c r="Q856" s="128"/>
      <c r="R856" s="95"/>
      <c r="S856" s="128"/>
      <c r="T856" s="211"/>
      <c r="U856" s="203"/>
      <c r="V856" s="92"/>
      <c r="W856" s="96"/>
      <c r="X856" s="92"/>
      <c r="Y856" s="220"/>
      <c r="Z856" s="226"/>
      <c r="AA856" s="165"/>
      <c r="AB856" s="165"/>
      <c r="AC856" s="165"/>
      <c r="AD856" s="165"/>
      <c r="AE856" s="165"/>
      <c r="AF856" s="168"/>
      <c r="AG856"/>
      <c r="AH856" s="107">
        <f t="shared" si="559"/>
        <v>0</v>
      </c>
      <c r="AI856" s="107">
        <f t="shared" si="560"/>
        <v>0</v>
      </c>
      <c r="AJ856" s="107">
        <f t="shared" si="561"/>
        <v>0</v>
      </c>
      <c r="AK856" s="107">
        <f t="shared" si="562"/>
        <v>0</v>
      </c>
      <c r="AL856" s="107">
        <f t="shared" si="563"/>
        <v>0</v>
      </c>
      <c r="AM856" s="107">
        <f t="shared" si="558"/>
        <v>0</v>
      </c>
      <c r="AO856" s="161" t="e">
        <f t="shared" si="564"/>
        <v>#DIV/0!</v>
      </c>
      <c r="AP856" s="161" t="e">
        <f t="shared" si="565"/>
        <v>#DIV/0!</v>
      </c>
      <c r="AQ856" s="161" t="e">
        <f t="shared" si="566"/>
        <v>#DIV/0!</v>
      </c>
      <c r="AR856" s="161" t="e">
        <f t="shared" si="567"/>
        <v>#DIV/0!</v>
      </c>
      <c r="AS856" s="161" t="e">
        <f t="shared" si="568"/>
        <v>#DIV/0!</v>
      </c>
      <c r="AT856" s="107">
        <f t="shared" si="569"/>
        <v>0</v>
      </c>
      <c r="AU856" s="161" t="e">
        <f t="shared" si="570"/>
        <v>#DIV/0!</v>
      </c>
      <c r="AV856" s="161" t="e">
        <f t="shared" si="571"/>
        <v>#DIV/0!</v>
      </c>
      <c r="AW856" s="161" t="e">
        <f t="shared" si="572"/>
        <v>#DIV/0!</v>
      </c>
      <c r="AX856" s="161" t="e">
        <f t="shared" si="573"/>
        <v>#DIV/0!</v>
      </c>
      <c r="AY856" s="161" t="e">
        <f t="shared" si="574"/>
        <v>#DIV/0!</v>
      </c>
      <c r="AZ856" s="107">
        <f t="shared" si="575"/>
        <v>0</v>
      </c>
      <c r="BA856" s="161" t="e">
        <f t="shared" si="576"/>
        <v>#DIV/0!</v>
      </c>
      <c r="BB856" s="161" t="e">
        <f t="shared" si="577"/>
        <v>#DIV/0!</v>
      </c>
      <c r="BC856" s="161" t="e">
        <f t="shared" si="578"/>
        <v>#DIV/0!</v>
      </c>
      <c r="BD856" s="161" t="e">
        <f t="shared" si="579"/>
        <v>#DIV/0!</v>
      </c>
      <c r="BE856" s="161" t="e">
        <f t="shared" si="580"/>
        <v>#DIV/0!</v>
      </c>
      <c r="BF856" s="107">
        <f t="shared" si="581"/>
        <v>0</v>
      </c>
      <c r="BG856" s="161" t="e">
        <f t="shared" si="582"/>
        <v>#DIV/0!</v>
      </c>
      <c r="BH856" s="161" t="e">
        <f t="shared" si="583"/>
        <v>#DIV/0!</v>
      </c>
      <c r="BI856" s="161" t="e">
        <f t="shared" si="584"/>
        <v>#DIV/0!</v>
      </c>
      <c r="BJ856" s="161" t="e">
        <f t="shared" si="585"/>
        <v>#DIV/0!</v>
      </c>
      <c r="BK856" s="161" t="e">
        <f t="shared" si="586"/>
        <v>#DIV/0!</v>
      </c>
      <c r="BL856" s="107">
        <f t="shared" si="587"/>
        <v>0</v>
      </c>
      <c r="BM856" s="161" t="e">
        <f t="shared" si="588"/>
        <v>#DIV/0!</v>
      </c>
      <c r="BN856" s="161" t="e">
        <f t="shared" si="589"/>
        <v>#DIV/0!</v>
      </c>
      <c r="BO856" s="161" t="e">
        <f t="shared" si="590"/>
        <v>#DIV/0!</v>
      </c>
      <c r="BP856" s="161" t="e">
        <f t="shared" si="591"/>
        <v>#DIV/0!</v>
      </c>
      <c r="BQ856" s="161" t="e">
        <f t="shared" si="592"/>
        <v>#DIV/0!</v>
      </c>
      <c r="BR856" s="107">
        <f t="shared" si="593"/>
        <v>0</v>
      </c>
      <c r="BS856" s="161" t="e">
        <f t="shared" si="594"/>
        <v>#DIV/0!</v>
      </c>
      <c r="BT856" s="161" t="e">
        <f t="shared" si="595"/>
        <v>#DIV/0!</v>
      </c>
      <c r="BU856" s="161" t="e">
        <f t="shared" si="596"/>
        <v>#DIV/0!</v>
      </c>
      <c r="BV856" s="161" t="e">
        <f t="shared" si="597"/>
        <v>#DIV/0!</v>
      </c>
      <c r="BW856" s="161" t="e">
        <f t="shared" si="598"/>
        <v>#DIV/0!</v>
      </c>
      <c r="BX856" s="107">
        <f t="shared" si="599"/>
        <v>0</v>
      </c>
      <c r="BZ856" s="40" t="e">
        <f>VLOOKUP(I856,Lists!$D$2:$D$19,1,FALSE)</f>
        <v>#N/A</v>
      </c>
      <c r="CA856" s="40" t="e">
        <f>VLOOKUP($I856,Blends!$B$2:$B$115,1,FALSE)</f>
        <v>#N/A</v>
      </c>
      <c r="CC856" s="218">
        <f>ROUND(IF($I856="Other HFC Blend",(Z856*$L856*SUMIF(Lists!$E$2:$E$133,'Quarterly Information'!$K856,Exchange_Value)+Z856*$N856*SUMIF(Lists!$E$2:$E$133,'Quarterly Information'!$M856,Exchange_Value)+Z856*$P856*SUMIF(Lists!$E$2:$E$133,'Quarterly Information'!$O856,Exchange_Value)+Z856*$R856*SUMIF(Lists!$E$2:$E$133,'Quarterly Information'!$Q856,Exchange_Value)+Z856*$T856*SUMIF(Lists!$E$2:$E$133,'Quarterly Information'!$S856,Exchange_Value))/1000,Z856*SUMIF(Lists!$E$2:$E$133,$I856,Exchange_Value)/1000),1)</f>
        <v>0</v>
      </c>
      <c r="CD856" s="218">
        <f>ROUND(IF($I856="Other HFC Blend",(AA856*$L856*SUMIF(Lists!$E$2:$E$133,'Quarterly Information'!$K856,Exchange_Value)+AA856*$N856*SUMIF(Lists!$E$2:$E$133,'Quarterly Information'!$M856,Exchange_Value)+AA856*$P856*SUMIF(Lists!$E$2:$E$133,'Quarterly Information'!$O856,Exchange_Value)+AA856*$R856*SUMIF(Lists!$E$2:$E$133,'Quarterly Information'!$Q856,Exchange_Value)+AA856*$T856*SUMIF(Lists!$E$2:$E$133,'Quarterly Information'!$S856,Exchange_Value))/1000,AA856*SUMIF(Lists!$E$2:$E$133,$I856,Exchange_Value)/1000),1)</f>
        <v>0</v>
      </c>
      <c r="CE856" s="218">
        <f>ROUND(IF($I856="Other HFC Blend",(AB856*$L856*SUMIF(Lists!$E$2:$E$133,'Quarterly Information'!$K856,Exchange_Value)+AB856*$N856*SUMIF(Lists!$E$2:$E$133,'Quarterly Information'!$M856,Exchange_Value)+AB856*$P856*SUMIF(Lists!$E$2:$E$133,'Quarterly Information'!$O856,Exchange_Value)+AB856*$R856*SUMIF(Lists!$E$2:$E$133,'Quarterly Information'!$Q856,Exchange_Value)+AB856*$T856*SUMIF(Lists!$E$2:$E$133,'Quarterly Information'!$S856,Exchange_Value))/1000,AB856*SUMIF(Lists!$E$2:$E$133,$I856,Exchange_Value)/1000),1)</f>
        <v>0</v>
      </c>
      <c r="CF856" s="218">
        <f>ROUND(IF($I856="Other HFC Blend",(AC856*$L856*SUMIF(Lists!$E$2:$E$133,'Quarterly Information'!$K856,Exchange_Value)+AC856*$N856*SUMIF(Lists!$E$2:$E$133,'Quarterly Information'!$M856,Exchange_Value)+AC856*$P856*SUMIF(Lists!$E$2:$E$133,'Quarterly Information'!$O856,Exchange_Value)+AC856*$R856*SUMIF(Lists!$E$2:$E$133,'Quarterly Information'!$Q856,Exchange_Value)+AC856*$T856*SUMIF(Lists!$E$2:$E$133,'Quarterly Information'!$S856,Exchange_Value))/1000,AC856*SUMIF(Lists!$E$2:$E$133,$I856,Exchange_Value)/1000),1)</f>
        <v>0</v>
      </c>
      <c r="CG856" s="218">
        <f>ROUND(IF($I856="Other HFC Blend",(AD856*$L856*SUMIF(Lists!$E$2:$E$133,'Quarterly Information'!$K856,Exchange_Value)+AD856*$N856*SUMIF(Lists!$E$2:$E$133,'Quarterly Information'!$M856,Exchange_Value)+AD856*$P856*SUMIF(Lists!$E$2:$E$133,'Quarterly Information'!$O856,Exchange_Value)+AD856*$R856*SUMIF(Lists!$E$2:$E$133,'Quarterly Information'!$Q856,Exchange_Value)+AD856*$T856*SUMIF(Lists!$E$2:$E$133,'Quarterly Information'!$S856,Exchange_Value))/1000,AD856*SUMIF(Lists!$E$2:$E$133,$I856,Exchange_Value)/1000),1)</f>
        <v>0</v>
      </c>
      <c r="CH856" s="218">
        <f>ROUND(IF($I856="Other HFC Blend",(AE856*$L856*SUMIF(Lists!$E$2:$E$133,'Quarterly Information'!$K856,Exchange_Value)+AE856*$N856*SUMIF(Lists!$E$2:$E$133,'Quarterly Information'!$M856,Exchange_Value)+AE856*$P856*SUMIF(Lists!$E$2:$E$133,'Quarterly Information'!$O856,Exchange_Value)+AE856*$R856*SUMIF(Lists!$E$2:$E$133,'Quarterly Information'!$Q856,Exchange_Value)+AE856*$T856*SUMIF(Lists!$E$2:$E$133,'Quarterly Information'!$S856,Exchange_Value))/1000,AE856*SUMIF(Lists!$E$2:$E$133,$I856,Exchange_Value)/1000),1)</f>
        <v>0</v>
      </c>
      <c r="CI856" s="218">
        <f>ROUND(IF($I856="Other HFC Blend",(AF856*$L856*SUMIF(Lists!$E$2:$E$133,'Quarterly Information'!$K856,Exchange_Value)+AF856*$N856*SUMIF(Lists!$E$2:$E$133,'Quarterly Information'!$M856,Exchange_Value)+AF856*$P856*SUMIF(Lists!$E$2:$E$133,'Quarterly Information'!$O856,Exchange_Value)+AF856*$R856*SUMIF(Lists!$E$2:$E$133,'Quarterly Information'!$Q856,Exchange_Value)+AF856*$T856*SUMIF(Lists!$E$2:$E$133,'Quarterly Information'!$S856,Exchange_Value))/1000,AF856*SUMIF(Lists!$E$2:$E$133,$I856,Exchange_Value)/1000),1)</f>
        <v>0</v>
      </c>
    </row>
    <row r="857" spans="1:87" ht="14" x14ac:dyDescent="0.25">
      <c r="A857" s="39">
        <v>815</v>
      </c>
      <c r="B857" s="90" t="str">
        <f t="shared" si="557"/>
        <v/>
      </c>
      <c r="C857" s="159"/>
      <c r="D857" s="91"/>
      <c r="E857" s="174"/>
      <c r="F857" s="92"/>
      <c r="G857" s="93"/>
      <c r="H857" s="94"/>
      <c r="I857" s="92"/>
      <c r="J857" s="200"/>
      <c r="K857" s="210"/>
      <c r="L857" s="95"/>
      <c r="M857" s="92"/>
      <c r="N857" s="95"/>
      <c r="O857" s="92"/>
      <c r="P857" s="95"/>
      <c r="Q857" s="128"/>
      <c r="R857" s="95"/>
      <c r="S857" s="128"/>
      <c r="T857" s="211"/>
      <c r="U857" s="203"/>
      <c r="V857" s="92"/>
      <c r="W857" s="96"/>
      <c r="X857" s="92"/>
      <c r="Y857" s="220"/>
      <c r="Z857" s="226"/>
      <c r="AA857" s="165"/>
      <c r="AB857" s="165"/>
      <c r="AC857" s="165"/>
      <c r="AD857" s="165"/>
      <c r="AE857" s="165"/>
      <c r="AF857" s="168"/>
      <c r="AG857"/>
      <c r="AH857" s="107">
        <f t="shared" si="559"/>
        <v>0</v>
      </c>
      <c r="AI857" s="107">
        <f t="shared" si="560"/>
        <v>0</v>
      </c>
      <c r="AJ857" s="107">
        <f t="shared" si="561"/>
        <v>0</v>
      </c>
      <c r="AK857" s="107">
        <f t="shared" si="562"/>
        <v>0</v>
      </c>
      <c r="AL857" s="107">
        <f t="shared" si="563"/>
        <v>0</v>
      </c>
      <c r="AM857" s="107">
        <f t="shared" si="558"/>
        <v>0</v>
      </c>
      <c r="AO857" s="161" t="e">
        <f t="shared" si="564"/>
        <v>#DIV/0!</v>
      </c>
      <c r="AP857" s="161" t="e">
        <f t="shared" si="565"/>
        <v>#DIV/0!</v>
      </c>
      <c r="AQ857" s="161" t="e">
        <f t="shared" si="566"/>
        <v>#DIV/0!</v>
      </c>
      <c r="AR857" s="161" t="e">
        <f t="shared" si="567"/>
        <v>#DIV/0!</v>
      </c>
      <c r="AS857" s="161" t="e">
        <f t="shared" si="568"/>
        <v>#DIV/0!</v>
      </c>
      <c r="AT857" s="107">
        <f t="shared" si="569"/>
        <v>0</v>
      </c>
      <c r="AU857" s="161" t="e">
        <f t="shared" si="570"/>
        <v>#DIV/0!</v>
      </c>
      <c r="AV857" s="161" t="e">
        <f t="shared" si="571"/>
        <v>#DIV/0!</v>
      </c>
      <c r="AW857" s="161" t="e">
        <f t="shared" si="572"/>
        <v>#DIV/0!</v>
      </c>
      <c r="AX857" s="161" t="e">
        <f t="shared" si="573"/>
        <v>#DIV/0!</v>
      </c>
      <c r="AY857" s="161" t="e">
        <f t="shared" si="574"/>
        <v>#DIV/0!</v>
      </c>
      <c r="AZ857" s="107">
        <f t="shared" si="575"/>
        <v>0</v>
      </c>
      <c r="BA857" s="161" t="e">
        <f t="shared" si="576"/>
        <v>#DIV/0!</v>
      </c>
      <c r="BB857" s="161" t="e">
        <f t="shared" si="577"/>
        <v>#DIV/0!</v>
      </c>
      <c r="BC857" s="161" t="e">
        <f t="shared" si="578"/>
        <v>#DIV/0!</v>
      </c>
      <c r="BD857" s="161" t="e">
        <f t="shared" si="579"/>
        <v>#DIV/0!</v>
      </c>
      <c r="BE857" s="161" t="e">
        <f t="shared" si="580"/>
        <v>#DIV/0!</v>
      </c>
      <c r="BF857" s="107">
        <f t="shared" si="581"/>
        <v>0</v>
      </c>
      <c r="BG857" s="161" t="e">
        <f t="shared" si="582"/>
        <v>#DIV/0!</v>
      </c>
      <c r="BH857" s="161" t="e">
        <f t="shared" si="583"/>
        <v>#DIV/0!</v>
      </c>
      <c r="BI857" s="161" t="e">
        <f t="shared" si="584"/>
        <v>#DIV/0!</v>
      </c>
      <c r="BJ857" s="161" t="e">
        <f t="shared" si="585"/>
        <v>#DIV/0!</v>
      </c>
      <c r="BK857" s="161" t="e">
        <f t="shared" si="586"/>
        <v>#DIV/0!</v>
      </c>
      <c r="BL857" s="107">
        <f t="shared" si="587"/>
        <v>0</v>
      </c>
      <c r="BM857" s="161" t="e">
        <f t="shared" si="588"/>
        <v>#DIV/0!</v>
      </c>
      <c r="BN857" s="161" t="e">
        <f t="shared" si="589"/>
        <v>#DIV/0!</v>
      </c>
      <c r="BO857" s="161" t="e">
        <f t="shared" si="590"/>
        <v>#DIV/0!</v>
      </c>
      <c r="BP857" s="161" t="e">
        <f t="shared" si="591"/>
        <v>#DIV/0!</v>
      </c>
      <c r="BQ857" s="161" t="e">
        <f t="shared" si="592"/>
        <v>#DIV/0!</v>
      </c>
      <c r="BR857" s="107">
        <f t="shared" si="593"/>
        <v>0</v>
      </c>
      <c r="BS857" s="161" t="e">
        <f t="shared" si="594"/>
        <v>#DIV/0!</v>
      </c>
      <c r="BT857" s="161" t="e">
        <f t="shared" si="595"/>
        <v>#DIV/0!</v>
      </c>
      <c r="BU857" s="161" t="e">
        <f t="shared" si="596"/>
        <v>#DIV/0!</v>
      </c>
      <c r="BV857" s="161" t="e">
        <f t="shared" si="597"/>
        <v>#DIV/0!</v>
      </c>
      <c r="BW857" s="161" t="e">
        <f t="shared" si="598"/>
        <v>#DIV/0!</v>
      </c>
      <c r="BX857" s="107">
        <f t="shared" si="599"/>
        <v>0</v>
      </c>
      <c r="BZ857" s="40" t="e">
        <f>VLOOKUP(I857,Lists!$D$2:$D$19,1,FALSE)</f>
        <v>#N/A</v>
      </c>
      <c r="CA857" s="40" t="e">
        <f>VLOOKUP($I857,Blends!$B$2:$B$115,1,FALSE)</f>
        <v>#N/A</v>
      </c>
      <c r="CC857" s="218">
        <f>ROUND(IF($I857="Other HFC Blend",(Z857*$L857*SUMIF(Lists!$E$2:$E$133,'Quarterly Information'!$K857,Exchange_Value)+Z857*$N857*SUMIF(Lists!$E$2:$E$133,'Quarterly Information'!$M857,Exchange_Value)+Z857*$P857*SUMIF(Lists!$E$2:$E$133,'Quarterly Information'!$O857,Exchange_Value)+Z857*$R857*SUMIF(Lists!$E$2:$E$133,'Quarterly Information'!$Q857,Exchange_Value)+Z857*$T857*SUMIF(Lists!$E$2:$E$133,'Quarterly Information'!$S857,Exchange_Value))/1000,Z857*SUMIF(Lists!$E$2:$E$133,$I857,Exchange_Value)/1000),1)</f>
        <v>0</v>
      </c>
      <c r="CD857" s="218">
        <f>ROUND(IF($I857="Other HFC Blend",(AA857*$L857*SUMIF(Lists!$E$2:$E$133,'Quarterly Information'!$K857,Exchange_Value)+AA857*$N857*SUMIF(Lists!$E$2:$E$133,'Quarterly Information'!$M857,Exchange_Value)+AA857*$P857*SUMIF(Lists!$E$2:$E$133,'Quarterly Information'!$O857,Exchange_Value)+AA857*$R857*SUMIF(Lists!$E$2:$E$133,'Quarterly Information'!$Q857,Exchange_Value)+AA857*$T857*SUMIF(Lists!$E$2:$E$133,'Quarterly Information'!$S857,Exchange_Value))/1000,AA857*SUMIF(Lists!$E$2:$E$133,$I857,Exchange_Value)/1000),1)</f>
        <v>0</v>
      </c>
      <c r="CE857" s="218">
        <f>ROUND(IF($I857="Other HFC Blend",(AB857*$L857*SUMIF(Lists!$E$2:$E$133,'Quarterly Information'!$K857,Exchange_Value)+AB857*$N857*SUMIF(Lists!$E$2:$E$133,'Quarterly Information'!$M857,Exchange_Value)+AB857*$P857*SUMIF(Lists!$E$2:$E$133,'Quarterly Information'!$O857,Exchange_Value)+AB857*$R857*SUMIF(Lists!$E$2:$E$133,'Quarterly Information'!$Q857,Exchange_Value)+AB857*$T857*SUMIF(Lists!$E$2:$E$133,'Quarterly Information'!$S857,Exchange_Value))/1000,AB857*SUMIF(Lists!$E$2:$E$133,$I857,Exchange_Value)/1000),1)</f>
        <v>0</v>
      </c>
      <c r="CF857" s="218">
        <f>ROUND(IF($I857="Other HFC Blend",(AC857*$L857*SUMIF(Lists!$E$2:$E$133,'Quarterly Information'!$K857,Exchange_Value)+AC857*$N857*SUMIF(Lists!$E$2:$E$133,'Quarterly Information'!$M857,Exchange_Value)+AC857*$P857*SUMIF(Lists!$E$2:$E$133,'Quarterly Information'!$O857,Exchange_Value)+AC857*$R857*SUMIF(Lists!$E$2:$E$133,'Quarterly Information'!$Q857,Exchange_Value)+AC857*$T857*SUMIF(Lists!$E$2:$E$133,'Quarterly Information'!$S857,Exchange_Value))/1000,AC857*SUMIF(Lists!$E$2:$E$133,$I857,Exchange_Value)/1000),1)</f>
        <v>0</v>
      </c>
      <c r="CG857" s="218">
        <f>ROUND(IF($I857="Other HFC Blend",(AD857*$L857*SUMIF(Lists!$E$2:$E$133,'Quarterly Information'!$K857,Exchange_Value)+AD857*$N857*SUMIF(Lists!$E$2:$E$133,'Quarterly Information'!$M857,Exchange_Value)+AD857*$P857*SUMIF(Lists!$E$2:$E$133,'Quarterly Information'!$O857,Exchange_Value)+AD857*$R857*SUMIF(Lists!$E$2:$E$133,'Quarterly Information'!$Q857,Exchange_Value)+AD857*$T857*SUMIF(Lists!$E$2:$E$133,'Quarterly Information'!$S857,Exchange_Value))/1000,AD857*SUMIF(Lists!$E$2:$E$133,$I857,Exchange_Value)/1000),1)</f>
        <v>0</v>
      </c>
      <c r="CH857" s="218">
        <f>ROUND(IF($I857="Other HFC Blend",(AE857*$L857*SUMIF(Lists!$E$2:$E$133,'Quarterly Information'!$K857,Exchange_Value)+AE857*$N857*SUMIF(Lists!$E$2:$E$133,'Quarterly Information'!$M857,Exchange_Value)+AE857*$P857*SUMIF(Lists!$E$2:$E$133,'Quarterly Information'!$O857,Exchange_Value)+AE857*$R857*SUMIF(Lists!$E$2:$E$133,'Quarterly Information'!$Q857,Exchange_Value)+AE857*$T857*SUMIF(Lists!$E$2:$E$133,'Quarterly Information'!$S857,Exchange_Value))/1000,AE857*SUMIF(Lists!$E$2:$E$133,$I857,Exchange_Value)/1000),1)</f>
        <v>0</v>
      </c>
      <c r="CI857" s="218">
        <f>ROUND(IF($I857="Other HFC Blend",(AF857*$L857*SUMIF(Lists!$E$2:$E$133,'Quarterly Information'!$K857,Exchange_Value)+AF857*$N857*SUMIF(Lists!$E$2:$E$133,'Quarterly Information'!$M857,Exchange_Value)+AF857*$P857*SUMIF(Lists!$E$2:$E$133,'Quarterly Information'!$O857,Exchange_Value)+AF857*$R857*SUMIF(Lists!$E$2:$E$133,'Quarterly Information'!$Q857,Exchange_Value)+AF857*$T857*SUMIF(Lists!$E$2:$E$133,'Quarterly Information'!$S857,Exchange_Value))/1000,AF857*SUMIF(Lists!$E$2:$E$133,$I857,Exchange_Value)/1000),1)</f>
        <v>0</v>
      </c>
    </row>
    <row r="858" spans="1:87" ht="14" x14ac:dyDescent="0.25">
      <c r="A858" s="39">
        <v>816</v>
      </c>
      <c r="B858" s="90" t="str">
        <f t="shared" si="557"/>
        <v/>
      </c>
      <c r="C858" s="159"/>
      <c r="D858" s="91"/>
      <c r="E858" s="174"/>
      <c r="F858" s="92"/>
      <c r="G858" s="93"/>
      <c r="H858" s="94"/>
      <c r="I858" s="92"/>
      <c r="J858" s="200"/>
      <c r="K858" s="210"/>
      <c r="L858" s="95"/>
      <c r="M858" s="92"/>
      <c r="N858" s="95"/>
      <c r="O858" s="92"/>
      <c r="P858" s="95"/>
      <c r="Q858" s="128"/>
      <c r="R858" s="95"/>
      <c r="S858" s="128"/>
      <c r="T858" s="211"/>
      <c r="U858" s="203"/>
      <c r="V858" s="92"/>
      <c r="W858" s="96"/>
      <c r="X858" s="92"/>
      <c r="Y858" s="220"/>
      <c r="Z858" s="226"/>
      <c r="AA858" s="165"/>
      <c r="AB858" s="165"/>
      <c r="AC858" s="165"/>
      <c r="AD858" s="165"/>
      <c r="AE858" s="165"/>
      <c r="AF858" s="168"/>
      <c r="AG858"/>
      <c r="AH858" s="107">
        <f t="shared" si="559"/>
        <v>0</v>
      </c>
      <c r="AI858" s="107">
        <f t="shared" si="560"/>
        <v>0</v>
      </c>
      <c r="AJ858" s="107">
        <f t="shared" si="561"/>
        <v>0</v>
      </c>
      <c r="AK858" s="107">
        <f t="shared" si="562"/>
        <v>0</v>
      </c>
      <c r="AL858" s="107">
        <f t="shared" si="563"/>
        <v>0</v>
      </c>
      <c r="AM858" s="107">
        <f t="shared" si="558"/>
        <v>0</v>
      </c>
      <c r="AO858" s="161" t="e">
        <f t="shared" si="564"/>
        <v>#DIV/0!</v>
      </c>
      <c r="AP858" s="161" t="e">
        <f t="shared" si="565"/>
        <v>#DIV/0!</v>
      </c>
      <c r="AQ858" s="161" t="e">
        <f t="shared" si="566"/>
        <v>#DIV/0!</v>
      </c>
      <c r="AR858" s="161" t="e">
        <f t="shared" si="567"/>
        <v>#DIV/0!</v>
      </c>
      <c r="AS858" s="161" t="e">
        <f t="shared" si="568"/>
        <v>#DIV/0!</v>
      </c>
      <c r="AT858" s="107">
        <f t="shared" si="569"/>
        <v>0</v>
      </c>
      <c r="AU858" s="161" t="e">
        <f t="shared" si="570"/>
        <v>#DIV/0!</v>
      </c>
      <c r="AV858" s="161" t="e">
        <f t="shared" si="571"/>
        <v>#DIV/0!</v>
      </c>
      <c r="AW858" s="161" t="e">
        <f t="shared" si="572"/>
        <v>#DIV/0!</v>
      </c>
      <c r="AX858" s="161" t="e">
        <f t="shared" si="573"/>
        <v>#DIV/0!</v>
      </c>
      <c r="AY858" s="161" t="e">
        <f t="shared" si="574"/>
        <v>#DIV/0!</v>
      </c>
      <c r="AZ858" s="107">
        <f t="shared" si="575"/>
        <v>0</v>
      </c>
      <c r="BA858" s="161" t="e">
        <f t="shared" si="576"/>
        <v>#DIV/0!</v>
      </c>
      <c r="BB858" s="161" t="e">
        <f t="shared" si="577"/>
        <v>#DIV/0!</v>
      </c>
      <c r="BC858" s="161" t="e">
        <f t="shared" si="578"/>
        <v>#DIV/0!</v>
      </c>
      <c r="BD858" s="161" t="e">
        <f t="shared" si="579"/>
        <v>#DIV/0!</v>
      </c>
      <c r="BE858" s="161" t="e">
        <f t="shared" si="580"/>
        <v>#DIV/0!</v>
      </c>
      <c r="BF858" s="107">
        <f t="shared" si="581"/>
        <v>0</v>
      </c>
      <c r="BG858" s="161" t="e">
        <f t="shared" si="582"/>
        <v>#DIV/0!</v>
      </c>
      <c r="BH858" s="161" t="e">
        <f t="shared" si="583"/>
        <v>#DIV/0!</v>
      </c>
      <c r="BI858" s="161" t="e">
        <f t="shared" si="584"/>
        <v>#DIV/0!</v>
      </c>
      <c r="BJ858" s="161" t="e">
        <f t="shared" si="585"/>
        <v>#DIV/0!</v>
      </c>
      <c r="BK858" s="161" t="e">
        <f t="shared" si="586"/>
        <v>#DIV/0!</v>
      </c>
      <c r="BL858" s="107">
        <f t="shared" si="587"/>
        <v>0</v>
      </c>
      <c r="BM858" s="161" t="e">
        <f t="shared" si="588"/>
        <v>#DIV/0!</v>
      </c>
      <c r="BN858" s="161" t="e">
        <f t="shared" si="589"/>
        <v>#DIV/0!</v>
      </c>
      <c r="BO858" s="161" t="e">
        <f t="shared" si="590"/>
        <v>#DIV/0!</v>
      </c>
      <c r="BP858" s="161" t="e">
        <f t="shared" si="591"/>
        <v>#DIV/0!</v>
      </c>
      <c r="BQ858" s="161" t="e">
        <f t="shared" si="592"/>
        <v>#DIV/0!</v>
      </c>
      <c r="BR858" s="107">
        <f t="shared" si="593"/>
        <v>0</v>
      </c>
      <c r="BS858" s="161" t="e">
        <f t="shared" si="594"/>
        <v>#DIV/0!</v>
      </c>
      <c r="BT858" s="161" t="e">
        <f t="shared" si="595"/>
        <v>#DIV/0!</v>
      </c>
      <c r="BU858" s="161" t="e">
        <f t="shared" si="596"/>
        <v>#DIV/0!</v>
      </c>
      <c r="BV858" s="161" t="e">
        <f t="shared" si="597"/>
        <v>#DIV/0!</v>
      </c>
      <c r="BW858" s="161" t="e">
        <f t="shared" si="598"/>
        <v>#DIV/0!</v>
      </c>
      <c r="BX858" s="107">
        <f t="shared" si="599"/>
        <v>0</v>
      </c>
      <c r="BZ858" s="40" t="e">
        <f>VLOOKUP(I858,Lists!$D$2:$D$19,1,FALSE)</f>
        <v>#N/A</v>
      </c>
      <c r="CA858" s="40" t="e">
        <f>VLOOKUP($I858,Blends!$B$2:$B$115,1,FALSE)</f>
        <v>#N/A</v>
      </c>
      <c r="CC858" s="218">
        <f>ROUND(IF($I858="Other HFC Blend",(Z858*$L858*SUMIF(Lists!$E$2:$E$133,'Quarterly Information'!$K858,Exchange_Value)+Z858*$N858*SUMIF(Lists!$E$2:$E$133,'Quarterly Information'!$M858,Exchange_Value)+Z858*$P858*SUMIF(Lists!$E$2:$E$133,'Quarterly Information'!$O858,Exchange_Value)+Z858*$R858*SUMIF(Lists!$E$2:$E$133,'Quarterly Information'!$Q858,Exchange_Value)+Z858*$T858*SUMIF(Lists!$E$2:$E$133,'Quarterly Information'!$S858,Exchange_Value))/1000,Z858*SUMIF(Lists!$E$2:$E$133,$I858,Exchange_Value)/1000),1)</f>
        <v>0</v>
      </c>
      <c r="CD858" s="218">
        <f>ROUND(IF($I858="Other HFC Blend",(AA858*$L858*SUMIF(Lists!$E$2:$E$133,'Quarterly Information'!$K858,Exchange_Value)+AA858*$N858*SUMIF(Lists!$E$2:$E$133,'Quarterly Information'!$M858,Exchange_Value)+AA858*$P858*SUMIF(Lists!$E$2:$E$133,'Quarterly Information'!$O858,Exchange_Value)+AA858*$R858*SUMIF(Lists!$E$2:$E$133,'Quarterly Information'!$Q858,Exchange_Value)+AA858*$T858*SUMIF(Lists!$E$2:$E$133,'Quarterly Information'!$S858,Exchange_Value))/1000,AA858*SUMIF(Lists!$E$2:$E$133,$I858,Exchange_Value)/1000),1)</f>
        <v>0</v>
      </c>
      <c r="CE858" s="218">
        <f>ROUND(IF($I858="Other HFC Blend",(AB858*$L858*SUMIF(Lists!$E$2:$E$133,'Quarterly Information'!$K858,Exchange_Value)+AB858*$N858*SUMIF(Lists!$E$2:$E$133,'Quarterly Information'!$M858,Exchange_Value)+AB858*$P858*SUMIF(Lists!$E$2:$E$133,'Quarterly Information'!$O858,Exchange_Value)+AB858*$R858*SUMIF(Lists!$E$2:$E$133,'Quarterly Information'!$Q858,Exchange_Value)+AB858*$T858*SUMIF(Lists!$E$2:$E$133,'Quarterly Information'!$S858,Exchange_Value))/1000,AB858*SUMIF(Lists!$E$2:$E$133,$I858,Exchange_Value)/1000),1)</f>
        <v>0</v>
      </c>
      <c r="CF858" s="218">
        <f>ROUND(IF($I858="Other HFC Blend",(AC858*$L858*SUMIF(Lists!$E$2:$E$133,'Quarterly Information'!$K858,Exchange_Value)+AC858*$N858*SUMIF(Lists!$E$2:$E$133,'Quarterly Information'!$M858,Exchange_Value)+AC858*$P858*SUMIF(Lists!$E$2:$E$133,'Quarterly Information'!$O858,Exchange_Value)+AC858*$R858*SUMIF(Lists!$E$2:$E$133,'Quarterly Information'!$Q858,Exchange_Value)+AC858*$T858*SUMIF(Lists!$E$2:$E$133,'Quarterly Information'!$S858,Exchange_Value))/1000,AC858*SUMIF(Lists!$E$2:$E$133,$I858,Exchange_Value)/1000),1)</f>
        <v>0</v>
      </c>
      <c r="CG858" s="218">
        <f>ROUND(IF($I858="Other HFC Blend",(AD858*$L858*SUMIF(Lists!$E$2:$E$133,'Quarterly Information'!$K858,Exchange_Value)+AD858*$N858*SUMIF(Lists!$E$2:$E$133,'Quarterly Information'!$M858,Exchange_Value)+AD858*$P858*SUMIF(Lists!$E$2:$E$133,'Quarterly Information'!$O858,Exchange_Value)+AD858*$R858*SUMIF(Lists!$E$2:$E$133,'Quarterly Information'!$Q858,Exchange_Value)+AD858*$T858*SUMIF(Lists!$E$2:$E$133,'Quarterly Information'!$S858,Exchange_Value))/1000,AD858*SUMIF(Lists!$E$2:$E$133,$I858,Exchange_Value)/1000),1)</f>
        <v>0</v>
      </c>
      <c r="CH858" s="218">
        <f>ROUND(IF($I858="Other HFC Blend",(AE858*$L858*SUMIF(Lists!$E$2:$E$133,'Quarterly Information'!$K858,Exchange_Value)+AE858*$N858*SUMIF(Lists!$E$2:$E$133,'Quarterly Information'!$M858,Exchange_Value)+AE858*$P858*SUMIF(Lists!$E$2:$E$133,'Quarterly Information'!$O858,Exchange_Value)+AE858*$R858*SUMIF(Lists!$E$2:$E$133,'Quarterly Information'!$Q858,Exchange_Value)+AE858*$T858*SUMIF(Lists!$E$2:$E$133,'Quarterly Information'!$S858,Exchange_Value))/1000,AE858*SUMIF(Lists!$E$2:$E$133,$I858,Exchange_Value)/1000),1)</f>
        <v>0</v>
      </c>
      <c r="CI858" s="218">
        <f>ROUND(IF($I858="Other HFC Blend",(AF858*$L858*SUMIF(Lists!$E$2:$E$133,'Quarterly Information'!$K858,Exchange_Value)+AF858*$N858*SUMIF(Lists!$E$2:$E$133,'Quarterly Information'!$M858,Exchange_Value)+AF858*$P858*SUMIF(Lists!$E$2:$E$133,'Quarterly Information'!$O858,Exchange_Value)+AF858*$R858*SUMIF(Lists!$E$2:$E$133,'Quarterly Information'!$Q858,Exchange_Value)+AF858*$T858*SUMIF(Lists!$E$2:$E$133,'Quarterly Information'!$S858,Exchange_Value))/1000,AF858*SUMIF(Lists!$E$2:$E$133,$I858,Exchange_Value)/1000),1)</f>
        <v>0</v>
      </c>
    </row>
    <row r="859" spans="1:87" ht="14" x14ac:dyDescent="0.25">
      <c r="A859" s="39">
        <v>817</v>
      </c>
      <c r="B859" s="90" t="str">
        <f t="shared" si="557"/>
        <v/>
      </c>
      <c r="C859" s="159"/>
      <c r="D859" s="91"/>
      <c r="E859" s="174"/>
      <c r="F859" s="92"/>
      <c r="G859" s="93"/>
      <c r="H859" s="94"/>
      <c r="I859" s="92"/>
      <c r="J859" s="200"/>
      <c r="K859" s="210"/>
      <c r="L859" s="95"/>
      <c r="M859" s="92"/>
      <c r="N859" s="95"/>
      <c r="O859" s="92"/>
      <c r="P859" s="95"/>
      <c r="Q859" s="128"/>
      <c r="R859" s="95"/>
      <c r="S859" s="128"/>
      <c r="T859" s="211"/>
      <c r="U859" s="203"/>
      <c r="V859" s="92"/>
      <c r="W859" s="96"/>
      <c r="X859" s="92"/>
      <c r="Y859" s="220"/>
      <c r="Z859" s="226"/>
      <c r="AA859" s="165"/>
      <c r="AB859" s="165"/>
      <c r="AC859" s="165"/>
      <c r="AD859" s="165"/>
      <c r="AE859" s="165"/>
      <c r="AF859" s="168"/>
      <c r="AG859"/>
      <c r="AH859" s="107">
        <f t="shared" si="559"/>
        <v>0</v>
      </c>
      <c r="AI859" s="107">
        <f t="shared" si="560"/>
        <v>0</v>
      </c>
      <c r="AJ859" s="107">
        <f t="shared" si="561"/>
        <v>0</v>
      </c>
      <c r="AK859" s="107">
        <f t="shared" si="562"/>
        <v>0</v>
      </c>
      <c r="AL859" s="107">
        <f t="shared" si="563"/>
        <v>0</v>
      </c>
      <c r="AM859" s="107">
        <f t="shared" si="558"/>
        <v>0</v>
      </c>
      <c r="AO859" s="161" t="e">
        <f t="shared" si="564"/>
        <v>#DIV/0!</v>
      </c>
      <c r="AP859" s="161" t="e">
        <f t="shared" si="565"/>
        <v>#DIV/0!</v>
      </c>
      <c r="AQ859" s="161" t="e">
        <f t="shared" si="566"/>
        <v>#DIV/0!</v>
      </c>
      <c r="AR859" s="161" t="e">
        <f t="shared" si="567"/>
        <v>#DIV/0!</v>
      </c>
      <c r="AS859" s="161" t="e">
        <f t="shared" si="568"/>
        <v>#DIV/0!</v>
      </c>
      <c r="AT859" s="107">
        <f t="shared" si="569"/>
        <v>0</v>
      </c>
      <c r="AU859" s="161" t="e">
        <f t="shared" si="570"/>
        <v>#DIV/0!</v>
      </c>
      <c r="AV859" s="161" t="e">
        <f t="shared" si="571"/>
        <v>#DIV/0!</v>
      </c>
      <c r="AW859" s="161" t="e">
        <f t="shared" si="572"/>
        <v>#DIV/0!</v>
      </c>
      <c r="AX859" s="161" t="e">
        <f t="shared" si="573"/>
        <v>#DIV/0!</v>
      </c>
      <c r="AY859" s="161" t="e">
        <f t="shared" si="574"/>
        <v>#DIV/0!</v>
      </c>
      <c r="AZ859" s="107">
        <f t="shared" si="575"/>
        <v>0</v>
      </c>
      <c r="BA859" s="161" t="e">
        <f t="shared" si="576"/>
        <v>#DIV/0!</v>
      </c>
      <c r="BB859" s="161" t="e">
        <f t="shared" si="577"/>
        <v>#DIV/0!</v>
      </c>
      <c r="BC859" s="161" t="e">
        <f t="shared" si="578"/>
        <v>#DIV/0!</v>
      </c>
      <c r="BD859" s="161" t="e">
        <f t="shared" si="579"/>
        <v>#DIV/0!</v>
      </c>
      <c r="BE859" s="161" t="e">
        <f t="shared" si="580"/>
        <v>#DIV/0!</v>
      </c>
      <c r="BF859" s="107">
        <f t="shared" si="581"/>
        <v>0</v>
      </c>
      <c r="BG859" s="161" t="e">
        <f t="shared" si="582"/>
        <v>#DIV/0!</v>
      </c>
      <c r="BH859" s="161" t="e">
        <f t="shared" si="583"/>
        <v>#DIV/0!</v>
      </c>
      <c r="BI859" s="161" t="e">
        <f t="shared" si="584"/>
        <v>#DIV/0!</v>
      </c>
      <c r="BJ859" s="161" t="e">
        <f t="shared" si="585"/>
        <v>#DIV/0!</v>
      </c>
      <c r="BK859" s="161" t="e">
        <f t="shared" si="586"/>
        <v>#DIV/0!</v>
      </c>
      <c r="BL859" s="107">
        <f t="shared" si="587"/>
        <v>0</v>
      </c>
      <c r="BM859" s="161" t="e">
        <f t="shared" si="588"/>
        <v>#DIV/0!</v>
      </c>
      <c r="BN859" s="161" t="e">
        <f t="shared" si="589"/>
        <v>#DIV/0!</v>
      </c>
      <c r="BO859" s="161" t="e">
        <f t="shared" si="590"/>
        <v>#DIV/0!</v>
      </c>
      <c r="BP859" s="161" t="e">
        <f t="shared" si="591"/>
        <v>#DIV/0!</v>
      </c>
      <c r="BQ859" s="161" t="e">
        <f t="shared" si="592"/>
        <v>#DIV/0!</v>
      </c>
      <c r="BR859" s="107">
        <f t="shared" si="593"/>
        <v>0</v>
      </c>
      <c r="BS859" s="161" t="e">
        <f t="shared" si="594"/>
        <v>#DIV/0!</v>
      </c>
      <c r="BT859" s="161" t="e">
        <f t="shared" si="595"/>
        <v>#DIV/0!</v>
      </c>
      <c r="BU859" s="161" t="e">
        <f t="shared" si="596"/>
        <v>#DIV/0!</v>
      </c>
      <c r="BV859" s="161" t="e">
        <f t="shared" si="597"/>
        <v>#DIV/0!</v>
      </c>
      <c r="BW859" s="161" t="e">
        <f t="shared" si="598"/>
        <v>#DIV/0!</v>
      </c>
      <c r="BX859" s="107">
        <f t="shared" si="599"/>
        <v>0</v>
      </c>
      <c r="BZ859" s="40" t="e">
        <f>VLOOKUP(I859,Lists!$D$2:$D$19,1,FALSE)</f>
        <v>#N/A</v>
      </c>
      <c r="CA859" s="40" t="e">
        <f>VLOOKUP($I859,Blends!$B$2:$B$115,1,FALSE)</f>
        <v>#N/A</v>
      </c>
      <c r="CC859" s="218">
        <f>ROUND(IF($I859="Other HFC Blend",(Z859*$L859*SUMIF(Lists!$E$2:$E$133,'Quarterly Information'!$K859,Exchange_Value)+Z859*$N859*SUMIF(Lists!$E$2:$E$133,'Quarterly Information'!$M859,Exchange_Value)+Z859*$P859*SUMIF(Lists!$E$2:$E$133,'Quarterly Information'!$O859,Exchange_Value)+Z859*$R859*SUMIF(Lists!$E$2:$E$133,'Quarterly Information'!$Q859,Exchange_Value)+Z859*$T859*SUMIF(Lists!$E$2:$E$133,'Quarterly Information'!$S859,Exchange_Value))/1000,Z859*SUMIF(Lists!$E$2:$E$133,$I859,Exchange_Value)/1000),1)</f>
        <v>0</v>
      </c>
      <c r="CD859" s="218">
        <f>ROUND(IF($I859="Other HFC Blend",(AA859*$L859*SUMIF(Lists!$E$2:$E$133,'Quarterly Information'!$K859,Exchange_Value)+AA859*$N859*SUMIF(Lists!$E$2:$E$133,'Quarterly Information'!$M859,Exchange_Value)+AA859*$P859*SUMIF(Lists!$E$2:$E$133,'Quarterly Information'!$O859,Exchange_Value)+AA859*$R859*SUMIF(Lists!$E$2:$E$133,'Quarterly Information'!$Q859,Exchange_Value)+AA859*$T859*SUMIF(Lists!$E$2:$E$133,'Quarterly Information'!$S859,Exchange_Value))/1000,AA859*SUMIF(Lists!$E$2:$E$133,$I859,Exchange_Value)/1000),1)</f>
        <v>0</v>
      </c>
      <c r="CE859" s="218">
        <f>ROUND(IF($I859="Other HFC Blend",(AB859*$L859*SUMIF(Lists!$E$2:$E$133,'Quarterly Information'!$K859,Exchange_Value)+AB859*$N859*SUMIF(Lists!$E$2:$E$133,'Quarterly Information'!$M859,Exchange_Value)+AB859*$P859*SUMIF(Lists!$E$2:$E$133,'Quarterly Information'!$O859,Exchange_Value)+AB859*$R859*SUMIF(Lists!$E$2:$E$133,'Quarterly Information'!$Q859,Exchange_Value)+AB859*$T859*SUMIF(Lists!$E$2:$E$133,'Quarterly Information'!$S859,Exchange_Value))/1000,AB859*SUMIF(Lists!$E$2:$E$133,$I859,Exchange_Value)/1000),1)</f>
        <v>0</v>
      </c>
      <c r="CF859" s="218">
        <f>ROUND(IF($I859="Other HFC Blend",(AC859*$L859*SUMIF(Lists!$E$2:$E$133,'Quarterly Information'!$K859,Exchange_Value)+AC859*$N859*SUMIF(Lists!$E$2:$E$133,'Quarterly Information'!$M859,Exchange_Value)+AC859*$P859*SUMIF(Lists!$E$2:$E$133,'Quarterly Information'!$O859,Exchange_Value)+AC859*$R859*SUMIF(Lists!$E$2:$E$133,'Quarterly Information'!$Q859,Exchange_Value)+AC859*$T859*SUMIF(Lists!$E$2:$E$133,'Quarterly Information'!$S859,Exchange_Value))/1000,AC859*SUMIF(Lists!$E$2:$E$133,$I859,Exchange_Value)/1000),1)</f>
        <v>0</v>
      </c>
      <c r="CG859" s="218">
        <f>ROUND(IF($I859="Other HFC Blend",(AD859*$L859*SUMIF(Lists!$E$2:$E$133,'Quarterly Information'!$K859,Exchange_Value)+AD859*$N859*SUMIF(Lists!$E$2:$E$133,'Quarterly Information'!$M859,Exchange_Value)+AD859*$P859*SUMIF(Lists!$E$2:$E$133,'Quarterly Information'!$O859,Exchange_Value)+AD859*$R859*SUMIF(Lists!$E$2:$E$133,'Quarterly Information'!$Q859,Exchange_Value)+AD859*$T859*SUMIF(Lists!$E$2:$E$133,'Quarterly Information'!$S859,Exchange_Value))/1000,AD859*SUMIF(Lists!$E$2:$E$133,$I859,Exchange_Value)/1000),1)</f>
        <v>0</v>
      </c>
      <c r="CH859" s="218">
        <f>ROUND(IF($I859="Other HFC Blend",(AE859*$L859*SUMIF(Lists!$E$2:$E$133,'Quarterly Information'!$K859,Exchange_Value)+AE859*$N859*SUMIF(Lists!$E$2:$E$133,'Quarterly Information'!$M859,Exchange_Value)+AE859*$P859*SUMIF(Lists!$E$2:$E$133,'Quarterly Information'!$O859,Exchange_Value)+AE859*$R859*SUMIF(Lists!$E$2:$E$133,'Quarterly Information'!$Q859,Exchange_Value)+AE859*$T859*SUMIF(Lists!$E$2:$E$133,'Quarterly Information'!$S859,Exchange_Value))/1000,AE859*SUMIF(Lists!$E$2:$E$133,$I859,Exchange_Value)/1000),1)</f>
        <v>0</v>
      </c>
      <c r="CI859" s="218">
        <f>ROUND(IF($I859="Other HFC Blend",(AF859*$L859*SUMIF(Lists!$E$2:$E$133,'Quarterly Information'!$K859,Exchange_Value)+AF859*$N859*SUMIF(Lists!$E$2:$E$133,'Quarterly Information'!$M859,Exchange_Value)+AF859*$P859*SUMIF(Lists!$E$2:$E$133,'Quarterly Information'!$O859,Exchange_Value)+AF859*$R859*SUMIF(Lists!$E$2:$E$133,'Quarterly Information'!$Q859,Exchange_Value)+AF859*$T859*SUMIF(Lists!$E$2:$E$133,'Quarterly Information'!$S859,Exchange_Value))/1000,AF859*SUMIF(Lists!$E$2:$E$133,$I859,Exchange_Value)/1000),1)</f>
        <v>0</v>
      </c>
    </row>
    <row r="860" spans="1:87" ht="14" x14ac:dyDescent="0.25">
      <c r="A860" s="39">
        <v>818</v>
      </c>
      <c r="B860" s="90" t="str">
        <f t="shared" si="557"/>
        <v/>
      </c>
      <c r="C860" s="159"/>
      <c r="D860" s="91"/>
      <c r="E860" s="174"/>
      <c r="F860" s="92"/>
      <c r="G860" s="93"/>
      <c r="H860" s="94"/>
      <c r="I860" s="92"/>
      <c r="J860" s="200"/>
      <c r="K860" s="210"/>
      <c r="L860" s="95"/>
      <c r="M860" s="92"/>
      <c r="N860" s="95"/>
      <c r="O860" s="92"/>
      <c r="P860" s="95"/>
      <c r="Q860" s="128"/>
      <c r="R860" s="95"/>
      <c r="S860" s="128"/>
      <c r="T860" s="211"/>
      <c r="U860" s="203"/>
      <c r="V860" s="92"/>
      <c r="W860" s="96"/>
      <c r="X860" s="92"/>
      <c r="Y860" s="220"/>
      <c r="Z860" s="226"/>
      <c r="AA860" s="165"/>
      <c r="AB860" s="165"/>
      <c r="AC860" s="165"/>
      <c r="AD860" s="165"/>
      <c r="AE860" s="165"/>
      <c r="AF860" s="168"/>
      <c r="AG860"/>
      <c r="AH860" s="107">
        <f t="shared" si="559"/>
        <v>0</v>
      </c>
      <c r="AI860" s="107">
        <f t="shared" si="560"/>
        <v>0</v>
      </c>
      <c r="AJ860" s="107">
        <f t="shared" si="561"/>
        <v>0</v>
      </c>
      <c r="AK860" s="107">
        <f t="shared" si="562"/>
        <v>0</v>
      </c>
      <c r="AL860" s="107">
        <f t="shared" si="563"/>
        <v>0</v>
      </c>
      <c r="AM860" s="107">
        <f t="shared" si="558"/>
        <v>0</v>
      </c>
      <c r="AO860" s="161" t="e">
        <f t="shared" si="564"/>
        <v>#DIV/0!</v>
      </c>
      <c r="AP860" s="161" t="e">
        <f t="shared" si="565"/>
        <v>#DIV/0!</v>
      </c>
      <c r="AQ860" s="161" t="e">
        <f t="shared" si="566"/>
        <v>#DIV/0!</v>
      </c>
      <c r="AR860" s="161" t="e">
        <f t="shared" si="567"/>
        <v>#DIV/0!</v>
      </c>
      <c r="AS860" s="161" t="e">
        <f t="shared" si="568"/>
        <v>#DIV/0!</v>
      </c>
      <c r="AT860" s="107">
        <f t="shared" si="569"/>
        <v>0</v>
      </c>
      <c r="AU860" s="161" t="e">
        <f t="shared" si="570"/>
        <v>#DIV/0!</v>
      </c>
      <c r="AV860" s="161" t="e">
        <f t="shared" si="571"/>
        <v>#DIV/0!</v>
      </c>
      <c r="AW860" s="161" t="e">
        <f t="shared" si="572"/>
        <v>#DIV/0!</v>
      </c>
      <c r="AX860" s="161" t="e">
        <f t="shared" si="573"/>
        <v>#DIV/0!</v>
      </c>
      <c r="AY860" s="161" t="e">
        <f t="shared" si="574"/>
        <v>#DIV/0!</v>
      </c>
      <c r="AZ860" s="107">
        <f t="shared" si="575"/>
        <v>0</v>
      </c>
      <c r="BA860" s="161" t="e">
        <f t="shared" si="576"/>
        <v>#DIV/0!</v>
      </c>
      <c r="BB860" s="161" t="e">
        <f t="shared" si="577"/>
        <v>#DIV/0!</v>
      </c>
      <c r="BC860" s="161" t="e">
        <f t="shared" si="578"/>
        <v>#DIV/0!</v>
      </c>
      <c r="BD860" s="161" t="e">
        <f t="shared" si="579"/>
        <v>#DIV/0!</v>
      </c>
      <c r="BE860" s="161" t="e">
        <f t="shared" si="580"/>
        <v>#DIV/0!</v>
      </c>
      <c r="BF860" s="107">
        <f t="shared" si="581"/>
        <v>0</v>
      </c>
      <c r="BG860" s="161" t="e">
        <f t="shared" si="582"/>
        <v>#DIV/0!</v>
      </c>
      <c r="BH860" s="161" t="e">
        <f t="shared" si="583"/>
        <v>#DIV/0!</v>
      </c>
      <c r="BI860" s="161" t="e">
        <f t="shared" si="584"/>
        <v>#DIV/0!</v>
      </c>
      <c r="BJ860" s="161" t="e">
        <f t="shared" si="585"/>
        <v>#DIV/0!</v>
      </c>
      <c r="BK860" s="161" t="e">
        <f t="shared" si="586"/>
        <v>#DIV/0!</v>
      </c>
      <c r="BL860" s="107">
        <f t="shared" si="587"/>
        <v>0</v>
      </c>
      <c r="BM860" s="161" t="e">
        <f t="shared" si="588"/>
        <v>#DIV/0!</v>
      </c>
      <c r="BN860" s="161" t="e">
        <f t="shared" si="589"/>
        <v>#DIV/0!</v>
      </c>
      <c r="BO860" s="161" t="e">
        <f t="shared" si="590"/>
        <v>#DIV/0!</v>
      </c>
      <c r="BP860" s="161" t="e">
        <f t="shared" si="591"/>
        <v>#DIV/0!</v>
      </c>
      <c r="BQ860" s="161" t="e">
        <f t="shared" si="592"/>
        <v>#DIV/0!</v>
      </c>
      <c r="BR860" s="107">
        <f t="shared" si="593"/>
        <v>0</v>
      </c>
      <c r="BS860" s="161" t="e">
        <f t="shared" si="594"/>
        <v>#DIV/0!</v>
      </c>
      <c r="BT860" s="161" t="e">
        <f t="shared" si="595"/>
        <v>#DIV/0!</v>
      </c>
      <c r="BU860" s="161" t="e">
        <f t="shared" si="596"/>
        <v>#DIV/0!</v>
      </c>
      <c r="BV860" s="161" t="e">
        <f t="shared" si="597"/>
        <v>#DIV/0!</v>
      </c>
      <c r="BW860" s="161" t="e">
        <f t="shared" si="598"/>
        <v>#DIV/0!</v>
      </c>
      <c r="BX860" s="107">
        <f t="shared" si="599"/>
        <v>0</v>
      </c>
      <c r="BZ860" s="40" t="e">
        <f>VLOOKUP(I860,Lists!$D$2:$D$19,1,FALSE)</f>
        <v>#N/A</v>
      </c>
      <c r="CA860" s="40" t="e">
        <f>VLOOKUP($I860,Blends!$B$2:$B$115,1,FALSE)</f>
        <v>#N/A</v>
      </c>
      <c r="CC860" s="218">
        <f>ROUND(IF($I860="Other HFC Blend",(Z860*$L860*SUMIF(Lists!$E$2:$E$133,'Quarterly Information'!$K860,Exchange_Value)+Z860*$N860*SUMIF(Lists!$E$2:$E$133,'Quarterly Information'!$M860,Exchange_Value)+Z860*$P860*SUMIF(Lists!$E$2:$E$133,'Quarterly Information'!$O860,Exchange_Value)+Z860*$R860*SUMIF(Lists!$E$2:$E$133,'Quarterly Information'!$Q860,Exchange_Value)+Z860*$T860*SUMIF(Lists!$E$2:$E$133,'Quarterly Information'!$S860,Exchange_Value))/1000,Z860*SUMIF(Lists!$E$2:$E$133,$I860,Exchange_Value)/1000),1)</f>
        <v>0</v>
      </c>
      <c r="CD860" s="218">
        <f>ROUND(IF($I860="Other HFC Blend",(AA860*$L860*SUMIF(Lists!$E$2:$E$133,'Quarterly Information'!$K860,Exchange_Value)+AA860*$N860*SUMIF(Lists!$E$2:$E$133,'Quarterly Information'!$M860,Exchange_Value)+AA860*$P860*SUMIF(Lists!$E$2:$E$133,'Quarterly Information'!$O860,Exchange_Value)+AA860*$R860*SUMIF(Lists!$E$2:$E$133,'Quarterly Information'!$Q860,Exchange_Value)+AA860*$T860*SUMIF(Lists!$E$2:$E$133,'Quarterly Information'!$S860,Exchange_Value))/1000,AA860*SUMIF(Lists!$E$2:$E$133,$I860,Exchange_Value)/1000),1)</f>
        <v>0</v>
      </c>
      <c r="CE860" s="218">
        <f>ROUND(IF($I860="Other HFC Blend",(AB860*$L860*SUMIF(Lists!$E$2:$E$133,'Quarterly Information'!$K860,Exchange_Value)+AB860*$N860*SUMIF(Lists!$E$2:$E$133,'Quarterly Information'!$M860,Exchange_Value)+AB860*$P860*SUMIF(Lists!$E$2:$E$133,'Quarterly Information'!$O860,Exchange_Value)+AB860*$R860*SUMIF(Lists!$E$2:$E$133,'Quarterly Information'!$Q860,Exchange_Value)+AB860*$T860*SUMIF(Lists!$E$2:$E$133,'Quarterly Information'!$S860,Exchange_Value))/1000,AB860*SUMIF(Lists!$E$2:$E$133,$I860,Exchange_Value)/1000),1)</f>
        <v>0</v>
      </c>
      <c r="CF860" s="218">
        <f>ROUND(IF($I860="Other HFC Blend",(AC860*$L860*SUMIF(Lists!$E$2:$E$133,'Quarterly Information'!$K860,Exchange_Value)+AC860*$N860*SUMIF(Lists!$E$2:$E$133,'Quarterly Information'!$M860,Exchange_Value)+AC860*$P860*SUMIF(Lists!$E$2:$E$133,'Quarterly Information'!$O860,Exchange_Value)+AC860*$R860*SUMIF(Lists!$E$2:$E$133,'Quarterly Information'!$Q860,Exchange_Value)+AC860*$T860*SUMIF(Lists!$E$2:$E$133,'Quarterly Information'!$S860,Exchange_Value))/1000,AC860*SUMIF(Lists!$E$2:$E$133,$I860,Exchange_Value)/1000),1)</f>
        <v>0</v>
      </c>
      <c r="CG860" s="218">
        <f>ROUND(IF($I860="Other HFC Blend",(AD860*$L860*SUMIF(Lists!$E$2:$E$133,'Quarterly Information'!$K860,Exchange_Value)+AD860*$N860*SUMIF(Lists!$E$2:$E$133,'Quarterly Information'!$M860,Exchange_Value)+AD860*$P860*SUMIF(Lists!$E$2:$E$133,'Quarterly Information'!$O860,Exchange_Value)+AD860*$R860*SUMIF(Lists!$E$2:$E$133,'Quarterly Information'!$Q860,Exchange_Value)+AD860*$T860*SUMIF(Lists!$E$2:$E$133,'Quarterly Information'!$S860,Exchange_Value))/1000,AD860*SUMIF(Lists!$E$2:$E$133,$I860,Exchange_Value)/1000),1)</f>
        <v>0</v>
      </c>
      <c r="CH860" s="218">
        <f>ROUND(IF($I860="Other HFC Blend",(AE860*$L860*SUMIF(Lists!$E$2:$E$133,'Quarterly Information'!$K860,Exchange_Value)+AE860*$N860*SUMIF(Lists!$E$2:$E$133,'Quarterly Information'!$M860,Exchange_Value)+AE860*$P860*SUMIF(Lists!$E$2:$E$133,'Quarterly Information'!$O860,Exchange_Value)+AE860*$R860*SUMIF(Lists!$E$2:$E$133,'Quarterly Information'!$Q860,Exchange_Value)+AE860*$T860*SUMIF(Lists!$E$2:$E$133,'Quarterly Information'!$S860,Exchange_Value))/1000,AE860*SUMIF(Lists!$E$2:$E$133,$I860,Exchange_Value)/1000),1)</f>
        <v>0</v>
      </c>
      <c r="CI860" s="218">
        <f>ROUND(IF($I860="Other HFC Blend",(AF860*$L860*SUMIF(Lists!$E$2:$E$133,'Quarterly Information'!$K860,Exchange_Value)+AF860*$N860*SUMIF(Lists!$E$2:$E$133,'Quarterly Information'!$M860,Exchange_Value)+AF860*$P860*SUMIF(Lists!$E$2:$E$133,'Quarterly Information'!$O860,Exchange_Value)+AF860*$R860*SUMIF(Lists!$E$2:$E$133,'Quarterly Information'!$Q860,Exchange_Value)+AF860*$T860*SUMIF(Lists!$E$2:$E$133,'Quarterly Information'!$S860,Exchange_Value))/1000,AF860*SUMIF(Lists!$E$2:$E$133,$I860,Exchange_Value)/1000),1)</f>
        <v>0</v>
      </c>
    </row>
    <row r="861" spans="1:87" ht="14" x14ac:dyDescent="0.25">
      <c r="A861" s="39">
        <v>819</v>
      </c>
      <c r="B861" s="90" t="str">
        <f t="shared" si="557"/>
        <v/>
      </c>
      <c r="C861" s="159"/>
      <c r="D861" s="91"/>
      <c r="E861" s="174"/>
      <c r="F861" s="92"/>
      <c r="G861" s="93"/>
      <c r="H861" s="94"/>
      <c r="I861" s="92"/>
      <c r="J861" s="200"/>
      <c r="K861" s="210"/>
      <c r="L861" s="95"/>
      <c r="M861" s="92"/>
      <c r="N861" s="95"/>
      <c r="O861" s="92"/>
      <c r="P861" s="95"/>
      <c r="Q861" s="128"/>
      <c r="R861" s="95"/>
      <c r="S861" s="128"/>
      <c r="T861" s="211"/>
      <c r="U861" s="203"/>
      <c r="V861" s="92"/>
      <c r="W861" s="96"/>
      <c r="X861" s="92"/>
      <c r="Y861" s="220"/>
      <c r="Z861" s="226"/>
      <c r="AA861" s="165"/>
      <c r="AB861" s="165"/>
      <c r="AC861" s="165"/>
      <c r="AD861" s="165"/>
      <c r="AE861" s="165"/>
      <c r="AF861" s="168"/>
      <c r="AG861"/>
      <c r="AH861" s="107">
        <f t="shared" si="559"/>
        <v>0</v>
      </c>
      <c r="AI861" s="107">
        <f t="shared" si="560"/>
        <v>0</v>
      </c>
      <c r="AJ861" s="107">
        <f t="shared" si="561"/>
        <v>0</v>
      </c>
      <c r="AK861" s="107">
        <f t="shared" si="562"/>
        <v>0</v>
      </c>
      <c r="AL861" s="107">
        <f t="shared" si="563"/>
        <v>0</v>
      </c>
      <c r="AM861" s="107">
        <f t="shared" si="558"/>
        <v>0</v>
      </c>
      <c r="AO861" s="161" t="e">
        <f t="shared" si="564"/>
        <v>#DIV/0!</v>
      </c>
      <c r="AP861" s="161" t="e">
        <f t="shared" si="565"/>
        <v>#DIV/0!</v>
      </c>
      <c r="AQ861" s="161" t="e">
        <f t="shared" si="566"/>
        <v>#DIV/0!</v>
      </c>
      <c r="AR861" s="161" t="e">
        <f t="shared" si="567"/>
        <v>#DIV/0!</v>
      </c>
      <c r="AS861" s="161" t="e">
        <f t="shared" si="568"/>
        <v>#DIV/0!</v>
      </c>
      <c r="AT861" s="107">
        <f t="shared" si="569"/>
        <v>0</v>
      </c>
      <c r="AU861" s="161" t="e">
        <f t="shared" si="570"/>
        <v>#DIV/0!</v>
      </c>
      <c r="AV861" s="161" t="e">
        <f t="shared" si="571"/>
        <v>#DIV/0!</v>
      </c>
      <c r="AW861" s="161" t="e">
        <f t="shared" si="572"/>
        <v>#DIV/0!</v>
      </c>
      <c r="AX861" s="161" t="e">
        <f t="shared" si="573"/>
        <v>#DIV/0!</v>
      </c>
      <c r="AY861" s="161" t="e">
        <f t="shared" si="574"/>
        <v>#DIV/0!</v>
      </c>
      <c r="AZ861" s="107">
        <f t="shared" si="575"/>
        <v>0</v>
      </c>
      <c r="BA861" s="161" t="e">
        <f t="shared" si="576"/>
        <v>#DIV/0!</v>
      </c>
      <c r="BB861" s="161" t="e">
        <f t="shared" si="577"/>
        <v>#DIV/0!</v>
      </c>
      <c r="BC861" s="161" t="e">
        <f t="shared" si="578"/>
        <v>#DIV/0!</v>
      </c>
      <c r="BD861" s="161" t="e">
        <f t="shared" si="579"/>
        <v>#DIV/0!</v>
      </c>
      <c r="BE861" s="161" t="e">
        <f t="shared" si="580"/>
        <v>#DIV/0!</v>
      </c>
      <c r="BF861" s="107">
        <f t="shared" si="581"/>
        <v>0</v>
      </c>
      <c r="BG861" s="161" t="e">
        <f t="shared" si="582"/>
        <v>#DIV/0!</v>
      </c>
      <c r="BH861" s="161" t="e">
        <f t="shared" si="583"/>
        <v>#DIV/0!</v>
      </c>
      <c r="BI861" s="161" t="e">
        <f t="shared" si="584"/>
        <v>#DIV/0!</v>
      </c>
      <c r="BJ861" s="161" t="e">
        <f t="shared" si="585"/>
        <v>#DIV/0!</v>
      </c>
      <c r="BK861" s="161" t="e">
        <f t="shared" si="586"/>
        <v>#DIV/0!</v>
      </c>
      <c r="BL861" s="107">
        <f t="shared" si="587"/>
        <v>0</v>
      </c>
      <c r="BM861" s="161" t="e">
        <f t="shared" si="588"/>
        <v>#DIV/0!</v>
      </c>
      <c r="BN861" s="161" t="e">
        <f t="shared" si="589"/>
        <v>#DIV/0!</v>
      </c>
      <c r="BO861" s="161" t="e">
        <f t="shared" si="590"/>
        <v>#DIV/0!</v>
      </c>
      <c r="BP861" s="161" t="e">
        <f t="shared" si="591"/>
        <v>#DIV/0!</v>
      </c>
      <c r="BQ861" s="161" t="e">
        <f t="shared" si="592"/>
        <v>#DIV/0!</v>
      </c>
      <c r="BR861" s="107">
        <f t="shared" si="593"/>
        <v>0</v>
      </c>
      <c r="BS861" s="161" t="e">
        <f t="shared" si="594"/>
        <v>#DIV/0!</v>
      </c>
      <c r="BT861" s="161" t="e">
        <f t="shared" si="595"/>
        <v>#DIV/0!</v>
      </c>
      <c r="BU861" s="161" t="e">
        <f t="shared" si="596"/>
        <v>#DIV/0!</v>
      </c>
      <c r="BV861" s="161" t="e">
        <f t="shared" si="597"/>
        <v>#DIV/0!</v>
      </c>
      <c r="BW861" s="161" t="e">
        <f t="shared" si="598"/>
        <v>#DIV/0!</v>
      </c>
      <c r="BX861" s="107">
        <f t="shared" si="599"/>
        <v>0</v>
      </c>
      <c r="BZ861" s="40" t="e">
        <f>VLOOKUP(I861,Lists!$D$2:$D$19,1,FALSE)</f>
        <v>#N/A</v>
      </c>
      <c r="CA861" s="40" t="e">
        <f>VLOOKUP($I861,Blends!$B$2:$B$115,1,FALSE)</f>
        <v>#N/A</v>
      </c>
      <c r="CC861" s="218">
        <f>ROUND(IF($I861="Other HFC Blend",(Z861*$L861*SUMIF(Lists!$E$2:$E$133,'Quarterly Information'!$K861,Exchange_Value)+Z861*$N861*SUMIF(Lists!$E$2:$E$133,'Quarterly Information'!$M861,Exchange_Value)+Z861*$P861*SUMIF(Lists!$E$2:$E$133,'Quarterly Information'!$O861,Exchange_Value)+Z861*$R861*SUMIF(Lists!$E$2:$E$133,'Quarterly Information'!$Q861,Exchange_Value)+Z861*$T861*SUMIF(Lists!$E$2:$E$133,'Quarterly Information'!$S861,Exchange_Value))/1000,Z861*SUMIF(Lists!$E$2:$E$133,$I861,Exchange_Value)/1000),1)</f>
        <v>0</v>
      </c>
      <c r="CD861" s="218">
        <f>ROUND(IF($I861="Other HFC Blend",(AA861*$L861*SUMIF(Lists!$E$2:$E$133,'Quarterly Information'!$K861,Exchange_Value)+AA861*$N861*SUMIF(Lists!$E$2:$E$133,'Quarterly Information'!$M861,Exchange_Value)+AA861*$P861*SUMIF(Lists!$E$2:$E$133,'Quarterly Information'!$O861,Exchange_Value)+AA861*$R861*SUMIF(Lists!$E$2:$E$133,'Quarterly Information'!$Q861,Exchange_Value)+AA861*$T861*SUMIF(Lists!$E$2:$E$133,'Quarterly Information'!$S861,Exchange_Value))/1000,AA861*SUMIF(Lists!$E$2:$E$133,$I861,Exchange_Value)/1000),1)</f>
        <v>0</v>
      </c>
      <c r="CE861" s="218">
        <f>ROUND(IF($I861="Other HFC Blend",(AB861*$L861*SUMIF(Lists!$E$2:$E$133,'Quarterly Information'!$K861,Exchange_Value)+AB861*$N861*SUMIF(Lists!$E$2:$E$133,'Quarterly Information'!$M861,Exchange_Value)+AB861*$P861*SUMIF(Lists!$E$2:$E$133,'Quarterly Information'!$O861,Exchange_Value)+AB861*$R861*SUMIF(Lists!$E$2:$E$133,'Quarterly Information'!$Q861,Exchange_Value)+AB861*$T861*SUMIF(Lists!$E$2:$E$133,'Quarterly Information'!$S861,Exchange_Value))/1000,AB861*SUMIF(Lists!$E$2:$E$133,$I861,Exchange_Value)/1000),1)</f>
        <v>0</v>
      </c>
      <c r="CF861" s="218">
        <f>ROUND(IF($I861="Other HFC Blend",(AC861*$L861*SUMIF(Lists!$E$2:$E$133,'Quarterly Information'!$K861,Exchange_Value)+AC861*$N861*SUMIF(Lists!$E$2:$E$133,'Quarterly Information'!$M861,Exchange_Value)+AC861*$P861*SUMIF(Lists!$E$2:$E$133,'Quarterly Information'!$O861,Exchange_Value)+AC861*$R861*SUMIF(Lists!$E$2:$E$133,'Quarterly Information'!$Q861,Exchange_Value)+AC861*$T861*SUMIF(Lists!$E$2:$E$133,'Quarterly Information'!$S861,Exchange_Value))/1000,AC861*SUMIF(Lists!$E$2:$E$133,$I861,Exchange_Value)/1000),1)</f>
        <v>0</v>
      </c>
      <c r="CG861" s="218">
        <f>ROUND(IF($I861="Other HFC Blend",(AD861*$L861*SUMIF(Lists!$E$2:$E$133,'Quarterly Information'!$K861,Exchange_Value)+AD861*$N861*SUMIF(Lists!$E$2:$E$133,'Quarterly Information'!$M861,Exchange_Value)+AD861*$P861*SUMIF(Lists!$E$2:$E$133,'Quarterly Information'!$O861,Exchange_Value)+AD861*$R861*SUMIF(Lists!$E$2:$E$133,'Quarterly Information'!$Q861,Exchange_Value)+AD861*$T861*SUMIF(Lists!$E$2:$E$133,'Quarterly Information'!$S861,Exchange_Value))/1000,AD861*SUMIF(Lists!$E$2:$E$133,$I861,Exchange_Value)/1000),1)</f>
        <v>0</v>
      </c>
      <c r="CH861" s="218">
        <f>ROUND(IF($I861="Other HFC Blend",(AE861*$L861*SUMIF(Lists!$E$2:$E$133,'Quarterly Information'!$K861,Exchange_Value)+AE861*$N861*SUMIF(Lists!$E$2:$E$133,'Quarterly Information'!$M861,Exchange_Value)+AE861*$P861*SUMIF(Lists!$E$2:$E$133,'Quarterly Information'!$O861,Exchange_Value)+AE861*$R861*SUMIF(Lists!$E$2:$E$133,'Quarterly Information'!$Q861,Exchange_Value)+AE861*$T861*SUMIF(Lists!$E$2:$E$133,'Quarterly Information'!$S861,Exchange_Value))/1000,AE861*SUMIF(Lists!$E$2:$E$133,$I861,Exchange_Value)/1000),1)</f>
        <v>0</v>
      </c>
      <c r="CI861" s="218">
        <f>ROUND(IF($I861="Other HFC Blend",(AF861*$L861*SUMIF(Lists!$E$2:$E$133,'Quarterly Information'!$K861,Exchange_Value)+AF861*$N861*SUMIF(Lists!$E$2:$E$133,'Quarterly Information'!$M861,Exchange_Value)+AF861*$P861*SUMIF(Lists!$E$2:$E$133,'Quarterly Information'!$O861,Exchange_Value)+AF861*$R861*SUMIF(Lists!$E$2:$E$133,'Quarterly Information'!$Q861,Exchange_Value)+AF861*$T861*SUMIF(Lists!$E$2:$E$133,'Quarterly Information'!$S861,Exchange_Value))/1000,AF861*SUMIF(Lists!$E$2:$E$133,$I861,Exchange_Value)/1000),1)</f>
        <v>0</v>
      </c>
    </row>
    <row r="862" spans="1:87" ht="14" x14ac:dyDescent="0.25">
      <c r="A862" s="39">
        <v>820</v>
      </c>
      <c r="B862" s="90" t="str">
        <f t="shared" si="557"/>
        <v/>
      </c>
      <c r="C862" s="159"/>
      <c r="D862" s="91"/>
      <c r="E862" s="174"/>
      <c r="F862" s="92"/>
      <c r="G862" s="93"/>
      <c r="H862" s="94"/>
      <c r="I862" s="92"/>
      <c r="J862" s="200"/>
      <c r="K862" s="210"/>
      <c r="L862" s="95"/>
      <c r="M862" s="92"/>
      <c r="N862" s="95"/>
      <c r="O862" s="92"/>
      <c r="P862" s="95"/>
      <c r="Q862" s="128"/>
      <c r="R862" s="95"/>
      <c r="S862" s="128"/>
      <c r="T862" s="211"/>
      <c r="U862" s="203"/>
      <c r="V862" s="92"/>
      <c r="W862" s="96"/>
      <c r="X862" s="92"/>
      <c r="Y862" s="220"/>
      <c r="Z862" s="226"/>
      <c r="AA862" s="165"/>
      <c r="AB862" s="165"/>
      <c r="AC862" s="165"/>
      <c r="AD862" s="165"/>
      <c r="AE862" s="165"/>
      <c r="AF862" s="168"/>
      <c r="AG862"/>
      <c r="AH862" s="107">
        <f t="shared" si="559"/>
        <v>0</v>
      </c>
      <c r="AI862" s="107">
        <f t="shared" si="560"/>
        <v>0</v>
      </c>
      <c r="AJ862" s="107">
        <f t="shared" si="561"/>
        <v>0</v>
      </c>
      <c r="AK862" s="107">
        <f t="shared" si="562"/>
        <v>0</v>
      </c>
      <c r="AL862" s="107">
        <f t="shared" si="563"/>
        <v>0</v>
      </c>
      <c r="AM862" s="107">
        <f t="shared" si="558"/>
        <v>0</v>
      </c>
      <c r="AO862" s="161" t="e">
        <f t="shared" si="564"/>
        <v>#DIV/0!</v>
      </c>
      <c r="AP862" s="161" t="e">
        <f t="shared" si="565"/>
        <v>#DIV/0!</v>
      </c>
      <c r="AQ862" s="161" t="e">
        <f t="shared" si="566"/>
        <v>#DIV/0!</v>
      </c>
      <c r="AR862" s="161" t="e">
        <f t="shared" si="567"/>
        <v>#DIV/0!</v>
      </c>
      <c r="AS862" s="161" t="e">
        <f t="shared" si="568"/>
        <v>#DIV/0!</v>
      </c>
      <c r="AT862" s="107">
        <f t="shared" si="569"/>
        <v>0</v>
      </c>
      <c r="AU862" s="161" t="e">
        <f t="shared" si="570"/>
        <v>#DIV/0!</v>
      </c>
      <c r="AV862" s="161" t="e">
        <f t="shared" si="571"/>
        <v>#DIV/0!</v>
      </c>
      <c r="AW862" s="161" t="e">
        <f t="shared" si="572"/>
        <v>#DIV/0!</v>
      </c>
      <c r="AX862" s="161" t="e">
        <f t="shared" si="573"/>
        <v>#DIV/0!</v>
      </c>
      <c r="AY862" s="161" t="e">
        <f t="shared" si="574"/>
        <v>#DIV/0!</v>
      </c>
      <c r="AZ862" s="107">
        <f t="shared" si="575"/>
        <v>0</v>
      </c>
      <c r="BA862" s="161" t="e">
        <f t="shared" si="576"/>
        <v>#DIV/0!</v>
      </c>
      <c r="BB862" s="161" t="e">
        <f t="shared" si="577"/>
        <v>#DIV/0!</v>
      </c>
      <c r="BC862" s="161" t="e">
        <f t="shared" si="578"/>
        <v>#DIV/0!</v>
      </c>
      <c r="BD862" s="161" t="e">
        <f t="shared" si="579"/>
        <v>#DIV/0!</v>
      </c>
      <c r="BE862" s="161" t="e">
        <f t="shared" si="580"/>
        <v>#DIV/0!</v>
      </c>
      <c r="BF862" s="107">
        <f t="shared" si="581"/>
        <v>0</v>
      </c>
      <c r="BG862" s="161" t="e">
        <f t="shared" si="582"/>
        <v>#DIV/0!</v>
      </c>
      <c r="BH862" s="161" t="e">
        <f t="shared" si="583"/>
        <v>#DIV/0!</v>
      </c>
      <c r="BI862" s="161" t="e">
        <f t="shared" si="584"/>
        <v>#DIV/0!</v>
      </c>
      <c r="BJ862" s="161" t="e">
        <f t="shared" si="585"/>
        <v>#DIV/0!</v>
      </c>
      <c r="BK862" s="161" t="e">
        <f t="shared" si="586"/>
        <v>#DIV/0!</v>
      </c>
      <c r="BL862" s="107">
        <f t="shared" si="587"/>
        <v>0</v>
      </c>
      <c r="BM862" s="161" t="e">
        <f t="shared" si="588"/>
        <v>#DIV/0!</v>
      </c>
      <c r="BN862" s="161" t="e">
        <f t="shared" si="589"/>
        <v>#DIV/0!</v>
      </c>
      <c r="BO862" s="161" t="e">
        <f t="shared" si="590"/>
        <v>#DIV/0!</v>
      </c>
      <c r="BP862" s="161" t="e">
        <f t="shared" si="591"/>
        <v>#DIV/0!</v>
      </c>
      <c r="BQ862" s="161" t="e">
        <f t="shared" si="592"/>
        <v>#DIV/0!</v>
      </c>
      <c r="BR862" s="107">
        <f t="shared" si="593"/>
        <v>0</v>
      </c>
      <c r="BS862" s="161" t="e">
        <f t="shared" si="594"/>
        <v>#DIV/0!</v>
      </c>
      <c r="BT862" s="161" t="e">
        <f t="shared" si="595"/>
        <v>#DIV/0!</v>
      </c>
      <c r="BU862" s="161" t="e">
        <f t="shared" si="596"/>
        <v>#DIV/0!</v>
      </c>
      <c r="BV862" s="161" t="e">
        <f t="shared" si="597"/>
        <v>#DIV/0!</v>
      </c>
      <c r="BW862" s="161" t="e">
        <f t="shared" si="598"/>
        <v>#DIV/0!</v>
      </c>
      <c r="BX862" s="107">
        <f t="shared" si="599"/>
        <v>0</v>
      </c>
      <c r="BZ862" s="40" t="e">
        <f>VLOOKUP(I862,Lists!$D$2:$D$19,1,FALSE)</f>
        <v>#N/A</v>
      </c>
      <c r="CA862" s="40" t="e">
        <f>VLOOKUP($I862,Blends!$B$2:$B$115,1,FALSE)</f>
        <v>#N/A</v>
      </c>
      <c r="CC862" s="218">
        <f>ROUND(IF($I862="Other HFC Blend",(Z862*$L862*SUMIF(Lists!$E$2:$E$133,'Quarterly Information'!$K862,Exchange_Value)+Z862*$N862*SUMIF(Lists!$E$2:$E$133,'Quarterly Information'!$M862,Exchange_Value)+Z862*$P862*SUMIF(Lists!$E$2:$E$133,'Quarterly Information'!$O862,Exchange_Value)+Z862*$R862*SUMIF(Lists!$E$2:$E$133,'Quarterly Information'!$Q862,Exchange_Value)+Z862*$T862*SUMIF(Lists!$E$2:$E$133,'Quarterly Information'!$S862,Exchange_Value))/1000,Z862*SUMIF(Lists!$E$2:$E$133,$I862,Exchange_Value)/1000),1)</f>
        <v>0</v>
      </c>
      <c r="CD862" s="218">
        <f>ROUND(IF($I862="Other HFC Blend",(AA862*$L862*SUMIF(Lists!$E$2:$E$133,'Quarterly Information'!$K862,Exchange_Value)+AA862*$N862*SUMIF(Lists!$E$2:$E$133,'Quarterly Information'!$M862,Exchange_Value)+AA862*$P862*SUMIF(Lists!$E$2:$E$133,'Quarterly Information'!$O862,Exchange_Value)+AA862*$R862*SUMIF(Lists!$E$2:$E$133,'Quarterly Information'!$Q862,Exchange_Value)+AA862*$T862*SUMIF(Lists!$E$2:$E$133,'Quarterly Information'!$S862,Exchange_Value))/1000,AA862*SUMIF(Lists!$E$2:$E$133,$I862,Exchange_Value)/1000),1)</f>
        <v>0</v>
      </c>
      <c r="CE862" s="218">
        <f>ROUND(IF($I862="Other HFC Blend",(AB862*$L862*SUMIF(Lists!$E$2:$E$133,'Quarterly Information'!$K862,Exchange_Value)+AB862*$N862*SUMIF(Lists!$E$2:$E$133,'Quarterly Information'!$M862,Exchange_Value)+AB862*$P862*SUMIF(Lists!$E$2:$E$133,'Quarterly Information'!$O862,Exchange_Value)+AB862*$R862*SUMIF(Lists!$E$2:$E$133,'Quarterly Information'!$Q862,Exchange_Value)+AB862*$T862*SUMIF(Lists!$E$2:$E$133,'Quarterly Information'!$S862,Exchange_Value))/1000,AB862*SUMIF(Lists!$E$2:$E$133,$I862,Exchange_Value)/1000),1)</f>
        <v>0</v>
      </c>
      <c r="CF862" s="218">
        <f>ROUND(IF($I862="Other HFC Blend",(AC862*$L862*SUMIF(Lists!$E$2:$E$133,'Quarterly Information'!$K862,Exchange_Value)+AC862*$N862*SUMIF(Lists!$E$2:$E$133,'Quarterly Information'!$M862,Exchange_Value)+AC862*$P862*SUMIF(Lists!$E$2:$E$133,'Quarterly Information'!$O862,Exchange_Value)+AC862*$R862*SUMIF(Lists!$E$2:$E$133,'Quarterly Information'!$Q862,Exchange_Value)+AC862*$T862*SUMIF(Lists!$E$2:$E$133,'Quarterly Information'!$S862,Exchange_Value))/1000,AC862*SUMIF(Lists!$E$2:$E$133,$I862,Exchange_Value)/1000),1)</f>
        <v>0</v>
      </c>
      <c r="CG862" s="218">
        <f>ROUND(IF($I862="Other HFC Blend",(AD862*$L862*SUMIF(Lists!$E$2:$E$133,'Quarterly Information'!$K862,Exchange_Value)+AD862*$N862*SUMIF(Lists!$E$2:$E$133,'Quarterly Information'!$M862,Exchange_Value)+AD862*$P862*SUMIF(Lists!$E$2:$E$133,'Quarterly Information'!$O862,Exchange_Value)+AD862*$R862*SUMIF(Lists!$E$2:$E$133,'Quarterly Information'!$Q862,Exchange_Value)+AD862*$T862*SUMIF(Lists!$E$2:$E$133,'Quarterly Information'!$S862,Exchange_Value))/1000,AD862*SUMIF(Lists!$E$2:$E$133,$I862,Exchange_Value)/1000),1)</f>
        <v>0</v>
      </c>
      <c r="CH862" s="218">
        <f>ROUND(IF($I862="Other HFC Blend",(AE862*$L862*SUMIF(Lists!$E$2:$E$133,'Quarterly Information'!$K862,Exchange_Value)+AE862*$N862*SUMIF(Lists!$E$2:$E$133,'Quarterly Information'!$M862,Exchange_Value)+AE862*$P862*SUMIF(Lists!$E$2:$E$133,'Quarterly Information'!$O862,Exchange_Value)+AE862*$R862*SUMIF(Lists!$E$2:$E$133,'Quarterly Information'!$Q862,Exchange_Value)+AE862*$T862*SUMIF(Lists!$E$2:$E$133,'Quarterly Information'!$S862,Exchange_Value))/1000,AE862*SUMIF(Lists!$E$2:$E$133,$I862,Exchange_Value)/1000),1)</f>
        <v>0</v>
      </c>
      <c r="CI862" s="218">
        <f>ROUND(IF($I862="Other HFC Blend",(AF862*$L862*SUMIF(Lists!$E$2:$E$133,'Quarterly Information'!$K862,Exchange_Value)+AF862*$N862*SUMIF(Lists!$E$2:$E$133,'Quarterly Information'!$M862,Exchange_Value)+AF862*$P862*SUMIF(Lists!$E$2:$E$133,'Quarterly Information'!$O862,Exchange_Value)+AF862*$R862*SUMIF(Lists!$E$2:$E$133,'Quarterly Information'!$Q862,Exchange_Value)+AF862*$T862*SUMIF(Lists!$E$2:$E$133,'Quarterly Information'!$S862,Exchange_Value))/1000,AF862*SUMIF(Lists!$E$2:$E$133,$I862,Exchange_Value)/1000),1)</f>
        <v>0</v>
      </c>
    </row>
    <row r="863" spans="1:87" ht="14" x14ac:dyDescent="0.25">
      <c r="A863" s="39">
        <v>821</v>
      </c>
      <c r="B863" s="90" t="str">
        <f t="shared" si="557"/>
        <v/>
      </c>
      <c r="C863" s="159"/>
      <c r="D863" s="91"/>
      <c r="E863" s="174"/>
      <c r="F863" s="92"/>
      <c r="G863" s="93"/>
      <c r="H863" s="94"/>
      <c r="I863" s="92"/>
      <c r="J863" s="200"/>
      <c r="K863" s="210"/>
      <c r="L863" s="95"/>
      <c r="M863" s="92"/>
      <c r="N863" s="95"/>
      <c r="O863" s="92"/>
      <c r="P863" s="95"/>
      <c r="Q863" s="128"/>
      <c r="R863" s="95"/>
      <c r="S863" s="128"/>
      <c r="T863" s="211"/>
      <c r="U863" s="203"/>
      <c r="V863" s="92"/>
      <c r="W863" s="96"/>
      <c r="X863" s="92"/>
      <c r="Y863" s="220"/>
      <c r="Z863" s="226"/>
      <c r="AA863" s="165"/>
      <c r="AB863" s="165"/>
      <c r="AC863" s="165"/>
      <c r="AD863" s="165"/>
      <c r="AE863" s="165"/>
      <c r="AF863" s="168"/>
      <c r="AG863"/>
      <c r="AH863" s="107">
        <f t="shared" si="559"/>
        <v>0</v>
      </c>
      <c r="AI863" s="107">
        <f t="shared" si="560"/>
        <v>0</v>
      </c>
      <c r="AJ863" s="107">
        <f t="shared" si="561"/>
        <v>0</v>
      </c>
      <c r="AK863" s="107">
        <f t="shared" si="562"/>
        <v>0</v>
      </c>
      <c r="AL863" s="107">
        <f t="shared" si="563"/>
        <v>0</v>
      </c>
      <c r="AM863" s="107">
        <f t="shared" si="558"/>
        <v>0</v>
      </c>
      <c r="AO863" s="161" t="e">
        <f t="shared" si="564"/>
        <v>#DIV/0!</v>
      </c>
      <c r="AP863" s="161" t="e">
        <f t="shared" si="565"/>
        <v>#DIV/0!</v>
      </c>
      <c r="AQ863" s="161" t="e">
        <f t="shared" si="566"/>
        <v>#DIV/0!</v>
      </c>
      <c r="AR863" s="161" t="e">
        <f t="shared" si="567"/>
        <v>#DIV/0!</v>
      </c>
      <c r="AS863" s="161" t="e">
        <f t="shared" si="568"/>
        <v>#DIV/0!</v>
      </c>
      <c r="AT863" s="107">
        <f t="shared" si="569"/>
        <v>0</v>
      </c>
      <c r="AU863" s="161" t="e">
        <f t="shared" si="570"/>
        <v>#DIV/0!</v>
      </c>
      <c r="AV863" s="161" t="e">
        <f t="shared" si="571"/>
        <v>#DIV/0!</v>
      </c>
      <c r="AW863" s="161" t="e">
        <f t="shared" si="572"/>
        <v>#DIV/0!</v>
      </c>
      <c r="AX863" s="161" t="e">
        <f t="shared" si="573"/>
        <v>#DIV/0!</v>
      </c>
      <c r="AY863" s="161" t="e">
        <f t="shared" si="574"/>
        <v>#DIV/0!</v>
      </c>
      <c r="AZ863" s="107">
        <f t="shared" si="575"/>
        <v>0</v>
      </c>
      <c r="BA863" s="161" t="e">
        <f t="shared" si="576"/>
        <v>#DIV/0!</v>
      </c>
      <c r="BB863" s="161" t="e">
        <f t="shared" si="577"/>
        <v>#DIV/0!</v>
      </c>
      <c r="BC863" s="161" t="e">
        <f t="shared" si="578"/>
        <v>#DIV/0!</v>
      </c>
      <c r="BD863" s="161" t="e">
        <f t="shared" si="579"/>
        <v>#DIV/0!</v>
      </c>
      <c r="BE863" s="161" t="e">
        <f t="shared" si="580"/>
        <v>#DIV/0!</v>
      </c>
      <c r="BF863" s="107">
        <f t="shared" si="581"/>
        <v>0</v>
      </c>
      <c r="BG863" s="161" t="e">
        <f t="shared" si="582"/>
        <v>#DIV/0!</v>
      </c>
      <c r="BH863" s="161" t="e">
        <f t="shared" si="583"/>
        <v>#DIV/0!</v>
      </c>
      <c r="BI863" s="161" t="e">
        <f t="shared" si="584"/>
        <v>#DIV/0!</v>
      </c>
      <c r="BJ863" s="161" t="e">
        <f t="shared" si="585"/>
        <v>#DIV/0!</v>
      </c>
      <c r="BK863" s="161" t="e">
        <f t="shared" si="586"/>
        <v>#DIV/0!</v>
      </c>
      <c r="BL863" s="107">
        <f t="shared" si="587"/>
        <v>0</v>
      </c>
      <c r="BM863" s="161" t="e">
        <f t="shared" si="588"/>
        <v>#DIV/0!</v>
      </c>
      <c r="BN863" s="161" t="e">
        <f t="shared" si="589"/>
        <v>#DIV/0!</v>
      </c>
      <c r="BO863" s="161" t="e">
        <f t="shared" si="590"/>
        <v>#DIV/0!</v>
      </c>
      <c r="BP863" s="161" t="e">
        <f t="shared" si="591"/>
        <v>#DIV/0!</v>
      </c>
      <c r="BQ863" s="161" t="e">
        <f t="shared" si="592"/>
        <v>#DIV/0!</v>
      </c>
      <c r="BR863" s="107">
        <f t="shared" si="593"/>
        <v>0</v>
      </c>
      <c r="BS863" s="161" t="e">
        <f t="shared" si="594"/>
        <v>#DIV/0!</v>
      </c>
      <c r="BT863" s="161" t="e">
        <f t="shared" si="595"/>
        <v>#DIV/0!</v>
      </c>
      <c r="BU863" s="161" t="e">
        <f t="shared" si="596"/>
        <v>#DIV/0!</v>
      </c>
      <c r="BV863" s="161" t="e">
        <f t="shared" si="597"/>
        <v>#DIV/0!</v>
      </c>
      <c r="BW863" s="161" t="e">
        <f t="shared" si="598"/>
        <v>#DIV/0!</v>
      </c>
      <c r="BX863" s="107">
        <f t="shared" si="599"/>
        <v>0</v>
      </c>
      <c r="BZ863" s="40" t="e">
        <f>VLOOKUP(I863,Lists!$D$2:$D$19,1,FALSE)</f>
        <v>#N/A</v>
      </c>
      <c r="CA863" s="40" t="e">
        <f>VLOOKUP($I863,Blends!$B$2:$B$115,1,FALSE)</f>
        <v>#N/A</v>
      </c>
      <c r="CC863" s="218">
        <f>ROUND(IF($I863="Other HFC Blend",(Z863*$L863*SUMIF(Lists!$E$2:$E$133,'Quarterly Information'!$K863,Exchange_Value)+Z863*$N863*SUMIF(Lists!$E$2:$E$133,'Quarterly Information'!$M863,Exchange_Value)+Z863*$P863*SUMIF(Lists!$E$2:$E$133,'Quarterly Information'!$O863,Exchange_Value)+Z863*$R863*SUMIF(Lists!$E$2:$E$133,'Quarterly Information'!$Q863,Exchange_Value)+Z863*$T863*SUMIF(Lists!$E$2:$E$133,'Quarterly Information'!$S863,Exchange_Value))/1000,Z863*SUMIF(Lists!$E$2:$E$133,$I863,Exchange_Value)/1000),1)</f>
        <v>0</v>
      </c>
      <c r="CD863" s="218">
        <f>ROUND(IF($I863="Other HFC Blend",(AA863*$L863*SUMIF(Lists!$E$2:$E$133,'Quarterly Information'!$K863,Exchange_Value)+AA863*$N863*SUMIF(Lists!$E$2:$E$133,'Quarterly Information'!$M863,Exchange_Value)+AA863*$P863*SUMIF(Lists!$E$2:$E$133,'Quarterly Information'!$O863,Exchange_Value)+AA863*$R863*SUMIF(Lists!$E$2:$E$133,'Quarterly Information'!$Q863,Exchange_Value)+AA863*$T863*SUMIF(Lists!$E$2:$E$133,'Quarterly Information'!$S863,Exchange_Value))/1000,AA863*SUMIF(Lists!$E$2:$E$133,$I863,Exchange_Value)/1000),1)</f>
        <v>0</v>
      </c>
      <c r="CE863" s="218">
        <f>ROUND(IF($I863="Other HFC Blend",(AB863*$L863*SUMIF(Lists!$E$2:$E$133,'Quarterly Information'!$K863,Exchange_Value)+AB863*$N863*SUMIF(Lists!$E$2:$E$133,'Quarterly Information'!$M863,Exchange_Value)+AB863*$P863*SUMIF(Lists!$E$2:$E$133,'Quarterly Information'!$O863,Exchange_Value)+AB863*$R863*SUMIF(Lists!$E$2:$E$133,'Quarterly Information'!$Q863,Exchange_Value)+AB863*$T863*SUMIF(Lists!$E$2:$E$133,'Quarterly Information'!$S863,Exchange_Value))/1000,AB863*SUMIF(Lists!$E$2:$E$133,$I863,Exchange_Value)/1000),1)</f>
        <v>0</v>
      </c>
      <c r="CF863" s="218">
        <f>ROUND(IF($I863="Other HFC Blend",(AC863*$L863*SUMIF(Lists!$E$2:$E$133,'Quarterly Information'!$K863,Exchange_Value)+AC863*$N863*SUMIF(Lists!$E$2:$E$133,'Quarterly Information'!$M863,Exchange_Value)+AC863*$P863*SUMIF(Lists!$E$2:$E$133,'Quarterly Information'!$O863,Exchange_Value)+AC863*$R863*SUMIF(Lists!$E$2:$E$133,'Quarterly Information'!$Q863,Exchange_Value)+AC863*$T863*SUMIF(Lists!$E$2:$E$133,'Quarterly Information'!$S863,Exchange_Value))/1000,AC863*SUMIF(Lists!$E$2:$E$133,$I863,Exchange_Value)/1000),1)</f>
        <v>0</v>
      </c>
      <c r="CG863" s="218">
        <f>ROUND(IF($I863="Other HFC Blend",(AD863*$L863*SUMIF(Lists!$E$2:$E$133,'Quarterly Information'!$K863,Exchange_Value)+AD863*$N863*SUMIF(Lists!$E$2:$E$133,'Quarterly Information'!$M863,Exchange_Value)+AD863*$P863*SUMIF(Lists!$E$2:$E$133,'Quarterly Information'!$O863,Exchange_Value)+AD863*$R863*SUMIF(Lists!$E$2:$E$133,'Quarterly Information'!$Q863,Exchange_Value)+AD863*$T863*SUMIF(Lists!$E$2:$E$133,'Quarterly Information'!$S863,Exchange_Value))/1000,AD863*SUMIF(Lists!$E$2:$E$133,$I863,Exchange_Value)/1000),1)</f>
        <v>0</v>
      </c>
      <c r="CH863" s="218">
        <f>ROUND(IF($I863="Other HFC Blend",(AE863*$L863*SUMIF(Lists!$E$2:$E$133,'Quarterly Information'!$K863,Exchange_Value)+AE863*$N863*SUMIF(Lists!$E$2:$E$133,'Quarterly Information'!$M863,Exchange_Value)+AE863*$P863*SUMIF(Lists!$E$2:$E$133,'Quarterly Information'!$O863,Exchange_Value)+AE863*$R863*SUMIF(Lists!$E$2:$E$133,'Quarterly Information'!$Q863,Exchange_Value)+AE863*$T863*SUMIF(Lists!$E$2:$E$133,'Quarterly Information'!$S863,Exchange_Value))/1000,AE863*SUMIF(Lists!$E$2:$E$133,$I863,Exchange_Value)/1000),1)</f>
        <v>0</v>
      </c>
      <c r="CI863" s="218">
        <f>ROUND(IF($I863="Other HFC Blend",(AF863*$L863*SUMIF(Lists!$E$2:$E$133,'Quarterly Information'!$K863,Exchange_Value)+AF863*$N863*SUMIF(Lists!$E$2:$E$133,'Quarterly Information'!$M863,Exchange_Value)+AF863*$P863*SUMIF(Lists!$E$2:$E$133,'Quarterly Information'!$O863,Exchange_Value)+AF863*$R863*SUMIF(Lists!$E$2:$E$133,'Quarterly Information'!$Q863,Exchange_Value)+AF863*$T863*SUMIF(Lists!$E$2:$E$133,'Quarterly Information'!$S863,Exchange_Value))/1000,AF863*SUMIF(Lists!$E$2:$E$133,$I863,Exchange_Value)/1000),1)</f>
        <v>0</v>
      </c>
    </row>
    <row r="864" spans="1:87" ht="14" x14ac:dyDescent="0.25">
      <c r="A864" s="39">
        <v>822</v>
      </c>
      <c r="B864" s="90" t="str">
        <f t="shared" si="557"/>
        <v/>
      </c>
      <c r="C864" s="159"/>
      <c r="D864" s="91"/>
      <c r="E864" s="174"/>
      <c r="F864" s="92"/>
      <c r="G864" s="93"/>
      <c r="H864" s="94"/>
      <c r="I864" s="92"/>
      <c r="J864" s="200"/>
      <c r="K864" s="210"/>
      <c r="L864" s="95"/>
      <c r="M864" s="92"/>
      <c r="N864" s="95"/>
      <c r="O864" s="92"/>
      <c r="P864" s="95"/>
      <c r="Q864" s="128"/>
      <c r="R864" s="95"/>
      <c r="S864" s="128"/>
      <c r="T864" s="211"/>
      <c r="U864" s="203"/>
      <c r="V864" s="92"/>
      <c r="W864" s="96"/>
      <c r="X864" s="92"/>
      <c r="Y864" s="220"/>
      <c r="Z864" s="226"/>
      <c r="AA864" s="165"/>
      <c r="AB864" s="165"/>
      <c r="AC864" s="165"/>
      <c r="AD864" s="165"/>
      <c r="AE864" s="165"/>
      <c r="AF864" s="168"/>
      <c r="AG864"/>
      <c r="AH864" s="107">
        <f t="shared" si="559"/>
        <v>0</v>
      </c>
      <c r="AI864" s="107">
        <f t="shared" si="560"/>
        <v>0</v>
      </c>
      <c r="AJ864" s="107">
        <f t="shared" si="561"/>
        <v>0</v>
      </c>
      <c r="AK864" s="107">
        <f t="shared" si="562"/>
        <v>0</v>
      </c>
      <c r="AL864" s="107">
        <f t="shared" si="563"/>
        <v>0</v>
      </c>
      <c r="AM864" s="107">
        <f t="shared" si="558"/>
        <v>0</v>
      </c>
      <c r="AO864" s="161" t="e">
        <f t="shared" si="564"/>
        <v>#DIV/0!</v>
      </c>
      <c r="AP864" s="161" t="e">
        <f t="shared" si="565"/>
        <v>#DIV/0!</v>
      </c>
      <c r="AQ864" s="161" t="e">
        <f t="shared" si="566"/>
        <v>#DIV/0!</v>
      </c>
      <c r="AR864" s="161" t="e">
        <f t="shared" si="567"/>
        <v>#DIV/0!</v>
      </c>
      <c r="AS864" s="161" t="e">
        <f t="shared" si="568"/>
        <v>#DIV/0!</v>
      </c>
      <c r="AT864" s="107">
        <f t="shared" si="569"/>
        <v>0</v>
      </c>
      <c r="AU864" s="161" t="e">
        <f t="shared" si="570"/>
        <v>#DIV/0!</v>
      </c>
      <c r="AV864" s="161" t="e">
        <f t="shared" si="571"/>
        <v>#DIV/0!</v>
      </c>
      <c r="AW864" s="161" t="e">
        <f t="shared" si="572"/>
        <v>#DIV/0!</v>
      </c>
      <c r="AX864" s="161" t="e">
        <f t="shared" si="573"/>
        <v>#DIV/0!</v>
      </c>
      <c r="AY864" s="161" t="e">
        <f t="shared" si="574"/>
        <v>#DIV/0!</v>
      </c>
      <c r="AZ864" s="107">
        <f t="shared" si="575"/>
        <v>0</v>
      </c>
      <c r="BA864" s="161" t="e">
        <f t="shared" si="576"/>
        <v>#DIV/0!</v>
      </c>
      <c r="BB864" s="161" t="e">
        <f t="shared" si="577"/>
        <v>#DIV/0!</v>
      </c>
      <c r="BC864" s="161" t="e">
        <f t="shared" si="578"/>
        <v>#DIV/0!</v>
      </c>
      <c r="BD864" s="161" t="e">
        <f t="shared" si="579"/>
        <v>#DIV/0!</v>
      </c>
      <c r="BE864" s="161" t="e">
        <f t="shared" si="580"/>
        <v>#DIV/0!</v>
      </c>
      <c r="BF864" s="107">
        <f t="shared" si="581"/>
        <v>0</v>
      </c>
      <c r="BG864" s="161" t="e">
        <f t="shared" si="582"/>
        <v>#DIV/0!</v>
      </c>
      <c r="BH864" s="161" t="e">
        <f t="shared" si="583"/>
        <v>#DIV/0!</v>
      </c>
      <c r="BI864" s="161" t="e">
        <f t="shared" si="584"/>
        <v>#DIV/0!</v>
      </c>
      <c r="BJ864" s="161" t="e">
        <f t="shared" si="585"/>
        <v>#DIV/0!</v>
      </c>
      <c r="BK864" s="161" t="e">
        <f t="shared" si="586"/>
        <v>#DIV/0!</v>
      </c>
      <c r="BL864" s="107">
        <f t="shared" si="587"/>
        <v>0</v>
      </c>
      <c r="BM864" s="161" t="e">
        <f t="shared" si="588"/>
        <v>#DIV/0!</v>
      </c>
      <c r="BN864" s="161" t="e">
        <f t="shared" si="589"/>
        <v>#DIV/0!</v>
      </c>
      <c r="BO864" s="161" t="e">
        <f t="shared" si="590"/>
        <v>#DIV/0!</v>
      </c>
      <c r="BP864" s="161" t="e">
        <f t="shared" si="591"/>
        <v>#DIV/0!</v>
      </c>
      <c r="BQ864" s="161" t="e">
        <f t="shared" si="592"/>
        <v>#DIV/0!</v>
      </c>
      <c r="BR864" s="107">
        <f t="shared" si="593"/>
        <v>0</v>
      </c>
      <c r="BS864" s="161" t="e">
        <f t="shared" si="594"/>
        <v>#DIV/0!</v>
      </c>
      <c r="BT864" s="161" t="e">
        <f t="shared" si="595"/>
        <v>#DIV/0!</v>
      </c>
      <c r="BU864" s="161" t="e">
        <f t="shared" si="596"/>
        <v>#DIV/0!</v>
      </c>
      <c r="BV864" s="161" t="e">
        <f t="shared" si="597"/>
        <v>#DIV/0!</v>
      </c>
      <c r="BW864" s="161" t="e">
        <f t="shared" si="598"/>
        <v>#DIV/0!</v>
      </c>
      <c r="BX864" s="107">
        <f t="shared" si="599"/>
        <v>0</v>
      </c>
      <c r="BZ864" s="40" t="e">
        <f>VLOOKUP(I864,Lists!$D$2:$D$19,1,FALSE)</f>
        <v>#N/A</v>
      </c>
      <c r="CA864" s="40" t="e">
        <f>VLOOKUP($I864,Blends!$B$2:$B$115,1,FALSE)</f>
        <v>#N/A</v>
      </c>
      <c r="CC864" s="218">
        <f>ROUND(IF($I864="Other HFC Blend",(Z864*$L864*SUMIF(Lists!$E$2:$E$133,'Quarterly Information'!$K864,Exchange_Value)+Z864*$N864*SUMIF(Lists!$E$2:$E$133,'Quarterly Information'!$M864,Exchange_Value)+Z864*$P864*SUMIF(Lists!$E$2:$E$133,'Quarterly Information'!$O864,Exchange_Value)+Z864*$R864*SUMIF(Lists!$E$2:$E$133,'Quarterly Information'!$Q864,Exchange_Value)+Z864*$T864*SUMIF(Lists!$E$2:$E$133,'Quarterly Information'!$S864,Exchange_Value))/1000,Z864*SUMIF(Lists!$E$2:$E$133,$I864,Exchange_Value)/1000),1)</f>
        <v>0</v>
      </c>
      <c r="CD864" s="218">
        <f>ROUND(IF($I864="Other HFC Blend",(AA864*$L864*SUMIF(Lists!$E$2:$E$133,'Quarterly Information'!$K864,Exchange_Value)+AA864*$N864*SUMIF(Lists!$E$2:$E$133,'Quarterly Information'!$M864,Exchange_Value)+AA864*$P864*SUMIF(Lists!$E$2:$E$133,'Quarterly Information'!$O864,Exchange_Value)+AA864*$R864*SUMIF(Lists!$E$2:$E$133,'Quarterly Information'!$Q864,Exchange_Value)+AA864*$T864*SUMIF(Lists!$E$2:$E$133,'Quarterly Information'!$S864,Exchange_Value))/1000,AA864*SUMIF(Lists!$E$2:$E$133,$I864,Exchange_Value)/1000),1)</f>
        <v>0</v>
      </c>
      <c r="CE864" s="218">
        <f>ROUND(IF($I864="Other HFC Blend",(AB864*$L864*SUMIF(Lists!$E$2:$E$133,'Quarterly Information'!$K864,Exchange_Value)+AB864*$N864*SUMIF(Lists!$E$2:$E$133,'Quarterly Information'!$M864,Exchange_Value)+AB864*$P864*SUMIF(Lists!$E$2:$E$133,'Quarterly Information'!$O864,Exchange_Value)+AB864*$R864*SUMIF(Lists!$E$2:$E$133,'Quarterly Information'!$Q864,Exchange_Value)+AB864*$T864*SUMIF(Lists!$E$2:$E$133,'Quarterly Information'!$S864,Exchange_Value))/1000,AB864*SUMIF(Lists!$E$2:$E$133,$I864,Exchange_Value)/1000),1)</f>
        <v>0</v>
      </c>
      <c r="CF864" s="218">
        <f>ROUND(IF($I864="Other HFC Blend",(AC864*$L864*SUMIF(Lists!$E$2:$E$133,'Quarterly Information'!$K864,Exchange_Value)+AC864*$N864*SUMIF(Lists!$E$2:$E$133,'Quarterly Information'!$M864,Exchange_Value)+AC864*$P864*SUMIF(Lists!$E$2:$E$133,'Quarterly Information'!$O864,Exchange_Value)+AC864*$R864*SUMIF(Lists!$E$2:$E$133,'Quarterly Information'!$Q864,Exchange_Value)+AC864*$T864*SUMIF(Lists!$E$2:$E$133,'Quarterly Information'!$S864,Exchange_Value))/1000,AC864*SUMIF(Lists!$E$2:$E$133,$I864,Exchange_Value)/1000),1)</f>
        <v>0</v>
      </c>
      <c r="CG864" s="218">
        <f>ROUND(IF($I864="Other HFC Blend",(AD864*$L864*SUMIF(Lists!$E$2:$E$133,'Quarterly Information'!$K864,Exchange_Value)+AD864*$N864*SUMIF(Lists!$E$2:$E$133,'Quarterly Information'!$M864,Exchange_Value)+AD864*$P864*SUMIF(Lists!$E$2:$E$133,'Quarterly Information'!$O864,Exchange_Value)+AD864*$R864*SUMIF(Lists!$E$2:$E$133,'Quarterly Information'!$Q864,Exchange_Value)+AD864*$T864*SUMIF(Lists!$E$2:$E$133,'Quarterly Information'!$S864,Exchange_Value))/1000,AD864*SUMIF(Lists!$E$2:$E$133,$I864,Exchange_Value)/1000),1)</f>
        <v>0</v>
      </c>
      <c r="CH864" s="218">
        <f>ROUND(IF($I864="Other HFC Blend",(AE864*$L864*SUMIF(Lists!$E$2:$E$133,'Quarterly Information'!$K864,Exchange_Value)+AE864*$N864*SUMIF(Lists!$E$2:$E$133,'Quarterly Information'!$M864,Exchange_Value)+AE864*$P864*SUMIF(Lists!$E$2:$E$133,'Quarterly Information'!$O864,Exchange_Value)+AE864*$R864*SUMIF(Lists!$E$2:$E$133,'Quarterly Information'!$Q864,Exchange_Value)+AE864*$T864*SUMIF(Lists!$E$2:$E$133,'Quarterly Information'!$S864,Exchange_Value))/1000,AE864*SUMIF(Lists!$E$2:$E$133,$I864,Exchange_Value)/1000),1)</f>
        <v>0</v>
      </c>
      <c r="CI864" s="218">
        <f>ROUND(IF($I864="Other HFC Blend",(AF864*$L864*SUMIF(Lists!$E$2:$E$133,'Quarterly Information'!$K864,Exchange_Value)+AF864*$N864*SUMIF(Lists!$E$2:$E$133,'Quarterly Information'!$M864,Exchange_Value)+AF864*$P864*SUMIF(Lists!$E$2:$E$133,'Quarterly Information'!$O864,Exchange_Value)+AF864*$R864*SUMIF(Lists!$E$2:$E$133,'Quarterly Information'!$Q864,Exchange_Value)+AF864*$T864*SUMIF(Lists!$E$2:$E$133,'Quarterly Information'!$S864,Exchange_Value))/1000,AF864*SUMIF(Lists!$E$2:$E$133,$I864,Exchange_Value)/1000),1)</f>
        <v>0</v>
      </c>
    </row>
    <row r="865" spans="1:87" ht="14" x14ac:dyDescent="0.25">
      <c r="A865" s="39">
        <v>823</v>
      </c>
      <c r="B865" s="90" t="str">
        <f t="shared" si="557"/>
        <v/>
      </c>
      <c r="C865" s="159"/>
      <c r="D865" s="91"/>
      <c r="E865" s="174"/>
      <c r="F865" s="92"/>
      <c r="G865" s="93"/>
      <c r="H865" s="94"/>
      <c r="I865" s="92"/>
      <c r="J865" s="200"/>
      <c r="K865" s="210"/>
      <c r="L865" s="95"/>
      <c r="M865" s="92"/>
      <c r="N865" s="95"/>
      <c r="O865" s="92"/>
      <c r="P865" s="95"/>
      <c r="Q865" s="128"/>
      <c r="R865" s="95"/>
      <c r="S865" s="128"/>
      <c r="T865" s="211"/>
      <c r="U865" s="203"/>
      <c r="V865" s="92"/>
      <c r="W865" s="96"/>
      <c r="X865" s="92"/>
      <c r="Y865" s="220"/>
      <c r="Z865" s="226"/>
      <c r="AA865" s="165"/>
      <c r="AB865" s="165"/>
      <c r="AC865" s="165"/>
      <c r="AD865" s="165"/>
      <c r="AE865" s="165"/>
      <c r="AF865" s="168"/>
      <c r="AG865"/>
      <c r="AH865" s="107">
        <f t="shared" si="559"/>
        <v>0</v>
      </c>
      <c r="AI865" s="107">
        <f t="shared" si="560"/>
        <v>0</v>
      </c>
      <c r="AJ865" s="107">
        <f t="shared" si="561"/>
        <v>0</v>
      </c>
      <c r="AK865" s="107">
        <f t="shared" si="562"/>
        <v>0</v>
      </c>
      <c r="AL865" s="107">
        <f t="shared" si="563"/>
        <v>0</v>
      </c>
      <c r="AM865" s="107">
        <f t="shared" si="558"/>
        <v>0</v>
      </c>
      <c r="AO865" s="161" t="e">
        <f t="shared" si="564"/>
        <v>#DIV/0!</v>
      </c>
      <c r="AP865" s="161" t="e">
        <f t="shared" si="565"/>
        <v>#DIV/0!</v>
      </c>
      <c r="AQ865" s="161" t="e">
        <f t="shared" si="566"/>
        <v>#DIV/0!</v>
      </c>
      <c r="AR865" s="161" t="e">
        <f t="shared" si="567"/>
        <v>#DIV/0!</v>
      </c>
      <c r="AS865" s="161" t="e">
        <f t="shared" si="568"/>
        <v>#DIV/0!</v>
      </c>
      <c r="AT865" s="107">
        <f t="shared" si="569"/>
        <v>0</v>
      </c>
      <c r="AU865" s="161" t="e">
        <f t="shared" si="570"/>
        <v>#DIV/0!</v>
      </c>
      <c r="AV865" s="161" t="e">
        <f t="shared" si="571"/>
        <v>#DIV/0!</v>
      </c>
      <c r="AW865" s="161" t="e">
        <f t="shared" si="572"/>
        <v>#DIV/0!</v>
      </c>
      <c r="AX865" s="161" t="e">
        <f t="shared" si="573"/>
        <v>#DIV/0!</v>
      </c>
      <c r="AY865" s="161" t="e">
        <f t="shared" si="574"/>
        <v>#DIV/0!</v>
      </c>
      <c r="AZ865" s="107">
        <f t="shared" si="575"/>
        <v>0</v>
      </c>
      <c r="BA865" s="161" t="e">
        <f t="shared" si="576"/>
        <v>#DIV/0!</v>
      </c>
      <c r="BB865" s="161" t="e">
        <f t="shared" si="577"/>
        <v>#DIV/0!</v>
      </c>
      <c r="BC865" s="161" t="e">
        <f t="shared" si="578"/>
        <v>#DIV/0!</v>
      </c>
      <c r="BD865" s="161" t="e">
        <f t="shared" si="579"/>
        <v>#DIV/0!</v>
      </c>
      <c r="BE865" s="161" t="e">
        <f t="shared" si="580"/>
        <v>#DIV/0!</v>
      </c>
      <c r="BF865" s="107">
        <f t="shared" si="581"/>
        <v>0</v>
      </c>
      <c r="BG865" s="161" t="e">
        <f t="shared" si="582"/>
        <v>#DIV/0!</v>
      </c>
      <c r="BH865" s="161" t="e">
        <f t="shared" si="583"/>
        <v>#DIV/0!</v>
      </c>
      <c r="BI865" s="161" t="e">
        <f t="shared" si="584"/>
        <v>#DIV/0!</v>
      </c>
      <c r="BJ865" s="161" t="e">
        <f t="shared" si="585"/>
        <v>#DIV/0!</v>
      </c>
      <c r="BK865" s="161" t="e">
        <f t="shared" si="586"/>
        <v>#DIV/0!</v>
      </c>
      <c r="BL865" s="107">
        <f t="shared" si="587"/>
        <v>0</v>
      </c>
      <c r="BM865" s="161" t="e">
        <f t="shared" si="588"/>
        <v>#DIV/0!</v>
      </c>
      <c r="BN865" s="161" t="e">
        <f t="shared" si="589"/>
        <v>#DIV/0!</v>
      </c>
      <c r="BO865" s="161" t="e">
        <f t="shared" si="590"/>
        <v>#DIV/0!</v>
      </c>
      <c r="BP865" s="161" t="e">
        <f t="shared" si="591"/>
        <v>#DIV/0!</v>
      </c>
      <c r="BQ865" s="161" t="e">
        <f t="shared" si="592"/>
        <v>#DIV/0!</v>
      </c>
      <c r="BR865" s="107">
        <f t="shared" si="593"/>
        <v>0</v>
      </c>
      <c r="BS865" s="161" t="e">
        <f t="shared" si="594"/>
        <v>#DIV/0!</v>
      </c>
      <c r="BT865" s="161" t="e">
        <f t="shared" si="595"/>
        <v>#DIV/0!</v>
      </c>
      <c r="BU865" s="161" t="e">
        <f t="shared" si="596"/>
        <v>#DIV/0!</v>
      </c>
      <c r="BV865" s="161" t="e">
        <f t="shared" si="597"/>
        <v>#DIV/0!</v>
      </c>
      <c r="BW865" s="161" t="e">
        <f t="shared" si="598"/>
        <v>#DIV/0!</v>
      </c>
      <c r="BX865" s="107">
        <f t="shared" si="599"/>
        <v>0</v>
      </c>
      <c r="BZ865" s="40" t="e">
        <f>VLOOKUP(I865,Lists!$D$2:$D$19,1,FALSE)</f>
        <v>#N/A</v>
      </c>
      <c r="CA865" s="40" t="e">
        <f>VLOOKUP($I865,Blends!$B$2:$B$115,1,FALSE)</f>
        <v>#N/A</v>
      </c>
      <c r="CC865" s="218">
        <f>ROUND(IF($I865="Other HFC Blend",(Z865*$L865*SUMIF(Lists!$E$2:$E$133,'Quarterly Information'!$K865,Exchange_Value)+Z865*$N865*SUMIF(Lists!$E$2:$E$133,'Quarterly Information'!$M865,Exchange_Value)+Z865*$P865*SUMIF(Lists!$E$2:$E$133,'Quarterly Information'!$O865,Exchange_Value)+Z865*$R865*SUMIF(Lists!$E$2:$E$133,'Quarterly Information'!$Q865,Exchange_Value)+Z865*$T865*SUMIF(Lists!$E$2:$E$133,'Quarterly Information'!$S865,Exchange_Value))/1000,Z865*SUMIF(Lists!$E$2:$E$133,$I865,Exchange_Value)/1000),1)</f>
        <v>0</v>
      </c>
      <c r="CD865" s="218">
        <f>ROUND(IF($I865="Other HFC Blend",(AA865*$L865*SUMIF(Lists!$E$2:$E$133,'Quarterly Information'!$K865,Exchange_Value)+AA865*$N865*SUMIF(Lists!$E$2:$E$133,'Quarterly Information'!$M865,Exchange_Value)+AA865*$P865*SUMIF(Lists!$E$2:$E$133,'Quarterly Information'!$O865,Exchange_Value)+AA865*$R865*SUMIF(Lists!$E$2:$E$133,'Quarterly Information'!$Q865,Exchange_Value)+AA865*$T865*SUMIF(Lists!$E$2:$E$133,'Quarterly Information'!$S865,Exchange_Value))/1000,AA865*SUMIF(Lists!$E$2:$E$133,$I865,Exchange_Value)/1000),1)</f>
        <v>0</v>
      </c>
      <c r="CE865" s="218">
        <f>ROUND(IF($I865="Other HFC Blend",(AB865*$L865*SUMIF(Lists!$E$2:$E$133,'Quarterly Information'!$K865,Exchange_Value)+AB865*$N865*SUMIF(Lists!$E$2:$E$133,'Quarterly Information'!$M865,Exchange_Value)+AB865*$P865*SUMIF(Lists!$E$2:$E$133,'Quarterly Information'!$O865,Exchange_Value)+AB865*$R865*SUMIF(Lists!$E$2:$E$133,'Quarterly Information'!$Q865,Exchange_Value)+AB865*$T865*SUMIF(Lists!$E$2:$E$133,'Quarterly Information'!$S865,Exchange_Value))/1000,AB865*SUMIF(Lists!$E$2:$E$133,$I865,Exchange_Value)/1000),1)</f>
        <v>0</v>
      </c>
      <c r="CF865" s="218">
        <f>ROUND(IF($I865="Other HFC Blend",(AC865*$L865*SUMIF(Lists!$E$2:$E$133,'Quarterly Information'!$K865,Exchange_Value)+AC865*$N865*SUMIF(Lists!$E$2:$E$133,'Quarterly Information'!$M865,Exchange_Value)+AC865*$P865*SUMIF(Lists!$E$2:$E$133,'Quarterly Information'!$O865,Exchange_Value)+AC865*$R865*SUMIF(Lists!$E$2:$E$133,'Quarterly Information'!$Q865,Exchange_Value)+AC865*$T865*SUMIF(Lists!$E$2:$E$133,'Quarterly Information'!$S865,Exchange_Value))/1000,AC865*SUMIF(Lists!$E$2:$E$133,$I865,Exchange_Value)/1000),1)</f>
        <v>0</v>
      </c>
      <c r="CG865" s="218">
        <f>ROUND(IF($I865="Other HFC Blend",(AD865*$L865*SUMIF(Lists!$E$2:$E$133,'Quarterly Information'!$K865,Exchange_Value)+AD865*$N865*SUMIF(Lists!$E$2:$E$133,'Quarterly Information'!$M865,Exchange_Value)+AD865*$P865*SUMIF(Lists!$E$2:$E$133,'Quarterly Information'!$O865,Exchange_Value)+AD865*$R865*SUMIF(Lists!$E$2:$E$133,'Quarterly Information'!$Q865,Exchange_Value)+AD865*$T865*SUMIF(Lists!$E$2:$E$133,'Quarterly Information'!$S865,Exchange_Value))/1000,AD865*SUMIF(Lists!$E$2:$E$133,$I865,Exchange_Value)/1000),1)</f>
        <v>0</v>
      </c>
      <c r="CH865" s="218">
        <f>ROUND(IF($I865="Other HFC Blend",(AE865*$L865*SUMIF(Lists!$E$2:$E$133,'Quarterly Information'!$K865,Exchange_Value)+AE865*$N865*SUMIF(Lists!$E$2:$E$133,'Quarterly Information'!$M865,Exchange_Value)+AE865*$P865*SUMIF(Lists!$E$2:$E$133,'Quarterly Information'!$O865,Exchange_Value)+AE865*$R865*SUMIF(Lists!$E$2:$E$133,'Quarterly Information'!$Q865,Exchange_Value)+AE865*$T865*SUMIF(Lists!$E$2:$E$133,'Quarterly Information'!$S865,Exchange_Value))/1000,AE865*SUMIF(Lists!$E$2:$E$133,$I865,Exchange_Value)/1000),1)</f>
        <v>0</v>
      </c>
      <c r="CI865" s="218">
        <f>ROUND(IF($I865="Other HFC Blend",(AF865*$L865*SUMIF(Lists!$E$2:$E$133,'Quarterly Information'!$K865,Exchange_Value)+AF865*$N865*SUMIF(Lists!$E$2:$E$133,'Quarterly Information'!$M865,Exchange_Value)+AF865*$P865*SUMIF(Lists!$E$2:$E$133,'Quarterly Information'!$O865,Exchange_Value)+AF865*$R865*SUMIF(Lists!$E$2:$E$133,'Quarterly Information'!$Q865,Exchange_Value)+AF865*$T865*SUMIF(Lists!$E$2:$E$133,'Quarterly Information'!$S865,Exchange_Value))/1000,AF865*SUMIF(Lists!$E$2:$E$133,$I865,Exchange_Value)/1000),1)</f>
        <v>0</v>
      </c>
    </row>
    <row r="866" spans="1:87" ht="14" x14ac:dyDescent="0.25">
      <c r="A866" s="39">
        <v>824</v>
      </c>
      <c r="B866" s="90" t="str">
        <f t="shared" si="557"/>
        <v/>
      </c>
      <c r="C866" s="159"/>
      <c r="D866" s="91"/>
      <c r="E866" s="174"/>
      <c r="F866" s="92"/>
      <c r="G866" s="93"/>
      <c r="H866" s="94"/>
      <c r="I866" s="92"/>
      <c r="J866" s="200"/>
      <c r="K866" s="210"/>
      <c r="L866" s="95"/>
      <c r="M866" s="92"/>
      <c r="N866" s="95"/>
      <c r="O866" s="92"/>
      <c r="P866" s="95"/>
      <c r="Q866" s="128"/>
      <c r="R866" s="95"/>
      <c r="S866" s="128"/>
      <c r="T866" s="211"/>
      <c r="U866" s="203"/>
      <c r="V866" s="92"/>
      <c r="W866" s="96"/>
      <c r="X866" s="92"/>
      <c r="Y866" s="220"/>
      <c r="Z866" s="226"/>
      <c r="AA866" s="165"/>
      <c r="AB866" s="165"/>
      <c r="AC866" s="165"/>
      <c r="AD866" s="165"/>
      <c r="AE866" s="165"/>
      <c r="AF866" s="168"/>
      <c r="AG866"/>
      <c r="AH866" s="107">
        <f t="shared" si="559"/>
        <v>0</v>
      </c>
      <c r="AI866" s="107">
        <f t="shared" si="560"/>
        <v>0</v>
      </c>
      <c r="AJ866" s="107">
        <f t="shared" si="561"/>
        <v>0</v>
      </c>
      <c r="AK866" s="107">
        <f t="shared" si="562"/>
        <v>0</v>
      </c>
      <c r="AL866" s="107">
        <f t="shared" si="563"/>
        <v>0</v>
      </c>
      <c r="AM866" s="107">
        <f t="shared" si="558"/>
        <v>0</v>
      </c>
      <c r="AO866" s="161" t="e">
        <f t="shared" si="564"/>
        <v>#DIV/0!</v>
      </c>
      <c r="AP866" s="161" t="e">
        <f t="shared" si="565"/>
        <v>#DIV/0!</v>
      </c>
      <c r="AQ866" s="161" t="e">
        <f t="shared" si="566"/>
        <v>#DIV/0!</v>
      </c>
      <c r="AR866" s="161" t="e">
        <f t="shared" si="567"/>
        <v>#DIV/0!</v>
      </c>
      <c r="AS866" s="161" t="e">
        <f t="shared" si="568"/>
        <v>#DIV/0!</v>
      </c>
      <c r="AT866" s="107">
        <f t="shared" si="569"/>
        <v>0</v>
      </c>
      <c r="AU866" s="161" t="e">
        <f t="shared" si="570"/>
        <v>#DIV/0!</v>
      </c>
      <c r="AV866" s="161" t="e">
        <f t="shared" si="571"/>
        <v>#DIV/0!</v>
      </c>
      <c r="AW866" s="161" t="e">
        <f t="shared" si="572"/>
        <v>#DIV/0!</v>
      </c>
      <c r="AX866" s="161" t="e">
        <f t="shared" si="573"/>
        <v>#DIV/0!</v>
      </c>
      <c r="AY866" s="161" t="e">
        <f t="shared" si="574"/>
        <v>#DIV/0!</v>
      </c>
      <c r="AZ866" s="107">
        <f t="shared" si="575"/>
        <v>0</v>
      </c>
      <c r="BA866" s="161" t="e">
        <f t="shared" si="576"/>
        <v>#DIV/0!</v>
      </c>
      <c r="BB866" s="161" t="e">
        <f t="shared" si="577"/>
        <v>#DIV/0!</v>
      </c>
      <c r="BC866" s="161" t="e">
        <f t="shared" si="578"/>
        <v>#DIV/0!</v>
      </c>
      <c r="BD866" s="161" t="e">
        <f t="shared" si="579"/>
        <v>#DIV/0!</v>
      </c>
      <c r="BE866" s="161" t="e">
        <f t="shared" si="580"/>
        <v>#DIV/0!</v>
      </c>
      <c r="BF866" s="107">
        <f t="shared" si="581"/>
        <v>0</v>
      </c>
      <c r="BG866" s="161" t="e">
        <f t="shared" si="582"/>
        <v>#DIV/0!</v>
      </c>
      <c r="BH866" s="161" t="e">
        <f t="shared" si="583"/>
        <v>#DIV/0!</v>
      </c>
      <c r="BI866" s="161" t="e">
        <f t="shared" si="584"/>
        <v>#DIV/0!</v>
      </c>
      <c r="BJ866" s="161" t="e">
        <f t="shared" si="585"/>
        <v>#DIV/0!</v>
      </c>
      <c r="BK866" s="161" t="e">
        <f t="shared" si="586"/>
        <v>#DIV/0!</v>
      </c>
      <c r="BL866" s="107">
        <f t="shared" si="587"/>
        <v>0</v>
      </c>
      <c r="BM866" s="161" t="e">
        <f t="shared" si="588"/>
        <v>#DIV/0!</v>
      </c>
      <c r="BN866" s="161" t="e">
        <f t="shared" si="589"/>
        <v>#DIV/0!</v>
      </c>
      <c r="BO866" s="161" t="e">
        <f t="shared" si="590"/>
        <v>#DIV/0!</v>
      </c>
      <c r="BP866" s="161" t="e">
        <f t="shared" si="591"/>
        <v>#DIV/0!</v>
      </c>
      <c r="BQ866" s="161" t="e">
        <f t="shared" si="592"/>
        <v>#DIV/0!</v>
      </c>
      <c r="BR866" s="107">
        <f t="shared" si="593"/>
        <v>0</v>
      </c>
      <c r="BS866" s="161" t="e">
        <f t="shared" si="594"/>
        <v>#DIV/0!</v>
      </c>
      <c r="BT866" s="161" t="e">
        <f t="shared" si="595"/>
        <v>#DIV/0!</v>
      </c>
      <c r="BU866" s="161" t="e">
        <f t="shared" si="596"/>
        <v>#DIV/0!</v>
      </c>
      <c r="BV866" s="161" t="e">
        <f t="shared" si="597"/>
        <v>#DIV/0!</v>
      </c>
      <c r="BW866" s="161" t="e">
        <f t="shared" si="598"/>
        <v>#DIV/0!</v>
      </c>
      <c r="BX866" s="107">
        <f t="shared" si="599"/>
        <v>0</v>
      </c>
      <c r="BZ866" s="40" t="e">
        <f>VLOOKUP(I866,Lists!$D$2:$D$19,1,FALSE)</f>
        <v>#N/A</v>
      </c>
      <c r="CA866" s="40" t="e">
        <f>VLOOKUP($I866,Blends!$B$2:$B$115,1,FALSE)</f>
        <v>#N/A</v>
      </c>
      <c r="CC866" s="218">
        <f>ROUND(IF($I866="Other HFC Blend",(Z866*$L866*SUMIF(Lists!$E$2:$E$133,'Quarterly Information'!$K866,Exchange_Value)+Z866*$N866*SUMIF(Lists!$E$2:$E$133,'Quarterly Information'!$M866,Exchange_Value)+Z866*$P866*SUMIF(Lists!$E$2:$E$133,'Quarterly Information'!$O866,Exchange_Value)+Z866*$R866*SUMIF(Lists!$E$2:$E$133,'Quarterly Information'!$Q866,Exchange_Value)+Z866*$T866*SUMIF(Lists!$E$2:$E$133,'Quarterly Information'!$S866,Exchange_Value))/1000,Z866*SUMIF(Lists!$E$2:$E$133,$I866,Exchange_Value)/1000),1)</f>
        <v>0</v>
      </c>
      <c r="CD866" s="218">
        <f>ROUND(IF($I866="Other HFC Blend",(AA866*$L866*SUMIF(Lists!$E$2:$E$133,'Quarterly Information'!$K866,Exchange_Value)+AA866*$N866*SUMIF(Lists!$E$2:$E$133,'Quarterly Information'!$M866,Exchange_Value)+AA866*$P866*SUMIF(Lists!$E$2:$E$133,'Quarterly Information'!$O866,Exchange_Value)+AA866*$R866*SUMIF(Lists!$E$2:$E$133,'Quarterly Information'!$Q866,Exchange_Value)+AA866*$T866*SUMIF(Lists!$E$2:$E$133,'Quarterly Information'!$S866,Exchange_Value))/1000,AA866*SUMIF(Lists!$E$2:$E$133,$I866,Exchange_Value)/1000),1)</f>
        <v>0</v>
      </c>
      <c r="CE866" s="218">
        <f>ROUND(IF($I866="Other HFC Blend",(AB866*$L866*SUMIF(Lists!$E$2:$E$133,'Quarterly Information'!$K866,Exchange_Value)+AB866*$N866*SUMIF(Lists!$E$2:$E$133,'Quarterly Information'!$M866,Exchange_Value)+AB866*$P866*SUMIF(Lists!$E$2:$E$133,'Quarterly Information'!$O866,Exchange_Value)+AB866*$R866*SUMIF(Lists!$E$2:$E$133,'Quarterly Information'!$Q866,Exchange_Value)+AB866*$T866*SUMIF(Lists!$E$2:$E$133,'Quarterly Information'!$S866,Exchange_Value))/1000,AB866*SUMIF(Lists!$E$2:$E$133,$I866,Exchange_Value)/1000),1)</f>
        <v>0</v>
      </c>
      <c r="CF866" s="218">
        <f>ROUND(IF($I866="Other HFC Blend",(AC866*$L866*SUMIF(Lists!$E$2:$E$133,'Quarterly Information'!$K866,Exchange_Value)+AC866*$N866*SUMIF(Lists!$E$2:$E$133,'Quarterly Information'!$M866,Exchange_Value)+AC866*$P866*SUMIF(Lists!$E$2:$E$133,'Quarterly Information'!$O866,Exchange_Value)+AC866*$R866*SUMIF(Lists!$E$2:$E$133,'Quarterly Information'!$Q866,Exchange_Value)+AC866*$T866*SUMIF(Lists!$E$2:$E$133,'Quarterly Information'!$S866,Exchange_Value))/1000,AC866*SUMIF(Lists!$E$2:$E$133,$I866,Exchange_Value)/1000),1)</f>
        <v>0</v>
      </c>
      <c r="CG866" s="218">
        <f>ROUND(IF($I866="Other HFC Blend",(AD866*$L866*SUMIF(Lists!$E$2:$E$133,'Quarterly Information'!$K866,Exchange_Value)+AD866*$N866*SUMIF(Lists!$E$2:$E$133,'Quarterly Information'!$M866,Exchange_Value)+AD866*$P866*SUMIF(Lists!$E$2:$E$133,'Quarterly Information'!$O866,Exchange_Value)+AD866*$R866*SUMIF(Lists!$E$2:$E$133,'Quarterly Information'!$Q866,Exchange_Value)+AD866*$T866*SUMIF(Lists!$E$2:$E$133,'Quarterly Information'!$S866,Exchange_Value))/1000,AD866*SUMIF(Lists!$E$2:$E$133,$I866,Exchange_Value)/1000),1)</f>
        <v>0</v>
      </c>
      <c r="CH866" s="218">
        <f>ROUND(IF($I866="Other HFC Blend",(AE866*$L866*SUMIF(Lists!$E$2:$E$133,'Quarterly Information'!$K866,Exchange_Value)+AE866*$N866*SUMIF(Lists!$E$2:$E$133,'Quarterly Information'!$M866,Exchange_Value)+AE866*$P866*SUMIF(Lists!$E$2:$E$133,'Quarterly Information'!$O866,Exchange_Value)+AE866*$R866*SUMIF(Lists!$E$2:$E$133,'Quarterly Information'!$Q866,Exchange_Value)+AE866*$T866*SUMIF(Lists!$E$2:$E$133,'Quarterly Information'!$S866,Exchange_Value))/1000,AE866*SUMIF(Lists!$E$2:$E$133,$I866,Exchange_Value)/1000),1)</f>
        <v>0</v>
      </c>
      <c r="CI866" s="218">
        <f>ROUND(IF($I866="Other HFC Blend",(AF866*$L866*SUMIF(Lists!$E$2:$E$133,'Quarterly Information'!$K866,Exchange_Value)+AF866*$N866*SUMIF(Lists!$E$2:$E$133,'Quarterly Information'!$M866,Exchange_Value)+AF866*$P866*SUMIF(Lists!$E$2:$E$133,'Quarterly Information'!$O866,Exchange_Value)+AF866*$R866*SUMIF(Lists!$E$2:$E$133,'Quarterly Information'!$Q866,Exchange_Value)+AF866*$T866*SUMIF(Lists!$E$2:$E$133,'Quarterly Information'!$S866,Exchange_Value))/1000,AF866*SUMIF(Lists!$E$2:$E$133,$I866,Exchange_Value)/1000),1)</f>
        <v>0</v>
      </c>
    </row>
    <row r="867" spans="1:87" ht="14" x14ac:dyDescent="0.25">
      <c r="A867" s="39">
        <v>825</v>
      </c>
      <c r="B867" s="90" t="str">
        <f t="shared" si="557"/>
        <v/>
      </c>
      <c r="C867" s="159"/>
      <c r="D867" s="91"/>
      <c r="E867" s="174"/>
      <c r="F867" s="92"/>
      <c r="G867" s="93"/>
      <c r="H867" s="94"/>
      <c r="I867" s="92"/>
      <c r="J867" s="200"/>
      <c r="K867" s="210"/>
      <c r="L867" s="95"/>
      <c r="M867" s="92"/>
      <c r="N867" s="95"/>
      <c r="O867" s="92"/>
      <c r="P867" s="95"/>
      <c r="Q867" s="128"/>
      <c r="R867" s="95"/>
      <c r="S867" s="128"/>
      <c r="T867" s="211"/>
      <c r="U867" s="203"/>
      <c r="V867" s="92"/>
      <c r="W867" s="96"/>
      <c r="X867" s="92"/>
      <c r="Y867" s="220"/>
      <c r="Z867" s="226"/>
      <c r="AA867" s="165"/>
      <c r="AB867" s="165"/>
      <c r="AC867" s="165"/>
      <c r="AD867" s="165"/>
      <c r="AE867" s="165"/>
      <c r="AF867" s="168"/>
      <c r="AG867"/>
      <c r="AH867" s="107">
        <f t="shared" si="559"/>
        <v>0</v>
      </c>
      <c r="AI867" s="107">
        <f t="shared" si="560"/>
        <v>0</v>
      </c>
      <c r="AJ867" s="107">
        <f t="shared" si="561"/>
        <v>0</v>
      </c>
      <c r="AK867" s="107">
        <f t="shared" si="562"/>
        <v>0</v>
      </c>
      <c r="AL867" s="107">
        <f t="shared" si="563"/>
        <v>0</v>
      </c>
      <c r="AM867" s="107">
        <f t="shared" si="558"/>
        <v>0</v>
      </c>
      <c r="AO867" s="161" t="e">
        <f t="shared" si="564"/>
        <v>#DIV/0!</v>
      </c>
      <c r="AP867" s="161" t="e">
        <f t="shared" si="565"/>
        <v>#DIV/0!</v>
      </c>
      <c r="AQ867" s="161" t="e">
        <f t="shared" si="566"/>
        <v>#DIV/0!</v>
      </c>
      <c r="AR867" s="161" t="e">
        <f t="shared" si="567"/>
        <v>#DIV/0!</v>
      </c>
      <c r="AS867" s="161" t="e">
        <f t="shared" si="568"/>
        <v>#DIV/0!</v>
      </c>
      <c r="AT867" s="107">
        <f t="shared" si="569"/>
        <v>0</v>
      </c>
      <c r="AU867" s="161" t="e">
        <f t="shared" si="570"/>
        <v>#DIV/0!</v>
      </c>
      <c r="AV867" s="161" t="e">
        <f t="shared" si="571"/>
        <v>#DIV/0!</v>
      </c>
      <c r="AW867" s="161" t="e">
        <f t="shared" si="572"/>
        <v>#DIV/0!</v>
      </c>
      <c r="AX867" s="161" t="e">
        <f t="shared" si="573"/>
        <v>#DIV/0!</v>
      </c>
      <c r="AY867" s="161" t="e">
        <f t="shared" si="574"/>
        <v>#DIV/0!</v>
      </c>
      <c r="AZ867" s="107">
        <f t="shared" si="575"/>
        <v>0</v>
      </c>
      <c r="BA867" s="161" t="e">
        <f t="shared" si="576"/>
        <v>#DIV/0!</v>
      </c>
      <c r="BB867" s="161" t="e">
        <f t="shared" si="577"/>
        <v>#DIV/0!</v>
      </c>
      <c r="BC867" s="161" t="e">
        <f t="shared" si="578"/>
        <v>#DIV/0!</v>
      </c>
      <c r="BD867" s="161" t="e">
        <f t="shared" si="579"/>
        <v>#DIV/0!</v>
      </c>
      <c r="BE867" s="161" t="e">
        <f t="shared" si="580"/>
        <v>#DIV/0!</v>
      </c>
      <c r="BF867" s="107">
        <f t="shared" si="581"/>
        <v>0</v>
      </c>
      <c r="BG867" s="161" t="e">
        <f t="shared" si="582"/>
        <v>#DIV/0!</v>
      </c>
      <c r="BH867" s="161" t="e">
        <f t="shared" si="583"/>
        <v>#DIV/0!</v>
      </c>
      <c r="BI867" s="161" t="e">
        <f t="shared" si="584"/>
        <v>#DIV/0!</v>
      </c>
      <c r="BJ867" s="161" t="e">
        <f t="shared" si="585"/>
        <v>#DIV/0!</v>
      </c>
      <c r="BK867" s="161" t="e">
        <f t="shared" si="586"/>
        <v>#DIV/0!</v>
      </c>
      <c r="BL867" s="107">
        <f t="shared" si="587"/>
        <v>0</v>
      </c>
      <c r="BM867" s="161" t="e">
        <f t="shared" si="588"/>
        <v>#DIV/0!</v>
      </c>
      <c r="BN867" s="161" t="e">
        <f t="shared" si="589"/>
        <v>#DIV/0!</v>
      </c>
      <c r="BO867" s="161" t="e">
        <f t="shared" si="590"/>
        <v>#DIV/0!</v>
      </c>
      <c r="BP867" s="161" t="e">
        <f t="shared" si="591"/>
        <v>#DIV/0!</v>
      </c>
      <c r="BQ867" s="161" t="e">
        <f t="shared" si="592"/>
        <v>#DIV/0!</v>
      </c>
      <c r="BR867" s="107">
        <f t="shared" si="593"/>
        <v>0</v>
      </c>
      <c r="BS867" s="161" t="e">
        <f t="shared" si="594"/>
        <v>#DIV/0!</v>
      </c>
      <c r="BT867" s="161" t="e">
        <f t="shared" si="595"/>
        <v>#DIV/0!</v>
      </c>
      <c r="BU867" s="161" t="e">
        <f t="shared" si="596"/>
        <v>#DIV/0!</v>
      </c>
      <c r="BV867" s="161" t="e">
        <f t="shared" si="597"/>
        <v>#DIV/0!</v>
      </c>
      <c r="BW867" s="161" t="e">
        <f t="shared" si="598"/>
        <v>#DIV/0!</v>
      </c>
      <c r="BX867" s="107">
        <f t="shared" si="599"/>
        <v>0</v>
      </c>
      <c r="BZ867" s="40" t="e">
        <f>VLOOKUP(I867,Lists!$D$2:$D$19,1,FALSE)</f>
        <v>#N/A</v>
      </c>
      <c r="CA867" s="40" t="e">
        <f>VLOOKUP($I867,Blends!$B$2:$B$115,1,FALSE)</f>
        <v>#N/A</v>
      </c>
      <c r="CC867" s="218">
        <f>ROUND(IF($I867="Other HFC Blend",(Z867*$L867*SUMIF(Lists!$E$2:$E$133,'Quarterly Information'!$K867,Exchange_Value)+Z867*$N867*SUMIF(Lists!$E$2:$E$133,'Quarterly Information'!$M867,Exchange_Value)+Z867*$P867*SUMIF(Lists!$E$2:$E$133,'Quarterly Information'!$O867,Exchange_Value)+Z867*$R867*SUMIF(Lists!$E$2:$E$133,'Quarterly Information'!$Q867,Exchange_Value)+Z867*$T867*SUMIF(Lists!$E$2:$E$133,'Quarterly Information'!$S867,Exchange_Value))/1000,Z867*SUMIF(Lists!$E$2:$E$133,$I867,Exchange_Value)/1000),1)</f>
        <v>0</v>
      </c>
      <c r="CD867" s="218">
        <f>ROUND(IF($I867="Other HFC Blend",(AA867*$L867*SUMIF(Lists!$E$2:$E$133,'Quarterly Information'!$K867,Exchange_Value)+AA867*$N867*SUMIF(Lists!$E$2:$E$133,'Quarterly Information'!$M867,Exchange_Value)+AA867*$P867*SUMIF(Lists!$E$2:$E$133,'Quarterly Information'!$O867,Exchange_Value)+AA867*$R867*SUMIF(Lists!$E$2:$E$133,'Quarterly Information'!$Q867,Exchange_Value)+AA867*$T867*SUMIF(Lists!$E$2:$E$133,'Quarterly Information'!$S867,Exchange_Value))/1000,AA867*SUMIF(Lists!$E$2:$E$133,$I867,Exchange_Value)/1000),1)</f>
        <v>0</v>
      </c>
      <c r="CE867" s="218">
        <f>ROUND(IF($I867="Other HFC Blend",(AB867*$L867*SUMIF(Lists!$E$2:$E$133,'Quarterly Information'!$K867,Exchange_Value)+AB867*$N867*SUMIF(Lists!$E$2:$E$133,'Quarterly Information'!$M867,Exchange_Value)+AB867*$P867*SUMIF(Lists!$E$2:$E$133,'Quarterly Information'!$O867,Exchange_Value)+AB867*$R867*SUMIF(Lists!$E$2:$E$133,'Quarterly Information'!$Q867,Exchange_Value)+AB867*$T867*SUMIF(Lists!$E$2:$E$133,'Quarterly Information'!$S867,Exchange_Value))/1000,AB867*SUMIF(Lists!$E$2:$E$133,$I867,Exchange_Value)/1000),1)</f>
        <v>0</v>
      </c>
      <c r="CF867" s="218">
        <f>ROUND(IF($I867="Other HFC Blend",(AC867*$L867*SUMIF(Lists!$E$2:$E$133,'Quarterly Information'!$K867,Exchange_Value)+AC867*$N867*SUMIF(Lists!$E$2:$E$133,'Quarterly Information'!$M867,Exchange_Value)+AC867*$P867*SUMIF(Lists!$E$2:$E$133,'Quarterly Information'!$O867,Exchange_Value)+AC867*$R867*SUMIF(Lists!$E$2:$E$133,'Quarterly Information'!$Q867,Exchange_Value)+AC867*$T867*SUMIF(Lists!$E$2:$E$133,'Quarterly Information'!$S867,Exchange_Value))/1000,AC867*SUMIF(Lists!$E$2:$E$133,$I867,Exchange_Value)/1000),1)</f>
        <v>0</v>
      </c>
      <c r="CG867" s="218">
        <f>ROUND(IF($I867="Other HFC Blend",(AD867*$L867*SUMIF(Lists!$E$2:$E$133,'Quarterly Information'!$K867,Exchange_Value)+AD867*$N867*SUMIF(Lists!$E$2:$E$133,'Quarterly Information'!$M867,Exchange_Value)+AD867*$P867*SUMIF(Lists!$E$2:$E$133,'Quarterly Information'!$O867,Exchange_Value)+AD867*$R867*SUMIF(Lists!$E$2:$E$133,'Quarterly Information'!$Q867,Exchange_Value)+AD867*$T867*SUMIF(Lists!$E$2:$E$133,'Quarterly Information'!$S867,Exchange_Value))/1000,AD867*SUMIF(Lists!$E$2:$E$133,$I867,Exchange_Value)/1000),1)</f>
        <v>0</v>
      </c>
      <c r="CH867" s="218">
        <f>ROUND(IF($I867="Other HFC Blend",(AE867*$L867*SUMIF(Lists!$E$2:$E$133,'Quarterly Information'!$K867,Exchange_Value)+AE867*$N867*SUMIF(Lists!$E$2:$E$133,'Quarterly Information'!$M867,Exchange_Value)+AE867*$P867*SUMIF(Lists!$E$2:$E$133,'Quarterly Information'!$O867,Exchange_Value)+AE867*$R867*SUMIF(Lists!$E$2:$E$133,'Quarterly Information'!$Q867,Exchange_Value)+AE867*$T867*SUMIF(Lists!$E$2:$E$133,'Quarterly Information'!$S867,Exchange_Value))/1000,AE867*SUMIF(Lists!$E$2:$E$133,$I867,Exchange_Value)/1000),1)</f>
        <v>0</v>
      </c>
      <c r="CI867" s="218">
        <f>ROUND(IF($I867="Other HFC Blend",(AF867*$L867*SUMIF(Lists!$E$2:$E$133,'Quarterly Information'!$K867,Exchange_Value)+AF867*$N867*SUMIF(Lists!$E$2:$E$133,'Quarterly Information'!$M867,Exchange_Value)+AF867*$P867*SUMIF(Lists!$E$2:$E$133,'Quarterly Information'!$O867,Exchange_Value)+AF867*$R867*SUMIF(Lists!$E$2:$E$133,'Quarterly Information'!$Q867,Exchange_Value)+AF867*$T867*SUMIF(Lists!$E$2:$E$133,'Quarterly Information'!$S867,Exchange_Value))/1000,AF867*SUMIF(Lists!$E$2:$E$133,$I867,Exchange_Value)/1000),1)</f>
        <v>0</v>
      </c>
    </row>
    <row r="868" spans="1:87" ht="14" x14ac:dyDescent="0.25">
      <c r="A868" s="39">
        <v>826</v>
      </c>
      <c r="B868" s="90" t="str">
        <f t="shared" si="557"/>
        <v/>
      </c>
      <c r="C868" s="159"/>
      <c r="D868" s="91"/>
      <c r="E868" s="174"/>
      <c r="F868" s="92"/>
      <c r="G868" s="93"/>
      <c r="H868" s="94"/>
      <c r="I868" s="92"/>
      <c r="J868" s="200"/>
      <c r="K868" s="210"/>
      <c r="L868" s="95"/>
      <c r="M868" s="92"/>
      <c r="N868" s="95"/>
      <c r="O868" s="92"/>
      <c r="P868" s="95"/>
      <c r="Q868" s="128"/>
      <c r="R868" s="95"/>
      <c r="S868" s="128"/>
      <c r="T868" s="211"/>
      <c r="U868" s="203"/>
      <c r="V868" s="92"/>
      <c r="W868" s="96"/>
      <c r="X868" s="92"/>
      <c r="Y868" s="220"/>
      <c r="Z868" s="226"/>
      <c r="AA868" s="165"/>
      <c r="AB868" s="165"/>
      <c r="AC868" s="165"/>
      <c r="AD868" s="165"/>
      <c r="AE868" s="165"/>
      <c r="AF868" s="168"/>
      <c r="AG868"/>
      <c r="AH868" s="107">
        <f t="shared" si="559"/>
        <v>0</v>
      </c>
      <c r="AI868" s="107">
        <f t="shared" si="560"/>
        <v>0</v>
      </c>
      <c r="AJ868" s="107">
        <f t="shared" si="561"/>
        <v>0</v>
      </c>
      <c r="AK868" s="107">
        <f t="shared" si="562"/>
        <v>0</v>
      </c>
      <c r="AL868" s="107">
        <f t="shared" si="563"/>
        <v>0</v>
      </c>
      <c r="AM868" s="107">
        <f t="shared" si="558"/>
        <v>0</v>
      </c>
      <c r="AO868" s="161" t="e">
        <f t="shared" si="564"/>
        <v>#DIV/0!</v>
      </c>
      <c r="AP868" s="161" t="e">
        <f t="shared" si="565"/>
        <v>#DIV/0!</v>
      </c>
      <c r="AQ868" s="161" t="e">
        <f t="shared" si="566"/>
        <v>#DIV/0!</v>
      </c>
      <c r="AR868" s="161" t="e">
        <f t="shared" si="567"/>
        <v>#DIV/0!</v>
      </c>
      <c r="AS868" s="161" t="e">
        <f t="shared" si="568"/>
        <v>#DIV/0!</v>
      </c>
      <c r="AT868" s="107">
        <f t="shared" si="569"/>
        <v>0</v>
      </c>
      <c r="AU868" s="161" t="e">
        <f t="shared" si="570"/>
        <v>#DIV/0!</v>
      </c>
      <c r="AV868" s="161" t="e">
        <f t="shared" si="571"/>
        <v>#DIV/0!</v>
      </c>
      <c r="AW868" s="161" t="e">
        <f t="shared" si="572"/>
        <v>#DIV/0!</v>
      </c>
      <c r="AX868" s="161" t="e">
        <f t="shared" si="573"/>
        <v>#DIV/0!</v>
      </c>
      <c r="AY868" s="161" t="e">
        <f t="shared" si="574"/>
        <v>#DIV/0!</v>
      </c>
      <c r="AZ868" s="107">
        <f t="shared" si="575"/>
        <v>0</v>
      </c>
      <c r="BA868" s="161" t="e">
        <f t="shared" si="576"/>
        <v>#DIV/0!</v>
      </c>
      <c r="BB868" s="161" t="e">
        <f t="shared" si="577"/>
        <v>#DIV/0!</v>
      </c>
      <c r="BC868" s="161" t="e">
        <f t="shared" si="578"/>
        <v>#DIV/0!</v>
      </c>
      <c r="BD868" s="161" t="e">
        <f t="shared" si="579"/>
        <v>#DIV/0!</v>
      </c>
      <c r="BE868" s="161" t="e">
        <f t="shared" si="580"/>
        <v>#DIV/0!</v>
      </c>
      <c r="BF868" s="107">
        <f t="shared" si="581"/>
        <v>0</v>
      </c>
      <c r="BG868" s="161" t="e">
        <f t="shared" si="582"/>
        <v>#DIV/0!</v>
      </c>
      <c r="BH868" s="161" t="e">
        <f t="shared" si="583"/>
        <v>#DIV/0!</v>
      </c>
      <c r="BI868" s="161" t="e">
        <f t="shared" si="584"/>
        <v>#DIV/0!</v>
      </c>
      <c r="BJ868" s="161" t="e">
        <f t="shared" si="585"/>
        <v>#DIV/0!</v>
      </c>
      <c r="BK868" s="161" t="e">
        <f t="shared" si="586"/>
        <v>#DIV/0!</v>
      </c>
      <c r="BL868" s="107">
        <f t="shared" si="587"/>
        <v>0</v>
      </c>
      <c r="BM868" s="161" t="e">
        <f t="shared" si="588"/>
        <v>#DIV/0!</v>
      </c>
      <c r="BN868" s="161" t="e">
        <f t="shared" si="589"/>
        <v>#DIV/0!</v>
      </c>
      <c r="BO868" s="161" t="e">
        <f t="shared" si="590"/>
        <v>#DIV/0!</v>
      </c>
      <c r="BP868" s="161" t="e">
        <f t="shared" si="591"/>
        <v>#DIV/0!</v>
      </c>
      <c r="BQ868" s="161" t="e">
        <f t="shared" si="592"/>
        <v>#DIV/0!</v>
      </c>
      <c r="BR868" s="107">
        <f t="shared" si="593"/>
        <v>0</v>
      </c>
      <c r="BS868" s="161" t="e">
        <f t="shared" si="594"/>
        <v>#DIV/0!</v>
      </c>
      <c r="BT868" s="161" t="e">
        <f t="shared" si="595"/>
        <v>#DIV/0!</v>
      </c>
      <c r="BU868" s="161" t="e">
        <f t="shared" si="596"/>
        <v>#DIV/0!</v>
      </c>
      <c r="BV868" s="161" t="e">
        <f t="shared" si="597"/>
        <v>#DIV/0!</v>
      </c>
      <c r="BW868" s="161" t="e">
        <f t="shared" si="598"/>
        <v>#DIV/0!</v>
      </c>
      <c r="BX868" s="107">
        <f t="shared" si="599"/>
        <v>0</v>
      </c>
      <c r="BZ868" s="40" t="e">
        <f>VLOOKUP(I868,Lists!$D$2:$D$19,1,FALSE)</f>
        <v>#N/A</v>
      </c>
      <c r="CA868" s="40" t="e">
        <f>VLOOKUP($I868,Blends!$B$2:$B$115,1,FALSE)</f>
        <v>#N/A</v>
      </c>
      <c r="CC868" s="218">
        <f>ROUND(IF($I868="Other HFC Blend",(Z868*$L868*SUMIF(Lists!$E$2:$E$133,'Quarterly Information'!$K868,Exchange_Value)+Z868*$N868*SUMIF(Lists!$E$2:$E$133,'Quarterly Information'!$M868,Exchange_Value)+Z868*$P868*SUMIF(Lists!$E$2:$E$133,'Quarterly Information'!$O868,Exchange_Value)+Z868*$R868*SUMIF(Lists!$E$2:$E$133,'Quarterly Information'!$Q868,Exchange_Value)+Z868*$T868*SUMIF(Lists!$E$2:$E$133,'Quarterly Information'!$S868,Exchange_Value))/1000,Z868*SUMIF(Lists!$E$2:$E$133,$I868,Exchange_Value)/1000),1)</f>
        <v>0</v>
      </c>
      <c r="CD868" s="218">
        <f>ROUND(IF($I868="Other HFC Blend",(AA868*$L868*SUMIF(Lists!$E$2:$E$133,'Quarterly Information'!$K868,Exchange_Value)+AA868*$N868*SUMIF(Lists!$E$2:$E$133,'Quarterly Information'!$M868,Exchange_Value)+AA868*$P868*SUMIF(Lists!$E$2:$E$133,'Quarterly Information'!$O868,Exchange_Value)+AA868*$R868*SUMIF(Lists!$E$2:$E$133,'Quarterly Information'!$Q868,Exchange_Value)+AA868*$T868*SUMIF(Lists!$E$2:$E$133,'Quarterly Information'!$S868,Exchange_Value))/1000,AA868*SUMIF(Lists!$E$2:$E$133,$I868,Exchange_Value)/1000),1)</f>
        <v>0</v>
      </c>
      <c r="CE868" s="218">
        <f>ROUND(IF($I868="Other HFC Blend",(AB868*$L868*SUMIF(Lists!$E$2:$E$133,'Quarterly Information'!$K868,Exchange_Value)+AB868*$N868*SUMIF(Lists!$E$2:$E$133,'Quarterly Information'!$M868,Exchange_Value)+AB868*$P868*SUMIF(Lists!$E$2:$E$133,'Quarterly Information'!$O868,Exchange_Value)+AB868*$R868*SUMIF(Lists!$E$2:$E$133,'Quarterly Information'!$Q868,Exchange_Value)+AB868*$T868*SUMIF(Lists!$E$2:$E$133,'Quarterly Information'!$S868,Exchange_Value))/1000,AB868*SUMIF(Lists!$E$2:$E$133,$I868,Exchange_Value)/1000),1)</f>
        <v>0</v>
      </c>
      <c r="CF868" s="218">
        <f>ROUND(IF($I868="Other HFC Blend",(AC868*$L868*SUMIF(Lists!$E$2:$E$133,'Quarterly Information'!$K868,Exchange_Value)+AC868*$N868*SUMIF(Lists!$E$2:$E$133,'Quarterly Information'!$M868,Exchange_Value)+AC868*$P868*SUMIF(Lists!$E$2:$E$133,'Quarterly Information'!$O868,Exchange_Value)+AC868*$R868*SUMIF(Lists!$E$2:$E$133,'Quarterly Information'!$Q868,Exchange_Value)+AC868*$T868*SUMIF(Lists!$E$2:$E$133,'Quarterly Information'!$S868,Exchange_Value))/1000,AC868*SUMIF(Lists!$E$2:$E$133,$I868,Exchange_Value)/1000),1)</f>
        <v>0</v>
      </c>
      <c r="CG868" s="218">
        <f>ROUND(IF($I868="Other HFC Blend",(AD868*$L868*SUMIF(Lists!$E$2:$E$133,'Quarterly Information'!$K868,Exchange_Value)+AD868*$N868*SUMIF(Lists!$E$2:$E$133,'Quarterly Information'!$M868,Exchange_Value)+AD868*$P868*SUMIF(Lists!$E$2:$E$133,'Quarterly Information'!$O868,Exchange_Value)+AD868*$R868*SUMIF(Lists!$E$2:$E$133,'Quarterly Information'!$Q868,Exchange_Value)+AD868*$T868*SUMIF(Lists!$E$2:$E$133,'Quarterly Information'!$S868,Exchange_Value))/1000,AD868*SUMIF(Lists!$E$2:$E$133,$I868,Exchange_Value)/1000),1)</f>
        <v>0</v>
      </c>
      <c r="CH868" s="218">
        <f>ROUND(IF($I868="Other HFC Blend",(AE868*$L868*SUMIF(Lists!$E$2:$E$133,'Quarterly Information'!$K868,Exchange_Value)+AE868*$N868*SUMIF(Lists!$E$2:$E$133,'Quarterly Information'!$M868,Exchange_Value)+AE868*$P868*SUMIF(Lists!$E$2:$E$133,'Quarterly Information'!$O868,Exchange_Value)+AE868*$R868*SUMIF(Lists!$E$2:$E$133,'Quarterly Information'!$Q868,Exchange_Value)+AE868*$T868*SUMIF(Lists!$E$2:$E$133,'Quarterly Information'!$S868,Exchange_Value))/1000,AE868*SUMIF(Lists!$E$2:$E$133,$I868,Exchange_Value)/1000),1)</f>
        <v>0</v>
      </c>
      <c r="CI868" s="218">
        <f>ROUND(IF($I868="Other HFC Blend",(AF868*$L868*SUMIF(Lists!$E$2:$E$133,'Quarterly Information'!$K868,Exchange_Value)+AF868*$N868*SUMIF(Lists!$E$2:$E$133,'Quarterly Information'!$M868,Exchange_Value)+AF868*$P868*SUMIF(Lists!$E$2:$E$133,'Quarterly Information'!$O868,Exchange_Value)+AF868*$R868*SUMIF(Lists!$E$2:$E$133,'Quarterly Information'!$Q868,Exchange_Value)+AF868*$T868*SUMIF(Lists!$E$2:$E$133,'Quarterly Information'!$S868,Exchange_Value))/1000,AF868*SUMIF(Lists!$E$2:$E$133,$I868,Exchange_Value)/1000),1)</f>
        <v>0</v>
      </c>
    </row>
    <row r="869" spans="1:87" ht="14" x14ac:dyDescent="0.25">
      <c r="A869" s="39">
        <v>827</v>
      </c>
      <c r="B869" s="90" t="str">
        <f t="shared" si="557"/>
        <v/>
      </c>
      <c r="C869" s="159"/>
      <c r="D869" s="91"/>
      <c r="E869" s="174"/>
      <c r="F869" s="92"/>
      <c r="G869" s="93"/>
      <c r="H869" s="94"/>
      <c r="I869" s="92"/>
      <c r="J869" s="200"/>
      <c r="K869" s="210"/>
      <c r="L869" s="95"/>
      <c r="M869" s="92"/>
      <c r="N869" s="95"/>
      <c r="O869" s="92"/>
      <c r="P869" s="95"/>
      <c r="Q869" s="128"/>
      <c r="R869" s="95"/>
      <c r="S869" s="128"/>
      <c r="T869" s="211"/>
      <c r="U869" s="203"/>
      <c r="V869" s="92"/>
      <c r="W869" s="96"/>
      <c r="X869" s="92"/>
      <c r="Y869" s="220"/>
      <c r="Z869" s="226"/>
      <c r="AA869" s="165"/>
      <c r="AB869" s="165"/>
      <c r="AC869" s="165"/>
      <c r="AD869" s="165"/>
      <c r="AE869" s="165"/>
      <c r="AF869" s="168"/>
      <c r="AG869"/>
      <c r="AH869" s="107">
        <f t="shared" si="559"/>
        <v>0</v>
      </c>
      <c r="AI869" s="107">
        <f t="shared" si="560"/>
        <v>0</v>
      </c>
      <c r="AJ869" s="107">
        <f t="shared" si="561"/>
        <v>0</v>
      </c>
      <c r="AK869" s="107">
        <f t="shared" si="562"/>
        <v>0</v>
      </c>
      <c r="AL869" s="107">
        <f t="shared" si="563"/>
        <v>0</v>
      </c>
      <c r="AM869" s="107">
        <f t="shared" si="558"/>
        <v>0</v>
      </c>
      <c r="AO869" s="161" t="e">
        <f t="shared" si="564"/>
        <v>#DIV/0!</v>
      </c>
      <c r="AP869" s="161" t="e">
        <f t="shared" si="565"/>
        <v>#DIV/0!</v>
      </c>
      <c r="AQ869" s="161" t="e">
        <f t="shared" si="566"/>
        <v>#DIV/0!</v>
      </c>
      <c r="AR869" s="161" t="e">
        <f t="shared" si="567"/>
        <v>#DIV/0!</v>
      </c>
      <c r="AS869" s="161" t="e">
        <f t="shared" si="568"/>
        <v>#DIV/0!</v>
      </c>
      <c r="AT869" s="107">
        <f t="shared" si="569"/>
        <v>0</v>
      </c>
      <c r="AU869" s="161" t="e">
        <f t="shared" si="570"/>
        <v>#DIV/0!</v>
      </c>
      <c r="AV869" s="161" t="e">
        <f t="shared" si="571"/>
        <v>#DIV/0!</v>
      </c>
      <c r="AW869" s="161" t="e">
        <f t="shared" si="572"/>
        <v>#DIV/0!</v>
      </c>
      <c r="AX869" s="161" t="e">
        <f t="shared" si="573"/>
        <v>#DIV/0!</v>
      </c>
      <c r="AY869" s="161" t="e">
        <f t="shared" si="574"/>
        <v>#DIV/0!</v>
      </c>
      <c r="AZ869" s="107">
        <f t="shared" si="575"/>
        <v>0</v>
      </c>
      <c r="BA869" s="161" t="e">
        <f t="shared" si="576"/>
        <v>#DIV/0!</v>
      </c>
      <c r="BB869" s="161" t="e">
        <f t="shared" si="577"/>
        <v>#DIV/0!</v>
      </c>
      <c r="BC869" s="161" t="e">
        <f t="shared" si="578"/>
        <v>#DIV/0!</v>
      </c>
      <c r="BD869" s="161" t="e">
        <f t="shared" si="579"/>
        <v>#DIV/0!</v>
      </c>
      <c r="BE869" s="161" t="e">
        <f t="shared" si="580"/>
        <v>#DIV/0!</v>
      </c>
      <c r="BF869" s="107">
        <f t="shared" si="581"/>
        <v>0</v>
      </c>
      <c r="BG869" s="161" t="e">
        <f t="shared" si="582"/>
        <v>#DIV/0!</v>
      </c>
      <c r="BH869" s="161" t="e">
        <f t="shared" si="583"/>
        <v>#DIV/0!</v>
      </c>
      <c r="BI869" s="161" t="e">
        <f t="shared" si="584"/>
        <v>#DIV/0!</v>
      </c>
      <c r="BJ869" s="161" t="e">
        <f t="shared" si="585"/>
        <v>#DIV/0!</v>
      </c>
      <c r="BK869" s="161" t="e">
        <f t="shared" si="586"/>
        <v>#DIV/0!</v>
      </c>
      <c r="BL869" s="107">
        <f t="shared" si="587"/>
        <v>0</v>
      </c>
      <c r="BM869" s="161" t="e">
        <f t="shared" si="588"/>
        <v>#DIV/0!</v>
      </c>
      <c r="BN869" s="161" t="e">
        <f t="shared" si="589"/>
        <v>#DIV/0!</v>
      </c>
      <c r="BO869" s="161" t="e">
        <f t="shared" si="590"/>
        <v>#DIV/0!</v>
      </c>
      <c r="BP869" s="161" t="e">
        <f t="shared" si="591"/>
        <v>#DIV/0!</v>
      </c>
      <c r="BQ869" s="161" t="e">
        <f t="shared" si="592"/>
        <v>#DIV/0!</v>
      </c>
      <c r="BR869" s="107">
        <f t="shared" si="593"/>
        <v>0</v>
      </c>
      <c r="BS869" s="161" t="e">
        <f t="shared" si="594"/>
        <v>#DIV/0!</v>
      </c>
      <c r="BT869" s="161" t="e">
        <f t="shared" si="595"/>
        <v>#DIV/0!</v>
      </c>
      <c r="BU869" s="161" t="e">
        <f t="shared" si="596"/>
        <v>#DIV/0!</v>
      </c>
      <c r="BV869" s="161" t="e">
        <f t="shared" si="597"/>
        <v>#DIV/0!</v>
      </c>
      <c r="BW869" s="161" t="e">
        <f t="shared" si="598"/>
        <v>#DIV/0!</v>
      </c>
      <c r="BX869" s="107">
        <f t="shared" si="599"/>
        <v>0</v>
      </c>
      <c r="BZ869" s="40" t="e">
        <f>VLOOKUP(I869,Lists!$D$2:$D$19,1,FALSE)</f>
        <v>#N/A</v>
      </c>
      <c r="CA869" s="40" t="e">
        <f>VLOOKUP($I869,Blends!$B$2:$B$115,1,FALSE)</f>
        <v>#N/A</v>
      </c>
      <c r="CC869" s="218">
        <f>ROUND(IF($I869="Other HFC Blend",(Z869*$L869*SUMIF(Lists!$E$2:$E$133,'Quarterly Information'!$K869,Exchange_Value)+Z869*$N869*SUMIF(Lists!$E$2:$E$133,'Quarterly Information'!$M869,Exchange_Value)+Z869*$P869*SUMIF(Lists!$E$2:$E$133,'Quarterly Information'!$O869,Exchange_Value)+Z869*$R869*SUMIF(Lists!$E$2:$E$133,'Quarterly Information'!$Q869,Exchange_Value)+Z869*$T869*SUMIF(Lists!$E$2:$E$133,'Quarterly Information'!$S869,Exchange_Value))/1000,Z869*SUMIF(Lists!$E$2:$E$133,$I869,Exchange_Value)/1000),1)</f>
        <v>0</v>
      </c>
      <c r="CD869" s="218">
        <f>ROUND(IF($I869="Other HFC Blend",(AA869*$L869*SUMIF(Lists!$E$2:$E$133,'Quarterly Information'!$K869,Exchange_Value)+AA869*$N869*SUMIF(Lists!$E$2:$E$133,'Quarterly Information'!$M869,Exchange_Value)+AA869*$P869*SUMIF(Lists!$E$2:$E$133,'Quarterly Information'!$O869,Exchange_Value)+AA869*$R869*SUMIF(Lists!$E$2:$E$133,'Quarterly Information'!$Q869,Exchange_Value)+AA869*$T869*SUMIF(Lists!$E$2:$E$133,'Quarterly Information'!$S869,Exchange_Value))/1000,AA869*SUMIF(Lists!$E$2:$E$133,$I869,Exchange_Value)/1000),1)</f>
        <v>0</v>
      </c>
      <c r="CE869" s="218">
        <f>ROUND(IF($I869="Other HFC Blend",(AB869*$L869*SUMIF(Lists!$E$2:$E$133,'Quarterly Information'!$K869,Exchange_Value)+AB869*$N869*SUMIF(Lists!$E$2:$E$133,'Quarterly Information'!$M869,Exchange_Value)+AB869*$P869*SUMIF(Lists!$E$2:$E$133,'Quarterly Information'!$O869,Exchange_Value)+AB869*$R869*SUMIF(Lists!$E$2:$E$133,'Quarterly Information'!$Q869,Exchange_Value)+AB869*$T869*SUMIF(Lists!$E$2:$E$133,'Quarterly Information'!$S869,Exchange_Value))/1000,AB869*SUMIF(Lists!$E$2:$E$133,$I869,Exchange_Value)/1000),1)</f>
        <v>0</v>
      </c>
      <c r="CF869" s="218">
        <f>ROUND(IF($I869="Other HFC Blend",(AC869*$L869*SUMIF(Lists!$E$2:$E$133,'Quarterly Information'!$K869,Exchange_Value)+AC869*$N869*SUMIF(Lists!$E$2:$E$133,'Quarterly Information'!$M869,Exchange_Value)+AC869*$P869*SUMIF(Lists!$E$2:$E$133,'Quarterly Information'!$O869,Exchange_Value)+AC869*$R869*SUMIF(Lists!$E$2:$E$133,'Quarterly Information'!$Q869,Exchange_Value)+AC869*$T869*SUMIF(Lists!$E$2:$E$133,'Quarterly Information'!$S869,Exchange_Value))/1000,AC869*SUMIF(Lists!$E$2:$E$133,$I869,Exchange_Value)/1000),1)</f>
        <v>0</v>
      </c>
      <c r="CG869" s="218">
        <f>ROUND(IF($I869="Other HFC Blend",(AD869*$L869*SUMIF(Lists!$E$2:$E$133,'Quarterly Information'!$K869,Exchange_Value)+AD869*$N869*SUMIF(Lists!$E$2:$E$133,'Quarterly Information'!$M869,Exchange_Value)+AD869*$P869*SUMIF(Lists!$E$2:$E$133,'Quarterly Information'!$O869,Exchange_Value)+AD869*$R869*SUMIF(Lists!$E$2:$E$133,'Quarterly Information'!$Q869,Exchange_Value)+AD869*$T869*SUMIF(Lists!$E$2:$E$133,'Quarterly Information'!$S869,Exchange_Value))/1000,AD869*SUMIF(Lists!$E$2:$E$133,$I869,Exchange_Value)/1000),1)</f>
        <v>0</v>
      </c>
      <c r="CH869" s="218">
        <f>ROUND(IF($I869="Other HFC Blend",(AE869*$L869*SUMIF(Lists!$E$2:$E$133,'Quarterly Information'!$K869,Exchange_Value)+AE869*$N869*SUMIF(Lists!$E$2:$E$133,'Quarterly Information'!$M869,Exchange_Value)+AE869*$P869*SUMIF(Lists!$E$2:$E$133,'Quarterly Information'!$O869,Exchange_Value)+AE869*$R869*SUMIF(Lists!$E$2:$E$133,'Quarterly Information'!$Q869,Exchange_Value)+AE869*$T869*SUMIF(Lists!$E$2:$E$133,'Quarterly Information'!$S869,Exchange_Value))/1000,AE869*SUMIF(Lists!$E$2:$E$133,$I869,Exchange_Value)/1000),1)</f>
        <v>0</v>
      </c>
      <c r="CI869" s="218">
        <f>ROUND(IF($I869="Other HFC Blend",(AF869*$L869*SUMIF(Lists!$E$2:$E$133,'Quarterly Information'!$K869,Exchange_Value)+AF869*$N869*SUMIF(Lists!$E$2:$E$133,'Quarterly Information'!$M869,Exchange_Value)+AF869*$P869*SUMIF(Lists!$E$2:$E$133,'Quarterly Information'!$O869,Exchange_Value)+AF869*$R869*SUMIF(Lists!$E$2:$E$133,'Quarterly Information'!$Q869,Exchange_Value)+AF869*$T869*SUMIF(Lists!$E$2:$E$133,'Quarterly Information'!$S869,Exchange_Value))/1000,AF869*SUMIF(Lists!$E$2:$E$133,$I869,Exchange_Value)/1000),1)</f>
        <v>0</v>
      </c>
    </row>
    <row r="870" spans="1:87" ht="14" x14ac:dyDescent="0.25">
      <c r="A870" s="39">
        <v>828</v>
      </c>
      <c r="B870" s="90" t="str">
        <f t="shared" si="557"/>
        <v/>
      </c>
      <c r="C870" s="159"/>
      <c r="D870" s="91"/>
      <c r="E870" s="174"/>
      <c r="F870" s="92"/>
      <c r="G870" s="93"/>
      <c r="H870" s="94"/>
      <c r="I870" s="92"/>
      <c r="J870" s="200"/>
      <c r="K870" s="210"/>
      <c r="L870" s="95"/>
      <c r="M870" s="92"/>
      <c r="N870" s="95"/>
      <c r="O870" s="92"/>
      <c r="P870" s="95"/>
      <c r="Q870" s="128"/>
      <c r="R870" s="95"/>
      <c r="S870" s="128"/>
      <c r="T870" s="211"/>
      <c r="U870" s="203"/>
      <c r="V870" s="92"/>
      <c r="W870" s="96"/>
      <c r="X870" s="92"/>
      <c r="Y870" s="220"/>
      <c r="Z870" s="226"/>
      <c r="AA870" s="165"/>
      <c r="AB870" s="165"/>
      <c r="AC870" s="165"/>
      <c r="AD870" s="165"/>
      <c r="AE870" s="165"/>
      <c r="AF870" s="168"/>
      <c r="AG870"/>
      <c r="AH870" s="107">
        <f t="shared" si="559"/>
        <v>0</v>
      </c>
      <c r="AI870" s="107">
        <f t="shared" si="560"/>
        <v>0</v>
      </c>
      <c r="AJ870" s="107">
        <f t="shared" si="561"/>
        <v>0</v>
      </c>
      <c r="AK870" s="107">
        <f t="shared" si="562"/>
        <v>0</v>
      </c>
      <c r="AL870" s="107">
        <f t="shared" si="563"/>
        <v>0</v>
      </c>
      <c r="AM870" s="107">
        <f t="shared" si="558"/>
        <v>0</v>
      </c>
      <c r="AO870" s="161" t="e">
        <f t="shared" si="564"/>
        <v>#DIV/0!</v>
      </c>
      <c r="AP870" s="161" t="e">
        <f t="shared" si="565"/>
        <v>#DIV/0!</v>
      </c>
      <c r="AQ870" s="161" t="e">
        <f t="shared" si="566"/>
        <v>#DIV/0!</v>
      </c>
      <c r="AR870" s="161" t="e">
        <f t="shared" si="567"/>
        <v>#DIV/0!</v>
      </c>
      <c r="AS870" s="161" t="e">
        <f t="shared" si="568"/>
        <v>#DIV/0!</v>
      </c>
      <c r="AT870" s="107">
        <f t="shared" si="569"/>
        <v>0</v>
      </c>
      <c r="AU870" s="161" t="e">
        <f t="shared" si="570"/>
        <v>#DIV/0!</v>
      </c>
      <c r="AV870" s="161" t="e">
        <f t="shared" si="571"/>
        <v>#DIV/0!</v>
      </c>
      <c r="AW870" s="161" t="e">
        <f t="shared" si="572"/>
        <v>#DIV/0!</v>
      </c>
      <c r="AX870" s="161" t="e">
        <f t="shared" si="573"/>
        <v>#DIV/0!</v>
      </c>
      <c r="AY870" s="161" t="e">
        <f t="shared" si="574"/>
        <v>#DIV/0!</v>
      </c>
      <c r="AZ870" s="107">
        <f t="shared" si="575"/>
        <v>0</v>
      </c>
      <c r="BA870" s="161" t="e">
        <f t="shared" si="576"/>
        <v>#DIV/0!</v>
      </c>
      <c r="BB870" s="161" t="e">
        <f t="shared" si="577"/>
        <v>#DIV/0!</v>
      </c>
      <c r="BC870" s="161" t="e">
        <f t="shared" si="578"/>
        <v>#DIV/0!</v>
      </c>
      <c r="BD870" s="161" t="e">
        <f t="shared" si="579"/>
        <v>#DIV/0!</v>
      </c>
      <c r="BE870" s="161" t="e">
        <f t="shared" si="580"/>
        <v>#DIV/0!</v>
      </c>
      <c r="BF870" s="107">
        <f t="shared" si="581"/>
        <v>0</v>
      </c>
      <c r="BG870" s="161" t="e">
        <f t="shared" si="582"/>
        <v>#DIV/0!</v>
      </c>
      <c r="BH870" s="161" t="e">
        <f t="shared" si="583"/>
        <v>#DIV/0!</v>
      </c>
      <c r="BI870" s="161" t="e">
        <f t="shared" si="584"/>
        <v>#DIV/0!</v>
      </c>
      <c r="BJ870" s="161" t="e">
        <f t="shared" si="585"/>
        <v>#DIV/0!</v>
      </c>
      <c r="BK870" s="161" t="e">
        <f t="shared" si="586"/>
        <v>#DIV/0!</v>
      </c>
      <c r="BL870" s="107">
        <f t="shared" si="587"/>
        <v>0</v>
      </c>
      <c r="BM870" s="161" t="e">
        <f t="shared" si="588"/>
        <v>#DIV/0!</v>
      </c>
      <c r="BN870" s="161" t="e">
        <f t="shared" si="589"/>
        <v>#DIV/0!</v>
      </c>
      <c r="BO870" s="161" t="e">
        <f t="shared" si="590"/>
        <v>#DIV/0!</v>
      </c>
      <c r="BP870" s="161" t="e">
        <f t="shared" si="591"/>
        <v>#DIV/0!</v>
      </c>
      <c r="BQ870" s="161" t="e">
        <f t="shared" si="592"/>
        <v>#DIV/0!</v>
      </c>
      <c r="BR870" s="107">
        <f t="shared" si="593"/>
        <v>0</v>
      </c>
      <c r="BS870" s="161" t="e">
        <f t="shared" si="594"/>
        <v>#DIV/0!</v>
      </c>
      <c r="BT870" s="161" t="e">
        <f t="shared" si="595"/>
        <v>#DIV/0!</v>
      </c>
      <c r="BU870" s="161" t="e">
        <f t="shared" si="596"/>
        <v>#DIV/0!</v>
      </c>
      <c r="BV870" s="161" t="e">
        <f t="shared" si="597"/>
        <v>#DIV/0!</v>
      </c>
      <c r="BW870" s="161" t="e">
        <f t="shared" si="598"/>
        <v>#DIV/0!</v>
      </c>
      <c r="BX870" s="107">
        <f t="shared" si="599"/>
        <v>0</v>
      </c>
      <c r="BZ870" s="40" t="e">
        <f>VLOOKUP(I870,Lists!$D$2:$D$19,1,FALSE)</f>
        <v>#N/A</v>
      </c>
      <c r="CA870" s="40" t="e">
        <f>VLOOKUP($I870,Blends!$B$2:$B$115,1,FALSE)</f>
        <v>#N/A</v>
      </c>
      <c r="CC870" s="218">
        <f>ROUND(IF($I870="Other HFC Blend",(Z870*$L870*SUMIF(Lists!$E$2:$E$133,'Quarterly Information'!$K870,Exchange_Value)+Z870*$N870*SUMIF(Lists!$E$2:$E$133,'Quarterly Information'!$M870,Exchange_Value)+Z870*$P870*SUMIF(Lists!$E$2:$E$133,'Quarterly Information'!$O870,Exchange_Value)+Z870*$R870*SUMIF(Lists!$E$2:$E$133,'Quarterly Information'!$Q870,Exchange_Value)+Z870*$T870*SUMIF(Lists!$E$2:$E$133,'Quarterly Information'!$S870,Exchange_Value))/1000,Z870*SUMIF(Lists!$E$2:$E$133,$I870,Exchange_Value)/1000),1)</f>
        <v>0</v>
      </c>
      <c r="CD870" s="218">
        <f>ROUND(IF($I870="Other HFC Blend",(AA870*$L870*SUMIF(Lists!$E$2:$E$133,'Quarterly Information'!$K870,Exchange_Value)+AA870*$N870*SUMIF(Lists!$E$2:$E$133,'Quarterly Information'!$M870,Exchange_Value)+AA870*$P870*SUMIF(Lists!$E$2:$E$133,'Quarterly Information'!$O870,Exchange_Value)+AA870*$R870*SUMIF(Lists!$E$2:$E$133,'Quarterly Information'!$Q870,Exchange_Value)+AA870*$T870*SUMIF(Lists!$E$2:$E$133,'Quarterly Information'!$S870,Exchange_Value))/1000,AA870*SUMIF(Lists!$E$2:$E$133,$I870,Exchange_Value)/1000),1)</f>
        <v>0</v>
      </c>
      <c r="CE870" s="218">
        <f>ROUND(IF($I870="Other HFC Blend",(AB870*$L870*SUMIF(Lists!$E$2:$E$133,'Quarterly Information'!$K870,Exchange_Value)+AB870*$N870*SUMIF(Lists!$E$2:$E$133,'Quarterly Information'!$M870,Exchange_Value)+AB870*$P870*SUMIF(Lists!$E$2:$E$133,'Quarterly Information'!$O870,Exchange_Value)+AB870*$R870*SUMIF(Lists!$E$2:$E$133,'Quarterly Information'!$Q870,Exchange_Value)+AB870*$T870*SUMIF(Lists!$E$2:$E$133,'Quarterly Information'!$S870,Exchange_Value))/1000,AB870*SUMIF(Lists!$E$2:$E$133,$I870,Exchange_Value)/1000),1)</f>
        <v>0</v>
      </c>
      <c r="CF870" s="218">
        <f>ROUND(IF($I870="Other HFC Blend",(AC870*$L870*SUMIF(Lists!$E$2:$E$133,'Quarterly Information'!$K870,Exchange_Value)+AC870*$N870*SUMIF(Lists!$E$2:$E$133,'Quarterly Information'!$M870,Exchange_Value)+AC870*$P870*SUMIF(Lists!$E$2:$E$133,'Quarterly Information'!$O870,Exchange_Value)+AC870*$R870*SUMIF(Lists!$E$2:$E$133,'Quarterly Information'!$Q870,Exchange_Value)+AC870*$T870*SUMIF(Lists!$E$2:$E$133,'Quarterly Information'!$S870,Exchange_Value))/1000,AC870*SUMIF(Lists!$E$2:$E$133,$I870,Exchange_Value)/1000),1)</f>
        <v>0</v>
      </c>
      <c r="CG870" s="218">
        <f>ROUND(IF($I870="Other HFC Blend",(AD870*$L870*SUMIF(Lists!$E$2:$E$133,'Quarterly Information'!$K870,Exchange_Value)+AD870*$N870*SUMIF(Lists!$E$2:$E$133,'Quarterly Information'!$M870,Exchange_Value)+AD870*$P870*SUMIF(Lists!$E$2:$E$133,'Quarterly Information'!$O870,Exchange_Value)+AD870*$R870*SUMIF(Lists!$E$2:$E$133,'Quarterly Information'!$Q870,Exchange_Value)+AD870*$T870*SUMIF(Lists!$E$2:$E$133,'Quarterly Information'!$S870,Exchange_Value))/1000,AD870*SUMIF(Lists!$E$2:$E$133,$I870,Exchange_Value)/1000),1)</f>
        <v>0</v>
      </c>
      <c r="CH870" s="218">
        <f>ROUND(IF($I870="Other HFC Blend",(AE870*$L870*SUMIF(Lists!$E$2:$E$133,'Quarterly Information'!$K870,Exchange_Value)+AE870*$N870*SUMIF(Lists!$E$2:$E$133,'Quarterly Information'!$M870,Exchange_Value)+AE870*$P870*SUMIF(Lists!$E$2:$E$133,'Quarterly Information'!$O870,Exchange_Value)+AE870*$R870*SUMIF(Lists!$E$2:$E$133,'Quarterly Information'!$Q870,Exchange_Value)+AE870*$T870*SUMIF(Lists!$E$2:$E$133,'Quarterly Information'!$S870,Exchange_Value))/1000,AE870*SUMIF(Lists!$E$2:$E$133,$I870,Exchange_Value)/1000),1)</f>
        <v>0</v>
      </c>
      <c r="CI870" s="218">
        <f>ROUND(IF($I870="Other HFC Blend",(AF870*$L870*SUMIF(Lists!$E$2:$E$133,'Quarterly Information'!$K870,Exchange_Value)+AF870*$N870*SUMIF(Lists!$E$2:$E$133,'Quarterly Information'!$M870,Exchange_Value)+AF870*$P870*SUMIF(Lists!$E$2:$E$133,'Quarterly Information'!$O870,Exchange_Value)+AF870*$R870*SUMIF(Lists!$E$2:$E$133,'Quarterly Information'!$Q870,Exchange_Value)+AF870*$T870*SUMIF(Lists!$E$2:$E$133,'Quarterly Information'!$S870,Exchange_Value))/1000,AF870*SUMIF(Lists!$E$2:$E$133,$I870,Exchange_Value)/1000),1)</f>
        <v>0</v>
      </c>
    </row>
    <row r="871" spans="1:87" ht="14" x14ac:dyDescent="0.25">
      <c r="A871" s="39">
        <v>829</v>
      </c>
      <c r="B871" s="90" t="str">
        <f t="shared" si="557"/>
        <v/>
      </c>
      <c r="C871" s="159"/>
      <c r="D871" s="91"/>
      <c r="E871" s="174"/>
      <c r="F871" s="92"/>
      <c r="G871" s="93"/>
      <c r="H871" s="94"/>
      <c r="I871" s="92"/>
      <c r="J871" s="200"/>
      <c r="K871" s="210"/>
      <c r="L871" s="95"/>
      <c r="M871" s="92"/>
      <c r="N871" s="95"/>
      <c r="O871" s="92"/>
      <c r="P871" s="95"/>
      <c r="Q871" s="128"/>
      <c r="R871" s="95"/>
      <c r="S871" s="128"/>
      <c r="T871" s="211"/>
      <c r="U871" s="203"/>
      <c r="V871" s="92"/>
      <c r="W871" s="96"/>
      <c r="X871" s="92"/>
      <c r="Y871" s="220"/>
      <c r="Z871" s="226"/>
      <c r="AA871" s="165"/>
      <c r="AB871" s="165"/>
      <c r="AC871" s="165"/>
      <c r="AD871" s="165"/>
      <c r="AE871" s="165"/>
      <c r="AF871" s="168"/>
      <c r="AG871"/>
      <c r="AH871" s="107">
        <f t="shared" si="559"/>
        <v>0</v>
      </c>
      <c r="AI871" s="107">
        <f t="shared" si="560"/>
        <v>0</v>
      </c>
      <c r="AJ871" s="107">
        <f t="shared" si="561"/>
        <v>0</v>
      </c>
      <c r="AK871" s="107">
        <f t="shared" si="562"/>
        <v>0</v>
      </c>
      <c r="AL871" s="107">
        <f t="shared" si="563"/>
        <v>0</v>
      </c>
      <c r="AM871" s="107">
        <f t="shared" si="558"/>
        <v>0</v>
      </c>
      <c r="AO871" s="161" t="e">
        <f t="shared" si="564"/>
        <v>#DIV/0!</v>
      </c>
      <c r="AP871" s="161" t="e">
        <f t="shared" si="565"/>
        <v>#DIV/0!</v>
      </c>
      <c r="AQ871" s="161" t="e">
        <f t="shared" si="566"/>
        <v>#DIV/0!</v>
      </c>
      <c r="AR871" s="161" t="e">
        <f t="shared" si="567"/>
        <v>#DIV/0!</v>
      </c>
      <c r="AS871" s="161" t="e">
        <f t="shared" si="568"/>
        <v>#DIV/0!</v>
      </c>
      <c r="AT871" s="107">
        <f t="shared" si="569"/>
        <v>0</v>
      </c>
      <c r="AU871" s="161" t="e">
        <f t="shared" si="570"/>
        <v>#DIV/0!</v>
      </c>
      <c r="AV871" s="161" t="e">
        <f t="shared" si="571"/>
        <v>#DIV/0!</v>
      </c>
      <c r="AW871" s="161" t="e">
        <f t="shared" si="572"/>
        <v>#DIV/0!</v>
      </c>
      <c r="AX871" s="161" t="e">
        <f t="shared" si="573"/>
        <v>#DIV/0!</v>
      </c>
      <c r="AY871" s="161" t="e">
        <f t="shared" si="574"/>
        <v>#DIV/0!</v>
      </c>
      <c r="AZ871" s="107">
        <f t="shared" si="575"/>
        <v>0</v>
      </c>
      <c r="BA871" s="161" t="e">
        <f t="shared" si="576"/>
        <v>#DIV/0!</v>
      </c>
      <c r="BB871" s="161" t="e">
        <f t="shared" si="577"/>
        <v>#DIV/0!</v>
      </c>
      <c r="BC871" s="161" t="e">
        <f t="shared" si="578"/>
        <v>#DIV/0!</v>
      </c>
      <c r="BD871" s="161" t="e">
        <f t="shared" si="579"/>
        <v>#DIV/0!</v>
      </c>
      <c r="BE871" s="161" t="e">
        <f t="shared" si="580"/>
        <v>#DIV/0!</v>
      </c>
      <c r="BF871" s="107">
        <f t="shared" si="581"/>
        <v>0</v>
      </c>
      <c r="BG871" s="161" t="e">
        <f t="shared" si="582"/>
        <v>#DIV/0!</v>
      </c>
      <c r="BH871" s="161" t="e">
        <f t="shared" si="583"/>
        <v>#DIV/0!</v>
      </c>
      <c r="BI871" s="161" t="e">
        <f t="shared" si="584"/>
        <v>#DIV/0!</v>
      </c>
      <c r="BJ871" s="161" t="e">
        <f t="shared" si="585"/>
        <v>#DIV/0!</v>
      </c>
      <c r="BK871" s="161" t="e">
        <f t="shared" si="586"/>
        <v>#DIV/0!</v>
      </c>
      <c r="BL871" s="107">
        <f t="shared" si="587"/>
        <v>0</v>
      </c>
      <c r="BM871" s="161" t="e">
        <f t="shared" si="588"/>
        <v>#DIV/0!</v>
      </c>
      <c r="BN871" s="161" t="e">
        <f t="shared" si="589"/>
        <v>#DIV/0!</v>
      </c>
      <c r="BO871" s="161" t="e">
        <f t="shared" si="590"/>
        <v>#DIV/0!</v>
      </c>
      <c r="BP871" s="161" t="e">
        <f t="shared" si="591"/>
        <v>#DIV/0!</v>
      </c>
      <c r="BQ871" s="161" t="e">
        <f t="shared" si="592"/>
        <v>#DIV/0!</v>
      </c>
      <c r="BR871" s="107">
        <f t="shared" si="593"/>
        <v>0</v>
      </c>
      <c r="BS871" s="161" t="e">
        <f t="shared" si="594"/>
        <v>#DIV/0!</v>
      </c>
      <c r="BT871" s="161" t="e">
        <f t="shared" si="595"/>
        <v>#DIV/0!</v>
      </c>
      <c r="BU871" s="161" t="e">
        <f t="shared" si="596"/>
        <v>#DIV/0!</v>
      </c>
      <c r="BV871" s="161" t="e">
        <f t="shared" si="597"/>
        <v>#DIV/0!</v>
      </c>
      <c r="BW871" s="161" t="e">
        <f t="shared" si="598"/>
        <v>#DIV/0!</v>
      </c>
      <c r="BX871" s="107">
        <f t="shared" si="599"/>
        <v>0</v>
      </c>
      <c r="BZ871" s="40" t="e">
        <f>VLOOKUP(I871,Lists!$D$2:$D$19,1,FALSE)</f>
        <v>#N/A</v>
      </c>
      <c r="CA871" s="40" t="e">
        <f>VLOOKUP($I871,Blends!$B$2:$B$115,1,FALSE)</f>
        <v>#N/A</v>
      </c>
      <c r="CC871" s="218">
        <f>ROUND(IF($I871="Other HFC Blend",(Z871*$L871*SUMIF(Lists!$E$2:$E$133,'Quarterly Information'!$K871,Exchange_Value)+Z871*$N871*SUMIF(Lists!$E$2:$E$133,'Quarterly Information'!$M871,Exchange_Value)+Z871*$P871*SUMIF(Lists!$E$2:$E$133,'Quarterly Information'!$O871,Exchange_Value)+Z871*$R871*SUMIF(Lists!$E$2:$E$133,'Quarterly Information'!$Q871,Exchange_Value)+Z871*$T871*SUMIF(Lists!$E$2:$E$133,'Quarterly Information'!$S871,Exchange_Value))/1000,Z871*SUMIF(Lists!$E$2:$E$133,$I871,Exchange_Value)/1000),1)</f>
        <v>0</v>
      </c>
      <c r="CD871" s="218">
        <f>ROUND(IF($I871="Other HFC Blend",(AA871*$L871*SUMIF(Lists!$E$2:$E$133,'Quarterly Information'!$K871,Exchange_Value)+AA871*$N871*SUMIF(Lists!$E$2:$E$133,'Quarterly Information'!$M871,Exchange_Value)+AA871*$P871*SUMIF(Lists!$E$2:$E$133,'Quarterly Information'!$O871,Exchange_Value)+AA871*$R871*SUMIF(Lists!$E$2:$E$133,'Quarterly Information'!$Q871,Exchange_Value)+AA871*$T871*SUMIF(Lists!$E$2:$E$133,'Quarterly Information'!$S871,Exchange_Value))/1000,AA871*SUMIF(Lists!$E$2:$E$133,$I871,Exchange_Value)/1000),1)</f>
        <v>0</v>
      </c>
      <c r="CE871" s="218">
        <f>ROUND(IF($I871="Other HFC Blend",(AB871*$L871*SUMIF(Lists!$E$2:$E$133,'Quarterly Information'!$K871,Exchange_Value)+AB871*$N871*SUMIF(Lists!$E$2:$E$133,'Quarterly Information'!$M871,Exchange_Value)+AB871*$P871*SUMIF(Lists!$E$2:$E$133,'Quarterly Information'!$O871,Exchange_Value)+AB871*$R871*SUMIF(Lists!$E$2:$E$133,'Quarterly Information'!$Q871,Exchange_Value)+AB871*$T871*SUMIF(Lists!$E$2:$E$133,'Quarterly Information'!$S871,Exchange_Value))/1000,AB871*SUMIF(Lists!$E$2:$E$133,$I871,Exchange_Value)/1000),1)</f>
        <v>0</v>
      </c>
      <c r="CF871" s="218">
        <f>ROUND(IF($I871="Other HFC Blend",(AC871*$L871*SUMIF(Lists!$E$2:$E$133,'Quarterly Information'!$K871,Exchange_Value)+AC871*$N871*SUMIF(Lists!$E$2:$E$133,'Quarterly Information'!$M871,Exchange_Value)+AC871*$P871*SUMIF(Lists!$E$2:$E$133,'Quarterly Information'!$O871,Exchange_Value)+AC871*$R871*SUMIF(Lists!$E$2:$E$133,'Quarterly Information'!$Q871,Exchange_Value)+AC871*$T871*SUMIF(Lists!$E$2:$E$133,'Quarterly Information'!$S871,Exchange_Value))/1000,AC871*SUMIF(Lists!$E$2:$E$133,$I871,Exchange_Value)/1000),1)</f>
        <v>0</v>
      </c>
      <c r="CG871" s="218">
        <f>ROUND(IF($I871="Other HFC Blend",(AD871*$L871*SUMIF(Lists!$E$2:$E$133,'Quarterly Information'!$K871,Exchange_Value)+AD871*$N871*SUMIF(Lists!$E$2:$E$133,'Quarterly Information'!$M871,Exchange_Value)+AD871*$P871*SUMIF(Lists!$E$2:$E$133,'Quarterly Information'!$O871,Exchange_Value)+AD871*$R871*SUMIF(Lists!$E$2:$E$133,'Quarterly Information'!$Q871,Exchange_Value)+AD871*$T871*SUMIF(Lists!$E$2:$E$133,'Quarterly Information'!$S871,Exchange_Value))/1000,AD871*SUMIF(Lists!$E$2:$E$133,$I871,Exchange_Value)/1000),1)</f>
        <v>0</v>
      </c>
      <c r="CH871" s="218">
        <f>ROUND(IF($I871="Other HFC Blend",(AE871*$L871*SUMIF(Lists!$E$2:$E$133,'Quarterly Information'!$K871,Exchange_Value)+AE871*$N871*SUMIF(Lists!$E$2:$E$133,'Quarterly Information'!$M871,Exchange_Value)+AE871*$P871*SUMIF(Lists!$E$2:$E$133,'Quarterly Information'!$O871,Exchange_Value)+AE871*$R871*SUMIF(Lists!$E$2:$E$133,'Quarterly Information'!$Q871,Exchange_Value)+AE871*$T871*SUMIF(Lists!$E$2:$E$133,'Quarterly Information'!$S871,Exchange_Value))/1000,AE871*SUMIF(Lists!$E$2:$E$133,$I871,Exchange_Value)/1000),1)</f>
        <v>0</v>
      </c>
      <c r="CI871" s="218">
        <f>ROUND(IF($I871="Other HFC Blend",(AF871*$L871*SUMIF(Lists!$E$2:$E$133,'Quarterly Information'!$K871,Exchange_Value)+AF871*$N871*SUMIF(Lists!$E$2:$E$133,'Quarterly Information'!$M871,Exchange_Value)+AF871*$P871*SUMIF(Lists!$E$2:$E$133,'Quarterly Information'!$O871,Exchange_Value)+AF871*$R871*SUMIF(Lists!$E$2:$E$133,'Quarterly Information'!$Q871,Exchange_Value)+AF871*$T871*SUMIF(Lists!$E$2:$E$133,'Quarterly Information'!$S871,Exchange_Value))/1000,AF871*SUMIF(Lists!$E$2:$E$133,$I871,Exchange_Value)/1000),1)</f>
        <v>0</v>
      </c>
    </row>
    <row r="872" spans="1:87" ht="14" x14ac:dyDescent="0.25">
      <c r="A872" s="39">
        <v>830</v>
      </c>
      <c r="B872" s="90" t="str">
        <f t="shared" si="557"/>
        <v/>
      </c>
      <c r="C872" s="159"/>
      <c r="D872" s="91"/>
      <c r="E872" s="174"/>
      <c r="F872" s="92"/>
      <c r="G872" s="93"/>
      <c r="H872" s="94"/>
      <c r="I872" s="92"/>
      <c r="J872" s="200"/>
      <c r="K872" s="210"/>
      <c r="L872" s="95"/>
      <c r="M872" s="92"/>
      <c r="N872" s="95"/>
      <c r="O872" s="92"/>
      <c r="P872" s="95"/>
      <c r="Q872" s="128"/>
      <c r="R872" s="95"/>
      <c r="S872" s="128"/>
      <c r="T872" s="211"/>
      <c r="U872" s="203"/>
      <c r="V872" s="92"/>
      <c r="W872" s="96"/>
      <c r="X872" s="92"/>
      <c r="Y872" s="220"/>
      <c r="Z872" s="226"/>
      <c r="AA872" s="165"/>
      <c r="AB872" s="165"/>
      <c r="AC872" s="165"/>
      <c r="AD872" s="165"/>
      <c r="AE872" s="165"/>
      <c r="AF872" s="168"/>
      <c r="AG872"/>
      <c r="AH872" s="107">
        <f t="shared" si="559"/>
        <v>0</v>
      </c>
      <c r="AI872" s="107">
        <f t="shared" si="560"/>
        <v>0</v>
      </c>
      <c r="AJ872" s="107">
        <f t="shared" si="561"/>
        <v>0</v>
      </c>
      <c r="AK872" s="107">
        <f t="shared" si="562"/>
        <v>0</v>
      </c>
      <c r="AL872" s="107">
        <f t="shared" si="563"/>
        <v>0</v>
      </c>
      <c r="AM872" s="107">
        <f t="shared" si="558"/>
        <v>0</v>
      </c>
      <c r="AO872" s="161" t="e">
        <f t="shared" si="564"/>
        <v>#DIV/0!</v>
      </c>
      <c r="AP872" s="161" t="e">
        <f t="shared" si="565"/>
        <v>#DIV/0!</v>
      </c>
      <c r="AQ872" s="161" t="e">
        <f t="shared" si="566"/>
        <v>#DIV/0!</v>
      </c>
      <c r="AR872" s="161" t="e">
        <f t="shared" si="567"/>
        <v>#DIV/0!</v>
      </c>
      <c r="AS872" s="161" t="e">
        <f t="shared" si="568"/>
        <v>#DIV/0!</v>
      </c>
      <c r="AT872" s="107">
        <f t="shared" si="569"/>
        <v>0</v>
      </c>
      <c r="AU872" s="161" t="e">
        <f t="shared" si="570"/>
        <v>#DIV/0!</v>
      </c>
      <c r="AV872" s="161" t="e">
        <f t="shared" si="571"/>
        <v>#DIV/0!</v>
      </c>
      <c r="AW872" s="161" t="e">
        <f t="shared" si="572"/>
        <v>#DIV/0!</v>
      </c>
      <c r="AX872" s="161" t="e">
        <f t="shared" si="573"/>
        <v>#DIV/0!</v>
      </c>
      <c r="AY872" s="161" t="e">
        <f t="shared" si="574"/>
        <v>#DIV/0!</v>
      </c>
      <c r="AZ872" s="107">
        <f t="shared" si="575"/>
        <v>0</v>
      </c>
      <c r="BA872" s="161" t="e">
        <f t="shared" si="576"/>
        <v>#DIV/0!</v>
      </c>
      <c r="BB872" s="161" t="e">
        <f t="shared" si="577"/>
        <v>#DIV/0!</v>
      </c>
      <c r="BC872" s="161" t="e">
        <f t="shared" si="578"/>
        <v>#DIV/0!</v>
      </c>
      <c r="BD872" s="161" t="e">
        <f t="shared" si="579"/>
        <v>#DIV/0!</v>
      </c>
      <c r="BE872" s="161" t="e">
        <f t="shared" si="580"/>
        <v>#DIV/0!</v>
      </c>
      <c r="BF872" s="107">
        <f t="shared" si="581"/>
        <v>0</v>
      </c>
      <c r="BG872" s="161" t="e">
        <f t="shared" si="582"/>
        <v>#DIV/0!</v>
      </c>
      <c r="BH872" s="161" t="e">
        <f t="shared" si="583"/>
        <v>#DIV/0!</v>
      </c>
      <c r="BI872" s="161" t="e">
        <f t="shared" si="584"/>
        <v>#DIV/0!</v>
      </c>
      <c r="BJ872" s="161" t="e">
        <f t="shared" si="585"/>
        <v>#DIV/0!</v>
      </c>
      <c r="BK872" s="161" t="e">
        <f t="shared" si="586"/>
        <v>#DIV/0!</v>
      </c>
      <c r="BL872" s="107">
        <f t="shared" si="587"/>
        <v>0</v>
      </c>
      <c r="BM872" s="161" t="e">
        <f t="shared" si="588"/>
        <v>#DIV/0!</v>
      </c>
      <c r="BN872" s="161" t="e">
        <f t="shared" si="589"/>
        <v>#DIV/0!</v>
      </c>
      <c r="BO872" s="161" t="e">
        <f t="shared" si="590"/>
        <v>#DIV/0!</v>
      </c>
      <c r="BP872" s="161" t="e">
        <f t="shared" si="591"/>
        <v>#DIV/0!</v>
      </c>
      <c r="BQ872" s="161" t="e">
        <f t="shared" si="592"/>
        <v>#DIV/0!</v>
      </c>
      <c r="BR872" s="107">
        <f t="shared" si="593"/>
        <v>0</v>
      </c>
      <c r="BS872" s="161" t="e">
        <f t="shared" si="594"/>
        <v>#DIV/0!</v>
      </c>
      <c r="BT872" s="161" t="e">
        <f t="shared" si="595"/>
        <v>#DIV/0!</v>
      </c>
      <c r="BU872" s="161" t="e">
        <f t="shared" si="596"/>
        <v>#DIV/0!</v>
      </c>
      <c r="BV872" s="161" t="e">
        <f t="shared" si="597"/>
        <v>#DIV/0!</v>
      </c>
      <c r="BW872" s="161" t="e">
        <f t="shared" si="598"/>
        <v>#DIV/0!</v>
      </c>
      <c r="BX872" s="107">
        <f t="shared" si="599"/>
        <v>0</v>
      </c>
      <c r="BZ872" s="40" t="e">
        <f>VLOOKUP(I872,Lists!$D$2:$D$19,1,FALSE)</f>
        <v>#N/A</v>
      </c>
      <c r="CA872" s="40" t="e">
        <f>VLOOKUP($I872,Blends!$B$2:$B$115,1,FALSE)</f>
        <v>#N/A</v>
      </c>
      <c r="CC872" s="218">
        <f>ROUND(IF($I872="Other HFC Blend",(Z872*$L872*SUMIF(Lists!$E$2:$E$133,'Quarterly Information'!$K872,Exchange_Value)+Z872*$N872*SUMIF(Lists!$E$2:$E$133,'Quarterly Information'!$M872,Exchange_Value)+Z872*$P872*SUMIF(Lists!$E$2:$E$133,'Quarterly Information'!$O872,Exchange_Value)+Z872*$R872*SUMIF(Lists!$E$2:$E$133,'Quarterly Information'!$Q872,Exchange_Value)+Z872*$T872*SUMIF(Lists!$E$2:$E$133,'Quarterly Information'!$S872,Exchange_Value))/1000,Z872*SUMIF(Lists!$E$2:$E$133,$I872,Exchange_Value)/1000),1)</f>
        <v>0</v>
      </c>
      <c r="CD872" s="218">
        <f>ROUND(IF($I872="Other HFC Blend",(AA872*$L872*SUMIF(Lists!$E$2:$E$133,'Quarterly Information'!$K872,Exchange_Value)+AA872*$N872*SUMIF(Lists!$E$2:$E$133,'Quarterly Information'!$M872,Exchange_Value)+AA872*$P872*SUMIF(Lists!$E$2:$E$133,'Quarterly Information'!$O872,Exchange_Value)+AA872*$R872*SUMIF(Lists!$E$2:$E$133,'Quarterly Information'!$Q872,Exchange_Value)+AA872*$T872*SUMIF(Lists!$E$2:$E$133,'Quarterly Information'!$S872,Exchange_Value))/1000,AA872*SUMIF(Lists!$E$2:$E$133,$I872,Exchange_Value)/1000),1)</f>
        <v>0</v>
      </c>
      <c r="CE872" s="218">
        <f>ROUND(IF($I872="Other HFC Blend",(AB872*$L872*SUMIF(Lists!$E$2:$E$133,'Quarterly Information'!$K872,Exchange_Value)+AB872*$N872*SUMIF(Lists!$E$2:$E$133,'Quarterly Information'!$M872,Exchange_Value)+AB872*$P872*SUMIF(Lists!$E$2:$E$133,'Quarterly Information'!$O872,Exchange_Value)+AB872*$R872*SUMIF(Lists!$E$2:$E$133,'Quarterly Information'!$Q872,Exchange_Value)+AB872*$T872*SUMIF(Lists!$E$2:$E$133,'Quarterly Information'!$S872,Exchange_Value))/1000,AB872*SUMIF(Lists!$E$2:$E$133,$I872,Exchange_Value)/1000),1)</f>
        <v>0</v>
      </c>
      <c r="CF872" s="218">
        <f>ROUND(IF($I872="Other HFC Blend",(AC872*$L872*SUMIF(Lists!$E$2:$E$133,'Quarterly Information'!$K872,Exchange_Value)+AC872*$N872*SUMIF(Lists!$E$2:$E$133,'Quarterly Information'!$M872,Exchange_Value)+AC872*$P872*SUMIF(Lists!$E$2:$E$133,'Quarterly Information'!$O872,Exchange_Value)+AC872*$R872*SUMIF(Lists!$E$2:$E$133,'Quarterly Information'!$Q872,Exchange_Value)+AC872*$T872*SUMIF(Lists!$E$2:$E$133,'Quarterly Information'!$S872,Exchange_Value))/1000,AC872*SUMIF(Lists!$E$2:$E$133,$I872,Exchange_Value)/1000),1)</f>
        <v>0</v>
      </c>
      <c r="CG872" s="218">
        <f>ROUND(IF($I872="Other HFC Blend",(AD872*$L872*SUMIF(Lists!$E$2:$E$133,'Quarterly Information'!$K872,Exchange_Value)+AD872*$N872*SUMIF(Lists!$E$2:$E$133,'Quarterly Information'!$M872,Exchange_Value)+AD872*$P872*SUMIF(Lists!$E$2:$E$133,'Quarterly Information'!$O872,Exchange_Value)+AD872*$R872*SUMIF(Lists!$E$2:$E$133,'Quarterly Information'!$Q872,Exchange_Value)+AD872*$T872*SUMIF(Lists!$E$2:$E$133,'Quarterly Information'!$S872,Exchange_Value))/1000,AD872*SUMIF(Lists!$E$2:$E$133,$I872,Exchange_Value)/1000),1)</f>
        <v>0</v>
      </c>
      <c r="CH872" s="218">
        <f>ROUND(IF($I872="Other HFC Blend",(AE872*$L872*SUMIF(Lists!$E$2:$E$133,'Quarterly Information'!$K872,Exchange_Value)+AE872*$N872*SUMIF(Lists!$E$2:$E$133,'Quarterly Information'!$M872,Exchange_Value)+AE872*$P872*SUMIF(Lists!$E$2:$E$133,'Quarterly Information'!$O872,Exchange_Value)+AE872*$R872*SUMIF(Lists!$E$2:$E$133,'Quarterly Information'!$Q872,Exchange_Value)+AE872*$T872*SUMIF(Lists!$E$2:$E$133,'Quarterly Information'!$S872,Exchange_Value))/1000,AE872*SUMIF(Lists!$E$2:$E$133,$I872,Exchange_Value)/1000),1)</f>
        <v>0</v>
      </c>
      <c r="CI872" s="218">
        <f>ROUND(IF($I872="Other HFC Blend",(AF872*$L872*SUMIF(Lists!$E$2:$E$133,'Quarterly Information'!$K872,Exchange_Value)+AF872*$N872*SUMIF(Lists!$E$2:$E$133,'Quarterly Information'!$M872,Exchange_Value)+AF872*$P872*SUMIF(Lists!$E$2:$E$133,'Quarterly Information'!$O872,Exchange_Value)+AF872*$R872*SUMIF(Lists!$E$2:$E$133,'Quarterly Information'!$Q872,Exchange_Value)+AF872*$T872*SUMIF(Lists!$E$2:$E$133,'Quarterly Information'!$S872,Exchange_Value))/1000,AF872*SUMIF(Lists!$E$2:$E$133,$I872,Exchange_Value)/1000),1)</f>
        <v>0</v>
      </c>
    </row>
    <row r="873" spans="1:87" ht="14" x14ac:dyDescent="0.25">
      <c r="A873" s="39">
        <v>831</v>
      </c>
      <c r="B873" s="90" t="str">
        <f t="shared" si="557"/>
        <v/>
      </c>
      <c r="C873" s="159"/>
      <c r="D873" s="91"/>
      <c r="E873" s="174"/>
      <c r="F873" s="92"/>
      <c r="G873" s="93"/>
      <c r="H873" s="94"/>
      <c r="I873" s="92"/>
      <c r="J873" s="200"/>
      <c r="K873" s="210"/>
      <c r="L873" s="95"/>
      <c r="M873" s="92"/>
      <c r="N873" s="95"/>
      <c r="O873" s="92"/>
      <c r="P873" s="95"/>
      <c r="Q873" s="128"/>
      <c r="R873" s="95"/>
      <c r="S873" s="128"/>
      <c r="T873" s="211"/>
      <c r="U873" s="203"/>
      <c r="V873" s="92"/>
      <c r="W873" s="96"/>
      <c r="X873" s="92"/>
      <c r="Y873" s="220"/>
      <c r="Z873" s="226"/>
      <c r="AA873" s="165"/>
      <c r="AB873" s="165"/>
      <c r="AC873" s="165"/>
      <c r="AD873" s="165"/>
      <c r="AE873" s="165"/>
      <c r="AF873" s="168"/>
      <c r="AG873"/>
      <c r="AH873" s="107">
        <f t="shared" si="559"/>
        <v>0</v>
      </c>
      <c r="AI873" s="107">
        <f t="shared" si="560"/>
        <v>0</v>
      </c>
      <c r="AJ873" s="107">
        <f t="shared" si="561"/>
        <v>0</v>
      </c>
      <c r="AK873" s="107">
        <f t="shared" si="562"/>
        <v>0</v>
      </c>
      <c r="AL873" s="107">
        <f t="shared" si="563"/>
        <v>0</v>
      </c>
      <c r="AM873" s="107">
        <f t="shared" si="558"/>
        <v>0</v>
      </c>
      <c r="AO873" s="161" t="e">
        <f t="shared" si="564"/>
        <v>#DIV/0!</v>
      </c>
      <c r="AP873" s="161" t="e">
        <f t="shared" si="565"/>
        <v>#DIV/0!</v>
      </c>
      <c r="AQ873" s="161" t="e">
        <f t="shared" si="566"/>
        <v>#DIV/0!</v>
      </c>
      <c r="AR873" s="161" t="e">
        <f t="shared" si="567"/>
        <v>#DIV/0!</v>
      </c>
      <c r="AS873" s="161" t="e">
        <f t="shared" si="568"/>
        <v>#DIV/0!</v>
      </c>
      <c r="AT873" s="107">
        <f t="shared" si="569"/>
        <v>0</v>
      </c>
      <c r="AU873" s="161" t="e">
        <f t="shared" si="570"/>
        <v>#DIV/0!</v>
      </c>
      <c r="AV873" s="161" t="e">
        <f t="shared" si="571"/>
        <v>#DIV/0!</v>
      </c>
      <c r="AW873" s="161" t="e">
        <f t="shared" si="572"/>
        <v>#DIV/0!</v>
      </c>
      <c r="AX873" s="161" t="e">
        <f t="shared" si="573"/>
        <v>#DIV/0!</v>
      </c>
      <c r="AY873" s="161" t="e">
        <f t="shared" si="574"/>
        <v>#DIV/0!</v>
      </c>
      <c r="AZ873" s="107">
        <f t="shared" si="575"/>
        <v>0</v>
      </c>
      <c r="BA873" s="161" t="e">
        <f t="shared" si="576"/>
        <v>#DIV/0!</v>
      </c>
      <c r="BB873" s="161" t="e">
        <f t="shared" si="577"/>
        <v>#DIV/0!</v>
      </c>
      <c r="BC873" s="161" t="e">
        <f t="shared" si="578"/>
        <v>#DIV/0!</v>
      </c>
      <c r="BD873" s="161" t="e">
        <f t="shared" si="579"/>
        <v>#DIV/0!</v>
      </c>
      <c r="BE873" s="161" t="e">
        <f t="shared" si="580"/>
        <v>#DIV/0!</v>
      </c>
      <c r="BF873" s="107">
        <f t="shared" si="581"/>
        <v>0</v>
      </c>
      <c r="BG873" s="161" t="e">
        <f t="shared" si="582"/>
        <v>#DIV/0!</v>
      </c>
      <c r="BH873" s="161" t="e">
        <f t="shared" si="583"/>
        <v>#DIV/0!</v>
      </c>
      <c r="BI873" s="161" t="e">
        <f t="shared" si="584"/>
        <v>#DIV/0!</v>
      </c>
      <c r="BJ873" s="161" t="e">
        <f t="shared" si="585"/>
        <v>#DIV/0!</v>
      </c>
      <c r="BK873" s="161" t="e">
        <f t="shared" si="586"/>
        <v>#DIV/0!</v>
      </c>
      <c r="BL873" s="107">
        <f t="shared" si="587"/>
        <v>0</v>
      </c>
      <c r="BM873" s="161" t="e">
        <f t="shared" si="588"/>
        <v>#DIV/0!</v>
      </c>
      <c r="BN873" s="161" t="e">
        <f t="shared" si="589"/>
        <v>#DIV/0!</v>
      </c>
      <c r="BO873" s="161" t="e">
        <f t="shared" si="590"/>
        <v>#DIV/0!</v>
      </c>
      <c r="BP873" s="161" t="e">
        <f t="shared" si="591"/>
        <v>#DIV/0!</v>
      </c>
      <c r="BQ873" s="161" t="e">
        <f t="shared" si="592"/>
        <v>#DIV/0!</v>
      </c>
      <c r="BR873" s="107">
        <f t="shared" si="593"/>
        <v>0</v>
      </c>
      <c r="BS873" s="161" t="e">
        <f t="shared" si="594"/>
        <v>#DIV/0!</v>
      </c>
      <c r="BT873" s="161" t="e">
        <f t="shared" si="595"/>
        <v>#DIV/0!</v>
      </c>
      <c r="BU873" s="161" t="e">
        <f t="shared" si="596"/>
        <v>#DIV/0!</v>
      </c>
      <c r="BV873" s="161" t="e">
        <f t="shared" si="597"/>
        <v>#DIV/0!</v>
      </c>
      <c r="BW873" s="161" t="e">
        <f t="shared" si="598"/>
        <v>#DIV/0!</v>
      </c>
      <c r="BX873" s="107">
        <f t="shared" si="599"/>
        <v>0</v>
      </c>
      <c r="BZ873" s="40" t="e">
        <f>VLOOKUP(I873,Lists!$D$2:$D$19,1,FALSE)</f>
        <v>#N/A</v>
      </c>
      <c r="CA873" s="40" t="e">
        <f>VLOOKUP($I873,Blends!$B$2:$B$115,1,FALSE)</f>
        <v>#N/A</v>
      </c>
      <c r="CC873" s="218">
        <f>ROUND(IF($I873="Other HFC Blend",(Z873*$L873*SUMIF(Lists!$E$2:$E$133,'Quarterly Information'!$K873,Exchange_Value)+Z873*$N873*SUMIF(Lists!$E$2:$E$133,'Quarterly Information'!$M873,Exchange_Value)+Z873*$P873*SUMIF(Lists!$E$2:$E$133,'Quarterly Information'!$O873,Exchange_Value)+Z873*$R873*SUMIF(Lists!$E$2:$E$133,'Quarterly Information'!$Q873,Exchange_Value)+Z873*$T873*SUMIF(Lists!$E$2:$E$133,'Quarterly Information'!$S873,Exchange_Value))/1000,Z873*SUMIF(Lists!$E$2:$E$133,$I873,Exchange_Value)/1000),1)</f>
        <v>0</v>
      </c>
      <c r="CD873" s="218">
        <f>ROUND(IF($I873="Other HFC Blend",(AA873*$L873*SUMIF(Lists!$E$2:$E$133,'Quarterly Information'!$K873,Exchange_Value)+AA873*$N873*SUMIF(Lists!$E$2:$E$133,'Quarterly Information'!$M873,Exchange_Value)+AA873*$P873*SUMIF(Lists!$E$2:$E$133,'Quarterly Information'!$O873,Exchange_Value)+AA873*$R873*SUMIF(Lists!$E$2:$E$133,'Quarterly Information'!$Q873,Exchange_Value)+AA873*$T873*SUMIF(Lists!$E$2:$E$133,'Quarterly Information'!$S873,Exchange_Value))/1000,AA873*SUMIF(Lists!$E$2:$E$133,$I873,Exchange_Value)/1000),1)</f>
        <v>0</v>
      </c>
      <c r="CE873" s="218">
        <f>ROUND(IF($I873="Other HFC Blend",(AB873*$L873*SUMIF(Lists!$E$2:$E$133,'Quarterly Information'!$K873,Exchange_Value)+AB873*$N873*SUMIF(Lists!$E$2:$E$133,'Quarterly Information'!$M873,Exchange_Value)+AB873*$P873*SUMIF(Lists!$E$2:$E$133,'Quarterly Information'!$O873,Exchange_Value)+AB873*$R873*SUMIF(Lists!$E$2:$E$133,'Quarterly Information'!$Q873,Exchange_Value)+AB873*$T873*SUMIF(Lists!$E$2:$E$133,'Quarterly Information'!$S873,Exchange_Value))/1000,AB873*SUMIF(Lists!$E$2:$E$133,$I873,Exchange_Value)/1000),1)</f>
        <v>0</v>
      </c>
      <c r="CF873" s="218">
        <f>ROUND(IF($I873="Other HFC Blend",(AC873*$L873*SUMIF(Lists!$E$2:$E$133,'Quarterly Information'!$K873,Exchange_Value)+AC873*$N873*SUMIF(Lists!$E$2:$E$133,'Quarterly Information'!$M873,Exchange_Value)+AC873*$P873*SUMIF(Lists!$E$2:$E$133,'Quarterly Information'!$O873,Exchange_Value)+AC873*$R873*SUMIF(Lists!$E$2:$E$133,'Quarterly Information'!$Q873,Exchange_Value)+AC873*$T873*SUMIF(Lists!$E$2:$E$133,'Quarterly Information'!$S873,Exchange_Value))/1000,AC873*SUMIF(Lists!$E$2:$E$133,$I873,Exchange_Value)/1000),1)</f>
        <v>0</v>
      </c>
      <c r="CG873" s="218">
        <f>ROUND(IF($I873="Other HFC Blend",(AD873*$L873*SUMIF(Lists!$E$2:$E$133,'Quarterly Information'!$K873,Exchange_Value)+AD873*$N873*SUMIF(Lists!$E$2:$E$133,'Quarterly Information'!$M873,Exchange_Value)+AD873*$P873*SUMIF(Lists!$E$2:$E$133,'Quarterly Information'!$O873,Exchange_Value)+AD873*$R873*SUMIF(Lists!$E$2:$E$133,'Quarterly Information'!$Q873,Exchange_Value)+AD873*$T873*SUMIF(Lists!$E$2:$E$133,'Quarterly Information'!$S873,Exchange_Value))/1000,AD873*SUMIF(Lists!$E$2:$E$133,$I873,Exchange_Value)/1000),1)</f>
        <v>0</v>
      </c>
      <c r="CH873" s="218">
        <f>ROUND(IF($I873="Other HFC Blend",(AE873*$L873*SUMIF(Lists!$E$2:$E$133,'Quarterly Information'!$K873,Exchange_Value)+AE873*$N873*SUMIF(Lists!$E$2:$E$133,'Quarterly Information'!$M873,Exchange_Value)+AE873*$P873*SUMIF(Lists!$E$2:$E$133,'Quarterly Information'!$O873,Exchange_Value)+AE873*$R873*SUMIF(Lists!$E$2:$E$133,'Quarterly Information'!$Q873,Exchange_Value)+AE873*$T873*SUMIF(Lists!$E$2:$E$133,'Quarterly Information'!$S873,Exchange_Value))/1000,AE873*SUMIF(Lists!$E$2:$E$133,$I873,Exchange_Value)/1000),1)</f>
        <v>0</v>
      </c>
      <c r="CI873" s="218">
        <f>ROUND(IF($I873="Other HFC Blend",(AF873*$L873*SUMIF(Lists!$E$2:$E$133,'Quarterly Information'!$K873,Exchange_Value)+AF873*$N873*SUMIF(Lists!$E$2:$E$133,'Quarterly Information'!$M873,Exchange_Value)+AF873*$P873*SUMIF(Lists!$E$2:$E$133,'Quarterly Information'!$O873,Exchange_Value)+AF873*$R873*SUMIF(Lists!$E$2:$E$133,'Quarterly Information'!$Q873,Exchange_Value)+AF873*$T873*SUMIF(Lists!$E$2:$E$133,'Quarterly Information'!$S873,Exchange_Value))/1000,AF873*SUMIF(Lists!$E$2:$E$133,$I873,Exchange_Value)/1000),1)</f>
        <v>0</v>
      </c>
    </row>
    <row r="874" spans="1:87" ht="14" x14ac:dyDescent="0.25">
      <c r="A874" s="39">
        <v>832</v>
      </c>
      <c r="B874" s="90" t="str">
        <f t="shared" si="557"/>
        <v/>
      </c>
      <c r="C874" s="159"/>
      <c r="D874" s="91"/>
      <c r="E874" s="174"/>
      <c r="F874" s="92"/>
      <c r="G874" s="93"/>
      <c r="H874" s="94"/>
      <c r="I874" s="92"/>
      <c r="J874" s="200"/>
      <c r="K874" s="210"/>
      <c r="L874" s="95"/>
      <c r="M874" s="92"/>
      <c r="N874" s="95"/>
      <c r="O874" s="92"/>
      <c r="P874" s="95"/>
      <c r="Q874" s="128"/>
      <c r="R874" s="95"/>
      <c r="S874" s="128"/>
      <c r="T874" s="211"/>
      <c r="U874" s="203"/>
      <c r="V874" s="92"/>
      <c r="W874" s="96"/>
      <c r="X874" s="92"/>
      <c r="Y874" s="220"/>
      <c r="Z874" s="226"/>
      <c r="AA874" s="165"/>
      <c r="AB874" s="165"/>
      <c r="AC874" s="165"/>
      <c r="AD874" s="165"/>
      <c r="AE874" s="165"/>
      <c r="AF874" s="168"/>
      <c r="AG874"/>
      <c r="AH874" s="107">
        <f t="shared" si="559"/>
        <v>0</v>
      </c>
      <c r="AI874" s="107">
        <f t="shared" si="560"/>
        <v>0</v>
      </c>
      <c r="AJ874" s="107">
        <f t="shared" si="561"/>
        <v>0</v>
      </c>
      <c r="AK874" s="107">
        <f t="shared" si="562"/>
        <v>0</v>
      </c>
      <c r="AL874" s="107">
        <f t="shared" si="563"/>
        <v>0</v>
      </c>
      <c r="AM874" s="107">
        <f t="shared" si="558"/>
        <v>0</v>
      </c>
      <c r="AO874" s="161" t="e">
        <f t="shared" si="564"/>
        <v>#DIV/0!</v>
      </c>
      <c r="AP874" s="161" t="e">
        <f t="shared" si="565"/>
        <v>#DIV/0!</v>
      </c>
      <c r="AQ874" s="161" t="e">
        <f t="shared" si="566"/>
        <v>#DIV/0!</v>
      </c>
      <c r="AR874" s="161" t="e">
        <f t="shared" si="567"/>
        <v>#DIV/0!</v>
      </c>
      <c r="AS874" s="161" t="e">
        <f t="shared" si="568"/>
        <v>#DIV/0!</v>
      </c>
      <c r="AT874" s="107">
        <f t="shared" si="569"/>
        <v>0</v>
      </c>
      <c r="AU874" s="161" t="e">
        <f t="shared" si="570"/>
        <v>#DIV/0!</v>
      </c>
      <c r="AV874" s="161" t="e">
        <f t="shared" si="571"/>
        <v>#DIV/0!</v>
      </c>
      <c r="AW874" s="161" t="e">
        <f t="shared" si="572"/>
        <v>#DIV/0!</v>
      </c>
      <c r="AX874" s="161" t="e">
        <f t="shared" si="573"/>
        <v>#DIV/0!</v>
      </c>
      <c r="AY874" s="161" t="e">
        <f t="shared" si="574"/>
        <v>#DIV/0!</v>
      </c>
      <c r="AZ874" s="107">
        <f t="shared" si="575"/>
        <v>0</v>
      </c>
      <c r="BA874" s="161" t="e">
        <f t="shared" si="576"/>
        <v>#DIV/0!</v>
      </c>
      <c r="BB874" s="161" t="e">
        <f t="shared" si="577"/>
        <v>#DIV/0!</v>
      </c>
      <c r="BC874" s="161" t="e">
        <f t="shared" si="578"/>
        <v>#DIV/0!</v>
      </c>
      <c r="BD874" s="161" t="e">
        <f t="shared" si="579"/>
        <v>#DIV/0!</v>
      </c>
      <c r="BE874" s="161" t="e">
        <f t="shared" si="580"/>
        <v>#DIV/0!</v>
      </c>
      <c r="BF874" s="107">
        <f t="shared" si="581"/>
        <v>0</v>
      </c>
      <c r="BG874" s="161" t="e">
        <f t="shared" si="582"/>
        <v>#DIV/0!</v>
      </c>
      <c r="BH874" s="161" t="e">
        <f t="shared" si="583"/>
        <v>#DIV/0!</v>
      </c>
      <c r="BI874" s="161" t="e">
        <f t="shared" si="584"/>
        <v>#DIV/0!</v>
      </c>
      <c r="BJ874" s="161" t="e">
        <f t="shared" si="585"/>
        <v>#DIV/0!</v>
      </c>
      <c r="BK874" s="161" t="e">
        <f t="shared" si="586"/>
        <v>#DIV/0!</v>
      </c>
      <c r="BL874" s="107">
        <f t="shared" si="587"/>
        <v>0</v>
      </c>
      <c r="BM874" s="161" t="e">
        <f t="shared" si="588"/>
        <v>#DIV/0!</v>
      </c>
      <c r="BN874" s="161" t="e">
        <f t="shared" si="589"/>
        <v>#DIV/0!</v>
      </c>
      <c r="BO874" s="161" t="e">
        <f t="shared" si="590"/>
        <v>#DIV/0!</v>
      </c>
      <c r="BP874" s="161" t="e">
        <f t="shared" si="591"/>
        <v>#DIV/0!</v>
      </c>
      <c r="BQ874" s="161" t="e">
        <f t="shared" si="592"/>
        <v>#DIV/0!</v>
      </c>
      <c r="BR874" s="107">
        <f t="shared" si="593"/>
        <v>0</v>
      </c>
      <c r="BS874" s="161" t="e">
        <f t="shared" si="594"/>
        <v>#DIV/0!</v>
      </c>
      <c r="BT874" s="161" t="e">
        <f t="shared" si="595"/>
        <v>#DIV/0!</v>
      </c>
      <c r="BU874" s="161" t="e">
        <f t="shared" si="596"/>
        <v>#DIV/0!</v>
      </c>
      <c r="BV874" s="161" t="e">
        <f t="shared" si="597"/>
        <v>#DIV/0!</v>
      </c>
      <c r="BW874" s="161" t="e">
        <f t="shared" si="598"/>
        <v>#DIV/0!</v>
      </c>
      <c r="BX874" s="107">
        <f t="shared" si="599"/>
        <v>0</v>
      </c>
      <c r="BZ874" s="40" t="e">
        <f>VLOOKUP(I874,Lists!$D$2:$D$19,1,FALSE)</f>
        <v>#N/A</v>
      </c>
      <c r="CA874" s="40" t="e">
        <f>VLOOKUP($I874,Blends!$B$2:$B$115,1,FALSE)</f>
        <v>#N/A</v>
      </c>
      <c r="CC874" s="218">
        <f>ROUND(IF($I874="Other HFC Blend",(Z874*$L874*SUMIF(Lists!$E$2:$E$133,'Quarterly Information'!$K874,Exchange_Value)+Z874*$N874*SUMIF(Lists!$E$2:$E$133,'Quarterly Information'!$M874,Exchange_Value)+Z874*$P874*SUMIF(Lists!$E$2:$E$133,'Quarterly Information'!$O874,Exchange_Value)+Z874*$R874*SUMIF(Lists!$E$2:$E$133,'Quarterly Information'!$Q874,Exchange_Value)+Z874*$T874*SUMIF(Lists!$E$2:$E$133,'Quarterly Information'!$S874,Exchange_Value))/1000,Z874*SUMIF(Lists!$E$2:$E$133,$I874,Exchange_Value)/1000),1)</f>
        <v>0</v>
      </c>
      <c r="CD874" s="218">
        <f>ROUND(IF($I874="Other HFC Blend",(AA874*$L874*SUMIF(Lists!$E$2:$E$133,'Quarterly Information'!$K874,Exchange_Value)+AA874*$N874*SUMIF(Lists!$E$2:$E$133,'Quarterly Information'!$M874,Exchange_Value)+AA874*$P874*SUMIF(Lists!$E$2:$E$133,'Quarterly Information'!$O874,Exchange_Value)+AA874*$R874*SUMIF(Lists!$E$2:$E$133,'Quarterly Information'!$Q874,Exchange_Value)+AA874*$T874*SUMIF(Lists!$E$2:$E$133,'Quarterly Information'!$S874,Exchange_Value))/1000,AA874*SUMIF(Lists!$E$2:$E$133,$I874,Exchange_Value)/1000),1)</f>
        <v>0</v>
      </c>
      <c r="CE874" s="218">
        <f>ROUND(IF($I874="Other HFC Blend",(AB874*$L874*SUMIF(Lists!$E$2:$E$133,'Quarterly Information'!$K874,Exchange_Value)+AB874*$N874*SUMIF(Lists!$E$2:$E$133,'Quarterly Information'!$M874,Exchange_Value)+AB874*$P874*SUMIF(Lists!$E$2:$E$133,'Quarterly Information'!$O874,Exchange_Value)+AB874*$R874*SUMIF(Lists!$E$2:$E$133,'Quarterly Information'!$Q874,Exchange_Value)+AB874*$T874*SUMIF(Lists!$E$2:$E$133,'Quarterly Information'!$S874,Exchange_Value))/1000,AB874*SUMIF(Lists!$E$2:$E$133,$I874,Exchange_Value)/1000),1)</f>
        <v>0</v>
      </c>
      <c r="CF874" s="218">
        <f>ROUND(IF($I874="Other HFC Blend",(AC874*$L874*SUMIF(Lists!$E$2:$E$133,'Quarterly Information'!$K874,Exchange_Value)+AC874*$N874*SUMIF(Lists!$E$2:$E$133,'Quarterly Information'!$M874,Exchange_Value)+AC874*$P874*SUMIF(Lists!$E$2:$E$133,'Quarterly Information'!$O874,Exchange_Value)+AC874*$R874*SUMIF(Lists!$E$2:$E$133,'Quarterly Information'!$Q874,Exchange_Value)+AC874*$T874*SUMIF(Lists!$E$2:$E$133,'Quarterly Information'!$S874,Exchange_Value))/1000,AC874*SUMIF(Lists!$E$2:$E$133,$I874,Exchange_Value)/1000),1)</f>
        <v>0</v>
      </c>
      <c r="CG874" s="218">
        <f>ROUND(IF($I874="Other HFC Blend",(AD874*$L874*SUMIF(Lists!$E$2:$E$133,'Quarterly Information'!$K874,Exchange_Value)+AD874*$N874*SUMIF(Lists!$E$2:$E$133,'Quarterly Information'!$M874,Exchange_Value)+AD874*$P874*SUMIF(Lists!$E$2:$E$133,'Quarterly Information'!$O874,Exchange_Value)+AD874*$R874*SUMIF(Lists!$E$2:$E$133,'Quarterly Information'!$Q874,Exchange_Value)+AD874*$T874*SUMIF(Lists!$E$2:$E$133,'Quarterly Information'!$S874,Exchange_Value))/1000,AD874*SUMIF(Lists!$E$2:$E$133,$I874,Exchange_Value)/1000),1)</f>
        <v>0</v>
      </c>
      <c r="CH874" s="218">
        <f>ROUND(IF($I874="Other HFC Blend",(AE874*$L874*SUMIF(Lists!$E$2:$E$133,'Quarterly Information'!$K874,Exchange_Value)+AE874*$N874*SUMIF(Lists!$E$2:$E$133,'Quarterly Information'!$M874,Exchange_Value)+AE874*$P874*SUMIF(Lists!$E$2:$E$133,'Quarterly Information'!$O874,Exchange_Value)+AE874*$R874*SUMIF(Lists!$E$2:$E$133,'Quarterly Information'!$Q874,Exchange_Value)+AE874*$T874*SUMIF(Lists!$E$2:$E$133,'Quarterly Information'!$S874,Exchange_Value))/1000,AE874*SUMIF(Lists!$E$2:$E$133,$I874,Exchange_Value)/1000),1)</f>
        <v>0</v>
      </c>
      <c r="CI874" s="218">
        <f>ROUND(IF($I874="Other HFC Blend",(AF874*$L874*SUMIF(Lists!$E$2:$E$133,'Quarterly Information'!$K874,Exchange_Value)+AF874*$N874*SUMIF(Lists!$E$2:$E$133,'Quarterly Information'!$M874,Exchange_Value)+AF874*$P874*SUMIF(Lists!$E$2:$E$133,'Quarterly Information'!$O874,Exchange_Value)+AF874*$R874*SUMIF(Lists!$E$2:$E$133,'Quarterly Information'!$Q874,Exchange_Value)+AF874*$T874*SUMIF(Lists!$E$2:$E$133,'Quarterly Information'!$S874,Exchange_Value))/1000,AF874*SUMIF(Lists!$E$2:$E$133,$I874,Exchange_Value)/1000),1)</f>
        <v>0</v>
      </c>
    </row>
    <row r="875" spans="1:87" ht="14" x14ac:dyDescent="0.25">
      <c r="A875" s="39">
        <v>833</v>
      </c>
      <c r="B875" s="90" t="str">
        <f t="shared" si="557"/>
        <v/>
      </c>
      <c r="C875" s="159"/>
      <c r="D875" s="91"/>
      <c r="E875" s="174"/>
      <c r="F875" s="92"/>
      <c r="G875" s="93"/>
      <c r="H875" s="94"/>
      <c r="I875" s="92"/>
      <c r="J875" s="200"/>
      <c r="K875" s="210"/>
      <c r="L875" s="95"/>
      <c r="M875" s="92"/>
      <c r="N875" s="95"/>
      <c r="O875" s="92"/>
      <c r="P875" s="95"/>
      <c r="Q875" s="128"/>
      <c r="R875" s="95"/>
      <c r="S875" s="128"/>
      <c r="T875" s="211"/>
      <c r="U875" s="203"/>
      <c r="V875" s="92"/>
      <c r="W875" s="96"/>
      <c r="X875" s="92"/>
      <c r="Y875" s="220"/>
      <c r="Z875" s="226"/>
      <c r="AA875" s="165"/>
      <c r="AB875" s="165"/>
      <c r="AC875" s="165"/>
      <c r="AD875" s="165"/>
      <c r="AE875" s="165"/>
      <c r="AF875" s="168"/>
      <c r="AG875"/>
      <c r="AH875" s="107">
        <f t="shared" si="559"/>
        <v>0</v>
      </c>
      <c r="AI875" s="107">
        <f t="shared" si="560"/>
        <v>0</v>
      </c>
      <c r="AJ875" s="107">
        <f t="shared" si="561"/>
        <v>0</v>
      </c>
      <c r="AK875" s="107">
        <f t="shared" si="562"/>
        <v>0</v>
      </c>
      <c r="AL875" s="107">
        <f t="shared" si="563"/>
        <v>0</v>
      </c>
      <c r="AM875" s="107">
        <f t="shared" si="558"/>
        <v>0</v>
      </c>
      <c r="AO875" s="161" t="e">
        <f t="shared" si="564"/>
        <v>#DIV/0!</v>
      </c>
      <c r="AP875" s="161" t="e">
        <f t="shared" si="565"/>
        <v>#DIV/0!</v>
      </c>
      <c r="AQ875" s="161" t="e">
        <f t="shared" si="566"/>
        <v>#DIV/0!</v>
      </c>
      <c r="AR875" s="161" t="e">
        <f t="shared" si="567"/>
        <v>#DIV/0!</v>
      </c>
      <c r="AS875" s="161" t="e">
        <f t="shared" si="568"/>
        <v>#DIV/0!</v>
      </c>
      <c r="AT875" s="107">
        <f t="shared" si="569"/>
        <v>0</v>
      </c>
      <c r="AU875" s="161" t="e">
        <f t="shared" si="570"/>
        <v>#DIV/0!</v>
      </c>
      <c r="AV875" s="161" t="e">
        <f t="shared" si="571"/>
        <v>#DIV/0!</v>
      </c>
      <c r="AW875" s="161" t="e">
        <f t="shared" si="572"/>
        <v>#DIV/0!</v>
      </c>
      <c r="AX875" s="161" t="e">
        <f t="shared" si="573"/>
        <v>#DIV/0!</v>
      </c>
      <c r="AY875" s="161" t="e">
        <f t="shared" si="574"/>
        <v>#DIV/0!</v>
      </c>
      <c r="AZ875" s="107">
        <f t="shared" si="575"/>
        <v>0</v>
      </c>
      <c r="BA875" s="161" t="e">
        <f t="shared" si="576"/>
        <v>#DIV/0!</v>
      </c>
      <c r="BB875" s="161" t="e">
        <f t="shared" si="577"/>
        <v>#DIV/0!</v>
      </c>
      <c r="BC875" s="161" t="e">
        <f t="shared" si="578"/>
        <v>#DIV/0!</v>
      </c>
      <c r="BD875" s="161" t="e">
        <f t="shared" si="579"/>
        <v>#DIV/0!</v>
      </c>
      <c r="BE875" s="161" t="e">
        <f t="shared" si="580"/>
        <v>#DIV/0!</v>
      </c>
      <c r="BF875" s="107">
        <f t="shared" si="581"/>
        <v>0</v>
      </c>
      <c r="BG875" s="161" t="e">
        <f t="shared" si="582"/>
        <v>#DIV/0!</v>
      </c>
      <c r="BH875" s="161" t="e">
        <f t="shared" si="583"/>
        <v>#DIV/0!</v>
      </c>
      <c r="BI875" s="161" t="e">
        <f t="shared" si="584"/>
        <v>#DIV/0!</v>
      </c>
      <c r="BJ875" s="161" t="e">
        <f t="shared" si="585"/>
        <v>#DIV/0!</v>
      </c>
      <c r="BK875" s="161" t="e">
        <f t="shared" si="586"/>
        <v>#DIV/0!</v>
      </c>
      <c r="BL875" s="107">
        <f t="shared" si="587"/>
        <v>0</v>
      </c>
      <c r="BM875" s="161" t="e">
        <f t="shared" si="588"/>
        <v>#DIV/0!</v>
      </c>
      <c r="BN875" s="161" t="e">
        <f t="shared" si="589"/>
        <v>#DIV/0!</v>
      </c>
      <c r="BO875" s="161" t="e">
        <f t="shared" si="590"/>
        <v>#DIV/0!</v>
      </c>
      <c r="BP875" s="161" t="e">
        <f t="shared" si="591"/>
        <v>#DIV/0!</v>
      </c>
      <c r="BQ875" s="161" t="e">
        <f t="shared" si="592"/>
        <v>#DIV/0!</v>
      </c>
      <c r="BR875" s="107">
        <f t="shared" si="593"/>
        <v>0</v>
      </c>
      <c r="BS875" s="161" t="e">
        <f t="shared" si="594"/>
        <v>#DIV/0!</v>
      </c>
      <c r="BT875" s="161" t="e">
        <f t="shared" si="595"/>
        <v>#DIV/0!</v>
      </c>
      <c r="BU875" s="161" t="e">
        <f t="shared" si="596"/>
        <v>#DIV/0!</v>
      </c>
      <c r="BV875" s="161" t="e">
        <f t="shared" si="597"/>
        <v>#DIV/0!</v>
      </c>
      <c r="BW875" s="161" t="e">
        <f t="shared" si="598"/>
        <v>#DIV/0!</v>
      </c>
      <c r="BX875" s="107">
        <f t="shared" si="599"/>
        <v>0</v>
      </c>
      <c r="BZ875" s="40" t="e">
        <f>VLOOKUP(I875,Lists!$D$2:$D$19,1,FALSE)</f>
        <v>#N/A</v>
      </c>
      <c r="CA875" s="40" t="e">
        <f>VLOOKUP($I875,Blends!$B$2:$B$115,1,FALSE)</f>
        <v>#N/A</v>
      </c>
      <c r="CC875" s="218">
        <f>ROUND(IF($I875="Other HFC Blend",(Z875*$L875*SUMIF(Lists!$E$2:$E$133,'Quarterly Information'!$K875,Exchange_Value)+Z875*$N875*SUMIF(Lists!$E$2:$E$133,'Quarterly Information'!$M875,Exchange_Value)+Z875*$P875*SUMIF(Lists!$E$2:$E$133,'Quarterly Information'!$O875,Exchange_Value)+Z875*$R875*SUMIF(Lists!$E$2:$E$133,'Quarterly Information'!$Q875,Exchange_Value)+Z875*$T875*SUMIF(Lists!$E$2:$E$133,'Quarterly Information'!$S875,Exchange_Value))/1000,Z875*SUMIF(Lists!$E$2:$E$133,$I875,Exchange_Value)/1000),1)</f>
        <v>0</v>
      </c>
      <c r="CD875" s="218">
        <f>ROUND(IF($I875="Other HFC Blend",(AA875*$L875*SUMIF(Lists!$E$2:$E$133,'Quarterly Information'!$K875,Exchange_Value)+AA875*$N875*SUMIF(Lists!$E$2:$E$133,'Quarterly Information'!$M875,Exchange_Value)+AA875*$P875*SUMIF(Lists!$E$2:$E$133,'Quarterly Information'!$O875,Exchange_Value)+AA875*$R875*SUMIF(Lists!$E$2:$E$133,'Quarterly Information'!$Q875,Exchange_Value)+AA875*$T875*SUMIF(Lists!$E$2:$E$133,'Quarterly Information'!$S875,Exchange_Value))/1000,AA875*SUMIF(Lists!$E$2:$E$133,$I875,Exchange_Value)/1000),1)</f>
        <v>0</v>
      </c>
      <c r="CE875" s="218">
        <f>ROUND(IF($I875="Other HFC Blend",(AB875*$L875*SUMIF(Lists!$E$2:$E$133,'Quarterly Information'!$K875,Exchange_Value)+AB875*$N875*SUMIF(Lists!$E$2:$E$133,'Quarterly Information'!$M875,Exchange_Value)+AB875*$P875*SUMIF(Lists!$E$2:$E$133,'Quarterly Information'!$O875,Exchange_Value)+AB875*$R875*SUMIF(Lists!$E$2:$E$133,'Quarterly Information'!$Q875,Exchange_Value)+AB875*$T875*SUMIF(Lists!$E$2:$E$133,'Quarterly Information'!$S875,Exchange_Value))/1000,AB875*SUMIF(Lists!$E$2:$E$133,$I875,Exchange_Value)/1000),1)</f>
        <v>0</v>
      </c>
      <c r="CF875" s="218">
        <f>ROUND(IF($I875="Other HFC Blend",(AC875*$L875*SUMIF(Lists!$E$2:$E$133,'Quarterly Information'!$K875,Exchange_Value)+AC875*$N875*SUMIF(Lists!$E$2:$E$133,'Quarterly Information'!$M875,Exchange_Value)+AC875*$P875*SUMIF(Lists!$E$2:$E$133,'Quarterly Information'!$O875,Exchange_Value)+AC875*$R875*SUMIF(Lists!$E$2:$E$133,'Quarterly Information'!$Q875,Exchange_Value)+AC875*$T875*SUMIF(Lists!$E$2:$E$133,'Quarterly Information'!$S875,Exchange_Value))/1000,AC875*SUMIF(Lists!$E$2:$E$133,$I875,Exchange_Value)/1000),1)</f>
        <v>0</v>
      </c>
      <c r="CG875" s="218">
        <f>ROUND(IF($I875="Other HFC Blend",(AD875*$L875*SUMIF(Lists!$E$2:$E$133,'Quarterly Information'!$K875,Exchange_Value)+AD875*$N875*SUMIF(Lists!$E$2:$E$133,'Quarterly Information'!$M875,Exchange_Value)+AD875*$P875*SUMIF(Lists!$E$2:$E$133,'Quarterly Information'!$O875,Exchange_Value)+AD875*$R875*SUMIF(Lists!$E$2:$E$133,'Quarterly Information'!$Q875,Exchange_Value)+AD875*$T875*SUMIF(Lists!$E$2:$E$133,'Quarterly Information'!$S875,Exchange_Value))/1000,AD875*SUMIF(Lists!$E$2:$E$133,$I875,Exchange_Value)/1000),1)</f>
        <v>0</v>
      </c>
      <c r="CH875" s="218">
        <f>ROUND(IF($I875="Other HFC Blend",(AE875*$L875*SUMIF(Lists!$E$2:$E$133,'Quarterly Information'!$K875,Exchange_Value)+AE875*$N875*SUMIF(Lists!$E$2:$E$133,'Quarterly Information'!$M875,Exchange_Value)+AE875*$P875*SUMIF(Lists!$E$2:$E$133,'Quarterly Information'!$O875,Exchange_Value)+AE875*$R875*SUMIF(Lists!$E$2:$E$133,'Quarterly Information'!$Q875,Exchange_Value)+AE875*$T875*SUMIF(Lists!$E$2:$E$133,'Quarterly Information'!$S875,Exchange_Value))/1000,AE875*SUMIF(Lists!$E$2:$E$133,$I875,Exchange_Value)/1000),1)</f>
        <v>0</v>
      </c>
      <c r="CI875" s="218">
        <f>ROUND(IF($I875="Other HFC Blend",(AF875*$L875*SUMIF(Lists!$E$2:$E$133,'Quarterly Information'!$K875,Exchange_Value)+AF875*$N875*SUMIF(Lists!$E$2:$E$133,'Quarterly Information'!$M875,Exchange_Value)+AF875*$P875*SUMIF(Lists!$E$2:$E$133,'Quarterly Information'!$O875,Exchange_Value)+AF875*$R875*SUMIF(Lists!$E$2:$E$133,'Quarterly Information'!$Q875,Exchange_Value)+AF875*$T875*SUMIF(Lists!$E$2:$E$133,'Quarterly Information'!$S875,Exchange_Value))/1000,AF875*SUMIF(Lists!$E$2:$E$133,$I875,Exchange_Value)/1000),1)</f>
        <v>0</v>
      </c>
    </row>
    <row r="876" spans="1:87" ht="14" x14ac:dyDescent="0.25">
      <c r="A876" s="39">
        <v>834</v>
      </c>
      <c r="B876" s="90" t="str">
        <f t="shared" ref="B876:B939" si="600">IF(C876&gt;0,A876,"")</f>
        <v/>
      </c>
      <c r="C876" s="159"/>
      <c r="D876" s="91"/>
      <c r="E876" s="174"/>
      <c r="F876" s="92"/>
      <c r="G876" s="93"/>
      <c r="H876" s="94"/>
      <c r="I876" s="92"/>
      <c r="J876" s="200"/>
      <c r="K876" s="210"/>
      <c r="L876" s="95"/>
      <c r="M876" s="92"/>
      <c r="N876" s="95"/>
      <c r="O876" s="92"/>
      <c r="P876" s="95"/>
      <c r="Q876" s="128"/>
      <c r="R876" s="95"/>
      <c r="S876" s="128"/>
      <c r="T876" s="211"/>
      <c r="U876" s="203"/>
      <c r="V876" s="92"/>
      <c r="W876" s="96"/>
      <c r="X876" s="92"/>
      <c r="Y876" s="220"/>
      <c r="Z876" s="226"/>
      <c r="AA876" s="165"/>
      <c r="AB876" s="165"/>
      <c r="AC876" s="165"/>
      <c r="AD876" s="165"/>
      <c r="AE876" s="165"/>
      <c r="AF876" s="168"/>
      <c r="AG876"/>
      <c r="AH876" s="107">
        <f t="shared" si="559"/>
        <v>0</v>
      </c>
      <c r="AI876" s="107">
        <f t="shared" si="560"/>
        <v>0</v>
      </c>
      <c r="AJ876" s="107">
        <f t="shared" si="561"/>
        <v>0</v>
      </c>
      <c r="AK876" s="107">
        <f t="shared" si="562"/>
        <v>0</v>
      </c>
      <c r="AL876" s="107">
        <f t="shared" si="563"/>
        <v>0</v>
      </c>
      <c r="AM876" s="107">
        <f t="shared" ref="AM876:AM939" si="601">IF(F876="No",J876,0)</f>
        <v>0</v>
      </c>
      <c r="AO876" s="161" t="e">
        <f t="shared" si="564"/>
        <v>#DIV/0!</v>
      </c>
      <c r="AP876" s="161" t="e">
        <f t="shared" si="565"/>
        <v>#DIV/0!</v>
      </c>
      <c r="AQ876" s="161" t="e">
        <f t="shared" si="566"/>
        <v>#DIV/0!</v>
      </c>
      <c r="AR876" s="161" t="e">
        <f t="shared" si="567"/>
        <v>#DIV/0!</v>
      </c>
      <c r="AS876" s="161" t="e">
        <f t="shared" si="568"/>
        <v>#DIV/0!</v>
      </c>
      <c r="AT876" s="107">
        <f t="shared" si="569"/>
        <v>0</v>
      </c>
      <c r="AU876" s="161" t="e">
        <f t="shared" si="570"/>
        <v>#DIV/0!</v>
      </c>
      <c r="AV876" s="161" t="e">
        <f t="shared" si="571"/>
        <v>#DIV/0!</v>
      </c>
      <c r="AW876" s="161" t="e">
        <f t="shared" si="572"/>
        <v>#DIV/0!</v>
      </c>
      <c r="AX876" s="161" t="e">
        <f t="shared" si="573"/>
        <v>#DIV/0!</v>
      </c>
      <c r="AY876" s="161" t="e">
        <f t="shared" si="574"/>
        <v>#DIV/0!</v>
      </c>
      <c r="AZ876" s="107">
        <f t="shared" si="575"/>
        <v>0</v>
      </c>
      <c r="BA876" s="161" t="e">
        <f t="shared" si="576"/>
        <v>#DIV/0!</v>
      </c>
      <c r="BB876" s="161" t="e">
        <f t="shared" si="577"/>
        <v>#DIV/0!</v>
      </c>
      <c r="BC876" s="161" t="e">
        <f t="shared" si="578"/>
        <v>#DIV/0!</v>
      </c>
      <c r="BD876" s="161" t="e">
        <f t="shared" si="579"/>
        <v>#DIV/0!</v>
      </c>
      <c r="BE876" s="161" t="e">
        <f t="shared" si="580"/>
        <v>#DIV/0!</v>
      </c>
      <c r="BF876" s="107">
        <f t="shared" si="581"/>
        <v>0</v>
      </c>
      <c r="BG876" s="161" t="e">
        <f t="shared" si="582"/>
        <v>#DIV/0!</v>
      </c>
      <c r="BH876" s="161" t="e">
        <f t="shared" si="583"/>
        <v>#DIV/0!</v>
      </c>
      <c r="BI876" s="161" t="e">
        <f t="shared" si="584"/>
        <v>#DIV/0!</v>
      </c>
      <c r="BJ876" s="161" t="e">
        <f t="shared" si="585"/>
        <v>#DIV/0!</v>
      </c>
      <c r="BK876" s="161" t="e">
        <f t="shared" si="586"/>
        <v>#DIV/0!</v>
      </c>
      <c r="BL876" s="107">
        <f t="shared" si="587"/>
        <v>0</v>
      </c>
      <c r="BM876" s="161" t="e">
        <f t="shared" si="588"/>
        <v>#DIV/0!</v>
      </c>
      <c r="BN876" s="161" t="e">
        <f t="shared" si="589"/>
        <v>#DIV/0!</v>
      </c>
      <c r="BO876" s="161" t="e">
        <f t="shared" si="590"/>
        <v>#DIV/0!</v>
      </c>
      <c r="BP876" s="161" t="e">
        <f t="shared" si="591"/>
        <v>#DIV/0!</v>
      </c>
      <c r="BQ876" s="161" t="e">
        <f t="shared" si="592"/>
        <v>#DIV/0!</v>
      </c>
      <c r="BR876" s="107">
        <f t="shared" si="593"/>
        <v>0</v>
      </c>
      <c r="BS876" s="161" t="e">
        <f t="shared" si="594"/>
        <v>#DIV/0!</v>
      </c>
      <c r="BT876" s="161" t="e">
        <f t="shared" si="595"/>
        <v>#DIV/0!</v>
      </c>
      <c r="BU876" s="161" t="e">
        <f t="shared" si="596"/>
        <v>#DIV/0!</v>
      </c>
      <c r="BV876" s="161" t="e">
        <f t="shared" si="597"/>
        <v>#DIV/0!</v>
      </c>
      <c r="BW876" s="161" t="e">
        <f t="shared" si="598"/>
        <v>#DIV/0!</v>
      </c>
      <c r="BX876" s="107">
        <f t="shared" si="599"/>
        <v>0</v>
      </c>
      <c r="BZ876" s="40" t="e">
        <f>VLOOKUP(I876,Lists!$D$2:$D$19,1,FALSE)</f>
        <v>#N/A</v>
      </c>
      <c r="CA876" s="40" t="e">
        <f>VLOOKUP($I876,Blends!$B$2:$B$115,1,FALSE)</f>
        <v>#N/A</v>
      </c>
      <c r="CC876" s="218">
        <f>ROUND(IF($I876="Other HFC Blend",(Z876*$L876*SUMIF(Lists!$E$2:$E$133,'Quarterly Information'!$K876,Exchange_Value)+Z876*$N876*SUMIF(Lists!$E$2:$E$133,'Quarterly Information'!$M876,Exchange_Value)+Z876*$P876*SUMIF(Lists!$E$2:$E$133,'Quarterly Information'!$O876,Exchange_Value)+Z876*$R876*SUMIF(Lists!$E$2:$E$133,'Quarterly Information'!$Q876,Exchange_Value)+Z876*$T876*SUMIF(Lists!$E$2:$E$133,'Quarterly Information'!$S876,Exchange_Value))/1000,Z876*SUMIF(Lists!$E$2:$E$133,$I876,Exchange_Value)/1000),1)</f>
        <v>0</v>
      </c>
      <c r="CD876" s="218">
        <f>ROUND(IF($I876="Other HFC Blend",(AA876*$L876*SUMIF(Lists!$E$2:$E$133,'Quarterly Information'!$K876,Exchange_Value)+AA876*$N876*SUMIF(Lists!$E$2:$E$133,'Quarterly Information'!$M876,Exchange_Value)+AA876*$P876*SUMIF(Lists!$E$2:$E$133,'Quarterly Information'!$O876,Exchange_Value)+AA876*$R876*SUMIF(Lists!$E$2:$E$133,'Quarterly Information'!$Q876,Exchange_Value)+AA876*$T876*SUMIF(Lists!$E$2:$E$133,'Quarterly Information'!$S876,Exchange_Value))/1000,AA876*SUMIF(Lists!$E$2:$E$133,$I876,Exchange_Value)/1000),1)</f>
        <v>0</v>
      </c>
      <c r="CE876" s="218">
        <f>ROUND(IF($I876="Other HFC Blend",(AB876*$L876*SUMIF(Lists!$E$2:$E$133,'Quarterly Information'!$K876,Exchange_Value)+AB876*$N876*SUMIF(Lists!$E$2:$E$133,'Quarterly Information'!$M876,Exchange_Value)+AB876*$P876*SUMIF(Lists!$E$2:$E$133,'Quarterly Information'!$O876,Exchange_Value)+AB876*$R876*SUMIF(Lists!$E$2:$E$133,'Quarterly Information'!$Q876,Exchange_Value)+AB876*$T876*SUMIF(Lists!$E$2:$E$133,'Quarterly Information'!$S876,Exchange_Value))/1000,AB876*SUMIF(Lists!$E$2:$E$133,$I876,Exchange_Value)/1000),1)</f>
        <v>0</v>
      </c>
      <c r="CF876" s="218">
        <f>ROUND(IF($I876="Other HFC Blend",(AC876*$L876*SUMIF(Lists!$E$2:$E$133,'Quarterly Information'!$K876,Exchange_Value)+AC876*$N876*SUMIF(Lists!$E$2:$E$133,'Quarterly Information'!$M876,Exchange_Value)+AC876*$P876*SUMIF(Lists!$E$2:$E$133,'Quarterly Information'!$O876,Exchange_Value)+AC876*$R876*SUMIF(Lists!$E$2:$E$133,'Quarterly Information'!$Q876,Exchange_Value)+AC876*$T876*SUMIF(Lists!$E$2:$E$133,'Quarterly Information'!$S876,Exchange_Value))/1000,AC876*SUMIF(Lists!$E$2:$E$133,$I876,Exchange_Value)/1000),1)</f>
        <v>0</v>
      </c>
      <c r="CG876" s="218">
        <f>ROUND(IF($I876="Other HFC Blend",(AD876*$L876*SUMIF(Lists!$E$2:$E$133,'Quarterly Information'!$K876,Exchange_Value)+AD876*$N876*SUMIF(Lists!$E$2:$E$133,'Quarterly Information'!$M876,Exchange_Value)+AD876*$P876*SUMIF(Lists!$E$2:$E$133,'Quarterly Information'!$O876,Exchange_Value)+AD876*$R876*SUMIF(Lists!$E$2:$E$133,'Quarterly Information'!$Q876,Exchange_Value)+AD876*$T876*SUMIF(Lists!$E$2:$E$133,'Quarterly Information'!$S876,Exchange_Value))/1000,AD876*SUMIF(Lists!$E$2:$E$133,$I876,Exchange_Value)/1000),1)</f>
        <v>0</v>
      </c>
      <c r="CH876" s="218">
        <f>ROUND(IF($I876="Other HFC Blend",(AE876*$L876*SUMIF(Lists!$E$2:$E$133,'Quarterly Information'!$K876,Exchange_Value)+AE876*$N876*SUMIF(Lists!$E$2:$E$133,'Quarterly Information'!$M876,Exchange_Value)+AE876*$P876*SUMIF(Lists!$E$2:$E$133,'Quarterly Information'!$O876,Exchange_Value)+AE876*$R876*SUMIF(Lists!$E$2:$E$133,'Quarterly Information'!$Q876,Exchange_Value)+AE876*$T876*SUMIF(Lists!$E$2:$E$133,'Quarterly Information'!$S876,Exchange_Value))/1000,AE876*SUMIF(Lists!$E$2:$E$133,$I876,Exchange_Value)/1000),1)</f>
        <v>0</v>
      </c>
      <c r="CI876" s="218">
        <f>ROUND(IF($I876="Other HFC Blend",(AF876*$L876*SUMIF(Lists!$E$2:$E$133,'Quarterly Information'!$K876,Exchange_Value)+AF876*$N876*SUMIF(Lists!$E$2:$E$133,'Quarterly Information'!$M876,Exchange_Value)+AF876*$P876*SUMIF(Lists!$E$2:$E$133,'Quarterly Information'!$O876,Exchange_Value)+AF876*$R876*SUMIF(Lists!$E$2:$E$133,'Quarterly Information'!$Q876,Exchange_Value)+AF876*$T876*SUMIF(Lists!$E$2:$E$133,'Quarterly Information'!$S876,Exchange_Value))/1000,AF876*SUMIF(Lists!$E$2:$E$133,$I876,Exchange_Value)/1000),1)</f>
        <v>0</v>
      </c>
    </row>
    <row r="877" spans="1:87" ht="14" x14ac:dyDescent="0.25">
      <c r="A877" s="39">
        <v>835</v>
      </c>
      <c r="B877" s="90" t="str">
        <f t="shared" si="600"/>
        <v/>
      </c>
      <c r="C877" s="159"/>
      <c r="D877" s="91"/>
      <c r="E877" s="174"/>
      <c r="F877" s="92"/>
      <c r="G877" s="93"/>
      <c r="H877" s="94"/>
      <c r="I877" s="92"/>
      <c r="J877" s="200"/>
      <c r="K877" s="210"/>
      <c r="L877" s="95"/>
      <c r="M877" s="92"/>
      <c r="N877" s="95"/>
      <c r="O877" s="92"/>
      <c r="P877" s="95"/>
      <c r="Q877" s="128"/>
      <c r="R877" s="95"/>
      <c r="S877" s="128"/>
      <c r="T877" s="211"/>
      <c r="U877" s="203"/>
      <c r="V877" s="92"/>
      <c r="W877" s="96"/>
      <c r="X877" s="92"/>
      <c r="Y877" s="220"/>
      <c r="Z877" s="226"/>
      <c r="AA877" s="165"/>
      <c r="AB877" s="165"/>
      <c r="AC877" s="165"/>
      <c r="AD877" s="165"/>
      <c r="AE877" s="165"/>
      <c r="AF877" s="168"/>
      <c r="AG877"/>
      <c r="AH877" s="107">
        <f t="shared" si="559"/>
        <v>0</v>
      </c>
      <c r="AI877" s="107">
        <f t="shared" si="560"/>
        <v>0</v>
      </c>
      <c r="AJ877" s="107">
        <f t="shared" si="561"/>
        <v>0</v>
      </c>
      <c r="AK877" s="107">
        <f t="shared" si="562"/>
        <v>0</v>
      </c>
      <c r="AL877" s="107">
        <f t="shared" si="563"/>
        <v>0</v>
      </c>
      <c r="AM877" s="107">
        <f t="shared" si="601"/>
        <v>0</v>
      </c>
      <c r="AO877" s="161" t="e">
        <f t="shared" si="564"/>
        <v>#DIV/0!</v>
      </c>
      <c r="AP877" s="161" t="e">
        <f t="shared" si="565"/>
        <v>#DIV/0!</v>
      </c>
      <c r="AQ877" s="161" t="e">
        <f t="shared" si="566"/>
        <v>#DIV/0!</v>
      </c>
      <c r="AR877" s="161" t="e">
        <f t="shared" si="567"/>
        <v>#DIV/0!</v>
      </c>
      <c r="AS877" s="161" t="e">
        <f t="shared" si="568"/>
        <v>#DIV/0!</v>
      </c>
      <c r="AT877" s="107">
        <f t="shared" si="569"/>
        <v>0</v>
      </c>
      <c r="AU877" s="161" t="e">
        <f t="shared" si="570"/>
        <v>#DIV/0!</v>
      </c>
      <c r="AV877" s="161" t="e">
        <f t="shared" si="571"/>
        <v>#DIV/0!</v>
      </c>
      <c r="AW877" s="161" t="e">
        <f t="shared" si="572"/>
        <v>#DIV/0!</v>
      </c>
      <c r="AX877" s="161" t="e">
        <f t="shared" si="573"/>
        <v>#DIV/0!</v>
      </c>
      <c r="AY877" s="161" t="e">
        <f t="shared" si="574"/>
        <v>#DIV/0!</v>
      </c>
      <c r="AZ877" s="107">
        <f t="shared" si="575"/>
        <v>0</v>
      </c>
      <c r="BA877" s="161" t="e">
        <f t="shared" si="576"/>
        <v>#DIV/0!</v>
      </c>
      <c r="BB877" s="161" t="e">
        <f t="shared" si="577"/>
        <v>#DIV/0!</v>
      </c>
      <c r="BC877" s="161" t="e">
        <f t="shared" si="578"/>
        <v>#DIV/0!</v>
      </c>
      <c r="BD877" s="161" t="e">
        <f t="shared" si="579"/>
        <v>#DIV/0!</v>
      </c>
      <c r="BE877" s="161" t="e">
        <f t="shared" si="580"/>
        <v>#DIV/0!</v>
      </c>
      <c r="BF877" s="107">
        <f t="shared" si="581"/>
        <v>0</v>
      </c>
      <c r="BG877" s="161" t="e">
        <f t="shared" si="582"/>
        <v>#DIV/0!</v>
      </c>
      <c r="BH877" s="161" t="e">
        <f t="shared" si="583"/>
        <v>#DIV/0!</v>
      </c>
      <c r="BI877" s="161" t="e">
        <f t="shared" si="584"/>
        <v>#DIV/0!</v>
      </c>
      <c r="BJ877" s="161" t="e">
        <f t="shared" si="585"/>
        <v>#DIV/0!</v>
      </c>
      <c r="BK877" s="161" t="e">
        <f t="shared" si="586"/>
        <v>#DIV/0!</v>
      </c>
      <c r="BL877" s="107">
        <f t="shared" si="587"/>
        <v>0</v>
      </c>
      <c r="BM877" s="161" t="e">
        <f t="shared" si="588"/>
        <v>#DIV/0!</v>
      </c>
      <c r="BN877" s="161" t="e">
        <f t="shared" si="589"/>
        <v>#DIV/0!</v>
      </c>
      <c r="BO877" s="161" t="e">
        <f t="shared" si="590"/>
        <v>#DIV/0!</v>
      </c>
      <c r="BP877" s="161" t="e">
        <f t="shared" si="591"/>
        <v>#DIV/0!</v>
      </c>
      <c r="BQ877" s="161" t="e">
        <f t="shared" si="592"/>
        <v>#DIV/0!</v>
      </c>
      <c r="BR877" s="107">
        <f t="shared" si="593"/>
        <v>0</v>
      </c>
      <c r="BS877" s="161" t="e">
        <f t="shared" si="594"/>
        <v>#DIV/0!</v>
      </c>
      <c r="BT877" s="161" t="e">
        <f t="shared" si="595"/>
        <v>#DIV/0!</v>
      </c>
      <c r="BU877" s="161" t="e">
        <f t="shared" si="596"/>
        <v>#DIV/0!</v>
      </c>
      <c r="BV877" s="161" t="e">
        <f t="shared" si="597"/>
        <v>#DIV/0!</v>
      </c>
      <c r="BW877" s="161" t="e">
        <f t="shared" si="598"/>
        <v>#DIV/0!</v>
      </c>
      <c r="BX877" s="107">
        <f t="shared" si="599"/>
        <v>0</v>
      </c>
      <c r="BZ877" s="40" t="e">
        <f>VLOOKUP(I877,Lists!$D$2:$D$19,1,FALSE)</f>
        <v>#N/A</v>
      </c>
      <c r="CA877" s="40" t="e">
        <f>VLOOKUP($I877,Blends!$B$2:$B$115,1,FALSE)</f>
        <v>#N/A</v>
      </c>
      <c r="CC877" s="218">
        <f>ROUND(IF($I877="Other HFC Blend",(Z877*$L877*SUMIF(Lists!$E$2:$E$133,'Quarterly Information'!$K877,Exchange_Value)+Z877*$N877*SUMIF(Lists!$E$2:$E$133,'Quarterly Information'!$M877,Exchange_Value)+Z877*$P877*SUMIF(Lists!$E$2:$E$133,'Quarterly Information'!$O877,Exchange_Value)+Z877*$R877*SUMIF(Lists!$E$2:$E$133,'Quarterly Information'!$Q877,Exchange_Value)+Z877*$T877*SUMIF(Lists!$E$2:$E$133,'Quarterly Information'!$S877,Exchange_Value))/1000,Z877*SUMIF(Lists!$E$2:$E$133,$I877,Exchange_Value)/1000),1)</f>
        <v>0</v>
      </c>
      <c r="CD877" s="218">
        <f>ROUND(IF($I877="Other HFC Blend",(AA877*$L877*SUMIF(Lists!$E$2:$E$133,'Quarterly Information'!$K877,Exchange_Value)+AA877*$N877*SUMIF(Lists!$E$2:$E$133,'Quarterly Information'!$M877,Exchange_Value)+AA877*$P877*SUMIF(Lists!$E$2:$E$133,'Quarterly Information'!$O877,Exchange_Value)+AA877*$R877*SUMIF(Lists!$E$2:$E$133,'Quarterly Information'!$Q877,Exchange_Value)+AA877*$T877*SUMIF(Lists!$E$2:$E$133,'Quarterly Information'!$S877,Exchange_Value))/1000,AA877*SUMIF(Lists!$E$2:$E$133,$I877,Exchange_Value)/1000),1)</f>
        <v>0</v>
      </c>
      <c r="CE877" s="218">
        <f>ROUND(IF($I877="Other HFC Blend",(AB877*$L877*SUMIF(Lists!$E$2:$E$133,'Quarterly Information'!$K877,Exchange_Value)+AB877*$N877*SUMIF(Lists!$E$2:$E$133,'Quarterly Information'!$M877,Exchange_Value)+AB877*$P877*SUMIF(Lists!$E$2:$E$133,'Quarterly Information'!$O877,Exchange_Value)+AB877*$R877*SUMIF(Lists!$E$2:$E$133,'Quarterly Information'!$Q877,Exchange_Value)+AB877*$T877*SUMIF(Lists!$E$2:$E$133,'Quarterly Information'!$S877,Exchange_Value))/1000,AB877*SUMIF(Lists!$E$2:$E$133,$I877,Exchange_Value)/1000),1)</f>
        <v>0</v>
      </c>
      <c r="CF877" s="218">
        <f>ROUND(IF($I877="Other HFC Blend",(AC877*$L877*SUMIF(Lists!$E$2:$E$133,'Quarterly Information'!$K877,Exchange_Value)+AC877*$N877*SUMIF(Lists!$E$2:$E$133,'Quarterly Information'!$M877,Exchange_Value)+AC877*$P877*SUMIF(Lists!$E$2:$E$133,'Quarterly Information'!$O877,Exchange_Value)+AC877*$R877*SUMIF(Lists!$E$2:$E$133,'Quarterly Information'!$Q877,Exchange_Value)+AC877*$T877*SUMIF(Lists!$E$2:$E$133,'Quarterly Information'!$S877,Exchange_Value))/1000,AC877*SUMIF(Lists!$E$2:$E$133,$I877,Exchange_Value)/1000),1)</f>
        <v>0</v>
      </c>
      <c r="CG877" s="218">
        <f>ROUND(IF($I877="Other HFC Blend",(AD877*$L877*SUMIF(Lists!$E$2:$E$133,'Quarterly Information'!$K877,Exchange_Value)+AD877*$N877*SUMIF(Lists!$E$2:$E$133,'Quarterly Information'!$M877,Exchange_Value)+AD877*$P877*SUMIF(Lists!$E$2:$E$133,'Quarterly Information'!$O877,Exchange_Value)+AD877*$R877*SUMIF(Lists!$E$2:$E$133,'Quarterly Information'!$Q877,Exchange_Value)+AD877*$T877*SUMIF(Lists!$E$2:$E$133,'Quarterly Information'!$S877,Exchange_Value))/1000,AD877*SUMIF(Lists!$E$2:$E$133,$I877,Exchange_Value)/1000),1)</f>
        <v>0</v>
      </c>
      <c r="CH877" s="218">
        <f>ROUND(IF($I877="Other HFC Blend",(AE877*$L877*SUMIF(Lists!$E$2:$E$133,'Quarterly Information'!$K877,Exchange_Value)+AE877*$N877*SUMIF(Lists!$E$2:$E$133,'Quarterly Information'!$M877,Exchange_Value)+AE877*$P877*SUMIF(Lists!$E$2:$E$133,'Quarterly Information'!$O877,Exchange_Value)+AE877*$R877*SUMIF(Lists!$E$2:$E$133,'Quarterly Information'!$Q877,Exchange_Value)+AE877*$T877*SUMIF(Lists!$E$2:$E$133,'Quarterly Information'!$S877,Exchange_Value))/1000,AE877*SUMIF(Lists!$E$2:$E$133,$I877,Exchange_Value)/1000),1)</f>
        <v>0</v>
      </c>
      <c r="CI877" s="218">
        <f>ROUND(IF($I877="Other HFC Blend",(AF877*$L877*SUMIF(Lists!$E$2:$E$133,'Quarterly Information'!$K877,Exchange_Value)+AF877*$N877*SUMIF(Lists!$E$2:$E$133,'Quarterly Information'!$M877,Exchange_Value)+AF877*$P877*SUMIF(Lists!$E$2:$E$133,'Quarterly Information'!$O877,Exchange_Value)+AF877*$R877*SUMIF(Lists!$E$2:$E$133,'Quarterly Information'!$Q877,Exchange_Value)+AF877*$T877*SUMIF(Lists!$E$2:$E$133,'Quarterly Information'!$S877,Exchange_Value))/1000,AF877*SUMIF(Lists!$E$2:$E$133,$I877,Exchange_Value)/1000),1)</f>
        <v>0</v>
      </c>
    </row>
    <row r="878" spans="1:87" ht="14" x14ac:dyDescent="0.25">
      <c r="A878" s="39">
        <v>836</v>
      </c>
      <c r="B878" s="90" t="str">
        <f t="shared" si="600"/>
        <v/>
      </c>
      <c r="C878" s="159"/>
      <c r="D878" s="91"/>
      <c r="E878" s="174"/>
      <c r="F878" s="92"/>
      <c r="G878" s="93"/>
      <c r="H878" s="94"/>
      <c r="I878" s="92"/>
      <c r="J878" s="200"/>
      <c r="K878" s="210"/>
      <c r="L878" s="95"/>
      <c r="M878" s="92"/>
      <c r="N878" s="95"/>
      <c r="O878" s="92"/>
      <c r="P878" s="95"/>
      <c r="Q878" s="128"/>
      <c r="R878" s="95"/>
      <c r="S878" s="128"/>
      <c r="T878" s="211"/>
      <c r="U878" s="203"/>
      <c r="V878" s="92"/>
      <c r="W878" s="96"/>
      <c r="X878" s="92"/>
      <c r="Y878" s="220"/>
      <c r="Z878" s="226"/>
      <c r="AA878" s="165"/>
      <c r="AB878" s="165"/>
      <c r="AC878" s="165"/>
      <c r="AD878" s="165"/>
      <c r="AE878" s="165"/>
      <c r="AF878" s="168"/>
      <c r="AG878"/>
      <c r="AH878" s="107">
        <f t="shared" si="559"/>
        <v>0</v>
      </c>
      <c r="AI878" s="107">
        <f t="shared" si="560"/>
        <v>0</v>
      </c>
      <c r="AJ878" s="107">
        <f t="shared" si="561"/>
        <v>0</v>
      </c>
      <c r="AK878" s="107">
        <f t="shared" si="562"/>
        <v>0</v>
      </c>
      <c r="AL878" s="107">
        <f t="shared" si="563"/>
        <v>0</v>
      </c>
      <c r="AM878" s="107">
        <f t="shared" si="601"/>
        <v>0</v>
      </c>
      <c r="AO878" s="161" t="e">
        <f t="shared" si="564"/>
        <v>#DIV/0!</v>
      </c>
      <c r="AP878" s="161" t="e">
        <f t="shared" si="565"/>
        <v>#DIV/0!</v>
      </c>
      <c r="AQ878" s="161" t="e">
        <f t="shared" si="566"/>
        <v>#DIV/0!</v>
      </c>
      <c r="AR878" s="161" t="e">
        <f t="shared" si="567"/>
        <v>#DIV/0!</v>
      </c>
      <c r="AS878" s="161" t="e">
        <f t="shared" si="568"/>
        <v>#DIV/0!</v>
      </c>
      <c r="AT878" s="107">
        <f t="shared" si="569"/>
        <v>0</v>
      </c>
      <c r="AU878" s="161" t="e">
        <f t="shared" si="570"/>
        <v>#DIV/0!</v>
      </c>
      <c r="AV878" s="161" t="e">
        <f t="shared" si="571"/>
        <v>#DIV/0!</v>
      </c>
      <c r="AW878" s="161" t="e">
        <f t="shared" si="572"/>
        <v>#DIV/0!</v>
      </c>
      <c r="AX878" s="161" t="e">
        <f t="shared" si="573"/>
        <v>#DIV/0!</v>
      </c>
      <c r="AY878" s="161" t="e">
        <f t="shared" si="574"/>
        <v>#DIV/0!</v>
      </c>
      <c r="AZ878" s="107">
        <f t="shared" si="575"/>
        <v>0</v>
      </c>
      <c r="BA878" s="161" t="e">
        <f t="shared" si="576"/>
        <v>#DIV/0!</v>
      </c>
      <c r="BB878" s="161" t="e">
        <f t="shared" si="577"/>
        <v>#DIV/0!</v>
      </c>
      <c r="BC878" s="161" t="e">
        <f t="shared" si="578"/>
        <v>#DIV/0!</v>
      </c>
      <c r="BD878" s="161" t="e">
        <f t="shared" si="579"/>
        <v>#DIV/0!</v>
      </c>
      <c r="BE878" s="161" t="e">
        <f t="shared" si="580"/>
        <v>#DIV/0!</v>
      </c>
      <c r="BF878" s="107">
        <f t="shared" si="581"/>
        <v>0</v>
      </c>
      <c r="BG878" s="161" t="e">
        <f t="shared" si="582"/>
        <v>#DIV/0!</v>
      </c>
      <c r="BH878" s="161" t="e">
        <f t="shared" si="583"/>
        <v>#DIV/0!</v>
      </c>
      <c r="BI878" s="161" t="e">
        <f t="shared" si="584"/>
        <v>#DIV/0!</v>
      </c>
      <c r="BJ878" s="161" t="e">
        <f t="shared" si="585"/>
        <v>#DIV/0!</v>
      </c>
      <c r="BK878" s="161" t="e">
        <f t="shared" si="586"/>
        <v>#DIV/0!</v>
      </c>
      <c r="BL878" s="107">
        <f t="shared" si="587"/>
        <v>0</v>
      </c>
      <c r="BM878" s="161" t="e">
        <f t="shared" si="588"/>
        <v>#DIV/0!</v>
      </c>
      <c r="BN878" s="161" t="e">
        <f t="shared" si="589"/>
        <v>#DIV/0!</v>
      </c>
      <c r="BO878" s="161" t="e">
        <f t="shared" si="590"/>
        <v>#DIV/0!</v>
      </c>
      <c r="BP878" s="161" t="e">
        <f t="shared" si="591"/>
        <v>#DIV/0!</v>
      </c>
      <c r="BQ878" s="161" t="e">
        <f t="shared" si="592"/>
        <v>#DIV/0!</v>
      </c>
      <c r="BR878" s="107">
        <f t="shared" si="593"/>
        <v>0</v>
      </c>
      <c r="BS878" s="161" t="e">
        <f t="shared" si="594"/>
        <v>#DIV/0!</v>
      </c>
      <c r="BT878" s="161" t="e">
        <f t="shared" si="595"/>
        <v>#DIV/0!</v>
      </c>
      <c r="BU878" s="161" t="e">
        <f t="shared" si="596"/>
        <v>#DIV/0!</v>
      </c>
      <c r="BV878" s="161" t="e">
        <f t="shared" si="597"/>
        <v>#DIV/0!</v>
      </c>
      <c r="BW878" s="161" t="e">
        <f t="shared" si="598"/>
        <v>#DIV/0!</v>
      </c>
      <c r="BX878" s="107">
        <f t="shared" si="599"/>
        <v>0</v>
      </c>
      <c r="BZ878" s="40" t="e">
        <f>VLOOKUP(I878,Lists!$D$2:$D$19,1,FALSE)</f>
        <v>#N/A</v>
      </c>
      <c r="CA878" s="40" t="e">
        <f>VLOOKUP($I878,Blends!$B$2:$B$115,1,FALSE)</f>
        <v>#N/A</v>
      </c>
      <c r="CC878" s="218">
        <f>ROUND(IF($I878="Other HFC Blend",(Z878*$L878*SUMIF(Lists!$E$2:$E$133,'Quarterly Information'!$K878,Exchange_Value)+Z878*$N878*SUMIF(Lists!$E$2:$E$133,'Quarterly Information'!$M878,Exchange_Value)+Z878*$P878*SUMIF(Lists!$E$2:$E$133,'Quarterly Information'!$O878,Exchange_Value)+Z878*$R878*SUMIF(Lists!$E$2:$E$133,'Quarterly Information'!$Q878,Exchange_Value)+Z878*$T878*SUMIF(Lists!$E$2:$E$133,'Quarterly Information'!$S878,Exchange_Value))/1000,Z878*SUMIF(Lists!$E$2:$E$133,$I878,Exchange_Value)/1000),1)</f>
        <v>0</v>
      </c>
      <c r="CD878" s="218">
        <f>ROUND(IF($I878="Other HFC Blend",(AA878*$L878*SUMIF(Lists!$E$2:$E$133,'Quarterly Information'!$K878,Exchange_Value)+AA878*$N878*SUMIF(Lists!$E$2:$E$133,'Quarterly Information'!$M878,Exchange_Value)+AA878*$P878*SUMIF(Lists!$E$2:$E$133,'Quarterly Information'!$O878,Exchange_Value)+AA878*$R878*SUMIF(Lists!$E$2:$E$133,'Quarterly Information'!$Q878,Exchange_Value)+AA878*$T878*SUMIF(Lists!$E$2:$E$133,'Quarterly Information'!$S878,Exchange_Value))/1000,AA878*SUMIF(Lists!$E$2:$E$133,$I878,Exchange_Value)/1000),1)</f>
        <v>0</v>
      </c>
      <c r="CE878" s="218">
        <f>ROUND(IF($I878="Other HFC Blend",(AB878*$L878*SUMIF(Lists!$E$2:$E$133,'Quarterly Information'!$K878,Exchange_Value)+AB878*$N878*SUMIF(Lists!$E$2:$E$133,'Quarterly Information'!$M878,Exchange_Value)+AB878*$P878*SUMIF(Lists!$E$2:$E$133,'Quarterly Information'!$O878,Exchange_Value)+AB878*$R878*SUMIF(Lists!$E$2:$E$133,'Quarterly Information'!$Q878,Exchange_Value)+AB878*$T878*SUMIF(Lists!$E$2:$E$133,'Quarterly Information'!$S878,Exchange_Value))/1000,AB878*SUMIF(Lists!$E$2:$E$133,$I878,Exchange_Value)/1000),1)</f>
        <v>0</v>
      </c>
      <c r="CF878" s="218">
        <f>ROUND(IF($I878="Other HFC Blend",(AC878*$L878*SUMIF(Lists!$E$2:$E$133,'Quarterly Information'!$K878,Exchange_Value)+AC878*$N878*SUMIF(Lists!$E$2:$E$133,'Quarterly Information'!$M878,Exchange_Value)+AC878*$P878*SUMIF(Lists!$E$2:$E$133,'Quarterly Information'!$O878,Exchange_Value)+AC878*$R878*SUMIF(Lists!$E$2:$E$133,'Quarterly Information'!$Q878,Exchange_Value)+AC878*$T878*SUMIF(Lists!$E$2:$E$133,'Quarterly Information'!$S878,Exchange_Value))/1000,AC878*SUMIF(Lists!$E$2:$E$133,$I878,Exchange_Value)/1000),1)</f>
        <v>0</v>
      </c>
      <c r="CG878" s="218">
        <f>ROUND(IF($I878="Other HFC Blend",(AD878*$L878*SUMIF(Lists!$E$2:$E$133,'Quarterly Information'!$K878,Exchange_Value)+AD878*$N878*SUMIF(Lists!$E$2:$E$133,'Quarterly Information'!$M878,Exchange_Value)+AD878*$P878*SUMIF(Lists!$E$2:$E$133,'Quarterly Information'!$O878,Exchange_Value)+AD878*$R878*SUMIF(Lists!$E$2:$E$133,'Quarterly Information'!$Q878,Exchange_Value)+AD878*$T878*SUMIF(Lists!$E$2:$E$133,'Quarterly Information'!$S878,Exchange_Value))/1000,AD878*SUMIF(Lists!$E$2:$E$133,$I878,Exchange_Value)/1000),1)</f>
        <v>0</v>
      </c>
      <c r="CH878" s="218">
        <f>ROUND(IF($I878="Other HFC Blend",(AE878*$L878*SUMIF(Lists!$E$2:$E$133,'Quarterly Information'!$K878,Exchange_Value)+AE878*$N878*SUMIF(Lists!$E$2:$E$133,'Quarterly Information'!$M878,Exchange_Value)+AE878*$P878*SUMIF(Lists!$E$2:$E$133,'Quarterly Information'!$O878,Exchange_Value)+AE878*$R878*SUMIF(Lists!$E$2:$E$133,'Quarterly Information'!$Q878,Exchange_Value)+AE878*$T878*SUMIF(Lists!$E$2:$E$133,'Quarterly Information'!$S878,Exchange_Value))/1000,AE878*SUMIF(Lists!$E$2:$E$133,$I878,Exchange_Value)/1000),1)</f>
        <v>0</v>
      </c>
      <c r="CI878" s="218">
        <f>ROUND(IF($I878="Other HFC Blend",(AF878*$L878*SUMIF(Lists!$E$2:$E$133,'Quarterly Information'!$K878,Exchange_Value)+AF878*$N878*SUMIF(Lists!$E$2:$E$133,'Quarterly Information'!$M878,Exchange_Value)+AF878*$P878*SUMIF(Lists!$E$2:$E$133,'Quarterly Information'!$O878,Exchange_Value)+AF878*$R878*SUMIF(Lists!$E$2:$E$133,'Quarterly Information'!$Q878,Exchange_Value)+AF878*$T878*SUMIF(Lists!$E$2:$E$133,'Quarterly Information'!$S878,Exchange_Value))/1000,AF878*SUMIF(Lists!$E$2:$E$133,$I878,Exchange_Value)/1000),1)</f>
        <v>0</v>
      </c>
    </row>
    <row r="879" spans="1:87" ht="14" x14ac:dyDescent="0.25">
      <c r="A879" s="39">
        <v>837</v>
      </c>
      <c r="B879" s="90" t="str">
        <f t="shared" si="600"/>
        <v/>
      </c>
      <c r="C879" s="159"/>
      <c r="D879" s="91"/>
      <c r="E879" s="174"/>
      <c r="F879" s="92"/>
      <c r="G879" s="93"/>
      <c r="H879" s="94"/>
      <c r="I879" s="92"/>
      <c r="J879" s="200"/>
      <c r="K879" s="210"/>
      <c r="L879" s="95"/>
      <c r="M879" s="92"/>
      <c r="N879" s="95"/>
      <c r="O879" s="92"/>
      <c r="P879" s="95"/>
      <c r="Q879" s="128"/>
      <c r="R879" s="95"/>
      <c r="S879" s="128"/>
      <c r="T879" s="211"/>
      <c r="U879" s="203"/>
      <c r="V879" s="92"/>
      <c r="W879" s="96"/>
      <c r="X879" s="92"/>
      <c r="Y879" s="220"/>
      <c r="Z879" s="226"/>
      <c r="AA879" s="165"/>
      <c r="AB879" s="165"/>
      <c r="AC879" s="165"/>
      <c r="AD879" s="165"/>
      <c r="AE879" s="165"/>
      <c r="AF879" s="168"/>
      <c r="AG879"/>
      <c r="AH879" s="107">
        <f t="shared" si="559"/>
        <v>0</v>
      </c>
      <c r="AI879" s="107">
        <f t="shared" si="560"/>
        <v>0</v>
      </c>
      <c r="AJ879" s="107">
        <f t="shared" si="561"/>
        <v>0</v>
      </c>
      <c r="AK879" s="107">
        <f t="shared" si="562"/>
        <v>0</v>
      </c>
      <c r="AL879" s="107">
        <f t="shared" si="563"/>
        <v>0</v>
      </c>
      <c r="AM879" s="107">
        <f t="shared" si="601"/>
        <v>0</v>
      </c>
      <c r="AO879" s="161" t="e">
        <f t="shared" si="564"/>
        <v>#DIV/0!</v>
      </c>
      <c r="AP879" s="161" t="e">
        <f t="shared" si="565"/>
        <v>#DIV/0!</v>
      </c>
      <c r="AQ879" s="161" t="e">
        <f t="shared" si="566"/>
        <v>#DIV/0!</v>
      </c>
      <c r="AR879" s="161" t="e">
        <f t="shared" si="567"/>
        <v>#DIV/0!</v>
      </c>
      <c r="AS879" s="161" t="e">
        <f t="shared" si="568"/>
        <v>#DIV/0!</v>
      </c>
      <c r="AT879" s="107">
        <f t="shared" si="569"/>
        <v>0</v>
      </c>
      <c r="AU879" s="161" t="e">
        <f t="shared" si="570"/>
        <v>#DIV/0!</v>
      </c>
      <c r="AV879" s="161" t="e">
        <f t="shared" si="571"/>
        <v>#DIV/0!</v>
      </c>
      <c r="AW879" s="161" t="e">
        <f t="shared" si="572"/>
        <v>#DIV/0!</v>
      </c>
      <c r="AX879" s="161" t="e">
        <f t="shared" si="573"/>
        <v>#DIV/0!</v>
      </c>
      <c r="AY879" s="161" t="e">
        <f t="shared" si="574"/>
        <v>#DIV/0!</v>
      </c>
      <c r="AZ879" s="107">
        <f t="shared" si="575"/>
        <v>0</v>
      </c>
      <c r="BA879" s="161" t="e">
        <f t="shared" si="576"/>
        <v>#DIV/0!</v>
      </c>
      <c r="BB879" s="161" t="e">
        <f t="shared" si="577"/>
        <v>#DIV/0!</v>
      </c>
      <c r="BC879" s="161" t="e">
        <f t="shared" si="578"/>
        <v>#DIV/0!</v>
      </c>
      <c r="BD879" s="161" t="e">
        <f t="shared" si="579"/>
        <v>#DIV/0!</v>
      </c>
      <c r="BE879" s="161" t="e">
        <f t="shared" si="580"/>
        <v>#DIV/0!</v>
      </c>
      <c r="BF879" s="107">
        <f t="shared" si="581"/>
        <v>0</v>
      </c>
      <c r="BG879" s="161" t="e">
        <f t="shared" si="582"/>
        <v>#DIV/0!</v>
      </c>
      <c r="BH879" s="161" t="e">
        <f t="shared" si="583"/>
        <v>#DIV/0!</v>
      </c>
      <c r="BI879" s="161" t="e">
        <f t="shared" si="584"/>
        <v>#DIV/0!</v>
      </c>
      <c r="BJ879" s="161" t="e">
        <f t="shared" si="585"/>
        <v>#DIV/0!</v>
      </c>
      <c r="BK879" s="161" t="e">
        <f t="shared" si="586"/>
        <v>#DIV/0!</v>
      </c>
      <c r="BL879" s="107">
        <f t="shared" si="587"/>
        <v>0</v>
      </c>
      <c r="BM879" s="161" t="e">
        <f t="shared" si="588"/>
        <v>#DIV/0!</v>
      </c>
      <c r="BN879" s="161" t="e">
        <f t="shared" si="589"/>
        <v>#DIV/0!</v>
      </c>
      <c r="BO879" s="161" t="e">
        <f t="shared" si="590"/>
        <v>#DIV/0!</v>
      </c>
      <c r="BP879" s="161" t="e">
        <f t="shared" si="591"/>
        <v>#DIV/0!</v>
      </c>
      <c r="BQ879" s="161" t="e">
        <f t="shared" si="592"/>
        <v>#DIV/0!</v>
      </c>
      <c r="BR879" s="107">
        <f t="shared" si="593"/>
        <v>0</v>
      </c>
      <c r="BS879" s="161" t="e">
        <f t="shared" si="594"/>
        <v>#DIV/0!</v>
      </c>
      <c r="BT879" s="161" t="e">
        <f t="shared" si="595"/>
        <v>#DIV/0!</v>
      </c>
      <c r="BU879" s="161" t="e">
        <f t="shared" si="596"/>
        <v>#DIV/0!</v>
      </c>
      <c r="BV879" s="161" t="e">
        <f t="shared" si="597"/>
        <v>#DIV/0!</v>
      </c>
      <c r="BW879" s="161" t="e">
        <f t="shared" si="598"/>
        <v>#DIV/0!</v>
      </c>
      <c r="BX879" s="107">
        <f t="shared" si="599"/>
        <v>0</v>
      </c>
      <c r="BZ879" s="40" t="e">
        <f>VLOOKUP(I879,Lists!$D$2:$D$19,1,FALSE)</f>
        <v>#N/A</v>
      </c>
      <c r="CA879" s="40" t="e">
        <f>VLOOKUP($I879,Blends!$B$2:$B$115,1,FALSE)</f>
        <v>#N/A</v>
      </c>
      <c r="CC879" s="218">
        <f>ROUND(IF($I879="Other HFC Blend",(Z879*$L879*SUMIF(Lists!$E$2:$E$133,'Quarterly Information'!$K879,Exchange_Value)+Z879*$N879*SUMIF(Lists!$E$2:$E$133,'Quarterly Information'!$M879,Exchange_Value)+Z879*$P879*SUMIF(Lists!$E$2:$E$133,'Quarterly Information'!$O879,Exchange_Value)+Z879*$R879*SUMIF(Lists!$E$2:$E$133,'Quarterly Information'!$Q879,Exchange_Value)+Z879*$T879*SUMIF(Lists!$E$2:$E$133,'Quarterly Information'!$S879,Exchange_Value))/1000,Z879*SUMIF(Lists!$E$2:$E$133,$I879,Exchange_Value)/1000),1)</f>
        <v>0</v>
      </c>
      <c r="CD879" s="218">
        <f>ROUND(IF($I879="Other HFC Blend",(AA879*$L879*SUMIF(Lists!$E$2:$E$133,'Quarterly Information'!$K879,Exchange_Value)+AA879*$N879*SUMIF(Lists!$E$2:$E$133,'Quarterly Information'!$M879,Exchange_Value)+AA879*$P879*SUMIF(Lists!$E$2:$E$133,'Quarterly Information'!$O879,Exchange_Value)+AA879*$R879*SUMIF(Lists!$E$2:$E$133,'Quarterly Information'!$Q879,Exchange_Value)+AA879*$T879*SUMIF(Lists!$E$2:$E$133,'Quarterly Information'!$S879,Exchange_Value))/1000,AA879*SUMIF(Lists!$E$2:$E$133,$I879,Exchange_Value)/1000),1)</f>
        <v>0</v>
      </c>
      <c r="CE879" s="218">
        <f>ROUND(IF($I879="Other HFC Blend",(AB879*$L879*SUMIF(Lists!$E$2:$E$133,'Quarterly Information'!$K879,Exchange_Value)+AB879*$N879*SUMIF(Lists!$E$2:$E$133,'Quarterly Information'!$M879,Exchange_Value)+AB879*$P879*SUMIF(Lists!$E$2:$E$133,'Quarterly Information'!$O879,Exchange_Value)+AB879*$R879*SUMIF(Lists!$E$2:$E$133,'Quarterly Information'!$Q879,Exchange_Value)+AB879*$T879*SUMIF(Lists!$E$2:$E$133,'Quarterly Information'!$S879,Exchange_Value))/1000,AB879*SUMIF(Lists!$E$2:$E$133,$I879,Exchange_Value)/1000),1)</f>
        <v>0</v>
      </c>
      <c r="CF879" s="218">
        <f>ROUND(IF($I879="Other HFC Blend",(AC879*$L879*SUMIF(Lists!$E$2:$E$133,'Quarterly Information'!$K879,Exchange_Value)+AC879*$N879*SUMIF(Lists!$E$2:$E$133,'Quarterly Information'!$M879,Exchange_Value)+AC879*$P879*SUMIF(Lists!$E$2:$E$133,'Quarterly Information'!$O879,Exchange_Value)+AC879*$R879*SUMIF(Lists!$E$2:$E$133,'Quarterly Information'!$Q879,Exchange_Value)+AC879*$T879*SUMIF(Lists!$E$2:$E$133,'Quarterly Information'!$S879,Exchange_Value))/1000,AC879*SUMIF(Lists!$E$2:$E$133,$I879,Exchange_Value)/1000),1)</f>
        <v>0</v>
      </c>
      <c r="CG879" s="218">
        <f>ROUND(IF($I879="Other HFC Blend",(AD879*$L879*SUMIF(Lists!$E$2:$E$133,'Quarterly Information'!$K879,Exchange_Value)+AD879*$N879*SUMIF(Lists!$E$2:$E$133,'Quarterly Information'!$M879,Exchange_Value)+AD879*$P879*SUMIF(Lists!$E$2:$E$133,'Quarterly Information'!$O879,Exchange_Value)+AD879*$R879*SUMIF(Lists!$E$2:$E$133,'Quarterly Information'!$Q879,Exchange_Value)+AD879*$T879*SUMIF(Lists!$E$2:$E$133,'Quarterly Information'!$S879,Exchange_Value))/1000,AD879*SUMIF(Lists!$E$2:$E$133,$I879,Exchange_Value)/1000),1)</f>
        <v>0</v>
      </c>
      <c r="CH879" s="218">
        <f>ROUND(IF($I879="Other HFC Blend",(AE879*$L879*SUMIF(Lists!$E$2:$E$133,'Quarterly Information'!$K879,Exchange_Value)+AE879*$N879*SUMIF(Lists!$E$2:$E$133,'Quarterly Information'!$M879,Exchange_Value)+AE879*$P879*SUMIF(Lists!$E$2:$E$133,'Quarterly Information'!$O879,Exchange_Value)+AE879*$R879*SUMIF(Lists!$E$2:$E$133,'Quarterly Information'!$Q879,Exchange_Value)+AE879*$T879*SUMIF(Lists!$E$2:$E$133,'Quarterly Information'!$S879,Exchange_Value))/1000,AE879*SUMIF(Lists!$E$2:$E$133,$I879,Exchange_Value)/1000),1)</f>
        <v>0</v>
      </c>
      <c r="CI879" s="218">
        <f>ROUND(IF($I879="Other HFC Blend",(AF879*$L879*SUMIF(Lists!$E$2:$E$133,'Quarterly Information'!$K879,Exchange_Value)+AF879*$N879*SUMIF(Lists!$E$2:$E$133,'Quarterly Information'!$M879,Exchange_Value)+AF879*$P879*SUMIF(Lists!$E$2:$E$133,'Quarterly Information'!$O879,Exchange_Value)+AF879*$R879*SUMIF(Lists!$E$2:$E$133,'Quarterly Information'!$Q879,Exchange_Value)+AF879*$T879*SUMIF(Lists!$E$2:$E$133,'Quarterly Information'!$S879,Exchange_Value))/1000,AF879*SUMIF(Lists!$E$2:$E$133,$I879,Exchange_Value)/1000),1)</f>
        <v>0</v>
      </c>
    </row>
    <row r="880" spans="1:87" ht="14" x14ac:dyDescent="0.25">
      <c r="A880" s="39">
        <v>838</v>
      </c>
      <c r="B880" s="90" t="str">
        <f t="shared" si="600"/>
        <v/>
      </c>
      <c r="C880" s="159"/>
      <c r="D880" s="91"/>
      <c r="E880" s="174"/>
      <c r="F880" s="92"/>
      <c r="G880" s="93"/>
      <c r="H880" s="94"/>
      <c r="I880" s="92"/>
      <c r="J880" s="200"/>
      <c r="K880" s="210"/>
      <c r="L880" s="95"/>
      <c r="M880" s="92"/>
      <c r="N880" s="95"/>
      <c r="O880" s="92"/>
      <c r="P880" s="95"/>
      <c r="Q880" s="128"/>
      <c r="R880" s="95"/>
      <c r="S880" s="128"/>
      <c r="T880" s="211"/>
      <c r="U880" s="203"/>
      <c r="V880" s="92"/>
      <c r="W880" s="96"/>
      <c r="X880" s="92"/>
      <c r="Y880" s="220"/>
      <c r="Z880" s="226"/>
      <c r="AA880" s="165"/>
      <c r="AB880" s="165"/>
      <c r="AC880" s="165"/>
      <c r="AD880" s="165"/>
      <c r="AE880" s="165"/>
      <c r="AF880" s="168"/>
      <c r="AG880"/>
      <c r="AH880" s="107">
        <f t="shared" si="559"/>
        <v>0</v>
      </c>
      <c r="AI880" s="107">
        <f t="shared" si="560"/>
        <v>0</v>
      </c>
      <c r="AJ880" s="107">
        <f t="shared" si="561"/>
        <v>0</v>
      </c>
      <c r="AK880" s="107">
        <f t="shared" si="562"/>
        <v>0</v>
      </c>
      <c r="AL880" s="107">
        <f t="shared" si="563"/>
        <v>0</v>
      </c>
      <c r="AM880" s="107">
        <f t="shared" si="601"/>
        <v>0</v>
      </c>
      <c r="AO880" s="161" t="e">
        <f t="shared" si="564"/>
        <v>#DIV/0!</v>
      </c>
      <c r="AP880" s="161" t="e">
        <f t="shared" si="565"/>
        <v>#DIV/0!</v>
      </c>
      <c r="AQ880" s="161" t="e">
        <f t="shared" si="566"/>
        <v>#DIV/0!</v>
      </c>
      <c r="AR880" s="161" t="e">
        <f t="shared" si="567"/>
        <v>#DIV/0!</v>
      </c>
      <c r="AS880" s="161" t="e">
        <f t="shared" si="568"/>
        <v>#DIV/0!</v>
      </c>
      <c r="AT880" s="107">
        <f t="shared" si="569"/>
        <v>0</v>
      </c>
      <c r="AU880" s="161" t="e">
        <f t="shared" si="570"/>
        <v>#DIV/0!</v>
      </c>
      <c r="AV880" s="161" t="e">
        <f t="shared" si="571"/>
        <v>#DIV/0!</v>
      </c>
      <c r="AW880" s="161" t="e">
        <f t="shared" si="572"/>
        <v>#DIV/0!</v>
      </c>
      <c r="AX880" s="161" t="e">
        <f t="shared" si="573"/>
        <v>#DIV/0!</v>
      </c>
      <c r="AY880" s="161" t="e">
        <f t="shared" si="574"/>
        <v>#DIV/0!</v>
      </c>
      <c r="AZ880" s="107">
        <f t="shared" si="575"/>
        <v>0</v>
      </c>
      <c r="BA880" s="161" t="e">
        <f t="shared" si="576"/>
        <v>#DIV/0!</v>
      </c>
      <c r="BB880" s="161" t="e">
        <f t="shared" si="577"/>
        <v>#DIV/0!</v>
      </c>
      <c r="BC880" s="161" t="e">
        <f t="shared" si="578"/>
        <v>#DIV/0!</v>
      </c>
      <c r="BD880" s="161" t="e">
        <f t="shared" si="579"/>
        <v>#DIV/0!</v>
      </c>
      <c r="BE880" s="161" t="e">
        <f t="shared" si="580"/>
        <v>#DIV/0!</v>
      </c>
      <c r="BF880" s="107">
        <f t="shared" si="581"/>
        <v>0</v>
      </c>
      <c r="BG880" s="161" t="e">
        <f t="shared" si="582"/>
        <v>#DIV/0!</v>
      </c>
      <c r="BH880" s="161" t="e">
        <f t="shared" si="583"/>
        <v>#DIV/0!</v>
      </c>
      <c r="BI880" s="161" t="e">
        <f t="shared" si="584"/>
        <v>#DIV/0!</v>
      </c>
      <c r="BJ880" s="161" t="e">
        <f t="shared" si="585"/>
        <v>#DIV/0!</v>
      </c>
      <c r="BK880" s="161" t="e">
        <f t="shared" si="586"/>
        <v>#DIV/0!</v>
      </c>
      <c r="BL880" s="107">
        <f t="shared" si="587"/>
        <v>0</v>
      </c>
      <c r="BM880" s="161" t="e">
        <f t="shared" si="588"/>
        <v>#DIV/0!</v>
      </c>
      <c r="BN880" s="161" t="e">
        <f t="shared" si="589"/>
        <v>#DIV/0!</v>
      </c>
      <c r="BO880" s="161" t="e">
        <f t="shared" si="590"/>
        <v>#DIV/0!</v>
      </c>
      <c r="BP880" s="161" t="e">
        <f t="shared" si="591"/>
        <v>#DIV/0!</v>
      </c>
      <c r="BQ880" s="161" t="e">
        <f t="shared" si="592"/>
        <v>#DIV/0!</v>
      </c>
      <c r="BR880" s="107">
        <f t="shared" si="593"/>
        <v>0</v>
      </c>
      <c r="BS880" s="161" t="e">
        <f t="shared" si="594"/>
        <v>#DIV/0!</v>
      </c>
      <c r="BT880" s="161" t="e">
        <f t="shared" si="595"/>
        <v>#DIV/0!</v>
      </c>
      <c r="BU880" s="161" t="e">
        <f t="shared" si="596"/>
        <v>#DIV/0!</v>
      </c>
      <c r="BV880" s="161" t="e">
        <f t="shared" si="597"/>
        <v>#DIV/0!</v>
      </c>
      <c r="BW880" s="161" t="e">
        <f t="shared" si="598"/>
        <v>#DIV/0!</v>
      </c>
      <c r="BX880" s="107">
        <f t="shared" si="599"/>
        <v>0</v>
      </c>
      <c r="BZ880" s="40" t="e">
        <f>VLOOKUP(I880,Lists!$D$2:$D$19,1,FALSE)</f>
        <v>#N/A</v>
      </c>
      <c r="CA880" s="40" t="e">
        <f>VLOOKUP($I880,Blends!$B$2:$B$115,1,FALSE)</f>
        <v>#N/A</v>
      </c>
      <c r="CC880" s="218">
        <f>ROUND(IF($I880="Other HFC Blend",(Z880*$L880*SUMIF(Lists!$E$2:$E$133,'Quarterly Information'!$K880,Exchange_Value)+Z880*$N880*SUMIF(Lists!$E$2:$E$133,'Quarterly Information'!$M880,Exchange_Value)+Z880*$P880*SUMIF(Lists!$E$2:$E$133,'Quarterly Information'!$O880,Exchange_Value)+Z880*$R880*SUMIF(Lists!$E$2:$E$133,'Quarterly Information'!$Q880,Exchange_Value)+Z880*$T880*SUMIF(Lists!$E$2:$E$133,'Quarterly Information'!$S880,Exchange_Value))/1000,Z880*SUMIF(Lists!$E$2:$E$133,$I880,Exchange_Value)/1000),1)</f>
        <v>0</v>
      </c>
      <c r="CD880" s="218">
        <f>ROUND(IF($I880="Other HFC Blend",(AA880*$L880*SUMIF(Lists!$E$2:$E$133,'Quarterly Information'!$K880,Exchange_Value)+AA880*$N880*SUMIF(Lists!$E$2:$E$133,'Quarterly Information'!$M880,Exchange_Value)+AA880*$P880*SUMIF(Lists!$E$2:$E$133,'Quarterly Information'!$O880,Exchange_Value)+AA880*$R880*SUMIF(Lists!$E$2:$E$133,'Quarterly Information'!$Q880,Exchange_Value)+AA880*$T880*SUMIF(Lists!$E$2:$E$133,'Quarterly Information'!$S880,Exchange_Value))/1000,AA880*SUMIF(Lists!$E$2:$E$133,$I880,Exchange_Value)/1000),1)</f>
        <v>0</v>
      </c>
      <c r="CE880" s="218">
        <f>ROUND(IF($I880="Other HFC Blend",(AB880*$L880*SUMIF(Lists!$E$2:$E$133,'Quarterly Information'!$K880,Exchange_Value)+AB880*$N880*SUMIF(Lists!$E$2:$E$133,'Quarterly Information'!$M880,Exchange_Value)+AB880*$P880*SUMIF(Lists!$E$2:$E$133,'Quarterly Information'!$O880,Exchange_Value)+AB880*$R880*SUMIF(Lists!$E$2:$E$133,'Quarterly Information'!$Q880,Exchange_Value)+AB880*$T880*SUMIF(Lists!$E$2:$E$133,'Quarterly Information'!$S880,Exchange_Value))/1000,AB880*SUMIF(Lists!$E$2:$E$133,$I880,Exchange_Value)/1000),1)</f>
        <v>0</v>
      </c>
      <c r="CF880" s="218">
        <f>ROUND(IF($I880="Other HFC Blend",(AC880*$L880*SUMIF(Lists!$E$2:$E$133,'Quarterly Information'!$K880,Exchange_Value)+AC880*$N880*SUMIF(Lists!$E$2:$E$133,'Quarterly Information'!$M880,Exchange_Value)+AC880*$P880*SUMIF(Lists!$E$2:$E$133,'Quarterly Information'!$O880,Exchange_Value)+AC880*$R880*SUMIF(Lists!$E$2:$E$133,'Quarterly Information'!$Q880,Exchange_Value)+AC880*$T880*SUMIF(Lists!$E$2:$E$133,'Quarterly Information'!$S880,Exchange_Value))/1000,AC880*SUMIF(Lists!$E$2:$E$133,$I880,Exchange_Value)/1000),1)</f>
        <v>0</v>
      </c>
      <c r="CG880" s="218">
        <f>ROUND(IF($I880="Other HFC Blend",(AD880*$L880*SUMIF(Lists!$E$2:$E$133,'Quarterly Information'!$K880,Exchange_Value)+AD880*$N880*SUMIF(Lists!$E$2:$E$133,'Quarterly Information'!$M880,Exchange_Value)+AD880*$P880*SUMIF(Lists!$E$2:$E$133,'Quarterly Information'!$O880,Exchange_Value)+AD880*$R880*SUMIF(Lists!$E$2:$E$133,'Quarterly Information'!$Q880,Exchange_Value)+AD880*$T880*SUMIF(Lists!$E$2:$E$133,'Quarterly Information'!$S880,Exchange_Value))/1000,AD880*SUMIF(Lists!$E$2:$E$133,$I880,Exchange_Value)/1000),1)</f>
        <v>0</v>
      </c>
      <c r="CH880" s="218">
        <f>ROUND(IF($I880="Other HFC Blend",(AE880*$L880*SUMIF(Lists!$E$2:$E$133,'Quarterly Information'!$K880,Exchange_Value)+AE880*$N880*SUMIF(Lists!$E$2:$E$133,'Quarterly Information'!$M880,Exchange_Value)+AE880*$P880*SUMIF(Lists!$E$2:$E$133,'Quarterly Information'!$O880,Exchange_Value)+AE880*$R880*SUMIF(Lists!$E$2:$E$133,'Quarterly Information'!$Q880,Exchange_Value)+AE880*$T880*SUMIF(Lists!$E$2:$E$133,'Quarterly Information'!$S880,Exchange_Value))/1000,AE880*SUMIF(Lists!$E$2:$E$133,$I880,Exchange_Value)/1000),1)</f>
        <v>0</v>
      </c>
      <c r="CI880" s="218">
        <f>ROUND(IF($I880="Other HFC Blend",(AF880*$L880*SUMIF(Lists!$E$2:$E$133,'Quarterly Information'!$K880,Exchange_Value)+AF880*$N880*SUMIF(Lists!$E$2:$E$133,'Quarterly Information'!$M880,Exchange_Value)+AF880*$P880*SUMIF(Lists!$E$2:$E$133,'Quarterly Information'!$O880,Exchange_Value)+AF880*$R880*SUMIF(Lists!$E$2:$E$133,'Quarterly Information'!$Q880,Exchange_Value)+AF880*$T880*SUMIF(Lists!$E$2:$E$133,'Quarterly Information'!$S880,Exchange_Value))/1000,AF880*SUMIF(Lists!$E$2:$E$133,$I880,Exchange_Value)/1000),1)</f>
        <v>0</v>
      </c>
    </row>
    <row r="881" spans="1:87" ht="14" x14ac:dyDescent="0.25">
      <c r="A881" s="39">
        <v>839</v>
      </c>
      <c r="B881" s="90" t="str">
        <f t="shared" si="600"/>
        <v/>
      </c>
      <c r="C881" s="159"/>
      <c r="D881" s="91"/>
      <c r="E881" s="174"/>
      <c r="F881" s="92"/>
      <c r="G881" s="93"/>
      <c r="H881" s="94"/>
      <c r="I881" s="92"/>
      <c r="J881" s="200"/>
      <c r="K881" s="210"/>
      <c r="L881" s="95"/>
      <c r="M881" s="92"/>
      <c r="N881" s="95"/>
      <c r="O881" s="92"/>
      <c r="P881" s="95"/>
      <c r="Q881" s="128"/>
      <c r="R881" s="95"/>
      <c r="S881" s="128"/>
      <c r="T881" s="211"/>
      <c r="U881" s="203"/>
      <c r="V881" s="92"/>
      <c r="W881" s="96"/>
      <c r="X881" s="92"/>
      <c r="Y881" s="220"/>
      <c r="Z881" s="226"/>
      <c r="AA881" s="165"/>
      <c r="AB881" s="165"/>
      <c r="AC881" s="165"/>
      <c r="AD881" s="165"/>
      <c r="AE881" s="165"/>
      <c r="AF881" s="168"/>
      <c r="AG881"/>
      <c r="AH881" s="107">
        <f t="shared" si="559"/>
        <v>0</v>
      </c>
      <c r="AI881" s="107">
        <f t="shared" si="560"/>
        <v>0</v>
      </c>
      <c r="AJ881" s="107">
        <f t="shared" si="561"/>
        <v>0</v>
      </c>
      <c r="AK881" s="107">
        <f t="shared" si="562"/>
        <v>0</v>
      </c>
      <c r="AL881" s="107">
        <f t="shared" si="563"/>
        <v>0</v>
      </c>
      <c r="AM881" s="107">
        <f t="shared" si="601"/>
        <v>0</v>
      </c>
      <c r="AO881" s="161" t="e">
        <f t="shared" si="564"/>
        <v>#DIV/0!</v>
      </c>
      <c r="AP881" s="161" t="e">
        <f t="shared" si="565"/>
        <v>#DIV/0!</v>
      </c>
      <c r="AQ881" s="161" t="e">
        <f t="shared" si="566"/>
        <v>#DIV/0!</v>
      </c>
      <c r="AR881" s="161" t="e">
        <f t="shared" si="567"/>
        <v>#DIV/0!</v>
      </c>
      <c r="AS881" s="161" t="e">
        <f t="shared" si="568"/>
        <v>#DIV/0!</v>
      </c>
      <c r="AT881" s="107">
        <f t="shared" si="569"/>
        <v>0</v>
      </c>
      <c r="AU881" s="161" t="e">
        <f t="shared" si="570"/>
        <v>#DIV/0!</v>
      </c>
      <c r="AV881" s="161" t="e">
        <f t="shared" si="571"/>
        <v>#DIV/0!</v>
      </c>
      <c r="AW881" s="161" t="e">
        <f t="shared" si="572"/>
        <v>#DIV/0!</v>
      </c>
      <c r="AX881" s="161" t="e">
        <f t="shared" si="573"/>
        <v>#DIV/0!</v>
      </c>
      <c r="AY881" s="161" t="e">
        <f t="shared" si="574"/>
        <v>#DIV/0!</v>
      </c>
      <c r="AZ881" s="107">
        <f t="shared" si="575"/>
        <v>0</v>
      </c>
      <c r="BA881" s="161" t="e">
        <f t="shared" si="576"/>
        <v>#DIV/0!</v>
      </c>
      <c r="BB881" s="161" t="e">
        <f t="shared" si="577"/>
        <v>#DIV/0!</v>
      </c>
      <c r="BC881" s="161" t="e">
        <f t="shared" si="578"/>
        <v>#DIV/0!</v>
      </c>
      <c r="BD881" s="161" t="e">
        <f t="shared" si="579"/>
        <v>#DIV/0!</v>
      </c>
      <c r="BE881" s="161" t="e">
        <f t="shared" si="580"/>
        <v>#DIV/0!</v>
      </c>
      <c r="BF881" s="107">
        <f t="shared" si="581"/>
        <v>0</v>
      </c>
      <c r="BG881" s="161" t="e">
        <f t="shared" si="582"/>
        <v>#DIV/0!</v>
      </c>
      <c r="BH881" s="161" t="e">
        <f t="shared" si="583"/>
        <v>#DIV/0!</v>
      </c>
      <c r="BI881" s="161" t="e">
        <f t="shared" si="584"/>
        <v>#DIV/0!</v>
      </c>
      <c r="BJ881" s="161" t="e">
        <f t="shared" si="585"/>
        <v>#DIV/0!</v>
      </c>
      <c r="BK881" s="161" t="e">
        <f t="shared" si="586"/>
        <v>#DIV/0!</v>
      </c>
      <c r="BL881" s="107">
        <f t="shared" si="587"/>
        <v>0</v>
      </c>
      <c r="BM881" s="161" t="e">
        <f t="shared" si="588"/>
        <v>#DIV/0!</v>
      </c>
      <c r="BN881" s="161" t="e">
        <f t="shared" si="589"/>
        <v>#DIV/0!</v>
      </c>
      <c r="BO881" s="161" t="e">
        <f t="shared" si="590"/>
        <v>#DIV/0!</v>
      </c>
      <c r="BP881" s="161" t="e">
        <f t="shared" si="591"/>
        <v>#DIV/0!</v>
      </c>
      <c r="BQ881" s="161" t="e">
        <f t="shared" si="592"/>
        <v>#DIV/0!</v>
      </c>
      <c r="BR881" s="107">
        <f t="shared" si="593"/>
        <v>0</v>
      </c>
      <c r="BS881" s="161" t="e">
        <f t="shared" si="594"/>
        <v>#DIV/0!</v>
      </c>
      <c r="BT881" s="161" t="e">
        <f t="shared" si="595"/>
        <v>#DIV/0!</v>
      </c>
      <c r="BU881" s="161" t="e">
        <f t="shared" si="596"/>
        <v>#DIV/0!</v>
      </c>
      <c r="BV881" s="161" t="e">
        <f t="shared" si="597"/>
        <v>#DIV/0!</v>
      </c>
      <c r="BW881" s="161" t="e">
        <f t="shared" si="598"/>
        <v>#DIV/0!</v>
      </c>
      <c r="BX881" s="107">
        <f t="shared" si="599"/>
        <v>0</v>
      </c>
      <c r="BZ881" s="40" t="e">
        <f>VLOOKUP(I881,Lists!$D$2:$D$19,1,FALSE)</f>
        <v>#N/A</v>
      </c>
      <c r="CA881" s="40" t="e">
        <f>VLOOKUP($I881,Blends!$B$2:$B$115,1,FALSE)</f>
        <v>#N/A</v>
      </c>
      <c r="CC881" s="218">
        <f>ROUND(IF($I881="Other HFC Blend",(Z881*$L881*SUMIF(Lists!$E$2:$E$133,'Quarterly Information'!$K881,Exchange_Value)+Z881*$N881*SUMIF(Lists!$E$2:$E$133,'Quarterly Information'!$M881,Exchange_Value)+Z881*$P881*SUMIF(Lists!$E$2:$E$133,'Quarterly Information'!$O881,Exchange_Value)+Z881*$R881*SUMIF(Lists!$E$2:$E$133,'Quarterly Information'!$Q881,Exchange_Value)+Z881*$T881*SUMIF(Lists!$E$2:$E$133,'Quarterly Information'!$S881,Exchange_Value))/1000,Z881*SUMIF(Lists!$E$2:$E$133,$I881,Exchange_Value)/1000),1)</f>
        <v>0</v>
      </c>
      <c r="CD881" s="218">
        <f>ROUND(IF($I881="Other HFC Blend",(AA881*$L881*SUMIF(Lists!$E$2:$E$133,'Quarterly Information'!$K881,Exchange_Value)+AA881*$N881*SUMIF(Lists!$E$2:$E$133,'Quarterly Information'!$M881,Exchange_Value)+AA881*$P881*SUMIF(Lists!$E$2:$E$133,'Quarterly Information'!$O881,Exchange_Value)+AA881*$R881*SUMIF(Lists!$E$2:$E$133,'Quarterly Information'!$Q881,Exchange_Value)+AA881*$T881*SUMIF(Lists!$E$2:$E$133,'Quarterly Information'!$S881,Exchange_Value))/1000,AA881*SUMIF(Lists!$E$2:$E$133,$I881,Exchange_Value)/1000),1)</f>
        <v>0</v>
      </c>
      <c r="CE881" s="218">
        <f>ROUND(IF($I881="Other HFC Blend",(AB881*$L881*SUMIF(Lists!$E$2:$E$133,'Quarterly Information'!$K881,Exchange_Value)+AB881*$N881*SUMIF(Lists!$E$2:$E$133,'Quarterly Information'!$M881,Exchange_Value)+AB881*$P881*SUMIF(Lists!$E$2:$E$133,'Quarterly Information'!$O881,Exchange_Value)+AB881*$R881*SUMIF(Lists!$E$2:$E$133,'Quarterly Information'!$Q881,Exchange_Value)+AB881*$T881*SUMIF(Lists!$E$2:$E$133,'Quarterly Information'!$S881,Exchange_Value))/1000,AB881*SUMIF(Lists!$E$2:$E$133,$I881,Exchange_Value)/1000),1)</f>
        <v>0</v>
      </c>
      <c r="CF881" s="218">
        <f>ROUND(IF($I881="Other HFC Blend",(AC881*$L881*SUMIF(Lists!$E$2:$E$133,'Quarterly Information'!$K881,Exchange_Value)+AC881*$N881*SUMIF(Lists!$E$2:$E$133,'Quarterly Information'!$M881,Exchange_Value)+AC881*$P881*SUMIF(Lists!$E$2:$E$133,'Quarterly Information'!$O881,Exchange_Value)+AC881*$R881*SUMIF(Lists!$E$2:$E$133,'Quarterly Information'!$Q881,Exchange_Value)+AC881*$T881*SUMIF(Lists!$E$2:$E$133,'Quarterly Information'!$S881,Exchange_Value))/1000,AC881*SUMIF(Lists!$E$2:$E$133,$I881,Exchange_Value)/1000),1)</f>
        <v>0</v>
      </c>
      <c r="CG881" s="218">
        <f>ROUND(IF($I881="Other HFC Blend",(AD881*$L881*SUMIF(Lists!$E$2:$E$133,'Quarterly Information'!$K881,Exchange_Value)+AD881*$N881*SUMIF(Lists!$E$2:$E$133,'Quarterly Information'!$M881,Exchange_Value)+AD881*$P881*SUMIF(Lists!$E$2:$E$133,'Quarterly Information'!$O881,Exchange_Value)+AD881*$R881*SUMIF(Lists!$E$2:$E$133,'Quarterly Information'!$Q881,Exchange_Value)+AD881*$T881*SUMIF(Lists!$E$2:$E$133,'Quarterly Information'!$S881,Exchange_Value))/1000,AD881*SUMIF(Lists!$E$2:$E$133,$I881,Exchange_Value)/1000),1)</f>
        <v>0</v>
      </c>
      <c r="CH881" s="218">
        <f>ROUND(IF($I881="Other HFC Blend",(AE881*$L881*SUMIF(Lists!$E$2:$E$133,'Quarterly Information'!$K881,Exchange_Value)+AE881*$N881*SUMIF(Lists!$E$2:$E$133,'Quarterly Information'!$M881,Exchange_Value)+AE881*$P881*SUMIF(Lists!$E$2:$E$133,'Quarterly Information'!$O881,Exchange_Value)+AE881*$R881*SUMIF(Lists!$E$2:$E$133,'Quarterly Information'!$Q881,Exchange_Value)+AE881*$T881*SUMIF(Lists!$E$2:$E$133,'Quarterly Information'!$S881,Exchange_Value))/1000,AE881*SUMIF(Lists!$E$2:$E$133,$I881,Exchange_Value)/1000),1)</f>
        <v>0</v>
      </c>
      <c r="CI881" s="218">
        <f>ROUND(IF($I881="Other HFC Blend",(AF881*$L881*SUMIF(Lists!$E$2:$E$133,'Quarterly Information'!$K881,Exchange_Value)+AF881*$N881*SUMIF(Lists!$E$2:$E$133,'Quarterly Information'!$M881,Exchange_Value)+AF881*$P881*SUMIF(Lists!$E$2:$E$133,'Quarterly Information'!$O881,Exchange_Value)+AF881*$R881*SUMIF(Lists!$E$2:$E$133,'Quarterly Information'!$Q881,Exchange_Value)+AF881*$T881*SUMIF(Lists!$E$2:$E$133,'Quarterly Information'!$S881,Exchange_Value))/1000,AF881*SUMIF(Lists!$E$2:$E$133,$I881,Exchange_Value)/1000),1)</f>
        <v>0</v>
      </c>
    </row>
    <row r="882" spans="1:87" ht="14" x14ac:dyDescent="0.25">
      <c r="A882" s="39">
        <v>840</v>
      </c>
      <c r="B882" s="90" t="str">
        <f t="shared" si="600"/>
        <v/>
      </c>
      <c r="C882" s="159"/>
      <c r="D882" s="91"/>
      <c r="E882" s="174"/>
      <c r="F882" s="92"/>
      <c r="G882" s="93"/>
      <c r="H882" s="94"/>
      <c r="I882" s="92"/>
      <c r="J882" s="200"/>
      <c r="K882" s="210"/>
      <c r="L882" s="95"/>
      <c r="M882" s="92"/>
      <c r="N882" s="95"/>
      <c r="O882" s="92"/>
      <c r="P882" s="95"/>
      <c r="Q882" s="128"/>
      <c r="R882" s="95"/>
      <c r="S882" s="128"/>
      <c r="T882" s="211"/>
      <c r="U882" s="203"/>
      <c r="V882" s="92"/>
      <c r="W882" s="96"/>
      <c r="X882" s="92"/>
      <c r="Y882" s="220"/>
      <c r="Z882" s="226"/>
      <c r="AA882" s="165"/>
      <c r="AB882" s="165"/>
      <c r="AC882" s="165"/>
      <c r="AD882" s="165"/>
      <c r="AE882" s="165"/>
      <c r="AF882" s="168"/>
      <c r="AG882"/>
      <c r="AH882" s="107">
        <f t="shared" si="559"/>
        <v>0</v>
      </c>
      <c r="AI882" s="107">
        <f t="shared" si="560"/>
        <v>0</v>
      </c>
      <c r="AJ882" s="107">
        <f t="shared" si="561"/>
        <v>0</v>
      </c>
      <c r="AK882" s="107">
        <f t="shared" si="562"/>
        <v>0</v>
      </c>
      <c r="AL882" s="107">
        <f t="shared" si="563"/>
        <v>0</v>
      </c>
      <c r="AM882" s="107">
        <f t="shared" si="601"/>
        <v>0</v>
      </c>
      <c r="AO882" s="161" t="e">
        <f t="shared" si="564"/>
        <v>#DIV/0!</v>
      </c>
      <c r="AP882" s="161" t="e">
        <f t="shared" si="565"/>
        <v>#DIV/0!</v>
      </c>
      <c r="AQ882" s="161" t="e">
        <f t="shared" si="566"/>
        <v>#DIV/0!</v>
      </c>
      <c r="AR882" s="161" t="e">
        <f t="shared" si="567"/>
        <v>#DIV/0!</v>
      </c>
      <c r="AS882" s="161" t="e">
        <f t="shared" si="568"/>
        <v>#DIV/0!</v>
      </c>
      <c r="AT882" s="107">
        <f t="shared" si="569"/>
        <v>0</v>
      </c>
      <c r="AU882" s="161" t="e">
        <f t="shared" si="570"/>
        <v>#DIV/0!</v>
      </c>
      <c r="AV882" s="161" t="e">
        <f t="shared" si="571"/>
        <v>#DIV/0!</v>
      </c>
      <c r="AW882" s="161" t="e">
        <f t="shared" si="572"/>
        <v>#DIV/0!</v>
      </c>
      <c r="AX882" s="161" t="e">
        <f t="shared" si="573"/>
        <v>#DIV/0!</v>
      </c>
      <c r="AY882" s="161" t="e">
        <f t="shared" si="574"/>
        <v>#DIV/0!</v>
      </c>
      <c r="AZ882" s="107">
        <f t="shared" si="575"/>
        <v>0</v>
      </c>
      <c r="BA882" s="161" t="e">
        <f t="shared" si="576"/>
        <v>#DIV/0!</v>
      </c>
      <c r="BB882" s="161" t="e">
        <f t="shared" si="577"/>
        <v>#DIV/0!</v>
      </c>
      <c r="BC882" s="161" t="e">
        <f t="shared" si="578"/>
        <v>#DIV/0!</v>
      </c>
      <c r="BD882" s="161" t="e">
        <f t="shared" si="579"/>
        <v>#DIV/0!</v>
      </c>
      <c r="BE882" s="161" t="e">
        <f t="shared" si="580"/>
        <v>#DIV/0!</v>
      </c>
      <c r="BF882" s="107">
        <f t="shared" si="581"/>
        <v>0</v>
      </c>
      <c r="BG882" s="161" t="e">
        <f t="shared" si="582"/>
        <v>#DIV/0!</v>
      </c>
      <c r="BH882" s="161" t="e">
        <f t="shared" si="583"/>
        <v>#DIV/0!</v>
      </c>
      <c r="BI882" s="161" t="e">
        <f t="shared" si="584"/>
        <v>#DIV/0!</v>
      </c>
      <c r="BJ882" s="161" t="e">
        <f t="shared" si="585"/>
        <v>#DIV/0!</v>
      </c>
      <c r="BK882" s="161" t="e">
        <f t="shared" si="586"/>
        <v>#DIV/0!</v>
      </c>
      <c r="BL882" s="107">
        <f t="shared" si="587"/>
        <v>0</v>
      </c>
      <c r="BM882" s="161" t="e">
        <f t="shared" si="588"/>
        <v>#DIV/0!</v>
      </c>
      <c r="BN882" s="161" t="e">
        <f t="shared" si="589"/>
        <v>#DIV/0!</v>
      </c>
      <c r="BO882" s="161" t="e">
        <f t="shared" si="590"/>
        <v>#DIV/0!</v>
      </c>
      <c r="BP882" s="161" t="e">
        <f t="shared" si="591"/>
        <v>#DIV/0!</v>
      </c>
      <c r="BQ882" s="161" t="e">
        <f t="shared" si="592"/>
        <v>#DIV/0!</v>
      </c>
      <c r="BR882" s="107">
        <f t="shared" si="593"/>
        <v>0</v>
      </c>
      <c r="BS882" s="161" t="e">
        <f t="shared" si="594"/>
        <v>#DIV/0!</v>
      </c>
      <c r="BT882" s="161" t="e">
        <f t="shared" si="595"/>
        <v>#DIV/0!</v>
      </c>
      <c r="BU882" s="161" t="e">
        <f t="shared" si="596"/>
        <v>#DIV/0!</v>
      </c>
      <c r="BV882" s="161" t="e">
        <f t="shared" si="597"/>
        <v>#DIV/0!</v>
      </c>
      <c r="BW882" s="161" t="e">
        <f t="shared" si="598"/>
        <v>#DIV/0!</v>
      </c>
      <c r="BX882" s="107">
        <f t="shared" si="599"/>
        <v>0</v>
      </c>
      <c r="BZ882" s="40" t="e">
        <f>VLOOKUP(I882,Lists!$D$2:$D$19,1,FALSE)</f>
        <v>#N/A</v>
      </c>
      <c r="CA882" s="40" t="e">
        <f>VLOOKUP($I882,Blends!$B$2:$B$115,1,FALSE)</f>
        <v>#N/A</v>
      </c>
      <c r="CC882" s="218">
        <f>ROUND(IF($I882="Other HFC Blend",(Z882*$L882*SUMIF(Lists!$E$2:$E$133,'Quarterly Information'!$K882,Exchange_Value)+Z882*$N882*SUMIF(Lists!$E$2:$E$133,'Quarterly Information'!$M882,Exchange_Value)+Z882*$P882*SUMIF(Lists!$E$2:$E$133,'Quarterly Information'!$O882,Exchange_Value)+Z882*$R882*SUMIF(Lists!$E$2:$E$133,'Quarterly Information'!$Q882,Exchange_Value)+Z882*$T882*SUMIF(Lists!$E$2:$E$133,'Quarterly Information'!$S882,Exchange_Value))/1000,Z882*SUMIF(Lists!$E$2:$E$133,$I882,Exchange_Value)/1000),1)</f>
        <v>0</v>
      </c>
      <c r="CD882" s="218">
        <f>ROUND(IF($I882="Other HFC Blend",(AA882*$L882*SUMIF(Lists!$E$2:$E$133,'Quarterly Information'!$K882,Exchange_Value)+AA882*$N882*SUMIF(Lists!$E$2:$E$133,'Quarterly Information'!$M882,Exchange_Value)+AA882*$P882*SUMIF(Lists!$E$2:$E$133,'Quarterly Information'!$O882,Exchange_Value)+AA882*$R882*SUMIF(Lists!$E$2:$E$133,'Quarterly Information'!$Q882,Exchange_Value)+AA882*$T882*SUMIF(Lists!$E$2:$E$133,'Quarterly Information'!$S882,Exchange_Value))/1000,AA882*SUMIF(Lists!$E$2:$E$133,$I882,Exchange_Value)/1000),1)</f>
        <v>0</v>
      </c>
      <c r="CE882" s="218">
        <f>ROUND(IF($I882="Other HFC Blend",(AB882*$L882*SUMIF(Lists!$E$2:$E$133,'Quarterly Information'!$K882,Exchange_Value)+AB882*$N882*SUMIF(Lists!$E$2:$E$133,'Quarterly Information'!$M882,Exchange_Value)+AB882*$P882*SUMIF(Lists!$E$2:$E$133,'Quarterly Information'!$O882,Exchange_Value)+AB882*$R882*SUMIF(Lists!$E$2:$E$133,'Quarterly Information'!$Q882,Exchange_Value)+AB882*$T882*SUMIF(Lists!$E$2:$E$133,'Quarterly Information'!$S882,Exchange_Value))/1000,AB882*SUMIF(Lists!$E$2:$E$133,$I882,Exchange_Value)/1000),1)</f>
        <v>0</v>
      </c>
      <c r="CF882" s="218">
        <f>ROUND(IF($I882="Other HFC Blend",(AC882*$L882*SUMIF(Lists!$E$2:$E$133,'Quarterly Information'!$K882,Exchange_Value)+AC882*$N882*SUMIF(Lists!$E$2:$E$133,'Quarterly Information'!$M882,Exchange_Value)+AC882*$P882*SUMIF(Lists!$E$2:$E$133,'Quarterly Information'!$O882,Exchange_Value)+AC882*$R882*SUMIF(Lists!$E$2:$E$133,'Quarterly Information'!$Q882,Exchange_Value)+AC882*$T882*SUMIF(Lists!$E$2:$E$133,'Quarterly Information'!$S882,Exchange_Value))/1000,AC882*SUMIF(Lists!$E$2:$E$133,$I882,Exchange_Value)/1000),1)</f>
        <v>0</v>
      </c>
      <c r="CG882" s="218">
        <f>ROUND(IF($I882="Other HFC Blend",(AD882*$L882*SUMIF(Lists!$E$2:$E$133,'Quarterly Information'!$K882,Exchange_Value)+AD882*$N882*SUMIF(Lists!$E$2:$E$133,'Quarterly Information'!$M882,Exchange_Value)+AD882*$P882*SUMIF(Lists!$E$2:$E$133,'Quarterly Information'!$O882,Exchange_Value)+AD882*$R882*SUMIF(Lists!$E$2:$E$133,'Quarterly Information'!$Q882,Exchange_Value)+AD882*$T882*SUMIF(Lists!$E$2:$E$133,'Quarterly Information'!$S882,Exchange_Value))/1000,AD882*SUMIF(Lists!$E$2:$E$133,$I882,Exchange_Value)/1000),1)</f>
        <v>0</v>
      </c>
      <c r="CH882" s="218">
        <f>ROUND(IF($I882="Other HFC Blend",(AE882*$L882*SUMIF(Lists!$E$2:$E$133,'Quarterly Information'!$K882,Exchange_Value)+AE882*$N882*SUMIF(Lists!$E$2:$E$133,'Quarterly Information'!$M882,Exchange_Value)+AE882*$P882*SUMIF(Lists!$E$2:$E$133,'Quarterly Information'!$O882,Exchange_Value)+AE882*$R882*SUMIF(Lists!$E$2:$E$133,'Quarterly Information'!$Q882,Exchange_Value)+AE882*$T882*SUMIF(Lists!$E$2:$E$133,'Quarterly Information'!$S882,Exchange_Value))/1000,AE882*SUMIF(Lists!$E$2:$E$133,$I882,Exchange_Value)/1000),1)</f>
        <v>0</v>
      </c>
      <c r="CI882" s="218">
        <f>ROUND(IF($I882="Other HFC Blend",(AF882*$L882*SUMIF(Lists!$E$2:$E$133,'Quarterly Information'!$K882,Exchange_Value)+AF882*$N882*SUMIF(Lists!$E$2:$E$133,'Quarterly Information'!$M882,Exchange_Value)+AF882*$P882*SUMIF(Lists!$E$2:$E$133,'Quarterly Information'!$O882,Exchange_Value)+AF882*$R882*SUMIF(Lists!$E$2:$E$133,'Quarterly Information'!$Q882,Exchange_Value)+AF882*$T882*SUMIF(Lists!$E$2:$E$133,'Quarterly Information'!$S882,Exchange_Value))/1000,AF882*SUMIF(Lists!$E$2:$E$133,$I882,Exchange_Value)/1000),1)</f>
        <v>0</v>
      </c>
    </row>
    <row r="883" spans="1:87" ht="14" x14ac:dyDescent="0.25">
      <c r="A883" s="39">
        <v>841</v>
      </c>
      <c r="B883" s="90" t="str">
        <f t="shared" si="600"/>
        <v/>
      </c>
      <c r="C883" s="159"/>
      <c r="D883" s="91"/>
      <c r="E883" s="174"/>
      <c r="F883" s="92"/>
      <c r="G883" s="93"/>
      <c r="H883" s="94"/>
      <c r="I883" s="92"/>
      <c r="J883" s="200"/>
      <c r="K883" s="210"/>
      <c r="L883" s="95"/>
      <c r="M883" s="92"/>
      <c r="N883" s="95"/>
      <c r="O883" s="92"/>
      <c r="P883" s="95"/>
      <c r="Q883" s="128"/>
      <c r="R883" s="95"/>
      <c r="S883" s="128"/>
      <c r="T883" s="211"/>
      <c r="U883" s="203"/>
      <c r="V883" s="92"/>
      <c r="W883" s="96"/>
      <c r="X883" s="92"/>
      <c r="Y883" s="220"/>
      <c r="Z883" s="226"/>
      <c r="AA883" s="165"/>
      <c r="AB883" s="165"/>
      <c r="AC883" s="165"/>
      <c r="AD883" s="165"/>
      <c r="AE883" s="165"/>
      <c r="AF883" s="168"/>
      <c r="AG883"/>
      <c r="AH883" s="107">
        <f t="shared" si="559"/>
        <v>0</v>
      </c>
      <c r="AI883" s="107">
        <f t="shared" si="560"/>
        <v>0</v>
      </c>
      <c r="AJ883" s="107">
        <f t="shared" si="561"/>
        <v>0</v>
      </c>
      <c r="AK883" s="107">
        <f t="shared" si="562"/>
        <v>0</v>
      </c>
      <c r="AL883" s="107">
        <f t="shared" si="563"/>
        <v>0</v>
      </c>
      <c r="AM883" s="107">
        <f t="shared" si="601"/>
        <v>0</v>
      </c>
      <c r="AO883" s="161" t="e">
        <f t="shared" si="564"/>
        <v>#DIV/0!</v>
      </c>
      <c r="AP883" s="161" t="e">
        <f t="shared" si="565"/>
        <v>#DIV/0!</v>
      </c>
      <c r="AQ883" s="161" t="e">
        <f t="shared" si="566"/>
        <v>#DIV/0!</v>
      </c>
      <c r="AR883" s="161" t="e">
        <f t="shared" si="567"/>
        <v>#DIV/0!</v>
      </c>
      <c r="AS883" s="161" t="e">
        <f t="shared" si="568"/>
        <v>#DIV/0!</v>
      </c>
      <c r="AT883" s="107">
        <f t="shared" si="569"/>
        <v>0</v>
      </c>
      <c r="AU883" s="161" t="e">
        <f t="shared" si="570"/>
        <v>#DIV/0!</v>
      </c>
      <c r="AV883" s="161" t="e">
        <f t="shared" si="571"/>
        <v>#DIV/0!</v>
      </c>
      <c r="AW883" s="161" t="e">
        <f t="shared" si="572"/>
        <v>#DIV/0!</v>
      </c>
      <c r="AX883" s="161" t="e">
        <f t="shared" si="573"/>
        <v>#DIV/0!</v>
      </c>
      <c r="AY883" s="161" t="e">
        <f t="shared" si="574"/>
        <v>#DIV/0!</v>
      </c>
      <c r="AZ883" s="107">
        <f t="shared" si="575"/>
        <v>0</v>
      </c>
      <c r="BA883" s="161" t="e">
        <f t="shared" si="576"/>
        <v>#DIV/0!</v>
      </c>
      <c r="BB883" s="161" t="e">
        <f t="shared" si="577"/>
        <v>#DIV/0!</v>
      </c>
      <c r="BC883" s="161" t="e">
        <f t="shared" si="578"/>
        <v>#DIV/0!</v>
      </c>
      <c r="BD883" s="161" t="e">
        <f t="shared" si="579"/>
        <v>#DIV/0!</v>
      </c>
      <c r="BE883" s="161" t="e">
        <f t="shared" si="580"/>
        <v>#DIV/0!</v>
      </c>
      <c r="BF883" s="107">
        <f t="shared" si="581"/>
        <v>0</v>
      </c>
      <c r="BG883" s="161" t="e">
        <f t="shared" si="582"/>
        <v>#DIV/0!</v>
      </c>
      <c r="BH883" s="161" t="e">
        <f t="shared" si="583"/>
        <v>#DIV/0!</v>
      </c>
      <c r="BI883" s="161" t="e">
        <f t="shared" si="584"/>
        <v>#DIV/0!</v>
      </c>
      <c r="BJ883" s="161" t="e">
        <f t="shared" si="585"/>
        <v>#DIV/0!</v>
      </c>
      <c r="BK883" s="161" t="e">
        <f t="shared" si="586"/>
        <v>#DIV/0!</v>
      </c>
      <c r="BL883" s="107">
        <f t="shared" si="587"/>
        <v>0</v>
      </c>
      <c r="BM883" s="161" t="e">
        <f t="shared" si="588"/>
        <v>#DIV/0!</v>
      </c>
      <c r="BN883" s="161" t="e">
        <f t="shared" si="589"/>
        <v>#DIV/0!</v>
      </c>
      <c r="BO883" s="161" t="e">
        <f t="shared" si="590"/>
        <v>#DIV/0!</v>
      </c>
      <c r="BP883" s="161" t="e">
        <f t="shared" si="591"/>
        <v>#DIV/0!</v>
      </c>
      <c r="BQ883" s="161" t="e">
        <f t="shared" si="592"/>
        <v>#DIV/0!</v>
      </c>
      <c r="BR883" s="107">
        <f t="shared" si="593"/>
        <v>0</v>
      </c>
      <c r="BS883" s="161" t="e">
        <f t="shared" si="594"/>
        <v>#DIV/0!</v>
      </c>
      <c r="BT883" s="161" t="e">
        <f t="shared" si="595"/>
        <v>#DIV/0!</v>
      </c>
      <c r="BU883" s="161" t="e">
        <f t="shared" si="596"/>
        <v>#DIV/0!</v>
      </c>
      <c r="BV883" s="161" t="e">
        <f t="shared" si="597"/>
        <v>#DIV/0!</v>
      </c>
      <c r="BW883" s="161" t="e">
        <f t="shared" si="598"/>
        <v>#DIV/0!</v>
      </c>
      <c r="BX883" s="107">
        <f t="shared" si="599"/>
        <v>0</v>
      </c>
      <c r="BZ883" s="40" t="e">
        <f>VLOOKUP(I883,Lists!$D$2:$D$19,1,FALSE)</f>
        <v>#N/A</v>
      </c>
      <c r="CA883" s="40" t="e">
        <f>VLOOKUP($I883,Blends!$B$2:$B$115,1,FALSE)</f>
        <v>#N/A</v>
      </c>
      <c r="CC883" s="218">
        <f>ROUND(IF($I883="Other HFC Blend",(Z883*$L883*SUMIF(Lists!$E$2:$E$133,'Quarterly Information'!$K883,Exchange_Value)+Z883*$N883*SUMIF(Lists!$E$2:$E$133,'Quarterly Information'!$M883,Exchange_Value)+Z883*$P883*SUMIF(Lists!$E$2:$E$133,'Quarterly Information'!$O883,Exchange_Value)+Z883*$R883*SUMIF(Lists!$E$2:$E$133,'Quarterly Information'!$Q883,Exchange_Value)+Z883*$T883*SUMIF(Lists!$E$2:$E$133,'Quarterly Information'!$S883,Exchange_Value))/1000,Z883*SUMIF(Lists!$E$2:$E$133,$I883,Exchange_Value)/1000),1)</f>
        <v>0</v>
      </c>
      <c r="CD883" s="218">
        <f>ROUND(IF($I883="Other HFC Blend",(AA883*$L883*SUMIF(Lists!$E$2:$E$133,'Quarterly Information'!$K883,Exchange_Value)+AA883*$N883*SUMIF(Lists!$E$2:$E$133,'Quarterly Information'!$M883,Exchange_Value)+AA883*$P883*SUMIF(Lists!$E$2:$E$133,'Quarterly Information'!$O883,Exchange_Value)+AA883*$R883*SUMIF(Lists!$E$2:$E$133,'Quarterly Information'!$Q883,Exchange_Value)+AA883*$T883*SUMIF(Lists!$E$2:$E$133,'Quarterly Information'!$S883,Exchange_Value))/1000,AA883*SUMIF(Lists!$E$2:$E$133,$I883,Exchange_Value)/1000),1)</f>
        <v>0</v>
      </c>
      <c r="CE883" s="218">
        <f>ROUND(IF($I883="Other HFC Blend",(AB883*$L883*SUMIF(Lists!$E$2:$E$133,'Quarterly Information'!$K883,Exchange_Value)+AB883*$N883*SUMIF(Lists!$E$2:$E$133,'Quarterly Information'!$M883,Exchange_Value)+AB883*$P883*SUMIF(Lists!$E$2:$E$133,'Quarterly Information'!$O883,Exchange_Value)+AB883*$R883*SUMIF(Lists!$E$2:$E$133,'Quarterly Information'!$Q883,Exchange_Value)+AB883*$T883*SUMIF(Lists!$E$2:$E$133,'Quarterly Information'!$S883,Exchange_Value))/1000,AB883*SUMIF(Lists!$E$2:$E$133,$I883,Exchange_Value)/1000),1)</f>
        <v>0</v>
      </c>
      <c r="CF883" s="218">
        <f>ROUND(IF($I883="Other HFC Blend",(AC883*$L883*SUMIF(Lists!$E$2:$E$133,'Quarterly Information'!$K883,Exchange_Value)+AC883*$N883*SUMIF(Lists!$E$2:$E$133,'Quarterly Information'!$M883,Exchange_Value)+AC883*$P883*SUMIF(Lists!$E$2:$E$133,'Quarterly Information'!$O883,Exchange_Value)+AC883*$R883*SUMIF(Lists!$E$2:$E$133,'Quarterly Information'!$Q883,Exchange_Value)+AC883*$T883*SUMIF(Lists!$E$2:$E$133,'Quarterly Information'!$S883,Exchange_Value))/1000,AC883*SUMIF(Lists!$E$2:$E$133,$I883,Exchange_Value)/1000),1)</f>
        <v>0</v>
      </c>
      <c r="CG883" s="218">
        <f>ROUND(IF($I883="Other HFC Blend",(AD883*$L883*SUMIF(Lists!$E$2:$E$133,'Quarterly Information'!$K883,Exchange_Value)+AD883*$N883*SUMIF(Lists!$E$2:$E$133,'Quarterly Information'!$M883,Exchange_Value)+AD883*$P883*SUMIF(Lists!$E$2:$E$133,'Quarterly Information'!$O883,Exchange_Value)+AD883*$R883*SUMIF(Lists!$E$2:$E$133,'Quarterly Information'!$Q883,Exchange_Value)+AD883*$T883*SUMIF(Lists!$E$2:$E$133,'Quarterly Information'!$S883,Exchange_Value))/1000,AD883*SUMIF(Lists!$E$2:$E$133,$I883,Exchange_Value)/1000),1)</f>
        <v>0</v>
      </c>
      <c r="CH883" s="218">
        <f>ROUND(IF($I883="Other HFC Blend",(AE883*$L883*SUMIF(Lists!$E$2:$E$133,'Quarterly Information'!$K883,Exchange_Value)+AE883*$N883*SUMIF(Lists!$E$2:$E$133,'Quarterly Information'!$M883,Exchange_Value)+AE883*$P883*SUMIF(Lists!$E$2:$E$133,'Quarterly Information'!$O883,Exchange_Value)+AE883*$R883*SUMIF(Lists!$E$2:$E$133,'Quarterly Information'!$Q883,Exchange_Value)+AE883*$T883*SUMIF(Lists!$E$2:$E$133,'Quarterly Information'!$S883,Exchange_Value))/1000,AE883*SUMIF(Lists!$E$2:$E$133,$I883,Exchange_Value)/1000),1)</f>
        <v>0</v>
      </c>
      <c r="CI883" s="218">
        <f>ROUND(IF($I883="Other HFC Blend",(AF883*$L883*SUMIF(Lists!$E$2:$E$133,'Quarterly Information'!$K883,Exchange_Value)+AF883*$N883*SUMIF(Lists!$E$2:$E$133,'Quarterly Information'!$M883,Exchange_Value)+AF883*$P883*SUMIF(Lists!$E$2:$E$133,'Quarterly Information'!$O883,Exchange_Value)+AF883*$R883*SUMIF(Lists!$E$2:$E$133,'Quarterly Information'!$Q883,Exchange_Value)+AF883*$T883*SUMIF(Lists!$E$2:$E$133,'Quarterly Information'!$S883,Exchange_Value))/1000,AF883*SUMIF(Lists!$E$2:$E$133,$I883,Exchange_Value)/1000),1)</f>
        <v>0</v>
      </c>
    </row>
    <row r="884" spans="1:87" ht="14" x14ac:dyDescent="0.25">
      <c r="A884" s="39">
        <v>842</v>
      </c>
      <c r="B884" s="90" t="str">
        <f t="shared" si="600"/>
        <v/>
      </c>
      <c r="C884" s="159"/>
      <c r="D884" s="91"/>
      <c r="E884" s="174"/>
      <c r="F884" s="92"/>
      <c r="G884" s="93"/>
      <c r="H884" s="94"/>
      <c r="I884" s="92"/>
      <c r="J884" s="200"/>
      <c r="K884" s="210"/>
      <c r="L884" s="95"/>
      <c r="M884" s="92"/>
      <c r="N884" s="95"/>
      <c r="O884" s="92"/>
      <c r="P884" s="95"/>
      <c r="Q884" s="128"/>
      <c r="R884" s="95"/>
      <c r="S884" s="128"/>
      <c r="T884" s="211"/>
      <c r="U884" s="203"/>
      <c r="V884" s="92"/>
      <c r="W884" s="96"/>
      <c r="X884" s="92"/>
      <c r="Y884" s="220"/>
      <c r="Z884" s="226"/>
      <c r="AA884" s="165"/>
      <c r="AB884" s="165"/>
      <c r="AC884" s="165"/>
      <c r="AD884" s="165"/>
      <c r="AE884" s="165"/>
      <c r="AF884" s="168"/>
      <c r="AG884"/>
      <c r="AH884" s="107">
        <f t="shared" si="559"/>
        <v>0</v>
      </c>
      <c r="AI884" s="107">
        <f t="shared" si="560"/>
        <v>0</v>
      </c>
      <c r="AJ884" s="107">
        <f t="shared" si="561"/>
        <v>0</v>
      </c>
      <c r="AK884" s="107">
        <f t="shared" si="562"/>
        <v>0</v>
      </c>
      <c r="AL884" s="107">
        <f t="shared" si="563"/>
        <v>0</v>
      </c>
      <c r="AM884" s="107">
        <f t="shared" si="601"/>
        <v>0</v>
      </c>
      <c r="AO884" s="161" t="e">
        <f t="shared" si="564"/>
        <v>#DIV/0!</v>
      </c>
      <c r="AP884" s="161" t="e">
        <f t="shared" si="565"/>
        <v>#DIV/0!</v>
      </c>
      <c r="AQ884" s="161" t="e">
        <f t="shared" si="566"/>
        <v>#DIV/0!</v>
      </c>
      <c r="AR884" s="161" t="e">
        <f t="shared" si="567"/>
        <v>#DIV/0!</v>
      </c>
      <c r="AS884" s="161" t="e">
        <f t="shared" si="568"/>
        <v>#DIV/0!</v>
      </c>
      <c r="AT884" s="107">
        <f t="shared" si="569"/>
        <v>0</v>
      </c>
      <c r="AU884" s="161" t="e">
        <f t="shared" si="570"/>
        <v>#DIV/0!</v>
      </c>
      <c r="AV884" s="161" t="e">
        <f t="shared" si="571"/>
        <v>#DIV/0!</v>
      </c>
      <c r="AW884" s="161" t="e">
        <f t="shared" si="572"/>
        <v>#DIV/0!</v>
      </c>
      <c r="AX884" s="161" t="e">
        <f t="shared" si="573"/>
        <v>#DIV/0!</v>
      </c>
      <c r="AY884" s="161" t="e">
        <f t="shared" si="574"/>
        <v>#DIV/0!</v>
      </c>
      <c r="AZ884" s="107">
        <f t="shared" si="575"/>
        <v>0</v>
      </c>
      <c r="BA884" s="161" t="e">
        <f t="shared" si="576"/>
        <v>#DIV/0!</v>
      </c>
      <c r="BB884" s="161" t="e">
        <f t="shared" si="577"/>
        <v>#DIV/0!</v>
      </c>
      <c r="BC884" s="161" t="e">
        <f t="shared" si="578"/>
        <v>#DIV/0!</v>
      </c>
      <c r="BD884" s="161" t="e">
        <f t="shared" si="579"/>
        <v>#DIV/0!</v>
      </c>
      <c r="BE884" s="161" t="e">
        <f t="shared" si="580"/>
        <v>#DIV/0!</v>
      </c>
      <c r="BF884" s="107">
        <f t="shared" si="581"/>
        <v>0</v>
      </c>
      <c r="BG884" s="161" t="e">
        <f t="shared" si="582"/>
        <v>#DIV/0!</v>
      </c>
      <c r="BH884" s="161" t="e">
        <f t="shared" si="583"/>
        <v>#DIV/0!</v>
      </c>
      <c r="BI884" s="161" t="e">
        <f t="shared" si="584"/>
        <v>#DIV/0!</v>
      </c>
      <c r="BJ884" s="161" t="e">
        <f t="shared" si="585"/>
        <v>#DIV/0!</v>
      </c>
      <c r="BK884" s="161" t="e">
        <f t="shared" si="586"/>
        <v>#DIV/0!</v>
      </c>
      <c r="BL884" s="107">
        <f t="shared" si="587"/>
        <v>0</v>
      </c>
      <c r="BM884" s="161" t="e">
        <f t="shared" si="588"/>
        <v>#DIV/0!</v>
      </c>
      <c r="BN884" s="161" t="e">
        <f t="shared" si="589"/>
        <v>#DIV/0!</v>
      </c>
      <c r="BO884" s="161" t="e">
        <f t="shared" si="590"/>
        <v>#DIV/0!</v>
      </c>
      <c r="BP884" s="161" t="e">
        <f t="shared" si="591"/>
        <v>#DIV/0!</v>
      </c>
      <c r="BQ884" s="161" t="e">
        <f t="shared" si="592"/>
        <v>#DIV/0!</v>
      </c>
      <c r="BR884" s="107">
        <f t="shared" si="593"/>
        <v>0</v>
      </c>
      <c r="BS884" s="161" t="e">
        <f t="shared" si="594"/>
        <v>#DIV/0!</v>
      </c>
      <c r="BT884" s="161" t="e">
        <f t="shared" si="595"/>
        <v>#DIV/0!</v>
      </c>
      <c r="BU884" s="161" t="e">
        <f t="shared" si="596"/>
        <v>#DIV/0!</v>
      </c>
      <c r="BV884" s="161" t="e">
        <f t="shared" si="597"/>
        <v>#DIV/0!</v>
      </c>
      <c r="BW884" s="161" t="e">
        <f t="shared" si="598"/>
        <v>#DIV/0!</v>
      </c>
      <c r="BX884" s="107">
        <f t="shared" si="599"/>
        <v>0</v>
      </c>
      <c r="BZ884" s="40" t="e">
        <f>VLOOKUP(I884,Lists!$D$2:$D$19,1,FALSE)</f>
        <v>#N/A</v>
      </c>
      <c r="CA884" s="40" t="e">
        <f>VLOOKUP($I884,Blends!$B$2:$B$115,1,FALSE)</f>
        <v>#N/A</v>
      </c>
      <c r="CC884" s="218">
        <f>ROUND(IF($I884="Other HFC Blend",(Z884*$L884*SUMIF(Lists!$E$2:$E$133,'Quarterly Information'!$K884,Exchange_Value)+Z884*$N884*SUMIF(Lists!$E$2:$E$133,'Quarterly Information'!$M884,Exchange_Value)+Z884*$P884*SUMIF(Lists!$E$2:$E$133,'Quarterly Information'!$O884,Exchange_Value)+Z884*$R884*SUMIF(Lists!$E$2:$E$133,'Quarterly Information'!$Q884,Exchange_Value)+Z884*$T884*SUMIF(Lists!$E$2:$E$133,'Quarterly Information'!$S884,Exchange_Value))/1000,Z884*SUMIF(Lists!$E$2:$E$133,$I884,Exchange_Value)/1000),1)</f>
        <v>0</v>
      </c>
      <c r="CD884" s="218">
        <f>ROUND(IF($I884="Other HFC Blend",(AA884*$L884*SUMIF(Lists!$E$2:$E$133,'Quarterly Information'!$K884,Exchange_Value)+AA884*$N884*SUMIF(Lists!$E$2:$E$133,'Quarterly Information'!$M884,Exchange_Value)+AA884*$P884*SUMIF(Lists!$E$2:$E$133,'Quarterly Information'!$O884,Exchange_Value)+AA884*$R884*SUMIF(Lists!$E$2:$E$133,'Quarterly Information'!$Q884,Exchange_Value)+AA884*$T884*SUMIF(Lists!$E$2:$E$133,'Quarterly Information'!$S884,Exchange_Value))/1000,AA884*SUMIF(Lists!$E$2:$E$133,$I884,Exchange_Value)/1000),1)</f>
        <v>0</v>
      </c>
      <c r="CE884" s="218">
        <f>ROUND(IF($I884="Other HFC Blend",(AB884*$L884*SUMIF(Lists!$E$2:$E$133,'Quarterly Information'!$K884,Exchange_Value)+AB884*$N884*SUMIF(Lists!$E$2:$E$133,'Quarterly Information'!$M884,Exchange_Value)+AB884*$P884*SUMIF(Lists!$E$2:$E$133,'Quarterly Information'!$O884,Exchange_Value)+AB884*$R884*SUMIF(Lists!$E$2:$E$133,'Quarterly Information'!$Q884,Exchange_Value)+AB884*$T884*SUMIF(Lists!$E$2:$E$133,'Quarterly Information'!$S884,Exchange_Value))/1000,AB884*SUMIF(Lists!$E$2:$E$133,$I884,Exchange_Value)/1000),1)</f>
        <v>0</v>
      </c>
      <c r="CF884" s="218">
        <f>ROUND(IF($I884="Other HFC Blend",(AC884*$L884*SUMIF(Lists!$E$2:$E$133,'Quarterly Information'!$K884,Exchange_Value)+AC884*$N884*SUMIF(Lists!$E$2:$E$133,'Quarterly Information'!$M884,Exchange_Value)+AC884*$P884*SUMIF(Lists!$E$2:$E$133,'Quarterly Information'!$O884,Exchange_Value)+AC884*$R884*SUMIF(Lists!$E$2:$E$133,'Quarterly Information'!$Q884,Exchange_Value)+AC884*$T884*SUMIF(Lists!$E$2:$E$133,'Quarterly Information'!$S884,Exchange_Value))/1000,AC884*SUMIF(Lists!$E$2:$E$133,$I884,Exchange_Value)/1000),1)</f>
        <v>0</v>
      </c>
      <c r="CG884" s="218">
        <f>ROUND(IF($I884="Other HFC Blend",(AD884*$L884*SUMIF(Lists!$E$2:$E$133,'Quarterly Information'!$K884,Exchange_Value)+AD884*$N884*SUMIF(Lists!$E$2:$E$133,'Quarterly Information'!$M884,Exchange_Value)+AD884*$P884*SUMIF(Lists!$E$2:$E$133,'Quarterly Information'!$O884,Exchange_Value)+AD884*$R884*SUMIF(Lists!$E$2:$E$133,'Quarterly Information'!$Q884,Exchange_Value)+AD884*$T884*SUMIF(Lists!$E$2:$E$133,'Quarterly Information'!$S884,Exchange_Value))/1000,AD884*SUMIF(Lists!$E$2:$E$133,$I884,Exchange_Value)/1000),1)</f>
        <v>0</v>
      </c>
      <c r="CH884" s="218">
        <f>ROUND(IF($I884="Other HFC Blend",(AE884*$L884*SUMIF(Lists!$E$2:$E$133,'Quarterly Information'!$K884,Exchange_Value)+AE884*$N884*SUMIF(Lists!$E$2:$E$133,'Quarterly Information'!$M884,Exchange_Value)+AE884*$P884*SUMIF(Lists!$E$2:$E$133,'Quarterly Information'!$O884,Exchange_Value)+AE884*$R884*SUMIF(Lists!$E$2:$E$133,'Quarterly Information'!$Q884,Exchange_Value)+AE884*$T884*SUMIF(Lists!$E$2:$E$133,'Quarterly Information'!$S884,Exchange_Value))/1000,AE884*SUMIF(Lists!$E$2:$E$133,$I884,Exchange_Value)/1000),1)</f>
        <v>0</v>
      </c>
      <c r="CI884" s="218">
        <f>ROUND(IF($I884="Other HFC Blend",(AF884*$L884*SUMIF(Lists!$E$2:$E$133,'Quarterly Information'!$K884,Exchange_Value)+AF884*$N884*SUMIF(Lists!$E$2:$E$133,'Quarterly Information'!$M884,Exchange_Value)+AF884*$P884*SUMIF(Lists!$E$2:$E$133,'Quarterly Information'!$O884,Exchange_Value)+AF884*$R884*SUMIF(Lists!$E$2:$E$133,'Quarterly Information'!$Q884,Exchange_Value)+AF884*$T884*SUMIF(Lists!$E$2:$E$133,'Quarterly Information'!$S884,Exchange_Value))/1000,AF884*SUMIF(Lists!$E$2:$E$133,$I884,Exchange_Value)/1000),1)</f>
        <v>0</v>
      </c>
    </row>
    <row r="885" spans="1:87" ht="14" x14ac:dyDescent="0.25">
      <c r="A885" s="39">
        <v>843</v>
      </c>
      <c r="B885" s="90" t="str">
        <f t="shared" si="600"/>
        <v/>
      </c>
      <c r="C885" s="159"/>
      <c r="D885" s="91"/>
      <c r="E885" s="174"/>
      <c r="F885" s="92"/>
      <c r="G885" s="93"/>
      <c r="H885" s="94"/>
      <c r="I885" s="92"/>
      <c r="J885" s="200"/>
      <c r="K885" s="210"/>
      <c r="L885" s="95"/>
      <c r="M885" s="92"/>
      <c r="N885" s="95"/>
      <c r="O885" s="92"/>
      <c r="P885" s="95"/>
      <c r="Q885" s="128"/>
      <c r="R885" s="95"/>
      <c r="S885" s="128"/>
      <c r="T885" s="211"/>
      <c r="U885" s="203"/>
      <c r="V885" s="92"/>
      <c r="W885" s="96"/>
      <c r="X885" s="92"/>
      <c r="Y885" s="220"/>
      <c r="Z885" s="226"/>
      <c r="AA885" s="165"/>
      <c r="AB885" s="165"/>
      <c r="AC885" s="165"/>
      <c r="AD885" s="165"/>
      <c r="AE885" s="165"/>
      <c r="AF885" s="168"/>
      <c r="AG885"/>
      <c r="AH885" s="107">
        <f t="shared" si="559"/>
        <v>0</v>
      </c>
      <c r="AI885" s="107">
        <f t="shared" si="560"/>
        <v>0</v>
      </c>
      <c r="AJ885" s="107">
        <f t="shared" si="561"/>
        <v>0</v>
      </c>
      <c r="AK885" s="107">
        <f t="shared" si="562"/>
        <v>0</v>
      </c>
      <c r="AL885" s="107">
        <f t="shared" si="563"/>
        <v>0</v>
      </c>
      <c r="AM885" s="107">
        <f t="shared" si="601"/>
        <v>0</v>
      </c>
      <c r="AO885" s="161" t="e">
        <f t="shared" si="564"/>
        <v>#DIV/0!</v>
      </c>
      <c r="AP885" s="161" t="e">
        <f t="shared" si="565"/>
        <v>#DIV/0!</v>
      </c>
      <c r="AQ885" s="161" t="e">
        <f t="shared" si="566"/>
        <v>#DIV/0!</v>
      </c>
      <c r="AR885" s="161" t="e">
        <f t="shared" si="567"/>
        <v>#DIV/0!</v>
      </c>
      <c r="AS885" s="161" t="e">
        <f t="shared" si="568"/>
        <v>#DIV/0!</v>
      </c>
      <c r="AT885" s="107">
        <f t="shared" si="569"/>
        <v>0</v>
      </c>
      <c r="AU885" s="161" t="e">
        <f t="shared" si="570"/>
        <v>#DIV/0!</v>
      </c>
      <c r="AV885" s="161" t="e">
        <f t="shared" si="571"/>
        <v>#DIV/0!</v>
      </c>
      <c r="AW885" s="161" t="e">
        <f t="shared" si="572"/>
        <v>#DIV/0!</v>
      </c>
      <c r="AX885" s="161" t="e">
        <f t="shared" si="573"/>
        <v>#DIV/0!</v>
      </c>
      <c r="AY885" s="161" t="e">
        <f t="shared" si="574"/>
        <v>#DIV/0!</v>
      </c>
      <c r="AZ885" s="107">
        <f t="shared" si="575"/>
        <v>0</v>
      </c>
      <c r="BA885" s="161" t="e">
        <f t="shared" si="576"/>
        <v>#DIV/0!</v>
      </c>
      <c r="BB885" s="161" t="e">
        <f t="shared" si="577"/>
        <v>#DIV/0!</v>
      </c>
      <c r="BC885" s="161" t="e">
        <f t="shared" si="578"/>
        <v>#DIV/0!</v>
      </c>
      <c r="BD885" s="161" t="e">
        <f t="shared" si="579"/>
        <v>#DIV/0!</v>
      </c>
      <c r="BE885" s="161" t="e">
        <f t="shared" si="580"/>
        <v>#DIV/0!</v>
      </c>
      <c r="BF885" s="107">
        <f t="shared" si="581"/>
        <v>0</v>
      </c>
      <c r="BG885" s="161" t="e">
        <f t="shared" si="582"/>
        <v>#DIV/0!</v>
      </c>
      <c r="BH885" s="161" t="e">
        <f t="shared" si="583"/>
        <v>#DIV/0!</v>
      </c>
      <c r="BI885" s="161" t="e">
        <f t="shared" si="584"/>
        <v>#DIV/0!</v>
      </c>
      <c r="BJ885" s="161" t="e">
        <f t="shared" si="585"/>
        <v>#DIV/0!</v>
      </c>
      <c r="BK885" s="161" t="e">
        <f t="shared" si="586"/>
        <v>#DIV/0!</v>
      </c>
      <c r="BL885" s="107">
        <f t="shared" si="587"/>
        <v>0</v>
      </c>
      <c r="BM885" s="161" t="e">
        <f t="shared" si="588"/>
        <v>#DIV/0!</v>
      </c>
      <c r="BN885" s="161" t="e">
        <f t="shared" si="589"/>
        <v>#DIV/0!</v>
      </c>
      <c r="BO885" s="161" t="e">
        <f t="shared" si="590"/>
        <v>#DIV/0!</v>
      </c>
      <c r="BP885" s="161" t="e">
        <f t="shared" si="591"/>
        <v>#DIV/0!</v>
      </c>
      <c r="BQ885" s="161" t="e">
        <f t="shared" si="592"/>
        <v>#DIV/0!</v>
      </c>
      <c r="BR885" s="107">
        <f t="shared" si="593"/>
        <v>0</v>
      </c>
      <c r="BS885" s="161" t="e">
        <f t="shared" si="594"/>
        <v>#DIV/0!</v>
      </c>
      <c r="BT885" s="161" t="e">
        <f t="shared" si="595"/>
        <v>#DIV/0!</v>
      </c>
      <c r="BU885" s="161" t="e">
        <f t="shared" si="596"/>
        <v>#DIV/0!</v>
      </c>
      <c r="BV885" s="161" t="e">
        <f t="shared" si="597"/>
        <v>#DIV/0!</v>
      </c>
      <c r="BW885" s="161" t="e">
        <f t="shared" si="598"/>
        <v>#DIV/0!</v>
      </c>
      <c r="BX885" s="107">
        <f t="shared" si="599"/>
        <v>0</v>
      </c>
      <c r="BZ885" s="40" t="e">
        <f>VLOOKUP(I885,Lists!$D$2:$D$19,1,FALSE)</f>
        <v>#N/A</v>
      </c>
      <c r="CA885" s="40" t="e">
        <f>VLOOKUP($I885,Blends!$B$2:$B$115,1,FALSE)</f>
        <v>#N/A</v>
      </c>
      <c r="CC885" s="218">
        <f>ROUND(IF($I885="Other HFC Blend",(Z885*$L885*SUMIF(Lists!$E$2:$E$133,'Quarterly Information'!$K885,Exchange_Value)+Z885*$N885*SUMIF(Lists!$E$2:$E$133,'Quarterly Information'!$M885,Exchange_Value)+Z885*$P885*SUMIF(Lists!$E$2:$E$133,'Quarterly Information'!$O885,Exchange_Value)+Z885*$R885*SUMIF(Lists!$E$2:$E$133,'Quarterly Information'!$Q885,Exchange_Value)+Z885*$T885*SUMIF(Lists!$E$2:$E$133,'Quarterly Information'!$S885,Exchange_Value))/1000,Z885*SUMIF(Lists!$E$2:$E$133,$I885,Exchange_Value)/1000),1)</f>
        <v>0</v>
      </c>
      <c r="CD885" s="218">
        <f>ROUND(IF($I885="Other HFC Blend",(AA885*$L885*SUMIF(Lists!$E$2:$E$133,'Quarterly Information'!$K885,Exchange_Value)+AA885*$N885*SUMIF(Lists!$E$2:$E$133,'Quarterly Information'!$M885,Exchange_Value)+AA885*$P885*SUMIF(Lists!$E$2:$E$133,'Quarterly Information'!$O885,Exchange_Value)+AA885*$R885*SUMIF(Lists!$E$2:$E$133,'Quarterly Information'!$Q885,Exchange_Value)+AA885*$T885*SUMIF(Lists!$E$2:$E$133,'Quarterly Information'!$S885,Exchange_Value))/1000,AA885*SUMIF(Lists!$E$2:$E$133,$I885,Exchange_Value)/1000),1)</f>
        <v>0</v>
      </c>
      <c r="CE885" s="218">
        <f>ROUND(IF($I885="Other HFC Blend",(AB885*$L885*SUMIF(Lists!$E$2:$E$133,'Quarterly Information'!$K885,Exchange_Value)+AB885*$N885*SUMIF(Lists!$E$2:$E$133,'Quarterly Information'!$M885,Exchange_Value)+AB885*$P885*SUMIF(Lists!$E$2:$E$133,'Quarterly Information'!$O885,Exchange_Value)+AB885*$R885*SUMIF(Lists!$E$2:$E$133,'Quarterly Information'!$Q885,Exchange_Value)+AB885*$T885*SUMIF(Lists!$E$2:$E$133,'Quarterly Information'!$S885,Exchange_Value))/1000,AB885*SUMIF(Lists!$E$2:$E$133,$I885,Exchange_Value)/1000),1)</f>
        <v>0</v>
      </c>
      <c r="CF885" s="218">
        <f>ROUND(IF($I885="Other HFC Blend",(AC885*$L885*SUMIF(Lists!$E$2:$E$133,'Quarterly Information'!$K885,Exchange_Value)+AC885*$N885*SUMIF(Lists!$E$2:$E$133,'Quarterly Information'!$M885,Exchange_Value)+AC885*$P885*SUMIF(Lists!$E$2:$E$133,'Quarterly Information'!$O885,Exchange_Value)+AC885*$R885*SUMIF(Lists!$E$2:$E$133,'Quarterly Information'!$Q885,Exchange_Value)+AC885*$T885*SUMIF(Lists!$E$2:$E$133,'Quarterly Information'!$S885,Exchange_Value))/1000,AC885*SUMIF(Lists!$E$2:$E$133,$I885,Exchange_Value)/1000),1)</f>
        <v>0</v>
      </c>
      <c r="CG885" s="218">
        <f>ROUND(IF($I885="Other HFC Blend",(AD885*$L885*SUMIF(Lists!$E$2:$E$133,'Quarterly Information'!$K885,Exchange_Value)+AD885*$N885*SUMIF(Lists!$E$2:$E$133,'Quarterly Information'!$M885,Exchange_Value)+AD885*$P885*SUMIF(Lists!$E$2:$E$133,'Quarterly Information'!$O885,Exchange_Value)+AD885*$R885*SUMIF(Lists!$E$2:$E$133,'Quarterly Information'!$Q885,Exchange_Value)+AD885*$T885*SUMIF(Lists!$E$2:$E$133,'Quarterly Information'!$S885,Exchange_Value))/1000,AD885*SUMIF(Lists!$E$2:$E$133,$I885,Exchange_Value)/1000),1)</f>
        <v>0</v>
      </c>
      <c r="CH885" s="218">
        <f>ROUND(IF($I885="Other HFC Blend",(AE885*$L885*SUMIF(Lists!$E$2:$E$133,'Quarterly Information'!$K885,Exchange_Value)+AE885*$N885*SUMIF(Lists!$E$2:$E$133,'Quarterly Information'!$M885,Exchange_Value)+AE885*$P885*SUMIF(Lists!$E$2:$E$133,'Quarterly Information'!$O885,Exchange_Value)+AE885*$R885*SUMIF(Lists!$E$2:$E$133,'Quarterly Information'!$Q885,Exchange_Value)+AE885*$T885*SUMIF(Lists!$E$2:$E$133,'Quarterly Information'!$S885,Exchange_Value))/1000,AE885*SUMIF(Lists!$E$2:$E$133,$I885,Exchange_Value)/1000),1)</f>
        <v>0</v>
      </c>
      <c r="CI885" s="218">
        <f>ROUND(IF($I885="Other HFC Blend",(AF885*$L885*SUMIF(Lists!$E$2:$E$133,'Quarterly Information'!$K885,Exchange_Value)+AF885*$N885*SUMIF(Lists!$E$2:$E$133,'Quarterly Information'!$M885,Exchange_Value)+AF885*$P885*SUMIF(Lists!$E$2:$E$133,'Quarterly Information'!$O885,Exchange_Value)+AF885*$R885*SUMIF(Lists!$E$2:$E$133,'Quarterly Information'!$Q885,Exchange_Value)+AF885*$T885*SUMIF(Lists!$E$2:$E$133,'Quarterly Information'!$S885,Exchange_Value))/1000,AF885*SUMIF(Lists!$E$2:$E$133,$I885,Exchange_Value)/1000),1)</f>
        <v>0</v>
      </c>
    </row>
    <row r="886" spans="1:87" ht="14" x14ac:dyDescent="0.25">
      <c r="A886" s="39">
        <v>844</v>
      </c>
      <c r="B886" s="90" t="str">
        <f t="shared" si="600"/>
        <v/>
      </c>
      <c r="C886" s="159"/>
      <c r="D886" s="91"/>
      <c r="E886" s="174"/>
      <c r="F886" s="92"/>
      <c r="G886" s="93"/>
      <c r="H886" s="94"/>
      <c r="I886" s="92"/>
      <c r="J886" s="200"/>
      <c r="K886" s="210"/>
      <c r="L886" s="95"/>
      <c r="M886" s="92"/>
      <c r="N886" s="95"/>
      <c r="O886" s="92"/>
      <c r="P886" s="95"/>
      <c r="Q886" s="128"/>
      <c r="R886" s="95"/>
      <c r="S886" s="128"/>
      <c r="T886" s="211"/>
      <c r="U886" s="203"/>
      <c r="V886" s="92"/>
      <c r="W886" s="96"/>
      <c r="X886" s="92"/>
      <c r="Y886" s="220"/>
      <c r="Z886" s="226"/>
      <c r="AA886" s="165"/>
      <c r="AB886" s="165"/>
      <c r="AC886" s="165"/>
      <c r="AD886" s="165"/>
      <c r="AE886" s="165"/>
      <c r="AF886" s="168"/>
      <c r="AG886"/>
      <c r="AH886" s="107">
        <f t="shared" si="559"/>
        <v>0</v>
      </c>
      <c r="AI886" s="107">
        <f t="shared" si="560"/>
        <v>0</v>
      </c>
      <c r="AJ886" s="107">
        <f t="shared" si="561"/>
        <v>0</v>
      </c>
      <c r="AK886" s="107">
        <f t="shared" si="562"/>
        <v>0</v>
      </c>
      <c r="AL886" s="107">
        <f t="shared" si="563"/>
        <v>0</v>
      </c>
      <c r="AM886" s="107">
        <f t="shared" si="601"/>
        <v>0</v>
      </c>
      <c r="AO886" s="161" t="e">
        <f t="shared" si="564"/>
        <v>#DIV/0!</v>
      </c>
      <c r="AP886" s="161" t="e">
        <f t="shared" si="565"/>
        <v>#DIV/0!</v>
      </c>
      <c r="AQ886" s="161" t="e">
        <f t="shared" si="566"/>
        <v>#DIV/0!</v>
      </c>
      <c r="AR886" s="161" t="e">
        <f t="shared" si="567"/>
        <v>#DIV/0!</v>
      </c>
      <c r="AS886" s="161" t="e">
        <f t="shared" si="568"/>
        <v>#DIV/0!</v>
      </c>
      <c r="AT886" s="107">
        <f t="shared" si="569"/>
        <v>0</v>
      </c>
      <c r="AU886" s="161" t="e">
        <f t="shared" si="570"/>
        <v>#DIV/0!</v>
      </c>
      <c r="AV886" s="161" t="e">
        <f t="shared" si="571"/>
        <v>#DIV/0!</v>
      </c>
      <c r="AW886" s="161" t="e">
        <f t="shared" si="572"/>
        <v>#DIV/0!</v>
      </c>
      <c r="AX886" s="161" t="e">
        <f t="shared" si="573"/>
        <v>#DIV/0!</v>
      </c>
      <c r="AY886" s="161" t="e">
        <f t="shared" si="574"/>
        <v>#DIV/0!</v>
      </c>
      <c r="AZ886" s="107">
        <f t="shared" si="575"/>
        <v>0</v>
      </c>
      <c r="BA886" s="161" t="e">
        <f t="shared" si="576"/>
        <v>#DIV/0!</v>
      </c>
      <c r="BB886" s="161" t="e">
        <f t="shared" si="577"/>
        <v>#DIV/0!</v>
      </c>
      <c r="BC886" s="161" t="e">
        <f t="shared" si="578"/>
        <v>#DIV/0!</v>
      </c>
      <c r="BD886" s="161" t="e">
        <f t="shared" si="579"/>
        <v>#DIV/0!</v>
      </c>
      <c r="BE886" s="161" t="e">
        <f t="shared" si="580"/>
        <v>#DIV/0!</v>
      </c>
      <c r="BF886" s="107">
        <f t="shared" si="581"/>
        <v>0</v>
      </c>
      <c r="BG886" s="161" t="e">
        <f t="shared" si="582"/>
        <v>#DIV/0!</v>
      </c>
      <c r="BH886" s="161" t="e">
        <f t="shared" si="583"/>
        <v>#DIV/0!</v>
      </c>
      <c r="BI886" s="161" t="e">
        <f t="shared" si="584"/>
        <v>#DIV/0!</v>
      </c>
      <c r="BJ886" s="161" t="e">
        <f t="shared" si="585"/>
        <v>#DIV/0!</v>
      </c>
      <c r="BK886" s="161" t="e">
        <f t="shared" si="586"/>
        <v>#DIV/0!</v>
      </c>
      <c r="BL886" s="107">
        <f t="shared" si="587"/>
        <v>0</v>
      </c>
      <c r="BM886" s="161" t="e">
        <f t="shared" si="588"/>
        <v>#DIV/0!</v>
      </c>
      <c r="BN886" s="161" t="e">
        <f t="shared" si="589"/>
        <v>#DIV/0!</v>
      </c>
      <c r="BO886" s="161" t="e">
        <f t="shared" si="590"/>
        <v>#DIV/0!</v>
      </c>
      <c r="BP886" s="161" t="e">
        <f t="shared" si="591"/>
        <v>#DIV/0!</v>
      </c>
      <c r="BQ886" s="161" t="e">
        <f t="shared" si="592"/>
        <v>#DIV/0!</v>
      </c>
      <c r="BR886" s="107">
        <f t="shared" si="593"/>
        <v>0</v>
      </c>
      <c r="BS886" s="161" t="e">
        <f t="shared" si="594"/>
        <v>#DIV/0!</v>
      </c>
      <c r="BT886" s="161" t="e">
        <f t="shared" si="595"/>
        <v>#DIV/0!</v>
      </c>
      <c r="BU886" s="161" t="e">
        <f t="shared" si="596"/>
        <v>#DIV/0!</v>
      </c>
      <c r="BV886" s="161" t="e">
        <f t="shared" si="597"/>
        <v>#DIV/0!</v>
      </c>
      <c r="BW886" s="161" t="e">
        <f t="shared" si="598"/>
        <v>#DIV/0!</v>
      </c>
      <c r="BX886" s="107">
        <f t="shared" si="599"/>
        <v>0</v>
      </c>
      <c r="BZ886" s="40" t="e">
        <f>VLOOKUP(I886,Lists!$D$2:$D$19,1,FALSE)</f>
        <v>#N/A</v>
      </c>
      <c r="CA886" s="40" t="e">
        <f>VLOOKUP($I886,Blends!$B$2:$B$115,1,FALSE)</f>
        <v>#N/A</v>
      </c>
      <c r="CC886" s="218">
        <f>ROUND(IF($I886="Other HFC Blend",(Z886*$L886*SUMIF(Lists!$E$2:$E$133,'Quarterly Information'!$K886,Exchange_Value)+Z886*$N886*SUMIF(Lists!$E$2:$E$133,'Quarterly Information'!$M886,Exchange_Value)+Z886*$P886*SUMIF(Lists!$E$2:$E$133,'Quarterly Information'!$O886,Exchange_Value)+Z886*$R886*SUMIF(Lists!$E$2:$E$133,'Quarterly Information'!$Q886,Exchange_Value)+Z886*$T886*SUMIF(Lists!$E$2:$E$133,'Quarterly Information'!$S886,Exchange_Value))/1000,Z886*SUMIF(Lists!$E$2:$E$133,$I886,Exchange_Value)/1000),1)</f>
        <v>0</v>
      </c>
      <c r="CD886" s="218">
        <f>ROUND(IF($I886="Other HFC Blend",(AA886*$L886*SUMIF(Lists!$E$2:$E$133,'Quarterly Information'!$K886,Exchange_Value)+AA886*$N886*SUMIF(Lists!$E$2:$E$133,'Quarterly Information'!$M886,Exchange_Value)+AA886*$P886*SUMIF(Lists!$E$2:$E$133,'Quarterly Information'!$O886,Exchange_Value)+AA886*$R886*SUMIF(Lists!$E$2:$E$133,'Quarterly Information'!$Q886,Exchange_Value)+AA886*$T886*SUMIF(Lists!$E$2:$E$133,'Quarterly Information'!$S886,Exchange_Value))/1000,AA886*SUMIF(Lists!$E$2:$E$133,$I886,Exchange_Value)/1000),1)</f>
        <v>0</v>
      </c>
      <c r="CE886" s="218">
        <f>ROUND(IF($I886="Other HFC Blend",(AB886*$L886*SUMIF(Lists!$E$2:$E$133,'Quarterly Information'!$K886,Exchange_Value)+AB886*$N886*SUMIF(Lists!$E$2:$E$133,'Quarterly Information'!$M886,Exchange_Value)+AB886*$P886*SUMIF(Lists!$E$2:$E$133,'Quarterly Information'!$O886,Exchange_Value)+AB886*$R886*SUMIF(Lists!$E$2:$E$133,'Quarterly Information'!$Q886,Exchange_Value)+AB886*$T886*SUMIF(Lists!$E$2:$E$133,'Quarterly Information'!$S886,Exchange_Value))/1000,AB886*SUMIF(Lists!$E$2:$E$133,$I886,Exchange_Value)/1000),1)</f>
        <v>0</v>
      </c>
      <c r="CF886" s="218">
        <f>ROUND(IF($I886="Other HFC Blend",(AC886*$L886*SUMIF(Lists!$E$2:$E$133,'Quarterly Information'!$K886,Exchange_Value)+AC886*$N886*SUMIF(Lists!$E$2:$E$133,'Quarterly Information'!$M886,Exchange_Value)+AC886*$P886*SUMIF(Lists!$E$2:$E$133,'Quarterly Information'!$O886,Exchange_Value)+AC886*$R886*SUMIF(Lists!$E$2:$E$133,'Quarterly Information'!$Q886,Exchange_Value)+AC886*$T886*SUMIF(Lists!$E$2:$E$133,'Quarterly Information'!$S886,Exchange_Value))/1000,AC886*SUMIF(Lists!$E$2:$E$133,$I886,Exchange_Value)/1000),1)</f>
        <v>0</v>
      </c>
      <c r="CG886" s="218">
        <f>ROUND(IF($I886="Other HFC Blend",(AD886*$L886*SUMIF(Lists!$E$2:$E$133,'Quarterly Information'!$K886,Exchange_Value)+AD886*$N886*SUMIF(Lists!$E$2:$E$133,'Quarterly Information'!$M886,Exchange_Value)+AD886*$P886*SUMIF(Lists!$E$2:$E$133,'Quarterly Information'!$O886,Exchange_Value)+AD886*$R886*SUMIF(Lists!$E$2:$E$133,'Quarterly Information'!$Q886,Exchange_Value)+AD886*$T886*SUMIF(Lists!$E$2:$E$133,'Quarterly Information'!$S886,Exchange_Value))/1000,AD886*SUMIF(Lists!$E$2:$E$133,$I886,Exchange_Value)/1000),1)</f>
        <v>0</v>
      </c>
      <c r="CH886" s="218">
        <f>ROUND(IF($I886="Other HFC Blend",(AE886*$L886*SUMIF(Lists!$E$2:$E$133,'Quarterly Information'!$K886,Exchange_Value)+AE886*$N886*SUMIF(Lists!$E$2:$E$133,'Quarterly Information'!$M886,Exchange_Value)+AE886*$P886*SUMIF(Lists!$E$2:$E$133,'Quarterly Information'!$O886,Exchange_Value)+AE886*$R886*SUMIF(Lists!$E$2:$E$133,'Quarterly Information'!$Q886,Exchange_Value)+AE886*$T886*SUMIF(Lists!$E$2:$E$133,'Quarterly Information'!$S886,Exchange_Value))/1000,AE886*SUMIF(Lists!$E$2:$E$133,$I886,Exchange_Value)/1000),1)</f>
        <v>0</v>
      </c>
      <c r="CI886" s="218">
        <f>ROUND(IF($I886="Other HFC Blend",(AF886*$L886*SUMIF(Lists!$E$2:$E$133,'Quarterly Information'!$K886,Exchange_Value)+AF886*$N886*SUMIF(Lists!$E$2:$E$133,'Quarterly Information'!$M886,Exchange_Value)+AF886*$P886*SUMIF(Lists!$E$2:$E$133,'Quarterly Information'!$O886,Exchange_Value)+AF886*$R886*SUMIF(Lists!$E$2:$E$133,'Quarterly Information'!$Q886,Exchange_Value)+AF886*$T886*SUMIF(Lists!$E$2:$E$133,'Quarterly Information'!$S886,Exchange_Value))/1000,AF886*SUMIF(Lists!$E$2:$E$133,$I886,Exchange_Value)/1000),1)</f>
        <v>0</v>
      </c>
    </row>
    <row r="887" spans="1:87" ht="14" x14ac:dyDescent="0.25">
      <c r="A887" s="39">
        <v>845</v>
      </c>
      <c r="B887" s="90" t="str">
        <f t="shared" si="600"/>
        <v/>
      </c>
      <c r="C887" s="159"/>
      <c r="D887" s="91"/>
      <c r="E887" s="174"/>
      <c r="F887" s="92"/>
      <c r="G887" s="93"/>
      <c r="H887" s="94"/>
      <c r="I887" s="92"/>
      <c r="J887" s="200"/>
      <c r="K887" s="210"/>
      <c r="L887" s="95"/>
      <c r="M887" s="92"/>
      <c r="N887" s="95"/>
      <c r="O887" s="92"/>
      <c r="P887" s="95"/>
      <c r="Q887" s="128"/>
      <c r="R887" s="95"/>
      <c r="S887" s="128"/>
      <c r="T887" s="211"/>
      <c r="U887" s="203"/>
      <c r="V887" s="92"/>
      <c r="W887" s="96"/>
      <c r="X887" s="92"/>
      <c r="Y887" s="220"/>
      <c r="Z887" s="226"/>
      <c r="AA887" s="165"/>
      <c r="AB887" s="165"/>
      <c r="AC887" s="165"/>
      <c r="AD887" s="165"/>
      <c r="AE887" s="165"/>
      <c r="AF887" s="168"/>
      <c r="AG887"/>
      <c r="AH887" s="107">
        <f t="shared" si="559"/>
        <v>0</v>
      </c>
      <c r="AI887" s="107">
        <f t="shared" si="560"/>
        <v>0</v>
      </c>
      <c r="AJ887" s="107">
        <f t="shared" si="561"/>
        <v>0</v>
      </c>
      <c r="AK887" s="107">
        <f t="shared" si="562"/>
        <v>0</v>
      </c>
      <c r="AL887" s="107">
        <f t="shared" si="563"/>
        <v>0</v>
      </c>
      <c r="AM887" s="107">
        <f t="shared" si="601"/>
        <v>0</v>
      </c>
      <c r="AO887" s="161" t="e">
        <f t="shared" si="564"/>
        <v>#DIV/0!</v>
      </c>
      <c r="AP887" s="161" t="e">
        <f t="shared" si="565"/>
        <v>#DIV/0!</v>
      </c>
      <c r="AQ887" s="161" t="e">
        <f t="shared" si="566"/>
        <v>#DIV/0!</v>
      </c>
      <c r="AR887" s="161" t="e">
        <f t="shared" si="567"/>
        <v>#DIV/0!</v>
      </c>
      <c r="AS887" s="161" t="e">
        <f t="shared" si="568"/>
        <v>#DIV/0!</v>
      </c>
      <c r="AT887" s="107">
        <f t="shared" si="569"/>
        <v>0</v>
      </c>
      <c r="AU887" s="161" t="e">
        <f t="shared" si="570"/>
        <v>#DIV/0!</v>
      </c>
      <c r="AV887" s="161" t="e">
        <f t="shared" si="571"/>
        <v>#DIV/0!</v>
      </c>
      <c r="AW887" s="161" t="e">
        <f t="shared" si="572"/>
        <v>#DIV/0!</v>
      </c>
      <c r="AX887" s="161" t="e">
        <f t="shared" si="573"/>
        <v>#DIV/0!</v>
      </c>
      <c r="AY887" s="161" t="e">
        <f t="shared" si="574"/>
        <v>#DIV/0!</v>
      </c>
      <c r="AZ887" s="107">
        <f t="shared" si="575"/>
        <v>0</v>
      </c>
      <c r="BA887" s="161" t="e">
        <f t="shared" si="576"/>
        <v>#DIV/0!</v>
      </c>
      <c r="BB887" s="161" t="e">
        <f t="shared" si="577"/>
        <v>#DIV/0!</v>
      </c>
      <c r="BC887" s="161" t="e">
        <f t="shared" si="578"/>
        <v>#DIV/0!</v>
      </c>
      <c r="BD887" s="161" t="e">
        <f t="shared" si="579"/>
        <v>#DIV/0!</v>
      </c>
      <c r="BE887" s="161" t="e">
        <f t="shared" si="580"/>
        <v>#DIV/0!</v>
      </c>
      <c r="BF887" s="107">
        <f t="shared" si="581"/>
        <v>0</v>
      </c>
      <c r="BG887" s="161" t="e">
        <f t="shared" si="582"/>
        <v>#DIV/0!</v>
      </c>
      <c r="BH887" s="161" t="e">
        <f t="shared" si="583"/>
        <v>#DIV/0!</v>
      </c>
      <c r="BI887" s="161" t="e">
        <f t="shared" si="584"/>
        <v>#DIV/0!</v>
      </c>
      <c r="BJ887" s="161" t="e">
        <f t="shared" si="585"/>
        <v>#DIV/0!</v>
      </c>
      <c r="BK887" s="161" t="e">
        <f t="shared" si="586"/>
        <v>#DIV/0!</v>
      </c>
      <c r="BL887" s="107">
        <f t="shared" si="587"/>
        <v>0</v>
      </c>
      <c r="BM887" s="161" t="e">
        <f t="shared" si="588"/>
        <v>#DIV/0!</v>
      </c>
      <c r="BN887" s="161" t="e">
        <f t="shared" si="589"/>
        <v>#DIV/0!</v>
      </c>
      <c r="BO887" s="161" t="e">
        <f t="shared" si="590"/>
        <v>#DIV/0!</v>
      </c>
      <c r="BP887" s="161" t="e">
        <f t="shared" si="591"/>
        <v>#DIV/0!</v>
      </c>
      <c r="BQ887" s="161" t="e">
        <f t="shared" si="592"/>
        <v>#DIV/0!</v>
      </c>
      <c r="BR887" s="107">
        <f t="shared" si="593"/>
        <v>0</v>
      </c>
      <c r="BS887" s="161" t="e">
        <f t="shared" si="594"/>
        <v>#DIV/0!</v>
      </c>
      <c r="BT887" s="161" t="e">
        <f t="shared" si="595"/>
        <v>#DIV/0!</v>
      </c>
      <c r="BU887" s="161" t="e">
        <f t="shared" si="596"/>
        <v>#DIV/0!</v>
      </c>
      <c r="BV887" s="161" t="e">
        <f t="shared" si="597"/>
        <v>#DIV/0!</v>
      </c>
      <c r="BW887" s="161" t="e">
        <f t="shared" si="598"/>
        <v>#DIV/0!</v>
      </c>
      <c r="BX887" s="107">
        <f t="shared" si="599"/>
        <v>0</v>
      </c>
      <c r="BZ887" s="40" t="e">
        <f>VLOOKUP(I887,Lists!$D$2:$D$19,1,FALSE)</f>
        <v>#N/A</v>
      </c>
      <c r="CA887" s="40" t="e">
        <f>VLOOKUP($I887,Blends!$B$2:$B$115,1,FALSE)</f>
        <v>#N/A</v>
      </c>
      <c r="CC887" s="218">
        <f>ROUND(IF($I887="Other HFC Blend",(Z887*$L887*SUMIF(Lists!$E$2:$E$133,'Quarterly Information'!$K887,Exchange_Value)+Z887*$N887*SUMIF(Lists!$E$2:$E$133,'Quarterly Information'!$M887,Exchange_Value)+Z887*$P887*SUMIF(Lists!$E$2:$E$133,'Quarterly Information'!$O887,Exchange_Value)+Z887*$R887*SUMIF(Lists!$E$2:$E$133,'Quarterly Information'!$Q887,Exchange_Value)+Z887*$T887*SUMIF(Lists!$E$2:$E$133,'Quarterly Information'!$S887,Exchange_Value))/1000,Z887*SUMIF(Lists!$E$2:$E$133,$I887,Exchange_Value)/1000),1)</f>
        <v>0</v>
      </c>
      <c r="CD887" s="218">
        <f>ROUND(IF($I887="Other HFC Blend",(AA887*$L887*SUMIF(Lists!$E$2:$E$133,'Quarterly Information'!$K887,Exchange_Value)+AA887*$N887*SUMIF(Lists!$E$2:$E$133,'Quarterly Information'!$M887,Exchange_Value)+AA887*$P887*SUMIF(Lists!$E$2:$E$133,'Quarterly Information'!$O887,Exchange_Value)+AA887*$R887*SUMIF(Lists!$E$2:$E$133,'Quarterly Information'!$Q887,Exchange_Value)+AA887*$T887*SUMIF(Lists!$E$2:$E$133,'Quarterly Information'!$S887,Exchange_Value))/1000,AA887*SUMIF(Lists!$E$2:$E$133,$I887,Exchange_Value)/1000),1)</f>
        <v>0</v>
      </c>
      <c r="CE887" s="218">
        <f>ROUND(IF($I887="Other HFC Blend",(AB887*$L887*SUMIF(Lists!$E$2:$E$133,'Quarterly Information'!$K887,Exchange_Value)+AB887*$N887*SUMIF(Lists!$E$2:$E$133,'Quarterly Information'!$M887,Exchange_Value)+AB887*$P887*SUMIF(Lists!$E$2:$E$133,'Quarterly Information'!$O887,Exchange_Value)+AB887*$R887*SUMIF(Lists!$E$2:$E$133,'Quarterly Information'!$Q887,Exchange_Value)+AB887*$T887*SUMIF(Lists!$E$2:$E$133,'Quarterly Information'!$S887,Exchange_Value))/1000,AB887*SUMIF(Lists!$E$2:$E$133,$I887,Exchange_Value)/1000),1)</f>
        <v>0</v>
      </c>
      <c r="CF887" s="218">
        <f>ROUND(IF($I887="Other HFC Blend",(AC887*$L887*SUMIF(Lists!$E$2:$E$133,'Quarterly Information'!$K887,Exchange_Value)+AC887*$N887*SUMIF(Lists!$E$2:$E$133,'Quarterly Information'!$M887,Exchange_Value)+AC887*$P887*SUMIF(Lists!$E$2:$E$133,'Quarterly Information'!$O887,Exchange_Value)+AC887*$R887*SUMIF(Lists!$E$2:$E$133,'Quarterly Information'!$Q887,Exchange_Value)+AC887*$T887*SUMIF(Lists!$E$2:$E$133,'Quarterly Information'!$S887,Exchange_Value))/1000,AC887*SUMIF(Lists!$E$2:$E$133,$I887,Exchange_Value)/1000),1)</f>
        <v>0</v>
      </c>
      <c r="CG887" s="218">
        <f>ROUND(IF($I887="Other HFC Blend",(AD887*$L887*SUMIF(Lists!$E$2:$E$133,'Quarterly Information'!$K887,Exchange_Value)+AD887*$N887*SUMIF(Lists!$E$2:$E$133,'Quarterly Information'!$M887,Exchange_Value)+AD887*$P887*SUMIF(Lists!$E$2:$E$133,'Quarterly Information'!$O887,Exchange_Value)+AD887*$R887*SUMIF(Lists!$E$2:$E$133,'Quarterly Information'!$Q887,Exchange_Value)+AD887*$T887*SUMIF(Lists!$E$2:$E$133,'Quarterly Information'!$S887,Exchange_Value))/1000,AD887*SUMIF(Lists!$E$2:$E$133,$I887,Exchange_Value)/1000),1)</f>
        <v>0</v>
      </c>
      <c r="CH887" s="218">
        <f>ROUND(IF($I887="Other HFC Blend",(AE887*$L887*SUMIF(Lists!$E$2:$E$133,'Quarterly Information'!$K887,Exchange_Value)+AE887*$N887*SUMIF(Lists!$E$2:$E$133,'Quarterly Information'!$M887,Exchange_Value)+AE887*$P887*SUMIF(Lists!$E$2:$E$133,'Quarterly Information'!$O887,Exchange_Value)+AE887*$R887*SUMIF(Lists!$E$2:$E$133,'Quarterly Information'!$Q887,Exchange_Value)+AE887*$T887*SUMIF(Lists!$E$2:$E$133,'Quarterly Information'!$S887,Exchange_Value))/1000,AE887*SUMIF(Lists!$E$2:$E$133,$I887,Exchange_Value)/1000),1)</f>
        <v>0</v>
      </c>
      <c r="CI887" s="218">
        <f>ROUND(IF($I887="Other HFC Blend",(AF887*$L887*SUMIF(Lists!$E$2:$E$133,'Quarterly Information'!$K887,Exchange_Value)+AF887*$N887*SUMIF(Lists!$E$2:$E$133,'Quarterly Information'!$M887,Exchange_Value)+AF887*$P887*SUMIF(Lists!$E$2:$E$133,'Quarterly Information'!$O887,Exchange_Value)+AF887*$R887*SUMIF(Lists!$E$2:$E$133,'Quarterly Information'!$Q887,Exchange_Value)+AF887*$T887*SUMIF(Lists!$E$2:$E$133,'Quarterly Information'!$S887,Exchange_Value))/1000,AF887*SUMIF(Lists!$E$2:$E$133,$I887,Exchange_Value)/1000),1)</f>
        <v>0</v>
      </c>
    </row>
    <row r="888" spans="1:87" ht="14" x14ac:dyDescent="0.25">
      <c r="A888" s="39">
        <v>846</v>
      </c>
      <c r="B888" s="90" t="str">
        <f t="shared" si="600"/>
        <v/>
      </c>
      <c r="C888" s="159"/>
      <c r="D888" s="91"/>
      <c r="E888" s="174"/>
      <c r="F888" s="92"/>
      <c r="G888" s="93"/>
      <c r="H888" s="94"/>
      <c r="I888" s="92"/>
      <c r="J888" s="200"/>
      <c r="K888" s="210"/>
      <c r="L888" s="95"/>
      <c r="M888" s="92"/>
      <c r="N888" s="95"/>
      <c r="O888" s="92"/>
      <c r="P888" s="95"/>
      <c r="Q888" s="128"/>
      <c r="R888" s="95"/>
      <c r="S888" s="128"/>
      <c r="T888" s="211"/>
      <c r="U888" s="203"/>
      <c r="V888" s="92"/>
      <c r="W888" s="96"/>
      <c r="X888" s="92"/>
      <c r="Y888" s="220"/>
      <c r="Z888" s="226"/>
      <c r="AA888" s="165"/>
      <c r="AB888" s="165"/>
      <c r="AC888" s="165"/>
      <c r="AD888" s="165"/>
      <c r="AE888" s="165"/>
      <c r="AF888" s="168"/>
      <c r="AG888"/>
      <c r="AH888" s="107">
        <f t="shared" si="559"/>
        <v>0</v>
      </c>
      <c r="AI888" s="107">
        <f t="shared" si="560"/>
        <v>0</v>
      </c>
      <c r="AJ888" s="107">
        <f t="shared" si="561"/>
        <v>0</v>
      </c>
      <c r="AK888" s="107">
        <f t="shared" si="562"/>
        <v>0</v>
      </c>
      <c r="AL888" s="107">
        <f t="shared" si="563"/>
        <v>0</v>
      </c>
      <c r="AM888" s="107">
        <f t="shared" si="601"/>
        <v>0</v>
      </c>
      <c r="AO888" s="161" t="e">
        <f t="shared" si="564"/>
        <v>#DIV/0!</v>
      </c>
      <c r="AP888" s="161" t="e">
        <f t="shared" si="565"/>
        <v>#DIV/0!</v>
      </c>
      <c r="AQ888" s="161" t="e">
        <f t="shared" si="566"/>
        <v>#DIV/0!</v>
      </c>
      <c r="AR888" s="161" t="e">
        <f t="shared" si="567"/>
        <v>#DIV/0!</v>
      </c>
      <c r="AS888" s="161" t="e">
        <f t="shared" si="568"/>
        <v>#DIV/0!</v>
      </c>
      <c r="AT888" s="107">
        <f t="shared" si="569"/>
        <v>0</v>
      </c>
      <c r="AU888" s="161" t="e">
        <f t="shared" si="570"/>
        <v>#DIV/0!</v>
      </c>
      <c r="AV888" s="161" t="e">
        <f t="shared" si="571"/>
        <v>#DIV/0!</v>
      </c>
      <c r="AW888" s="161" t="e">
        <f t="shared" si="572"/>
        <v>#DIV/0!</v>
      </c>
      <c r="AX888" s="161" t="e">
        <f t="shared" si="573"/>
        <v>#DIV/0!</v>
      </c>
      <c r="AY888" s="161" t="e">
        <f t="shared" si="574"/>
        <v>#DIV/0!</v>
      </c>
      <c r="AZ888" s="107">
        <f t="shared" si="575"/>
        <v>0</v>
      </c>
      <c r="BA888" s="161" t="e">
        <f t="shared" si="576"/>
        <v>#DIV/0!</v>
      </c>
      <c r="BB888" s="161" t="e">
        <f t="shared" si="577"/>
        <v>#DIV/0!</v>
      </c>
      <c r="BC888" s="161" t="e">
        <f t="shared" si="578"/>
        <v>#DIV/0!</v>
      </c>
      <c r="BD888" s="161" t="e">
        <f t="shared" si="579"/>
        <v>#DIV/0!</v>
      </c>
      <c r="BE888" s="161" t="e">
        <f t="shared" si="580"/>
        <v>#DIV/0!</v>
      </c>
      <c r="BF888" s="107">
        <f t="shared" si="581"/>
        <v>0</v>
      </c>
      <c r="BG888" s="161" t="e">
        <f t="shared" si="582"/>
        <v>#DIV/0!</v>
      </c>
      <c r="BH888" s="161" t="e">
        <f t="shared" si="583"/>
        <v>#DIV/0!</v>
      </c>
      <c r="BI888" s="161" t="e">
        <f t="shared" si="584"/>
        <v>#DIV/0!</v>
      </c>
      <c r="BJ888" s="161" t="e">
        <f t="shared" si="585"/>
        <v>#DIV/0!</v>
      </c>
      <c r="BK888" s="161" t="e">
        <f t="shared" si="586"/>
        <v>#DIV/0!</v>
      </c>
      <c r="BL888" s="107">
        <f t="shared" si="587"/>
        <v>0</v>
      </c>
      <c r="BM888" s="161" t="e">
        <f t="shared" si="588"/>
        <v>#DIV/0!</v>
      </c>
      <c r="BN888" s="161" t="e">
        <f t="shared" si="589"/>
        <v>#DIV/0!</v>
      </c>
      <c r="BO888" s="161" t="e">
        <f t="shared" si="590"/>
        <v>#DIV/0!</v>
      </c>
      <c r="BP888" s="161" t="e">
        <f t="shared" si="591"/>
        <v>#DIV/0!</v>
      </c>
      <c r="BQ888" s="161" t="e">
        <f t="shared" si="592"/>
        <v>#DIV/0!</v>
      </c>
      <c r="BR888" s="107">
        <f t="shared" si="593"/>
        <v>0</v>
      </c>
      <c r="BS888" s="161" t="e">
        <f t="shared" si="594"/>
        <v>#DIV/0!</v>
      </c>
      <c r="BT888" s="161" t="e">
        <f t="shared" si="595"/>
        <v>#DIV/0!</v>
      </c>
      <c r="BU888" s="161" t="e">
        <f t="shared" si="596"/>
        <v>#DIV/0!</v>
      </c>
      <c r="BV888" s="161" t="e">
        <f t="shared" si="597"/>
        <v>#DIV/0!</v>
      </c>
      <c r="BW888" s="161" t="e">
        <f t="shared" si="598"/>
        <v>#DIV/0!</v>
      </c>
      <c r="BX888" s="107">
        <f t="shared" si="599"/>
        <v>0</v>
      </c>
      <c r="BZ888" s="40" t="e">
        <f>VLOOKUP(I888,Lists!$D$2:$D$19,1,FALSE)</f>
        <v>#N/A</v>
      </c>
      <c r="CA888" s="40" t="e">
        <f>VLOOKUP($I888,Blends!$B$2:$B$115,1,FALSE)</f>
        <v>#N/A</v>
      </c>
      <c r="CC888" s="218">
        <f>ROUND(IF($I888="Other HFC Blend",(Z888*$L888*SUMIF(Lists!$E$2:$E$133,'Quarterly Information'!$K888,Exchange_Value)+Z888*$N888*SUMIF(Lists!$E$2:$E$133,'Quarterly Information'!$M888,Exchange_Value)+Z888*$P888*SUMIF(Lists!$E$2:$E$133,'Quarterly Information'!$O888,Exchange_Value)+Z888*$R888*SUMIF(Lists!$E$2:$E$133,'Quarterly Information'!$Q888,Exchange_Value)+Z888*$T888*SUMIF(Lists!$E$2:$E$133,'Quarterly Information'!$S888,Exchange_Value))/1000,Z888*SUMIF(Lists!$E$2:$E$133,$I888,Exchange_Value)/1000),1)</f>
        <v>0</v>
      </c>
      <c r="CD888" s="218">
        <f>ROUND(IF($I888="Other HFC Blend",(AA888*$L888*SUMIF(Lists!$E$2:$E$133,'Quarterly Information'!$K888,Exchange_Value)+AA888*$N888*SUMIF(Lists!$E$2:$E$133,'Quarterly Information'!$M888,Exchange_Value)+AA888*$P888*SUMIF(Lists!$E$2:$E$133,'Quarterly Information'!$O888,Exchange_Value)+AA888*$R888*SUMIF(Lists!$E$2:$E$133,'Quarterly Information'!$Q888,Exchange_Value)+AA888*$T888*SUMIF(Lists!$E$2:$E$133,'Quarterly Information'!$S888,Exchange_Value))/1000,AA888*SUMIF(Lists!$E$2:$E$133,$I888,Exchange_Value)/1000),1)</f>
        <v>0</v>
      </c>
      <c r="CE888" s="218">
        <f>ROUND(IF($I888="Other HFC Blend",(AB888*$L888*SUMIF(Lists!$E$2:$E$133,'Quarterly Information'!$K888,Exchange_Value)+AB888*$N888*SUMIF(Lists!$E$2:$E$133,'Quarterly Information'!$M888,Exchange_Value)+AB888*$P888*SUMIF(Lists!$E$2:$E$133,'Quarterly Information'!$O888,Exchange_Value)+AB888*$R888*SUMIF(Lists!$E$2:$E$133,'Quarterly Information'!$Q888,Exchange_Value)+AB888*$T888*SUMIF(Lists!$E$2:$E$133,'Quarterly Information'!$S888,Exchange_Value))/1000,AB888*SUMIF(Lists!$E$2:$E$133,$I888,Exchange_Value)/1000),1)</f>
        <v>0</v>
      </c>
      <c r="CF888" s="218">
        <f>ROUND(IF($I888="Other HFC Blend",(AC888*$L888*SUMIF(Lists!$E$2:$E$133,'Quarterly Information'!$K888,Exchange_Value)+AC888*$N888*SUMIF(Lists!$E$2:$E$133,'Quarterly Information'!$M888,Exchange_Value)+AC888*$P888*SUMIF(Lists!$E$2:$E$133,'Quarterly Information'!$O888,Exchange_Value)+AC888*$R888*SUMIF(Lists!$E$2:$E$133,'Quarterly Information'!$Q888,Exchange_Value)+AC888*$T888*SUMIF(Lists!$E$2:$E$133,'Quarterly Information'!$S888,Exchange_Value))/1000,AC888*SUMIF(Lists!$E$2:$E$133,$I888,Exchange_Value)/1000),1)</f>
        <v>0</v>
      </c>
      <c r="CG888" s="218">
        <f>ROUND(IF($I888="Other HFC Blend",(AD888*$L888*SUMIF(Lists!$E$2:$E$133,'Quarterly Information'!$K888,Exchange_Value)+AD888*$N888*SUMIF(Lists!$E$2:$E$133,'Quarterly Information'!$M888,Exchange_Value)+AD888*$P888*SUMIF(Lists!$E$2:$E$133,'Quarterly Information'!$O888,Exchange_Value)+AD888*$R888*SUMIF(Lists!$E$2:$E$133,'Quarterly Information'!$Q888,Exchange_Value)+AD888*$T888*SUMIF(Lists!$E$2:$E$133,'Quarterly Information'!$S888,Exchange_Value))/1000,AD888*SUMIF(Lists!$E$2:$E$133,$I888,Exchange_Value)/1000),1)</f>
        <v>0</v>
      </c>
      <c r="CH888" s="218">
        <f>ROUND(IF($I888="Other HFC Blend",(AE888*$L888*SUMIF(Lists!$E$2:$E$133,'Quarterly Information'!$K888,Exchange_Value)+AE888*$N888*SUMIF(Lists!$E$2:$E$133,'Quarterly Information'!$M888,Exchange_Value)+AE888*$P888*SUMIF(Lists!$E$2:$E$133,'Quarterly Information'!$O888,Exchange_Value)+AE888*$R888*SUMIF(Lists!$E$2:$E$133,'Quarterly Information'!$Q888,Exchange_Value)+AE888*$T888*SUMIF(Lists!$E$2:$E$133,'Quarterly Information'!$S888,Exchange_Value))/1000,AE888*SUMIF(Lists!$E$2:$E$133,$I888,Exchange_Value)/1000),1)</f>
        <v>0</v>
      </c>
      <c r="CI888" s="218">
        <f>ROUND(IF($I888="Other HFC Blend",(AF888*$L888*SUMIF(Lists!$E$2:$E$133,'Quarterly Information'!$K888,Exchange_Value)+AF888*$N888*SUMIF(Lists!$E$2:$E$133,'Quarterly Information'!$M888,Exchange_Value)+AF888*$P888*SUMIF(Lists!$E$2:$E$133,'Quarterly Information'!$O888,Exchange_Value)+AF888*$R888*SUMIF(Lists!$E$2:$E$133,'Quarterly Information'!$Q888,Exchange_Value)+AF888*$T888*SUMIF(Lists!$E$2:$E$133,'Quarterly Information'!$S888,Exchange_Value))/1000,AF888*SUMIF(Lists!$E$2:$E$133,$I888,Exchange_Value)/1000),1)</f>
        <v>0</v>
      </c>
    </row>
    <row r="889" spans="1:87" ht="14" x14ac:dyDescent="0.25">
      <c r="A889" s="39">
        <v>847</v>
      </c>
      <c r="B889" s="90" t="str">
        <f t="shared" si="600"/>
        <v/>
      </c>
      <c r="C889" s="159"/>
      <c r="D889" s="91"/>
      <c r="E889" s="174"/>
      <c r="F889" s="92"/>
      <c r="G889" s="93"/>
      <c r="H889" s="94"/>
      <c r="I889" s="92"/>
      <c r="J889" s="200"/>
      <c r="K889" s="210"/>
      <c r="L889" s="95"/>
      <c r="M889" s="92"/>
      <c r="N889" s="95"/>
      <c r="O889" s="92"/>
      <c r="P889" s="95"/>
      <c r="Q889" s="128"/>
      <c r="R889" s="95"/>
      <c r="S889" s="128"/>
      <c r="T889" s="211"/>
      <c r="U889" s="203"/>
      <c r="V889" s="92"/>
      <c r="W889" s="96"/>
      <c r="X889" s="92"/>
      <c r="Y889" s="220"/>
      <c r="Z889" s="226"/>
      <c r="AA889" s="165"/>
      <c r="AB889" s="165"/>
      <c r="AC889" s="165"/>
      <c r="AD889" s="165"/>
      <c r="AE889" s="165"/>
      <c r="AF889" s="168"/>
      <c r="AG889"/>
      <c r="AH889" s="107">
        <f t="shared" si="559"/>
        <v>0</v>
      </c>
      <c r="AI889" s="107">
        <f t="shared" si="560"/>
        <v>0</v>
      </c>
      <c r="AJ889" s="107">
        <f t="shared" si="561"/>
        <v>0</v>
      </c>
      <c r="AK889" s="107">
        <f t="shared" si="562"/>
        <v>0</v>
      </c>
      <c r="AL889" s="107">
        <f t="shared" si="563"/>
        <v>0</v>
      </c>
      <c r="AM889" s="107">
        <f t="shared" si="601"/>
        <v>0</v>
      </c>
      <c r="AO889" s="161" t="e">
        <f t="shared" si="564"/>
        <v>#DIV/0!</v>
      </c>
      <c r="AP889" s="161" t="e">
        <f t="shared" si="565"/>
        <v>#DIV/0!</v>
      </c>
      <c r="AQ889" s="161" t="e">
        <f t="shared" si="566"/>
        <v>#DIV/0!</v>
      </c>
      <c r="AR889" s="161" t="e">
        <f t="shared" si="567"/>
        <v>#DIV/0!</v>
      </c>
      <c r="AS889" s="161" t="e">
        <f t="shared" si="568"/>
        <v>#DIV/0!</v>
      </c>
      <c r="AT889" s="107">
        <f t="shared" si="569"/>
        <v>0</v>
      </c>
      <c r="AU889" s="161" t="e">
        <f t="shared" si="570"/>
        <v>#DIV/0!</v>
      </c>
      <c r="AV889" s="161" t="e">
        <f t="shared" si="571"/>
        <v>#DIV/0!</v>
      </c>
      <c r="AW889" s="161" t="e">
        <f t="shared" si="572"/>
        <v>#DIV/0!</v>
      </c>
      <c r="AX889" s="161" t="e">
        <f t="shared" si="573"/>
        <v>#DIV/0!</v>
      </c>
      <c r="AY889" s="161" t="e">
        <f t="shared" si="574"/>
        <v>#DIV/0!</v>
      </c>
      <c r="AZ889" s="107">
        <f t="shared" si="575"/>
        <v>0</v>
      </c>
      <c r="BA889" s="161" t="e">
        <f t="shared" si="576"/>
        <v>#DIV/0!</v>
      </c>
      <c r="BB889" s="161" t="e">
        <f t="shared" si="577"/>
        <v>#DIV/0!</v>
      </c>
      <c r="BC889" s="161" t="e">
        <f t="shared" si="578"/>
        <v>#DIV/0!</v>
      </c>
      <c r="BD889" s="161" t="e">
        <f t="shared" si="579"/>
        <v>#DIV/0!</v>
      </c>
      <c r="BE889" s="161" t="e">
        <f t="shared" si="580"/>
        <v>#DIV/0!</v>
      </c>
      <c r="BF889" s="107">
        <f t="shared" si="581"/>
        <v>0</v>
      </c>
      <c r="BG889" s="161" t="e">
        <f t="shared" si="582"/>
        <v>#DIV/0!</v>
      </c>
      <c r="BH889" s="161" t="e">
        <f t="shared" si="583"/>
        <v>#DIV/0!</v>
      </c>
      <c r="BI889" s="161" t="e">
        <f t="shared" si="584"/>
        <v>#DIV/0!</v>
      </c>
      <c r="BJ889" s="161" t="e">
        <f t="shared" si="585"/>
        <v>#DIV/0!</v>
      </c>
      <c r="BK889" s="161" t="e">
        <f t="shared" si="586"/>
        <v>#DIV/0!</v>
      </c>
      <c r="BL889" s="107">
        <f t="shared" si="587"/>
        <v>0</v>
      </c>
      <c r="BM889" s="161" t="e">
        <f t="shared" si="588"/>
        <v>#DIV/0!</v>
      </c>
      <c r="BN889" s="161" t="e">
        <f t="shared" si="589"/>
        <v>#DIV/0!</v>
      </c>
      <c r="BO889" s="161" t="e">
        <f t="shared" si="590"/>
        <v>#DIV/0!</v>
      </c>
      <c r="BP889" s="161" t="e">
        <f t="shared" si="591"/>
        <v>#DIV/0!</v>
      </c>
      <c r="BQ889" s="161" t="e">
        <f t="shared" si="592"/>
        <v>#DIV/0!</v>
      </c>
      <c r="BR889" s="107">
        <f t="shared" si="593"/>
        <v>0</v>
      </c>
      <c r="BS889" s="161" t="e">
        <f t="shared" si="594"/>
        <v>#DIV/0!</v>
      </c>
      <c r="BT889" s="161" t="e">
        <f t="shared" si="595"/>
        <v>#DIV/0!</v>
      </c>
      <c r="BU889" s="161" t="e">
        <f t="shared" si="596"/>
        <v>#DIV/0!</v>
      </c>
      <c r="BV889" s="161" t="e">
        <f t="shared" si="597"/>
        <v>#DIV/0!</v>
      </c>
      <c r="BW889" s="161" t="e">
        <f t="shared" si="598"/>
        <v>#DIV/0!</v>
      </c>
      <c r="BX889" s="107">
        <f t="shared" si="599"/>
        <v>0</v>
      </c>
      <c r="BZ889" s="40" t="e">
        <f>VLOOKUP(I889,Lists!$D$2:$D$19,1,FALSE)</f>
        <v>#N/A</v>
      </c>
      <c r="CA889" s="40" t="e">
        <f>VLOOKUP($I889,Blends!$B$2:$B$115,1,FALSE)</f>
        <v>#N/A</v>
      </c>
      <c r="CC889" s="218">
        <f>ROUND(IF($I889="Other HFC Blend",(Z889*$L889*SUMIF(Lists!$E$2:$E$133,'Quarterly Information'!$K889,Exchange_Value)+Z889*$N889*SUMIF(Lists!$E$2:$E$133,'Quarterly Information'!$M889,Exchange_Value)+Z889*$P889*SUMIF(Lists!$E$2:$E$133,'Quarterly Information'!$O889,Exchange_Value)+Z889*$R889*SUMIF(Lists!$E$2:$E$133,'Quarterly Information'!$Q889,Exchange_Value)+Z889*$T889*SUMIF(Lists!$E$2:$E$133,'Quarterly Information'!$S889,Exchange_Value))/1000,Z889*SUMIF(Lists!$E$2:$E$133,$I889,Exchange_Value)/1000),1)</f>
        <v>0</v>
      </c>
      <c r="CD889" s="218">
        <f>ROUND(IF($I889="Other HFC Blend",(AA889*$L889*SUMIF(Lists!$E$2:$E$133,'Quarterly Information'!$K889,Exchange_Value)+AA889*$N889*SUMIF(Lists!$E$2:$E$133,'Quarterly Information'!$M889,Exchange_Value)+AA889*$P889*SUMIF(Lists!$E$2:$E$133,'Quarterly Information'!$O889,Exchange_Value)+AA889*$R889*SUMIF(Lists!$E$2:$E$133,'Quarterly Information'!$Q889,Exchange_Value)+AA889*$T889*SUMIF(Lists!$E$2:$E$133,'Quarterly Information'!$S889,Exchange_Value))/1000,AA889*SUMIF(Lists!$E$2:$E$133,$I889,Exchange_Value)/1000),1)</f>
        <v>0</v>
      </c>
      <c r="CE889" s="218">
        <f>ROUND(IF($I889="Other HFC Blend",(AB889*$L889*SUMIF(Lists!$E$2:$E$133,'Quarterly Information'!$K889,Exchange_Value)+AB889*$N889*SUMIF(Lists!$E$2:$E$133,'Quarterly Information'!$M889,Exchange_Value)+AB889*$P889*SUMIF(Lists!$E$2:$E$133,'Quarterly Information'!$O889,Exchange_Value)+AB889*$R889*SUMIF(Lists!$E$2:$E$133,'Quarterly Information'!$Q889,Exchange_Value)+AB889*$T889*SUMIF(Lists!$E$2:$E$133,'Quarterly Information'!$S889,Exchange_Value))/1000,AB889*SUMIF(Lists!$E$2:$E$133,$I889,Exchange_Value)/1000),1)</f>
        <v>0</v>
      </c>
      <c r="CF889" s="218">
        <f>ROUND(IF($I889="Other HFC Blend",(AC889*$L889*SUMIF(Lists!$E$2:$E$133,'Quarterly Information'!$K889,Exchange_Value)+AC889*$N889*SUMIF(Lists!$E$2:$E$133,'Quarterly Information'!$M889,Exchange_Value)+AC889*$P889*SUMIF(Lists!$E$2:$E$133,'Quarterly Information'!$O889,Exchange_Value)+AC889*$R889*SUMIF(Lists!$E$2:$E$133,'Quarterly Information'!$Q889,Exchange_Value)+AC889*$T889*SUMIF(Lists!$E$2:$E$133,'Quarterly Information'!$S889,Exchange_Value))/1000,AC889*SUMIF(Lists!$E$2:$E$133,$I889,Exchange_Value)/1000),1)</f>
        <v>0</v>
      </c>
      <c r="CG889" s="218">
        <f>ROUND(IF($I889="Other HFC Blend",(AD889*$L889*SUMIF(Lists!$E$2:$E$133,'Quarterly Information'!$K889,Exchange_Value)+AD889*$N889*SUMIF(Lists!$E$2:$E$133,'Quarterly Information'!$M889,Exchange_Value)+AD889*$P889*SUMIF(Lists!$E$2:$E$133,'Quarterly Information'!$O889,Exchange_Value)+AD889*$R889*SUMIF(Lists!$E$2:$E$133,'Quarterly Information'!$Q889,Exchange_Value)+AD889*$T889*SUMIF(Lists!$E$2:$E$133,'Quarterly Information'!$S889,Exchange_Value))/1000,AD889*SUMIF(Lists!$E$2:$E$133,$I889,Exchange_Value)/1000),1)</f>
        <v>0</v>
      </c>
      <c r="CH889" s="218">
        <f>ROUND(IF($I889="Other HFC Blend",(AE889*$L889*SUMIF(Lists!$E$2:$E$133,'Quarterly Information'!$K889,Exchange_Value)+AE889*$N889*SUMIF(Lists!$E$2:$E$133,'Quarterly Information'!$M889,Exchange_Value)+AE889*$P889*SUMIF(Lists!$E$2:$E$133,'Quarterly Information'!$O889,Exchange_Value)+AE889*$R889*SUMIF(Lists!$E$2:$E$133,'Quarterly Information'!$Q889,Exchange_Value)+AE889*$T889*SUMIF(Lists!$E$2:$E$133,'Quarterly Information'!$S889,Exchange_Value))/1000,AE889*SUMIF(Lists!$E$2:$E$133,$I889,Exchange_Value)/1000),1)</f>
        <v>0</v>
      </c>
      <c r="CI889" s="218">
        <f>ROUND(IF($I889="Other HFC Blend",(AF889*$L889*SUMIF(Lists!$E$2:$E$133,'Quarterly Information'!$K889,Exchange_Value)+AF889*$N889*SUMIF(Lists!$E$2:$E$133,'Quarterly Information'!$M889,Exchange_Value)+AF889*$P889*SUMIF(Lists!$E$2:$E$133,'Quarterly Information'!$O889,Exchange_Value)+AF889*$R889*SUMIF(Lists!$E$2:$E$133,'Quarterly Information'!$Q889,Exchange_Value)+AF889*$T889*SUMIF(Lists!$E$2:$E$133,'Quarterly Information'!$S889,Exchange_Value))/1000,AF889*SUMIF(Lists!$E$2:$E$133,$I889,Exchange_Value)/1000),1)</f>
        <v>0</v>
      </c>
    </row>
    <row r="890" spans="1:87" ht="14" x14ac:dyDescent="0.25">
      <c r="A890" s="39">
        <v>848</v>
      </c>
      <c r="B890" s="90" t="str">
        <f t="shared" si="600"/>
        <v/>
      </c>
      <c r="C890" s="159"/>
      <c r="D890" s="91"/>
      <c r="E890" s="174"/>
      <c r="F890" s="92"/>
      <c r="G890" s="93"/>
      <c r="H890" s="94"/>
      <c r="I890" s="92"/>
      <c r="J890" s="200"/>
      <c r="K890" s="210"/>
      <c r="L890" s="95"/>
      <c r="M890" s="92"/>
      <c r="N890" s="95"/>
      <c r="O890" s="92"/>
      <c r="P890" s="95"/>
      <c r="Q890" s="128"/>
      <c r="R890" s="95"/>
      <c r="S890" s="128"/>
      <c r="T890" s="211"/>
      <c r="U890" s="203"/>
      <c r="V890" s="92"/>
      <c r="W890" s="96"/>
      <c r="X890" s="92"/>
      <c r="Y890" s="220"/>
      <c r="Z890" s="226"/>
      <c r="AA890" s="165"/>
      <c r="AB890" s="165"/>
      <c r="AC890" s="165"/>
      <c r="AD890" s="165"/>
      <c r="AE890" s="165"/>
      <c r="AF890" s="168"/>
      <c r="AG890"/>
      <c r="AH890" s="107">
        <f t="shared" si="559"/>
        <v>0</v>
      </c>
      <c r="AI890" s="107">
        <f t="shared" si="560"/>
        <v>0</v>
      </c>
      <c r="AJ890" s="107">
        <f t="shared" si="561"/>
        <v>0</v>
      </c>
      <c r="AK890" s="107">
        <f t="shared" si="562"/>
        <v>0</v>
      </c>
      <c r="AL890" s="107">
        <f t="shared" si="563"/>
        <v>0</v>
      </c>
      <c r="AM890" s="107">
        <f t="shared" si="601"/>
        <v>0</v>
      </c>
      <c r="AO890" s="161" t="e">
        <f t="shared" si="564"/>
        <v>#DIV/0!</v>
      </c>
      <c r="AP890" s="161" t="e">
        <f t="shared" si="565"/>
        <v>#DIV/0!</v>
      </c>
      <c r="AQ890" s="161" t="e">
        <f t="shared" si="566"/>
        <v>#DIV/0!</v>
      </c>
      <c r="AR890" s="161" t="e">
        <f t="shared" si="567"/>
        <v>#DIV/0!</v>
      </c>
      <c r="AS890" s="161" t="e">
        <f t="shared" si="568"/>
        <v>#DIV/0!</v>
      </c>
      <c r="AT890" s="107">
        <f t="shared" si="569"/>
        <v>0</v>
      </c>
      <c r="AU890" s="161" t="e">
        <f t="shared" si="570"/>
        <v>#DIV/0!</v>
      </c>
      <c r="AV890" s="161" t="e">
        <f t="shared" si="571"/>
        <v>#DIV/0!</v>
      </c>
      <c r="AW890" s="161" t="e">
        <f t="shared" si="572"/>
        <v>#DIV/0!</v>
      </c>
      <c r="AX890" s="161" t="e">
        <f t="shared" si="573"/>
        <v>#DIV/0!</v>
      </c>
      <c r="AY890" s="161" t="e">
        <f t="shared" si="574"/>
        <v>#DIV/0!</v>
      </c>
      <c r="AZ890" s="107">
        <f t="shared" si="575"/>
        <v>0</v>
      </c>
      <c r="BA890" s="161" t="e">
        <f t="shared" si="576"/>
        <v>#DIV/0!</v>
      </c>
      <c r="BB890" s="161" t="e">
        <f t="shared" si="577"/>
        <v>#DIV/0!</v>
      </c>
      <c r="BC890" s="161" t="e">
        <f t="shared" si="578"/>
        <v>#DIV/0!</v>
      </c>
      <c r="BD890" s="161" t="e">
        <f t="shared" si="579"/>
        <v>#DIV/0!</v>
      </c>
      <c r="BE890" s="161" t="e">
        <f t="shared" si="580"/>
        <v>#DIV/0!</v>
      </c>
      <c r="BF890" s="107">
        <f t="shared" si="581"/>
        <v>0</v>
      </c>
      <c r="BG890" s="161" t="e">
        <f t="shared" si="582"/>
        <v>#DIV/0!</v>
      </c>
      <c r="BH890" s="161" t="e">
        <f t="shared" si="583"/>
        <v>#DIV/0!</v>
      </c>
      <c r="BI890" s="161" t="e">
        <f t="shared" si="584"/>
        <v>#DIV/0!</v>
      </c>
      <c r="BJ890" s="161" t="e">
        <f t="shared" si="585"/>
        <v>#DIV/0!</v>
      </c>
      <c r="BK890" s="161" t="e">
        <f t="shared" si="586"/>
        <v>#DIV/0!</v>
      </c>
      <c r="BL890" s="107">
        <f t="shared" si="587"/>
        <v>0</v>
      </c>
      <c r="BM890" s="161" t="e">
        <f t="shared" si="588"/>
        <v>#DIV/0!</v>
      </c>
      <c r="BN890" s="161" t="e">
        <f t="shared" si="589"/>
        <v>#DIV/0!</v>
      </c>
      <c r="BO890" s="161" t="e">
        <f t="shared" si="590"/>
        <v>#DIV/0!</v>
      </c>
      <c r="BP890" s="161" t="e">
        <f t="shared" si="591"/>
        <v>#DIV/0!</v>
      </c>
      <c r="BQ890" s="161" t="e">
        <f t="shared" si="592"/>
        <v>#DIV/0!</v>
      </c>
      <c r="BR890" s="107">
        <f t="shared" si="593"/>
        <v>0</v>
      </c>
      <c r="BS890" s="161" t="e">
        <f t="shared" si="594"/>
        <v>#DIV/0!</v>
      </c>
      <c r="BT890" s="161" t="e">
        <f t="shared" si="595"/>
        <v>#DIV/0!</v>
      </c>
      <c r="BU890" s="161" t="e">
        <f t="shared" si="596"/>
        <v>#DIV/0!</v>
      </c>
      <c r="BV890" s="161" t="e">
        <f t="shared" si="597"/>
        <v>#DIV/0!</v>
      </c>
      <c r="BW890" s="161" t="e">
        <f t="shared" si="598"/>
        <v>#DIV/0!</v>
      </c>
      <c r="BX890" s="107">
        <f t="shared" si="599"/>
        <v>0</v>
      </c>
      <c r="BZ890" s="40" t="e">
        <f>VLOOKUP(I890,Lists!$D$2:$D$19,1,FALSE)</f>
        <v>#N/A</v>
      </c>
      <c r="CA890" s="40" t="e">
        <f>VLOOKUP($I890,Blends!$B$2:$B$115,1,FALSE)</f>
        <v>#N/A</v>
      </c>
      <c r="CC890" s="218">
        <f>ROUND(IF($I890="Other HFC Blend",(Z890*$L890*SUMIF(Lists!$E$2:$E$133,'Quarterly Information'!$K890,Exchange_Value)+Z890*$N890*SUMIF(Lists!$E$2:$E$133,'Quarterly Information'!$M890,Exchange_Value)+Z890*$P890*SUMIF(Lists!$E$2:$E$133,'Quarterly Information'!$O890,Exchange_Value)+Z890*$R890*SUMIF(Lists!$E$2:$E$133,'Quarterly Information'!$Q890,Exchange_Value)+Z890*$T890*SUMIF(Lists!$E$2:$E$133,'Quarterly Information'!$S890,Exchange_Value))/1000,Z890*SUMIF(Lists!$E$2:$E$133,$I890,Exchange_Value)/1000),1)</f>
        <v>0</v>
      </c>
      <c r="CD890" s="218">
        <f>ROUND(IF($I890="Other HFC Blend",(AA890*$L890*SUMIF(Lists!$E$2:$E$133,'Quarterly Information'!$K890,Exchange_Value)+AA890*$N890*SUMIF(Lists!$E$2:$E$133,'Quarterly Information'!$M890,Exchange_Value)+AA890*$P890*SUMIF(Lists!$E$2:$E$133,'Quarterly Information'!$O890,Exchange_Value)+AA890*$R890*SUMIF(Lists!$E$2:$E$133,'Quarterly Information'!$Q890,Exchange_Value)+AA890*$T890*SUMIF(Lists!$E$2:$E$133,'Quarterly Information'!$S890,Exchange_Value))/1000,AA890*SUMIF(Lists!$E$2:$E$133,$I890,Exchange_Value)/1000),1)</f>
        <v>0</v>
      </c>
      <c r="CE890" s="218">
        <f>ROUND(IF($I890="Other HFC Blend",(AB890*$L890*SUMIF(Lists!$E$2:$E$133,'Quarterly Information'!$K890,Exchange_Value)+AB890*$N890*SUMIF(Lists!$E$2:$E$133,'Quarterly Information'!$M890,Exchange_Value)+AB890*$P890*SUMIF(Lists!$E$2:$E$133,'Quarterly Information'!$O890,Exchange_Value)+AB890*$R890*SUMIF(Lists!$E$2:$E$133,'Quarterly Information'!$Q890,Exchange_Value)+AB890*$T890*SUMIF(Lists!$E$2:$E$133,'Quarterly Information'!$S890,Exchange_Value))/1000,AB890*SUMIF(Lists!$E$2:$E$133,$I890,Exchange_Value)/1000),1)</f>
        <v>0</v>
      </c>
      <c r="CF890" s="218">
        <f>ROUND(IF($I890="Other HFC Blend",(AC890*$L890*SUMIF(Lists!$E$2:$E$133,'Quarterly Information'!$K890,Exchange_Value)+AC890*$N890*SUMIF(Lists!$E$2:$E$133,'Quarterly Information'!$M890,Exchange_Value)+AC890*$P890*SUMIF(Lists!$E$2:$E$133,'Quarterly Information'!$O890,Exchange_Value)+AC890*$R890*SUMIF(Lists!$E$2:$E$133,'Quarterly Information'!$Q890,Exchange_Value)+AC890*$T890*SUMIF(Lists!$E$2:$E$133,'Quarterly Information'!$S890,Exchange_Value))/1000,AC890*SUMIF(Lists!$E$2:$E$133,$I890,Exchange_Value)/1000),1)</f>
        <v>0</v>
      </c>
      <c r="CG890" s="218">
        <f>ROUND(IF($I890="Other HFC Blend",(AD890*$L890*SUMIF(Lists!$E$2:$E$133,'Quarterly Information'!$K890,Exchange_Value)+AD890*$N890*SUMIF(Lists!$E$2:$E$133,'Quarterly Information'!$M890,Exchange_Value)+AD890*$P890*SUMIF(Lists!$E$2:$E$133,'Quarterly Information'!$O890,Exchange_Value)+AD890*$R890*SUMIF(Lists!$E$2:$E$133,'Quarterly Information'!$Q890,Exchange_Value)+AD890*$T890*SUMIF(Lists!$E$2:$E$133,'Quarterly Information'!$S890,Exchange_Value))/1000,AD890*SUMIF(Lists!$E$2:$E$133,$I890,Exchange_Value)/1000),1)</f>
        <v>0</v>
      </c>
      <c r="CH890" s="218">
        <f>ROUND(IF($I890="Other HFC Blend",(AE890*$L890*SUMIF(Lists!$E$2:$E$133,'Quarterly Information'!$K890,Exchange_Value)+AE890*$N890*SUMIF(Lists!$E$2:$E$133,'Quarterly Information'!$M890,Exchange_Value)+AE890*$P890*SUMIF(Lists!$E$2:$E$133,'Quarterly Information'!$O890,Exchange_Value)+AE890*$R890*SUMIF(Lists!$E$2:$E$133,'Quarterly Information'!$Q890,Exchange_Value)+AE890*$T890*SUMIF(Lists!$E$2:$E$133,'Quarterly Information'!$S890,Exchange_Value))/1000,AE890*SUMIF(Lists!$E$2:$E$133,$I890,Exchange_Value)/1000),1)</f>
        <v>0</v>
      </c>
      <c r="CI890" s="218">
        <f>ROUND(IF($I890="Other HFC Blend",(AF890*$L890*SUMIF(Lists!$E$2:$E$133,'Quarterly Information'!$K890,Exchange_Value)+AF890*$N890*SUMIF(Lists!$E$2:$E$133,'Quarterly Information'!$M890,Exchange_Value)+AF890*$P890*SUMIF(Lists!$E$2:$E$133,'Quarterly Information'!$O890,Exchange_Value)+AF890*$R890*SUMIF(Lists!$E$2:$E$133,'Quarterly Information'!$Q890,Exchange_Value)+AF890*$T890*SUMIF(Lists!$E$2:$E$133,'Quarterly Information'!$S890,Exchange_Value))/1000,AF890*SUMIF(Lists!$E$2:$E$133,$I890,Exchange_Value)/1000),1)</f>
        <v>0</v>
      </c>
    </row>
    <row r="891" spans="1:87" ht="14" x14ac:dyDescent="0.25">
      <c r="A891" s="39">
        <v>849</v>
      </c>
      <c r="B891" s="90" t="str">
        <f t="shared" si="600"/>
        <v/>
      </c>
      <c r="C891" s="159"/>
      <c r="D891" s="91"/>
      <c r="E891" s="174"/>
      <c r="F891" s="92"/>
      <c r="G891" s="93"/>
      <c r="H891" s="94"/>
      <c r="I891" s="92"/>
      <c r="J891" s="200"/>
      <c r="K891" s="210"/>
      <c r="L891" s="95"/>
      <c r="M891" s="92"/>
      <c r="N891" s="95"/>
      <c r="O891" s="92"/>
      <c r="P891" s="95"/>
      <c r="Q891" s="128"/>
      <c r="R891" s="95"/>
      <c r="S891" s="128"/>
      <c r="T891" s="211"/>
      <c r="U891" s="203"/>
      <c r="V891" s="92"/>
      <c r="W891" s="96"/>
      <c r="X891" s="92"/>
      <c r="Y891" s="220"/>
      <c r="Z891" s="226"/>
      <c r="AA891" s="165"/>
      <c r="AB891" s="165"/>
      <c r="AC891" s="165"/>
      <c r="AD891" s="165"/>
      <c r="AE891" s="165"/>
      <c r="AF891" s="168"/>
      <c r="AG891"/>
      <c r="AH891" s="107">
        <f t="shared" ref="AH891:AH954" si="602">L891*J891</f>
        <v>0</v>
      </c>
      <c r="AI891" s="107">
        <f t="shared" ref="AI891:AI954" si="603">N891*J891</f>
        <v>0</v>
      </c>
      <c r="AJ891" s="107">
        <f t="shared" ref="AJ891:AJ954" si="604">P891*J891</f>
        <v>0</v>
      </c>
      <c r="AK891" s="107">
        <f t="shared" ref="AK891:AK954" si="605">R891*J891</f>
        <v>0</v>
      </c>
      <c r="AL891" s="107">
        <f t="shared" ref="AL891:AL954" si="606">T891*J891</f>
        <v>0</v>
      </c>
      <c r="AM891" s="107">
        <f t="shared" si="601"/>
        <v>0</v>
      </c>
      <c r="AO891" s="161" t="e">
        <f t="shared" ref="AO891:AO954" si="607">(J891*L891)*(Z891/J891)</f>
        <v>#DIV/0!</v>
      </c>
      <c r="AP891" s="161" t="e">
        <f t="shared" ref="AP891:AP954" si="608">(J891*N891)*(Z891/J891)</f>
        <v>#DIV/0!</v>
      </c>
      <c r="AQ891" s="161" t="e">
        <f t="shared" ref="AQ891:AQ954" si="609">(J891*P891)*(Z891/J891)</f>
        <v>#DIV/0!</v>
      </c>
      <c r="AR891" s="161" t="e">
        <f t="shared" ref="AR891:AR954" si="610">(J891*R891)*(Z891/J891)</f>
        <v>#DIV/0!</v>
      </c>
      <c r="AS891" s="161" t="e">
        <f t="shared" ref="AS891:AS954" si="611">(J891*T891)*(Z891/J891)</f>
        <v>#DIV/0!</v>
      </c>
      <c r="AT891" s="107">
        <f t="shared" ref="AT891:AT954" si="612">IF(F891="No",Z891,0)</f>
        <v>0</v>
      </c>
      <c r="AU891" s="161" t="e">
        <f t="shared" ref="AU891:AU954" si="613">(J891*L891)*(AA891/J891)</f>
        <v>#DIV/0!</v>
      </c>
      <c r="AV891" s="161" t="e">
        <f t="shared" ref="AV891:AV954" si="614">(J891*N891)*(AA891/J891)</f>
        <v>#DIV/0!</v>
      </c>
      <c r="AW891" s="161" t="e">
        <f t="shared" ref="AW891:AW954" si="615">(J891*P891)*(AA891/J891)</f>
        <v>#DIV/0!</v>
      </c>
      <c r="AX891" s="161" t="e">
        <f t="shared" ref="AX891:AX954" si="616">(J891*R891)*(AA891/J891)</f>
        <v>#DIV/0!</v>
      </c>
      <c r="AY891" s="161" t="e">
        <f t="shared" ref="AY891:AY954" si="617">(J891*T891)*(AA891/J891)</f>
        <v>#DIV/0!</v>
      </c>
      <c r="AZ891" s="107">
        <f t="shared" ref="AZ891:AZ954" si="618">IF(F891="No",AA891,0)</f>
        <v>0</v>
      </c>
      <c r="BA891" s="161" t="e">
        <f t="shared" ref="BA891:BA954" si="619">(J891*L891)*(AB891/J891)</f>
        <v>#DIV/0!</v>
      </c>
      <c r="BB891" s="161" t="e">
        <f t="shared" ref="BB891:BB954" si="620">(J891*N891)*(AB891/J891)</f>
        <v>#DIV/0!</v>
      </c>
      <c r="BC891" s="161" t="e">
        <f t="shared" ref="BC891:BC954" si="621">(J891*P891)*(AB891/J891)</f>
        <v>#DIV/0!</v>
      </c>
      <c r="BD891" s="161" t="e">
        <f t="shared" ref="BD891:BD954" si="622">(J891*R891)*(AB891/J891)</f>
        <v>#DIV/0!</v>
      </c>
      <c r="BE891" s="161" t="e">
        <f t="shared" ref="BE891:BE954" si="623">(J891*T891)*(AB891/J891)</f>
        <v>#DIV/0!</v>
      </c>
      <c r="BF891" s="107">
        <f t="shared" ref="BF891:BF954" si="624">IF(F891="No",AB891,0)</f>
        <v>0</v>
      </c>
      <c r="BG891" s="161" t="e">
        <f t="shared" ref="BG891:BG954" si="625">(J891*L891)*(AC891/J891)</f>
        <v>#DIV/0!</v>
      </c>
      <c r="BH891" s="161" t="e">
        <f t="shared" ref="BH891:BH954" si="626">(J891*N891)*(AC891/J891)</f>
        <v>#DIV/0!</v>
      </c>
      <c r="BI891" s="161" t="e">
        <f t="shared" ref="BI891:BI954" si="627">(J891*P891)*(AC891/J891)</f>
        <v>#DIV/0!</v>
      </c>
      <c r="BJ891" s="161" t="e">
        <f t="shared" ref="BJ891:BJ954" si="628">(J891*R891)*(AC891/J891)</f>
        <v>#DIV/0!</v>
      </c>
      <c r="BK891" s="161" t="e">
        <f t="shared" ref="BK891:BK954" si="629">(J891*T891)*(AC891/J891)</f>
        <v>#DIV/0!</v>
      </c>
      <c r="BL891" s="107">
        <f t="shared" ref="BL891:BL954" si="630">IF(F891="No",AC891,0)</f>
        <v>0</v>
      </c>
      <c r="BM891" s="161" t="e">
        <f t="shared" ref="BM891:BM954" si="631">(J891*L891)*(AD891/J891)</f>
        <v>#DIV/0!</v>
      </c>
      <c r="BN891" s="161" t="e">
        <f t="shared" ref="BN891:BN954" si="632">(J891*N891)*(AD891/J891)</f>
        <v>#DIV/0!</v>
      </c>
      <c r="BO891" s="161" t="e">
        <f t="shared" ref="BO891:BO954" si="633">(J891*P891)*(AD891/J891)</f>
        <v>#DIV/0!</v>
      </c>
      <c r="BP891" s="161" t="e">
        <f t="shared" ref="BP891:BP954" si="634">(J891*R891)*(AD891/J891)</f>
        <v>#DIV/0!</v>
      </c>
      <c r="BQ891" s="161" t="e">
        <f t="shared" ref="BQ891:BQ954" si="635">(J891*T891)*(AD891/J891)</f>
        <v>#DIV/0!</v>
      </c>
      <c r="BR891" s="107">
        <f t="shared" ref="BR891:BR954" si="636">IF(F891="No",AD891,0)</f>
        <v>0</v>
      </c>
      <c r="BS891" s="161" t="e">
        <f t="shared" ref="BS891:BS954" si="637">(J891*L891)*(AE891/J891)</f>
        <v>#DIV/0!</v>
      </c>
      <c r="BT891" s="161" t="e">
        <f t="shared" ref="BT891:BT954" si="638">(J891*N891)*(AE891/J891)</f>
        <v>#DIV/0!</v>
      </c>
      <c r="BU891" s="161" t="e">
        <f t="shared" ref="BU891:BU954" si="639">(J891*P891)*(AE891/J891)</f>
        <v>#DIV/0!</v>
      </c>
      <c r="BV891" s="161" t="e">
        <f t="shared" ref="BV891:BV954" si="640">(J891*R891)*(AE891/J891)</f>
        <v>#DIV/0!</v>
      </c>
      <c r="BW891" s="161" t="e">
        <f t="shared" ref="BW891:BW954" si="641">(J891*T891)*(AE891/J891)</f>
        <v>#DIV/0!</v>
      </c>
      <c r="BX891" s="107">
        <f t="shared" ref="BX891:BX954" si="642">IF(F891="No",AE891,0)</f>
        <v>0</v>
      </c>
      <c r="BZ891" s="40" t="e">
        <f>VLOOKUP(I891,Lists!$D$2:$D$19,1,FALSE)</f>
        <v>#N/A</v>
      </c>
      <c r="CA891" s="40" t="e">
        <f>VLOOKUP($I891,Blends!$B$2:$B$115,1,FALSE)</f>
        <v>#N/A</v>
      </c>
      <c r="CC891" s="218">
        <f>ROUND(IF($I891="Other HFC Blend",(Z891*$L891*SUMIF(Lists!$E$2:$E$133,'Quarterly Information'!$K891,Exchange_Value)+Z891*$N891*SUMIF(Lists!$E$2:$E$133,'Quarterly Information'!$M891,Exchange_Value)+Z891*$P891*SUMIF(Lists!$E$2:$E$133,'Quarterly Information'!$O891,Exchange_Value)+Z891*$R891*SUMIF(Lists!$E$2:$E$133,'Quarterly Information'!$Q891,Exchange_Value)+Z891*$T891*SUMIF(Lists!$E$2:$E$133,'Quarterly Information'!$S891,Exchange_Value))/1000,Z891*SUMIF(Lists!$E$2:$E$133,$I891,Exchange_Value)/1000),1)</f>
        <v>0</v>
      </c>
      <c r="CD891" s="218">
        <f>ROUND(IF($I891="Other HFC Blend",(AA891*$L891*SUMIF(Lists!$E$2:$E$133,'Quarterly Information'!$K891,Exchange_Value)+AA891*$N891*SUMIF(Lists!$E$2:$E$133,'Quarterly Information'!$M891,Exchange_Value)+AA891*$P891*SUMIF(Lists!$E$2:$E$133,'Quarterly Information'!$O891,Exchange_Value)+AA891*$R891*SUMIF(Lists!$E$2:$E$133,'Quarterly Information'!$Q891,Exchange_Value)+AA891*$T891*SUMIF(Lists!$E$2:$E$133,'Quarterly Information'!$S891,Exchange_Value))/1000,AA891*SUMIF(Lists!$E$2:$E$133,$I891,Exchange_Value)/1000),1)</f>
        <v>0</v>
      </c>
      <c r="CE891" s="218">
        <f>ROUND(IF($I891="Other HFC Blend",(AB891*$L891*SUMIF(Lists!$E$2:$E$133,'Quarterly Information'!$K891,Exchange_Value)+AB891*$N891*SUMIF(Lists!$E$2:$E$133,'Quarterly Information'!$M891,Exchange_Value)+AB891*$P891*SUMIF(Lists!$E$2:$E$133,'Quarterly Information'!$O891,Exchange_Value)+AB891*$R891*SUMIF(Lists!$E$2:$E$133,'Quarterly Information'!$Q891,Exchange_Value)+AB891*$T891*SUMIF(Lists!$E$2:$E$133,'Quarterly Information'!$S891,Exchange_Value))/1000,AB891*SUMIF(Lists!$E$2:$E$133,$I891,Exchange_Value)/1000),1)</f>
        <v>0</v>
      </c>
      <c r="CF891" s="218">
        <f>ROUND(IF($I891="Other HFC Blend",(AC891*$L891*SUMIF(Lists!$E$2:$E$133,'Quarterly Information'!$K891,Exchange_Value)+AC891*$N891*SUMIF(Lists!$E$2:$E$133,'Quarterly Information'!$M891,Exchange_Value)+AC891*$P891*SUMIF(Lists!$E$2:$E$133,'Quarterly Information'!$O891,Exchange_Value)+AC891*$R891*SUMIF(Lists!$E$2:$E$133,'Quarterly Information'!$Q891,Exchange_Value)+AC891*$T891*SUMIF(Lists!$E$2:$E$133,'Quarterly Information'!$S891,Exchange_Value))/1000,AC891*SUMIF(Lists!$E$2:$E$133,$I891,Exchange_Value)/1000),1)</f>
        <v>0</v>
      </c>
      <c r="CG891" s="218">
        <f>ROUND(IF($I891="Other HFC Blend",(AD891*$L891*SUMIF(Lists!$E$2:$E$133,'Quarterly Information'!$K891,Exchange_Value)+AD891*$N891*SUMIF(Lists!$E$2:$E$133,'Quarterly Information'!$M891,Exchange_Value)+AD891*$P891*SUMIF(Lists!$E$2:$E$133,'Quarterly Information'!$O891,Exchange_Value)+AD891*$R891*SUMIF(Lists!$E$2:$E$133,'Quarterly Information'!$Q891,Exchange_Value)+AD891*$T891*SUMIF(Lists!$E$2:$E$133,'Quarterly Information'!$S891,Exchange_Value))/1000,AD891*SUMIF(Lists!$E$2:$E$133,$I891,Exchange_Value)/1000),1)</f>
        <v>0</v>
      </c>
      <c r="CH891" s="218">
        <f>ROUND(IF($I891="Other HFC Blend",(AE891*$L891*SUMIF(Lists!$E$2:$E$133,'Quarterly Information'!$K891,Exchange_Value)+AE891*$N891*SUMIF(Lists!$E$2:$E$133,'Quarterly Information'!$M891,Exchange_Value)+AE891*$P891*SUMIF(Lists!$E$2:$E$133,'Quarterly Information'!$O891,Exchange_Value)+AE891*$R891*SUMIF(Lists!$E$2:$E$133,'Quarterly Information'!$Q891,Exchange_Value)+AE891*$T891*SUMIF(Lists!$E$2:$E$133,'Quarterly Information'!$S891,Exchange_Value))/1000,AE891*SUMIF(Lists!$E$2:$E$133,$I891,Exchange_Value)/1000),1)</f>
        <v>0</v>
      </c>
      <c r="CI891" s="218">
        <f>ROUND(IF($I891="Other HFC Blend",(AF891*$L891*SUMIF(Lists!$E$2:$E$133,'Quarterly Information'!$K891,Exchange_Value)+AF891*$N891*SUMIF(Lists!$E$2:$E$133,'Quarterly Information'!$M891,Exchange_Value)+AF891*$P891*SUMIF(Lists!$E$2:$E$133,'Quarterly Information'!$O891,Exchange_Value)+AF891*$R891*SUMIF(Lists!$E$2:$E$133,'Quarterly Information'!$Q891,Exchange_Value)+AF891*$T891*SUMIF(Lists!$E$2:$E$133,'Quarterly Information'!$S891,Exchange_Value))/1000,AF891*SUMIF(Lists!$E$2:$E$133,$I891,Exchange_Value)/1000),1)</f>
        <v>0</v>
      </c>
    </row>
    <row r="892" spans="1:87" ht="14" x14ac:dyDescent="0.25">
      <c r="A892" s="39">
        <v>850</v>
      </c>
      <c r="B892" s="90" t="str">
        <f t="shared" si="600"/>
        <v/>
      </c>
      <c r="C892" s="159"/>
      <c r="D892" s="91"/>
      <c r="E892" s="174"/>
      <c r="F892" s="92"/>
      <c r="G892" s="93"/>
      <c r="H892" s="94"/>
      <c r="I892" s="92"/>
      <c r="J892" s="200"/>
      <c r="K892" s="210"/>
      <c r="L892" s="95"/>
      <c r="M892" s="92"/>
      <c r="N892" s="95"/>
      <c r="O892" s="92"/>
      <c r="P892" s="95"/>
      <c r="Q892" s="128"/>
      <c r="R892" s="95"/>
      <c r="S892" s="128"/>
      <c r="T892" s="211"/>
      <c r="U892" s="203"/>
      <c r="V892" s="92"/>
      <c r="W892" s="96"/>
      <c r="X892" s="92"/>
      <c r="Y892" s="220"/>
      <c r="Z892" s="226"/>
      <c r="AA892" s="165"/>
      <c r="AB892" s="165"/>
      <c r="AC892" s="165"/>
      <c r="AD892" s="165"/>
      <c r="AE892" s="165"/>
      <c r="AF892" s="168"/>
      <c r="AG892"/>
      <c r="AH892" s="107">
        <f t="shared" si="602"/>
        <v>0</v>
      </c>
      <c r="AI892" s="107">
        <f t="shared" si="603"/>
        <v>0</v>
      </c>
      <c r="AJ892" s="107">
        <f t="shared" si="604"/>
        <v>0</v>
      </c>
      <c r="AK892" s="107">
        <f t="shared" si="605"/>
        <v>0</v>
      </c>
      <c r="AL892" s="107">
        <f t="shared" si="606"/>
        <v>0</v>
      </c>
      <c r="AM892" s="107">
        <f t="shared" si="601"/>
        <v>0</v>
      </c>
      <c r="AO892" s="161" t="e">
        <f t="shared" si="607"/>
        <v>#DIV/0!</v>
      </c>
      <c r="AP892" s="161" t="e">
        <f t="shared" si="608"/>
        <v>#DIV/0!</v>
      </c>
      <c r="AQ892" s="161" t="e">
        <f t="shared" si="609"/>
        <v>#DIV/0!</v>
      </c>
      <c r="AR892" s="161" t="e">
        <f t="shared" si="610"/>
        <v>#DIV/0!</v>
      </c>
      <c r="AS892" s="161" t="e">
        <f t="shared" si="611"/>
        <v>#DIV/0!</v>
      </c>
      <c r="AT892" s="107">
        <f t="shared" si="612"/>
        <v>0</v>
      </c>
      <c r="AU892" s="161" t="e">
        <f t="shared" si="613"/>
        <v>#DIV/0!</v>
      </c>
      <c r="AV892" s="161" t="e">
        <f t="shared" si="614"/>
        <v>#DIV/0!</v>
      </c>
      <c r="AW892" s="161" t="e">
        <f t="shared" si="615"/>
        <v>#DIV/0!</v>
      </c>
      <c r="AX892" s="161" t="e">
        <f t="shared" si="616"/>
        <v>#DIV/0!</v>
      </c>
      <c r="AY892" s="161" t="e">
        <f t="shared" si="617"/>
        <v>#DIV/0!</v>
      </c>
      <c r="AZ892" s="107">
        <f t="shared" si="618"/>
        <v>0</v>
      </c>
      <c r="BA892" s="161" t="e">
        <f t="shared" si="619"/>
        <v>#DIV/0!</v>
      </c>
      <c r="BB892" s="161" t="e">
        <f t="shared" si="620"/>
        <v>#DIV/0!</v>
      </c>
      <c r="BC892" s="161" t="e">
        <f t="shared" si="621"/>
        <v>#DIV/0!</v>
      </c>
      <c r="BD892" s="161" t="e">
        <f t="shared" si="622"/>
        <v>#DIV/0!</v>
      </c>
      <c r="BE892" s="161" t="e">
        <f t="shared" si="623"/>
        <v>#DIV/0!</v>
      </c>
      <c r="BF892" s="107">
        <f t="shared" si="624"/>
        <v>0</v>
      </c>
      <c r="BG892" s="161" t="e">
        <f t="shared" si="625"/>
        <v>#DIV/0!</v>
      </c>
      <c r="BH892" s="161" t="e">
        <f t="shared" si="626"/>
        <v>#DIV/0!</v>
      </c>
      <c r="BI892" s="161" t="e">
        <f t="shared" si="627"/>
        <v>#DIV/0!</v>
      </c>
      <c r="BJ892" s="161" t="e">
        <f t="shared" si="628"/>
        <v>#DIV/0!</v>
      </c>
      <c r="BK892" s="161" t="e">
        <f t="shared" si="629"/>
        <v>#DIV/0!</v>
      </c>
      <c r="BL892" s="107">
        <f t="shared" si="630"/>
        <v>0</v>
      </c>
      <c r="BM892" s="161" t="e">
        <f t="shared" si="631"/>
        <v>#DIV/0!</v>
      </c>
      <c r="BN892" s="161" t="e">
        <f t="shared" si="632"/>
        <v>#DIV/0!</v>
      </c>
      <c r="BO892" s="161" t="e">
        <f t="shared" si="633"/>
        <v>#DIV/0!</v>
      </c>
      <c r="BP892" s="161" t="e">
        <f t="shared" si="634"/>
        <v>#DIV/0!</v>
      </c>
      <c r="BQ892" s="161" t="e">
        <f t="shared" si="635"/>
        <v>#DIV/0!</v>
      </c>
      <c r="BR892" s="107">
        <f t="shared" si="636"/>
        <v>0</v>
      </c>
      <c r="BS892" s="161" t="e">
        <f t="shared" si="637"/>
        <v>#DIV/0!</v>
      </c>
      <c r="BT892" s="161" t="e">
        <f t="shared" si="638"/>
        <v>#DIV/0!</v>
      </c>
      <c r="BU892" s="161" t="e">
        <f t="shared" si="639"/>
        <v>#DIV/0!</v>
      </c>
      <c r="BV892" s="161" t="e">
        <f t="shared" si="640"/>
        <v>#DIV/0!</v>
      </c>
      <c r="BW892" s="161" t="e">
        <f t="shared" si="641"/>
        <v>#DIV/0!</v>
      </c>
      <c r="BX892" s="107">
        <f t="shared" si="642"/>
        <v>0</v>
      </c>
      <c r="BZ892" s="40" t="e">
        <f>VLOOKUP(I892,Lists!$D$2:$D$19,1,FALSE)</f>
        <v>#N/A</v>
      </c>
      <c r="CA892" s="40" t="e">
        <f>VLOOKUP($I892,Blends!$B$2:$B$115,1,FALSE)</f>
        <v>#N/A</v>
      </c>
      <c r="CC892" s="218">
        <f>ROUND(IF($I892="Other HFC Blend",(Z892*$L892*SUMIF(Lists!$E$2:$E$133,'Quarterly Information'!$K892,Exchange_Value)+Z892*$N892*SUMIF(Lists!$E$2:$E$133,'Quarterly Information'!$M892,Exchange_Value)+Z892*$P892*SUMIF(Lists!$E$2:$E$133,'Quarterly Information'!$O892,Exchange_Value)+Z892*$R892*SUMIF(Lists!$E$2:$E$133,'Quarterly Information'!$Q892,Exchange_Value)+Z892*$T892*SUMIF(Lists!$E$2:$E$133,'Quarterly Information'!$S892,Exchange_Value))/1000,Z892*SUMIF(Lists!$E$2:$E$133,$I892,Exchange_Value)/1000),1)</f>
        <v>0</v>
      </c>
      <c r="CD892" s="218">
        <f>ROUND(IF($I892="Other HFC Blend",(AA892*$L892*SUMIF(Lists!$E$2:$E$133,'Quarterly Information'!$K892,Exchange_Value)+AA892*$N892*SUMIF(Lists!$E$2:$E$133,'Quarterly Information'!$M892,Exchange_Value)+AA892*$P892*SUMIF(Lists!$E$2:$E$133,'Quarterly Information'!$O892,Exchange_Value)+AA892*$R892*SUMIF(Lists!$E$2:$E$133,'Quarterly Information'!$Q892,Exchange_Value)+AA892*$T892*SUMIF(Lists!$E$2:$E$133,'Quarterly Information'!$S892,Exchange_Value))/1000,AA892*SUMIF(Lists!$E$2:$E$133,$I892,Exchange_Value)/1000),1)</f>
        <v>0</v>
      </c>
      <c r="CE892" s="218">
        <f>ROUND(IF($I892="Other HFC Blend",(AB892*$L892*SUMIF(Lists!$E$2:$E$133,'Quarterly Information'!$K892,Exchange_Value)+AB892*$N892*SUMIF(Lists!$E$2:$E$133,'Quarterly Information'!$M892,Exchange_Value)+AB892*$P892*SUMIF(Lists!$E$2:$E$133,'Quarterly Information'!$O892,Exchange_Value)+AB892*$R892*SUMIF(Lists!$E$2:$E$133,'Quarterly Information'!$Q892,Exchange_Value)+AB892*$T892*SUMIF(Lists!$E$2:$E$133,'Quarterly Information'!$S892,Exchange_Value))/1000,AB892*SUMIF(Lists!$E$2:$E$133,$I892,Exchange_Value)/1000),1)</f>
        <v>0</v>
      </c>
      <c r="CF892" s="218">
        <f>ROUND(IF($I892="Other HFC Blend",(AC892*$L892*SUMIF(Lists!$E$2:$E$133,'Quarterly Information'!$K892,Exchange_Value)+AC892*$N892*SUMIF(Lists!$E$2:$E$133,'Quarterly Information'!$M892,Exchange_Value)+AC892*$P892*SUMIF(Lists!$E$2:$E$133,'Quarterly Information'!$O892,Exchange_Value)+AC892*$R892*SUMIF(Lists!$E$2:$E$133,'Quarterly Information'!$Q892,Exchange_Value)+AC892*$T892*SUMIF(Lists!$E$2:$E$133,'Quarterly Information'!$S892,Exchange_Value))/1000,AC892*SUMIF(Lists!$E$2:$E$133,$I892,Exchange_Value)/1000),1)</f>
        <v>0</v>
      </c>
      <c r="CG892" s="218">
        <f>ROUND(IF($I892="Other HFC Blend",(AD892*$L892*SUMIF(Lists!$E$2:$E$133,'Quarterly Information'!$K892,Exchange_Value)+AD892*$N892*SUMIF(Lists!$E$2:$E$133,'Quarterly Information'!$M892,Exchange_Value)+AD892*$P892*SUMIF(Lists!$E$2:$E$133,'Quarterly Information'!$O892,Exchange_Value)+AD892*$R892*SUMIF(Lists!$E$2:$E$133,'Quarterly Information'!$Q892,Exchange_Value)+AD892*$T892*SUMIF(Lists!$E$2:$E$133,'Quarterly Information'!$S892,Exchange_Value))/1000,AD892*SUMIF(Lists!$E$2:$E$133,$I892,Exchange_Value)/1000),1)</f>
        <v>0</v>
      </c>
      <c r="CH892" s="218">
        <f>ROUND(IF($I892="Other HFC Blend",(AE892*$L892*SUMIF(Lists!$E$2:$E$133,'Quarterly Information'!$K892,Exchange_Value)+AE892*$N892*SUMIF(Lists!$E$2:$E$133,'Quarterly Information'!$M892,Exchange_Value)+AE892*$P892*SUMIF(Lists!$E$2:$E$133,'Quarterly Information'!$O892,Exchange_Value)+AE892*$R892*SUMIF(Lists!$E$2:$E$133,'Quarterly Information'!$Q892,Exchange_Value)+AE892*$T892*SUMIF(Lists!$E$2:$E$133,'Quarterly Information'!$S892,Exchange_Value))/1000,AE892*SUMIF(Lists!$E$2:$E$133,$I892,Exchange_Value)/1000),1)</f>
        <v>0</v>
      </c>
      <c r="CI892" s="218">
        <f>ROUND(IF($I892="Other HFC Blend",(AF892*$L892*SUMIF(Lists!$E$2:$E$133,'Quarterly Information'!$K892,Exchange_Value)+AF892*$N892*SUMIF(Lists!$E$2:$E$133,'Quarterly Information'!$M892,Exchange_Value)+AF892*$P892*SUMIF(Lists!$E$2:$E$133,'Quarterly Information'!$O892,Exchange_Value)+AF892*$R892*SUMIF(Lists!$E$2:$E$133,'Quarterly Information'!$Q892,Exchange_Value)+AF892*$T892*SUMIF(Lists!$E$2:$E$133,'Quarterly Information'!$S892,Exchange_Value))/1000,AF892*SUMIF(Lists!$E$2:$E$133,$I892,Exchange_Value)/1000),1)</f>
        <v>0</v>
      </c>
    </row>
    <row r="893" spans="1:87" ht="14" x14ac:dyDescent="0.25">
      <c r="A893" s="39">
        <v>851</v>
      </c>
      <c r="B893" s="90" t="str">
        <f t="shared" si="600"/>
        <v/>
      </c>
      <c r="C893" s="159"/>
      <c r="D893" s="91"/>
      <c r="E893" s="174"/>
      <c r="F893" s="92"/>
      <c r="G893" s="93"/>
      <c r="H893" s="94"/>
      <c r="I893" s="92"/>
      <c r="J893" s="200"/>
      <c r="K893" s="210"/>
      <c r="L893" s="95"/>
      <c r="M893" s="92"/>
      <c r="N893" s="95"/>
      <c r="O893" s="92"/>
      <c r="P893" s="95"/>
      <c r="Q893" s="128"/>
      <c r="R893" s="95"/>
      <c r="S893" s="128"/>
      <c r="T893" s="211"/>
      <c r="U893" s="203"/>
      <c r="V893" s="92"/>
      <c r="W893" s="96"/>
      <c r="X893" s="92"/>
      <c r="Y893" s="220"/>
      <c r="Z893" s="226"/>
      <c r="AA893" s="165"/>
      <c r="AB893" s="165"/>
      <c r="AC893" s="165"/>
      <c r="AD893" s="165"/>
      <c r="AE893" s="165"/>
      <c r="AF893" s="168"/>
      <c r="AG893"/>
      <c r="AH893" s="107">
        <f t="shared" si="602"/>
        <v>0</v>
      </c>
      <c r="AI893" s="107">
        <f t="shared" si="603"/>
        <v>0</v>
      </c>
      <c r="AJ893" s="107">
        <f t="shared" si="604"/>
        <v>0</v>
      </c>
      <c r="AK893" s="107">
        <f t="shared" si="605"/>
        <v>0</v>
      </c>
      <c r="AL893" s="107">
        <f t="shared" si="606"/>
        <v>0</v>
      </c>
      <c r="AM893" s="107">
        <f t="shared" si="601"/>
        <v>0</v>
      </c>
      <c r="AO893" s="161" t="e">
        <f t="shared" si="607"/>
        <v>#DIV/0!</v>
      </c>
      <c r="AP893" s="161" t="e">
        <f t="shared" si="608"/>
        <v>#DIV/0!</v>
      </c>
      <c r="AQ893" s="161" t="e">
        <f t="shared" si="609"/>
        <v>#DIV/0!</v>
      </c>
      <c r="AR893" s="161" t="e">
        <f t="shared" si="610"/>
        <v>#DIV/0!</v>
      </c>
      <c r="AS893" s="161" t="e">
        <f t="shared" si="611"/>
        <v>#DIV/0!</v>
      </c>
      <c r="AT893" s="107">
        <f t="shared" si="612"/>
        <v>0</v>
      </c>
      <c r="AU893" s="161" t="e">
        <f t="shared" si="613"/>
        <v>#DIV/0!</v>
      </c>
      <c r="AV893" s="161" t="e">
        <f t="shared" si="614"/>
        <v>#DIV/0!</v>
      </c>
      <c r="AW893" s="161" t="e">
        <f t="shared" si="615"/>
        <v>#DIV/0!</v>
      </c>
      <c r="AX893" s="161" t="e">
        <f t="shared" si="616"/>
        <v>#DIV/0!</v>
      </c>
      <c r="AY893" s="161" t="e">
        <f t="shared" si="617"/>
        <v>#DIV/0!</v>
      </c>
      <c r="AZ893" s="107">
        <f t="shared" si="618"/>
        <v>0</v>
      </c>
      <c r="BA893" s="161" t="e">
        <f t="shared" si="619"/>
        <v>#DIV/0!</v>
      </c>
      <c r="BB893" s="161" t="e">
        <f t="shared" si="620"/>
        <v>#DIV/0!</v>
      </c>
      <c r="BC893" s="161" t="e">
        <f t="shared" si="621"/>
        <v>#DIV/0!</v>
      </c>
      <c r="BD893" s="161" t="e">
        <f t="shared" si="622"/>
        <v>#DIV/0!</v>
      </c>
      <c r="BE893" s="161" t="e">
        <f t="shared" si="623"/>
        <v>#DIV/0!</v>
      </c>
      <c r="BF893" s="107">
        <f t="shared" si="624"/>
        <v>0</v>
      </c>
      <c r="BG893" s="161" t="e">
        <f t="shared" si="625"/>
        <v>#DIV/0!</v>
      </c>
      <c r="BH893" s="161" t="e">
        <f t="shared" si="626"/>
        <v>#DIV/0!</v>
      </c>
      <c r="BI893" s="161" t="e">
        <f t="shared" si="627"/>
        <v>#DIV/0!</v>
      </c>
      <c r="BJ893" s="161" t="e">
        <f t="shared" si="628"/>
        <v>#DIV/0!</v>
      </c>
      <c r="BK893" s="161" t="e">
        <f t="shared" si="629"/>
        <v>#DIV/0!</v>
      </c>
      <c r="BL893" s="107">
        <f t="shared" si="630"/>
        <v>0</v>
      </c>
      <c r="BM893" s="161" t="e">
        <f t="shared" si="631"/>
        <v>#DIV/0!</v>
      </c>
      <c r="BN893" s="161" t="e">
        <f t="shared" si="632"/>
        <v>#DIV/0!</v>
      </c>
      <c r="BO893" s="161" t="e">
        <f t="shared" si="633"/>
        <v>#DIV/0!</v>
      </c>
      <c r="BP893" s="161" t="e">
        <f t="shared" si="634"/>
        <v>#DIV/0!</v>
      </c>
      <c r="BQ893" s="161" t="e">
        <f t="shared" si="635"/>
        <v>#DIV/0!</v>
      </c>
      <c r="BR893" s="107">
        <f t="shared" si="636"/>
        <v>0</v>
      </c>
      <c r="BS893" s="161" t="e">
        <f t="shared" si="637"/>
        <v>#DIV/0!</v>
      </c>
      <c r="BT893" s="161" t="e">
        <f t="shared" si="638"/>
        <v>#DIV/0!</v>
      </c>
      <c r="BU893" s="161" t="e">
        <f t="shared" si="639"/>
        <v>#DIV/0!</v>
      </c>
      <c r="BV893" s="161" t="e">
        <f t="shared" si="640"/>
        <v>#DIV/0!</v>
      </c>
      <c r="BW893" s="161" t="e">
        <f t="shared" si="641"/>
        <v>#DIV/0!</v>
      </c>
      <c r="BX893" s="107">
        <f t="shared" si="642"/>
        <v>0</v>
      </c>
      <c r="BZ893" s="40" t="e">
        <f>VLOOKUP(I893,Lists!$D$2:$D$19,1,FALSE)</f>
        <v>#N/A</v>
      </c>
      <c r="CA893" s="40" t="e">
        <f>VLOOKUP($I893,Blends!$B$2:$B$115,1,FALSE)</f>
        <v>#N/A</v>
      </c>
      <c r="CC893" s="218">
        <f>ROUND(IF($I893="Other HFC Blend",(Z893*$L893*SUMIF(Lists!$E$2:$E$133,'Quarterly Information'!$K893,Exchange_Value)+Z893*$N893*SUMIF(Lists!$E$2:$E$133,'Quarterly Information'!$M893,Exchange_Value)+Z893*$P893*SUMIF(Lists!$E$2:$E$133,'Quarterly Information'!$O893,Exchange_Value)+Z893*$R893*SUMIF(Lists!$E$2:$E$133,'Quarterly Information'!$Q893,Exchange_Value)+Z893*$T893*SUMIF(Lists!$E$2:$E$133,'Quarterly Information'!$S893,Exchange_Value))/1000,Z893*SUMIF(Lists!$E$2:$E$133,$I893,Exchange_Value)/1000),1)</f>
        <v>0</v>
      </c>
      <c r="CD893" s="218">
        <f>ROUND(IF($I893="Other HFC Blend",(AA893*$L893*SUMIF(Lists!$E$2:$E$133,'Quarterly Information'!$K893,Exchange_Value)+AA893*$N893*SUMIF(Lists!$E$2:$E$133,'Quarterly Information'!$M893,Exchange_Value)+AA893*$P893*SUMIF(Lists!$E$2:$E$133,'Quarterly Information'!$O893,Exchange_Value)+AA893*$R893*SUMIF(Lists!$E$2:$E$133,'Quarterly Information'!$Q893,Exchange_Value)+AA893*$T893*SUMIF(Lists!$E$2:$E$133,'Quarterly Information'!$S893,Exchange_Value))/1000,AA893*SUMIF(Lists!$E$2:$E$133,$I893,Exchange_Value)/1000),1)</f>
        <v>0</v>
      </c>
      <c r="CE893" s="218">
        <f>ROUND(IF($I893="Other HFC Blend",(AB893*$L893*SUMIF(Lists!$E$2:$E$133,'Quarterly Information'!$K893,Exchange_Value)+AB893*$N893*SUMIF(Lists!$E$2:$E$133,'Quarterly Information'!$M893,Exchange_Value)+AB893*$P893*SUMIF(Lists!$E$2:$E$133,'Quarterly Information'!$O893,Exchange_Value)+AB893*$R893*SUMIF(Lists!$E$2:$E$133,'Quarterly Information'!$Q893,Exchange_Value)+AB893*$T893*SUMIF(Lists!$E$2:$E$133,'Quarterly Information'!$S893,Exchange_Value))/1000,AB893*SUMIF(Lists!$E$2:$E$133,$I893,Exchange_Value)/1000),1)</f>
        <v>0</v>
      </c>
      <c r="CF893" s="218">
        <f>ROUND(IF($I893="Other HFC Blend",(AC893*$L893*SUMIF(Lists!$E$2:$E$133,'Quarterly Information'!$K893,Exchange_Value)+AC893*$N893*SUMIF(Lists!$E$2:$E$133,'Quarterly Information'!$M893,Exchange_Value)+AC893*$P893*SUMIF(Lists!$E$2:$E$133,'Quarterly Information'!$O893,Exchange_Value)+AC893*$R893*SUMIF(Lists!$E$2:$E$133,'Quarterly Information'!$Q893,Exchange_Value)+AC893*$T893*SUMIF(Lists!$E$2:$E$133,'Quarterly Information'!$S893,Exchange_Value))/1000,AC893*SUMIF(Lists!$E$2:$E$133,$I893,Exchange_Value)/1000),1)</f>
        <v>0</v>
      </c>
      <c r="CG893" s="218">
        <f>ROUND(IF($I893="Other HFC Blend",(AD893*$L893*SUMIF(Lists!$E$2:$E$133,'Quarterly Information'!$K893,Exchange_Value)+AD893*$N893*SUMIF(Lists!$E$2:$E$133,'Quarterly Information'!$M893,Exchange_Value)+AD893*$P893*SUMIF(Lists!$E$2:$E$133,'Quarterly Information'!$O893,Exchange_Value)+AD893*$R893*SUMIF(Lists!$E$2:$E$133,'Quarterly Information'!$Q893,Exchange_Value)+AD893*$T893*SUMIF(Lists!$E$2:$E$133,'Quarterly Information'!$S893,Exchange_Value))/1000,AD893*SUMIF(Lists!$E$2:$E$133,$I893,Exchange_Value)/1000),1)</f>
        <v>0</v>
      </c>
      <c r="CH893" s="218">
        <f>ROUND(IF($I893="Other HFC Blend",(AE893*$L893*SUMIF(Lists!$E$2:$E$133,'Quarterly Information'!$K893,Exchange_Value)+AE893*$N893*SUMIF(Lists!$E$2:$E$133,'Quarterly Information'!$M893,Exchange_Value)+AE893*$P893*SUMIF(Lists!$E$2:$E$133,'Quarterly Information'!$O893,Exchange_Value)+AE893*$R893*SUMIF(Lists!$E$2:$E$133,'Quarterly Information'!$Q893,Exchange_Value)+AE893*$T893*SUMIF(Lists!$E$2:$E$133,'Quarterly Information'!$S893,Exchange_Value))/1000,AE893*SUMIF(Lists!$E$2:$E$133,$I893,Exchange_Value)/1000),1)</f>
        <v>0</v>
      </c>
      <c r="CI893" s="218">
        <f>ROUND(IF($I893="Other HFC Blend",(AF893*$L893*SUMIF(Lists!$E$2:$E$133,'Quarterly Information'!$K893,Exchange_Value)+AF893*$N893*SUMIF(Lists!$E$2:$E$133,'Quarterly Information'!$M893,Exchange_Value)+AF893*$P893*SUMIF(Lists!$E$2:$E$133,'Quarterly Information'!$O893,Exchange_Value)+AF893*$R893*SUMIF(Lists!$E$2:$E$133,'Quarterly Information'!$Q893,Exchange_Value)+AF893*$T893*SUMIF(Lists!$E$2:$E$133,'Quarterly Information'!$S893,Exchange_Value))/1000,AF893*SUMIF(Lists!$E$2:$E$133,$I893,Exchange_Value)/1000),1)</f>
        <v>0</v>
      </c>
    </row>
    <row r="894" spans="1:87" ht="14" x14ac:dyDescent="0.25">
      <c r="A894" s="39">
        <v>852</v>
      </c>
      <c r="B894" s="90" t="str">
        <f t="shared" si="600"/>
        <v/>
      </c>
      <c r="C894" s="159"/>
      <c r="D894" s="91"/>
      <c r="E894" s="174"/>
      <c r="F894" s="92"/>
      <c r="G894" s="93"/>
      <c r="H894" s="94"/>
      <c r="I894" s="92"/>
      <c r="J894" s="200"/>
      <c r="K894" s="210"/>
      <c r="L894" s="95"/>
      <c r="M894" s="92"/>
      <c r="N894" s="95"/>
      <c r="O894" s="92"/>
      <c r="P894" s="95"/>
      <c r="Q894" s="128"/>
      <c r="R894" s="95"/>
      <c r="S894" s="128"/>
      <c r="T894" s="211"/>
      <c r="U894" s="203"/>
      <c r="V894" s="92"/>
      <c r="W894" s="96"/>
      <c r="X894" s="92"/>
      <c r="Y894" s="220"/>
      <c r="Z894" s="226"/>
      <c r="AA894" s="165"/>
      <c r="AB894" s="165"/>
      <c r="AC894" s="165"/>
      <c r="AD894" s="165"/>
      <c r="AE894" s="165"/>
      <c r="AF894" s="168"/>
      <c r="AG894"/>
      <c r="AH894" s="107">
        <f t="shared" si="602"/>
        <v>0</v>
      </c>
      <c r="AI894" s="107">
        <f t="shared" si="603"/>
        <v>0</v>
      </c>
      <c r="AJ894" s="107">
        <f t="shared" si="604"/>
        <v>0</v>
      </c>
      <c r="AK894" s="107">
        <f t="shared" si="605"/>
        <v>0</v>
      </c>
      <c r="AL894" s="107">
        <f t="shared" si="606"/>
        <v>0</v>
      </c>
      <c r="AM894" s="107">
        <f t="shared" si="601"/>
        <v>0</v>
      </c>
      <c r="AO894" s="161" t="e">
        <f t="shared" si="607"/>
        <v>#DIV/0!</v>
      </c>
      <c r="AP894" s="161" t="e">
        <f t="shared" si="608"/>
        <v>#DIV/0!</v>
      </c>
      <c r="AQ894" s="161" t="e">
        <f t="shared" si="609"/>
        <v>#DIV/0!</v>
      </c>
      <c r="AR894" s="161" t="e">
        <f t="shared" si="610"/>
        <v>#DIV/0!</v>
      </c>
      <c r="AS894" s="161" t="e">
        <f t="shared" si="611"/>
        <v>#DIV/0!</v>
      </c>
      <c r="AT894" s="107">
        <f t="shared" si="612"/>
        <v>0</v>
      </c>
      <c r="AU894" s="161" t="e">
        <f t="shared" si="613"/>
        <v>#DIV/0!</v>
      </c>
      <c r="AV894" s="161" t="e">
        <f t="shared" si="614"/>
        <v>#DIV/0!</v>
      </c>
      <c r="AW894" s="161" t="e">
        <f t="shared" si="615"/>
        <v>#DIV/0!</v>
      </c>
      <c r="AX894" s="161" t="e">
        <f t="shared" si="616"/>
        <v>#DIV/0!</v>
      </c>
      <c r="AY894" s="161" t="e">
        <f t="shared" si="617"/>
        <v>#DIV/0!</v>
      </c>
      <c r="AZ894" s="107">
        <f t="shared" si="618"/>
        <v>0</v>
      </c>
      <c r="BA894" s="161" t="e">
        <f t="shared" si="619"/>
        <v>#DIV/0!</v>
      </c>
      <c r="BB894" s="161" t="e">
        <f t="shared" si="620"/>
        <v>#DIV/0!</v>
      </c>
      <c r="BC894" s="161" t="e">
        <f t="shared" si="621"/>
        <v>#DIV/0!</v>
      </c>
      <c r="BD894" s="161" t="e">
        <f t="shared" si="622"/>
        <v>#DIV/0!</v>
      </c>
      <c r="BE894" s="161" t="e">
        <f t="shared" si="623"/>
        <v>#DIV/0!</v>
      </c>
      <c r="BF894" s="107">
        <f t="shared" si="624"/>
        <v>0</v>
      </c>
      <c r="BG894" s="161" t="e">
        <f t="shared" si="625"/>
        <v>#DIV/0!</v>
      </c>
      <c r="BH894" s="161" t="e">
        <f t="shared" si="626"/>
        <v>#DIV/0!</v>
      </c>
      <c r="BI894" s="161" t="e">
        <f t="shared" si="627"/>
        <v>#DIV/0!</v>
      </c>
      <c r="BJ894" s="161" t="e">
        <f t="shared" si="628"/>
        <v>#DIV/0!</v>
      </c>
      <c r="BK894" s="161" t="e">
        <f t="shared" si="629"/>
        <v>#DIV/0!</v>
      </c>
      <c r="BL894" s="107">
        <f t="shared" si="630"/>
        <v>0</v>
      </c>
      <c r="BM894" s="161" t="e">
        <f t="shared" si="631"/>
        <v>#DIV/0!</v>
      </c>
      <c r="BN894" s="161" t="e">
        <f t="shared" si="632"/>
        <v>#DIV/0!</v>
      </c>
      <c r="BO894" s="161" t="e">
        <f t="shared" si="633"/>
        <v>#DIV/0!</v>
      </c>
      <c r="BP894" s="161" t="e">
        <f t="shared" si="634"/>
        <v>#DIV/0!</v>
      </c>
      <c r="BQ894" s="161" t="e">
        <f t="shared" si="635"/>
        <v>#DIV/0!</v>
      </c>
      <c r="BR894" s="107">
        <f t="shared" si="636"/>
        <v>0</v>
      </c>
      <c r="BS894" s="161" t="e">
        <f t="shared" si="637"/>
        <v>#DIV/0!</v>
      </c>
      <c r="BT894" s="161" t="e">
        <f t="shared" si="638"/>
        <v>#DIV/0!</v>
      </c>
      <c r="BU894" s="161" t="e">
        <f t="shared" si="639"/>
        <v>#DIV/0!</v>
      </c>
      <c r="BV894" s="161" t="e">
        <f t="shared" si="640"/>
        <v>#DIV/0!</v>
      </c>
      <c r="BW894" s="161" t="e">
        <f t="shared" si="641"/>
        <v>#DIV/0!</v>
      </c>
      <c r="BX894" s="107">
        <f t="shared" si="642"/>
        <v>0</v>
      </c>
      <c r="BZ894" s="40" t="e">
        <f>VLOOKUP(I894,Lists!$D$2:$D$19,1,FALSE)</f>
        <v>#N/A</v>
      </c>
      <c r="CA894" s="40" t="e">
        <f>VLOOKUP($I894,Blends!$B$2:$B$115,1,FALSE)</f>
        <v>#N/A</v>
      </c>
      <c r="CC894" s="218">
        <f>ROUND(IF($I894="Other HFC Blend",(Z894*$L894*SUMIF(Lists!$E$2:$E$133,'Quarterly Information'!$K894,Exchange_Value)+Z894*$N894*SUMIF(Lists!$E$2:$E$133,'Quarterly Information'!$M894,Exchange_Value)+Z894*$P894*SUMIF(Lists!$E$2:$E$133,'Quarterly Information'!$O894,Exchange_Value)+Z894*$R894*SUMIF(Lists!$E$2:$E$133,'Quarterly Information'!$Q894,Exchange_Value)+Z894*$T894*SUMIF(Lists!$E$2:$E$133,'Quarterly Information'!$S894,Exchange_Value))/1000,Z894*SUMIF(Lists!$E$2:$E$133,$I894,Exchange_Value)/1000),1)</f>
        <v>0</v>
      </c>
      <c r="CD894" s="218">
        <f>ROUND(IF($I894="Other HFC Blend",(AA894*$L894*SUMIF(Lists!$E$2:$E$133,'Quarterly Information'!$K894,Exchange_Value)+AA894*$N894*SUMIF(Lists!$E$2:$E$133,'Quarterly Information'!$M894,Exchange_Value)+AA894*$P894*SUMIF(Lists!$E$2:$E$133,'Quarterly Information'!$O894,Exchange_Value)+AA894*$R894*SUMIF(Lists!$E$2:$E$133,'Quarterly Information'!$Q894,Exchange_Value)+AA894*$T894*SUMIF(Lists!$E$2:$E$133,'Quarterly Information'!$S894,Exchange_Value))/1000,AA894*SUMIF(Lists!$E$2:$E$133,$I894,Exchange_Value)/1000),1)</f>
        <v>0</v>
      </c>
      <c r="CE894" s="218">
        <f>ROUND(IF($I894="Other HFC Blend",(AB894*$L894*SUMIF(Lists!$E$2:$E$133,'Quarterly Information'!$K894,Exchange_Value)+AB894*$N894*SUMIF(Lists!$E$2:$E$133,'Quarterly Information'!$M894,Exchange_Value)+AB894*$P894*SUMIF(Lists!$E$2:$E$133,'Quarterly Information'!$O894,Exchange_Value)+AB894*$R894*SUMIF(Lists!$E$2:$E$133,'Quarterly Information'!$Q894,Exchange_Value)+AB894*$T894*SUMIF(Lists!$E$2:$E$133,'Quarterly Information'!$S894,Exchange_Value))/1000,AB894*SUMIF(Lists!$E$2:$E$133,$I894,Exchange_Value)/1000),1)</f>
        <v>0</v>
      </c>
      <c r="CF894" s="218">
        <f>ROUND(IF($I894="Other HFC Blend",(AC894*$L894*SUMIF(Lists!$E$2:$E$133,'Quarterly Information'!$K894,Exchange_Value)+AC894*$N894*SUMIF(Lists!$E$2:$E$133,'Quarterly Information'!$M894,Exchange_Value)+AC894*$P894*SUMIF(Lists!$E$2:$E$133,'Quarterly Information'!$O894,Exchange_Value)+AC894*$R894*SUMIF(Lists!$E$2:$E$133,'Quarterly Information'!$Q894,Exchange_Value)+AC894*$T894*SUMIF(Lists!$E$2:$E$133,'Quarterly Information'!$S894,Exchange_Value))/1000,AC894*SUMIF(Lists!$E$2:$E$133,$I894,Exchange_Value)/1000),1)</f>
        <v>0</v>
      </c>
      <c r="CG894" s="218">
        <f>ROUND(IF($I894="Other HFC Blend",(AD894*$L894*SUMIF(Lists!$E$2:$E$133,'Quarterly Information'!$K894,Exchange_Value)+AD894*$N894*SUMIF(Lists!$E$2:$E$133,'Quarterly Information'!$M894,Exchange_Value)+AD894*$P894*SUMIF(Lists!$E$2:$E$133,'Quarterly Information'!$O894,Exchange_Value)+AD894*$R894*SUMIF(Lists!$E$2:$E$133,'Quarterly Information'!$Q894,Exchange_Value)+AD894*$T894*SUMIF(Lists!$E$2:$E$133,'Quarterly Information'!$S894,Exchange_Value))/1000,AD894*SUMIF(Lists!$E$2:$E$133,$I894,Exchange_Value)/1000),1)</f>
        <v>0</v>
      </c>
      <c r="CH894" s="218">
        <f>ROUND(IF($I894="Other HFC Blend",(AE894*$L894*SUMIF(Lists!$E$2:$E$133,'Quarterly Information'!$K894,Exchange_Value)+AE894*$N894*SUMIF(Lists!$E$2:$E$133,'Quarterly Information'!$M894,Exchange_Value)+AE894*$P894*SUMIF(Lists!$E$2:$E$133,'Quarterly Information'!$O894,Exchange_Value)+AE894*$R894*SUMIF(Lists!$E$2:$E$133,'Quarterly Information'!$Q894,Exchange_Value)+AE894*$T894*SUMIF(Lists!$E$2:$E$133,'Quarterly Information'!$S894,Exchange_Value))/1000,AE894*SUMIF(Lists!$E$2:$E$133,$I894,Exchange_Value)/1000),1)</f>
        <v>0</v>
      </c>
      <c r="CI894" s="218">
        <f>ROUND(IF($I894="Other HFC Blend",(AF894*$L894*SUMIF(Lists!$E$2:$E$133,'Quarterly Information'!$K894,Exchange_Value)+AF894*$N894*SUMIF(Lists!$E$2:$E$133,'Quarterly Information'!$M894,Exchange_Value)+AF894*$P894*SUMIF(Lists!$E$2:$E$133,'Quarterly Information'!$O894,Exchange_Value)+AF894*$R894*SUMIF(Lists!$E$2:$E$133,'Quarterly Information'!$Q894,Exchange_Value)+AF894*$T894*SUMIF(Lists!$E$2:$E$133,'Quarterly Information'!$S894,Exchange_Value))/1000,AF894*SUMIF(Lists!$E$2:$E$133,$I894,Exchange_Value)/1000),1)</f>
        <v>0</v>
      </c>
    </row>
    <row r="895" spans="1:87" ht="14" x14ac:dyDescent="0.25">
      <c r="A895" s="39">
        <v>853</v>
      </c>
      <c r="B895" s="90" t="str">
        <f t="shared" si="600"/>
        <v/>
      </c>
      <c r="C895" s="159"/>
      <c r="D895" s="91"/>
      <c r="E895" s="174"/>
      <c r="F895" s="92"/>
      <c r="G895" s="93"/>
      <c r="H895" s="94"/>
      <c r="I895" s="92"/>
      <c r="J895" s="200"/>
      <c r="K895" s="210"/>
      <c r="L895" s="95"/>
      <c r="M895" s="92"/>
      <c r="N895" s="95"/>
      <c r="O895" s="92"/>
      <c r="P895" s="95"/>
      <c r="Q895" s="128"/>
      <c r="R895" s="95"/>
      <c r="S895" s="128"/>
      <c r="T895" s="211"/>
      <c r="U895" s="203"/>
      <c r="V895" s="92"/>
      <c r="W895" s="96"/>
      <c r="X895" s="92"/>
      <c r="Y895" s="220"/>
      <c r="Z895" s="226"/>
      <c r="AA895" s="165"/>
      <c r="AB895" s="165"/>
      <c r="AC895" s="165"/>
      <c r="AD895" s="165"/>
      <c r="AE895" s="165"/>
      <c r="AF895" s="168"/>
      <c r="AG895"/>
      <c r="AH895" s="107">
        <f t="shared" si="602"/>
        <v>0</v>
      </c>
      <c r="AI895" s="107">
        <f t="shared" si="603"/>
        <v>0</v>
      </c>
      <c r="AJ895" s="107">
        <f t="shared" si="604"/>
        <v>0</v>
      </c>
      <c r="AK895" s="107">
        <f t="shared" si="605"/>
        <v>0</v>
      </c>
      <c r="AL895" s="107">
        <f t="shared" si="606"/>
        <v>0</v>
      </c>
      <c r="AM895" s="107">
        <f t="shared" si="601"/>
        <v>0</v>
      </c>
      <c r="AO895" s="161" t="e">
        <f t="shared" si="607"/>
        <v>#DIV/0!</v>
      </c>
      <c r="AP895" s="161" t="e">
        <f t="shared" si="608"/>
        <v>#DIV/0!</v>
      </c>
      <c r="AQ895" s="161" t="e">
        <f t="shared" si="609"/>
        <v>#DIV/0!</v>
      </c>
      <c r="AR895" s="161" t="e">
        <f t="shared" si="610"/>
        <v>#DIV/0!</v>
      </c>
      <c r="AS895" s="161" t="e">
        <f t="shared" si="611"/>
        <v>#DIV/0!</v>
      </c>
      <c r="AT895" s="107">
        <f t="shared" si="612"/>
        <v>0</v>
      </c>
      <c r="AU895" s="161" t="e">
        <f t="shared" si="613"/>
        <v>#DIV/0!</v>
      </c>
      <c r="AV895" s="161" t="e">
        <f t="shared" si="614"/>
        <v>#DIV/0!</v>
      </c>
      <c r="AW895" s="161" t="e">
        <f t="shared" si="615"/>
        <v>#DIV/0!</v>
      </c>
      <c r="AX895" s="161" t="e">
        <f t="shared" si="616"/>
        <v>#DIV/0!</v>
      </c>
      <c r="AY895" s="161" t="e">
        <f t="shared" si="617"/>
        <v>#DIV/0!</v>
      </c>
      <c r="AZ895" s="107">
        <f t="shared" si="618"/>
        <v>0</v>
      </c>
      <c r="BA895" s="161" t="e">
        <f t="shared" si="619"/>
        <v>#DIV/0!</v>
      </c>
      <c r="BB895" s="161" t="e">
        <f t="shared" si="620"/>
        <v>#DIV/0!</v>
      </c>
      <c r="BC895" s="161" t="e">
        <f t="shared" si="621"/>
        <v>#DIV/0!</v>
      </c>
      <c r="BD895" s="161" t="e">
        <f t="shared" si="622"/>
        <v>#DIV/0!</v>
      </c>
      <c r="BE895" s="161" t="e">
        <f t="shared" si="623"/>
        <v>#DIV/0!</v>
      </c>
      <c r="BF895" s="107">
        <f t="shared" si="624"/>
        <v>0</v>
      </c>
      <c r="BG895" s="161" t="e">
        <f t="shared" si="625"/>
        <v>#DIV/0!</v>
      </c>
      <c r="BH895" s="161" t="e">
        <f t="shared" si="626"/>
        <v>#DIV/0!</v>
      </c>
      <c r="BI895" s="161" t="e">
        <f t="shared" si="627"/>
        <v>#DIV/0!</v>
      </c>
      <c r="BJ895" s="161" t="e">
        <f t="shared" si="628"/>
        <v>#DIV/0!</v>
      </c>
      <c r="BK895" s="161" t="e">
        <f t="shared" si="629"/>
        <v>#DIV/0!</v>
      </c>
      <c r="BL895" s="107">
        <f t="shared" si="630"/>
        <v>0</v>
      </c>
      <c r="BM895" s="161" t="e">
        <f t="shared" si="631"/>
        <v>#DIV/0!</v>
      </c>
      <c r="BN895" s="161" t="e">
        <f t="shared" si="632"/>
        <v>#DIV/0!</v>
      </c>
      <c r="BO895" s="161" t="e">
        <f t="shared" si="633"/>
        <v>#DIV/0!</v>
      </c>
      <c r="BP895" s="161" t="e">
        <f t="shared" si="634"/>
        <v>#DIV/0!</v>
      </c>
      <c r="BQ895" s="161" t="e">
        <f t="shared" si="635"/>
        <v>#DIV/0!</v>
      </c>
      <c r="BR895" s="107">
        <f t="shared" si="636"/>
        <v>0</v>
      </c>
      <c r="BS895" s="161" t="e">
        <f t="shared" si="637"/>
        <v>#DIV/0!</v>
      </c>
      <c r="BT895" s="161" t="e">
        <f t="shared" si="638"/>
        <v>#DIV/0!</v>
      </c>
      <c r="BU895" s="161" t="e">
        <f t="shared" si="639"/>
        <v>#DIV/0!</v>
      </c>
      <c r="BV895" s="161" t="e">
        <f t="shared" si="640"/>
        <v>#DIV/0!</v>
      </c>
      <c r="BW895" s="161" t="e">
        <f t="shared" si="641"/>
        <v>#DIV/0!</v>
      </c>
      <c r="BX895" s="107">
        <f t="shared" si="642"/>
        <v>0</v>
      </c>
      <c r="BZ895" s="40" t="e">
        <f>VLOOKUP(I895,Lists!$D$2:$D$19,1,FALSE)</f>
        <v>#N/A</v>
      </c>
      <c r="CA895" s="40" t="e">
        <f>VLOOKUP($I895,Blends!$B$2:$B$115,1,FALSE)</f>
        <v>#N/A</v>
      </c>
      <c r="CC895" s="218">
        <f>ROUND(IF($I895="Other HFC Blend",(Z895*$L895*SUMIF(Lists!$E$2:$E$133,'Quarterly Information'!$K895,Exchange_Value)+Z895*$N895*SUMIF(Lists!$E$2:$E$133,'Quarterly Information'!$M895,Exchange_Value)+Z895*$P895*SUMIF(Lists!$E$2:$E$133,'Quarterly Information'!$O895,Exchange_Value)+Z895*$R895*SUMIF(Lists!$E$2:$E$133,'Quarterly Information'!$Q895,Exchange_Value)+Z895*$T895*SUMIF(Lists!$E$2:$E$133,'Quarterly Information'!$S895,Exchange_Value))/1000,Z895*SUMIF(Lists!$E$2:$E$133,$I895,Exchange_Value)/1000),1)</f>
        <v>0</v>
      </c>
      <c r="CD895" s="218">
        <f>ROUND(IF($I895="Other HFC Blend",(AA895*$L895*SUMIF(Lists!$E$2:$E$133,'Quarterly Information'!$K895,Exchange_Value)+AA895*$N895*SUMIF(Lists!$E$2:$E$133,'Quarterly Information'!$M895,Exchange_Value)+AA895*$P895*SUMIF(Lists!$E$2:$E$133,'Quarterly Information'!$O895,Exchange_Value)+AA895*$R895*SUMIF(Lists!$E$2:$E$133,'Quarterly Information'!$Q895,Exchange_Value)+AA895*$T895*SUMIF(Lists!$E$2:$E$133,'Quarterly Information'!$S895,Exchange_Value))/1000,AA895*SUMIF(Lists!$E$2:$E$133,$I895,Exchange_Value)/1000),1)</f>
        <v>0</v>
      </c>
      <c r="CE895" s="218">
        <f>ROUND(IF($I895="Other HFC Blend",(AB895*$L895*SUMIF(Lists!$E$2:$E$133,'Quarterly Information'!$K895,Exchange_Value)+AB895*$N895*SUMIF(Lists!$E$2:$E$133,'Quarterly Information'!$M895,Exchange_Value)+AB895*$P895*SUMIF(Lists!$E$2:$E$133,'Quarterly Information'!$O895,Exchange_Value)+AB895*$R895*SUMIF(Lists!$E$2:$E$133,'Quarterly Information'!$Q895,Exchange_Value)+AB895*$T895*SUMIF(Lists!$E$2:$E$133,'Quarterly Information'!$S895,Exchange_Value))/1000,AB895*SUMIF(Lists!$E$2:$E$133,$I895,Exchange_Value)/1000),1)</f>
        <v>0</v>
      </c>
      <c r="CF895" s="218">
        <f>ROUND(IF($I895="Other HFC Blend",(AC895*$L895*SUMIF(Lists!$E$2:$E$133,'Quarterly Information'!$K895,Exchange_Value)+AC895*$N895*SUMIF(Lists!$E$2:$E$133,'Quarterly Information'!$M895,Exchange_Value)+AC895*$P895*SUMIF(Lists!$E$2:$E$133,'Quarterly Information'!$O895,Exchange_Value)+AC895*$R895*SUMIF(Lists!$E$2:$E$133,'Quarterly Information'!$Q895,Exchange_Value)+AC895*$T895*SUMIF(Lists!$E$2:$E$133,'Quarterly Information'!$S895,Exchange_Value))/1000,AC895*SUMIF(Lists!$E$2:$E$133,$I895,Exchange_Value)/1000),1)</f>
        <v>0</v>
      </c>
      <c r="CG895" s="218">
        <f>ROUND(IF($I895="Other HFC Blend",(AD895*$L895*SUMIF(Lists!$E$2:$E$133,'Quarterly Information'!$K895,Exchange_Value)+AD895*$N895*SUMIF(Lists!$E$2:$E$133,'Quarterly Information'!$M895,Exchange_Value)+AD895*$P895*SUMIF(Lists!$E$2:$E$133,'Quarterly Information'!$O895,Exchange_Value)+AD895*$R895*SUMIF(Lists!$E$2:$E$133,'Quarterly Information'!$Q895,Exchange_Value)+AD895*$T895*SUMIF(Lists!$E$2:$E$133,'Quarterly Information'!$S895,Exchange_Value))/1000,AD895*SUMIF(Lists!$E$2:$E$133,$I895,Exchange_Value)/1000),1)</f>
        <v>0</v>
      </c>
      <c r="CH895" s="218">
        <f>ROUND(IF($I895="Other HFC Blend",(AE895*$L895*SUMIF(Lists!$E$2:$E$133,'Quarterly Information'!$K895,Exchange_Value)+AE895*$N895*SUMIF(Lists!$E$2:$E$133,'Quarterly Information'!$M895,Exchange_Value)+AE895*$P895*SUMIF(Lists!$E$2:$E$133,'Quarterly Information'!$O895,Exchange_Value)+AE895*$R895*SUMIF(Lists!$E$2:$E$133,'Quarterly Information'!$Q895,Exchange_Value)+AE895*$T895*SUMIF(Lists!$E$2:$E$133,'Quarterly Information'!$S895,Exchange_Value))/1000,AE895*SUMIF(Lists!$E$2:$E$133,$I895,Exchange_Value)/1000),1)</f>
        <v>0</v>
      </c>
      <c r="CI895" s="218">
        <f>ROUND(IF($I895="Other HFC Blend",(AF895*$L895*SUMIF(Lists!$E$2:$E$133,'Quarterly Information'!$K895,Exchange_Value)+AF895*$N895*SUMIF(Lists!$E$2:$E$133,'Quarterly Information'!$M895,Exchange_Value)+AF895*$P895*SUMIF(Lists!$E$2:$E$133,'Quarterly Information'!$O895,Exchange_Value)+AF895*$R895*SUMIF(Lists!$E$2:$E$133,'Quarterly Information'!$Q895,Exchange_Value)+AF895*$T895*SUMIF(Lists!$E$2:$E$133,'Quarterly Information'!$S895,Exchange_Value))/1000,AF895*SUMIF(Lists!$E$2:$E$133,$I895,Exchange_Value)/1000),1)</f>
        <v>0</v>
      </c>
    </row>
    <row r="896" spans="1:87" ht="14" x14ac:dyDescent="0.25">
      <c r="A896" s="39">
        <v>854</v>
      </c>
      <c r="B896" s="90" t="str">
        <f t="shared" si="600"/>
        <v/>
      </c>
      <c r="C896" s="159"/>
      <c r="D896" s="91"/>
      <c r="E896" s="174"/>
      <c r="F896" s="92"/>
      <c r="G896" s="93"/>
      <c r="H896" s="94"/>
      <c r="I896" s="92"/>
      <c r="J896" s="200"/>
      <c r="K896" s="210"/>
      <c r="L896" s="95"/>
      <c r="M896" s="92"/>
      <c r="N896" s="95"/>
      <c r="O896" s="92"/>
      <c r="P896" s="95"/>
      <c r="Q896" s="128"/>
      <c r="R896" s="95"/>
      <c r="S896" s="128"/>
      <c r="T896" s="211"/>
      <c r="U896" s="203"/>
      <c r="V896" s="92"/>
      <c r="W896" s="96"/>
      <c r="X896" s="92"/>
      <c r="Y896" s="220"/>
      <c r="Z896" s="226"/>
      <c r="AA896" s="165"/>
      <c r="AB896" s="165"/>
      <c r="AC896" s="165"/>
      <c r="AD896" s="165"/>
      <c r="AE896" s="165"/>
      <c r="AF896" s="168"/>
      <c r="AG896"/>
      <c r="AH896" s="107">
        <f t="shared" si="602"/>
        <v>0</v>
      </c>
      <c r="AI896" s="107">
        <f t="shared" si="603"/>
        <v>0</v>
      </c>
      <c r="AJ896" s="107">
        <f t="shared" si="604"/>
        <v>0</v>
      </c>
      <c r="AK896" s="107">
        <f t="shared" si="605"/>
        <v>0</v>
      </c>
      <c r="AL896" s="107">
        <f t="shared" si="606"/>
        <v>0</v>
      </c>
      <c r="AM896" s="107">
        <f t="shared" si="601"/>
        <v>0</v>
      </c>
      <c r="AO896" s="161" t="e">
        <f t="shared" si="607"/>
        <v>#DIV/0!</v>
      </c>
      <c r="AP896" s="161" t="e">
        <f t="shared" si="608"/>
        <v>#DIV/0!</v>
      </c>
      <c r="AQ896" s="161" t="e">
        <f t="shared" si="609"/>
        <v>#DIV/0!</v>
      </c>
      <c r="AR896" s="161" t="e">
        <f t="shared" si="610"/>
        <v>#DIV/0!</v>
      </c>
      <c r="AS896" s="161" t="e">
        <f t="shared" si="611"/>
        <v>#DIV/0!</v>
      </c>
      <c r="AT896" s="107">
        <f t="shared" si="612"/>
        <v>0</v>
      </c>
      <c r="AU896" s="161" t="e">
        <f t="shared" si="613"/>
        <v>#DIV/0!</v>
      </c>
      <c r="AV896" s="161" t="e">
        <f t="shared" si="614"/>
        <v>#DIV/0!</v>
      </c>
      <c r="AW896" s="161" t="e">
        <f t="shared" si="615"/>
        <v>#DIV/0!</v>
      </c>
      <c r="AX896" s="161" t="e">
        <f t="shared" si="616"/>
        <v>#DIV/0!</v>
      </c>
      <c r="AY896" s="161" t="e">
        <f t="shared" si="617"/>
        <v>#DIV/0!</v>
      </c>
      <c r="AZ896" s="107">
        <f t="shared" si="618"/>
        <v>0</v>
      </c>
      <c r="BA896" s="161" t="e">
        <f t="shared" si="619"/>
        <v>#DIV/0!</v>
      </c>
      <c r="BB896" s="161" t="e">
        <f t="shared" si="620"/>
        <v>#DIV/0!</v>
      </c>
      <c r="BC896" s="161" t="e">
        <f t="shared" si="621"/>
        <v>#DIV/0!</v>
      </c>
      <c r="BD896" s="161" t="e">
        <f t="shared" si="622"/>
        <v>#DIV/0!</v>
      </c>
      <c r="BE896" s="161" t="e">
        <f t="shared" si="623"/>
        <v>#DIV/0!</v>
      </c>
      <c r="BF896" s="107">
        <f t="shared" si="624"/>
        <v>0</v>
      </c>
      <c r="BG896" s="161" t="e">
        <f t="shared" si="625"/>
        <v>#DIV/0!</v>
      </c>
      <c r="BH896" s="161" t="e">
        <f t="shared" si="626"/>
        <v>#DIV/0!</v>
      </c>
      <c r="BI896" s="161" t="e">
        <f t="shared" si="627"/>
        <v>#DIV/0!</v>
      </c>
      <c r="BJ896" s="161" t="e">
        <f t="shared" si="628"/>
        <v>#DIV/0!</v>
      </c>
      <c r="BK896" s="161" t="e">
        <f t="shared" si="629"/>
        <v>#DIV/0!</v>
      </c>
      <c r="BL896" s="107">
        <f t="shared" si="630"/>
        <v>0</v>
      </c>
      <c r="BM896" s="161" t="e">
        <f t="shared" si="631"/>
        <v>#DIV/0!</v>
      </c>
      <c r="BN896" s="161" t="e">
        <f t="shared" si="632"/>
        <v>#DIV/0!</v>
      </c>
      <c r="BO896" s="161" t="e">
        <f t="shared" si="633"/>
        <v>#DIV/0!</v>
      </c>
      <c r="BP896" s="161" t="e">
        <f t="shared" si="634"/>
        <v>#DIV/0!</v>
      </c>
      <c r="BQ896" s="161" t="e">
        <f t="shared" si="635"/>
        <v>#DIV/0!</v>
      </c>
      <c r="BR896" s="107">
        <f t="shared" si="636"/>
        <v>0</v>
      </c>
      <c r="BS896" s="161" t="e">
        <f t="shared" si="637"/>
        <v>#DIV/0!</v>
      </c>
      <c r="BT896" s="161" t="e">
        <f t="shared" si="638"/>
        <v>#DIV/0!</v>
      </c>
      <c r="BU896" s="161" t="e">
        <f t="shared" si="639"/>
        <v>#DIV/0!</v>
      </c>
      <c r="BV896" s="161" t="e">
        <f t="shared" si="640"/>
        <v>#DIV/0!</v>
      </c>
      <c r="BW896" s="161" t="e">
        <f t="shared" si="641"/>
        <v>#DIV/0!</v>
      </c>
      <c r="BX896" s="107">
        <f t="shared" si="642"/>
        <v>0</v>
      </c>
      <c r="BZ896" s="40" t="e">
        <f>VLOOKUP(I896,Lists!$D$2:$D$19,1,FALSE)</f>
        <v>#N/A</v>
      </c>
      <c r="CA896" s="40" t="e">
        <f>VLOOKUP($I896,Blends!$B$2:$B$115,1,FALSE)</f>
        <v>#N/A</v>
      </c>
      <c r="CC896" s="218">
        <f>ROUND(IF($I896="Other HFC Blend",(Z896*$L896*SUMIF(Lists!$E$2:$E$133,'Quarterly Information'!$K896,Exchange_Value)+Z896*$N896*SUMIF(Lists!$E$2:$E$133,'Quarterly Information'!$M896,Exchange_Value)+Z896*$P896*SUMIF(Lists!$E$2:$E$133,'Quarterly Information'!$O896,Exchange_Value)+Z896*$R896*SUMIF(Lists!$E$2:$E$133,'Quarterly Information'!$Q896,Exchange_Value)+Z896*$T896*SUMIF(Lists!$E$2:$E$133,'Quarterly Information'!$S896,Exchange_Value))/1000,Z896*SUMIF(Lists!$E$2:$E$133,$I896,Exchange_Value)/1000),1)</f>
        <v>0</v>
      </c>
      <c r="CD896" s="218">
        <f>ROUND(IF($I896="Other HFC Blend",(AA896*$L896*SUMIF(Lists!$E$2:$E$133,'Quarterly Information'!$K896,Exchange_Value)+AA896*$N896*SUMIF(Lists!$E$2:$E$133,'Quarterly Information'!$M896,Exchange_Value)+AA896*$P896*SUMIF(Lists!$E$2:$E$133,'Quarterly Information'!$O896,Exchange_Value)+AA896*$R896*SUMIF(Lists!$E$2:$E$133,'Quarterly Information'!$Q896,Exchange_Value)+AA896*$T896*SUMIF(Lists!$E$2:$E$133,'Quarterly Information'!$S896,Exchange_Value))/1000,AA896*SUMIF(Lists!$E$2:$E$133,$I896,Exchange_Value)/1000),1)</f>
        <v>0</v>
      </c>
      <c r="CE896" s="218">
        <f>ROUND(IF($I896="Other HFC Blend",(AB896*$L896*SUMIF(Lists!$E$2:$E$133,'Quarterly Information'!$K896,Exchange_Value)+AB896*$N896*SUMIF(Lists!$E$2:$E$133,'Quarterly Information'!$M896,Exchange_Value)+AB896*$P896*SUMIF(Lists!$E$2:$E$133,'Quarterly Information'!$O896,Exchange_Value)+AB896*$R896*SUMIF(Lists!$E$2:$E$133,'Quarterly Information'!$Q896,Exchange_Value)+AB896*$T896*SUMIF(Lists!$E$2:$E$133,'Quarterly Information'!$S896,Exchange_Value))/1000,AB896*SUMIF(Lists!$E$2:$E$133,$I896,Exchange_Value)/1000),1)</f>
        <v>0</v>
      </c>
      <c r="CF896" s="218">
        <f>ROUND(IF($I896="Other HFC Blend",(AC896*$L896*SUMIF(Lists!$E$2:$E$133,'Quarterly Information'!$K896,Exchange_Value)+AC896*$N896*SUMIF(Lists!$E$2:$E$133,'Quarterly Information'!$M896,Exchange_Value)+AC896*$P896*SUMIF(Lists!$E$2:$E$133,'Quarterly Information'!$O896,Exchange_Value)+AC896*$R896*SUMIF(Lists!$E$2:$E$133,'Quarterly Information'!$Q896,Exchange_Value)+AC896*$T896*SUMIF(Lists!$E$2:$E$133,'Quarterly Information'!$S896,Exchange_Value))/1000,AC896*SUMIF(Lists!$E$2:$E$133,$I896,Exchange_Value)/1000),1)</f>
        <v>0</v>
      </c>
      <c r="CG896" s="218">
        <f>ROUND(IF($I896="Other HFC Blend",(AD896*$L896*SUMIF(Lists!$E$2:$E$133,'Quarterly Information'!$K896,Exchange_Value)+AD896*$N896*SUMIF(Lists!$E$2:$E$133,'Quarterly Information'!$M896,Exchange_Value)+AD896*$P896*SUMIF(Lists!$E$2:$E$133,'Quarterly Information'!$O896,Exchange_Value)+AD896*$R896*SUMIF(Lists!$E$2:$E$133,'Quarterly Information'!$Q896,Exchange_Value)+AD896*$T896*SUMIF(Lists!$E$2:$E$133,'Quarterly Information'!$S896,Exchange_Value))/1000,AD896*SUMIF(Lists!$E$2:$E$133,$I896,Exchange_Value)/1000),1)</f>
        <v>0</v>
      </c>
      <c r="CH896" s="218">
        <f>ROUND(IF($I896="Other HFC Blend",(AE896*$L896*SUMIF(Lists!$E$2:$E$133,'Quarterly Information'!$K896,Exchange_Value)+AE896*$N896*SUMIF(Lists!$E$2:$E$133,'Quarterly Information'!$M896,Exchange_Value)+AE896*$P896*SUMIF(Lists!$E$2:$E$133,'Quarterly Information'!$O896,Exchange_Value)+AE896*$R896*SUMIF(Lists!$E$2:$E$133,'Quarterly Information'!$Q896,Exchange_Value)+AE896*$T896*SUMIF(Lists!$E$2:$E$133,'Quarterly Information'!$S896,Exchange_Value))/1000,AE896*SUMIF(Lists!$E$2:$E$133,$I896,Exchange_Value)/1000),1)</f>
        <v>0</v>
      </c>
      <c r="CI896" s="218">
        <f>ROUND(IF($I896="Other HFC Blend",(AF896*$L896*SUMIF(Lists!$E$2:$E$133,'Quarterly Information'!$K896,Exchange_Value)+AF896*$N896*SUMIF(Lists!$E$2:$E$133,'Quarterly Information'!$M896,Exchange_Value)+AF896*$P896*SUMIF(Lists!$E$2:$E$133,'Quarterly Information'!$O896,Exchange_Value)+AF896*$R896*SUMIF(Lists!$E$2:$E$133,'Quarterly Information'!$Q896,Exchange_Value)+AF896*$T896*SUMIF(Lists!$E$2:$E$133,'Quarterly Information'!$S896,Exchange_Value))/1000,AF896*SUMIF(Lists!$E$2:$E$133,$I896,Exchange_Value)/1000),1)</f>
        <v>0</v>
      </c>
    </row>
    <row r="897" spans="1:87" ht="14" x14ac:dyDescent="0.25">
      <c r="A897" s="39">
        <v>855</v>
      </c>
      <c r="B897" s="90" t="str">
        <f t="shared" si="600"/>
        <v/>
      </c>
      <c r="C897" s="159"/>
      <c r="D897" s="91"/>
      <c r="E897" s="174"/>
      <c r="F897" s="92"/>
      <c r="G897" s="93"/>
      <c r="H897" s="94"/>
      <c r="I897" s="92"/>
      <c r="J897" s="200"/>
      <c r="K897" s="210"/>
      <c r="L897" s="95"/>
      <c r="M897" s="92"/>
      <c r="N897" s="95"/>
      <c r="O897" s="92"/>
      <c r="P897" s="95"/>
      <c r="Q897" s="128"/>
      <c r="R897" s="95"/>
      <c r="S897" s="128"/>
      <c r="T897" s="211"/>
      <c r="U897" s="203"/>
      <c r="V897" s="92"/>
      <c r="W897" s="96"/>
      <c r="X897" s="92"/>
      <c r="Y897" s="220"/>
      <c r="Z897" s="226"/>
      <c r="AA897" s="165"/>
      <c r="AB897" s="165"/>
      <c r="AC897" s="165"/>
      <c r="AD897" s="165"/>
      <c r="AE897" s="165"/>
      <c r="AF897" s="168"/>
      <c r="AG897"/>
      <c r="AH897" s="107">
        <f t="shared" si="602"/>
        <v>0</v>
      </c>
      <c r="AI897" s="107">
        <f t="shared" si="603"/>
        <v>0</v>
      </c>
      <c r="AJ897" s="107">
        <f t="shared" si="604"/>
        <v>0</v>
      </c>
      <c r="AK897" s="107">
        <f t="shared" si="605"/>
        <v>0</v>
      </c>
      <c r="AL897" s="107">
        <f t="shared" si="606"/>
        <v>0</v>
      </c>
      <c r="AM897" s="107">
        <f t="shared" si="601"/>
        <v>0</v>
      </c>
      <c r="AO897" s="161" t="e">
        <f t="shared" si="607"/>
        <v>#DIV/0!</v>
      </c>
      <c r="AP897" s="161" t="e">
        <f t="shared" si="608"/>
        <v>#DIV/0!</v>
      </c>
      <c r="AQ897" s="161" t="e">
        <f t="shared" si="609"/>
        <v>#DIV/0!</v>
      </c>
      <c r="AR897" s="161" t="e">
        <f t="shared" si="610"/>
        <v>#DIV/0!</v>
      </c>
      <c r="AS897" s="161" t="e">
        <f t="shared" si="611"/>
        <v>#DIV/0!</v>
      </c>
      <c r="AT897" s="107">
        <f t="shared" si="612"/>
        <v>0</v>
      </c>
      <c r="AU897" s="161" t="e">
        <f t="shared" si="613"/>
        <v>#DIV/0!</v>
      </c>
      <c r="AV897" s="161" t="e">
        <f t="shared" si="614"/>
        <v>#DIV/0!</v>
      </c>
      <c r="AW897" s="161" t="e">
        <f t="shared" si="615"/>
        <v>#DIV/0!</v>
      </c>
      <c r="AX897" s="161" t="e">
        <f t="shared" si="616"/>
        <v>#DIV/0!</v>
      </c>
      <c r="AY897" s="161" t="e">
        <f t="shared" si="617"/>
        <v>#DIV/0!</v>
      </c>
      <c r="AZ897" s="107">
        <f t="shared" si="618"/>
        <v>0</v>
      </c>
      <c r="BA897" s="161" t="e">
        <f t="shared" si="619"/>
        <v>#DIV/0!</v>
      </c>
      <c r="BB897" s="161" t="e">
        <f t="shared" si="620"/>
        <v>#DIV/0!</v>
      </c>
      <c r="BC897" s="161" t="e">
        <f t="shared" si="621"/>
        <v>#DIV/0!</v>
      </c>
      <c r="BD897" s="161" t="e">
        <f t="shared" si="622"/>
        <v>#DIV/0!</v>
      </c>
      <c r="BE897" s="161" t="e">
        <f t="shared" si="623"/>
        <v>#DIV/0!</v>
      </c>
      <c r="BF897" s="107">
        <f t="shared" si="624"/>
        <v>0</v>
      </c>
      <c r="BG897" s="161" t="e">
        <f t="shared" si="625"/>
        <v>#DIV/0!</v>
      </c>
      <c r="BH897" s="161" t="e">
        <f t="shared" si="626"/>
        <v>#DIV/0!</v>
      </c>
      <c r="BI897" s="161" t="e">
        <f t="shared" si="627"/>
        <v>#DIV/0!</v>
      </c>
      <c r="BJ897" s="161" t="e">
        <f t="shared" si="628"/>
        <v>#DIV/0!</v>
      </c>
      <c r="BK897" s="161" t="e">
        <f t="shared" si="629"/>
        <v>#DIV/0!</v>
      </c>
      <c r="BL897" s="107">
        <f t="shared" si="630"/>
        <v>0</v>
      </c>
      <c r="BM897" s="161" t="e">
        <f t="shared" si="631"/>
        <v>#DIV/0!</v>
      </c>
      <c r="BN897" s="161" t="e">
        <f t="shared" si="632"/>
        <v>#DIV/0!</v>
      </c>
      <c r="BO897" s="161" t="e">
        <f t="shared" si="633"/>
        <v>#DIV/0!</v>
      </c>
      <c r="BP897" s="161" t="e">
        <f t="shared" si="634"/>
        <v>#DIV/0!</v>
      </c>
      <c r="BQ897" s="161" t="e">
        <f t="shared" si="635"/>
        <v>#DIV/0!</v>
      </c>
      <c r="BR897" s="107">
        <f t="shared" si="636"/>
        <v>0</v>
      </c>
      <c r="BS897" s="161" t="e">
        <f t="shared" si="637"/>
        <v>#DIV/0!</v>
      </c>
      <c r="BT897" s="161" t="e">
        <f t="shared" si="638"/>
        <v>#DIV/0!</v>
      </c>
      <c r="BU897" s="161" t="e">
        <f t="shared" si="639"/>
        <v>#DIV/0!</v>
      </c>
      <c r="BV897" s="161" t="e">
        <f t="shared" si="640"/>
        <v>#DIV/0!</v>
      </c>
      <c r="BW897" s="161" t="e">
        <f t="shared" si="641"/>
        <v>#DIV/0!</v>
      </c>
      <c r="BX897" s="107">
        <f t="shared" si="642"/>
        <v>0</v>
      </c>
      <c r="BZ897" s="40" t="e">
        <f>VLOOKUP(I897,Lists!$D$2:$D$19,1,FALSE)</f>
        <v>#N/A</v>
      </c>
      <c r="CA897" s="40" t="e">
        <f>VLOOKUP($I897,Blends!$B$2:$B$115,1,FALSE)</f>
        <v>#N/A</v>
      </c>
      <c r="CC897" s="218">
        <f>ROUND(IF($I897="Other HFC Blend",(Z897*$L897*SUMIF(Lists!$E$2:$E$133,'Quarterly Information'!$K897,Exchange_Value)+Z897*$N897*SUMIF(Lists!$E$2:$E$133,'Quarterly Information'!$M897,Exchange_Value)+Z897*$P897*SUMIF(Lists!$E$2:$E$133,'Quarterly Information'!$O897,Exchange_Value)+Z897*$R897*SUMIF(Lists!$E$2:$E$133,'Quarterly Information'!$Q897,Exchange_Value)+Z897*$T897*SUMIF(Lists!$E$2:$E$133,'Quarterly Information'!$S897,Exchange_Value))/1000,Z897*SUMIF(Lists!$E$2:$E$133,$I897,Exchange_Value)/1000),1)</f>
        <v>0</v>
      </c>
      <c r="CD897" s="218">
        <f>ROUND(IF($I897="Other HFC Blend",(AA897*$L897*SUMIF(Lists!$E$2:$E$133,'Quarterly Information'!$K897,Exchange_Value)+AA897*$N897*SUMIF(Lists!$E$2:$E$133,'Quarterly Information'!$M897,Exchange_Value)+AA897*$P897*SUMIF(Lists!$E$2:$E$133,'Quarterly Information'!$O897,Exchange_Value)+AA897*$R897*SUMIF(Lists!$E$2:$E$133,'Quarterly Information'!$Q897,Exchange_Value)+AA897*$T897*SUMIF(Lists!$E$2:$E$133,'Quarterly Information'!$S897,Exchange_Value))/1000,AA897*SUMIF(Lists!$E$2:$E$133,$I897,Exchange_Value)/1000),1)</f>
        <v>0</v>
      </c>
      <c r="CE897" s="218">
        <f>ROUND(IF($I897="Other HFC Blend",(AB897*$L897*SUMIF(Lists!$E$2:$E$133,'Quarterly Information'!$K897,Exchange_Value)+AB897*$N897*SUMIF(Lists!$E$2:$E$133,'Quarterly Information'!$M897,Exchange_Value)+AB897*$P897*SUMIF(Lists!$E$2:$E$133,'Quarterly Information'!$O897,Exchange_Value)+AB897*$R897*SUMIF(Lists!$E$2:$E$133,'Quarterly Information'!$Q897,Exchange_Value)+AB897*$T897*SUMIF(Lists!$E$2:$E$133,'Quarterly Information'!$S897,Exchange_Value))/1000,AB897*SUMIF(Lists!$E$2:$E$133,$I897,Exchange_Value)/1000),1)</f>
        <v>0</v>
      </c>
      <c r="CF897" s="218">
        <f>ROUND(IF($I897="Other HFC Blend",(AC897*$L897*SUMIF(Lists!$E$2:$E$133,'Quarterly Information'!$K897,Exchange_Value)+AC897*$N897*SUMIF(Lists!$E$2:$E$133,'Quarterly Information'!$M897,Exchange_Value)+AC897*$P897*SUMIF(Lists!$E$2:$E$133,'Quarterly Information'!$O897,Exchange_Value)+AC897*$R897*SUMIF(Lists!$E$2:$E$133,'Quarterly Information'!$Q897,Exchange_Value)+AC897*$T897*SUMIF(Lists!$E$2:$E$133,'Quarterly Information'!$S897,Exchange_Value))/1000,AC897*SUMIF(Lists!$E$2:$E$133,$I897,Exchange_Value)/1000),1)</f>
        <v>0</v>
      </c>
      <c r="CG897" s="218">
        <f>ROUND(IF($I897="Other HFC Blend",(AD897*$L897*SUMIF(Lists!$E$2:$E$133,'Quarterly Information'!$K897,Exchange_Value)+AD897*$N897*SUMIF(Lists!$E$2:$E$133,'Quarterly Information'!$M897,Exchange_Value)+AD897*$P897*SUMIF(Lists!$E$2:$E$133,'Quarterly Information'!$O897,Exchange_Value)+AD897*$R897*SUMIF(Lists!$E$2:$E$133,'Quarterly Information'!$Q897,Exchange_Value)+AD897*$T897*SUMIF(Lists!$E$2:$E$133,'Quarterly Information'!$S897,Exchange_Value))/1000,AD897*SUMIF(Lists!$E$2:$E$133,$I897,Exchange_Value)/1000),1)</f>
        <v>0</v>
      </c>
      <c r="CH897" s="218">
        <f>ROUND(IF($I897="Other HFC Blend",(AE897*$L897*SUMIF(Lists!$E$2:$E$133,'Quarterly Information'!$K897,Exchange_Value)+AE897*$N897*SUMIF(Lists!$E$2:$E$133,'Quarterly Information'!$M897,Exchange_Value)+AE897*$P897*SUMIF(Lists!$E$2:$E$133,'Quarterly Information'!$O897,Exchange_Value)+AE897*$R897*SUMIF(Lists!$E$2:$E$133,'Quarterly Information'!$Q897,Exchange_Value)+AE897*$T897*SUMIF(Lists!$E$2:$E$133,'Quarterly Information'!$S897,Exchange_Value))/1000,AE897*SUMIF(Lists!$E$2:$E$133,$I897,Exchange_Value)/1000),1)</f>
        <v>0</v>
      </c>
      <c r="CI897" s="218">
        <f>ROUND(IF($I897="Other HFC Blend",(AF897*$L897*SUMIF(Lists!$E$2:$E$133,'Quarterly Information'!$K897,Exchange_Value)+AF897*$N897*SUMIF(Lists!$E$2:$E$133,'Quarterly Information'!$M897,Exchange_Value)+AF897*$P897*SUMIF(Lists!$E$2:$E$133,'Quarterly Information'!$O897,Exchange_Value)+AF897*$R897*SUMIF(Lists!$E$2:$E$133,'Quarterly Information'!$Q897,Exchange_Value)+AF897*$T897*SUMIF(Lists!$E$2:$E$133,'Quarterly Information'!$S897,Exchange_Value))/1000,AF897*SUMIF(Lists!$E$2:$E$133,$I897,Exchange_Value)/1000),1)</f>
        <v>0</v>
      </c>
    </row>
    <row r="898" spans="1:87" ht="14" x14ac:dyDescent="0.25">
      <c r="A898" s="39">
        <v>856</v>
      </c>
      <c r="B898" s="90" t="str">
        <f t="shared" si="600"/>
        <v/>
      </c>
      <c r="C898" s="159"/>
      <c r="D898" s="91"/>
      <c r="E898" s="174"/>
      <c r="F898" s="92"/>
      <c r="G898" s="93"/>
      <c r="H898" s="94"/>
      <c r="I898" s="92"/>
      <c r="J898" s="200"/>
      <c r="K898" s="210"/>
      <c r="L898" s="95"/>
      <c r="M898" s="92"/>
      <c r="N898" s="95"/>
      <c r="O898" s="92"/>
      <c r="P898" s="95"/>
      <c r="Q898" s="128"/>
      <c r="R898" s="95"/>
      <c r="S898" s="128"/>
      <c r="T898" s="211"/>
      <c r="U898" s="203"/>
      <c r="V898" s="92"/>
      <c r="W898" s="96"/>
      <c r="X898" s="92"/>
      <c r="Y898" s="220"/>
      <c r="Z898" s="226"/>
      <c r="AA898" s="165"/>
      <c r="AB898" s="165"/>
      <c r="AC898" s="165"/>
      <c r="AD898" s="165"/>
      <c r="AE898" s="165"/>
      <c r="AF898" s="168"/>
      <c r="AG898"/>
      <c r="AH898" s="107">
        <f t="shared" si="602"/>
        <v>0</v>
      </c>
      <c r="AI898" s="107">
        <f t="shared" si="603"/>
        <v>0</v>
      </c>
      <c r="AJ898" s="107">
        <f t="shared" si="604"/>
        <v>0</v>
      </c>
      <c r="AK898" s="107">
        <f t="shared" si="605"/>
        <v>0</v>
      </c>
      <c r="AL898" s="107">
        <f t="shared" si="606"/>
        <v>0</v>
      </c>
      <c r="AM898" s="107">
        <f t="shared" si="601"/>
        <v>0</v>
      </c>
      <c r="AO898" s="161" t="e">
        <f t="shared" si="607"/>
        <v>#DIV/0!</v>
      </c>
      <c r="AP898" s="161" t="e">
        <f t="shared" si="608"/>
        <v>#DIV/0!</v>
      </c>
      <c r="AQ898" s="161" t="e">
        <f t="shared" si="609"/>
        <v>#DIV/0!</v>
      </c>
      <c r="AR898" s="161" t="e">
        <f t="shared" si="610"/>
        <v>#DIV/0!</v>
      </c>
      <c r="AS898" s="161" t="e">
        <f t="shared" si="611"/>
        <v>#DIV/0!</v>
      </c>
      <c r="AT898" s="107">
        <f t="shared" si="612"/>
        <v>0</v>
      </c>
      <c r="AU898" s="161" t="e">
        <f t="shared" si="613"/>
        <v>#DIV/0!</v>
      </c>
      <c r="AV898" s="161" t="e">
        <f t="shared" si="614"/>
        <v>#DIV/0!</v>
      </c>
      <c r="AW898" s="161" t="e">
        <f t="shared" si="615"/>
        <v>#DIV/0!</v>
      </c>
      <c r="AX898" s="161" t="e">
        <f t="shared" si="616"/>
        <v>#DIV/0!</v>
      </c>
      <c r="AY898" s="161" t="e">
        <f t="shared" si="617"/>
        <v>#DIV/0!</v>
      </c>
      <c r="AZ898" s="107">
        <f t="shared" si="618"/>
        <v>0</v>
      </c>
      <c r="BA898" s="161" t="e">
        <f t="shared" si="619"/>
        <v>#DIV/0!</v>
      </c>
      <c r="BB898" s="161" t="e">
        <f t="shared" si="620"/>
        <v>#DIV/0!</v>
      </c>
      <c r="BC898" s="161" t="e">
        <f t="shared" si="621"/>
        <v>#DIV/0!</v>
      </c>
      <c r="BD898" s="161" t="e">
        <f t="shared" si="622"/>
        <v>#DIV/0!</v>
      </c>
      <c r="BE898" s="161" t="e">
        <f t="shared" si="623"/>
        <v>#DIV/0!</v>
      </c>
      <c r="BF898" s="107">
        <f t="shared" si="624"/>
        <v>0</v>
      </c>
      <c r="BG898" s="161" t="e">
        <f t="shared" si="625"/>
        <v>#DIV/0!</v>
      </c>
      <c r="BH898" s="161" t="e">
        <f t="shared" si="626"/>
        <v>#DIV/0!</v>
      </c>
      <c r="BI898" s="161" t="e">
        <f t="shared" si="627"/>
        <v>#DIV/0!</v>
      </c>
      <c r="BJ898" s="161" t="e">
        <f t="shared" si="628"/>
        <v>#DIV/0!</v>
      </c>
      <c r="BK898" s="161" t="e">
        <f t="shared" si="629"/>
        <v>#DIV/0!</v>
      </c>
      <c r="BL898" s="107">
        <f t="shared" si="630"/>
        <v>0</v>
      </c>
      <c r="BM898" s="161" t="e">
        <f t="shared" si="631"/>
        <v>#DIV/0!</v>
      </c>
      <c r="BN898" s="161" t="e">
        <f t="shared" si="632"/>
        <v>#DIV/0!</v>
      </c>
      <c r="BO898" s="161" t="e">
        <f t="shared" si="633"/>
        <v>#DIV/0!</v>
      </c>
      <c r="BP898" s="161" t="e">
        <f t="shared" si="634"/>
        <v>#DIV/0!</v>
      </c>
      <c r="BQ898" s="161" t="e">
        <f t="shared" si="635"/>
        <v>#DIV/0!</v>
      </c>
      <c r="BR898" s="107">
        <f t="shared" si="636"/>
        <v>0</v>
      </c>
      <c r="BS898" s="161" t="e">
        <f t="shared" si="637"/>
        <v>#DIV/0!</v>
      </c>
      <c r="BT898" s="161" t="e">
        <f t="shared" si="638"/>
        <v>#DIV/0!</v>
      </c>
      <c r="BU898" s="161" t="e">
        <f t="shared" si="639"/>
        <v>#DIV/0!</v>
      </c>
      <c r="BV898" s="161" t="e">
        <f t="shared" si="640"/>
        <v>#DIV/0!</v>
      </c>
      <c r="BW898" s="161" t="e">
        <f t="shared" si="641"/>
        <v>#DIV/0!</v>
      </c>
      <c r="BX898" s="107">
        <f t="shared" si="642"/>
        <v>0</v>
      </c>
      <c r="BZ898" s="40" t="e">
        <f>VLOOKUP(I898,Lists!$D$2:$D$19,1,FALSE)</f>
        <v>#N/A</v>
      </c>
      <c r="CA898" s="40" t="e">
        <f>VLOOKUP($I898,Blends!$B$2:$B$115,1,FALSE)</f>
        <v>#N/A</v>
      </c>
      <c r="CC898" s="218">
        <f>ROUND(IF($I898="Other HFC Blend",(Z898*$L898*SUMIF(Lists!$E$2:$E$133,'Quarterly Information'!$K898,Exchange_Value)+Z898*$N898*SUMIF(Lists!$E$2:$E$133,'Quarterly Information'!$M898,Exchange_Value)+Z898*$P898*SUMIF(Lists!$E$2:$E$133,'Quarterly Information'!$O898,Exchange_Value)+Z898*$R898*SUMIF(Lists!$E$2:$E$133,'Quarterly Information'!$Q898,Exchange_Value)+Z898*$T898*SUMIF(Lists!$E$2:$E$133,'Quarterly Information'!$S898,Exchange_Value))/1000,Z898*SUMIF(Lists!$E$2:$E$133,$I898,Exchange_Value)/1000),1)</f>
        <v>0</v>
      </c>
      <c r="CD898" s="218">
        <f>ROUND(IF($I898="Other HFC Blend",(AA898*$L898*SUMIF(Lists!$E$2:$E$133,'Quarterly Information'!$K898,Exchange_Value)+AA898*$N898*SUMIF(Lists!$E$2:$E$133,'Quarterly Information'!$M898,Exchange_Value)+AA898*$P898*SUMIF(Lists!$E$2:$E$133,'Quarterly Information'!$O898,Exchange_Value)+AA898*$R898*SUMIF(Lists!$E$2:$E$133,'Quarterly Information'!$Q898,Exchange_Value)+AA898*$T898*SUMIF(Lists!$E$2:$E$133,'Quarterly Information'!$S898,Exchange_Value))/1000,AA898*SUMIF(Lists!$E$2:$E$133,$I898,Exchange_Value)/1000),1)</f>
        <v>0</v>
      </c>
      <c r="CE898" s="218">
        <f>ROUND(IF($I898="Other HFC Blend",(AB898*$L898*SUMIF(Lists!$E$2:$E$133,'Quarterly Information'!$K898,Exchange_Value)+AB898*$N898*SUMIF(Lists!$E$2:$E$133,'Quarterly Information'!$M898,Exchange_Value)+AB898*$P898*SUMIF(Lists!$E$2:$E$133,'Quarterly Information'!$O898,Exchange_Value)+AB898*$R898*SUMIF(Lists!$E$2:$E$133,'Quarterly Information'!$Q898,Exchange_Value)+AB898*$T898*SUMIF(Lists!$E$2:$E$133,'Quarterly Information'!$S898,Exchange_Value))/1000,AB898*SUMIF(Lists!$E$2:$E$133,$I898,Exchange_Value)/1000),1)</f>
        <v>0</v>
      </c>
      <c r="CF898" s="218">
        <f>ROUND(IF($I898="Other HFC Blend",(AC898*$L898*SUMIF(Lists!$E$2:$E$133,'Quarterly Information'!$K898,Exchange_Value)+AC898*$N898*SUMIF(Lists!$E$2:$E$133,'Quarterly Information'!$M898,Exchange_Value)+AC898*$P898*SUMIF(Lists!$E$2:$E$133,'Quarterly Information'!$O898,Exchange_Value)+AC898*$R898*SUMIF(Lists!$E$2:$E$133,'Quarterly Information'!$Q898,Exchange_Value)+AC898*$T898*SUMIF(Lists!$E$2:$E$133,'Quarterly Information'!$S898,Exchange_Value))/1000,AC898*SUMIF(Lists!$E$2:$E$133,$I898,Exchange_Value)/1000),1)</f>
        <v>0</v>
      </c>
      <c r="CG898" s="218">
        <f>ROUND(IF($I898="Other HFC Blend",(AD898*$L898*SUMIF(Lists!$E$2:$E$133,'Quarterly Information'!$K898,Exchange_Value)+AD898*$N898*SUMIF(Lists!$E$2:$E$133,'Quarterly Information'!$M898,Exchange_Value)+AD898*$P898*SUMIF(Lists!$E$2:$E$133,'Quarterly Information'!$O898,Exchange_Value)+AD898*$R898*SUMIF(Lists!$E$2:$E$133,'Quarterly Information'!$Q898,Exchange_Value)+AD898*$T898*SUMIF(Lists!$E$2:$E$133,'Quarterly Information'!$S898,Exchange_Value))/1000,AD898*SUMIF(Lists!$E$2:$E$133,$I898,Exchange_Value)/1000),1)</f>
        <v>0</v>
      </c>
      <c r="CH898" s="218">
        <f>ROUND(IF($I898="Other HFC Blend",(AE898*$L898*SUMIF(Lists!$E$2:$E$133,'Quarterly Information'!$K898,Exchange_Value)+AE898*$N898*SUMIF(Lists!$E$2:$E$133,'Quarterly Information'!$M898,Exchange_Value)+AE898*$P898*SUMIF(Lists!$E$2:$E$133,'Quarterly Information'!$O898,Exchange_Value)+AE898*$R898*SUMIF(Lists!$E$2:$E$133,'Quarterly Information'!$Q898,Exchange_Value)+AE898*$T898*SUMIF(Lists!$E$2:$E$133,'Quarterly Information'!$S898,Exchange_Value))/1000,AE898*SUMIF(Lists!$E$2:$E$133,$I898,Exchange_Value)/1000),1)</f>
        <v>0</v>
      </c>
      <c r="CI898" s="218">
        <f>ROUND(IF($I898="Other HFC Blend",(AF898*$L898*SUMIF(Lists!$E$2:$E$133,'Quarterly Information'!$K898,Exchange_Value)+AF898*$N898*SUMIF(Lists!$E$2:$E$133,'Quarterly Information'!$M898,Exchange_Value)+AF898*$P898*SUMIF(Lists!$E$2:$E$133,'Quarterly Information'!$O898,Exchange_Value)+AF898*$R898*SUMIF(Lists!$E$2:$E$133,'Quarterly Information'!$Q898,Exchange_Value)+AF898*$T898*SUMIF(Lists!$E$2:$E$133,'Quarterly Information'!$S898,Exchange_Value))/1000,AF898*SUMIF(Lists!$E$2:$E$133,$I898,Exchange_Value)/1000),1)</f>
        <v>0</v>
      </c>
    </row>
    <row r="899" spans="1:87" ht="14" x14ac:dyDescent="0.25">
      <c r="A899" s="39">
        <v>857</v>
      </c>
      <c r="B899" s="90" t="str">
        <f t="shared" si="600"/>
        <v/>
      </c>
      <c r="C899" s="159"/>
      <c r="D899" s="91"/>
      <c r="E899" s="174"/>
      <c r="F899" s="92"/>
      <c r="G899" s="93"/>
      <c r="H899" s="94"/>
      <c r="I899" s="92"/>
      <c r="J899" s="200"/>
      <c r="K899" s="210"/>
      <c r="L899" s="95"/>
      <c r="M899" s="92"/>
      <c r="N899" s="95"/>
      <c r="O899" s="92"/>
      <c r="P899" s="95"/>
      <c r="Q899" s="128"/>
      <c r="R899" s="95"/>
      <c r="S899" s="128"/>
      <c r="T899" s="211"/>
      <c r="U899" s="203"/>
      <c r="V899" s="92"/>
      <c r="W899" s="96"/>
      <c r="X899" s="92"/>
      <c r="Y899" s="220"/>
      <c r="Z899" s="226"/>
      <c r="AA899" s="165"/>
      <c r="AB899" s="165"/>
      <c r="AC899" s="165"/>
      <c r="AD899" s="165"/>
      <c r="AE899" s="165"/>
      <c r="AF899" s="168"/>
      <c r="AG899"/>
      <c r="AH899" s="107">
        <f t="shared" si="602"/>
        <v>0</v>
      </c>
      <c r="AI899" s="107">
        <f t="shared" si="603"/>
        <v>0</v>
      </c>
      <c r="AJ899" s="107">
        <f t="shared" si="604"/>
        <v>0</v>
      </c>
      <c r="AK899" s="107">
        <f t="shared" si="605"/>
        <v>0</v>
      </c>
      <c r="AL899" s="107">
        <f t="shared" si="606"/>
        <v>0</v>
      </c>
      <c r="AM899" s="107">
        <f t="shared" si="601"/>
        <v>0</v>
      </c>
      <c r="AO899" s="161" t="e">
        <f t="shared" si="607"/>
        <v>#DIV/0!</v>
      </c>
      <c r="AP899" s="161" t="e">
        <f t="shared" si="608"/>
        <v>#DIV/0!</v>
      </c>
      <c r="AQ899" s="161" t="e">
        <f t="shared" si="609"/>
        <v>#DIV/0!</v>
      </c>
      <c r="AR899" s="161" t="e">
        <f t="shared" si="610"/>
        <v>#DIV/0!</v>
      </c>
      <c r="AS899" s="161" t="e">
        <f t="shared" si="611"/>
        <v>#DIV/0!</v>
      </c>
      <c r="AT899" s="107">
        <f t="shared" si="612"/>
        <v>0</v>
      </c>
      <c r="AU899" s="161" t="e">
        <f t="shared" si="613"/>
        <v>#DIV/0!</v>
      </c>
      <c r="AV899" s="161" t="e">
        <f t="shared" si="614"/>
        <v>#DIV/0!</v>
      </c>
      <c r="AW899" s="161" t="e">
        <f t="shared" si="615"/>
        <v>#DIV/0!</v>
      </c>
      <c r="AX899" s="161" t="e">
        <f t="shared" si="616"/>
        <v>#DIV/0!</v>
      </c>
      <c r="AY899" s="161" t="e">
        <f t="shared" si="617"/>
        <v>#DIV/0!</v>
      </c>
      <c r="AZ899" s="107">
        <f t="shared" si="618"/>
        <v>0</v>
      </c>
      <c r="BA899" s="161" t="e">
        <f t="shared" si="619"/>
        <v>#DIV/0!</v>
      </c>
      <c r="BB899" s="161" t="e">
        <f t="shared" si="620"/>
        <v>#DIV/0!</v>
      </c>
      <c r="BC899" s="161" t="e">
        <f t="shared" si="621"/>
        <v>#DIV/0!</v>
      </c>
      <c r="BD899" s="161" t="e">
        <f t="shared" si="622"/>
        <v>#DIV/0!</v>
      </c>
      <c r="BE899" s="161" t="e">
        <f t="shared" si="623"/>
        <v>#DIV/0!</v>
      </c>
      <c r="BF899" s="107">
        <f t="shared" si="624"/>
        <v>0</v>
      </c>
      <c r="BG899" s="161" t="e">
        <f t="shared" si="625"/>
        <v>#DIV/0!</v>
      </c>
      <c r="BH899" s="161" t="e">
        <f t="shared" si="626"/>
        <v>#DIV/0!</v>
      </c>
      <c r="BI899" s="161" t="e">
        <f t="shared" si="627"/>
        <v>#DIV/0!</v>
      </c>
      <c r="BJ899" s="161" t="e">
        <f t="shared" si="628"/>
        <v>#DIV/0!</v>
      </c>
      <c r="BK899" s="161" t="e">
        <f t="shared" si="629"/>
        <v>#DIV/0!</v>
      </c>
      <c r="BL899" s="107">
        <f t="shared" si="630"/>
        <v>0</v>
      </c>
      <c r="BM899" s="161" t="e">
        <f t="shared" si="631"/>
        <v>#DIV/0!</v>
      </c>
      <c r="BN899" s="161" t="e">
        <f t="shared" si="632"/>
        <v>#DIV/0!</v>
      </c>
      <c r="BO899" s="161" t="e">
        <f t="shared" si="633"/>
        <v>#DIV/0!</v>
      </c>
      <c r="BP899" s="161" t="e">
        <f t="shared" si="634"/>
        <v>#DIV/0!</v>
      </c>
      <c r="BQ899" s="161" t="e">
        <f t="shared" si="635"/>
        <v>#DIV/0!</v>
      </c>
      <c r="BR899" s="107">
        <f t="shared" si="636"/>
        <v>0</v>
      </c>
      <c r="BS899" s="161" t="e">
        <f t="shared" si="637"/>
        <v>#DIV/0!</v>
      </c>
      <c r="BT899" s="161" t="e">
        <f t="shared" si="638"/>
        <v>#DIV/0!</v>
      </c>
      <c r="BU899" s="161" t="e">
        <f t="shared" si="639"/>
        <v>#DIV/0!</v>
      </c>
      <c r="BV899" s="161" t="e">
        <f t="shared" si="640"/>
        <v>#DIV/0!</v>
      </c>
      <c r="BW899" s="161" t="e">
        <f t="shared" si="641"/>
        <v>#DIV/0!</v>
      </c>
      <c r="BX899" s="107">
        <f t="shared" si="642"/>
        <v>0</v>
      </c>
      <c r="BZ899" s="40" t="e">
        <f>VLOOKUP(I899,Lists!$D$2:$D$19,1,FALSE)</f>
        <v>#N/A</v>
      </c>
      <c r="CA899" s="40" t="e">
        <f>VLOOKUP($I899,Blends!$B$2:$B$115,1,FALSE)</f>
        <v>#N/A</v>
      </c>
      <c r="CC899" s="218">
        <f>ROUND(IF($I899="Other HFC Blend",(Z899*$L899*SUMIF(Lists!$E$2:$E$133,'Quarterly Information'!$K899,Exchange_Value)+Z899*$N899*SUMIF(Lists!$E$2:$E$133,'Quarterly Information'!$M899,Exchange_Value)+Z899*$P899*SUMIF(Lists!$E$2:$E$133,'Quarterly Information'!$O899,Exchange_Value)+Z899*$R899*SUMIF(Lists!$E$2:$E$133,'Quarterly Information'!$Q899,Exchange_Value)+Z899*$T899*SUMIF(Lists!$E$2:$E$133,'Quarterly Information'!$S899,Exchange_Value))/1000,Z899*SUMIF(Lists!$E$2:$E$133,$I899,Exchange_Value)/1000),1)</f>
        <v>0</v>
      </c>
      <c r="CD899" s="218">
        <f>ROUND(IF($I899="Other HFC Blend",(AA899*$L899*SUMIF(Lists!$E$2:$E$133,'Quarterly Information'!$K899,Exchange_Value)+AA899*$N899*SUMIF(Lists!$E$2:$E$133,'Quarterly Information'!$M899,Exchange_Value)+AA899*$P899*SUMIF(Lists!$E$2:$E$133,'Quarterly Information'!$O899,Exchange_Value)+AA899*$R899*SUMIF(Lists!$E$2:$E$133,'Quarterly Information'!$Q899,Exchange_Value)+AA899*$T899*SUMIF(Lists!$E$2:$E$133,'Quarterly Information'!$S899,Exchange_Value))/1000,AA899*SUMIF(Lists!$E$2:$E$133,$I899,Exchange_Value)/1000),1)</f>
        <v>0</v>
      </c>
      <c r="CE899" s="218">
        <f>ROUND(IF($I899="Other HFC Blend",(AB899*$L899*SUMIF(Lists!$E$2:$E$133,'Quarterly Information'!$K899,Exchange_Value)+AB899*$N899*SUMIF(Lists!$E$2:$E$133,'Quarterly Information'!$M899,Exchange_Value)+AB899*$P899*SUMIF(Lists!$E$2:$E$133,'Quarterly Information'!$O899,Exchange_Value)+AB899*$R899*SUMIF(Lists!$E$2:$E$133,'Quarterly Information'!$Q899,Exchange_Value)+AB899*$T899*SUMIF(Lists!$E$2:$E$133,'Quarterly Information'!$S899,Exchange_Value))/1000,AB899*SUMIF(Lists!$E$2:$E$133,$I899,Exchange_Value)/1000),1)</f>
        <v>0</v>
      </c>
      <c r="CF899" s="218">
        <f>ROUND(IF($I899="Other HFC Blend",(AC899*$L899*SUMIF(Lists!$E$2:$E$133,'Quarterly Information'!$K899,Exchange_Value)+AC899*$N899*SUMIF(Lists!$E$2:$E$133,'Quarterly Information'!$M899,Exchange_Value)+AC899*$P899*SUMIF(Lists!$E$2:$E$133,'Quarterly Information'!$O899,Exchange_Value)+AC899*$R899*SUMIF(Lists!$E$2:$E$133,'Quarterly Information'!$Q899,Exchange_Value)+AC899*$T899*SUMIF(Lists!$E$2:$E$133,'Quarterly Information'!$S899,Exchange_Value))/1000,AC899*SUMIF(Lists!$E$2:$E$133,$I899,Exchange_Value)/1000),1)</f>
        <v>0</v>
      </c>
      <c r="CG899" s="218">
        <f>ROUND(IF($I899="Other HFC Blend",(AD899*$L899*SUMIF(Lists!$E$2:$E$133,'Quarterly Information'!$K899,Exchange_Value)+AD899*$N899*SUMIF(Lists!$E$2:$E$133,'Quarterly Information'!$M899,Exchange_Value)+AD899*$P899*SUMIF(Lists!$E$2:$E$133,'Quarterly Information'!$O899,Exchange_Value)+AD899*$R899*SUMIF(Lists!$E$2:$E$133,'Quarterly Information'!$Q899,Exchange_Value)+AD899*$T899*SUMIF(Lists!$E$2:$E$133,'Quarterly Information'!$S899,Exchange_Value))/1000,AD899*SUMIF(Lists!$E$2:$E$133,$I899,Exchange_Value)/1000),1)</f>
        <v>0</v>
      </c>
      <c r="CH899" s="218">
        <f>ROUND(IF($I899="Other HFC Blend",(AE899*$L899*SUMIF(Lists!$E$2:$E$133,'Quarterly Information'!$K899,Exchange_Value)+AE899*$N899*SUMIF(Lists!$E$2:$E$133,'Quarterly Information'!$M899,Exchange_Value)+AE899*$P899*SUMIF(Lists!$E$2:$E$133,'Quarterly Information'!$O899,Exchange_Value)+AE899*$R899*SUMIF(Lists!$E$2:$E$133,'Quarterly Information'!$Q899,Exchange_Value)+AE899*$T899*SUMIF(Lists!$E$2:$E$133,'Quarterly Information'!$S899,Exchange_Value))/1000,AE899*SUMIF(Lists!$E$2:$E$133,$I899,Exchange_Value)/1000),1)</f>
        <v>0</v>
      </c>
      <c r="CI899" s="218">
        <f>ROUND(IF($I899="Other HFC Blend",(AF899*$L899*SUMIF(Lists!$E$2:$E$133,'Quarterly Information'!$K899,Exchange_Value)+AF899*$N899*SUMIF(Lists!$E$2:$E$133,'Quarterly Information'!$M899,Exchange_Value)+AF899*$P899*SUMIF(Lists!$E$2:$E$133,'Quarterly Information'!$O899,Exchange_Value)+AF899*$R899*SUMIF(Lists!$E$2:$E$133,'Quarterly Information'!$Q899,Exchange_Value)+AF899*$T899*SUMIF(Lists!$E$2:$E$133,'Quarterly Information'!$S899,Exchange_Value))/1000,AF899*SUMIF(Lists!$E$2:$E$133,$I899,Exchange_Value)/1000),1)</f>
        <v>0</v>
      </c>
    </row>
    <row r="900" spans="1:87" ht="14" x14ac:dyDescent="0.25">
      <c r="A900" s="39">
        <v>858</v>
      </c>
      <c r="B900" s="90" t="str">
        <f t="shared" si="600"/>
        <v/>
      </c>
      <c r="C900" s="159"/>
      <c r="D900" s="91"/>
      <c r="E900" s="174"/>
      <c r="F900" s="92"/>
      <c r="G900" s="93"/>
      <c r="H900" s="94"/>
      <c r="I900" s="92"/>
      <c r="J900" s="200"/>
      <c r="K900" s="210"/>
      <c r="L900" s="95"/>
      <c r="M900" s="92"/>
      <c r="N900" s="95"/>
      <c r="O900" s="92"/>
      <c r="P900" s="95"/>
      <c r="Q900" s="128"/>
      <c r="R900" s="95"/>
      <c r="S900" s="128"/>
      <c r="T900" s="211"/>
      <c r="U900" s="203"/>
      <c r="V900" s="92"/>
      <c r="W900" s="96"/>
      <c r="X900" s="92"/>
      <c r="Y900" s="220"/>
      <c r="Z900" s="226"/>
      <c r="AA900" s="165"/>
      <c r="AB900" s="165"/>
      <c r="AC900" s="165"/>
      <c r="AD900" s="165"/>
      <c r="AE900" s="165"/>
      <c r="AF900" s="168"/>
      <c r="AG900"/>
      <c r="AH900" s="107">
        <f t="shared" si="602"/>
        <v>0</v>
      </c>
      <c r="AI900" s="107">
        <f t="shared" si="603"/>
        <v>0</v>
      </c>
      <c r="AJ900" s="107">
        <f t="shared" si="604"/>
        <v>0</v>
      </c>
      <c r="AK900" s="107">
        <f t="shared" si="605"/>
        <v>0</v>
      </c>
      <c r="AL900" s="107">
        <f t="shared" si="606"/>
        <v>0</v>
      </c>
      <c r="AM900" s="107">
        <f t="shared" si="601"/>
        <v>0</v>
      </c>
      <c r="AO900" s="161" t="e">
        <f t="shared" si="607"/>
        <v>#DIV/0!</v>
      </c>
      <c r="AP900" s="161" t="e">
        <f t="shared" si="608"/>
        <v>#DIV/0!</v>
      </c>
      <c r="AQ900" s="161" t="e">
        <f t="shared" si="609"/>
        <v>#DIV/0!</v>
      </c>
      <c r="AR900" s="161" t="e">
        <f t="shared" si="610"/>
        <v>#DIV/0!</v>
      </c>
      <c r="AS900" s="161" t="e">
        <f t="shared" si="611"/>
        <v>#DIV/0!</v>
      </c>
      <c r="AT900" s="107">
        <f t="shared" si="612"/>
        <v>0</v>
      </c>
      <c r="AU900" s="161" t="e">
        <f t="shared" si="613"/>
        <v>#DIV/0!</v>
      </c>
      <c r="AV900" s="161" t="e">
        <f t="shared" si="614"/>
        <v>#DIV/0!</v>
      </c>
      <c r="AW900" s="161" t="e">
        <f t="shared" si="615"/>
        <v>#DIV/0!</v>
      </c>
      <c r="AX900" s="161" t="e">
        <f t="shared" si="616"/>
        <v>#DIV/0!</v>
      </c>
      <c r="AY900" s="161" t="e">
        <f t="shared" si="617"/>
        <v>#DIV/0!</v>
      </c>
      <c r="AZ900" s="107">
        <f t="shared" si="618"/>
        <v>0</v>
      </c>
      <c r="BA900" s="161" t="e">
        <f t="shared" si="619"/>
        <v>#DIV/0!</v>
      </c>
      <c r="BB900" s="161" t="e">
        <f t="shared" si="620"/>
        <v>#DIV/0!</v>
      </c>
      <c r="BC900" s="161" t="e">
        <f t="shared" si="621"/>
        <v>#DIV/0!</v>
      </c>
      <c r="BD900" s="161" t="e">
        <f t="shared" si="622"/>
        <v>#DIV/0!</v>
      </c>
      <c r="BE900" s="161" t="e">
        <f t="shared" si="623"/>
        <v>#DIV/0!</v>
      </c>
      <c r="BF900" s="107">
        <f t="shared" si="624"/>
        <v>0</v>
      </c>
      <c r="BG900" s="161" t="e">
        <f t="shared" si="625"/>
        <v>#DIV/0!</v>
      </c>
      <c r="BH900" s="161" t="e">
        <f t="shared" si="626"/>
        <v>#DIV/0!</v>
      </c>
      <c r="BI900" s="161" t="e">
        <f t="shared" si="627"/>
        <v>#DIV/0!</v>
      </c>
      <c r="BJ900" s="161" t="e">
        <f t="shared" si="628"/>
        <v>#DIV/0!</v>
      </c>
      <c r="BK900" s="161" t="e">
        <f t="shared" si="629"/>
        <v>#DIV/0!</v>
      </c>
      <c r="BL900" s="107">
        <f t="shared" si="630"/>
        <v>0</v>
      </c>
      <c r="BM900" s="161" t="e">
        <f t="shared" si="631"/>
        <v>#DIV/0!</v>
      </c>
      <c r="BN900" s="161" t="e">
        <f t="shared" si="632"/>
        <v>#DIV/0!</v>
      </c>
      <c r="BO900" s="161" t="e">
        <f t="shared" si="633"/>
        <v>#DIV/0!</v>
      </c>
      <c r="BP900" s="161" t="e">
        <f t="shared" si="634"/>
        <v>#DIV/0!</v>
      </c>
      <c r="BQ900" s="161" t="e">
        <f t="shared" si="635"/>
        <v>#DIV/0!</v>
      </c>
      <c r="BR900" s="107">
        <f t="shared" si="636"/>
        <v>0</v>
      </c>
      <c r="BS900" s="161" t="e">
        <f t="shared" si="637"/>
        <v>#DIV/0!</v>
      </c>
      <c r="BT900" s="161" t="e">
        <f t="shared" si="638"/>
        <v>#DIV/0!</v>
      </c>
      <c r="BU900" s="161" t="e">
        <f t="shared" si="639"/>
        <v>#DIV/0!</v>
      </c>
      <c r="BV900" s="161" t="e">
        <f t="shared" si="640"/>
        <v>#DIV/0!</v>
      </c>
      <c r="BW900" s="161" t="e">
        <f t="shared" si="641"/>
        <v>#DIV/0!</v>
      </c>
      <c r="BX900" s="107">
        <f t="shared" si="642"/>
        <v>0</v>
      </c>
      <c r="BZ900" s="40" t="e">
        <f>VLOOKUP(I900,Lists!$D$2:$D$19,1,FALSE)</f>
        <v>#N/A</v>
      </c>
      <c r="CA900" s="40" t="e">
        <f>VLOOKUP($I900,Blends!$B$2:$B$115,1,FALSE)</f>
        <v>#N/A</v>
      </c>
      <c r="CC900" s="218">
        <f>ROUND(IF($I900="Other HFC Blend",(Z900*$L900*SUMIF(Lists!$E$2:$E$133,'Quarterly Information'!$K900,Exchange_Value)+Z900*$N900*SUMIF(Lists!$E$2:$E$133,'Quarterly Information'!$M900,Exchange_Value)+Z900*$P900*SUMIF(Lists!$E$2:$E$133,'Quarterly Information'!$O900,Exchange_Value)+Z900*$R900*SUMIF(Lists!$E$2:$E$133,'Quarterly Information'!$Q900,Exchange_Value)+Z900*$T900*SUMIF(Lists!$E$2:$E$133,'Quarterly Information'!$S900,Exchange_Value))/1000,Z900*SUMIF(Lists!$E$2:$E$133,$I900,Exchange_Value)/1000),1)</f>
        <v>0</v>
      </c>
      <c r="CD900" s="218">
        <f>ROUND(IF($I900="Other HFC Blend",(AA900*$L900*SUMIF(Lists!$E$2:$E$133,'Quarterly Information'!$K900,Exchange_Value)+AA900*$N900*SUMIF(Lists!$E$2:$E$133,'Quarterly Information'!$M900,Exchange_Value)+AA900*$P900*SUMIF(Lists!$E$2:$E$133,'Quarterly Information'!$O900,Exchange_Value)+AA900*$R900*SUMIF(Lists!$E$2:$E$133,'Quarterly Information'!$Q900,Exchange_Value)+AA900*$T900*SUMIF(Lists!$E$2:$E$133,'Quarterly Information'!$S900,Exchange_Value))/1000,AA900*SUMIF(Lists!$E$2:$E$133,$I900,Exchange_Value)/1000),1)</f>
        <v>0</v>
      </c>
      <c r="CE900" s="218">
        <f>ROUND(IF($I900="Other HFC Blend",(AB900*$L900*SUMIF(Lists!$E$2:$E$133,'Quarterly Information'!$K900,Exchange_Value)+AB900*$N900*SUMIF(Lists!$E$2:$E$133,'Quarterly Information'!$M900,Exchange_Value)+AB900*$P900*SUMIF(Lists!$E$2:$E$133,'Quarterly Information'!$O900,Exchange_Value)+AB900*$R900*SUMIF(Lists!$E$2:$E$133,'Quarterly Information'!$Q900,Exchange_Value)+AB900*$T900*SUMIF(Lists!$E$2:$E$133,'Quarterly Information'!$S900,Exchange_Value))/1000,AB900*SUMIF(Lists!$E$2:$E$133,$I900,Exchange_Value)/1000),1)</f>
        <v>0</v>
      </c>
      <c r="CF900" s="218">
        <f>ROUND(IF($I900="Other HFC Blend",(AC900*$L900*SUMIF(Lists!$E$2:$E$133,'Quarterly Information'!$K900,Exchange_Value)+AC900*$N900*SUMIF(Lists!$E$2:$E$133,'Quarterly Information'!$M900,Exchange_Value)+AC900*$P900*SUMIF(Lists!$E$2:$E$133,'Quarterly Information'!$O900,Exchange_Value)+AC900*$R900*SUMIF(Lists!$E$2:$E$133,'Quarterly Information'!$Q900,Exchange_Value)+AC900*$T900*SUMIF(Lists!$E$2:$E$133,'Quarterly Information'!$S900,Exchange_Value))/1000,AC900*SUMIF(Lists!$E$2:$E$133,$I900,Exchange_Value)/1000),1)</f>
        <v>0</v>
      </c>
      <c r="CG900" s="218">
        <f>ROUND(IF($I900="Other HFC Blend",(AD900*$L900*SUMIF(Lists!$E$2:$E$133,'Quarterly Information'!$K900,Exchange_Value)+AD900*$N900*SUMIF(Lists!$E$2:$E$133,'Quarterly Information'!$M900,Exchange_Value)+AD900*$P900*SUMIF(Lists!$E$2:$E$133,'Quarterly Information'!$O900,Exchange_Value)+AD900*$R900*SUMIF(Lists!$E$2:$E$133,'Quarterly Information'!$Q900,Exchange_Value)+AD900*$T900*SUMIF(Lists!$E$2:$E$133,'Quarterly Information'!$S900,Exchange_Value))/1000,AD900*SUMIF(Lists!$E$2:$E$133,$I900,Exchange_Value)/1000),1)</f>
        <v>0</v>
      </c>
      <c r="CH900" s="218">
        <f>ROUND(IF($I900="Other HFC Blend",(AE900*$L900*SUMIF(Lists!$E$2:$E$133,'Quarterly Information'!$K900,Exchange_Value)+AE900*$N900*SUMIF(Lists!$E$2:$E$133,'Quarterly Information'!$M900,Exchange_Value)+AE900*$P900*SUMIF(Lists!$E$2:$E$133,'Quarterly Information'!$O900,Exchange_Value)+AE900*$R900*SUMIF(Lists!$E$2:$E$133,'Quarterly Information'!$Q900,Exchange_Value)+AE900*$T900*SUMIF(Lists!$E$2:$E$133,'Quarterly Information'!$S900,Exchange_Value))/1000,AE900*SUMIF(Lists!$E$2:$E$133,$I900,Exchange_Value)/1000),1)</f>
        <v>0</v>
      </c>
      <c r="CI900" s="218">
        <f>ROUND(IF($I900="Other HFC Blend",(AF900*$L900*SUMIF(Lists!$E$2:$E$133,'Quarterly Information'!$K900,Exchange_Value)+AF900*$N900*SUMIF(Lists!$E$2:$E$133,'Quarterly Information'!$M900,Exchange_Value)+AF900*$P900*SUMIF(Lists!$E$2:$E$133,'Quarterly Information'!$O900,Exchange_Value)+AF900*$R900*SUMIF(Lists!$E$2:$E$133,'Quarterly Information'!$Q900,Exchange_Value)+AF900*$T900*SUMIF(Lists!$E$2:$E$133,'Quarterly Information'!$S900,Exchange_Value))/1000,AF900*SUMIF(Lists!$E$2:$E$133,$I900,Exchange_Value)/1000),1)</f>
        <v>0</v>
      </c>
    </row>
    <row r="901" spans="1:87" ht="14" x14ac:dyDescent="0.25">
      <c r="A901" s="39">
        <v>859</v>
      </c>
      <c r="B901" s="90" t="str">
        <f t="shared" si="600"/>
        <v/>
      </c>
      <c r="C901" s="159"/>
      <c r="D901" s="91"/>
      <c r="E901" s="174"/>
      <c r="F901" s="92"/>
      <c r="G901" s="93"/>
      <c r="H901" s="94"/>
      <c r="I901" s="92"/>
      <c r="J901" s="200"/>
      <c r="K901" s="210"/>
      <c r="L901" s="95"/>
      <c r="M901" s="92"/>
      <c r="N901" s="95"/>
      <c r="O901" s="92"/>
      <c r="P901" s="95"/>
      <c r="Q901" s="128"/>
      <c r="R901" s="95"/>
      <c r="S901" s="128"/>
      <c r="T901" s="211"/>
      <c r="U901" s="203"/>
      <c r="V901" s="92"/>
      <c r="W901" s="96"/>
      <c r="X901" s="92"/>
      <c r="Y901" s="220"/>
      <c r="Z901" s="226"/>
      <c r="AA901" s="165"/>
      <c r="AB901" s="165"/>
      <c r="AC901" s="165"/>
      <c r="AD901" s="165"/>
      <c r="AE901" s="165"/>
      <c r="AF901" s="168"/>
      <c r="AG901"/>
      <c r="AH901" s="107">
        <f t="shared" si="602"/>
        <v>0</v>
      </c>
      <c r="AI901" s="107">
        <f t="shared" si="603"/>
        <v>0</v>
      </c>
      <c r="AJ901" s="107">
        <f t="shared" si="604"/>
        <v>0</v>
      </c>
      <c r="AK901" s="107">
        <f t="shared" si="605"/>
        <v>0</v>
      </c>
      <c r="AL901" s="107">
        <f t="shared" si="606"/>
        <v>0</v>
      </c>
      <c r="AM901" s="107">
        <f t="shared" si="601"/>
        <v>0</v>
      </c>
      <c r="AO901" s="161" t="e">
        <f t="shared" si="607"/>
        <v>#DIV/0!</v>
      </c>
      <c r="AP901" s="161" t="e">
        <f t="shared" si="608"/>
        <v>#DIV/0!</v>
      </c>
      <c r="AQ901" s="161" t="e">
        <f t="shared" si="609"/>
        <v>#DIV/0!</v>
      </c>
      <c r="AR901" s="161" t="e">
        <f t="shared" si="610"/>
        <v>#DIV/0!</v>
      </c>
      <c r="AS901" s="161" t="e">
        <f t="shared" si="611"/>
        <v>#DIV/0!</v>
      </c>
      <c r="AT901" s="107">
        <f t="shared" si="612"/>
        <v>0</v>
      </c>
      <c r="AU901" s="161" t="e">
        <f t="shared" si="613"/>
        <v>#DIV/0!</v>
      </c>
      <c r="AV901" s="161" t="e">
        <f t="shared" si="614"/>
        <v>#DIV/0!</v>
      </c>
      <c r="AW901" s="161" t="e">
        <f t="shared" si="615"/>
        <v>#DIV/0!</v>
      </c>
      <c r="AX901" s="161" t="e">
        <f t="shared" si="616"/>
        <v>#DIV/0!</v>
      </c>
      <c r="AY901" s="161" t="e">
        <f t="shared" si="617"/>
        <v>#DIV/0!</v>
      </c>
      <c r="AZ901" s="107">
        <f t="shared" si="618"/>
        <v>0</v>
      </c>
      <c r="BA901" s="161" t="e">
        <f t="shared" si="619"/>
        <v>#DIV/0!</v>
      </c>
      <c r="BB901" s="161" t="e">
        <f t="shared" si="620"/>
        <v>#DIV/0!</v>
      </c>
      <c r="BC901" s="161" t="e">
        <f t="shared" si="621"/>
        <v>#DIV/0!</v>
      </c>
      <c r="BD901" s="161" t="e">
        <f t="shared" si="622"/>
        <v>#DIV/0!</v>
      </c>
      <c r="BE901" s="161" t="e">
        <f t="shared" si="623"/>
        <v>#DIV/0!</v>
      </c>
      <c r="BF901" s="107">
        <f t="shared" si="624"/>
        <v>0</v>
      </c>
      <c r="BG901" s="161" t="e">
        <f t="shared" si="625"/>
        <v>#DIV/0!</v>
      </c>
      <c r="BH901" s="161" t="e">
        <f t="shared" si="626"/>
        <v>#DIV/0!</v>
      </c>
      <c r="BI901" s="161" t="e">
        <f t="shared" si="627"/>
        <v>#DIV/0!</v>
      </c>
      <c r="BJ901" s="161" t="e">
        <f t="shared" si="628"/>
        <v>#DIV/0!</v>
      </c>
      <c r="BK901" s="161" t="e">
        <f t="shared" si="629"/>
        <v>#DIV/0!</v>
      </c>
      <c r="BL901" s="107">
        <f t="shared" si="630"/>
        <v>0</v>
      </c>
      <c r="BM901" s="161" t="e">
        <f t="shared" si="631"/>
        <v>#DIV/0!</v>
      </c>
      <c r="BN901" s="161" t="e">
        <f t="shared" si="632"/>
        <v>#DIV/0!</v>
      </c>
      <c r="BO901" s="161" t="e">
        <f t="shared" si="633"/>
        <v>#DIV/0!</v>
      </c>
      <c r="BP901" s="161" t="e">
        <f t="shared" si="634"/>
        <v>#DIV/0!</v>
      </c>
      <c r="BQ901" s="161" t="e">
        <f t="shared" si="635"/>
        <v>#DIV/0!</v>
      </c>
      <c r="BR901" s="107">
        <f t="shared" si="636"/>
        <v>0</v>
      </c>
      <c r="BS901" s="161" t="e">
        <f t="shared" si="637"/>
        <v>#DIV/0!</v>
      </c>
      <c r="BT901" s="161" t="e">
        <f t="shared" si="638"/>
        <v>#DIV/0!</v>
      </c>
      <c r="BU901" s="161" t="e">
        <f t="shared" si="639"/>
        <v>#DIV/0!</v>
      </c>
      <c r="BV901" s="161" t="e">
        <f t="shared" si="640"/>
        <v>#DIV/0!</v>
      </c>
      <c r="BW901" s="161" t="e">
        <f t="shared" si="641"/>
        <v>#DIV/0!</v>
      </c>
      <c r="BX901" s="107">
        <f t="shared" si="642"/>
        <v>0</v>
      </c>
      <c r="BZ901" s="40" t="e">
        <f>VLOOKUP(I901,Lists!$D$2:$D$19,1,FALSE)</f>
        <v>#N/A</v>
      </c>
      <c r="CA901" s="40" t="e">
        <f>VLOOKUP($I901,Blends!$B$2:$B$115,1,FALSE)</f>
        <v>#N/A</v>
      </c>
      <c r="CC901" s="218">
        <f>ROUND(IF($I901="Other HFC Blend",(Z901*$L901*SUMIF(Lists!$E$2:$E$133,'Quarterly Information'!$K901,Exchange_Value)+Z901*$N901*SUMIF(Lists!$E$2:$E$133,'Quarterly Information'!$M901,Exchange_Value)+Z901*$P901*SUMIF(Lists!$E$2:$E$133,'Quarterly Information'!$O901,Exchange_Value)+Z901*$R901*SUMIF(Lists!$E$2:$E$133,'Quarterly Information'!$Q901,Exchange_Value)+Z901*$T901*SUMIF(Lists!$E$2:$E$133,'Quarterly Information'!$S901,Exchange_Value))/1000,Z901*SUMIF(Lists!$E$2:$E$133,$I901,Exchange_Value)/1000),1)</f>
        <v>0</v>
      </c>
      <c r="CD901" s="218">
        <f>ROUND(IF($I901="Other HFC Blend",(AA901*$L901*SUMIF(Lists!$E$2:$E$133,'Quarterly Information'!$K901,Exchange_Value)+AA901*$N901*SUMIF(Lists!$E$2:$E$133,'Quarterly Information'!$M901,Exchange_Value)+AA901*$P901*SUMIF(Lists!$E$2:$E$133,'Quarterly Information'!$O901,Exchange_Value)+AA901*$R901*SUMIF(Lists!$E$2:$E$133,'Quarterly Information'!$Q901,Exchange_Value)+AA901*$T901*SUMIF(Lists!$E$2:$E$133,'Quarterly Information'!$S901,Exchange_Value))/1000,AA901*SUMIF(Lists!$E$2:$E$133,$I901,Exchange_Value)/1000),1)</f>
        <v>0</v>
      </c>
      <c r="CE901" s="218">
        <f>ROUND(IF($I901="Other HFC Blend",(AB901*$L901*SUMIF(Lists!$E$2:$E$133,'Quarterly Information'!$K901,Exchange_Value)+AB901*$N901*SUMIF(Lists!$E$2:$E$133,'Quarterly Information'!$M901,Exchange_Value)+AB901*$P901*SUMIF(Lists!$E$2:$E$133,'Quarterly Information'!$O901,Exchange_Value)+AB901*$R901*SUMIF(Lists!$E$2:$E$133,'Quarterly Information'!$Q901,Exchange_Value)+AB901*$T901*SUMIF(Lists!$E$2:$E$133,'Quarterly Information'!$S901,Exchange_Value))/1000,AB901*SUMIF(Lists!$E$2:$E$133,$I901,Exchange_Value)/1000),1)</f>
        <v>0</v>
      </c>
      <c r="CF901" s="218">
        <f>ROUND(IF($I901="Other HFC Blend",(AC901*$L901*SUMIF(Lists!$E$2:$E$133,'Quarterly Information'!$K901,Exchange_Value)+AC901*$N901*SUMIF(Lists!$E$2:$E$133,'Quarterly Information'!$M901,Exchange_Value)+AC901*$P901*SUMIF(Lists!$E$2:$E$133,'Quarterly Information'!$O901,Exchange_Value)+AC901*$R901*SUMIF(Lists!$E$2:$E$133,'Quarterly Information'!$Q901,Exchange_Value)+AC901*$T901*SUMIF(Lists!$E$2:$E$133,'Quarterly Information'!$S901,Exchange_Value))/1000,AC901*SUMIF(Lists!$E$2:$E$133,$I901,Exchange_Value)/1000),1)</f>
        <v>0</v>
      </c>
      <c r="CG901" s="218">
        <f>ROUND(IF($I901="Other HFC Blend",(AD901*$L901*SUMIF(Lists!$E$2:$E$133,'Quarterly Information'!$K901,Exchange_Value)+AD901*$N901*SUMIF(Lists!$E$2:$E$133,'Quarterly Information'!$M901,Exchange_Value)+AD901*$P901*SUMIF(Lists!$E$2:$E$133,'Quarterly Information'!$O901,Exchange_Value)+AD901*$R901*SUMIF(Lists!$E$2:$E$133,'Quarterly Information'!$Q901,Exchange_Value)+AD901*$T901*SUMIF(Lists!$E$2:$E$133,'Quarterly Information'!$S901,Exchange_Value))/1000,AD901*SUMIF(Lists!$E$2:$E$133,$I901,Exchange_Value)/1000),1)</f>
        <v>0</v>
      </c>
      <c r="CH901" s="218">
        <f>ROUND(IF($I901="Other HFC Blend",(AE901*$L901*SUMIF(Lists!$E$2:$E$133,'Quarterly Information'!$K901,Exchange_Value)+AE901*$N901*SUMIF(Lists!$E$2:$E$133,'Quarterly Information'!$M901,Exchange_Value)+AE901*$P901*SUMIF(Lists!$E$2:$E$133,'Quarterly Information'!$O901,Exchange_Value)+AE901*$R901*SUMIF(Lists!$E$2:$E$133,'Quarterly Information'!$Q901,Exchange_Value)+AE901*$T901*SUMIF(Lists!$E$2:$E$133,'Quarterly Information'!$S901,Exchange_Value))/1000,AE901*SUMIF(Lists!$E$2:$E$133,$I901,Exchange_Value)/1000),1)</f>
        <v>0</v>
      </c>
      <c r="CI901" s="218">
        <f>ROUND(IF($I901="Other HFC Blend",(AF901*$L901*SUMIF(Lists!$E$2:$E$133,'Quarterly Information'!$K901,Exchange_Value)+AF901*$N901*SUMIF(Lists!$E$2:$E$133,'Quarterly Information'!$M901,Exchange_Value)+AF901*$P901*SUMIF(Lists!$E$2:$E$133,'Quarterly Information'!$O901,Exchange_Value)+AF901*$R901*SUMIF(Lists!$E$2:$E$133,'Quarterly Information'!$Q901,Exchange_Value)+AF901*$T901*SUMIF(Lists!$E$2:$E$133,'Quarterly Information'!$S901,Exchange_Value))/1000,AF901*SUMIF(Lists!$E$2:$E$133,$I901,Exchange_Value)/1000),1)</f>
        <v>0</v>
      </c>
    </row>
    <row r="902" spans="1:87" ht="14" x14ac:dyDescent="0.25">
      <c r="A902" s="39">
        <v>860</v>
      </c>
      <c r="B902" s="90" t="str">
        <f t="shared" si="600"/>
        <v/>
      </c>
      <c r="C902" s="159"/>
      <c r="D902" s="91"/>
      <c r="E902" s="174"/>
      <c r="F902" s="92"/>
      <c r="G902" s="93"/>
      <c r="H902" s="94"/>
      <c r="I902" s="92"/>
      <c r="J902" s="200"/>
      <c r="K902" s="210"/>
      <c r="L902" s="95"/>
      <c r="M902" s="92"/>
      <c r="N902" s="95"/>
      <c r="O902" s="92"/>
      <c r="P902" s="95"/>
      <c r="Q902" s="128"/>
      <c r="R902" s="95"/>
      <c r="S902" s="128"/>
      <c r="T902" s="211"/>
      <c r="U902" s="203"/>
      <c r="V902" s="92"/>
      <c r="W902" s="96"/>
      <c r="X902" s="92"/>
      <c r="Y902" s="220"/>
      <c r="Z902" s="226"/>
      <c r="AA902" s="165"/>
      <c r="AB902" s="165"/>
      <c r="AC902" s="165"/>
      <c r="AD902" s="165"/>
      <c r="AE902" s="165"/>
      <c r="AF902" s="168"/>
      <c r="AG902"/>
      <c r="AH902" s="107">
        <f t="shared" si="602"/>
        <v>0</v>
      </c>
      <c r="AI902" s="107">
        <f t="shared" si="603"/>
        <v>0</v>
      </c>
      <c r="AJ902" s="107">
        <f t="shared" si="604"/>
        <v>0</v>
      </c>
      <c r="AK902" s="107">
        <f t="shared" si="605"/>
        <v>0</v>
      </c>
      <c r="AL902" s="107">
        <f t="shared" si="606"/>
        <v>0</v>
      </c>
      <c r="AM902" s="107">
        <f t="shared" si="601"/>
        <v>0</v>
      </c>
      <c r="AO902" s="161" t="e">
        <f t="shared" si="607"/>
        <v>#DIV/0!</v>
      </c>
      <c r="AP902" s="161" t="e">
        <f t="shared" si="608"/>
        <v>#DIV/0!</v>
      </c>
      <c r="AQ902" s="161" t="e">
        <f t="shared" si="609"/>
        <v>#DIV/0!</v>
      </c>
      <c r="AR902" s="161" t="e">
        <f t="shared" si="610"/>
        <v>#DIV/0!</v>
      </c>
      <c r="AS902" s="161" t="e">
        <f t="shared" si="611"/>
        <v>#DIV/0!</v>
      </c>
      <c r="AT902" s="107">
        <f t="shared" si="612"/>
        <v>0</v>
      </c>
      <c r="AU902" s="161" t="e">
        <f t="shared" si="613"/>
        <v>#DIV/0!</v>
      </c>
      <c r="AV902" s="161" t="e">
        <f t="shared" si="614"/>
        <v>#DIV/0!</v>
      </c>
      <c r="AW902" s="161" t="e">
        <f t="shared" si="615"/>
        <v>#DIV/0!</v>
      </c>
      <c r="AX902" s="161" t="e">
        <f t="shared" si="616"/>
        <v>#DIV/0!</v>
      </c>
      <c r="AY902" s="161" t="e">
        <f t="shared" si="617"/>
        <v>#DIV/0!</v>
      </c>
      <c r="AZ902" s="107">
        <f t="shared" si="618"/>
        <v>0</v>
      </c>
      <c r="BA902" s="161" t="e">
        <f t="shared" si="619"/>
        <v>#DIV/0!</v>
      </c>
      <c r="BB902" s="161" t="e">
        <f t="shared" si="620"/>
        <v>#DIV/0!</v>
      </c>
      <c r="BC902" s="161" t="e">
        <f t="shared" si="621"/>
        <v>#DIV/0!</v>
      </c>
      <c r="BD902" s="161" t="e">
        <f t="shared" si="622"/>
        <v>#DIV/0!</v>
      </c>
      <c r="BE902" s="161" t="e">
        <f t="shared" si="623"/>
        <v>#DIV/0!</v>
      </c>
      <c r="BF902" s="107">
        <f t="shared" si="624"/>
        <v>0</v>
      </c>
      <c r="BG902" s="161" t="e">
        <f t="shared" si="625"/>
        <v>#DIV/0!</v>
      </c>
      <c r="BH902" s="161" t="e">
        <f t="shared" si="626"/>
        <v>#DIV/0!</v>
      </c>
      <c r="BI902" s="161" t="e">
        <f t="shared" si="627"/>
        <v>#DIV/0!</v>
      </c>
      <c r="BJ902" s="161" t="e">
        <f t="shared" si="628"/>
        <v>#DIV/0!</v>
      </c>
      <c r="BK902" s="161" t="e">
        <f t="shared" si="629"/>
        <v>#DIV/0!</v>
      </c>
      <c r="BL902" s="107">
        <f t="shared" si="630"/>
        <v>0</v>
      </c>
      <c r="BM902" s="161" t="e">
        <f t="shared" si="631"/>
        <v>#DIV/0!</v>
      </c>
      <c r="BN902" s="161" t="e">
        <f t="shared" si="632"/>
        <v>#DIV/0!</v>
      </c>
      <c r="BO902" s="161" t="e">
        <f t="shared" si="633"/>
        <v>#DIV/0!</v>
      </c>
      <c r="BP902" s="161" t="e">
        <f t="shared" si="634"/>
        <v>#DIV/0!</v>
      </c>
      <c r="BQ902" s="161" t="e">
        <f t="shared" si="635"/>
        <v>#DIV/0!</v>
      </c>
      <c r="BR902" s="107">
        <f t="shared" si="636"/>
        <v>0</v>
      </c>
      <c r="BS902" s="161" t="e">
        <f t="shared" si="637"/>
        <v>#DIV/0!</v>
      </c>
      <c r="BT902" s="161" t="e">
        <f t="shared" si="638"/>
        <v>#DIV/0!</v>
      </c>
      <c r="BU902" s="161" t="e">
        <f t="shared" si="639"/>
        <v>#DIV/0!</v>
      </c>
      <c r="BV902" s="161" t="e">
        <f t="shared" si="640"/>
        <v>#DIV/0!</v>
      </c>
      <c r="BW902" s="161" t="e">
        <f t="shared" si="641"/>
        <v>#DIV/0!</v>
      </c>
      <c r="BX902" s="107">
        <f t="shared" si="642"/>
        <v>0</v>
      </c>
      <c r="BZ902" s="40" t="e">
        <f>VLOOKUP(I902,Lists!$D$2:$D$19,1,FALSE)</f>
        <v>#N/A</v>
      </c>
      <c r="CA902" s="40" t="e">
        <f>VLOOKUP($I902,Blends!$B$2:$B$115,1,FALSE)</f>
        <v>#N/A</v>
      </c>
      <c r="CC902" s="218">
        <f>ROUND(IF($I902="Other HFC Blend",(Z902*$L902*SUMIF(Lists!$E$2:$E$133,'Quarterly Information'!$K902,Exchange_Value)+Z902*$N902*SUMIF(Lists!$E$2:$E$133,'Quarterly Information'!$M902,Exchange_Value)+Z902*$P902*SUMIF(Lists!$E$2:$E$133,'Quarterly Information'!$O902,Exchange_Value)+Z902*$R902*SUMIF(Lists!$E$2:$E$133,'Quarterly Information'!$Q902,Exchange_Value)+Z902*$T902*SUMIF(Lists!$E$2:$E$133,'Quarterly Information'!$S902,Exchange_Value))/1000,Z902*SUMIF(Lists!$E$2:$E$133,$I902,Exchange_Value)/1000),1)</f>
        <v>0</v>
      </c>
      <c r="CD902" s="218">
        <f>ROUND(IF($I902="Other HFC Blend",(AA902*$L902*SUMIF(Lists!$E$2:$E$133,'Quarterly Information'!$K902,Exchange_Value)+AA902*$N902*SUMIF(Lists!$E$2:$E$133,'Quarterly Information'!$M902,Exchange_Value)+AA902*$P902*SUMIF(Lists!$E$2:$E$133,'Quarterly Information'!$O902,Exchange_Value)+AA902*$R902*SUMIF(Lists!$E$2:$E$133,'Quarterly Information'!$Q902,Exchange_Value)+AA902*$T902*SUMIF(Lists!$E$2:$E$133,'Quarterly Information'!$S902,Exchange_Value))/1000,AA902*SUMIF(Lists!$E$2:$E$133,$I902,Exchange_Value)/1000),1)</f>
        <v>0</v>
      </c>
      <c r="CE902" s="218">
        <f>ROUND(IF($I902="Other HFC Blend",(AB902*$L902*SUMIF(Lists!$E$2:$E$133,'Quarterly Information'!$K902,Exchange_Value)+AB902*$N902*SUMIF(Lists!$E$2:$E$133,'Quarterly Information'!$M902,Exchange_Value)+AB902*$P902*SUMIF(Lists!$E$2:$E$133,'Quarterly Information'!$O902,Exchange_Value)+AB902*$R902*SUMIF(Lists!$E$2:$E$133,'Quarterly Information'!$Q902,Exchange_Value)+AB902*$T902*SUMIF(Lists!$E$2:$E$133,'Quarterly Information'!$S902,Exchange_Value))/1000,AB902*SUMIF(Lists!$E$2:$E$133,$I902,Exchange_Value)/1000),1)</f>
        <v>0</v>
      </c>
      <c r="CF902" s="218">
        <f>ROUND(IF($I902="Other HFC Blend",(AC902*$L902*SUMIF(Lists!$E$2:$E$133,'Quarterly Information'!$K902,Exchange_Value)+AC902*$N902*SUMIF(Lists!$E$2:$E$133,'Quarterly Information'!$M902,Exchange_Value)+AC902*$P902*SUMIF(Lists!$E$2:$E$133,'Quarterly Information'!$O902,Exchange_Value)+AC902*$R902*SUMIF(Lists!$E$2:$E$133,'Quarterly Information'!$Q902,Exchange_Value)+AC902*$T902*SUMIF(Lists!$E$2:$E$133,'Quarterly Information'!$S902,Exchange_Value))/1000,AC902*SUMIF(Lists!$E$2:$E$133,$I902,Exchange_Value)/1000),1)</f>
        <v>0</v>
      </c>
      <c r="CG902" s="218">
        <f>ROUND(IF($I902="Other HFC Blend",(AD902*$L902*SUMIF(Lists!$E$2:$E$133,'Quarterly Information'!$K902,Exchange_Value)+AD902*$N902*SUMIF(Lists!$E$2:$E$133,'Quarterly Information'!$M902,Exchange_Value)+AD902*$P902*SUMIF(Lists!$E$2:$E$133,'Quarterly Information'!$O902,Exchange_Value)+AD902*$R902*SUMIF(Lists!$E$2:$E$133,'Quarterly Information'!$Q902,Exchange_Value)+AD902*$T902*SUMIF(Lists!$E$2:$E$133,'Quarterly Information'!$S902,Exchange_Value))/1000,AD902*SUMIF(Lists!$E$2:$E$133,$I902,Exchange_Value)/1000),1)</f>
        <v>0</v>
      </c>
      <c r="CH902" s="218">
        <f>ROUND(IF($I902="Other HFC Blend",(AE902*$L902*SUMIF(Lists!$E$2:$E$133,'Quarterly Information'!$K902,Exchange_Value)+AE902*$N902*SUMIF(Lists!$E$2:$E$133,'Quarterly Information'!$M902,Exchange_Value)+AE902*$P902*SUMIF(Lists!$E$2:$E$133,'Quarterly Information'!$O902,Exchange_Value)+AE902*$R902*SUMIF(Lists!$E$2:$E$133,'Quarterly Information'!$Q902,Exchange_Value)+AE902*$T902*SUMIF(Lists!$E$2:$E$133,'Quarterly Information'!$S902,Exchange_Value))/1000,AE902*SUMIF(Lists!$E$2:$E$133,$I902,Exchange_Value)/1000),1)</f>
        <v>0</v>
      </c>
      <c r="CI902" s="218">
        <f>ROUND(IF($I902="Other HFC Blend",(AF902*$L902*SUMIF(Lists!$E$2:$E$133,'Quarterly Information'!$K902,Exchange_Value)+AF902*$N902*SUMIF(Lists!$E$2:$E$133,'Quarterly Information'!$M902,Exchange_Value)+AF902*$P902*SUMIF(Lists!$E$2:$E$133,'Quarterly Information'!$O902,Exchange_Value)+AF902*$R902*SUMIF(Lists!$E$2:$E$133,'Quarterly Information'!$Q902,Exchange_Value)+AF902*$T902*SUMIF(Lists!$E$2:$E$133,'Quarterly Information'!$S902,Exchange_Value))/1000,AF902*SUMIF(Lists!$E$2:$E$133,$I902,Exchange_Value)/1000),1)</f>
        <v>0</v>
      </c>
    </row>
    <row r="903" spans="1:87" ht="14" x14ac:dyDescent="0.25">
      <c r="A903" s="39">
        <v>861</v>
      </c>
      <c r="B903" s="90" t="str">
        <f t="shared" si="600"/>
        <v/>
      </c>
      <c r="C903" s="159"/>
      <c r="D903" s="91"/>
      <c r="E903" s="174"/>
      <c r="F903" s="92"/>
      <c r="G903" s="93"/>
      <c r="H903" s="94"/>
      <c r="I903" s="92"/>
      <c r="J903" s="200"/>
      <c r="K903" s="210"/>
      <c r="L903" s="95"/>
      <c r="M903" s="92"/>
      <c r="N903" s="95"/>
      <c r="O903" s="92"/>
      <c r="P903" s="95"/>
      <c r="Q903" s="128"/>
      <c r="R903" s="95"/>
      <c r="S903" s="128"/>
      <c r="T903" s="211"/>
      <c r="U903" s="203"/>
      <c r="V903" s="92"/>
      <c r="W903" s="96"/>
      <c r="X903" s="92"/>
      <c r="Y903" s="220"/>
      <c r="Z903" s="226"/>
      <c r="AA903" s="165"/>
      <c r="AB903" s="165"/>
      <c r="AC903" s="165"/>
      <c r="AD903" s="165"/>
      <c r="AE903" s="165"/>
      <c r="AF903" s="168"/>
      <c r="AG903"/>
      <c r="AH903" s="107">
        <f t="shared" si="602"/>
        <v>0</v>
      </c>
      <c r="AI903" s="107">
        <f t="shared" si="603"/>
        <v>0</v>
      </c>
      <c r="AJ903" s="107">
        <f t="shared" si="604"/>
        <v>0</v>
      </c>
      <c r="AK903" s="107">
        <f t="shared" si="605"/>
        <v>0</v>
      </c>
      <c r="AL903" s="107">
        <f t="shared" si="606"/>
        <v>0</v>
      </c>
      <c r="AM903" s="107">
        <f t="shared" si="601"/>
        <v>0</v>
      </c>
      <c r="AO903" s="161" t="e">
        <f t="shared" si="607"/>
        <v>#DIV/0!</v>
      </c>
      <c r="AP903" s="161" t="e">
        <f t="shared" si="608"/>
        <v>#DIV/0!</v>
      </c>
      <c r="AQ903" s="161" t="e">
        <f t="shared" si="609"/>
        <v>#DIV/0!</v>
      </c>
      <c r="AR903" s="161" t="e">
        <f t="shared" si="610"/>
        <v>#DIV/0!</v>
      </c>
      <c r="AS903" s="161" t="e">
        <f t="shared" si="611"/>
        <v>#DIV/0!</v>
      </c>
      <c r="AT903" s="107">
        <f t="shared" si="612"/>
        <v>0</v>
      </c>
      <c r="AU903" s="161" t="e">
        <f t="shared" si="613"/>
        <v>#DIV/0!</v>
      </c>
      <c r="AV903" s="161" t="e">
        <f t="shared" si="614"/>
        <v>#DIV/0!</v>
      </c>
      <c r="AW903" s="161" t="e">
        <f t="shared" si="615"/>
        <v>#DIV/0!</v>
      </c>
      <c r="AX903" s="161" t="e">
        <f t="shared" si="616"/>
        <v>#DIV/0!</v>
      </c>
      <c r="AY903" s="161" t="e">
        <f t="shared" si="617"/>
        <v>#DIV/0!</v>
      </c>
      <c r="AZ903" s="107">
        <f t="shared" si="618"/>
        <v>0</v>
      </c>
      <c r="BA903" s="161" t="e">
        <f t="shared" si="619"/>
        <v>#DIV/0!</v>
      </c>
      <c r="BB903" s="161" t="e">
        <f t="shared" si="620"/>
        <v>#DIV/0!</v>
      </c>
      <c r="BC903" s="161" t="e">
        <f t="shared" si="621"/>
        <v>#DIV/0!</v>
      </c>
      <c r="BD903" s="161" t="e">
        <f t="shared" si="622"/>
        <v>#DIV/0!</v>
      </c>
      <c r="BE903" s="161" t="e">
        <f t="shared" si="623"/>
        <v>#DIV/0!</v>
      </c>
      <c r="BF903" s="107">
        <f t="shared" si="624"/>
        <v>0</v>
      </c>
      <c r="BG903" s="161" t="e">
        <f t="shared" si="625"/>
        <v>#DIV/0!</v>
      </c>
      <c r="BH903" s="161" t="e">
        <f t="shared" si="626"/>
        <v>#DIV/0!</v>
      </c>
      <c r="BI903" s="161" t="e">
        <f t="shared" si="627"/>
        <v>#DIV/0!</v>
      </c>
      <c r="BJ903" s="161" t="e">
        <f t="shared" si="628"/>
        <v>#DIV/0!</v>
      </c>
      <c r="BK903" s="161" t="e">
        <f t="shared" si="629"/>
        <v>#DIV/0!</v>
      </c>
      <c r="BL903" s="107">
        <f t="shared" si="630"/>
        <v>0</v>
      </c>
      <c r="BM903" s="161" t="e">
        <f t="shared" si="631"/>
        <v>#DIV/0!</v>
      </c>
      <c r="BN903" s="161" t="e">
        <f t="shared" si="632"/>
        <v>#DIV/0!</v>
      </c>
      <c r="BO903" s="161" t="e">
        <f t="shared" si="633"/>
        <v>#DIV/0!</v>
      </c>
      <c r="BP903" s="161" t="e">
        <f t="shared" si="634"/>
        <v>#DIV/0!</v>
      </c>
      <c r="BQ903" s="161" t="e">
        <f t="shared" si="635"/>
        <v>#DIV/0!</v>
      </c>
      <c r="BR903" s="107">
        <f t="shared" si="636"/>
        <v>0</v>
      </c>
      <c r="BS903" s="161" t="e">
        <f t="shared" si="637"/>
        <v>#DIV/0!</v>
      </c>
      <c r="BT903" s="161" t="e">
        <f t="shared" si="638"/>
        <v>#DIV/0!</v>
      </c>
      <c r="BU903" s="161" t="e">
        <f t="shared" si="639"/>
        <v>#DIV/0!</v>
      </c>
      <c r="BV903" s="161" t="e">
        <f t="shared" si="640"/>
        <v>#DIV/0!</v>
      </c>
      <c r="BW903" s="161" t="e">
        <f t="shared" si="641"/>
        <v>#DIV/0!</v>
      </c>
      <c r="BX903" s="107">
        <f t="shared" si="642"/>
        <v>0</v>
      </c>
      <c r="BZ903" s="40" t="e">
        <f>VLOOKUP(I903,Lists!$D$2:$D$19,1,FALSE)</f>
        <v>#N/A</v>
      </c>
      <c r="CA903" s="40" t="e">
        <f>VLOOKUP($I903,Blends!$B$2:$B$115,1,FALSE)</f>
        <v>#N/A</v>
      </c>
      <c r="CC903" s="218">
        <f>ROUND(IF($I903="Other HFC Blend",(Z903*$L903*SUMIF(Lists!$E$2:$E$133,'Quarterly Information'!$K903,Exchange_Value)+Z903*$N903*SUMIF(Lists!$E$2:$E$133,'Quarterly Information'!$M903,Exchange_Value)+Z903*$P903*SUMIF(Lists!$E$2:$E$133,'Quarterly Information'!$O903,Exchange_Value)+Z903*$R903*SUMIF(Lists!$E$2:$E$133,'Quarterly Information'!$Q903,Exchange_Value)+Z903*$T903*SUMIF(Lists!$E$2:$E$133,'Quarterly Information'!$S903,Exchange_Value))/1000,Z903*SUMIF(Lists!$E$2:$E$133,$I903,Exchange_Value)/1000),1)</f>
        <v>0</v>
      </c>
      <c r="CD903" s="218">
        <f>ROUND(IF($I903="Other HFC Blend",(AA903*$L903*SUMIF(Lists!$E$2:$E$133,'Quarterly Information'!$K903,Exchange_Value)+AA903*$N903*SUMIF(Lists!$E$2:$E$133,'Quarterly Information'!$M903,Exchange_Value)+AA903*$P903*SUMIF(Lists!$E$2:$E$133,'Quarterly Information'!$O903,Exchange_Value)+AA903*$R903*SUMIF(Lists!$E$2:$E$133,'Quarterly Information'!$Q903,Exchange_Value)+AA903*$T903*SUMIF(Lists!$E$2:$E$133,'Quarterly Information'!$S903,Exchange_Value))/1000,AA903*SUMIF(Lists!$E$2:$E$133,$I903,Exchange_Value)/1000),1)</f>
        <v>0</v>
      </c>
      <c r="CE903" s="218">
        <f>ROUND(IF($I903="Other HFC Blend",(AB903*$L903*SUMIF(Lists!$E$2:$E$133,'Quarterly Information'!$K903,Exchange_Value)+AB903*$N903*SUMIF(Lists!$E$2:$E$133,'Quarterly Information'!$M903,Exchange_Value)+AB903*$P903*SUMIF(Lists!$E$2:$E$133,'Quarterly Information'!$O903,Exchange_Value)+AB903*$R903*SUMIF(Lists!$E$2:$E$133,'Quarterly Information'!$Q903,Exchange_Value)+AB903*$T903*SUMIF(Lists!$E$2:$E$133,'Quarterly Information'!$S903,Exchange_Value))/1000,AB903*SUMIF(Lists!$E$2:$E$133,$I903,Exchange_Value)/1000),1)</f>
        <v>0</v>
      </c>
      <c r="CF903" s="218">
        <f>ROUND(IF($I903="Other HFC Blend",(AC903*$L903*SUMIF(Lists!$E$2:$E$133,'Quarterly Information'!$K903,Exchange_Value)+AC903*$N903*SUMIF(Lists!$E$2:$E$133,'Quarterly Information'!$M903,Exchange_Value)+AC903*$P903*SUMIF(Lists!$E$2:$E$133,'Quarterly Information'!$O903,Exchange_Value)+AC903*$R903*SUMIF(Lists!$E$2:$E$133,'Quarterly Information'!$Q903,Exchange_Value)+AC903*$T903*SUMIF(Lists!$E$2:$E$133,'Quarterly Information'!$S903,Exchange_Value))/1000,AC903*SUMIF(Lists!$E$2:$E$133,$I903,Exchange_Value)/1000),1)</f>
        <v>0</v>
      </c>
      <c r="CG903" s="218">
        <f>ROUND(IF($I903="Other HFC Blend",(AD903*$L903*SUMIF(Lists!$E$2:$E$133,'Quarterly Information'!$K903,Exchange_Value)+AD903*$N903*SUMIF(Lists!$E$2:$E$133,'Quarterly Information'!$M903,Exchange_Value)+AD903*$P903*SUMIF(Lists!$E$2:$E$133,'Quarterly Information'!$O903,Exchange_Value)+AD903*$R903*SUMIF(Lists!$E$2:$E$133,'Quarterly Information'!$Q903,Exchange_Value)+AD903*$T903*SUMIF(Lists!$E$2:$E$133,'Quarterly Information'!$S903,Exchange_Value))/1000,AD903*SUMIF(Lists!$E$2:$E$133,$I903,Exchange_Value)/1000),1)</f>
        <v>0</v>
      </c>
      <c r="CH903" s="218">
        <f>ROUND(IF($I903="Other HFC Blend",(AE903*$L903*SUMIF(Lists!$E$2:$E$133,'Quarterly Information'!$K903,Exchange_Value)+AE903*$N903*SUMIF(Lists!$E$2:$E$133,'Quarterly Information'!$M903,Exchange_Value)+AE903*$P903*SUMIF(Lists!$E$2:$E$133,'Quarterly Information'!$O903,Exchange_Value)+AE903*$R903*SUMIF(Lists!$E$2:$E$133,'Quarterly Information'!$Q903,Exchange_Value)+AE903*$T903*SUMIF(Lists!$E$2:$E$133,'Quarterly Information'!$S903,Exchange_Value))/1000,AE903*SUMIF(Lists!$E$2:$E$133,$I903,Exchange_Value)/1000),1)</f>
        <v>0</v>
      </c>
      <c r="CI903" s="218">
        <f>ROUND(IF($I903="Other HFC Blend",(AF903*$L903*SUMIF(Lists!$E$2:$E$133,'Quarterly Information'!$K903,Exchange_Value)+AF903*$N903*SUMIF(Lists!$E$2:$E$133,'Quarterly Information'!$M903,Exchange_Value)+AF903*$P903*SUMIF(Lists!$E$2:$E$133,'Quarterly Information'!$O903,Exchange_Value)+AF903*$R903*SUMIF(Lists!$E$2:$E$133,'Quarterly Information'!$Q903,Exchange_Value)+AF903*$T903*SUMIF(Lists!$E$2:$E$133,'Quarterly Information'!$S903,Exchange_Value))/1000,AF903*SUMIF(Lists!$E$2:$E$133,$I903,Exchange_Value)/1000),1)</f>
        <v>0</v>
      </c>
    </row>
    <row r="904" spans="1:87" ht="14" x14ac:dyDescent="0.25">
      <c r="A904" s="39">
        <v>862</v>
      </c>
      <c r="B904" s="90" t="str">
        <f t="shared" si="600"/>
        <v/>
      </c>
      <c r="C904" s="159"/>
      <c r="D904" s="91"/>
      <c r="E904" s="174"/>
      <c r="F904" s="92"/>
      <c r="G904" s="93"/>
      <c r="H904" s="94"/>
      <c r="I904" s="92"/>
      <c r="J904" s="200"/>
      <c r="K904" s="210"/>
      <c r="L904" s="95"/>
      <c r="M904" s="92"/>
      <c r="N904" s="95"/>
      <c r="O904" s="92"/>
      <c r="P904" s="95"/>
      <c r="Q904" s="128"/>
      <c r="R904" s="95"/>
      <c r="S904" s="128"/>
      <c r="T904" s="211"/>
      <c r="U904" s="203"/>
      <c r="V904" s="92"/>
      <c r="W904" s="96"/>
      <c r="X904" s="92"/>
      <c r="Y904" s="220"/>
      <c r="Z904" s="226"/>
      <c r="AA904" s="165"/>
      <c r="AB904" s="165"/>
      <c r="AC904" s="165"/>
      <c r="AD904" s="165"/>
      <c r="AE904" s="165"/>
      <c r="AF904" s="168"/>
      <c r="AG904"/>
      <c r="AH904" s="107">
        <f t="shared" si="602"/>
        <v>0</v>
      </c>
      <c r="AI904" s="107">
        <f t="shared" si="603"/>
        <v>0</v>
      </c>
      <c r="AJ904" s="107">
        <f t="shared" si="604"/>
        <v>0</v>
      </c>
      <c r="AK904" s="107">
        <f t="shared" si="605"/>
        <v>0</v>
      </c>
      <c r="AL904" s="107">
        <f t="shared" si="606"/>
        <v>0</v>
      </c>
      <c r="AM904" s="107">
        <f t="shared" si="601"/>
        <v>0</v>
      </c>
      <c r="AO904" s="161" t="e">
        <f t="shared" si="607"/>
        <v>#DIV/0!</v>
      </c>
      <c r="AP904" s="161" t="e">
        <f t="shared" si="608"/>
        <v>#DIV/0!</v>
      </c>
      <c r="AQ904" s="161" t="e">
        <f t="shared" si="609"/>
        <v>#DIV/0!</v>
      </c>
      <c r="AR904" s="161" t="e">
        <f t="shared" si="610"/>
        <v>#DIV/0!</v>
      </c>
      <c r="AS904" s="161" t="e">
        <f t="shared" si="611"/>
        <v>#DIV/0!</v>
      </c>
      <c r="AT904" s="107">
        <f t="shared" si="612"/>
        <v>0</v>
      </c>
      <c r="AU904" s="161" t="e">
        <f t="shared" si="613"/>
        <v>#DIV/0!</v>
      </c>
      <c r="AV904" s="161" t="e">
        <f t="shared" si="614"/>
        <v>#DIV/0!</v>
      </c>
      <c r="AW904" s="161" t="e">
        <f t="shared" si="615"/>
        <v>#DIV/0!</v>
      </c>
      <c r="AX904" s="161" t="e">
        <f t="shared" si="616"/>
        <v>#DIV/0!</v>
      </c>
      <c r="AY904" s="161" t="e">
        <f t="shared" si="617"/>
        <v>#DIV/0!</v>
      </c>
      <c r="AZ904" s="107">
        <f t="shared" si="618"/>
        <v>0</v>
      </c>
      <c r="BA904" s="161" t="e">
        <f t="shared" si="619"/>
        <v>#DIV/0!</v>
      </c>
      <c r="BB904" s="161" t="e">
        <f t="shared" si="620"/>
        <v>#DIV/0!</v>
      </c>
      <c r="BC904" s="161" t="e">
        <f t="shared" si="621"/>
        <v>#DIV/0!</v>
      </c>
      <c r="BD904" s="161" t="e">
        <f t="shared" si="622"/>
        <v>#DIV/0!</v>
      </c>
      <c r="BE904" s="161" t="e">
        <f t="shared" si="623"/>
        <v>#DIV/0!</v>
      </c>
      <c r="BF904" s="107">
        <f t="shared" si="624"/>
        <v>0</v>
      </c>
      <c r="BG904" s="161" t="e">
        <f t="shared" si="625"/>
        <v>#DIV/0!</v>
      </c>
      <c r="BH904" s="161" t="e">
        <f t="shared" si="626"/>
        <v>#DIV/0!</v>
      </c>
      <c r="BI904" s="161" t="e">
        <f t="shared" si="627"/>
        <v>#DIV/0!</v>
      </c>
      <c r="BJ904" s="161" t="e">
        <f t="shared" si="628"/>
        <v>#DIV/0!</v>
      </c>
      <c r="BK904" s="161" t="e">
        <f t="shared" si="629"/>
        <v>#DIV/0!</v>
      </c>
      <c r="BL904" s="107">
        <f t="shared" si="630"/>
        <v>0</v>
      </c>
      <c r="BM904" s="161" t="e">
        <f t="shared" si="631"/>
        <v>#DIV/0!</v>
      </c>
      <c r="BN904" s="161" t="e">
        <f t="shared" si="632"/>
        <v>#DIV/0!</v>
      </c>
      <c r="BO904" s="161" t="e">
        <f t="shared" si="633"/>
        <v>#DIV/0!</v>
      </c>
      <c r="BP904" s="161" t="e">
        <f t="shared" si="634"/>
        <v>#DIV/0!</v>
      </c>
      <c r="BQ904" s="161" t="e">
        <f t="shared" si="635"/>
        <v>#DIV/0!</v>
      </c>
      <c r="BR904" s="107">
        <f t="shared" si="636"/>
        <v>0</v>
      </c>
      <c r="BS904" s="161" t="e">
        <f t="shared" si="637"/>
        <v>#DIV/0!</v>
      </c>
      <c r="BT904" s="161" t="e">
        <f t="shared" si="638"/>
        <v>#DIV/0!</v>
      </c>
      <c r="BU904" s="161" t="e">
        <f t="shared" si="639"/>
        <v>#DIV/0!</v>
      </c>
      <c r="BV904" s="161" t="e">
        <f t="shared" si="640"/>
        <v>#DIV/0!</v>
      </c>
      <c r="BW904" s="161" t="e">
        <f t="shared" si="641"/>
        <v>#DIV/0!</v>
      </c>
      <c r="BX904" s="107">
        <f t="shared" si="642"/>
        <v>0</v>
      </c>
      <c r="BZ904" s="40" t="e">
        <f>VLOOKUP(I904,Lists!$D$2:$D$19,1,FALSE)</f>
        <v>#N/A</v>
      </c>
      <c r="CA904" s="40" t="e">
        <f>VLOOKUP($I904,Blends!$B$2:$B$115,1,FALSE)</f>
        <v>#N/A</v>
      </c>
      <c r="CC904" s="218">
        <f>ROUND(IF($I904="Other HFC Blend",(Z904*$L904*SUMIF(Lists!$E$2:$E$133,'Quarterly Information'!$K904,Exchange_Value)+Z904*$N904*SUMIF(Lists!$E$2:$E$133,'Quarterly Information'!$M904,Exchange_Value)+Z904*$P904*SUMIF(Lists!$E$2:$E$133,'Quarterly Information'!$O904,Exchange_Value)+Z904*$R904*SUMIF(Lists!$E$2:$E$133,'Quarterly Information'!$Q904,Exchange_Value)+Z904*$T904*SUMIF(Lists!$E$2:$E$133,'Quarterly Information'!$S904,Exchange_Value))/1000,Z904*SUMIF(Lists!$E$2:$E$133,$I904,Exchange_Value)/1000),1)</f>
        <v>0</v>
      </c>
      <c r="CD904" s="218">
        <f>ROUND(IF($I904="Other HFC Blend",(AA904*$L904*SUMIF(Lists!$E$2:$E$133,'Quarterly Information'!$K904,Exchange_Value)+AA904*$N904*SUMIF(Lists!$E$2:$E$133,'Quarterly Information'!$M904,Exchange_Value)+AA904*$P904*SUMIF(Lists!$E$2:$E$133,'Quarterly Information'!$O904,Exchange_Value)+AA904*$R904*SUMIF(Lists!$E$2:$E$133,'Quarterly Information'!$Q904,Exchange_Value)+AA904*$T904*SUMIF(Lists!$E$2:$E$133,'Quarterly Information'!$S904,Exchange_Value))/1000,AA904*SUMIF(Lists!$E$2:$E$133,$I904,Exchange_Value)/1000),1)</f>
        <v>0</v>
      </c>
      <c r="CE904" s="218">
        <f>ROUND(IF($I904="Other HFC Blend",(AB904*$L904*SUMIF(Lists!$E$2:$E$133,'Quarterly Information'!$K904,Exchange_Value)+AB904*$N904*SUMIF(Lists!$E$2:$E$133,'Quarterly Information'!$M904,Exchange_Value)+AB904*$P904*SUMIF(Lists!$E$2:$E$133,'Quarterly Information'!$O904,Exchange_Value)+AB904*$R904*SUMIF(Lists!$E$2:$E$133,'Quarterly Information'!$Q904,Exchange_Value)+AB904*$T904*SUMIF(Lists!$E$2:$E$133,'Quarterly Information'!$S904,Exchange_Value))/1000,AB904*SUMIF(Lists!$E$2:$E$133,$I904,Exchange_Value)/1000),1)</f>
        <v>0</v>
      </c>
      <c r="CF904" s="218">
        <f>ROUND(IF($I904="Other HFC Blend",(AC904*$L904*SUMIF(Lists!$E$2:$E$133,'Quarterly Information'!$K904,Exchange_Value)+AC904*$N904*SUMIF(Lists!$E$2:$E$133,'Quarterly Information'!$M904,Exchange_Value)+AC904*$P904*SUMIF(Lists!$E$2:$E$133,'Quarterly Information'!$O904,Exchange_Value)+AC904*$R904*SUMIF(Lists!$E$2:$E$133,'Quarterly Information'!$Q904,Exchange_Value)+AC904*$T904*SUMIF(Lists!$E$2:$E$133,'Quarterly Information'!$S904,Exchange_Value))/1000,AC904*SUMIF(Lists!$E$2:$E$133,$I904,Exchange_Value)/1000),1)</f>
        <v>0</v>
      </c>
      <c r="CG904" s="218">
        <f>ROUND(IF($I904="Other HFC Blend",(AD904*$L904*SUMIF(Lists!$E$2:$E$133,'Quarterly Information'!$K904,Exchange_Value)+AD904*$N904*SUMIF(Lists!$E$2:$E$133,'Quarterly Information'!$M904,Exchange_Value)+AD904*$P904*SUMIF(Lists!$E$2:$E$133,'Quarterly Information'!$O904,Exchange_Value)+AD904*$R904*SUMIF(Lists!$E$2:$E$133,'Quarterly Information'!$Q904,Exchange_Value)+AD904*$T904*SUMIF(Lists!$E$2:$E$133,'Quarterly Information'!$S904,Exchange_Value))/1000,AD904*SUMIF(Lists!$E$2:$E$133,$I904,Exchange_Value)/1000),1)</f>
        <v>0</v>
      </c>
      <c r="CH904" s="218">
        <f>ROUND(IF($I904="Other HFC Blend",(AE904*$L904*SUMIF(Lists!$E$2:$E$133,'Quarterly Information'!$K904,Exchange_Value)+AE904*$N904*SUMIF(Lists!$E$2:$E$133,'Quarterly Information'!$M904,Exchange_Value)+AE904*$P904*SUMIF(Lists!$E$2:$E$133,'Quarterly Information'!$O904,Exchange_Value)+AE904*$R904*SUMIF(Lists!$E$2:$E$133,'Quarterly Information'!$Q904,Exchange_Value)+AE904*$T904*SUMIF(Lists!$E$2:$E$133,'Quarterly Information'!$S904,Exchange_Value))/1000,AE904*SUMIF(Lists!$E$2:$E$133,$I904,Exchange_Value)/1000),1)</f>
        <v>0</v>
      </c>
      <c r="CI904" s="218">
        <f>ROUND(IF($I904="Other HFC Blend",(AF904*$L904*SUMIF(Lists!$E$2:$E$133,'Quarterly Information'!$K904,Exchange_Value)+AF904*$N904*SUMIF(Lists!$E$2:$E$133,'Quarterly Information'!$M904,Exchange_Value)+AF904*$P904*SUMIF(Lists!$E$2:$E$133,'Quarterly Information'!$O904,Exchange_Value)+AF904*$R904*SUMIF(Lists!$E$2:$E$133,'Quarterly Information'!$Q904,Exchange_Value)+AF904*$T904*SUMIF(Lists!$E$2:$E$133,'Quarterly Information'!$S904,Exchange_Value))/1000,AF904*SUMIF(Lists!$E$2:$E$133,$I904,Exchange_Value)/1000),1)</f>
        <v>0</v>
      </c>
    </row>
    <row r="905" spans="1:87" ht="14" x14ac:dyDescent="0.25">
      <c r="A905" s="39">
        <v>863</v>
      </c>
      <c r="B905" s="90" t="str">
        <f t="shared" si="600"/>
        <v/>
      </c>
      <c r="C905" s="159"/>
      <c r="D905" s="91"/>
      <c r="E905" s="174"/>
      <c r="F905" s="92"/>
      <c r="G905" s="93"/>
      <c r="H905" s="94"/>
      <c r="I905" s="92"/>
      <c r="J905" s="200"/>
      <c r="K905" s="210"/>
      <c r="L905" s="95"/>
      <c r="M905" s="92"/>
      <c r="N905" s="95"/>
      <c r="O905" s="92"/>
      <c r="P905" s="95"/>
      <c r="Q905" s="128"/>
      <c r="R905" s="95"/>
      <c r="S905" s="128"/>
      <c r="T905" s="211"/>
      <c r="U905" s="203"/>
      <c r="V905" s="92"/>
      <c r="W905" s="96"/>
      <c r="X905" s="92"/>
      <c r="Y905" s="220"/>
      <c r="Z905" s="226"/>
      <c r="AA905" s="165"/>
      <c r="AB905" s="165"/>
      <c r="AC905" s="165"/>
      <c r="AD905" s="165"/>
      <c r="AE905" s="165"/>
      <c r="AF905" s="168"/>
      <c r="AG905"/>
      <c r="AH905" s="107">
        <f t="shared" si="602"/>
        <v>0</v>
      </c>
      <c r="AI905" s="107">
        <f t="shared" si="603"/>
        <v>0</v>
      </c>
      <c r="AJ905" s="107">
        <f t="shared" si="604"/>
        <v>0</v>
      </c>
      <c r="AK905" s="107">
        <f t="shared" si="605"/>
        <v>0</v>
      </c>
      <c r="AL905" s="107">
        <f t="shared" si="606"/>
        <v>0</v>
      </c>
      <c r="AM905" s="107">
        <f t="shared" si="601"/>
        <v>0</v>
      </c>
      <c r="AO905" s="161" t="e">
        <f t="shared" si="607"/>
        <v>#DIV/0!</v>
      </c>
      <c r="AP905" s="161" t="e">
        <f t="shared" si="608"/>
        <v>#DIV/0!</v>
      </c>
      <c r="AQ905" s="161" t="e">
        <f t="shared" si="609"/>
        <v>#DIV/0!</v>
      </c>
      <c r="AR905" s="161" t="e">
        <f t="shared" si="610"/>
        <v>#DIV/0!</v>
      </c>
      <c r="AS905" s="161" t="e">
        <f t="shared" si="611"/>
        <v>#DIV/0!</v>
      </c>
      <c r="AT905" s="107">
        <f t="shared" si="612"/>
        <v>0</v>
      </c>
      <c r="AU905" s="161" t="e">
        <f t="shared" si="613"/>
        <v>#DIV/0!</v>
      </c>
      <c r="AV905" s="161" t="e">
        <f t="shared" si="614"/>
        <v>#DIV/0!</v>
      </c>
      <c r="AW905" s="161" t="e">
        <f t="shared" si="615"/>
        <v>#DIV/0!</v>
      </c>
      <c r="AX905" s="161" t="e">
        <f t="shared" si="616"/>
        <v>#DIV/0!</v>
      </c>
      <c r="AY905" s="161" t="e">
        <f t="shared" si="617"/>
        <v>#DIV/0!</v>
      </c>
      <c r="AZ905" s="107">
        <f t="shared" si="618"/>
        <v>0</v>
      </c>
      <c r="BA905" s="161" t="e">
        <f t="shared" si="619"/>
        <v>#DIV/0!</v>
      </c>
      <c r="BB905" s="161" t="e">
        <f t="shared" si="620"/>
        <v>#DIV/0!</v>
      </c>
      <c r="BC905" s="161" t="e">
        <f t="shared" si="621"/>
        <v>#DIV/0!</v>
      </c>
      <c r="BD905" s="161" t="e">
        <f t="shared" si="622"/>
        <v>#DIV/0!</v>
      </c>
      <c r="BE905" s="161" t="e">
        <f t="shared" si="623"/>
        <v>#DIV/0!</v>
      </c>
      <c r="BF905" s="107">
        <f t="shared" si="624"/>
        <v>0</v>
      </c>
      <c r="BG905" s="161" t="e">
        <f t="shared" si="625"/>
        <v>#DIV/0!</v>
      </c>
      <c r="BH905" s="161" t="e">
        <f t="shared" si="626"/>
        <v>#DIV/0!</v>
      </c>
      <c r="BI905" s="161" t="e">
        <f t="shared" si="627"/>
        <v>#DIV/0!</v>
      </c>
      <c r="BJ905" s="161" t="e">
        <f t="shared" si="628"/>
        <v>#DIV/0!</v>
      </c>
      <c r="BK905" s="161" t="e">
        <f t="shared" si="629"/>
        <v>#DIV/0!</v>
      </c>
      <c r="BL905" s="107">
        <f t="shared" si="630"/>
        <v>0</v>
      </c>
      <c r="BM905" s="161" t="e">
        <f t="shared" si="631"/>
        <v>#DIV/0!</v>
      </c>
      <c r="BN905" s="161" t="e">
        <f t="shared" si="632"/>
        <v>#DIV/0!</v>
      </c>
      <c r="BO905" s="161" t="e">
        <f t="shared" si="633"/>
        <v>#DIV/0!</v>
      </c>
      <c r="BP905" s="161" t="e">
        <f t="shared" si="634"/>
        <v>#DIV/0!</v>
      </c>
      <c r="BQ905" s="161" t="e">
        <f t="shared" si="635"/>
        <v>#DIV/0!</v>
      </c>
      <c r="BR905" s="107">
        <f t="shared" si="636"/>
        <v>0</v>
      </c>
      <c r="BS905" s="161" t="e">
        <f t="shared" si="637"/>
        <v>#DIV/0!</v>
      </c>
      <c r="BT905" s="161" t="e">
        <f t="shared" si="638"/>
        <v>#DIV/0!</v>
      </c>
      <c r="BU905" s="161" t="e">
        <f t="shared" si="639"/>
        <v>#DIV/0!</v>
      </c>
      <c r="BV905" s="161" t="e">
        <f t="shared" si="640"/>
        <v>#DIV/0!</v>
      </c>
      <c r="BW905" s="161" t="e">
        <f t="shared" si="641"/>
        <v>#DIV/0!</v>
      </c>
      <c r="BX905" s="107">
        <f t="shared" si="642"/>
        <v>0</v>
      </c>
      <c r="BZ905" s="40" t="e">
        <f>VLOOKUP(I905,Lists!$D$2:$D$19,1,FALSE)</f>
        <v>#N/A</v>
      </c>
      <c r="CA905" s="40" t="e">
        <f>VLOOKUP($I905,Blends!$B$2:$B$115,1,FALSE)</f>
        <v>#N/A</v>
      </c>
      <c r="CC905" s="218">
        <f>ROUND(IF($I905="Other HFC Blend",(Z905*$L905*SUMIF(Lists!$E$2:$E$133,'Quarterly Information'!$K905,Exchange_Value)+Z905*$N905*SUMIF(Lists!$E$2:$E$133,'Quarterly Information'!$M905,Exchange_Value)+Z905*$P905*SUMIF(Lists!$E$2:$E$133,'Quarterly Information'!$O905,Exchange_Value)+Z905*$R905*SUMIF(Lists!$E$2:$E$133,'Quarterly Information'!$Q905,Exchange_Value)+Z905*$T905*SUMIF(Lists!$E$2:$E$133,'Quarterly Information'!$S905,Exchange_Value))/1000,Z905*SUMIF(Lists!$E$2:$E$133,$I905,Exchange_Value)/1000),1)</f>
        <v>0</v>
      </c>
      <c r="CD905" s="218">
        <f>ROUND(IF($I905="Other HFC Blend",(AA905*$L905*SUMIF(Lists!$E$2:$E$133,'Quarterly Information'!$K905,Exchange_Value)+AA905*$N905*SUMIF(Lists!$E$2:$E$133,'Quarterly Information'!$M905,Exchange_Value)+AA905*$P905*SUMIF(Lists!$E$2:$E$133,'Quarterly Information'!$O905,Exchange_Value)+AA905*$R905*SUMIF(Lists!$E$2:$E$133,'Quarterly Information'!$Q905,Exchange_Value)+AA905*$T905*SUMIF(Lists!$E$2:$E$133,'Quarterly Information'!$S905,Exchange_Value))/1000,AA905*SUMIF(Lists!$E$2:$E$133,$I905,Exchange_Value)/1000),1)</f>
        <v>0</v>
      </c>
      <c r="CE905" s="218">
        <f>ROUND(IF($I905="Other HFC Blend",(AB905*$L905*SUMIF(Lists!$E$2:$E$133,'Quarterly Information'!$K905,Exchange_Value)+AB905*$N905*SUMIF(Lists!$E$2:$E$133,'Quarterly Information'!$M905,Exchange_Value)+AB905*$P905*SUMIF(Lists!$E$2:$E$133,'Quarterly Information'!$O905,Exchange_Value)+AB905*$R905*SUMIF(Lists!$E$2:$E$133,'Quarterly Information'!$Q905,Exchange_Value)+AB905*$T905*SUMIF(Lists!$E$2:$E$133,'Quarterly Information'!$S905,Exchange_Value))/1000,AB905*SUMIF(Lists!$E$2:$E$133,$I905,Exchange_Value)/1000),1)</f>
        <v>0</v>
      </c>
      <c r="CF905" s="218">
        <f>ROUND(IF($I905="Other HFC Blend",(AC905*$L905*SUMIF(Lists!$E$2:$E$133,'Quarterly Information'!$K905,Exchange_Value)+AC905*$N905*SUMIF(Lists!$E$2:$E$133,'Quarterly Information'!$M905,Exchange_Value)+AC905*$P905*SUMIF(Lists!$E$2:$E$133,'Quarterly Information'!$O905,Exchange_Value)+AC905*$R905*SUMIF(Lists!$E$2:$E$133,'Quarterly Information'!$Q905,Exchange_Value)+AC905*$T905*SUMIF(Lists!$E$2:$E$133,'Quarterly Information'!$S905,Exchange_Value))/1000,AC905*SUMIF(Lists!$E$2:$E$133,$I905,Exchange_Value)/1000),1)</f>
        <v>0</v>
      </c>
      <c r="CG905" s="218">
        <f>ROUND(IF($I905="Other HFC Blend",(AD905*$L905*SUMIF(Lists!$E$2:$E$133,'Quarterly Information'!$K905,Exchange_Value)+AD905*$N905*SUMIF(Lists!$E$2:$E$133,'Quarterly Information'!$M905,Exchange_Value)+AD905*$P905*SUMIF(Lists!$E$2:$E$133,'Quarterly Information'!$O905,Exchange_Value)+AD905*$R905*SUMIF(Lists!$E$2:$E$133,'Quarterly Information'!$Q905,Exchange_Value)+AD905*$T905*SUMIF(Lists!$E$2:$E$133,'Quarterly Information'!$S905,Exchange_Value))/1000,AD905*SUMIF(Lists!$E$2:$E$133,$I905,Exchange_Value)/1000),1)</f>
        <v>0</v>
      </c>
      <c r="CH905" s="218">
        <f>ROUND(IF($I905="Other HFC Blend",(AE905*$L905*SUMIF(Lists!$E$2:$E$133,'Quarterly Information'!$K905,Exchange_Value)+AE905*$N905*SUMIF(Lists!$E$2:$E$133,'Quarterly Information'!$M905,Exchange_Value)+AE905*$P905*SUMIF(Lists!$E$2:$E$133,'Quarterly Information'!$O905,Exchange_Value)+AE905*$R905*SUMIF(Lists!$E$2:$E$133,'Quarterly Information'!$Q905,Exchange_Value)+AE905*$T905*SUMIF(Lists!$E$2:$E$133,'Quarterly Information'!$S905,Exchange_Value))/1000,AE905*SUMIF(Lists!$E$2:$E$133,$I905,Exchange_Value)/1000),1)</f>
        <v>0</v>
      </c>
      <c r="CI905" s="218">
        <f>ROUND(IF($I905="Other HFC Blend",(AF905*$L905*SUMIF(Lists!$E$2:$E$133,'Quarterly Information'!$K905,Exchange_Value)+AF905*$N905*SUMIF(Lists!$E$2:$E$133,'Quarterly Information'!$M905,Exchange_Value)+AF905*$P905*SUMIF(Lists!$E$2:$E$133,'Quarterly Information'!$O905,Exchange_Value)+AF905*$R905*SUMIF(Lists!$E$2:$E$133,'Quarterly Information'!$Q905,Exchange_Value)+AF905*$T905*SUMIF(Lists!$E$2:$E$133,'Quarterly Information'!$S905,Exchange_Value))/1000,AF905*SUMIF(Lists!$E$2:$E$133,$I905,Exchange_Value)/1000),1)</f>
        <v>0</v>
      </c>
    </row>
    <row r="906" spans="1:87" ht="14" x14ac:dyDescent="0.25">
      <c r="A906" s="39">
        <v>864</v>
      </c>
      <c r="B906" s="90" t="str">
        <f t="shared" si="600"/>
        <v/>
      </c>
      <c r="C906" s="159"/>
      <c r="D906" s="91"/>
      <c r="E906" s="174"/>
      <c r="F906" s="92"/>
      <c r="G906" s="93"/>
      <c r="H906" s="94"/>
      <c r="I906" s="92"/>
      <c r="J906" s="200"/>
      <c r="K906" s="210"/>
      <c r="L906" s="95"/>
      <c r="M906" s="92"/>
      <c r="N906" s="95"/>
      <c r="O906" s="92"/>
      <c r="P906" s="95"/>
      <c r="Q906" s="128"/>
      <c r="R906" s="95"/>
      <c r="S906" s="128"/>
      <c r="T906" s="211"/>
      <c r="U906" s="203"/>
      <c r="V906" s="92"/>
      <c r="W906" s="96"/>
      <c r="X906" s="92"/>
      <c r="Y906" s="220"/>
      <c r="Z906" s="226"/>
      <c r="AA906" s="165"/>
      <c r="AB906" s="165"/>
      <c r="AC906" s="165"/>
      <c r="AD906" s="165"/>
      <c r="AE906" s="165"/>
      <c r="AF906" s="168"/>
      <c r="AG906"/>
      <c r="AH906" s="107">
        <f t="shared" si="602"/>
        <v>0</v>
      </c>
      <c r="AI906" s="107">
        <f t="shared" si="603"/>
        <v>0</v>
      </c>
      <c r="AJ906" s="107">
        <f t="shared" si="604"/>
        <v>0</v>
      </c>
      <c r="AK906" s="107">
        <f t="shared" si="605"/>
        <v>0</v>
      </c>
      <c r="AL906" s="107">
        <f t="shared" si="606"/>
        <v>0</v>
      </c>
      <c r="AM906" s="107">
        <f t="shared" si="601"/>
        <v>0</v>
      </c>
      <c r="AO906" s="161" t="e">
        <f t="shared" si="607"/>
        <v>#DIV/0!</v>
      </c>
      <c r="AP906" s="161" t="e">
        <f t="shared" si="608"/>
        <v>#DIV/0!</v>
      </c>
      <c r="AQ906" s="161" t="e">
        <f t="shared" si="609"/>
        <v>#DIV/0!</v>
      </c>
      <c r="AR906" s="161" t="e">
        <f t="shared" si="610"/>
        <v>#DIV/0!</v>
      </c>
      <c r="AS906" s="161" t="e">
        <f t="shared" si="611"/>
        <v>#DIV/0!</v>
      </c>
      <c r="AT906" s="107">
        <f t="shared" si="612"/>
        <v>0</v>
      </c>
      <c r="AU906" s="161" t="e">
        <f t="shared" si="613"/>
        <v>#DIV/0!</v>
      </c>
      <c r="AV906" s="161" t="e">
        <f t="shared" si="614"/>
        <v>#DIV/0!</v>
      </c>
      <c r="AW906" s="161" t="e">
        <f t="shared" si="615"/>
        <v>#DIV/0!</v>
      </c>
      <c r="AX906" s="161" t="e">
        <f t="shared" si="616"/>
        <v>#DIV/0!</v>
      </c>
      <c r="AY906" s="161" t="e">
        <f t="shared" si="617"/>
        <v>#DIV/0!</v>
      </c>
      <c r="AZ906" s="107">
        <f t="shared" si="618"/>
        <v>0</v>
      </c>
      <c r="BA906" s="161" t="e">
        <f t="shared" si="619"/>
        <v>#DIV/0!</v>
      </c>
      <c r="BB906" s="161" t="e">
        <f t="shared" si="620"/>
        <v>#DIV/0!</v>
      </c>
      <c r="BC906" s="161" t="e">
        <f t="shared" si="621"/>
        <v>#DIV/0!</v>
      </c>
      <c r="BD906" s="161" t="e">
        <f t="shared" si="622"/>
        <v>#DIV/0!</v>
      </c>
      <c r="BE906" s="161" t="e">
        <f t="shared" si="623"/>
        <v>#DIV/0!</v>
      </c>
      <c r="BF906" s="107">
        <f t="shared" si="624"/>
        <v>0</v>
      </c>
      <c r="BG906" s="161" t="e">
        <f t="shared" si="625"/>
        <v>#DIV/0!</v>
      </c>
      <c r="BH906" s="161" t="e">
        <f t="shared" si="626"/>
        <v>#DIV/0!</v>
      </c>
      <c r="BI906" s="161" t="e">
        <f t="shared" si="627"/>
        <v>#DIV/0!</v>
      </c>
      <c r="BJ906" s="161" t="e">
        <f t="shared" si="628"/>
        <v>#DIV/0!</v>
      </c>
      <c r="BK906" s="161" t="e">
        <f t="shared" si="629"/>
        <v>#DIV/0!</v>
      </c>
      <c r="BL906" s="107">
        <f t="shared" si="630"/>
        <v>0</v>
      </c>
      <c r="BM906" s="161" t="e">
        <f t="shared" si="631"/>
        <v>#DIV/0!</v>
      </c>
      <c r="BN906" s="161" t="e">
        <f t="shared" si="632"/>
        <v>#DIV/0!</v>
      </c>
      <c r="BO906" s="161" t="e">
        <f t="shared" si="633"/>
        <v>#DIV/0!</v>
      </c>
      <c r="BP906" s="161" t="e">
        <f t="shared" si="634"/>
        <v>#DIV/0!</v>
      </c>
      <c r="BQ906" s="161" t="e">
        <f t="shared" si="635"/>
        <v>#DIV/0!</v>
      </c>
      <c r="BR906" s="107">
        <f t="shared" si="636"/>
        <v>0</v>
      </c>
      <c r="BS906" s="161" t="e">
        <f t="shared" si="637"/>
        <v>#DIV/0!</v>
      </c>
      <c r="BT906" s="161" t="e">
        <f t="shared" si="638"/>
        <v>#DIV/0!</v>
      </c>
      <c r="BU906" s="161" t="e">
        <f t="shared" si="639"/>
        <v>#DIV/0!</v>
      </c>
      <c r="BV906" s="161" t="e">
        <f t="shared" si="640"/>
        <v>#DIV/0!</v>
      </c>
      <c r="BW906" s="161" t="e">
        <f t="shared" si="641"/>
        <v>#DIV/0!</v>
      </c>
      <c r="BX906" s="107">
        <f t="shared" si="642"/>
        <v>0</v>
      </c>
      <c r="BZ906" s="40" t="e">
        <f>VLOOKUP(I906,Lists!$D$2:$D$19,1,FALSE)</f>
        <v>#N/A</v>
      </c>
      <c r="CA906" s="40" t="e">
        <f>VLOOKUP($I906,Blends!$B$2:$B$115,1,FALSE)</f>
        <v>#N/A</v>
      </c>
      <c r="CC906" s="218">
        <f>ROUND(IF($I906="Other HFC Blend",(Z906*$L906*SUMIF(Lists!$E$2:$E$133,'Quarterly Information'!$K906,Exchange_Value)+Z906*$N906*SUMIF(Lists!$E$2:$E$133,'Quarterly Information'!$M906,Exchange_Value)+Z906*$P906*SUMIF(Lists!$E$2:$E$133,'Quarterly Information'!$O906,Exchange_Value)+Z906*$R906*SUMIF(Lists!$E$2:$E$133,'Quarterly Information'!$Q906,Exchange_Value)+Z906*$T906*SUMIF(Lists!$E$2:$E$133,'Quarterly Information'!$S906,Exchange_Value))/1000,Z906*SUMIF(Lists!$E$2:$E$133,$I906,Exchange_Value)/1000),1)</f>
        <v>0</v>
      </c>
      <c r="CD906" s="218">
        <f>ROUND(IF($I906="Other HFC Blend",(AA906*$L906*SUMIF(Lists!$E$2:$E$133,'Quarterly Information'!$K906,Exchange_Value)+AA906*$N906*SUMIF(Lists!$E$2:$E$133,'Quarterly Information'!$M906,Exchange_Value)+AA906*$P906*SUMIF(Lists!$E$2:$E$133,'Quarterly Information'!$O906,Exchange_Value)+AA906*$R906*SUMIF(Lists!$E$2:$E$133,'Quarterly Information'!$Q906,Exchange_Value)+AA906*$T906*SUMIF(Lists!$E$2:$E$133,'Quarterly Information'!$S906,Exchange_Value))/1000,AA906*SUMIF(Lists!$E$2:$E$133,$I906,Exchange_Value)/1000),1)</f>
        <v>0</v>
      </c>
      <c r="CE906" s="218">
        <f>ROUND(IF($I906="Other HFC Blend",(AB906*$L906*SUMIF(Lists!$E$2:$E$133,'Quarterly Information'!$K906,Exchange_Value)+AB906*$N906*SUMIF(Lists!$E$2:$E$133,'Quarterly Information'!$M906,Exchange_Value)+AB906*$P906*SUMIF(Lists!$E$2:$E$133,'Quarterly Information'!$O906,Exchange_Value)+AB906*$R906*SUMIF(Lists!$E$2:$E$133,'Quarterly Information'!$Q906,Exchange_Value)+AB906*$T906*SUMIF(Lists!$E$2:$E$133,'Quarterly Information'!$S906,Exchange_Value))/1000,AB906*SUMIF(Lists!$E$2:$E$133,$I906,Exchange_Value)/1000),1)</f>
        <v>0</v>
      </c>
      <c r="CF906" s="218">
        <f>ROUND(IF($I906="Other HFC Blend",(AC906*$L906*SUMIF(Lists!$E$2:$E$133,'Quarterly Information'!$K906,Exchange_Value)+AC906*$N906*SUMIF(Lists!$E$2:$E$133,'Quarterly Information'!$M906,Exchange_Value)+AC906*$P906*SUMIF(Lists!$E$2:$E$133,'Quarterly Information'!$O906,Exchange_Value)+AC906*$R906*SUMIF(Lists!$E$2:$E$133,'Quarterly Information'!$Q906,Exchange_Value)+AC906*$T906*SUMIF(Lists!$E$2:$E$133,'Quarterly Information'!$S906,Exchange_Value))/1000,AC906*SUMIF(Lists!$E$2:$E$133,$I906,Exchange_Value)/1000),1)</f>
        <v>0</v>
      </c>
      <c r="CG906" s="218">
        <f>ROUND(IF($I906="Other HFC Blend",(AD906*$L906*SUMIF(Lists!$E$2:$E$133,'Quarterly Information'!$K906,Exchange_Value)+AD906*$N906*SUMIF(Lists!$E$2:$E$133,'Quarterly Information'!$M906,Exchange_Value)+AD906*$P906*SUMIF(Lists!$E$2:$E$133,'Quarterly Information'!$O906,Exchange_Value)+AD906*$R906*SUMIF(Lists!$E$2:$E$133,'Quarterly Information'!$Q906,Exchange_Value)+AD906*$T906*SUMIF(Lists!$E$2:$E$133,'Quarterly Information'!$S906,Exchange_Value))/1000,AD906*SUMIF(Lists!$E$2:$E$133,$I906,Exchange_Value)/1000),1)</f>
        <v>0</v>
      </c>
      <c r="CH906" s="218">
        <f>ROUND(IF($I906="Other HFC Blend",(AE906*$L906*SUMIF(Lists!$E$2:$E$133,'Quarterly Information'!$K906,Exchange_Value)+AE906*$N906*SUMIF(Lists!$E$2:$E$133,'Quarterly Information'!$M906,Exchange_Value)+AE906*$P906*SUMIF(Lists!$E$2:$E$133,'Quarterly Information'!$O906,Exchange_Value)+AE906*$R906*SUMIF(Lists!$E$2:$E$133,'Quarterly Information'!$Q906,Exchange_Value)+AE906*$T906*SUMIF(Lists!$E$2:$E$133,'Quarterly Information'!$S906,Exchange_Value))/1000,AE906*SUMIF(Lists!$E$2:$E$133,$I906,Exchange_Value)/1000),1)</f>
        <v>0</v>
      </c>
      <c r="CI906" s="218">
        <f>ROUND(IF($I906="Other HFC Blend",(AF906*$L906*SUMIF(Lists!$E$2:$E$133,'Quarterly Information'!$K906,Exchange_Value)+AF906*$N906*SUMIF(Lists!$E$2:$E$133,'Quarterly Information'!$M906,Exchange_Value)+AF906*$P906*SUMIF(Lists!$E$2:$E$133,'Quarterly Information'!$O906,Exchange_Value)+AF906*$R906*SUMIF(Lists!$E$2:$E$133,'Quarterly Information'!$Q906,Exchange_Value)+AF906*$T906*SUMIF(Lists!$E$2:$E$133,'Quarterly Information'!$S906,Exchange_Value))/1000,AF906*SUMIF(Lists!$E$2:$E$133,$I906,Exchange_Value)/1000),1)</f>
        <v>0</v>
      </c>
    </row>
    <row r="907" spans="1:87" ht="14" x14ac:dyDescent="0.25">
      <c r="A907" s="39">
        <v>865</v>
      </c>
      <c r="B907" s="90" t="str">
        <f t="shared" si="600"/>
        <v/>
      </c>
      <c r="C907" s="159"/>
      <c r="D907" s="91"/>
      <c r="E907" s="174"/>
      <c r="F907" s="92"/>
      <c r="G907" s="93"/>
      <c r="H907" s="94"/>
      <c r="I907" s="92"/>
      <c r="J907" s="200"/>
      <c r="K907" s="210"/>
      <c r="L907" s="95"/>
      <c r="M907" s="92"/>
      <c r="N907" s="95"/>
      <c r="O907" s="92"/>
      <c r="P907" s="95"/>
      <c r="Q907" s="128"/>
      <c r="R907" s="95"/>
      <c r="S907" s="128"/>
      <c r="T907" s="211"/>
      <c r="U907" s="203"/>
      <c r="V907" s="92"/>
      <c r="W907" s="96"/>
      <c r="X907" s="92"/>
      <c r="Y907" s="220"/>
      <c r="Z907" s="226"/>
      <c r="AA907" s="165"/>
      <c r="AB907" s="165"/>
      <c r="AC907" s="165"/>
      <c r="AD907" s="165"/>
      <c r="AE907" s="165"/>
      <c r="AF907" s="168"/>
      <c r="AG907"/>
      <c r="AH907" s="107">
        <f t="shared" si="602"/>
        <v>0</v>
      </c>
      <c r="AI907" s="107">
        <f t="shared" si="603"/>
        <v>0</v>
      </c>
      <c r="AJ907" s="107">
        <f t="shared" si="604"/>
        <v>0</v>
      </c>
      <c r="AK907" s="107">
        <f t="shared" si="605"/>
        <v>0</v>
      </c>
      <c r="AL907" s="107">
        <f t="shared" si="606"/>
        <v>0</v>
      </c>
      <c r="AM907" s="107">
        <f t="shared" si="601"/>
        <v>0</v>
      </c>
      <c r="AO907" s="161" t="e">
        <f t="shared" si="607"/>
        <v>#DIV/0!</v>
      </c>
      <c r="AP907" s="161" t="e">
        <f t="shared" si="608"/>
        <v>#DIV/0!</v>
      </c>
      <c r="AQ907" s="161" t="e">
        <f t="shared" si="609"/>
        <v>#DIV/0!</v>
      </c>
      <c r="AR907" s="161" t="e">
        <f t="shared" si="610"/>
        <v>#DIV/0!</v>
      </c>
      <c r="AS907" s="161" t="e">
        <f t="shared" si="611"/>
        <v>#DIV/0!</v>
      </c>
      <c r="AT907" s="107">
        <f t="shared" si="612"/>
        <v>0</v>
      </c>
      <c r="AU907" s="161" t="e">
        <f t="shared" si="613"/>
        <v>#DIV/0!</v>
      </c>
      <c r="AV907" s="161" t="e">
        <f t="shared" si="614"/>
        <v>#DIV/0!</v>
      </c>
      <c r="AW907" s="161" t="e">
        <f t="shared" si="615"/>
        <v>#DIV/0!</v>
      </c>
      <c r="AX907" s="161" t="e">
        <f t="shared" si="616"/>
        <v>#DIV/0!</v>
      </c>
      <c r="AY907" s="161" t="e">
        <f t="shared" si="617"/>
        <v>#DIV/0!</v>
      </c>
      <c r="AZ907" s="107">
        <f t="shared" si="618"/>
        <v>0</v>
      </c>
      <c r="BA907" s="161" t="e">
        <f t="shared" si="619"/>
        <v>#DIV/0!</v>
      </c>
      <c r="BB907" s="161" t="e">
        <f t="shared" si="620"/>
        <v>#DIV/0!</v>
      </c>
      <c r="BC907" s="161" t="e">
        <f t="shared" si="621"/>
        <v>#DIV/0!</v>
      </c>
      <c r="BD907" s="161" t="e">
        <f t="shared" si="622"/>
        <v>#DIV/0!</v>
      </c>
      <c r="BE907" s="161" t="e">
        <f t="shared" si="623"/>
        <v>#DIV/0!</v>
      </c>
      <c r="BF907" s="107">
        <f t="shared" si="624"/>
        <v>0</v>
      </c>
      <c r="BG907" s="161" t="e">
        <f t="shared" si="625"/>
        <v>#DIV/0!</v>
      </c>
      <c r="BH907" s="161" t="e">
        <f t="shared" si="626"/>
        <v>#DIV/0!</v>
      </c>
      <c r="BI907" s="161" t="e">
        <f t="shared" si="627"/>
        <v>#DIV/0!</v>
      </c>
      <c r="BJ907" s="161" t="e">
        <f t="shared" si="628"/>
        <v>#DIV/0!</v>
      </c>
      <c r="BK907" s="161" t="e">
        <f t="shared" si="629"/>
        <v>#DIV/0!</v>
      </c>
      <c r="BL907" s="107">
        <f t="shared" si="630"/>
        <v>0</v>
      </c>
      <c r="BM907" s="161" t="e">
        <f t="shared" si="631"/>
        <v>#DIV/0!</v>
      </c>
      <c r="BN907" s="161" t="e">
        <f t="shared" si="632"/>
        <v>#DIV/0!</v>
      </c>
      <c r="BO907" s="161" t="e">
        <f t="shared" si="633"/>
        <v>#DIV/0!</v>
      </c>
      <c r="BP907" s="161" t="e">
        <f t="shared" si="634"/>
        <v>#DIV/0!</v>
      </c>
      <c r="BQ907" s="161" t="e">
        <f t="shared" si="635"/>
        <v>#DIV/0!</v>
      </c>
      <c r="BR907" s="107">
        <f t="shared" si="636"/>
        <v>0</v>
      </c>
      <c r="BS907" s="161" t="e">
        <f t="shared" si="637"/>
        <v>#DIV/0!</v>
      </c>
      <c r="BT907" s="161" t="e">
        <f t="shared" si="638"/>
        <v>#DIV/0!</v>
      </c>
      <c r="BU907" s="161" t="e">
        <f t="shared" si="639"/>
        <v>#DIV/0!</v>
      </c>
      <c r="BV907" s="161" t="e">
        <f t="shared" si="640"/>
        <v>#DIV/0!</v>
      </c>
      <c r="BW907" s="161" t="e">
        <f t="shared" si="641"/>
        <v>#DIV/0!</v>
      </c>
      <c r="BX907" s="107">
        <f t="shared" si="642"/>
        <v>0</v>
      </c>
      <c r="BZ907" s="40" t="e">
        <f>VLOOKUP(I907,Lists!$D$2:$D$19,1,FALSE)</f>
        <v>#N/A</v>
      </c>
      <c r="CA907" s="40" t="e">
        <f>VLOOKUP($I907,Blends!$B$2:$B$115,1,FALSE)</f>
        <v>#N/A</v>
      </c>
      <c r="CC907" s="218">
        <f>ROUND(IF($I907="Other HFC Blend",(Z907*$L907*SUMIF(Lists!$E$2:$E$133,'Quarterly Information'!$K907,Exchange_Value)+Z907*$N907*SUMIF(Lists!$E$2:$E$133,'Quarterly Information'!$M907,Exchange_Value)+Z907*$P907*SUMIF(Lists!$E$2:$E$133,'Quarterly Information'!$O907,Exchange_Value)+Z907*$R907*SUMIF(Lists!$E$2:$E$133,'Quarterly Information'!$Q907,Exchange_Value)+Z907*$T907*SUMIF(Lists!$E$2:$E$133,'Quarterly Information'!$S907,Exchange_Value))/1000,Z907*SUMIF(Lists!$E$2:$E$133,$I907,Exchange_Value)/1000),1)</f>
        <v>0</v>
      </c>
      <c r="CD907" s="218">
        <f>ROUND(IF($I907="Other HFC Blend",(AA907*$L907*SUMIF(Lists!$E$2:$E$133,'Quarterly Information'!$K907,Exchange_Value)+AA907*$N907*SUMIF(Lists!$E$2:$E$133,'Quarterly Information'!$M907,Exchange_Value)+AA907*$P907*SUMIF(Lists!$E$2:$E$133,'Quarterly Information'!$O907,Exchange_Value)+AA907*$R907*SUMIF(Lists!$E$2:$E$133,'Quarterly Information'!$Q907,Exchange_Value)+AA907*$T907*SUMIF(Lists!$E$2:$E$133,'Quarterly Information'!$S907,Exchange_Value))/1000,AA907*SUMIF(Lists!$E$2:$E$133,$I907,Exchange_Value)/1000),1)</f>
        <v>0</v>
      </c>
      <c r="CE907" s="218">
        <f>ROUND(IF($I907="Other HFC Blend",(AB907*$L907*SUMIF(Lists!$E$2:$E$133,'Quarterly Information'!$K907,Exchange_Value)+AB907*$N907*SUMIF(Lists!$E$2:$E$133,'Quarterly Information'!$M907,Exchange_Value)+AB907*$P907*SUMIF(Lists!$E$2:$E$133,'Quarterly Information'!$O907,Exchange_Value)+AB907*$R907*SUMIF(Lists!$E$2:$E$133,'Quarterly Information'!$Q907,Exchange_Value)+AB907*$T907*SUMIF(Lists!$E$2:$E$133,'Quarterly Information'!$S907,Exchange_Value))/1000,AB907*SUMIF(Lists!$E$2:$E$133,$I907,Exchange_Value)/1000),1)</f>
        <v>0</v>
      </c>
      <c r="CF907" s="218">
        <f>ROUND(IF($I907="Other HFC Blend",(AC907*$L907*SUMIF(Lists!$E$2:$E$133,'Quarterly Information'!$K907,Exchange_Value)+AC907*$N907*SUMIF(Lists!$E$2:$E$133,'Quarterly Information'!$M907,Exchange_Value)+AC907*$P907*SUMIF(Lists!$E$2:$E$133,'Quarterly Information'!$O907,Exchange_Value)+AC907*$R907*SUMIF(Lists!$E$2:$E$133,'Quarterly Information'!$Q907,Exchange_Value)+AC907*$T907*SUMIF(Lists!$E$2:$E$133,'Quarterly Information'!$S907,Exchange_Value))/1000,AC907*SUMIF(Lists!$E$2:$E$133,$I907,Exchange_Value)/1000),1)</f>
        <v>0</v>
      </c>
      <c r="CG907" s="218">
        <f>ROUND(IF($I907="Other HFC Blend",(AD907*$L907*SUMIF(Lists!$E$2:$E$133,'Quarterly Information'!$K907,Exchange_Value)+AD907*$N907*SUMIF(Lists!$E$2:$E$133,'Quarterly Information'!$M907,Exchange_Value)+AD907*$P907*SUMIF(Lists!$E$2:$E$133,'Quarterly Information'!$O907,Exchange_Value)+AD907*$R907*SUMIF(Lists!$E$2:$E$133,'Quarterly Information'!$Q907,Exchange_Value)+AD907*$T907*SUMIF(Lists!$E$2:$E$133,'Quarterly Information'!$S907,Exchange_Value))/1000,AD907*SUMIF(Lists!$E$2:$E$133,$I907,Exchange_Value)/1000),1)</f>
        <v>0</v>
      </c>
      <c r="CH907" s="218">
        <f>ROUND(IF($I907="Other HFC Blend",(AE907*$L907*SUMIF(Lists!$E$2:$E$133,'Quarterly Information'!$K907,Exchange_Value)+AE907*$N907*SUMIF(Lists!$E$2:$E$133,'Quarterly Information'!$M907,Exchange_Value)+AE907*$P907*SUMIF(Lists!$E$2:$E$133,'Quarterly Information'!$O907,Exchange_Value)+AE907*$R907*SUMIF(Lists!$E$2:$E$133,'Quarterly Information'!$Q907,Exchange_Value)+AE907*$T907*SUMIF(Lists!$E$2:$E$133,'Quarterly Information'!$S907,Exchange_Value))/1000,AE907*SUMIF(Lists!$E$2:$E$133,$I907,Exchange_Value)/1000),1)</f>
        <v>0</v>
      </c>
      <c r="CI907" s="218">
        <f>ROUND(IF($I907="Other HFC Blend",(AF907*$L907*SUMIF(Lists!$E$2:$E$133,'Quarterly Information'!$K907,Exchange_Value)+AF907*$N907*SUMIF(Lists!$E$2:$E$133,'Quarterly Information'!$M907,Exchange_Value)+AF907*$P907*SUMIF(Lists!$E$2:$E$133,'Quarterly Information'!$O907,Exchange_Value)+AF907*$R907*SUMIF(Lists!$E$2:$E$133,'Quarterly Information'!$Q907,Exchange_Value)+AF907*$T907*SUMIF(Lists!$E$2:$E$133,'Quarterly Information'!$S907,Exchange_Value))/1000,AF907*SUMIF(Lists!$E$2:$E$133,$I907,Exchange_Value)/1000),1)</f>
        <v>0</v>
      </c>
    </row>
    <row r="908" spans="1:87" ht="14" x14ac:dyDescent="0.25">
      <c r="A908" s="39">
        <v>866</v>
      </c>
      <c r="B908" s="90" t="str">
        <f t="shared" si="600"/>
        <v/>
      </c>
      <c r="C908" s="159"/>
      <c r="D908" s="91"/>
      <c r="E908" s="174"/>
      <c r="F908" s="92"/>
      <c r="G908" s="93"/>
      <c r="H908" s="94"/>
      <c r="I908" s="92"/>
      <c r="J908" s="200"/>
      <c r="K908" s="210"/>
      <c r="L908" s="95"/>
      <c r="M908" s="92"/>
      <c r="N908" s="95"/>
      <c r="O908" s="92"/>
      <c r="P908" s="95"/>
      <c r="Q908" s="128"/>
      <c r="R908" s="95"/>
      <c r="S908" s="128"/>
      <c r="T908" s="211"/>
      <c r="U908" s="203"/>
      <c r="V908" s="92"/>
      <c r="W908" s="96"/>
      <c r="X908" s="92"/>
      <c r="Y908" s="220"/>
      <c r="Z908" s="226"/>
      <c r="AA908" s="165"/>
      <c r="AB908" s="165"/>
      <c r="AC908" s="165"/>
      <c r="AD908" s="165"/>
      <c r="AE908" s="165"/>
      <c r="AF908" s="168"/>
      <c r="AG908"/>
      <c r="AH908" s="107">
        <f t="shared" si="602"/>
        <v>0</v>
      </c>
      <c r="AI908" s="107">
        <f t="shared" si="603"/>
        <v>0</v>
      </c>
      <c r="AJ908" s="107">
        <f t="shared" si="604"/>
        <v>0</v>
      </c>
      <c r="AK908" s="107">
        <f t="shared" si="605"/>
        <v>0</v>
      </c>
      <c r="AL908" s="107">
        <f t="shared" si="606"/>
        <v>0</v>
      </c>
      <c r="AM908" s="107">
        <f t="shared" si="601"/>
        <v>0</v>
      </c>
      <c r="AO908" s="161" t="e">
        <f t="shared" si="607"/>
        <v>#DIV/0!</v>
      </c>
      <c r="AP908" s="161" t="e">
        <f t="shared" si="608"/>
        <v>#DIV/0!</v>
      </c>
      <c r="AQ908" s="161" t="e">
        <f t="shared" si="609"/>
        <v>#DIV/0!</v>
      </c>
      <c r="AR908" s="161" t="e">
        <f t="shared" si="610"/>
        <v>#DIV/0!</v>
      </c>
      <c r="AS908" s="161" t="e">
        <f t="shared" si="611"/>
        <v>#DIV/0!</v>
      </c>
      <c r="AT908" s="107">
        <f t="shared" si="612"/>
        <v>0</v>
      </c>
      <c r="AU908" s="161" t="e">
        <f t="shared" si="613"/>
        <v>#DIV/0!</v>
      </c>
      <c r="AV908" s="161" t="e">
        <f t="shared" si="614"/>
        <v>#DIV/0!</v>
      </c>
      <c r="AW908" s="161" t="e">
        <f t="shared" si="615"/>
        <v>#DIV/0!</v>
      </c>
      <c r="AX908" s="161" t="e">
        <f t="shared" si="616"/>
        <v>#DIV/0!</v>
      </c>
      <c r="AY908" s="161" t="e">
        <f t="shared" si="617"/>
        <v>#DIV/0!</v>
      </c>
      <c r="AZ908" s="107">
        <f t="shared" si="618"/>
        <v>0</v>
      </c>
      <c r="BA908" s="161" t="e">
        <f t="shared" si="619"/>
        <v>#DIV/0!</v>
      </c>
      <c r="BB908" s="161" t="e">
        <f t="shared" si="620"/>
        <v>#DIV/0!</v>
      </c>
      <c r="BC908" s="161" t="e">
        <f t="shared" si="621"/>
        <v>#DIV/0!</v>
      </c>
      <c r="BD908" s="161" t="e">
        <f t="shared" si="622"/>
        <v>#DIV/0!</v>
      </c>
      <c r="BE908" s="161" t="e">
        <f t="shared" si="623"/>
        <v>#DIV/0!</v>
      </c>
      <c r="BF908" s="107">
        <f t="shared" si="624"/>
        <v>0</v>
      </c>
      <c r="BG908" s="161" t="e">
        <f t="shared" si="625"/>
        <v>#DIV/0!</v>
      </c>
      <c r="BH908" s="161" t="e">
        <f t="shared" si="626"/>
        <v>#DIV/0!</v>
      </c>
      <c r="BI908" s="161" t="e">
        <f t="shared" si="627"/>
        <v>#DIV/0!</v>
      </c>
      <c r="BJ908" s="161" t="e">
        <f t="shared" si="628"/>
        <v>#DIV/0!</v>
      </c>
      <c r="BK908" s="161" t="e">
        <f t="shared" si="629"/>
        <v>#DIV/0!</v>
      </c>
      <c r="BL908" s="107">
        <f t="shared" si="630"/>
        <v>0</v>
      </c>
      <c r="BM908" s="161" t="e">
        <f t="shared" si="631"/>
        <v>#DIV/0!</v>
      </c>
      <c r="BN908" s="161" t="e">
        <f t="shared" si="632"/>
        <v>#DIV/0!</v>
      </c>
      <c r="BO908" s="161" t="e">
        <f t="shared" si="633"/>
        <v>#DIV/0!</v>
      </c>
      <c r="BP908" s="161" t="e">
        <f t="shared" si="634"/>
        <v>#DIV/0!</v>
      </c>
      <c r="BQ908" s="161" t="e">
        <f t="shared" si="635"/>
        <v>#DIV/0!</v>
      </c>
      <c r="BR908" s="107">
        <f t="shared" si="636"/>
        <v>0</v>
      </c>
      <c r="BS908" s="161" t="e">
        <f t="shared" si="637"/>
        <v>#DIV/0!</v>
      </c>
      <c r="BT908" s="161" t="e">
        <f t="shared" si="638"/>
        <v>#DIV/0!</v>
      </c>
      <c r="BU908" s="161" t="e">
        <f t="shared" si="639"/>
        <v>#DIV/0!</v>
      </c>
      <c r="BV908" s="161" t="e">
        <f t="shared" si="640"/>
        <v>#DIV/0!</v>
      </c>
      <c r="BW908" s="161" t="e">
        <f t="shared" si="641"/>
        <v>#DIV/0!</v>
      </c>
      <c r="BX908" s="107">
        <f t="shared" si="642"/>
        <v>0</v>
      </c>
      <c r="BZ908" s="40" t="e">
        <f>VLOOKUP(I908,Lists!$D$2:$D$19,1,FALSE)</f>
        <v>#N/A</v>
      </c>
      <c r="CA908" s="40" t="e">
        <f>VLOOKUP($I908,Blends!$B$2:$B$115,1,FALSE)</f>
        <v>#N/A</v>
      </c>
      <c r="CC908" s="218">
        <f>ROUND(IF($I908="Other HFC Blend",(Z908*$L908*SUMIF(Lists!$E$2:$E$133,'Quarterly Information'!$K908,Exchange_Value)+Z908*$N908*SUMIF(Lists!$E$2:$E$133,'Quarterly Information'!$M908,Exchange_Value)+Z908*$P908*SUMIF(Lists!$E$2:$E$133,'Quarterly Information'!$O908,Exchange_Value)+Z908*$R908*SUMIF(Lists!$E$2:$E$133,'Quarterly Information'!$Q908,Exchange_Value)+Z908*$T908*SUMIF(Lists!$E$2:$E$133,'Quarterly Information'!$S908,Exchange_Value))/1000,Z908*SUMIF(Lists!$E$2:$E$133,$I908,Exchange_Value)/1000),1)</f>
        <v>0</v>
      </c>
      <c r="CD908" s="218">
        <f>ROUND(IF($I908="Other HFC Blend",(AA908*$L908*SUMIF(Lists!$E$2:$E$133,'Quarterly Information'!$K908,Exchange_Value)+AA908*$N908*SUMIF(Lists!$E$2:$E$133,'Quarterly Information'!$M908,Exchange_Value)+AA908*$P908*SUMIF(Lists!$E$2:$E$133,'Quarterly Information'!$O908,Exchange_Value)+AA908*$R908*SUMIF(Lists!$E$2:$E$133,'Quarterly Information'!$Q908,Exchange_Value)+AA908*$T908*SUMIF(Lists!$E$2:$E$133,'Quarterly Information'!$S908,Exchange_Value))/1000,AA908*SUMIF(Lists!$E$2:$E$133,$I908,Exchange_Value)/1000),1)</f>
        <v>0</v>
      </c>
      <c r="CE908" s="218">
        <f>ROUND(IF($I908="Other HFC Blend",(AB908*$L908*SUMIF(Lists!$E$2:$E$133,'Quarterly Information'!$K908,Exchange_Value)+AB908*$N908*SUMIF(Lists!$E$2:$E$133,'Quarterly Information'!$M908,Exchange_Value)+AB908*$P908*SUMIF(Lists!$E$2:$E$133,'Quarterly Information'!$O908,Exchange_Value)+AB908*$R908*SUMIF(Lists!$E$2:$E$133,'Quarterly Information'!$Q908,Exchange_Value)+AB908*$T908*SUMIF(Lists!$E$2:$E$133,'Quarterly Information'!$S908,Exchange_Value))/1000,AB908*SUMIF(Lists!$E$2:$E$133,$I908,Exchange_Value)/1000),1)</f>
        <v>0</v>
      </c>
      <c r="CF908" s="218">
        <f>ROUND(IF($I908="Other HFC Blend",(AC908*$L908*SUMIF(Lists!$E$2:$E$133,'Quarterly Information'!$K908,Exchange_Value)+AC908*$N908*SUMIF(Lists!$E$2:$E$133,'Quarterly Information'!$M908,Exchange_Value)+AC908*$P908*SUMIF(Lists!$E$2:$E$133,'Quarterly Information'!$O908,Exchange_Value)+AC908*$R908*SUMIF(Lists!$E$2:$E$133,'Quarterly Information'!$Q908,Exchange_Value)+AC908*$T908*SUMIF(Lists!$E$2:$E$133,'Quarterly Information'!$S908,Exchange_Value))/1000,AC908*SUMIF(Lists!$E$2:$E$133,$I908,Exchange_Value)/1000),1)</f>
        <v>0</v>
      </c>
      <c r="CG908" s="218">
        <f>ROUND(IF($I908="Other HFC Blend",(AD908*$L908*SUMIF(Lists!$E$2:$E$133,'Quarterly Information'!$K908,Exchange_Value)+AD908*$N908*SUMIF(Lists!$E$2:$E$133,'Quarterly Information'!$M908,Exchange_Value)+AD908*$P908*SUMIF(Lists!$E$2:$E$133,'Quarterly Information'!$O908,Exchange_Value)+AD908*$R908*SUMIF(Lists!$E$2:$E$133,'Quarterly Information'!$Q908,Exchange_Value)+AD908*$T908*SUMIF(Lists!$E$2:$E$133,'Quarterly Information'!$S908,Exchange_Value))/1000,AD908*SUMIF(Lists!$E$2:$E$133,$I908,Exchange_Value)/1000),1)</f>
        <v>0</v>
      </c>
      <c r="CH908" s="218">
        <f>ROUND(IF($I908="Other HFC Blend",(AE908*$L908*SUMIF(Lists!$E$2:$E$133,'Quarterly Information'!$K908,Exchange_Value)+AE908*$N908*SUMIF(Lists!$E$2:$E$133,'Quarterly Information'!$M908,Exchange_Value)+AE908*$P908*SUMIF(Lists!$E$2:$E$133,'Quarterly Information'!$O908,Exchange_Value)+AE908*$R908*SUMIF(Lists!$E$2:$E$133,'Quarterly Information'!$Q908,Exchange_Value)+AE908*$T908*SUMIF(Lists!$E$2:$E$133,'Quarterly Information'!$S908,Exchange_Value))/1000,AE908*SUMIF(Lists!$E$2:$E$133,$I908,Exchange_Value)/1000),1)</f>
        <v>0</v>
      </c>
      <c r="CI908" s="218">
        <f>ROUND(IF($I908="Other HFC Blend",(AF908*$L908*SUMIF(Lists!$E$2:$E$133,'Quarterly Information'!$K908,Exchange_Value)+AF908*$N908*SUMIF(Lists!$E$2:$E$133,'Quarterly Information'!$M908,Exchange_Value)+AF908*$P908*SUMIF(Lists!$E$2:$E$133,'Quarterly Information'!$O908,Exchange_Value)+AF908*$R908*SUMIF(Lists!$E$2:$E$133,'Quarterly Information'!$Q908,Exchange_Value)+AF908*$T908*SUMIF(Lists!$E$2:$E$133,'Quarterly Information'!$S908,Exchange_Value))/1000,AF908*SUMIF(Lists!$E$2:$E$133,$I908,Exchange_Value)/1000),1)</f>
        <v>0</v>
      </c>
    </row>
    <row r="909" spans="1:87" ht="14" x14ac:dyDescent="0.25">
      <c r="A909" s="39">
        <v>867</v>
      </c>
      <c r="B909" s="90" t="str">
        <f t="shared" si="600"/>
        <v/>
      </c>
      <c r="C909" s="159"/>
      <c r="D909" s="91"/>
      <c r="E909" s="174"/>
      <c r="F909" s="92"/>
      <c r="G909" s="93"/>
      <c r="H909" s="94"/>
      <c r="I909" s="92"/>
      <c r="J909" s="200"/>
      <c r="K909" s="210"/>
      <c r="L909" s="95"/>
      <c r="M909" s="92"/>
      <c r="N909" s="95"/>
      <c r="O909" s="92"/>
      <c r="P909" s="95"/>
      <c r="Q909" s="128"/>
      <c r="R909" s="95"/>
      <c r="S909" s="128"/>
      <c r="T909" s="211"/>
      <c r="U909" s="203"/>
      <c r="V909" s="92"/>
      <c r="W909" s="96"/>
      <c r="X909" s="92"/>
      <c r="Y909" s="220"/>
      <c r="Z909" s="226"/>
      <c r="AA909" s="165"/>
      <c r="AB909" s="165"/>
      <c r="AC909" s="165"/>
      <c r="AD909" s="165"/>
      <c r="AE909" s="165"/>
      <c r="AF909" s="168"/>
      <c r="AG909"/>
      <c r="AH909" s="107">
        <f t="shared" si="602"/>
        <v>0</v>
      </c>
      <c r="AI909" s="107">
        <f t="shared" si="603"/>
        <v>0</v>
      </c>
      <c r="AJ909" s="107">
        <f t="shared" si="604"/>
        <v>0</v>
      </c>
      <c r="AK909" s="107">
        <f t="shared" si="605"/>
        <v>0</v>
      </c>
      <c r="AL909" s="107">
        <f t="shared" si="606"/>
        <v>0</v>
      </c>
      <c r="AM909" s="107">
        <f t="shared" si="601"/>
        <v>0</v>
      </c>
      <c r="AO909" s="161" t="e">
        <f t="shared" si="607"/>
        <v>#DIV/0!</v>
      </c>
      <c r="AP909" s="161" t="e">
        <f t="shared" si="608"/>
        <v>#DIV/0!</v>
      </c>
      <c r="AQ909" s="161" t="e">
        <f t="shared" si="609"/>
        <v>#DIV/0!</v>
      </c>
      <c r="AR909" s="161" t="e">
        <f t="shared" si="610"/>
        <v>#DIV/0!</v>
      </c>
      <c r="AS909" s="161" t="e">
        <f t="shared" si="611"/>
        <v>#DIV/0!</v>
      </c>
      <c r="AT909" s="107">
        <f t="shared" si="612"/>
        <v>0</v>
      </c>
      <c r="AU909" s="161" t="e">
        <f t="shared" si="613"/>
        <v>#DIV/0!</v>
      </c>
      <c r="AV909" s="161" t="e">
        <f t="shared" si="614"/>
        <v>#DIV/0!</v>
      </c>
      <c r="AW909" s="161" t="e">
        <f t="shared" si="615"/>
        <v>#DIV/0!</v>
      </c>
      <c r="AX909" s="161" t="e">
        <f t="shared" si="616"/>
        <v>#DIV/0!</v>
      </c>
      <c r="AY909" s="161" t="e">
        <f t="shared" si="617"/>
        <v>#DIV/0!</v>
      </c>
      <c r="AZ909" s="107">
        <f t="shared" si="618"/>
        <v>0</v>
      </c>
      <c r="BA909" s="161" t="e">
        <f t="shared" si="619"/>
        <v>#DIV/0!</v>
      </c>
      <c r="BB909" s="161" t="e">
        <f t="shared" si="620"/>
        <v>#DIV/0!</v>
      </c>
      <c r="BC909" s="161" t="e">
        <f t="shared" si="621"/>
        <v>#DIV/0!</v>
      </c>
      <c r="BD909" s="161" t="e">
        <f t="shared" si="622"/>
        <v>#DIV/0!</v>
      </c>
      <c r="BE909" s="161" t="e">
        <f t="shared" si="623"/>
        <v>#DIV/0!</v>
      </c>
      <c r="BF909" s="107">
        <f t="shared" si="624"/>
        <v>0</v>
      </c>
      <c r="BG909" s="161" t="e">
        <f t="shared" si="625"/>
        <v>#DIV/0!</v>
      </c>
      <c r="BH909" s="161" t="e">
        <f t="shared" si="626"/>
        <v>#DIV/0!</v>
      </c>
      <c r="BI909" s="161" t="e">
        <f t="shared" si="627"/>
        <v>#DIV/0!</v>
      </c>
      <c r="BJ909" s="161" t="e">
        <f t="shared" si="628"/>
        <v>#DIV/0!</v>
      </c>
      <c r="BK909" s="161" t="e">
        <f t="shared" si="629"/>
        <v>#DIV/0!</v>
      </c>
      <c r="BL909" s="107">
        <f t="shared" si="630"/>
        <v>0</v>
      </c>
      <c r="BM909" s="161" t="e">
        <f t="shared" si="631"/>
        <v>#DIV/0!</v>
      </c>
      <c r="BN909" s="161" t="e">
        <f t="shared" si="632"/>
        <v>#DIV/0!</v>
      </c>
      <c r="BO909" s="161" t="e">
        <f t="shared" si="633"/>
        <v>#DIV/0!</v>
      </c>
      <c r="BP909" s="161" t="e">
        <f t="shared" si="634"/>
        <v>#DIV/0!</v>
      </c>
      <c r="BQ909" s="161" t="e">
        <f t="shared" si="635"/>
        <v>#DIV/0!</v>
      </c>
      <c r="BR909" s="107">
        <f t="shared" si="636"/>
        <v>0</v>
      </c>
      <c r="BS909" s="161" t="e">
        <f t="shared" si="637"/>
        <v>#DIV/0!</v>
      </c>
      <c r="BT909" s="161" t="e">
        <f t="shared" si="638"/>
        <v>#DIV/0!</v>
      </c>
      <c r="BU909" s="161" t="e">
        <f t="shared" si="639"/>
        <v>#DIV/0!</v>
      </c>
      <c r="BV909" s="161" t="e">
        <f t="shared" si="640"/>
        <v>#DIV/0!</v>
      </c>
      <c r="BW909" s="161" t="e">
        <f t="shared" si="641"/>
        <v>#DIV/0!</v>
      </c>
      <c r="BX909" s="107">
        <f t="shared" si="642"/>
        <v>0</v>
      </c>
      <c r="BZ909" s="40" t="e">
        <f>VLOOKUP(I909,Lists!$D$2:$D$19,1,FALSE)</f>
        <v>#N/A</v>
      </c>
      <c r="CA909" s="40" t="e">
        <f>VLOOKUP($I909,Blends!$B$2:$B$115,1,FALSE)</f>
        <v>#N/A</v>
      </c>
      <c r="CC909" s="218">
        <f>ROUND(IF($I909="Other HFC Blend",(Z909*$L909*SUMIF(Lists!$E$2:$E$133,'Quarterly Information'!$K909,Exchange_Value)+Z909*$N909*SUMIF(Lists!$E$2:$E$133,'Quarterly Information'!$M909,Exchange_Value)+Z909*$P909*SUMIF(Lists!$E$2:$E$133,'Quarterly Information'!$O909,Exchange_Value)+Z909*$R909*SUMIF(Lists!$E$2:$E$133,'Quarterly Information'!$Q909,Exchange_Value)+Z909*$T909*SUMIF(Lists!$E$2:$E$133,'Quarterly Information'!$S909,Exchange_Value))/1000,Z909*SUMIF(Lists!$E$2:$E$133,$I909,Exchange_Value)/1000),1)</f>
        <v>0</v>
      </c>
      <c r="CD909" s="218">
        <f>ROUND(IF($I909="Other HFC Blend",(AA909*$L909*SUMIF(Lists!$E$2:$E$133,'Quarterly Information'!$K909,Exchange_Value)+AA909*$N909*SUMIF(Lists!$E$2:$E$133,'Quarterly Information'!$M909,Exchange_Value)+AA909*$P909*SUMIF(Lists!$E$2:$E$133,'Quarterly Information'!$O909,Exchange_Value)+AA909*$R909*SUMIF(Lists!$E$2:$E$133,'Quarterly Information'!$Q909,Exchange_Value)+AA909*$T909*SUMIF(Lists!$E$2:$E$133,'Quarterly Information'!$S909,Exchange_Value))/1000,AA909*SUMIF(Lists!$E$2:$E$133,$I909,Exchange_Value)/1000),1)</f>
        <v>0</v>
      </c>
      <c r="CE909" s="218">
        <f>ROUND(IF($I909="Other HFC Blend",(AB909*$L909*SUMIF(Lists!$E$2:$E$133,'Quarterly Information'!$K909,Exchange_Value)+AB909*$N909*SUMIF(Lists!$E$2:$E$133,'Quarterly Information'!$M909,Exchange_Value)+AB909*$P909*SUMIF(Lists!$E$2:$E$133,'Quarterly Information'!$O909,Exchange_Value)+AB909*$R909*SUMIF(Lists!$E$2:$E$133,'Quarterly Information'!$Q909,Exchange_Value)+AB909*$T909*SUMIF(Lists!$E$2:$E$133,'Quarterly Information'!$S909,Exchange_Value))/1000,AB909*SUMIF(Lists!$E$2:$E$133,$I909,Exchange_Value)/1000),1)</f>
        <v>0</v>
      </c>
      <c r="CF909" s="218">
        <f>ROUND(IF($I909="Other HFC Blend",(AC909*$L909*SUMIF(Lists!$E$2:$E$133,'Quarterly Information'!$K909,Exchange_Value)+AC909*$N909*SUMIF(Lists!$E$2:$E$133,'Quarterly Information'!$M909,Exchange_Value)+AC909*$P909*SUMIF(Lists!$E$2:$E$133,'Quarterly Information'!$O909,Exchange_Value)+AC909*$R909*SUMIF(Lists!$E$2:$E$133,'Quarterly Information'!$Q909,Exchange_Value)+AC909*$T909*SUMIF(Lists!$E$2:$E$133,'Quarterly Information'!$S909,Exchange_Value))/1000,AC909*SUMIF(Lists!$E$2:$E$133,$I909,Exchange_Value)/1000),1)</f>
        <v>0</v>
      </c>
      <c r="CG909" s="218">
        <f>ROUND(IF($I909="Other HFC Blend",(AD909*$L909*SUMIF(Lists!$E$2:$E$133,'Quarterly Information'!$K909,Exchange_Value)+AD909*$N909*SUMIF(Lists!$E$2:$E$133,'Quarterly Information'!$M909,Exchange_Value)+AD909*$P909*SUMIF(Lists!$E$2:$E$133,'Quarterly Information'!$O909,Exchange_Value)+AD909*$R909*SUMIF(Lists!$E$2:$E$133,'Quarterly Information'!$Q909,Exchange_Value)+AD909*$T909*SUMIF(Lists!$E$2:$E$133,'Quarterly Information'!$S909,Exchange_Value))/1000,AD909*SUMIF(Lists!$E$2:$E$133,$I909,Exchange_Value)/1000),1)</f>
        <v>0</v>
      </c>
      <c r="CH909" s="218">
        <f>ROUND(IF($I909="Other HFC Blend",(AE909*$L909*SUMIF(Lists!$E$2:$E$133,'Quarterly Information'!$K909,Exchange_Value)+AE909*$N909*SUMIF(Lists!$E$2:$E$133,'Quarterly Information'!$M909,Exchange_Value)+AE909*$P909*SUMIF(Lists!$E$2:$E$133,'Quarterly Information'!$O909,Exchange_Value)+AE909*$R909*SUMIF(Lists!$E$2:$E$133,'Quarterly Information'!$Q909,Exchange_Value)+AE909*$T909*SUMIF(Lists!$E$2:$E$133,'Quarterly Information'!$S909,Exchange_Value))/1000,AE909*SUMIF(Lists!$E$2:$E$133,$I909,Exchange_Value)/1000),1)</f>
        <v>0</v>
      </c>
      <c r="CI909" s="218">
        <f>ROUND(IF($I909="Other HFC Blend",(AF909*$L909*SUMIF(Lists!$E$2:$E$133,'Quarterly Information'!$K909,Exchange_Value)+AF909*$N909*SUMIF(Lists!$E$2:$E$133,'Quarterly Information'!$M909,Exchange_Value)+AF909*$P909*SUMIF(Lists!$E$2:$E$133,'Quarterly Information'!$O909,Exchange_Value)+AF909*$R909*SUMIF(Lists!$E$2:$E$133,'Quarterly Information'!$Q909,Exchange_Value)+AF909*$T909*SUMIF(Lists!$E$2:$E$133,'Quarterly Information'!$S909,Exchange_Value))/1000,AF909*SUMIF(Lists!$E$2:$E$133,$I909,Exchange_Value)/1000),1)</f>
        <v>0</v>
      </c>
    </row>
    <row r="910" spans="1:87" ht="14" x14ac:dyDescent="0.25">
      <c r="A910" s="39">
        <v>868</v>
      </c>
      <c r="B910" s="90" t="str">
        <f t="shared" si="600"/>
        <v/>
      </c>
      <c r="C910" s="159"/>
      <c r="D910" s="91"/>
      <c r="E910" s="174"/>
      <c r="F910" s="92"/>
      <c r="G910" s="93"/>
      <c r="H910" s="94"/>
      <c r="I910" s="92"/>
      <c r="J910" s="200"/>
      <c r="K910" s="210"/>
      <c r="L910" s="95"/>
      <c r="M910" s="92"/>
      <c r="N910" s="95"/>
      <c r="O910" s="92"/>
      <c r="P910" s="95"/>
      <c r="Q910" s="128"/>
      <c r="R910" s="95"/>
      <c r="S910" s="128"/>
      <c r="T910" s="211"/>
      <c r="U910" s="203"/>
      <c r="V910" s="92"/>
      <c r="W910" s="96"/>
      <c r="X910" s="92"/>
      <c r="Y910" s="220"/>
      <c r="Z910" s="226"/>
      <c r="AA910" s="165"/>
      <c r="AB910" s="165"/>
      <c r="AC910" s="165"/>
      <c r="AD910" s="165"/>
      <c r="AE910" s="165"/>
      <c r="AF910" s="168"/>
      <c r="AG910"/>
      <c r="AH910" s="107">
        <f t="shared" si="602"/>
        <v>0</v>
      </c>
      <c r="AI910" s="107">
        <f t="shared" si="603"/>
        <v>0</v>
      </c>
      <c r="AJ910" s="107">
        <f t="shared" si="604"/>
        <v>0</v>
      </c>
      <c r="AK910" s="107">
        <f t="shared" si="605"/>
        <v>0</v>
      </c>
      <c r="AL910" s="107">
        <f t="shared" si="606"/>
        <v>0</v>
      </c>
      <c r="AM910" s="107">
        <f t="shared" si="601"/>
        <v>0</v>
      </c>
      <c r="AO910" s="161" t="e">
        <f t="shared" si="607"/>
        <v>#DIV/0!</v>
      </c>
      <c r="AP910" s="161" t="e">
        <f t="shared" si="608"/>
        <v>#DIV/0!</v>
      </c>
      <c r="AQ910" s="161" t="e">
        <f t="shared" si="609"/>
        <v>#DIV/0!</v>
      </c>
      <c r="AR910" s="161" t="e">
        <f t="shared" si="610"/>
        <v>#DIV/0!</v>
      </c>
      <c r="AS910" s="161" t="e">
        <f t="shared" si="611"/>
        <v>#DIV/0!</v>
      </c>
      <c r="AT910" s="107">
        <f t="shared" si="612"/>
        <v>0</v>
      </c>
      <c r="AU910" s="161" t="e">
        <f t="shared" si="613"/>
        <v>#DIV/0!</v>
      </c>
      <c r="AV910" s="161" t="e">
        <f t="shared" si="614"/>
        <v>#DIV/0!</v>
      </c>
      <c r="AW910" s="161" t="e">
        <f t="shared" si="615"/>
        <v>#DIV/0!</v>
      </c>
      <c r="AX910" s="161" t="e">
        <f t="shared" si="616"/>
        <v>#DIV/0!</v>
      </c>
      <c r="AY910" s="161" t="e">
        <f t="shared" si="617"/>
        <v>#DIV/0!</v>
      </c>
      <c r="AZ910" s="107">
        <f t="shared" si="618"/>
        <v>0</v>
      </c>
      <c r="BA910" s="161" t="e">
        <f t="shared" si="619"/>
        <v>#DIV/0!</v>
      </c>
      <c r="BB910" s="161" t="e">
        <f t="shared" si="620"/>
        <v>#DIV/0!</v>
      </c>
      <c r="BC910" s="161" t="e">
        <f t="shared" si="621"/>
        <v>#DIV/0!</v>
      </c>
      <c r="BD910" s="161" t="e">
        <f t="shared" si="622"/>
        <v>#DIV/0!</v>
      </c>
      <c r="BE910" s="161" t="e">
        <f t="shared" si="623"/>
        <v>#DIV/0!</v>
      </c>
      <c r="BF910" s="107">
        <f t="shared" si="624"/>
        <v>0</v>
      </c>
      <c r="BG910" s="161" t="e">
        <f t="shared" si="625"/>
        <v>#DIV/0!</v>
      </c>
      <c r="BH910" s="161" t="e">
        <f t="shared" si="626"/>
        <v>#DIV/0!</v>
      </c>
      <c r="BI910" s="161" t="e">
        <f t="shared" si="627"/>
        <v>#DIV/0!</v>
      </c>
      <c r="BJ910" s="161" t="e">
        <f t="shared" si="628"/>
        <v>#DIV/0!</v>
      </c>
      <c r="BK910" s="161" t="e">
        <f t="shared" si="629"/>
        <v>#DIV/0!</v>
      </c>
      <c r="BL910" s="107">
        <f t="shared" si="630"/>
        <v>0</v>
      </c>
      <c r="BM910" s="161" t="e">
        <f t="shared" si="631"/>
        <v>#DIV/0!</v>
      </c>
      <c r="BN910" s="161" t="e">
        <f t="shared" si="632"/>
        <v>#DIV/0!</v>
      </c>
      <c r="BO910" s="161" t="e">
        <f t="shared" si="633"/>
        <v>#DIV/0!</v>
      </c>
      <c r="BP910" s="161" t="e">
        <f t="shared" si="634"/>
        <v>#DIV/0!</v>
      </c>
      <c r="BQ910" s="161" t="e">
        <f t="shared" si="635"/>
        <v>#DIV/0!</v>
      </c>
      <c r="BR910" s="107">
        <f t="shared" si="636"/>
        <v>0</v>
      </c>
      <c r="BS910" s="161" t="e">
        <f t="shared" si="637"/>
        <v>#DIV/0!</v>
      </c>
      <c r="BT910" s="161" t="e">
        <f t="shared" si="638"/>
        <v>#DIV/0!</v>
      </c>
      <c r="BU910" s="161" t="e">
        <f t="shared" si="639"/>
        <v>#DIV/0!</v>
      </c>
      <c r="BV910" s="161" t="e">
        <f t="shared" si="640"/>
        <v>#DIV/0!</v>
      </c>
      <c r="BW910" s="161" t="e">
        <f t="shared" si="641"/>
        <v>#DIV/0!</v>
      </c>
      <c r="BX910" s="107">
        <f t="shared" si="642"/>
        <v>0</v>
      </c>
      <c r="BZ910" s="40" t="e">
        <f>VLOOKUP(I910,Lists!$D$2:$D$19,1,FALSE)</f>
        <v>#N/A</v>
      </c>
      <c r="CA910" s="40" t="e">
        <f>VLOOKUP($I910,Blends!$B$2:$B$115,1,FALSE)</f>
        <v>#N/A</v>
      </c>
      <c r="CC910" s="218">
        <f>ROUND(IF($I910="Other HFC Blend",(Z910*$L910*SUMIF(Lists!$E$2:$E$133,'Quarterly Information'!$K910,Exchange_Value)+Z910*$N910*SUMIF(Lists!$E$2:$E$133,'Quarterly Information'!$M910,Exchange_Value)+Z910*$P910*SUMIF(Lists!$E$2:$E$133,'Quarterly Information'!$O910,Exchange_Value)+Z910*$R910*SUMIF(Lists!$E$2:$E$133,'Quarterly Information'!$Q910,Exchange_Value)+Z910*$T910*SUMIF(Lists!$E$2:$E$133,'Quarterly Information'!$S910,Exchange_Value))/1000,Z910*SUMIF(Lists!$E$2:$E$133,$I910,Exchange_Value)/1000),1)</f>
        <v>0</v>
      </c>
      <c r="CD910" s="218">
        <f>ROUND(IF($I910="Other HFC Blend",(AA910*$L910*SUMIF(Lists!$E$2:$E$133,'Quarterly Information'!$K910,Exchange_Value)+AA910*$N910*SUMIF(Lists!$E$2:$E$133,'Quarterly Information'!$M910,Exchange_Value)+AA910*$P910*SUMIF(Lists!$E$2:$E$133,'Quarterly Information'!$O910,Exchange_Value)+AA910*$R910*SUMIF(Lists!$E$2:$E$133,'Quarterly Information'!$Q910,Exchange_Value)+AA910*$T910*SUMIF(Lists!$E$2:$E$133,'Quarterly Information'!$S910,Exchange_Value))/1000,AA910*SUMIF(Lists!$E$2:$E$133,$I910,Exchange_Value)/1000),1)</f>
        <v>0</v>
      </c>
      <c r="CE910" s="218">
        <f>ROUND(IF($I910="Other HFC Blend",(AB910*$L910*SUMIF(Lists!$E$2:$E$133,'Quarterly Information'!$K910,Exchange_Value)+AB910*$N910*SUMIF(Lists!$E$2:$E$133,'Quarterly Information'!$M910,Exchange_Value)+AB910*$P910*SUMIF(Lists!$E$2:$E$133,'Quarterly Information'!$O910,Exchange_Value)+AB910*$R910*SUMIF(Lists!$E$2:$E$133,'Quarterly Information'!$Q910,Exchange_Value)+AB910*$T910*SUMIF(Lists!$E$2:$E$133,'Quarterly Information'!$S910,Exchange_Value))/1000,AB910*SUMIF(Lists!$E$2:$E$133,$I910,Exchange_Value)/1000),1)</f>
        <v>0</v>
      </c>
      <c r="CF910" s="218">
        <f>ROUND(IF($I910="Other HFC Blend",(AC910*$L910*SUMIF(Lists!$E$2:$E$133,'Quarterly Information'!$K910,Exchange_Value)+AC910*$N910*SUMIF(Lists!$E$2:$E$133,'Quarterly Information'!$M910,Exchange_Value)+AC910*$P910*SUMIF(Lists!$E$2:$E$133,'Quarterly Information'!$O910,Exchange_Value)+AC910*$R910*SUMIF(Lists!$E$2:$E$133,'Quarterly Information'!$Q910,Exchange_Value)+AC910*$T910*SUMIF(Lists!$E$2:$E$133,'Quarterly Information'!$S910,Exchange_Value))/1000,AC910*SUMIF(Lists!$E$2:$E$133,$I910,Exchange_Value)/1000),1)</f>
        <v>0</v>
      </c>
      <c r="CG910" s="218">
        <f>ROUND(IF($I910="Other HFC Blend",(AD910*$L910*SUMIF(Lists!$E$2:$E$133,'Quarterly Information'!$K910,Exchange_Value)+AD910*$N910*SUMIF(Lists!$E$2:$E$133,'Quarterly Information'!$M910,Exchange_Value)+AD910*$P910*SUMIF(Lists!$E$2:$E$133,'Quarterly Information'!$O910,Exchange_Value)+AD910*$R910*SUMIF(Lists!$E$2:$E$133,'Quarterly Information'!$Q910,Exchange_Value)+AD910*$T910*SUMIF(Lists!$E$2:$E$133,'Quarterly Information'!$S910,Exchange_Value))/1000,AD910*SUMIF(Lists!$E$2:$E$133,$I910,Exchange_Value)/1000),1)</f>
        <v>0</v>
      </c>
      <c r="CH910" s="218">
        <f>ROUND(IF($I910="Other HFC Blend",(AE910*$L910*SUMIF(Lists!$E$2:$E$133,'Quarterly Information'!$K910,Exchange_Value)+AE910*$N910*SUMIF(Lists!$E$2:$E$133,'Quarterly Information'!$M910,Exchange_Value)+AE910*$P910*SUMIF(Lists!$E$2:$E$133,'Quarterly Information'!$O910,Exchange_Value)+AE910*$R910*SUMIF(Lists!$E$2:$E$133,'Quarterly Information'!$Q910,Exchange_Value)+AE910*$T910*SUMIF(Lists!$E$2:$E$133,'Quarterly Information'!$S910,Exchange_Value))/1000,AE910*SUMIF(Lists!$E$2:$E$133,$I910,Exchange_Value)/1000),1)</f>
        <v>0</v>
      </c>
      <c r="CI910" s="218">
        <f>ROUND(IF($I910="Other HFC Blend",(AF910*$L910*SUMIF(Lists!$E$2:$E$133,'Quarterly Information'!$K910,Exchange_Value)+AF910*$N910*SUMIF(Lists!$E$2:$E$133,'Quarterly Information'!$M910,Exchange_Value)+AF910*$P910*SUMIF(Lists!$E$2:$E$133,'Quarterly Information'!$O910,Exchange_Value)+AF910*$R910*SUMIF(Lists!$E$2:$E$133,'Quarterly Information'!$Q910,Exchange_Value)+AF910*$T910*SUMIF(Lists!$E$2:$E$133,'Quarterly Information'!$S910,Exchange_Value))/1000,AF910*SUMIF(Lists!$E$2:$E$133,$I910,Exchange_Value)/1000),1)</f>
        <v>0</v>
      </c>
    </row>
    <row r="911" spans="1:87" ht="14" x14ac:dyDescent="0.25">
      <c r="A911" s="39">
        <v>869</v>
      </c>
      <c r="B911" s="90" t="str">
        <f t="shared" si="600"/>
        <v/>
      </c>
      <c r="C911" s="159"/>
      <c r="D911" s="91"/>
      <c r="E911" s="174"/>
      <c r="F911" s="92"/>
      <c r="G911" s="93"/>
      <c r="H911" s="94"/>
      <c r="I911" s="92"/>
      <c r="J911" s="200"/>
      <c r="K911" s="210"/>
      <c r="L911" s="95"/>
      <c r="M911" s="92"/>
      <c r="N911" s="95"/>
      <c r="O911" s="92"/>
      <c r="P911" s="95"/>
      <c r="Q911" s="128"/>
      <c r="R911" s="95"/>
      <c r="S911" s="128"/>
      <c r="T911" s="211"/>
      <c r="U911" s="203"/>
      <c r="V911" s="92"/>
      <c r="W911" s="96"/>
      <c r="X911" s="92"/>
      <c r="Y911" s="220"/>
      <c r="Z911" s="226"/>
      <c r="AA911" s="165"/>
      <c r="AB911" s="165"/>
      <c r="AC911" s="165"/>
      <c r="AD911" s="165"/>
      <c r="AE911" s="165"/>
      <c r="AF911" s="168"/>
      <c r="AG911"/>
      <c r="AH911" s="107">
        <f t="shared" si="602"/>
        <v>0</v>
      </c>
      <c r="AI911" s="107">
        <f t="shared" si="603"/>
        <v>0</v>
      </c>
      <c r="AJ911" s="107">
        <f t="shared" si="604"/>
        <v>0</v>
      </c>
      <c r="AK911" s="107">
        <f t="shared" si="605"/>
        <v>0</v>
      </c>
      <c r="AL911" s="107">
        <f t="shared" si="606"/>
        <v>0</v>
      </c>
      <c r="AM911" s="107">
        <f t="shared" si="601"/>
        <v>0</v>
      </c>
      <c r="AO911" s="161" t="e">
        <f t="shared" si="607"/>
        <v>#DIV/0!</v>
      </c>
      <c r="AP911" s="161" t="e">
        <f t="shared" si="608"/>
        <v>#DIV/0!</v>
      </c>
      <c r="AQ911" s="161" t="e">
        <f t="shared" si="609"/>
        <v>#DIV/0!</v>
      </c>
      <c r="AR911" s="161" t="e">
        <f t="shared" si="610"/>
        <v>#DIV/0!</v>
      </c>
      <c r="AS911" s="161" t="e">
        <f t="shared" si="611"/>
        <v>#DIV/0!</v>
      </c>
      <c r="AT911" s="107">
        <f t="shared" si="612"/>
        <v>0</v>
      </c>
      <c r="AU911" s="161" t="e">
        <f t="shared" si="613"/>
        <v>#DIV/0!</v>
      </c>
      <c r="AV911" s="161" t="e">
        <f t="shared" si="614"/>
        <v>#DIV/0!</v>
      </c>
      <c r="AW911" s="161" t="e">
        <f t="shared" si="615"/>
        <v>#DIV/0!</v>
      </c>
      <c r="AX911" s="161" t="e">
        <f t="shared" si="616"/>
        <v>#DIV/0!</v>
      </c>
      <c r="AY911" s="161" t="e">
        <f t="shared" si="617"/>
        <v>#DIV/0!</v>
      </c>
      <c r="AZ911" s="107">
        <f t="shared" si="618"/>
        <v>0</v>
      </c>
      <c r="BA911" s="161" t="e">
        <f t="shared" si="619"/>
        <v>#DIV/0!</v>
      </c>
      <c r="BB911" s="161" t="e">
        <f t="shared" si="620"/>
        <v>#DIV/0!</v>
      </c>
      <c r="BC911" s="161" t="e">
        <f t="shared" si="621"/>
        <v>#DIV/0!</v>
      </c>
      <c r="BD911" s="161" t="e">
        <f t="shared" si="622"/>
        <v>#DIV/0!</v>
      </c>
      <c r="BE911" s="161" t="e">
        <f t="shared" si="623"/>
        <v>#DIV/0!</v>
      </c>
      <c r="BF911" s="107">
        <f t="shared" si="624"/>
        <v>0</v>
      </c>
      <c r="BG911" s="161" t="e">
        <f t="shared" si="625"/>
        <v>#DIV/0!</v>
      </c>
      <c r="BH911" s="161" t="e">
        <f t="shared" si="626"/>
        <v>#DIV/0!</v>
      </c>
      <c r="BI911" s="161" t="e">
        <f t="shared" si="627"/>
        <v>#DIV/0!</v>
      </c>
      <c r="BJ911" s="161" t="e">
        <f t="shared" si="628"/>
        <v>#DIV/0!</v>
      </c>
      <c r="BK911" s="161" t="e">
        <f t="shared" si="629"/>
        <v>#DIV/0!</v>
      </c>
      <c r="BL911" s="107">
        <f t="shared" si="630"/>
        <v>0</v>
      </c>
      <c r="BM911" s="161" t="e">
        <f t="shared" si="631"/>
        <v>#DIV/0!</v>
      </c>
      <c r="BN911" s="161" t="e">
        <f t="shared" si="632"/>
        <v>#DIV/0!</v>
      </c>
      <c r="BO911" s="161" t="e">
        <f t="shared" si="633"/>
        <v>#DIV/0!</v>
      </c>
      <c r="BP911" s="161" t="e">
        <f t="shared" si="634"/>
        <v>#DIV/0!</v>
      </c>
      <c r="BQ911" s="161" t="e">
        <f t="shared" si="635"/>
        <v>#DIV/0!</v>
      </c>
      <c r="BR911" s="107">
        <f t="shared" si="636"/>
        <v>0</v>
      </c>
      <c r="BS911" s="161" t="e">
        <f t="shared" si="637"/>
        <v>#DIV/0!</v>
      </c>
      <c r="BT911" s="161" t="e">
        <f t="shared" si="638"/>
        <v>#DIV/0!</v>
      </c>
      <c r="BU911" s="161" t="e">
        <f t="shared" si="639"/>
        <v>#DIV/0!</v>
      </c>
      <c r="BV911" s="161" t="e">
        <f t="shared" si="640"/>
        <v>#DIV/0!</v>
      </c>
      <c r="BW911" s="161" t="e">
        <f t="shared" si="641"/>
        <v>#DIV/0!</v>
      </c>
      <c r="BX911" s="107">
        <f t="shared" si="642"/>
        <v>0</v>
      </c>
      <c r="BZ911" s="40" t="e">
        <f>VLOOKUP(I911,Lists!$D$2:$D$19,1,FALSE)</f>
        <v>#N/A</v>
      </c>
      <c r="CA911" s="40" t="e">
        <f>VLOOKUP($I911,Blends!$B$2:$B$115,1,FALSE)</f>
        <v>#N/A</v>
      </c>
      <c r="CC911" s="218">
        <f>ROUND(IF($I911="Other HFC Blend",(Z911*$L911*SUMIF(Lists!$E$2:$E$133,'Quarterly Information'!$K911,Exchange_Value)+Z911*$N911*SUMIF(Lists!$E$2:$E$133,'Quarterly Information'!$M911,Exchange_Value)+Z911*$P911*SUMIF(Lists!$E$2:$E$133,'Quarterly Information'!$O911,Exchange_Value)+Z911*$R911*SUMIF(Lists!$E$2:$E$133,'Quarterly Information'!$Q911,Exchange_Value)+Z911*$T911*SUMIF(Lists!$E$2:$E$133,'Quarterly Information'!$S911,Exchange_Value))/1000,Z911*SUMIF(Lists!$E$2:$E$133,$I911,Exchange_Value)/1000),1)</f>
        <v>0</v>
      </c>
      <c r="CD911" s="218">
        <f>ROUND(IF($I911="Other HFC Blend",(AA911*$L911*SUMIF(Lists!$E$2:$E$133,'Quarterly Information'!$K911,Exchange_Value)+AA911*$N911*SUMIF(Lists!$E$2:$E$133,'Quarterly Information'!$M911,Exchange_Value)+AA911*$P911*SUMIF(Lists!$E$2:$E$133,'Quarterly Information'!$O911,Exchange_Value)+AA911*$R911*SUMIF(Lists!$E$2:$E$133,'Quarterly Information'!$Q911,Exchange_Value)+AA911*$T911*SUMIF(Lists!$E$2:$E$133,'Quarterly Information'!$S911,Exchange_Value))/1000,AA911*SUMIF(Lists!$E$2:$E$133,$I911,Exchange_Value)/1000),1)</f>
        <v>0</v>
      </c>
      <c r="CE911" s="218">
        <f>ROUND(IF($I911="Other HFC Blend",(AB911*$L911*SUMIF(Lists!$E$2:$E$133,'Quarterly Information'!$K911,Exchange_Value)+AB911*$N911*SUMIF(Lists!$E$2:$E$133,'Quarterly Information'!$M911,Exchange_Value)+AB911*$P911*SUMIF(Lists!$E$2:$E$133,'Quarterly Information'!$O911,Exchange_Value)+AB911*$R911*SUMIF(Lists!$E$2:$E$133,'Quarterly Information'!$Q911,Exchange_Value)+AB911*$T911*SUMIF(Lists!$E$2:$E$133,'Quarterly Information'!$S911,Exchange_Value))/1000,AB911*SUMIF(Lists!$E$2:$E$133,$I911,Exchange_Value)/1000),1)</f>
        <v>0</v>
      </c>
      <c r="CF911" s="218">
        <f>ROUND(IF($I911="Other HFC Blend",(AC911*$L911*SUMIF(Lists!$E$2:$E$133,'Quarterly Information'!$K911,Exchange_Value)+AC911*$N911*SUMIF(Lists!$E$2:$E$133,'Quarterly Information'!$M911,Exchange_Value)+AC911*$P911*SUMIF(Lists!$E$2:$E$133,'Quarterly Information'!$O911,Exchange_Value)+AC911*$R911*SUMIF(Lists!$E$2:$E$133,'Quarterly Information'!$Q911,Exchange_Value)+AC911*$T911*SUMIF(Lists!$E$2:$E$133,'Quarterly Information'!$S911,Exchange_Value))/1000,AC911*SUMIF(Lists!$E$2:$E$133,$I911,Exchange_Value)/1000),1)</f>
        <v>0</v>
      </c>
      <c r="CG911" s="218">
        <f>ROUND(IF($I911="Other HFC Blend",(AD911*$L911*SUMIF(Lists!$E$2:$E$133,'Quarterly Information'!$K911,Exchange_Value)+AD911*$N911*SUMIF(Lists!$E$2:$E$133,'Quarterly Information'!$M911,Exchange_Value)+AD911*$P911*SUMIF(Lists!$E$2:$E$133,'Quarterly Information'!$O911,Exchange_Value)+AD911*$R911*SUMIF(Lists!$E$2:$E$133,'Quarterly Information'!$Q911,Exchange_Value)+AD911*$T911*SUMIF(Lists!$E$2:$E$133,'Quarterly Information'!$S911,Exchange_Value))/1000,AD911*SUMIF(Lists!$E$2:$E$133,$I911,Exchange_Value)/1000),1)</f>
        <v>0</v>
      </c>
      <c r="CH911" s="218">
        <f>ROUND(IF($I911="Other HFC Blend",(AE911*$L911*SUMIF(Lists!$E$2:$E$133,'Quarterly Information'!$K911,Exchange_Value)+AE911*$N911*SUMIF(Lists!$E$2:$E$133,'Quarterly Information'!$M911,Exchange_Value)+AE911*$P911*SUMIF(Lists!$E$2:$E$133,'Quarterly Information'!$O911,Exchange_Value)+AE911*$R911*SUMIF(Lists!$E$2:$E$133,'Quarterly Information'!$Q911,Exchange_Value)+AE911*$T911*SUMIF(Lists!$E$2:$E$133,'Quarterly Information'!$S911,Exchange_Value))/1000,AE911*SUMIF(Lists!$E$2:$E$133,$I911,Exchange_Value)/1000),1)</f>
        <v>0</v>
      </c>
      <c r="CI911" s="218">
        <f>ROUND(IF($I911="Other HFC Blend",(AF911*$L911*SUMIF(Lists!$E$2:$E$133,'Quarterly Information'!$K911,Exchange_Value)+AF911*$N911*SUMIF(Lists!$E$2:$E$133,'Quarterly Information'!$M911,Exchange_Value)+AF911*$P911*SUMIF(Lists!$E$2:$E$133,'Quarterly Information'!$O911,Exchange_Value)+AF911*$R911*SUMIF(Lists!$E$2:$E$133,'Quarterly Information'!$Q911,Exchange_Value)+AF911*$T911*SUMIF(Lists!$E$2:$E$133,'Quarterly Information'!$S911,Exchange_Value))/1000,AF911*SUMIF(Lists!$E$2:$E$133,$I911,Exchange_Value)/1000),1)</f>
        <v>0</v>
      </c>
    </row>
    <row r="912" spans="1:87" ht="14" x14ac:dyDescent="0.25">
      <c r="A912" s="39">
        <v>870</v>
      </c>
      <c r="B912" s="90" t="str">
        <f t="shared" si="600"/>
        <v/>
      </c>
      <c r="C912" s="159"/>
      <c r="D912" s="91"/>
      <c r="E912" s="174"/>
      <c r="F912" s="92"/>
      <c r="G912" s="93"/>
      <c r="H912" s="94"/>
      <c r="I912" s="92"/>
      <c r="J912" s="200"/>
      <c r="K912" s="210"/>
      <c r="L912" s="95"/>
      <c r="M912" s="92"/>
      <c r="N912" s="95"/>
      <c r="O912" s="92"/>
      <c r="P912" s="95"/>
      <c r="Q912" s="128"/>
      <c r="R912" s="95"/>
      <c r="S912" s="128"/>
      <c r="T912" s="211"/>
      <c r="U912" s="203"/>
      <c r="V912" s="92"/>
      <c r="W912" s="96"/>
      <c r="X912" s="92"/>
      <c r="Y912" s="220"/>
      <c r="Z912" s="226"/>
      <c r="AA912" s="165"/>
      <c r="AB912" s="165"/>
      <c r="AC912" s="165"/>
      <c r="AD912" s="165"/>
      <c r="AE912" s="165"/>
      <c r="AF912" s="168"/>
      <c r="AG912"/>
      <c r="AH912" s="107">
        <f t="shared" si="602"/>
        <v>0</v>
      </c>
      <c r="AI912" s="107">
        <f t="shared" si="603"/>
        <v>0</v>
      </c>
      <c r="AJ912" s="107">
        <f t="shared" si="604"/>
        <v>0</v>
      </c>
      <c r="AK912" s="107">
        <f t="shared" si="605"/>
        <v>0</v>
      </c>
      <c r="AL912" s="107">
        <f t="shared" si="606"/>
        <v>0</v>
      </c>
      <c r="AM912" s="107">
        <f t="shared" si="601"/>
        <v>0</v>
      </c>
      <c r="AO912" s="161" t="e">
        <f t="shared" si="607"/>
        <v>#DIV/0!</v>
      </c>
      <c r="AP912" s="161" t="e">
        <f t="shared" si="608"/>
        <v>#DIV/0!</v>
      </c>
      <c r="AQ912" s="161" t="e">
        <f t="shared" si="609"/>
        <v>#DIV/0!</v>
      </c>
      <c r="AR912" s="161" t="e">
        <f t="shared" si="610"/>
        <v>#DIV/0!</v>
      </c>
      <c r="AS912" s="161" t="e">
        <f t="shared" si="611"/>
        <v>#DIV/0!</v>
      </c>
      <c r="AT912" s="107">
        <f t="shared" si="612"/>
        <v>0</v>
      </c>
      <c r="AU912" s="161" t="e">
        <f t="shared" si="613"/>
        <v>#DIV/0!</v>
      </c>
      <c r="AV912" s="161" t="e">
        <f t="shared" si="614"/>
        <v>#DIV/0!</v>
      </c>
      <c r="AW912" s="161" t="e">
        <f t="shared" si="615"/>
        <v>#DIV/0!</v>
      </c>
      <c r="AX912" s="161" t="e">
        <f t="shared" si="616"/>
        <v>#DIV/0!</v>
      </c>
      <c r="AY912" s="161" t="e">
        <f t="shared" si="617"/>
        <v>#DIV/0!</v>
      </c>
      <c r="AZ912" s="107">
        <f t="shared" si="618"/>
        <v>0</v>
      </c>
      <c r="BA912" s="161" t="e">
        <f t="shared" si="619"/>
        <v>#DIV/0!</v>
      </c>
      <c r="BB912" s="161" t="e">
        <f t="shared" si="620"/>
        <v>#DIV/0!</v>
      </c>
      <c r="BC912" s="161" t="e">
        <f t="shared" si="621"/>
        <v>#DIV/0!</v>
      </c>
      <c r="BD912" s="161" t="e">
        <f t="shared" si="622"/>
        <v>#DIV/0!</v>
      </c>
      <c r="BE912" s="161" t="e">
        <f t="shared" si="623"/>
        <v>#DIV/0!</v>
      </c>
      <c r="BF912" s="107">
        <f t="shared" si="624"/>
        <v>0</v>
      </c>
      <c r="BG912" s="161" t="e">
        <f t="shared" si="625"/>
        <v>#DIV/0!</v>
      </c>
      <c r="BH912" s="161" t="e">
        <f t="shared" si="626"/>
        <v>#DIV/0!</v>
      </c>
      <c r="BI912" s="161" t="e">
        <f t="shared" si="627"/>
        <v>#DIV/0!</v>
      </c>
      <c r="BJ912" s="161" t="e">
        <f t="shared" si="628"/>
        <v>#DIV/0!</v>
      </c>
      <c r="BK912" s="161" t="e">
        <f t="shared" si="629"/>
        <v>#DIV/0!</v>
      </c>
      <c r="BL912" s="107">
        <f t="shared" si="630"/>
        <v>0</v>
      </c>
      <c r="BM912" s="161" t="e">
        <f t="shared" si="631"/>
        <v>#DIV/0!</v>
      </c>
      <c r="BN912" s="161" t="e">
        <f t="shared" si="632"/>
        <v>#DIV/0!</v>
      </c>
      <c r="BO912" s="161" t="e">
        <f t="shared" si="633"/>
        <v>#DIV/0!</v>
      </c>
      <c r="BP912" s="161" t="e">
        <f t="shared" si="634"/>
        <v>#DIV/0!</v>
      </c>
      <c r="BQ912" s="161" t="e">
        <f t="shared" si="635"/>
        <v>#DIV/0!</v>
      </c>
      <c r="BR912" s="107">
        <f t="shared" si="636"/>
        <v>0</v>
      </c>
      <c r="BS912" s="161" t="e">
        <f t="shared" si="637"/>
        <v>#DIV/0!</v>
      </c>
      <c r="BT912" s="161" t="e">
        <f t="shared" si="638"/>
        <v>#DIV/0!</v>
      </c>
      <c r="BU912" s="161" t="e">
        <f t="shared" si="639"/>
        <v>#DIV/0!</v>
      </c>
      <c r="BV912" s="161" t="e">
        <f t="shared" si="640"/>
        <v>#DIV/0!</v>
      </c>
      <c r="BW912" s="161" t="e">
        <f t="shared" si="641"/>
        <v>#DIV/0!</v>
      </c>
      <c r="BX912" s="107">
        <f t="shared" si="642"/>
        <v>0</v>
      </c>
      <c r="BZ912" s="40" t="e">
        <f>VLOOKUP(I912,Lists!$D$2:$D$19,1,FALSE)</f>
        <v>#N/A</v>
      </c>
      <c r="CA912" s="40" t="e">
        <f>VLOOKUP($I912,Blends!$B$2:$B$115,1,FALSE)</f>
        <v>#N/A</v>
      </c>
      <c r="CC912" s="218">
        <f>ROUND(IF($I912="Other HFC Blend",(Z912*$L912*SUMIF(Lists!$E$2:$E$133,'Quarterly Information'!$K912,Exchange_Value)+Z912*$N912*SUMIF(Lists!$E$2:$E$133,'Quarterly Information'!$M912,Exchange_Value)+Z912*$P912*SUMIF(Lists!$E$2:$E$133,'Quarterly Information'!$O912,Exchange_Value)+Z912*$R912*SUMIF(Lists!$E$2:$E$133,'Quarterly Information'!$Q912,Exchange_Value)+Z912*$T912*SUMIF(Lists!$E$2:$E$133,'Quarterly Information'!$S912,Exchange_Value))/1000,Z912*SUMIF(Lists!$E$2:$E$133,$I912,Exchange_Value)/1000),1)</f>
        <v>0</v>
      </c>
      <c r="CD912" s="218">
        <f>ROUND(IF($I912="Other HFC Blend",(AA912*$L912*SUMIF(Lists!$E$2:$E$133,'Quarterly Information'!$K912,Exchange_Value)+AA912*$N912*SUMIF(Lists!$E$2:$E$133,'Quarterly Information'!$M912,Exchange_Value)+AA912*$P912*SUMIF(Lists!$E$2:$E$133,'Quarterly Information'!$O912,Exchange_Value)+AA912*$R912*SUMIF(Lists!$E$2:$E$133,'Quarterly Information'!$Q912,Exchange_Value)+AA912*$T912*SUMIF(Lists!$E$2:$E$133,'Quarterly Information'!$S912,Exchange_Value))/1000,AA912*SUMIF(Lists!$E$2:$E$133,$I912,Exchange_Value)/1000),1)</f>
        <v>0</v>
      </c>
      <c r="CE912" s="218">
        <f>ROUND(IF($I912="Other HFC Blend",(AB912*$L912*SUMIF(Lists!$E$2:$E$133,'Quarterly Information'!$K912,Exchange_Value)+AB912*$N912*SUMIF(Lists!$E$2:$E$133,'Quarterly Information'!$M912,Exchange_Value)+AB912*$P912*SUMIF(Lists!$E$2:$E$133,'Quarterly Information'!$O912,Exchange_Value)+AB912*$R912*SUMIF(Lists!$E$2:$E$133,'Quarterly Information'!$Q912,Exchange_Value)+AB912*$T912*SUMIF(Lists!$E$2:$E$133,'Quarterly Information'!$S912,Exchange_Value))/1000,AB912*SUMIF(Lists!$E$2:$E$133,$I912,Exchange_Value)/1000),1)</f>
        <v>0</v>
      </c>
      <c r="CF912" s="218">
        <f>ROUND(IF($I912="Other HFC Blend",(AC912*$L912*SUMIF(Lists!$E$2:$E$133,'Quarterly Information'!$K912,Exchange_Value)+AC912*$N912*SUMIF(Lists!$E$2:$E$133,'Quarterly Information'!$M912,Exchange_Value)+AC912*$P912*SUMIF(Lists!$E$2:$E$133,'Quarterly Information'!$O912,Exchange_Value)+AC912*$R912*SUMIF(Lists!$E$2:$E$133,'Quarterly Information'!$Q912,Exchange_Value)+AC912*$T912*SUMIF(Lists!$E$2:$E$133,'Quarterly Information'!$S912,Exchange_Value))/1000,AC912*SUMIF(Lists!$E$2:$E$133,$I912,Exchange_Value)/1000),1)</f>
        <v>0</v>
      </c>
      <c r="CG912" s="218">
        <f>ROUND(IF($I912="Other HFC Blend",(AD912*$L912*SUMIF(Lists!$E$2:$E$133,'Quarterly Information'!$K912,Exchange_Value)+AD912*$N912*SUMIF(Lists!$E$2:$E$133,'Quarterly Information'!$M912,Exchange_Value)+AD912*$P912*SUMIF(Lists!$E$2:$E$133,'Quarterly Information'!$O912,Exchange_Value)+AD912*$R912*SUMIF(Lists!$E$2:$E$133,'Quarterly Information'!$Q912,Exchange_Value)+AD912*$T912*SUMIF(Lists!$E$2:$E$133,'Quarterly Information'!$S912,Exchange_Value))/1000,AD912*SUMIF(Lists!$E$2:$E$133,$I912,Exchange_Value)/1000),1)</f>
        <v>0</v>
      </c>
      <c r="CH912" s="218">
        <f>ROUND(IF($I912="Other HFC Blend",(AE912*$L912*SUMIF(Lists!$E$2:$E$133,'Quarterly Information'!$K912,Exchange_Value)+AE912*$N912*SUMIF(Lists!$E$2:$E$133,'Quarterly Information'!$M912,Exchange_Value)+AE912*$P912*SUMIF(Lists!$E$2:$E$133,'Quarterly Information'!$O912,Exchange_Value)+AE912*$R912*SUMIF(Lists!$E$2:$E$133,'Quarterly Information'!$Q912,Exchange_Value)+AE912*$T912*SUMIF(Lists!$E$2:$E$133,'Quarterly Information'!$S912,Exchange_Value))/1000,AE912*SUMIF(Lists!$E$2:$E$133,$I912,Exchange_Value)/1000),1)</f>
        <v>0</v>
      </c>
      <c r="CI912" s="218">
        <f>ROUND(IF($I912="Other HFC Blend",(AF912*$L912*SUMIF(Lists!$E$2:$E$133,'Quarterly Information'!$K912,Exchange_Value)+AF912*$N912*SUMIF(Lists!$E$2:$E$133,'Quarterly Information'!$M912,Exchange_Value)+AF912*$P912*SUMIF(Lists!$E$2:$E$133,'Quarterly Information'!$O912,Exchange_Value)+AF912*$R912*SUMIF(Lists!$E$2:$E$133,'Quarterly Information'!$Q912,Exchange_Value)+AF912*$T912*SUMIF(Lists!$E$2:$E$133,'Quarterly Information'!$S912,Exchange_Value))/1000,AF912*SUMIF(Lists!$E$2:$E$133,$I912,Exchange_Value)/1000),1)</f>
        <v>0</v>
      </c>
    </row>
    <row r="913" spans="1:87" ht="14" x14ac:dyDescent="0.25">
      <c r="A913" s="39">
        <v>871</v>
      </c>
      <c r="B913" s="90" t="str">
        <f t="shared" si="600"/>
        <v/>
      </c>
      <c r="C913" s="159"/>
      <c r="D913" s="91"/>
      <c r="E913" s="174"/>
      <c r="F913" s="92"/>
      <c r="G913" s="93"/>
      <c r="H913" s="94"/>
      <c r="I913" s="92"/>
      <c r="J913" s="200"/>
      <c r="K913" s="210"/>
      <c r="L913" s="95"/>
      <c r="M913" s="92"/>
      <c r="N913" s="95"/>
      <c r="O913" s="92"/>
      <c r="P913" s="95"/>
      <c r="Q913" s="128"/>
      <c r="R913" s="95"/>
      <c r="S913" s="128"/>
      <c r="T913" s="211"/>
      <c r="U913" s="203"/>
      <c r="V913" s="92"/>
      <c r="W913" s="96"/>
      <c r="X913" s="92"/>
      <c r="Y913" s="220"/>
      <c r="Z913" s="226"/>
      <c r="AA913" s="165"/>
      <c r="AB913" s="165"/>
      <c r="AC913" s="165"/>
      <c r="AD913" s="165"/>
      <c r="AE913" s="165"/>
      <c r="AF913" s="168"/>
      <c r="AG913"/>
      <c r="AH913" s="107">
        <f t="shared" si="602"/>
        <v>0</v>
      </c>
      <c r="AI913" s="107">
        <f t="shared" si="603"/>
        <v>0</v>
      </c>
      <c r="AJ913" s="107">
        <f t="shared" si="604"/>
        <v>0</v>
      </c>
      <c r="AK913" s="107">
        <f t="shared" si="605"/>
        <v>0</v>
      </c>
      <c r="AL913" s="107">
        <f t="shared" si="606"/>
        <v>0</v>
      </c>
      <c r="AM913" s="107">
        <f t="shared" si="601"/>
        <v>0</v>
      </c>
      <c r="AO913" s="161" t="e">
        <f t="shared" si="607"/>
        <v>#DIV/0!</v>
      </c>
      <c r="AP913" s="161" t="e">
        <f t="shared" si="608"/>
        <v>#DIV/0!</v>
      </c>
      <c r="AQ913" s="161" t="e">
        <f t="shared" si="609"/>
        <v>#DIV/0!</v>
      </c>
      <c r="AR913" s="161" t="e">
        <f t="shared" si="610"/>
        <v>#DIV/0!</v>
      </c>
      <c r="AS913" s="161" t="e">
        <f t="shared" si="611"/>
        <v>#DIV/0!</v>
      </c>
      <c r="AT913" s="107">
        <f t="shared" si="612"/>
        <v>0</v>
      </c>
      <c r="AU913" s="161" t="e">
        <f t="shared" si="613"/>
        <v>#DIV/0!</v>
      </c>
      <c r="AV913" s="161" t="e">
        <f t="shared" si="614"/>
        <v>#DIV/0!</v>
      </c>
      <c r="AW913" s="161" t="e">
        <f t="shared" si="615"/>
        <v>#DIV/0!</v>
      </c>
      <c r="AX913" s="161" t="e">
        <f t="shared" si="616"/>
        <v>#DIV/0!</v>
      </c>
      <c r="AY913" s="161" t="e">
        <f t="shared" si="617"/>
        <v>#DIV/0!</v>
      </c>
      <c r="AZ913" s="107">
        <f t="shared" si="618"/>
        <v>0</v>
      </c>
      <c r="BA913" s="161" t="e">
        <f t="shared" si="619"/>
        <v>#DIV/0!</v>
      </c>
      <c r="BB913" s="161" t="e">
        <f t="shared" si="620"/>
        <v>#DIV/0!</v>
      </c>
      <c r="BC913" s="161" t="e">
        <f t="shared" si="621"/>
        <v>#DIV/0!</v>
      </c>
      <c r="BD913" s="161" t="e">
        <f t="shared" si="622"/>
        <v>#DIV/0!</v>
      </c>
      <c r="BE913" s="161" t="e">
        <f t="shared" si="623"/>
        <v>#DIV/0!</v>
      </c>
      <c r="BF913" s="107">
        <f t="shared" si="624"/>
        <v>0</v>
      </c>
      <c r="BG913" s="161" t="e">
        <f t="shared" si="625"/>
        <v>#DIV/0!</v>
      </c>
      <c r="BH913" s="161" t="e">
        <f t="shared" si="626"/>
        <v>#DIV/0!</v>
      </c>
      <c r="BI913" s="161" t="e">
        <f t="shared" si="627"/>
        <v>#DIV/0!</v>
      </c>
      <c r="BJ913" s="161" t="e">
        <f t="shared" si="628"/>
        <v>#DIV/0!</v>
      </c>
      <c r="BK913" s="161" t="e">
        <f t="shared" si="629"/>
        <v>#DIV/0!</v>
      </c>
      <c r="BL913" s="107">
        <f t="shared" si="630"/>
        <v>0</v>
      </c>
      <c r="BM913" s="161" t="e">
        <f t="shared" si="631"/>
        <v>#DIV/0!</v>
      </c>
      <c r="BN913" s="161" t="e">
        <f t="shared" si="632"/>
        <v>#DIV/0!</v>
      </c>
      <c r="BO913" s="161" t="e">
        <f t="shared" si="633"/>
        <v>#DIV/0!</v>
      </c>
      <c r="BP913" s="161" t="e">
        <f t="shared" si="634"/>
        <v>#DIV/0!</v>
      </c>
      <c r="BQ913" s="161" t="e">
        <f t="shared" si="635"/>
        <v>#DIV/0!</v>
      </c>
      <c r="BR913" s="107">
        <f t="shared" si="636"/>
        <v>0</v>
      </c>
      <c r="BS913" s="161" t="e">
        <f t="shared" si="637"/>
        <v>#DIV/0!</v>
      </c>
      <c r="BT913" s="161" t="e">
        <f t="shared" si="638"/>
        <v>#DIV/0!</v>
      </c>
      <c r="BU913" s="161" t="e">
        <f t="shared" si="639"/>
        <v>#DIV/0!</v>
      </c>
      <c r="BV913" s="161" t="e">
        <f t="shared" si="640"/>
        <v>#DIV/0!</v>
      </c>
      <c r="BW913" s="161" t="e">
        <f t="shared" si="641"/>
        <v>#DIV/0!</v>
      </c>
      <c r="BX913" s="107">
        <f t="shared" si="642"/>
        <v>0</v>
      </c>
      <c r="BZ913" s="40" t="e">
        <f>VLOOKUP(I913,Lists!$D$2:$D$19,1,FALSE)</f>
        <v>#N/A</v>
      </c>
      <c r="CA913" s="40" t="e">
        <f>VLOOKUP($I913,Blends!$B$2:$B$115,1,FALSE)</f>
        <v>#N/A</v>
      </c>
      <c r="CC913" s="218">
        <f>ROUND(IF($I913="Other HFC Blend",(Z913*$L913*SUMIF(Lists!$E$2:$E$133,'Quarterly Information'!$K913,Exchange_Value)+Z913*$N913*SUMIF(Lists!$E$2:$E$133,'Quarterly Information'!$M913,Exchange_Value)+Z913*$P913*SUMIF(Lists!$E$2:$E$133,'Quarterly Information'!$O913,Exchange_Value)+Z913*$R913*SUMIF(Lists!$E$2:$E$133,'Quarterly Information'!$Q913,Exchange_Value)+Z913*$T913*SUMIF(Lists!$E$2:$E$133,'Quarterly Information'!$S913,Exchange_Value))/1000,Z913*SUMIF(Lists!$E$2:$E$133,$I913,Exchange_Value)/1000),1)</f>
        <v>0</v>
      </c>
      <c r="CD913" s="218">
        <f>ROUND(IF($I913="Other HFC Blend",(AA913*$L913*SUMIF(Lists!$E$2:$E$133,'Quarterly Information'!$K913,Exchange_Value)+AA913*$N913*SUMIF(Lists!$E$2:$E$133,'Quarterly Information'!$M913,Exchange_Value)+AA913*$P913*SUMIF(Lists!$E$2:$E$133,'Quarterly Information'!$O913,Exchange_Value)+AA913*$R913*SUMIF(Lists!$E$2:$E$133,'Quarterly Information'!$Q913,Exchange_Value)+AA913*$T913*SUMIF(Lists!$E$2:$E$133,'Quarterly Information'!$S913,Exchange_Value))/1000,AA913*SUMIF(Lists!$E$2:$E$133,$I913,Exchange_Value)/1000),1)</f>
        <v>0</v>
      </c>
      <c r="CE913" s="218">
        <f>ROUND(IF($I913="Other HFC Blend",(AB913*$L913*SUMIF(Lists!$E$2:$E$133,'Quarterly Information'!$K913,Exchange_Value)+AB913*$N913*SUMIF(Lists!$E$2:$E$133,'Quarterly Information'!$M913,Exchange_Value)+AB913*$P913*SUMIF(Lists!$E$2:$E$133,'Quarterly Information'!$O913,Exchange_Value)+AB913*$R913*SUMIF(Lists!$E$2:$E$133,'Quarterly Information'!$Q913,Exchange_Value)+AB913*$T913*SUMIF(Lists!$E$2:$E$133,'Quarterly Information'!$S913,Exchange_Value))/1000,AB913*SUMIF(Lists!$E$2:$E$133,$I913,Exchange_Value)/1000),1)</f>
        <v>0</v>
      </c>
      <c r="CF913" s="218">
        <f>ROUND(IF($I913="Other HFC Blend",(AC913*$L913*SUMIF(Lists!$E$2:$E$133,'Quarterly Information'!$K913,Exchange_Value)+AC913*$N913*SUMIF(Lists!$E$2:$E$133,'Quarterly Information'!$M913,Exchange_Value)+AC913*$P913*SUMIF(Lists!$E$2:$E$133,'Quarterly Information'!$O913,Exchange_Value)+AC913*$R913*SUMIF(Lists!$E$2:$E$133,'Quarterly Information'!$Q913,Exchange_Value)+AC913*$T913*SUMIF(Lists!$E$2:$E$133,'Quarterly Information'!$S913,Exchange_Value))/1000,AC913*SUMIF(Lists!$E$2:$E$133,$I913,Exchange_Value)/1000),1)</f>
        <v>0</v>
      </c>
      <c r="CG913" s="218">
        <f>ROUND(IF($I913="Other HFC Blend",(AD913*$L913*SUMIF(Lists!$E$2:$E$133,'Quarterly Information'!$K913,Exchange_Value)+AD913*$N913*SUMIF(Lists!$E$2:$E$133,'Quarterly Information'!$M913,Exchange_Value)+AD913*$P913*SUMIF(Lists!$E$2:$E$133,'Quarterly Information'!$O913,Exchange_Value)+AD913*$R913*SUMIF(Lists!$E$2:$E$133,'Quarterly Information'!$Q913,Exchange_Value)+AD913*$T913*SUMIF(Lists!$E$2:$E$133,'Quarterly Information'!$S913,Exchange_Value))/1000,AD913*SUMIF(Lists!$E$2:$E$133,$I913,Exchange_Value)/1000),1)</f>
        <v>0</v>
      </c>
      <c r="CH913" s="218">
        <f>ROUND(IF($I913="Other HFC Blend",(AE913*$L913*SUMIF(Lists!$E$2:$E$133,'Quarterly Information'!$K913,Exchange_Value)+AE913*$N913*SUMIF(Lists!$E$2:$E$133,'Quarterly Information'!$M913,Exchange_Value)+AE913*$P913*SUMIF(Lists!$E$2:$E$133,'Quarterly Information'!$O913,Exchange_Value)+AE913*$R913*SUMIF(Lists!$E$2:$E$133,'Quarterly Information'!$Q913,Exchange_Value)+AE913*$T913*SUMIF(Lists!$E$2:$E$133,'Quarterly Information'!$S913,Exchange_Value))/1000,AE913*SUMIF(Lists!$E$2:$E$133,$I913,Exchange_Value)/1000),1)</f>
        <v>0</v>
      </c>
      <c r="CI913" s="218">
        <f>ROUND(IF($I913="Other HFC Blend",(AF913*$L913*SUMIF(Lists!$E$2:$E$133,'Quarterly Information'!$K913,Exchange_Value)+AF913*$N913*SUMIF(Lists!$E$2:$E$133,'Quarterly Information'!$M913,Exchange_Value)+AF913*$P913*SUMIF(Lists!$E$2:$E$133,'Quarterly Information'!$O913,Exchange_Value)+AF913*$R913*SUMIF(Lists!$E$2:$E$133,'Quarterly Information'!$Q913,Exchange_Value)+AF913*$T913*SUMIF(Lists!$E$2:$E$133,'Quarterly Information'!$S913,Exchange_Value))/1000,AF913*SUMIF(Lists!$E$2:$E$133,$I913,Exchange_Value)/1000),1)</f>
        <v>0</v>
      </c>
    </row>
    <row r="914" spans="1:87" ht="14" x14ac:dyDescent="0.25">
      <c r="A914" s="39">
        <v>872</v>
      </c>
      <c r="B914" s="90" t="str">
        <f t="shared" si="600"/>
        <v/>
      </c>
      <c r="C914" s="159"/>
      <c r="D914" s="91"/>
      <c r="E914" s="174"/>
      <c r="F914" s="92"/>
      <c r="G914" s="93"/>
      <c r="H914" s="94"/>
      <c r="I914" s="92"/>
      <c r="J914" s="200"/>
      <c r="K914" s="210"/>
      <c r="L914" s="95"/>
      <c r="M914" s="92"/>
      <c r="N914" s="95"/>
      <c r="O914" s="92"/>
      <c r="P914" s="95"/>
      <c r="Q914" s="128"/>
      <c r="R914" s="95"/>
      <c r="S914" s="128"/>
      <c r="T914" s="211"/>
      <c r="U914" s="203"/>
      <c r="V914" s="92"/>
      <c r="W914" s="96"/>
      <c r="X914" s="92"/>
      <c r="Y914" s="220"/>
      <c r="Z914" s="226"/>
      <c r="AA914" s="165"/>
      <c r="AB914" s="165"/>
      <c r="AC914" s="165"/>
      <c r="AD914" s="165"/>
      <c r="AE914" s="165"/>
      <c r="AF914" s="168"/>
      <c r="AG914"/>
      <c r="AH914" s="107">
        <f t="shared" si="602"/>
        <v>0</v>
      </c>
      <c r="AI914" s="107">
        <f t="shared" si="603"/>
        <v>0</v>
      </c>
      <c r="AJ914" s="107">
        <f t="shared" si="604"/>
        <v>0</v>
      </c>
      <c r="AK914" s="107">
        <f t="shared" si="605"/>
        <v>0</v>
      </c>
      <c r="AL914" s="107">
        <f t="shared" si="606"/>
        <v>0</v>
      </c>
      <c r="AM914" s="107">
        <f t="shared" si="601"/>
        <v>0</v>
      </c>
      <c r="AO914" s="161" t="e">
        <f t="shared" si="607"/>
        <v>#DIV/0!</v>
      </c>
      <c r="AP914" s="161" t="e">
        <f t="shared" si="608"/>
        <v>#DIV/0!</v>
      </c>
      <c r="AQ914" s="161" t="e">
        <f t="shared" si="609"/>
        <v>#DIV/0!</v>
      </c>
      <c r="AR914" s="161" t="e">
        <f t="shared" si="610"/>
        <v>#DIV/0!</v>
      </c>
      <c r="AS914" s="161" t="e">
        <f t="shared" si="611"/>
        <v>#DIV/0!</v>
      </c>
      <c r="AT914" s="107">
        <f t="shared" si="612"/>
        <v>0</v>
      </c>
      <c r="AU914" s="161" t="e">
        <f t="shared" si="613"/>
        <v>#DIV/0!</v>
      </c>
      <c r="AV914" s="161" t="e">
        <f t="shared" si="614"/>
        <v>#DIV/0!</v>
      </c>
      <c r="AW914" s="161" t="e">
        <f t="shared" si="615"/>
        <v>#DIV/0!</v>
      </c>
      <c r="AX914" s="161" t="e">
        <f t="shared" si="616"/>
        <v>#DIV/0!</v>
      </c>
      <c r="AY914" s="161" t="e">
        <f t="shared" si="617"/>
        <v>#DIV/0!</v>
      </c>
      <c r="AZ914" s="107">
        <f t="shared" si="618"/>
        <v>0</v>
      </c>
      <c r="BA914" s="161" t="e">
        <f t="shared" si="619"/>
        <v>#DIV/0!</v>
      </c>
      <c r="BB914" s="161" t="e">
        <f t="shared" si="620"/>
        <v>#DIV/0!</v>
      </c>
      <c r="BC914" s="161" t="e">
        <f t="shared" si="621"/>
        <v>#DIV/0!</v>
      </c>
      <c r="BD914" s="161" t="e">
        <f t="shared" si="622"/>
        <v>#DIV/0!</v>
      </c>
      <c r="BE914" s="161" t="e">
        <f t="shared" si="623"/>
        <v>#DIV/0!</v>
      </c>
      <c r="BF914" s="107">
        <f t="shared" si="624"/>
        <v>0</v>
      </c>
      <c r="BG914" s="161" t="e">
        <f t="shared" si="625"/>
        <v>#DIV/0!</v>
      </c>
      <c r="BH914" s="161" t="e">
        <f t="shared" si="626"/>
        <v>#DIV/0!</v>
      </c>
      <c r="BI914" s="161" t="e">
        <f t="shared" si="627"/>
        <v>#DIV/0!</v>
      </c>
      <c r="BJ914" s="161" t="e">
        <f t="shared" si="628"/>
        <v>#DIV/0!</v>
      </c>
      <c r="BK914" s="161" t="e">
        <f t="shared" si="629"/>
        <v>#DIV/0!</v>
      </c>
      <c r="BL914" s="107">
        <f t="shared" si="630"/>
        <v>0</v>
      </c>
      <c r="BM914" s="161" t="e">
        <f t="shared" si="631"/>
        <v>#DIV/0!</v>
      </c>
      <c r="BN914" s="161" t="e">
        <f t="shared" si="632"/>
        <v>#DIV/0!</v>
      </c>
      <c r="BO914" s="161" t="e">
        <f t="shared" si="633"/>
        <v>#DIV/0!</v>
      </c>
      <c r="BP914" s="161" t="e">
        <f t="shared" si="634"/>
        <v>#DIV/0!</v>
      </c>
      <c r="BQ914" s="161" t="e">
        <f t="shared" si="635"/>
        <v>#DIV/0!</v>
      </c>
      <c r="BR914" s="107">
        <f t="shared" si="636"/>
        <v>0</v>
      </c>
      <c r="BS914" s="161" t="e">
        <f t="shared" si="637"/>
        <v>#DIV/0!</v>
      </c>
      <c r="BT914" s="161" t="e">
        <f t="shared" si="638"/>
        <v>#DIV/0!</v>
      </c>
      <c r="BU914" s="161" t="e">
        <f t="shared" si="639"/>
        <v>#DIV/0!</v>
      </c>
      <c r="BV914" s="161" t="e">
        <f t="shared" si="640"/>
        <v>#DIV/0!</v>
      </c>
      <c r="BW914" s="161" t="e">
        <f t="shared" si="641"/>
        <v>#DIV/0!</v>
      </c>
      <c r="BX914" s="107">
        <f t="shared" si="642"/>
        <v>0</v>
      </c>
      <c r="BZ914" s="40" t="e">
        <f>VLOOKUP(I914,Lists!$D$2:$D$19,1,FALSE)</f>
        <v>#N/A</v>
      </c>
      <c r="CA914" s="40" t="e">
        <f>VLOOKUP($I914,Blends!$B$2:$B$115,1,FALSE)</f>
        <v>#N/A</v>
      </c>
      <c r="CC914" s="218">
        <f>ROUND(IF($I914="Other HFC Blend",(Z914*$L914*SUMIF(Lists!$E$2:$E$133,'Quarterly Information'!$K914,Exchange_Value)+Z914*$N914*SUMIF(Lists!$E$2:$E$133,'Quarterly Information'!$M914,Exchange_Value)+Z914*$P914*SUMIF(Lists!$E$2:$E$133,'Quarterly Information'!$O914,Exchange_Value)+Z914*$R914*SUMIF(Lists!$E$2:$E$133,'Quarterly Information'!$Q914,Exchange_Value)+Z914*$T914*SUMIF(Lists!$E$2:$E$133,'Quarterly Information'!$S914,Exchange_Value))/1000,Z914*SUMIF(Lists!$E$2:$E$133,$I914,Exchange_Value)/1000),1)</f>
        <v>0</v>
      </c>
      <c r="CD914" s="218">
        <f>ROUND(IF($I914="Other HFC Blend",(AA914*$L914*SUMIF(Lists!$E$2:$E$133,'Quarterly Information'!$K914,Exchange_Value)+AA914*$N914*SUMIF(Lists!$E$2:$E$133,'Quarterly Information'!$M914,Exchange_Value)+AA914*$P914*SUMIF(Lists!$E$2:$E$133,'Quarterly Information'!$O914,Exchange_Value)+AA914*$R914*SUMIF(Lists!$E$2:$E$133,'Quarterly Information'!$Q914,Exchange_Value)+AA914*$T914*SUMIF(Lists!$E$2:$E$133,'Quarterly Information'!$S914,Exchange_Value))/1000,AA914*SUMIF(Lists!$E$2:$E$133,$I914,Exchange_Value)/1000),1)</f>
        <v>0</v>
      </c>
      <c r="CE914" s="218">
        <f>ROUND(IF($I914="Other HFC Blend",(AB914*$L914*SUMIF(Lists!$E$2:$E$133,'Quarterly Information'!$K914,Exchange_Value)+AB914*$N914*SUMIF(Lists!$E$2:$E$133,'Quarterly Information'!$M914,Exchange_Value)+AB914*$P914*SUMIF(Lists!$E$2:$E$133,'Quarterly Information'!$O914,Exchange_Value)+AB914*$R914*SUMIF(Lists!$E$2:$E$133,'Quarterly Information'!$Q914,Exchange_Value)+AB914*$T914*SUMIF(Lists!$E$2:$E$133,'Quarterly Information'!$S914,Exchange_Value))/1000,AB914*SUMIF(Lists!$E$2:$E$133,$I914,Exchange_Value)/1000),1)</f>
        <v>0</v>
      </c>
      <c r="CF914" s="218">
        <f>ROUND(IF($I914="Other HFC Blend",(AC914*$L914*SUMIF(Lists!$E$2:$E$133,'Quarterly Information'!$K914,Exchange_Value)+AC914*$N914*SUMIF(Lists!$E$2:$E$133,'Quarterly Information'!$M914,Exchange_Value)+AC914*$P914*SUMIF(Lists!$E$2:$E$133,'Quarterly Information'!$O914,Exchange_Value)+AC914*$R914*SUMIF(Lists!$E$2:$E$133,'Quarterly Information'!$Q914,Exchange_Value)+AC914*$T914*SUMIF(Lists!$E$2:$E$133,'Quarterly Information'!$S914,Exchange_Value))/1000,AC914*SUMIF(Lists!$E$2:$E$133,$I914,Exchange_Value)/1000),1)</f>
        <v>0</v>
      </c>
      <c r="CG914" s="218">
        <f>ROUND(IF($I914="Other HFC Blend",(AD914*$L914*SUMIF(Lists!$E$2:$E$133,'Quarterly Information'!$K914,Exchange_Value)+AD914*$N914*SUMIF(Lists!$E$2:$E$133,'Quarterly Information'!$M914,Exchange_Value)+AD914*$P914*SUMIF(Lists!$E$2:$E$133,'Quarterly Information'!$O914,Exchange_Value)+AD914*$R914*SUMIF(Lists!$E$2:$E$133,'Quarterly Information'!$Q914,Exchange_Value)+AD914*$T914*SUMIF(Lists!$E$2:$E$133,'Quarterly Information'!$S914,Exchange_Value))/1000,AD914*SUMIF(Lists!$E$2:$E$133,$I914,Exchange_Value)/1000),1)</f>
        <v>0</v>
      </c>
      <c r="CH914" s="218">
        <f>ROUND(IF($I914="Other HFC Blend",(AE914*$L914*SUMIF(Lists!$E$2:$E$133,'Quarterly Information'!$K914,Exchange_Value)+AE914*$N914*SUMIF(Lists!$E$2:$E$133,'Quarterly Information'!$M914,Exchange_Value)+AE914*$P914*SUMIF(Lists!$E$2:$E$133,'Quarterly Information'!$O914,Exchange_Value)+AE914*$R914*SUMIF(Lists!$E$2:$E$133,'Quarterly Information'!$Q914,Exchange_Value)+AE914*$T914*SUMIF(Lists!$E$2:$E$133,'Quarterly Information'!$S914,Exchange_Value))/1000,AE914*SUMIF(Lists!$E$2:$E$133,$I914,Exchange_Value)/1000),1)</f>
        <v>0</v>
      </c>
      <c r="CI914" s="218">
        <f>ROUND(IF($I914="Other HFC Blend",(AF914*$L914*SUMIF(Lists!$E$2:$E$133,'Quarterly Information'!$K914,Exchange_Value)+AF914*$N914*SUMIF(Lists!$E$2:$E$133,'Quarterly Information'!$M914,Exchange_Value)+AF914*$P914*SUMIF(Lists!$E$2:$E$133,'Quarterly Information'!$O914,Exchange_Value)+AF914*$R914*SUMIF(Lists!$E$2:$E$133,'Quarterly Information'!$Q914,Exchange_Value)+AF914*$T914*SUMIF(Lists!$E$2:$E$133,'Quarterly Information'!$S914,Exchange_Value))/1000,AF914*SUMIF(Lists!$E$2:$E$133,$I914,Exchange_Value)/1000),1)</f>
        <v>0</v>
      </c>
    </row>
    <row r="915" spans="1:87" ht="14" x14ac:dyDescent="0.25">
      <c r="A915" s="39">
        <v>873</v>
      </c>
      <c r="B915" s="90" t="str">
        <f t="shared" si="600"/>
        <v/>
      </c>
      <c r="C915" s="159"/>
      <c r="D915" s="91"/>
      <c r="E915" s="174"/>
      <c r="F915" s="92"/>
      <c r="G915" s="93"/>
      <c r="H915" s="94"/>
      <c r="I915" s="92"/>
      <c r="J915" s="200"/>
      <c r="K915" s="210"/>
      <c r="L915" s="95"/>
      <c r="M915" s="92"/>
      <c r="N915" s="95"/>
      <c r="O915" s="92"/>
      <c r="P915" s="95"/>
      <c r="Q915" s="128"/>
      <c r="R915" s="95"/>
      <c r="S915" s="128"/>
      <c r="T915" s="211"/>
      <c r="U915" s="203"/>
      <c r="V915" s="92"/>
      <c r="W915" s="96"/>
      <c r="X915" s="92"/>
      <c r="Y915" s="220"/>
      <c r="Z915" s="226"/>
      <c r="AA915" s="165"/>
      <c r="AB915" s="165"/>
      <c r="AC915" s="165"/>
      <c r="AD915" s="165"/>
      <c r="AE915" s="165"/>
      <c r="AF915" s="168"/>
      <c r="AG915"/>
      <c r="AH915" s="107">
        <f t="shared" si="602"/>
        <v>0</v>
      </c>
      <c r="AI915" s="107">
        <f t="shared" si="603"/>
        <v>0</v>
      </c>
      <c r="AJ915" s="107">
        <f t="shared" si="604"/>
        <v>0</v>
      </c>
      <c r="AK915" s="107">
        <f t="shared" si="605"/>
        <v>0</v>
      </c>
      <c r="AL915" s="107">
        <f t="shared" si="606"/>
        <v>0</v>
      </c>
      <c r="AM915" s="107">
        <f t="shared" si="601"/>
        <v>0</v>
      </c>
      <c r="AO915" s="161" t="e">
        <f t="shared" si="607"/>
        <v>#DIV/0!</v>
      </c>
      <c r="AP915" s="161" t="e">
        <f t="shared" si="608"/>
        <v>#DIV/0!</v>
      </c>
      <c r="AQ915" s="161" t="e">
        <f t="shared" si="609"/>
        <v>#DIV/0!</v>
      </c>
      <c r="AR915" s="161" t="e">
        <f t="shared" si="610"/>
        <v>#DIV/0!</v>
      </c>
      <c r="AS915" s="161" t="e">
        <f t="shared" si="611"/>
        <v>#DIV/0!</v>
      </c>
      <c r="AT915" s="107">
        <f t="shared" si="612"/>
        <v>0</v>
      </c>
      <c r="AU915" s="161" t="e">
        <f t="shared" si="613"/>
        <v>#DIV/0!</v>
      </c>
      <c r="AV915" s="161" t="e">
        <f t="shared" si="614"/>
        <v>#DIV/0!</v>
      </c>
      <c r="AW915" s="161" t="e">
        <f t="shared" si="615"/>
        <v>#DIV/0!</v>
      </c>
      <c r="AX915" s="161" t="e">
        <f t="shared" si="616"/>
        <v>#DIV/0!</v>
      </c>
      <c r="AY915" s="161" t="e">
        <f t="shared" si="617"/>
        <v>#DIV/0!</v>
      </c>
      <c r="AZ915" s="107">
        <f t="shared" si="618"/>
        <v>0</v>
      </c>
      <c r="BA915" s="161" t="e">
        <f t="shared" si="619"/>
        <v>#DIV/0!</v>
      </c>
      <c r="BB915" s="161" t="e">
        <f t="shared" si="620"/>
        <v>#DIV/0!</v>
      </c>
      <c r="BC915" s="161" t="e">
        <f t="shared" si="621"/>
        <v>#DIV/0!</v>
      </c>
      <c r="BD915" s="161" t="e">
        <f t="shared" si="622"/>
        <v>#DIV/0!</v>
      </c>
      <c r="BE915" s="161" t="e">
        <f t="shared" si="623"/>
        <v>#DIV/0!</v>
      </c>
      <c r="BF915" s="107">
        <f t="shared" si="624"/>
        <v>0</v>
      </c>
      <c r="BG915" s="161" t="e">
        <f t="shared" si="625"/>
        <v>#DIV/0!</v>
      </c>
      <c r="BH915" s="161" t="e">
        <f t="shared" si="626"/>
        <v>#DIV/0!</v>
      </c>
      <c r="BI915" s="161" t="e">
        <f t="shared" si="627"/>
        <v>#DIV/0!</v>
      </c>
      <c r="BJ915" s="161" t="e">
        <f t="shared" si="628"/>
        <v>#DIV/0!</v>
      </c>
      <c r="BK915" s="161" t="e">
        <f t="shared" si="629"/>
        <v>#DIV/0!</v>
      </c>
      <c r="BL915" s="107">
        <f t="shared" si="630"/>
        <v>0</v>
      </c>
      <c r="BM915" s="161" t="e">
        <f t="shared" si="631"/>
        <v>#DIV/0!</v>
      </c>
      <c r="BN915" s="161" t="e">
        <f t="shared" si="632"/>
        <v>#DIV/0!</v>
      </c>
      <c r="BO915" s="161" t="e">
        <f t="shared" si="633"/>
        <v>#DIV/0!</v>
      </c>
      <c r="BP915" s="161" t="e">
        <f t="shared" si="634"/>
        <v>#DIV/0!</v>
      </c>
      <c r="BQ915" s="161" t="e">
        <f t="shared" si="635"/>
        <v>#DIV/0!</v>
      </c>
      <c r="BR915" s="107">
        <f t="shared" si="636"/>
        <v>0</v>
      </c>
      <c r="BS915" s="161" t="e">
        <f t="shared" si="637"/>
        <v>#DIV/0!</v>
      </c>
      <c r="BT915" s="161" t="e">
        <f t="shared" si="638"/>
        <v>#DIV/0!</v>
      </c>
      <c r="BU915" s="161" t="e">
        <f t="shared" si="639"/>
        <v>#DIV/0!</v>
      </c>
      <c r="BV915" s="161" t="e">
        <f t="shared" si="640"/>
        <v>#DIV/0!</v>
      </c>
      <c r="BW915" s="161" t="e">
        <f t="shared" si="641"/>
        <v>#DIV/0!</v>
      </c>
      <c r="BX915" s="107">
        <f t="shared" si="642"/>
        <v>0</v>
      </c>
      <c r="BZ915" s="40" t="e">
        <f>VLOOKUP(I915,Lists!$D$2:$D$19,1,FALSE)</f>
        <v>#N/A</v>
      </c>
      <c r="CA915" s="40" t="e">
        <f>VLOOKUP($I915,Blends!$B$2:$B$115,1,FALSE)</f>
        <v>#N/A</v>
      </c>
      <c r="CC915" s="218">
        <f>ROUND(IF($I915="Other HFC Blend",(Z915*$L915*SUMIF(Lists!$E$2:$E$133,'Quarterly Information'!$K915,Exchange_Value)+Z915*$N915*SUMIF(Lists!$E$2:$E$133,'Quarterly Information'!$M915,Exchange_Value)+Z915*$P915*SUMIF(Lists!$E$2:$E$133,'Quarterly Information'!$O915,Exchange_Value)+Z915*$R915*SUMIF(Lists!$E$2:$E$133,'Quarterly Information'!$Q915,Exchange_Value)+Z915*$T915*SUMIF(Lists!$E$2:$E$133,'Quarterly Information'!$S915,Exchange_Value))/1000,Z915*SUMIF(Lists!$E$2:$E$133,$I915,Exchange_Value)/1000),1)</f>
        <v>0</v>
      </c>
      <c r="CD915" s="218">
        <f>ROUND(IF($I915="Other HFC Blend",(AA915*$L915*SUMIF(Lists!$E$2:$E$133,'Quarterly Information'!$K915,Exchange_Value)+AA915*$N915*SUMIF(Lists!$E$2:$E$133,'Quarterly Information'!$M915,Exchange_Value)+AA915*$P915*SUMIF(Lists!$E$2:$E$133,'Quarterly Information'!$O915,Exchange_Value)+AA915*$R915*SUMIF(Lists!$E$2:$E$133,'Quarterly Information'!$Q915,Exchange_Value)+AA915*$T915*SUMIF(Lists!$E$2:$E$133,'Quarterly Information'!$S915,Exchange_Value))/1000,AA915*SUMIF(Lists!$E$2:$E$133,$I915,Exchange_Value)/1000),1)</f>
        <v>0</v>
      </c>
      <c r="CE915" s="218">
        <f>ROUND(IF($I915="Other HFC Blend",(AB915*$L915*SUMIF(Lists!$E$2:$E$133,'Quarterly Information'!$K915,Exchange_Value)+AB915*$N915*SUMIF(Lists!$E$2:$E$133,'Quarterly Information'!$M915,Exchange_Value)+AB915*$P915*SUMIF(Lists!$E$2:$E$133,'Quarterly Information'!$O915,Exchange_Value)+AB915*$R915*SUMIF(Lists!$E$2:$E$133,'Quarterly Information'!$Q915,Exchange_Value)+AB915*$T915*SUMIF(Lists!$E$2:$E$133,'Quarterly Information'!$S915,Exchange_Value))/1000,AB915*SUMIF(Lists!$E$2:$E$133,$I915,Exchange_Value)/1000),1)</f>
        <v>0</v>
      </c>
      <c r="CF915" s="218">
        <f>ROUND(IF($I915="Other HFC Blend",(AC915*$L915*SUMIF(Lists!$E$2:$E$133,'Quarterly Information'!$K915,Exchange_Value)+AC915*$N915*SUMIF(Lists!$E$2:$E$133,'Quarterly Information'!$M915,Exchange_Value)+AC915*$P915*SUMIF(Lists!$E$2:$E$133,'Quarterly Information'!$O915,Exchange_Value)+AC915*$R915*SUMIF(Lists!$E$2:$E$133,'Quarterly Information'!$Q915,Exchange_Value)+AC915*$T915*SUMIF(Lists!$E$2:$E$133,'Quarterly Information'!$S915,Exchange_Value))/1000,AC915*SUMIF(Lists!$E$2:$E$133,$I915,Exchange_Value)/1000),1)</f>
        <v>0</v>
      </c>
      <c r="CG915" s="218">
        <f>ROUND(IF($I915="Other HFC Blend",(AD915*$L915*SUMIF(Lists!$E$2:$E$133,'Quarterly Information'!$K915,Exchange_Value)+AD915*$N915*SUMIF(Lists!$E$2:$E$133,'Quarterly Information'!$M915,Exchange_Value)+AD915*$P915*SUMIF(Lists!$E$2:$E$133,'Quarterly Information'!$O915,Exchange_Value)+AD915*$R915*SUMIF(Lists!$E$2:$E$133,'Quarterly Information'!$Q915,Exchange_Value)+AD915*$T915*SUMIF(Lists!$E$2:$E$133,'Quarterly Information'!$S915,Exchange_Value))/1000,AD915*SUMIF(Lists!$E$2:$E$133,$I915,Exchange_Value)/1000),1)</f>
        <v>0</v>
      </c>
      <c r="CH915" s="218">
        <f>ROUND(IF($I915="Other HFC Blend",(AE915*$L915*SUMIF(Lists!$E$2:$E$133,'Quarterly Information'!$K915,Exchange_Value)+AE915*$N915*SUMIF(Lists!$E$2:$E$133,'Quarterly Information'!$M915,Exchange_Value)+AE915*$P915*SUMIF(Lists!$E$2:$E$133,'Quarterly Information'!$O915,Exchange_Value)+AE915*$R915*SUMIF(Lists!$E$2:$E$133,'Quarterly Information'!$Q915,Exchange_Value)+AE915*$T915*SUMIF(Lists!$E$2:$E$133,'Quarterly Information'!$S915,Exchange_Value))/1000,AE915*SUMIF(Lists!$E$2:$E$133,$I915,Exchange_Value)/1000),1)</f>
        <v>0</v>
      </c>
      <c r="CI915" s="218">
        <f>ROUND(IF($I915="Other HFC Blend",(AF915*$L915*SUMIF(Lists!$E$2:$E$133,'Quarterly Information'!$K915,Exchange_Value)+AF915*$N915*SUMIF(Lists!$E$2:$E$133,'Quarterly Information'!$M915,Exchange_Value)+AF915*$P915*SUMIF(Lists!$E$2:$E$133,'Quarterly Information'!$O915,Exchange_Value)+AF915*$R915*SUMIF(Lists!$E$2:$E$133,'Quarterly Information'!$Q915,Exchange_Value)+AF915*$T915*SUMIF(Lists!$E$2:$E$133,'Quarterly Information'!$S915,Exchange_Value))/1000,AF915*SUMIF(Lists!$E$2:$E$133,$I915,Exchange_Value)/1000),1)</f>
        <v>0</v>
      </c>
    </row>
    <row r="916" spans="1:87" ht="14" x14ac:dyDescent="0.25">
      <c r="A916" s="39">
        <v>874</v>
      </c>
      <c r="B916" s="90" t="str">
        <f t="shared" si="600"/>
        <v/>
      </c>
      <c r="C916" s="159"/>
      <c r="D916" s="91"/>
      <c r="E916" s="174"/>
      <c r="F916" s="92"/>
      <c r="G916" s="93"/>
      <c r="H916" s="94"/>
      <c r="I916" s="92"/>
      <c r="J916" s="200"/>
      <c r="K916" s="210"/>
      <c r="L916" s="95"/>
      <c r="M916" s="92"/>
      <c r="N916" s="95"/>
      <c r="O916" s="92"/>
      <c r="P916" s="95"/>
      <c r="Q916" s="128"/>
      <c r="R916" s="95"/>
      <c r="S916" s="128"/>
      <c r="T916" s="211"/>
      <c r="U916" s="203"/>
      <c r="V916" s="92"/>
      <c r="W916" s="96"/>
      <c r="X916" s="92"/>
      <c r="Y916" s="220"/>
      <c r="Z916" s="226"/>
      <c r="AA916" s="165"/>
      <c r="AB916" s="165"/>
      <c r="AC916" s="165"/>
      <c r="AD916" s="165"/>
      <c r="AE916" s="165"/>
      <c r="AF916" s="168"/>
      <c r="AG916"/>
      <c r="AH916" s="107">
        <f t="shared" si="602"/>
        <v>0</v>
      </c>
      <c r="AI916" s="107">
        <f t="shared" si="603"/>
        <v>0</v>
      </c>
      <c r="AJ916" s="107">
        <f t="shared" si="604"/>
        <v>0</v>
      </c>
      <c r="AK916" s="107">
        <f t="shared" si="605"/>
        <v>0</v>
      </c>
      <c r="AL916" s="107">
        <f t="shared" si="606"/>
        <v>0</v>
      </c>
      <c r="AM916" s="107">
        <f t="shared" si="601"/>
        <v>0</v>
      </c>
      <c r="AO916" s="161" t="e">
        <f t="shared" si="607"/>
        <v>#DIV/0!</v>
      </c>
      <c r="AP916" s="161" t="e">
        <f t="shared" si="608"/>
        <v>#DIV/0!</v>
      </c>
      <c r="AQ916" s="161" t="e">
        <f t="shared" si="609"/>
        <v>#DIV/0!</v>
      </c>
      <c r="AR916" s="161" t="e">
        <f t="shared" si="610"/>
        <v>#DIV/0!</v>
      </c>
      <c r="AS916" s="161" t="e">
        <f t="shared" si="611"/>
        <v>#DIV/0!</v>
      </c>
      <c r="AT916" s="107">
        <f t="shared" si="612"/>
        <v>0</v>
      </c>
      <c r="AU916" s="161" t="e">
        <f t="shared" si="613"/>
        <v>#DIV/0!</v>
      </c>
      <c r="AV916" s="161" t="e">
        <f t="shared" si="614"/>
        <v>#DIV/0!</v>
      </c>
      <c r="AW916" s="161" t="e">
        <f t="shared" si="615"/>
        <v>#DIV/0!</v>
      </c>
      <c r="AX916" s="161" t="e">
        <f t="shared" si="616"/>
        <v>#DIV/0!</v>
      </c>
      <c r="AY916" s="161" t="e">
        <f t="shared" si="617"/>
        <v>#DIV/0!</v>
      </c>
      <c r="AZ916" s="107">
        <f t="shared" si="618"/>
        <v>0</v>
      </c>
      <c r="BA916" s="161" t="e">
        <f t="shared" si="619"/>
        <v>#DIV/0!</v>
      </c>
      <c r="BB916" s="161" t="e">
        <f t="shared" si="620"/>
        <v>#DIV/0!</v>
      </c>
      <c r="BC916" s="161" t="e">
        <f t="shared" si="621"/>
        <v>#DIV/0!</v>
      </c>
      <c r="BD916" s="161" t="e">
        <f t="shared" si="622"/>
        <v>#DIV/0!</v>
      </c>
      <c r="BE916" s="161" t="e">
        <f t="shared" si="623"/>
        <v>#DIV/0!</v>
      </c>
      <c r="BF916" s="107">
        <f t="shared" si="624"/>
        <v>0</v>
      </c>
      <c r="BG916" s="161" t="e">
        <f t="shared" si="625"/>
        <v>#DIV/0!</v>
      </c>
      <c r="BH916" s="161" t="e">
        <f t="shared" si="626"/>
        <v>#DIV/0!</v>
      </c>
      <c r="BI916" s="161" t="e">
        <f t="shared" si="627"/>
        <v>#DIV/0!</v>
      </c>
      <c r="BJ916" s="161" t="e">
        <f t="shared" si="628"/>
        <v>#DIV/0!</v>
      </c>
      <c r="BK916" s="161" t="e">
        <f t="shared" si="629"/>
        <v>#DIV/0!</v>
      </c>
      <c r="BL916" s="107">
        <f t="shared" si="630"/>
        <v>0</v>
      </c>
      <c r="BM916" s="161" t="e">
        <f t="shared" si="631"/>
        <v>#DIV/0!</v>
      </c>
      <c r="BN916" s="161" t="e">
        <f t="shared" si="632"/>
        <v>#DIV/0!</v>
      </c>
      <c r="BO916" s="161" t="e">
        <f t="shared" si="633"/>
        <v>#DIV/0!</v>
      </c>
      <c r="BP916" s="161" t="e">
        <f t="shared" si="634"/>
        <v>#DIV/0!</v>
      </c>
      <c r="BQ916" s="161" t="e">
        <f t="shared" si="635"/>
        <v>#DIV/0!</v>
      </c>
      <c r="BR916" s="107">
        <f t="shared" si="636"/>
        <v>0</v>
      </c>
      <c r="BS916" s="161" t="e">
        <f t="shared" si="637"/>
        <v>#DIV/0!</v>
      </c>
      <c r="BT916" s="161" t="e">
        <f t="shared" si="638"/>
        <v>#DIV/0!</v>
      </c>
      <c r="BU916" s="161" t="e">
        <f t="shared" si="639"/>
        <v>#DIV/0!</v>
      </c>
      <c r="BV916" s="161" t="e">
        <f t="shared" si="640"/>
        <v>#DIV/0!</v>
      </c>
      <c r="BW916" s="161" t="e">
        <f t="shared" si="641"/>
        <v>#DIV/0!</v>
      </c>
      <c r="BX916" s="107">
        <f t="shared" si="642"/>
        <v>0</v>
      </c>
      <c r="BZ916" s="40" t="e">
        <f>VLOOKUP(I916,Lists!$D$2:$D$19,1,FALSE)</f>
        <v>#N/A</v>
      </c>
      <c r="CA916" s="40" t="e">
        <f>VLOOKUP($I916,Blends!$B$2:$B$115,1,FALSE)</f>
        <v>#N/A</v>
      </c>
      <c r="CC916" s="218">
        <f>ROUND(IF($I916="Other HFC Blend",(Z916*$L916*SUMIF(Lists!$E$2:$E$133,'Quarterly Information'!$K916,Exchange_Value)+Z916*$N916*SUMIF(Lists!$E$2:$E$133,'Quarterly Information'!$M916,Exchange_Value)+Z916*$P916*SUMIF(Lists!$E$2:$E$133,'Quarterly Information'!$O916,Exchange_Value)+Z916*$R916*SUMIF(Lists!$E$2:$E$133,'Quarterly Information'!$Q916,Exchange_Value)+Z916*$T916*SUMIF(Lists!$E$2:$E$133,'Quarterly Information'!$S916,Exchange_Value))/1000,Z916*SUMIF(Lists!$E$2:$E$133,$I916,Exchange_Value)/1000),1)</f>
        <v>0</v>
      </c>
      <c r="CD916" s="218">
        <f>ROUND(IF($I916="Other HFC Blend",(AA916*$L916*SUMIF(Lists!$E$2:$E$133,'Quarterly Information'!$K916,Exchange_Value)+AA916*$N916*SUMIF(Lists!$E$2:$E$133,'Quarterly Information'!$M916,Exchange_Value)+AA916*$P916*SUMIF(Lists!$E$2:$E$133,'Quarterly Information'!$O916,Exchange_Value)+AA916*$R916*SUMIF(Lists!$E$2:$E$133,'Quarterly Information'!$Q916,Exchange_Value)+AA916*$T916*SUMIF(Lists!$E$2:$E$133,'Quarterly Information'!$S916,Exchange_Value))/1000,AA916*SUMIF(Lists!$E$2:$E$133,$I916,Exchange_Value)/1000),1)</f>
        <v>0</v>
      </c>
      <c r="CE916" s="218">
        <f>ROUND(IF($I916="Other HFC Blend",(AB916*$L916*SUMIF(Lists!$E$2:$E$133,'Quarterly Information'!$K916,Exchange_Value)+AB916*$N916*SUMIF(Lists!$E$2:$E$133,'Quarterly Information'!$M916,Exchange_Value)+AB916*$P916*SUMIF(Lists!$E$2:$E$133,'Quarterly Information'!$O916,Exchange_Value)+AB916*$R916*SUMIF(Lists!$E$2:$E$133,'Quarterly Information'!$Q916,Exchange_Value)+AB916*$T916*SUMIF(Lists!$E$2:$E$133,'Quarterly Information'!$S916,Exchange_Value))/1000,AB916*SUMIF(Lists!$E$2:$E$133,$I916,Exchange_Value)/1000),1)</f>
        <v>0</v>
      </c>
      <c r="CF916" s="218">
        <f>ROUND(IF($I916="Other HFC Blend",(AC916*$L916*SUMIF(Lists!$E$2:$E$133,'Quarterly Information'!$K916,Exchange_Value)+AC916*$N916*SUMIF(Lists!$E$2:$E$133,'Quarterly Information'!$M916,Exchange_Value)+AC916*$P916*SUMIF(Lists!$E$2:$E$133,'Quarterly Information'!$O916,Exchange_Value)+AC916*$R916*SUMIF(Lists!$E$2:$E$133,'Quarterly Information'!$Q916,Exchange_Value)+AC916*$T916*SUMIF(Lists!$E$2:$E$133,'Quarterly Information'!$S916,Exchange_Value))/1000,AC916*SUMIF(Lists!$E$2:$E$133,$I916,Exchange_Value)/1000),1)</f>
        <v>0</v>
      </c>
      <c r="CG916" s="218">
        <f>ROUND(IF($I916="Other HFC Blend",(AD916*$L916*SUMIF(Lists!$E$2:$E$133,'Quarterly Information'!$K916,Exchange_Value)+AD916*$N916*SUMIF(Lists!$E$2:$E$133,'Quarterly Information'!$M916,Exchange_Value)+AD916*$P916*SUMIF(Lists!$E$2:$E$133,'Quarterly Information'!$O916,Exchange_Value)+AD916*$R916*SUMIF(Lists!$E$2:$E$133,'Quarterly Information'!$Q916,Exchange_Value)+AD916*$T916*SUMIF(Lists!$E$2:$E$133,'Quarterly Information'!$S916,Exchange_Value))/1000,AD916*SUMIF(Lists!$E$2:$E$133,$I916,Exchange_Value)/1000),1)</f>
        <v>0</v>
      </c>
      <c r="CH916" s="218">
        <f>ROUND(IF($I916="Other HFC Blend",(AE916*$L916*SUMIF(Lists!$E$2:$E$133,'Quarterly Information'!$K916,Exchange_Value)+AE916*$N916*SUMIF(Lists!$E$2:$E$133,'Quarterly Information'!$M916,Exchange_Value)+AE916*$P916*SUMIF(Lists!$E$2:$E$133,'Quarterly Information'!$O916,Exchange_Value)+AE916*$R916*SUMIF(Lists!$E$2:$E$133,'Quarterly Information'!$Q916,Exchange_Value)+AE916*$T916*SUMIF(Lists!$E$2:$E$133,'Quarterly Information'!$S916,Exchange_Value))/1000,AE916*SUMIF(Lists!$E$2:$E$133,$I916,Exchange_Value)/1000),1)</f>
        <v>0</v>
      </c>
      <c r="CI916" s="218">
        <f>ROUND(IF($I916="Other HFC Blend",(AF916*$L916*SUMIF(Lists!$E$2:$E$133,'Quarterly Information'!$K916,Exchange_Value)+AF916*$N916*SUMIF(Lists!$E$2:$E$133,'Quarterly Information'!$M916,Exchange_Value)+AF916*$P916*SUMIF(Lists!$E$2:$E$133,'Quarterly Information'!$O916,Exchange_Value)+AF916*$R916*SUMIF(Lists!$E$2:$E$133,'Quarterly Information'!$Q916,Exchange_Value)+AF916*$T916*SUMIF(Lists!$E$2:$E$133,'Quarterly Information'!$S916,Exchange_Value))/1000,AF916*SUMIF(Lists!$E$2:$E$133,$I916,Exchange_Value)/1000),1)</f>
        <v>0</v>
      </c>
    </row>
    <row r="917" spans="1:87" ht="14" x14ac:dyDescent="0.25">
      <c r="A917" s="39">
        <v>875</v>
      </c>
      <c r="B917" s="90" t="str">
        <f t="shared" si="600"/>
        <v/>
      </c>
      <c r="C917" s="159"/>
      <c r="D917" s="91"/>
      <c r="E917" s="174"/>
      <c r="F917" s="92"/>
      <c r="G917" s="93"/>
      <c r="H917" s="94"/>
      <c r="I917" s="92"/>
      <c r="J917" s="200"/>
      <c r="K917" s="210"/>
      <c r="L917" s="95"/>
      <c r="M917" s="92"/>
      <c r="N917" s="95"/>
      <c r="O917" s="92"/>
      <c r="P917" s="95"/>
      <c r="Q917" s="128"/>
      <c r="R917" s="95"/>
      <c r="S917" s="128"/>
      <c r="T917" s="211"/>
      <c r="U917" s="203"/>
      <c r="V917" s="92"/>
      <c r="W917" s="96"/>
      <c r="X917" s="92"/>
      <c r="Y917" s="220"/>
      <c r="Z917" s="226"/>
      <c r="AA917" s="165"/>
      <c r="AB917" s="165"/>
      <c r="AC917" s="165"/>
      <c r="AD917" s="165"/>
      <c r="AE917" s="165"/>
      <c r="AF917" s="168"/>
      <c r="AG917"/>
      <c r="AH917" s="107">
        <f t="shared" si="602"/>
        <v>0</v>
      </c>
      <c r="AI917" s="107">
        <f t="shared" si="603"/>
        <v>0</v>
      </c>
      <c r="AJ917" s="107">
        <f t="shared" si="604"/>
        <v>0</v>
      </c>
      <c r="AK917" s="107">
        <f t="shared" si="605"/>
        <v>0</v>
      </c>
      <c r="AL917" s="107">
        <f t="shared" si="606"/>
        <v>0</v>
      </c>
      <c r="AM917" s="107">
        <f t="shared" si="601"/>
        <v>0</v>
      </c>
      <c r="AO917" s="161" t="e">
        <f t="shared" si="607"/>
        <v>#DIV/0!</v>
      </c>
      <c r="AP917" s="161" t="e">
        <f t="shared" si="608"/>
        <v>#DIV/0!</v>
      </c>
      <c r="AQ917" s="161" t="e">
        <f t="shared" si="609"/>
        <v>#DIV/0!</v>
      </c>
      <c r="AR917" s="161" t="e">
        <f t="shared" si="610"/>
        <v>#DIV/0!</v>
      </c>
      <c r="AS917" s="161" t="e">
        <f t="shared" si="611"/>
        <v>#DIV/0!</v>
      </c>
      <c r="AT917" s="107">
        <f t="shared" si="612"/>
        <v>0</v>
      </c>
      <c r="AU917" s="161" t="e">
        <f t="shared" si="613"/>
        <v>#DIV/0!</v>
      </c>
      <c r="AV917" s="161" t="e">
        <f t="shared" si="614"/>
        <v>#DIV/0!</v>
      </c>
      <c r="AW917" s="161" t="e">
        <f t="shared" si="615"/>
        <v>#DIV/0!</v>
      </c>
      <c r="AX917" s="161" t="e">
        <f t="shared" si="616"/>
        <v>#DIV/0!</v>
      </c>
      <c r="AY917" s="161" t="e">
        <f t="shared" si="617"/>
        <v>#DIV/0!</v>
      </c>
      <c r="AZ917" s="107">
        <f t="shared" si="618"/>
        <v>0</v>
      </c>
      <c r="BA917" s="161" t="e">
        <f t="shared" si="619"/>
        <v>#DIV/0!</v>
      </c>
      <c r="BB917" s="161" t="e">
        <f t="shared" si="620"/>
        <v>#DIV/0!</v>
      </c>
      <c r="BC917" s="161" t="e">
        <f t="shared" si="621"/>
        <v>#DIV/0!</v>
      </c>
      <c r="BD917" s="161" t="e">
        <f t="shared" si="622"/>
        <v>#DIV/0!</v>
      </c>
      <c r="BE917" s="161" t="e">
        <f t="shared" si="623"/>
        <v>#DIV/0!</v>
      </c>
      <c r="BF917" s="107">
        <f t="shared" si="624"/>
        <v>0</v>
      </c>
      <c r="BG917" s="161" t="e">
        <f t="shared" si="625"/>
        <v>#DIV/0!</v>
      </c>
      <c r="BH917" s="161" t="e">
        <f t="shared" si="626"/>
        <v>#DIV/0!</v>
      </c>
      <c r="BI917" s="161" t="e">
        <f t="shared" si="627"/>
        <v>#DIV/0!</v>
      </c>
      <c r="BJ917" s="161" t="e">
        <f t="shared" si="628"/>
        <v>#DIV/0!</v>
      </c>
      <c r="BK917" s="161" t="e">
        <f t="shared" si="629"/>
        <v>#DIV/0!</v>
      </c>
      <c r="BL917" s="107">
        <f t="shared" si="630"/>
        <v>0</v>
      </c>
      <c r="BM917" s="161" t="e">
        <f t="shared" si="631"/>
        <v>#DIV/0!</v>
      </c>
      <c r="BN917" s="161" t="e">
        <f t="shared" si="632"/>
        <v>#DIV/0!</v>
      </c>
      <c r="BO917" s="161" t="e">
        <f t="shared" si="633"/>
        <v>#DIV/0!</v>
      </c>
      <c r="BP917" s="161" t="e">
        <f t="shared" si="634"/>
        <v>#DIV/0!</v>
      </c>
      <c r="BQ917" s="161" t="e">
        <f t="shared" si="635"/>
        <v>#DIV/0!</v>
      </c>
      <c r="BR917" s="107">
        <f t="shared" si="636"/>
        <v>0</v>
      </c>
      <c r="BS917" s="161" t="e">
        <f t="shared" si="637"/>
        <v>#DIV/0!</v>
      </c>
      <c r="BT917" s="161" t="e">
        <f t="shared" si="638"/>
        <v>#DIV/0!</v>
      </c>
      <c r="BU917" s="161" t="e">
        <f t="shared" si="639"/>
        <v>#DIV/0!</v>
      </c>
      <c r="BV917" s="161" t="e">
        <f t="shared" si="640"/>
        <v>#DIV/0!</v>
      </c>
      <c r="BW917" s="161" t="e">
        <f t="shared" si="641"/>
        <v>#DIV/0!</v>
      </c>
      <c r="BX917" s="107">
        <f t="shared" si="642"/>
        <v>0</v>
      </c>
      <c r="BZ917" s="40" t="e">
        <f>VLOOKUP(I917,Lists!$D$2:$D$19,1,FALSE)</f>
        <v>#N/A</v>
      </c>
      <c r="CA917" s="40" t="e">
        <f>VLOOKUP($I917,Blends!$B$2:$B$115,1,FALSE)</f>
        <v>#N/A</v>
      </c>
      <c r="CC917" s="218">
        <f>ROUND(IF($I917="Other HFC Blend",(Z917*$L917*SUMIF(Lists!$E$2:$E$133,'Quarterly Information'!$K917,Exchange_Value)+Z917*$N917*SUMIF(Lists!$E$2:$E$133,'Quarterly Information'!$M917,Exchange_Value)+Z917*$P917*SUMIF(Lists!$E$2:$E$133,'Quarterly Information'!$O917,Exchange_Value)+Z917*$R917*SUMIF(Lists!$E$2:$E$133,'Quarterly Information'!$Q917,Exchange_Value)+Z917*$T917*SUMIF(Lists!$E$2:$E$133,'Quarterly Information'!$S917,Exchange_Value))/1000,Z917*SUMIF(Lists!$E$2:$E$133,$I917,Exchange_Value)/1000),1)</f>
        <v>0</v>
      </c>
      <c r="CD917" s="218">
        <f>ROUND(IF($I917="Other HFC Blend",(AA917*$L917*SUMIF(Lists!$E$2:$E$133,'Quarterly Information'!$K917,Exchange_Value)+AA917*$N917*SUMIF(Lists!$E$2:$E$133,'Quarterly Information'!$M917,Exchange_Value)+AA917*$P917*SUMIF(Lists!$E$2:$E$133,'Quarterly Information'!$O917,Exchange_Value)+AA917*$R917*SUMIF(Lists!$E$2:$E$133,'Quarterly Information'!$Q917,Exchange_Value)+AA917*$T917*SUMIF(Lists!$E$2:$E$133,'Quarterly Information'!$S917,Exchange_Value))/1000,AA917*SUMIF(Lists!$E$2:$E$133,$I917,Exchange_Value)/1000),1)</f>
        <v>0</v>
      </c>
      <c r="CE917" s="218">
        <f>ROUND(IF($I917="Other HFC Blend",(AB917*$L917*SUMIF(Lists!$E$2:$E$133,'Quarterly Information'!$K917,Exchange_Value)+AB917*$N917*SUMIF(Lists!$E$2:$E$133,'Quarterly Information'!$M917,Exchange_Value)+AB917*$P917*SUMIF(Lists!$E$2:$E$133,'Quarterly Information'!$O917,Exchange_Value)+AB917*$R917*SUMIF(Lists!$E$2:$E$133,'Quarterly Information'!$Q917,Exchange_Value)+AB917*$T917*SUMIF(Lists!$E$2:$E$133,'Quarterly Information'!$S917,Exchange_Value))/1000,AB917*SUMIF(Lists!$E$2:$E$133,$I917,Exchange_Value)/1000),1)</f>
        <v>0</v>
      </c>
      <c r="CF917" s="218">
        <f>ROUND(IF($I917="Other HFC Blend",(AC917*$L917*SUMIF(Lists!$E$2:$E$133,'Quarterly Information'!$K917,Exchange_Value)+AC917*$N917*SUMIF(Lists!$E$2:$E$133,'Quarterly Information'!$M917,Exchange_Value)+AC917*$P917*SUMIF(Lists!$E$2:$E$133,'Quarterly Information'!$O917,Exchange_Value)+AC917*$R917*SUMIF(Lists!$E$2:$E$133,'Quarterly Information'!$Q917,Exchange_Value)+AC917*$T917*SUMIF(Lists!$E$2:$E$133,'Quarterly Information'!$S917,Exchange_Value))/1000,AC917*SUMIF(Lists!$E$2:$E$133,$I917,Exchange_Value)/1000),1)</f>
        <v>0</v>
      </c>
      <c r="CG917" s="218">
        <f>ROUND(IF($I917="Other HFC Blend",(AD917*$L917*SUMIF(Lists!$E$2:$E$133,'Quarterly Information'!$K917,Exchange_Value)+AD917*$N917*SUMIF(Lists!$E$2:$E$133,'Quarterly Information'!$M917,Exchange_Value)+AD917*$P917*SUMIF(Lists!$E$2:$E$133,'Quarterly Information'!$O917,Exchange_Value)+AD917*$R917*SUMIF(Lists!$E$2:$E$133,'Quarterly Information'!$Q917,Exchange_Value)+AD917*$T917*SUMIF(Lists!$E$2:$E$133,'Quarterly Information'!$S917,Exchange_Value))/1000,AD917*SUMIF(Lists!$E$2:$E$133,$I917,Exchange_Value)/1000),1)</f>
        <v>0</v>
      </c>
      <c r="CH917" s="218">
        <f>ROUND(IF($I917="Other HFC Blend",(AE917*$L917*SUMIF(Lists!$E$2:$E$133,'Quarterly Information'!$K917,Exchange_Value)+AE917*$N917*SUMIF(Lists!$E$2:$E$133,'Quarterly Information'!$M917,Exchange_Value)+AE917*$P917*SUMIF(Lists!$E$2:$E$133,'Quarterly Information'!$O917,Exchange_Value)+AE917*$R917*SUMIF(Lists!$E$2:$E$133,'Quarterly Information'!$Q917,Exchange_Value)+AE917*$T917*SUMIF(Lists!$E$2:$E$133,'Quarterly Information'!$S917,Exchange_Value))/1000,AE917*SUMIF(Lists!$E$2:$E$133,$I917,Exchange_Value)/1000),1)</f>
        <v>0</v>
      </c>
      <c r="CI917" s="218">
        <f>ROUND(IF($I917="Other HFC Blend",(AF917*$L917*SUMIF(Lists!$E$2:$E$133,'Quarterly Information'!$K917,Exchange_Value)+AF917*$N917*SUMIF(Lists!$E$2:$E$133,'Quarterly Information'!$M917,Exchange_Value)+AF917*$P917*SUMIF(Lists!$E$2:$E$133,'Quarterly Information'!$O917,Exchange_Value)+AF917*$R917*SUMIF(Lists!$E$2:$E$133,'Quarterly Information'!$Q917,Exchange_Value)+AF917*$T917*SUMIF(Lists!$E$2:$E$133,'Quarterly Information'!$S917,Exchange_Value))/1000,AF917*SUMIF(Lists!$E$2:$E$133,$I917,Exchange_Value)/1000),1)</f>
        <v>0</v>
      </c>
    </row>
    <row r="918" spans="1:87" ht="14" x14ac:dyDescent="0.25">
      <c r="A918" s="39">
        <v>876</v>
      </c>
      <c r="B918" s="90" t="str">
        <f t="shared" si="600"/>
        <v/>
      </c>
      <c r="C918" s="159"/>
      <c r="D918" s="91"/>
      <c r="E918" s="174"/>
      <c r="F918" s="92"/>
      <c r="G918" s="93"/>
      <c r="H918" s="94"/>
      <c r="I918" s="92"/>
      <c r="J918" s="200"/>
      <c r="K918" s="210"/>
      <c r="L918" s="95"/>
      <c r="M918" s="92"/>
      <c r="N918" s="95"/>
      <c r="O918" s="92"/>
      <c r="P918" s="95"/>
      <c r="Q918" s="128"/>
      <c r="R918" s="95"/>
      <c r="S918" s="128"/>
      <c r="T918" s="211"/>
      <c r="U918" s="203"/>
      <c r="V918" s="92"/>
      <c r="W918" s="96"/>
      <c r="X918" s="92"/>
      <c r="Y918" s="220"/>
      <c r="Z918" s="226"/>
      <c r="AA918" s="165"/>
      <c r="AB918" s="165"/>
      <c r="AC918" s="165"/>
      <c r="AD918" s="165"/>
      <c r="AE918" s="165"/>
      <c r="AF918" s="168"/>
      <c r="AG918"/>
      <c r="AH918" s="107">
        <f t="shared" si="602"/>
        <v>0</v>
      </c>
      <c r="AI918" s="107">
        <f t="shared" si="603"/>
        <v>0</v>
      </c>
      <c r="AJ918" s="107">
        <f t="shared" si="604"/>
        <v>0</v>
      </c>
      <c r="AK918" s="107">
        <f t="shared" si="605"/>
        <v>0</v>
      </c>
      <c r="AL918" s="107">
        <f t="shared" si="606"/>
        <v>0</v>
      </c>
      <c r="AM918" s="107">
        <f t="shared" si="601"/>
        <v>0</v>
      </c>
      <c r="AO918" s="161" t="e">
        <f t="shared" si="607"/>
        <v>#DIV/0!</v>
      </c>
      <c r="AP918" s="161" t="e">
        <f t="shared" si="608"/>
        <v>#DIV/0!</v>
      </c>
      <c r="AQ918" s="161" t="e">
        <f t="shared" si="609"/>
        <v>#DIV/0!</v>
      </c>
      <c r="AR918" s="161" t="e">
        <f t="shared" si="610"/>
        <v>#DIV/0!</v>
      </c>
      <c r="AS918" s="161" t="e">
        <f t="shared" si="611"/>
        <v>#DIV/0!</v>
      </c>
      <c r="AT918" s="107">
        <f t="shared" si="612"/>
        <v>0</v>
      </c>
      <c r="AU918" s="161" t="e">
        <f t="shared" si="613"/>
        <v>#DIV/0!</v>
      </c>
      <c r="AV918" s="161" t="e">
        <f t="shared" si="614"/>
        <v>#DIV/0!</v>
      </c>
      <c r="AW918" s="161" t="e">
        <f t="shared" si="615"/>
        <v>#DIV/0!</v>
      </c>
      <c r="AX918" s="161" t="e">
        <f t="shared" si="616"/>
        <v>#DIV/0!</v>
      </c>
      <c r="AY918" s="161" t="e">
        <f t="shared" si="617"/>
        <v>#DIV/0!</v>
      </c>
      <c r="AZ918" s="107">
        <f t="shared" si="618"/>
        <v>0</v>
      </c>
      <c r="BA918" s="161" t="e">
        <f t="shared" si="619"/>
        <v>#DIV/0!</v>
      </c>
      <c r="BB918" s="161" t="e">
        <f t="shared" si="620"/>
        <v>#DIV/0!</v>
      </c>
      <c r="BC918" s="161" t="e">
        <f t="shared" si="621"/>
        <v>#DIV/0!</v>
      </c>
      <c r="BD918" s="161" t="e">
        <f t="shared" si="622"/>
        <v>#DIV/0!</v>
      </c>
      <c r="BE918" s="161" t="e">
        <f t="shared" si="623"/>
        <v>#DIV/0!</v>
      </c>
      <c r="BF918" s="107">
        <f t="shared" si="624"/>
        <v>0</v>
      </c>
      <c r="BG918" s="161" t="e">
        <f t="shared" si="625"/>
        <v>#DIV/0!</v>
      </c>
      <c r="BH918" s="161" t="e">
        <f t="shared" si="626"/>
        <v>#DIV/0!</v>
      </c>
      <c r="BI918" s="161" t="e">
        <f t="shared" si="627"/>
        <v>#DIV/0!</v>
      </c>
      <c r="BJ918" s="161" t="e">
        <f t="shared" si="628"/>
        <v>#DIV/0!</v>
      </c>
      <c r="BK918" s="161" t="e">
        <f t="shared" si="629"/>
        <v>#DIV/0!</v>
      </c>
      <c r="BL918" s="107">
        <f t="shared" si="630"/>
        <v>0</v>
      </c>
      <c r="BM918" s="161" t="e">
        <f t="shared" si="631"/>
        <v>#DIV/0!</v>
      </c>
      <c r="BN918" s="161" t="e">
        <f t="shared" si="632"/>
        <v>#DIV/0!</v>
      </c>
      <c r="BO918" s="161" t="e">
        <f t="shared" si="633"/>
        <v>#DIV/0!</v>
      </c>
      <c r="BP918" s="161" t="e">
        <f t="shared" si="634"/>
        <v>#DIV/0!</v>
      </c>
      <c r="BQ918" s="161" t="e">
        <f t="shared" si="635"/>
        <v>#DIV/0!</v>
      </c>
      <c r="BR918" s="107">
        <f t="shared" si="636"/>
        <v>0</v>
      </c>
      <c r="BS918" s="161" t="e">
        <f t="shared" si="637"/>
        <v>#DIV/0!</v>
      </c>
      <c r="BT918" s="161" t="e">
        <f t="shared" si="638"/>
        <v>#DIV/0!</v>
      </c>
      <c r="BU918" s="161" t="e">
        <f t="shared" si="639"/>
        <v>#DIV/0!</v>
      </c>
      <c r="BV918" s="161" t="e">
        <f t="shared" si="640"/>
        <v>#DIV/0!</v>
      </c>
      <c r="BW918" s="161" t="e">
        <f t="shared" si="641"/>
        <v>#DIV/0!</v>
      </c>
      <c r="BX918" s="107">
        <f t="shared" si="642"/>
        <v>0</v>
      </c>
      <c r="BZ918" s="40" t="e">
        <f>VLOOKUP(I918,Lists!$D$2:$D$19,1,FALSE)</f>
        <v>#N/A</v>
      </c>
      <c r="CA918" s="40" t="e">
        <f>VLOOKUP($I918,Blends!$B$2:$B$115,1,FALSE)</f>
        <v>#N/A</v>
      </c>
      <c r="CC918" s="218">
        <f>ROUND(IF($I918="Other HFC Blend",(Z918*$L918*SUMIF(Lists!$E$2:$E$133,'Quarterly Information'!$K918,Exchange_Value)+Z918*$N918*SUMIF(Lists!$E$2:$E$133,'Quarterly Information'!$M918,Exchange_Value)+Z918*$P918*SUMIF(Lists!$E$2:$E$133,'Quarterly Information'!$O918,Exchange_Value)+Z918*$R918*SUMIF(Lists!$E$2:$E$133,'Quarterly Information'!$Q918,Exchange_Value)+Z918*$T918*SUMIF(Lists!$E$2:$E$133,'Quarterly Information'!$S918,Exchange_Value))/1000,Z918*SUMIF(Lists!$E$2:$E$133,$I918,Exchange_Value)/1000),1)</f>
        <v>0</v>
      </c>
      <c r="CD918" s="218">
        <f>ROUND(IF($I918="Other HFC Blend",(AA918*$L918*SUMIF(Lists!$E$2:$E$133,'Quarterly Information'!$K918,Exchange_Value)+AA918*$N918*SUMIF(Lists!$E$2:$E$133,'Quarterly Information'!$M918,Exchange_Value)+AA918*$P918*SUMIF(Lists!$E$2:$E$133,'Quarterly Information'!$O918,Exchange_Value)+AA918*$R918*SUMIF(Lists!$E$2:$E$133,'Quarterly Information'!$Q918,Exchange_Value)+AA918*$T918*SUMIF(Lists!$E$2:$E$133,'Quarterly Information'!$S918,Exchange_Value))/1000,AA918*SUMIF(Lists!$E$2:$E$133,$I918,Exchange_Value)/1000),1)</f>
        <v>0</v>
      </c>
      <c r="CE918" s="218">
        <f>ROUND(IF($I918="Other HFC Blend",(AB918*$L918*SUMIF(Lists!$E$2:$E$133,'Quarterly Information'!$K918,Exchange_Value)+AB918*$N918*SUMIF(Lists!$E$2:$E$133,'Quarterly Information'!$M918,Exchange_Value)+AB918*$P918*SUMIF(Lists!$E$2:$E$133,'Quarterly Information'!$O918,Exchange_Value)+AB918*$R918*SUMIF(Lists!$E$2:$E$133,'Quarterly Information'!$Q918,Exchange_Value)+AB918*$T918*SUMIF(Lists!$E$2:$E$133,'Quarterly Information'!$S918,Exchange_Value))/1000,AB918*SUMIF(Lists!$E$2:$E$133,$I918,Exchange_Value)/1000),1)</f>
        <v>0</v>
      </c>
      <c r="CF918" s="218">
        <f>ROUND(IF($I918="Other HFC Blend",(AC918*$L918*SUMIF(Lists!$E$2:$E$133,'Quarterly Information'!$K918,Exchange_Value)+AC918*$N918*SUMIF(Lists!$E$2:$E$133,'Quarterly Information'!$M918,Exchange_Value)+AC918*$P918*SUMIF(Lists!$E$2:$E$133,'Quarterly Information'!$O918,Exchange_Value)+AC918*$R918*SUMIF(Lists!$E$2:$E$133,'Quarterly Information'!$Q918,Exchange_Value)+AC918*$T918*SUMIF(Lists!$E$2:$E$133,'Quarterly Information'!$S918,Exchange_Value))/1000,AC918*SUMIF(Lists!$E$2:$E$133,$I918,Exchange_Value)/1000),1)</f>
        <v>0</v>
      </c>
      <c r="CG918" s="218">
        <f>ROUND(IF($I918="Other HFC Blend",(AD918*$L918*SUMIF(Lists!$E$2:$E$133,'Quarterly Information'!$K918,Exchange_Value)+AD918*$N918*SUMIF(Lists!$E$2:$E$133,'Quarterly Information'!$M918,Exchange_Value)+AD918*$P918*SUMIF(Lists!$E$2:$E$133,'Quarterly Information'!$O918,Exchange_Value)+AD918*$R918*SUMIF(Lists!$E$2:$E$133,'Quarterly Information'!$Q918,Exchange_Value)+AD918*$T918*SUMIF(Lists!$E$2:$E$133,'Quarterly Information'!$S918,Exchange_Value))/1000,AD918*SUMIF(Lists!$E$2:$E$133,$I918,Exchange_Value)/1000),1)</f>
        <v>0</v>
      </c>
      <c r="CH918" s="218">
        <f>ROUND(IF($I918="Other HFC Blend",(AE918*$L918*SUMIF(Lists!$E$2:$E$133,'Quarterly Information'!$K918,Exchange_Value)+AE918*$N918*SUMIF(Lists!$E$2:$E$133,'Quarterly Information'!$M918,Exchange_Value)+AE918*$P918*SUMIF(Lists!$E$2:$E$133,'Quarterly Information'!$O918,Exchange_Value)+AE918*$R918*SUMIF(Lists!$E$2:$E$133,'Quarterly Information'!$Q918,Exchange_Value)+AE918*$T918*SUMIF(Lists!$E$2:$E$133,'Quarterly Information'!$S918,Exchange_Value))/1000,AE918*SUMIF(Lists!$E$2:$E$133,$I918,Exchange_Value)/1000),1)</f>
        <v>0</v>
      </c>
      <c r="CI918" s="218">
        <f>ROUND(IF($I918="Other HFC Blend",(AF918*$L918*SUMIF(Lists!$E$2:$E$133,'Quarterly Information'!$K918,Exchange_Value)+AF918*$N918*SUMIF(Lists!$E$2:$E$133,'Quarterly Information'!$M918,Exchange_Value)+AF918*$P918*SUMIF(Lists!$E$2:$E$133,'Quarterly Information'!$O918,Exchange_Value)+AF918*$R918*SUMIF(Lists!$E$2:$E$133,'Quarterly Information'!$Q918,Exchange_Value)+AF918*$T918*SUMIF(Lists!$E$2:$E$133,'Quarterly Information'!$S918,Exchange_Value))/1000,AF918*SUMIF(Lists!$E$2:$E$133,$I918,Exchange_Value)/1000),1)</f>
        <v>0</v>
      </c>
    </row>
    <row r="919" spans="1:87" ht="14" x14ac:dyDescent="0.25">
      <c r="A919" s="39">
        <v>877</v>
      </c>
      <c r="B919" s="90" t="str">
        <f t="shared" si="600"/>
        <v/>
      </c>
      <c r="C919" s="159"/>
      <c r="D919" s="91"/>
      <c r="E919" s="174"/>
      <c r="F919" s="92"/>
      <c r="G919" s="93"/>
      <c r="H919" s="94"/>
      <c r="I919" s="92"/>
      <c r="J919" s="200"/>
      <c r="K919" s="210"/>
      <c r="L919" s="95"/>
      <c r="M919" s="92"/>
      <c r="N919" s="95"/>
      <c r="O919" s="92"/>
      <c r="P919" s="95"/>
      <c r="Q919" s="128"/>
      <c r="R919" s="95"/>
      <c r="S919" s="128"/>
      <c r="T919" s="211"/>
      <c r="U919" s="203"/>
      <c r="V919" s="92"/>
      <c r="W919" s="96"/>
      <c r="X919" s="92"/>
      <c r="Y919" s="220"/>
      <c r="Z919" s="226"/>
      <c r="AA919" s="165"/>
      <c r="AB919" s="165"/>
      <c r="AC919" s="165"/>
      <c r="AD919" s="165"/>
      <c r="AE919" s="165"/>
      <c r="AF919" s="168"/>
      <c r="AG919"/>
      <c r="AH919" s="107">
        <f t="shared" si="602"/>
        <v>0</v>
      </c>
      <c r="AI919" s="107">
        <f t="shared" si="603"/>
        <v>0</v>
      </c>
      <c r="AJ919" s="107">
        <f t="shared" si="604"/>
        <v>0</v>
      </c>
      <c r="AK919" s="107">
        <f t="shared" si="605"/>
        <v>0</v>
      </c>
      <c r="AL919" s="107">
        <f t="shared" si="606"/>
        <v>0</v>
      </c>
      <c r="AM919" s="107">
        <f t="shared" si="601"/>
        <v>0</v>
      </c>
      <c r="AO919" s="161" t="e">
        <f t="shared" si="607"/>
        <v>#DIV/0!</v>
      </c>
      <c r="AP919" s="161" t="e">
        <f t="shared" si="608"/>
        <v>#DIV/0!</v>
      </c>
      <c r="AQ919" s="161" t="e">
        <f t="shared" si="609"/>
        <v>#DIV/0!</v>
      </c>
      <c r="AR919" s="161" t="e">
        <f t="shared" si="610"/>
        <v>#DIV/0!</v>
      </c>
      <c r="AS919" s="161" t="e">
        <f t="shared" si="611"/>
        <v>#DIV/0!</v>
      </c>
      <c r="AT919" s="107">
        <f t="shared" si="612"/>
        <v>0</v>
      </c>
      <c r="AU919" s="161" t="e">
        <f t="shared" si="613"/>
        <v>#DIV/0!</v>
      </c>
      <c r="AV919" s="161" t="e">
        <f t="shared" si="614"/>
        <v>#DIV/0!</v>
      </c>
      <c r="AW919" s="161" t="e">
        <f t="shared" si="615"/>
        <v>#DIV/0!</v>
      </c>
      <c r="AX919" s="161" t="e">
        <f t="shared" si="616"/>
        <v>#DIV/0!</v>
      </c>
      <c r="AY919" s="161" t="e">
        <f t="shared" si="617"/>
        <v>#DIV/0!</v>
      </c>
      <c r="AZ919" s="107">
        <f t="shared" si="618"/>
        <v>0</v>
      </c>
      <c r="BA919" s="161" t="e">
        <f t="shared" si="619"/>
        <v>#DIV/0!</v>
      </c>
      <c r="BB919" s="161" t="e">
        <f t="shared" si="620"/>
        <v>#DIV/0!</v>
      </c>
      <c r="BC919" s="161" t="e">
        <f t="shared" si="621"/>
        <v>#DIV/0!</v>
      </c>
      <c r="BD919" s="161" t="e">
        <f t="shared" si="622"/>
        <v>#DIV/0!</v>
      </c>
      <c r="BE919" s="161" t="e">
        <f t="shared" si="623"/>
        <v>#DIV/0!</v>
      </c>
      <c r="BF919" s="107">
        <f t="shared" si="624"/>
        <v>0</v>
      </c>
      <c r="BG919" s="161" t="e">
        <f t="shared" si="625"/>
        <v>#DIV/0!</v>
      </c>
      <c r="BH919" s="161" t="e">
        <f t="shared" si="626"/>
        <v>#DIV/0!</v>
      </c>
      <c r="BI919" s="161" t="e">
        <f t="shared" si="627"/>
        <v>#DIV/0!</v>
      </c>
      <c r="BJ919" s="161" t="e">
        <f t="shared" si="628"/>
        <v>#DIV/0!</v>
      </c>
      <c r="BK919" s="161" t="e">
        <f t="shared" si="629"/>
        <v>#DIV/0!</v>
      </c>
      <c r="BL919" s="107">
        <f t="shared" si="630"/>
        <v>0</v>
      </c>
      <c r="BM919" s="161" t="e">
        <f t="shared" si="631"/>
        <v>#DIV/0!</v>
      </c>
      <c r="BN919" s="161" t="e">
        <f t="shared" si="632"/>
        <v>#DIV/0!</v>
      </c>
      <c r="BO919" s="161" t="e">
        <f t="shared" si="633"/>
        <v>#DIV/0!</v>
      </c>
      <c r="BP919" s="161" t="e">
        <f t="shared" si="634"/>
        <v>#DIV/0!</v>
      </c>
      <c r="BQ919" s="161" t="e">
        <f t="shared" si="635"/>
        <v>#DIV/0!</v>
      </c>
      <c r="BR919" s="107">
        <f t="shared" si="636"/>
        <v>0</v>
      </c>
      <c r="BS919" s="161" t="e">
        <f t="shared" si="637"/>
        <v>#DIV/0!</v>
      </c>
      <c r="BT919" s="161" t="e">
        <f t="shared" si="638"/>
        <v>#DIV/0!</v>
      </c>
      <c r="BU919" s="161" t="e">
        <f t="shared" si="639"/>
        <v>#DIV/0!</v>
      </c>
      <c r="BV919" s="161" t="e">
        <f t="shared" si="640"/>
        <v>#DIV/0!</v>
      </c>
      <c r="BW919" s="161" t="e">
        <f t="shared" si="641"/>
        <v>#DIV/0!</v>
      </c>
      <c r="BX919" s="107">
        <f t="shared" si="642"/>
        <v>0</v>
      </c>
      <c r="BZ919" s="40" t="e">
        <f>VLOOKUP(I919,Lists!$D$2:$D$19,1,FALSE)</f>
        <v>#N/A</v>
      </c>
      <c r="CA919" s="40" t="e">
        <f>VLOOKUP($I919,Blends!$B$2:$B$115,1,FALSE)</f>
        <v>#N/A</v>
      </c>
      <c r="CC919" s="218">
        <f>ROUND(IF($I919="Other HFC Blend",(Z919*$L919*SUMIF(Lists!$E$2:$E$133,'Quarterly Information'!$K919,Exchange_Value)+Z919*$N919*SUMIF(Lists!$E$2:$E$133,'Quarterly Information'!$M919,Exchange_Value)+Z919*$P919*SUMIF(Lists!$E$2:$E$133,'Quarterly Information'!$O919,Exchange_Value)+Z919*$R919*SUMIF(Lists!$E$2:$E$133,'Quarterly Information'!$Q919,Exchange_Value)+Z919*$T919*SUMIF(Lists!$E$2:$E$133,'Quarterly Information'!$S919,Exchange_Value))/1000,Z919*SUMIF(Lists!$E$2:$E$133,$I919,Exchange_Value)/1000),1)</f>
        <v>0</v>
      </c>
      <c r="CD919" s="218">
        <f>ROUND(IF($I919="Other HFC Blend",(AA919*$L919*SUMIF(Lists!$E$2:$E$133,'Quarterly Information'!$K919,Exchange_Value)+AA919*$N919*SUMIF(Lists!$E$2:$E$133,'Quarterly Information'!$M919,Exchange_Value)+AA919*$P919*SUMIF(Lists!$E$2:$E$133,'Quarterly Information'!$O919,Exchange_Value)+AA919*$R919*SUMIF(Lists!$E$2:$E$133,'Quarterly Information'!$Q919,Exchange_Value)+AA919*$T919*SUMIF(Lists!$E$2:$E$133,'Quarterly Information'!$S919,Exchange_Value))/1000,AA919*SUMIF(Lists!$E$2:$E$133,$I919,Exchange_Value)/1000),1)</f>
        <v>0</v>
      </c>
      <c r="CE919" s="218">
        <f>ROUND(IF($I919="Other HFC Blend",(AB919*$L919*SUMIF(Lists!$E$2:$E$133,'Quarterly Information'!$K919,Exchange_Value)+AB919*$N919*SUMIF(Lists!$E$2:$E$133,'Quarterly Information'!$M919,Exchange_Value)+AB919*$P919*SUMIF(Lists!$E$2:$E$133,'Quarterly Information'!$O919,Exchange_Value)+AB919*$R919*SUMIF(Lists!$E$2:$E$133,'Quarterly Information'!$Q919,Exchange_Value)+AB919*$T919*SUMIF(Lists!$E$2:$E$133,'Quarterly Information'!$S919,Exchange_Value))/1000,AB919*SUMIF(Lists!$E$2:$E$133,$I919,Exchange_Value)/1000),1)</f>
        <v>0</v>
      </c>
      <c r="CF919" s="218">
        <f>ROUND(IF($I919="Other HFC Blend",(AC919*$L919*SUMIF(Lists!$E$2:$E$133,'Quarterly Information'!$K919,Exchange_Value)+AC919*$N919*SUMIF(Lists!$E$2:$E$133,'Quarterly Information'!$M919,Exchange_Value)+AC919*$P919*SUMIF(Lists!$E$2:$E$133,'Quarterly Information'!$O919,Exchange_Value)+AC919*$R919*SUMIF(Lists!$E$2:$E$133,'Quarterly Information'!$Q919,Exchange_Value)+AC919*$T919*SUMIF(Lists!$E$2:$E$133,'Quarterly Information'!$S919,Exchange_Value))/1000,AC919*SUMIF(Lists!$E$2:$E$133,$I919,Exchange_Value)/1000),1)</f>
        <v>0</v>
      </c>
      <c r="CG919" s="218">
        <f>ROUND(IF($I919="Other HFC Blend",(AD919*$L919*SUMIF(Lists!$E$2:$E$133,'Quarterly Information'!$K919,Exchange_Value)+AD919*$N919*SUMIF(Lists!$E$2:$E$133,'Quarterly Information'!$M919,Exchange_Value)+AD919*$P919*SUMIF(Lists!$E$2:$E$133,'Quarterly Information'!$O919,Exchange_Value)+AD919*$R919*SUMIF(Lists!$E$2:$E$133,'Quarterly Information'!$Q919,Exchange_Value)+AD919*$T919*SUMIF(Lists!$E$2:$E$133,'Quarterly Information'!$S919,Exchange_Value))/1000,AD919*SUMIF(Lists!$E$2:$E$133,$I919,Exchange_Value)/1000),1)</f>
        <v>0</v>
      </c>
      <c r="CH919" s="218">
        <f>ROUND(IF($I919="Other HFC Blend",(AE919*$L919*SUMIF(Lists!$E$2:$E$133,'Quarterly Information'!$K919,Exchange_Value)+AE919*$N919*SUMIF(Lists!$E$2:$E$133,'Quarterly Information'!$M919,Exchange_Value)+AE919*$P919*SUMIF(Lists!$E$2:$E$133,'Quarterly Information'!$O919,Exchange_Value)+AE919*$R919*SUMIF(Lists!$E$2:$E$133,'Quarterly Information'!$Q919,Exchange_Value)+AE919*$T919*SUMIF(Lists!$E$2:$E$133,'Quarterly Information'!$S919,Exchange_Value))/1000,AE919*SUMIF(Lists!$E$2:$E$133,$I919,Exchange_Value)/1000),1)</f>
        <v>0</v>
      </c>
      <c r="CI919" s="218">
        <f>ROUND(IF($I919="Other HFC Blend",(AF919*$L919*SUMIF(Lists!$E$2:$E$133,'Quarterly Information'!$K919,Exchange_Value)+AF919*$N919*SUMIF(Lists!$E$2:$E$133,'Quarterly Information'!$M919,Exchange_Value)+AF919*$P919*SUMIF(Lists!$E$2:$E$133,'Quarterly Information'!$O919,Exchange_Value)+AF919*$R919*SUMIF(Lists!$E$2:$E$133,'Quarterly Information'!$Q919,Exchange_Value)+AF919*$T919*SUMIF(Lists!$E$2:$E$133,'Quarterly Information'!$S919,Exchange_Value))/1000,AF919*SUMIF(Lists!$E$2:$E$133,$I919,Exchange_Value)/1000),1)</f>
        <v>0</v>
      </c>
    </row>
    <row r="920" spans="1:87" ht="14" x14ac:dyDescent="0.25">
      <c r="A920" s="39">
        <v>878</v>
      </c>
      <c r="B920" s="90" t="str">
        <f t="shared" si="600"/>
        <v/>
      </c>
      <c r="C920" s="159"/>
      <c r="D920" s="91"/>
      <c r="E920" s="174"/>
      <c r="F920" s="92"/>
      <c r="G920" s="93"/>
      <c r="H920" s="94"/>
      <c r="I920" s="92"/>
      <c r="J920" s="200"/>
      <c r="K920" s="210"/>
      <c r="L920" s="95"/>
      <c r="M920" s="92"/>
      <c r="N920" s="95"/>
      <c r="O920" s="92"/>
      <c r="P920" s="95"/>
      <c r="Q920" s="128"/>
      <c r="R920" s="95"/>
      <c r="S920" s="128"/>
      <c r="T920" s="211"/>
      <c r="U920" s="203"/>
      <c r="V920" s="92"/>
      <c r="W920" s="96"/>
      <c r="X920" s="92"/>
      <c r="Y920" s="220"/>
      <c r="Z920" s="226"/>
      <c r="AA920" s="165"/>
      <c r="AB920" s="165"/>
      <c r="AC920" s="165"/>
      <c r="AD920" s="165"/>
      <c r="AE920" s="165"/>
      <c r="AF920" s="168"/>
      <c r="AG920"/>
      <c r="AH920" s="107">
        <f t="shared" si="602"/>
        <v>0</v>
      </c>
      <c r="AI920" s="107">
        <f t="shared" si="603"/>
        <v>0</v>
      </c>
      <c r="AJ920" s="107">
        <f t="shared" si="604"/>
        <v>0</v>
      </c>
      <c r="AK920" s="107">
        <f t="shared" si="605"/>
        <v>0</v>
      </c>
      <c r="AL920" s="107">
        <f t="shared" si="606"/>
        <v>0</v>
      </c>
      <c r="AM920" s="107">
        <f t="shared" si="601"/>
        <v>0</v>
      </c>
      <c r="AO920" s="161" t="e">
        <f t="shared" si="607"/>
        <v>#DIV/0!</v>
      </c>
      <c r="AP920" s="161" t="e">
        <f t="shared" si="608"/>
        <v>#DIV/0!</v>
      </c>
      <c r="AQ920" s="161" t="e">
        <f t="shared" si="609"/>
        <v>#DIV/0!</v>
      </c>
      <c r="AR920" s="161" t="e">
        <f t="shared" si="610"/>
        <v>#DIV/0!</v>
      </c>
      <c r="AS920" s="161" t="e">
        <f t="shared" si="611"/>
        <v>#DIV/0!</v>
      </c>
      <c r="AT920" s="107">
        <f t="shared" si="612"/>
        <v>0</v>
      </c>
      <c r="AU920" s="161" t="e">
        <f t="shared" si="613"/>
        <v>#DIV/0!</v>
      </c>
      <c r="AV920" s="161" t="e">
        <f t="shared" si="614"/>
        <v>#DIV/0!</v>
      </c>
      <c r="AW920" s="161" t="e">
        <f t="shared" si="615"/>
        <v>#DIV/0!</v>
      </c>
      <c r="AX920" s="161" t="e">
        <f t="shared" si="616"/>
        <v>#DIV/0!</v>
      </c>
      <c r="AY920" s="161" t="e">
        <f t="shared" si="617"/>
        <v>#DIV/0!</v>
      </c>
      <c r="AZ920" s="107">
        <f t="shared" si="618"/>
        <v>0</v>
      </c>
      <c r="BA920" s="161" t="e">
        <f t="shared" si="619"/>
        <v>#DIV/0!</v>
      </c>
      <c r="BB920" s="161" t="e">
        <f t="shared" si="620"/>
        <v>#DIV/0!</v>
      </c>
      <c r="BC920" s="161" t="e">
        <f t="shared" si="621"/>
        <v>#DIV/0!</v>
      </c>
      <c r="BD920" s="161" t="e">
        <f t="shared" si="622"/>
        <v>#DIV/0!</v>
      </c>
      <c r="BE920" s="161" t="e">
        <f t="shared" si="623"/>
        <v>#DIV/0!</v>
      </c>
      <c r="BF920" s="107">
        <f t="shared" si="624"/>
        <v>0</v>
      </c>
      <c r="BG920" s="161" t="e">
        <f t="shared" si="625"/>
        <v>#DIV/0!</v>
      </c>
      <c r="BH920" s="161" t="e">
        <f t="shared" si="626"/>
        <v>#DIV/0!</v>
      </c>
      <c r="BI920" s="161" t="e">
        <f t="shared" si="627"/>
        <v>#DIV/0!</v>
      </c>
      <c r="BJ920" s="161" t="e">
        <f t="shared" si="628"/>
        <v>#DIV/0!</v>
      </c>
      <c r="BK920" s="161" t="e">
        <f t="shared" si="629"/>
        <v>#DIV/0!</v>
      </c>
      <c r="BL920" s="107">
        <f t="shared" si="630"/>
        <v>0</v>
      </c>
      <c r="BM920" s="161" t="e">
        <f t="shared" si="631"/>
        <v>#DIV/0!</v>
      </c>
      <c r="BN920" s="161" t="e">
        <f t="shared" si="632"/>
        <v>#DIV/0!</v>
      </c>
      <c r="BO920" s="161" t="e">
        <f t="shared" si="633"/>
        <v>#DIV/0!</v>
      </c>
      <c r="BP920" s="161" t="e">
        <f t="shared" si="634"/>
        <v>#DIV/0!</v>
      </c>
      <c r="BQ920" s="161" t="e">
        <f t="shared" si="635"/>
        <v>#DIV/0!</v>
      </c>
      <c r="BR920" s="107">
        <f t="shared" si="636"/>
        <v>0</v>
      </c>
      <c r="BS920" s="161" t="e">
        <f t="shared" si="637"/>
        <v>#DIV/0!</v>
      </c>
      <c r="BT920" s="161" t="e">
        <f t="shared" si="638"/>
        <v>#DIV/0!</v>
      </c>
      <c r="BU920" s="161" t="e">
        <f t="shared" si="639"/>
        <v>#DIV/0!</v>
      </c>
      <c r="BV920" s="161" t="e">
        <f t="shared" si="640"/>
        <v>#DIV/0!</v>
      </c>
      <c r="BW920" s="161" t="e">
        <f t="shared" si="641"/>
        <v>#DIV/0!</v>
      </c>
      <c r="BX920" s="107">
        <f t="shared" si="642"/>
        <v>0</v>
      </c>
      <c r="BZ920" s="40" t="e">
        <f>VLOOKUP(I920,Lists!$D$2:$D$19,1,FALSE)</f>
        <v>#N/A</v>
      </c>
      <c r="CA920" s="40" t="e">
        <f>VLOOKUP($I920,Blends!$B$2:$B$115,1,FALSE)</f>
        <v>#N/A</v>
      </c>
      <c r="CC920" s="218">
        <f>ROUND(IF($I920="Other HFC Blend",(Z920*$L920*SUMIF(Lists!$E$2:$E$133,'Quarterly Information'!$K920,Exchange_Value)+Z920*$N920*SUMIF(Lists!$E$2:$E$133,'Quarterly Information'!$M920,Exchange_Value)+Z920*$P920*SUMIF(Lists!$E$2:$E$133,'Quarterly Information'!$O920,Exchange_Value)+Z920*$R920*SUMIF(Lists!$E$2:$E$133,'Quarterly Information'!$Q920,Exchange_Value)+Z920*$T920*SUMIF(Lists!$E$2:$E$133,'Quarterly Information'!$S920,Exchange_Value))/1000,Z920*SUMIF(Lists!$E$2:$E$133,$I920,Exchange_Value)/1000),1)</f>
        <v>0</v>
      </c>
      <c r="CD920" s="218">
        <f>ROUND(IF($I920="Other HFC Blend",(AA920*$L920*SUMIF(Lists!$E$2:$E$133,'Quarterly Information'!$K920,Exchange_Value)+AA920*$N920*SUMIF(Lists!$E$2:$E$133,'Quarterly Information'!$M920,Exchange_Value)+AA920*$P920*SUMIF(Lists!$E$2:$E$133,'Quarterly Information'!$O920,Exchange_Value)+AA920*$R920*SUMIF(Lists!$E$2:$E$133,'Quarterly Information'!$Q920,Exchange_Value)+AA920*$T920*SUMIF(Lists!$E$2:$E$133,'Quarterly Information'!$S920,Exchange_Value))/1000,AA920*SUMIF(Lists!$E$2:$E$133,$I920,Exchange_Value)/1000),1)</f>
        <v>0</v>
      </c>
      <c r="CE920" s="218">
        <f>ROUND(IF($I920="Other HFC Blend",(AB920*$L920*SUMIF(Lists!$E$2:$E$133,'Quarterly Information'!$K920,Exchange_Value)+AB920*$N920*SUMIF(Lists!$E$2:$E$133,'Quarterly Information'!$M920,Exchange_Value)+AB920*$P920*SUMIF(Lists!$E$2:$E$133,'Quarterly Information'!$O920,Exchange_Value)+AB920*$R920*SUMIF(Lists!$E$2:$E$133,'Quarterly Information'!$Q920,Exchange_Value)+AB920*$T920*SUMIF(Lists!$E$2:$E$133,'Quarterly Information'!$S920,Exchange_Value))/1000,AB920*SUMIF(Lists!$E$2:$E$133,$I920,Exchange_Value)/1000),1)</f>
        <v>0</v>
      </c>
      <c r="CF920" s="218">
        <f>ROUND(IF($I920="Other HFC Blend",(AC920*$L920*SUMIF(Lists!$E$2:$E$133,'Quarterly Information'!$K920,Exchange_Value)+AC920*$N920*SUMIF(Lists!$E$2:$E$133,'Quarterly Information'!$M920,Exchange_Value)+AC920*$P920*SUMIF(Lists!$E$2:$E$133,'Quarterly Information'!$O920,Exchange_Value)+AC920*$R920*SUMIF(Lists!$E$2:$E$133,'Quarterly Information'!$Q920,Exchange_Value)+AC920*$T920*SUMIF(Lists!$E$2:$E$133,'Quarterly Information'!$S920,Exchange_Value))/1000,AC920*SUMIF(Lists!$E$2:$E$133,$I920,Exchange_Value)/1000),1)</f>
        <v>0</v>
      </c>
      <c r="CG920" s="218">
        <f>ROUND(IF($I920="Other HFC Blend",(AD920*$L920*SUMIF(Lists!$E$2:$E$133,'Quarterly Information'!$K920,Exchange_Value)+AD920*$N920*SUMIF(Lists!$E$2:$E$133,'Quarterly Information'!$M920,Exchange_Value)+AD920*$P920*SUMIF(Lists!$E$2:$E$133,'Quarterly Information'!$O920,Exchange_Value)+AD920*$R920*SUMIF(Lists!$E$2:$E$133,'Quarterly Information'!$Q920,Exchange_Value)+AD920*$T920*SUMIF(Lists!$E$2:$E$133,'Quarterly Information'!$S920,Exchange_Value))/1000,AD920*SUMIF(Lists!$E$2:$E$133,$I920,Exchange_Value)/1000),1)</f>
        <v>0</v>
      </c>
      <c r="CH920" s="218">
        <f>ROUND(IF($I920="Other HFC Blend",(AE920*$L920*SUMIF(Lists!$E$2:$E$133,'Quarterly Information'!$K920,Exchange_Value)+AE920*$N920*SUMIF(Lists!$E$2:$E$133,'Quarterly Information'!$M920,Exchange_Value)+AE920*$P920*SUMIF(Lists!$E$2:$E$133,'Quarterly Information'!$O920,Exchange_Value)+AE920*$R920*SUMIF(Lists!$E$2:$E$133,'Quarterly Information'!$Q920,Exchange_Value)+AE920*$T920*SUMIF(Lists!$E$2:$E$133,'Quarterly Information'!$S920,Exchange_Value))/1000,AE920*SUMIF(Lists!$E$2:$E$133,$I920,Exchange_Value)/1000),1)</f>
        <v>0</v>
      </c>
      <c r="CI920" s="218">
        <f>ROUND(IF($I920="Other HFC Blend",(AF920*$L920*SUMIF(Lists!$E$2:$E$133,'Quarterly Information'!$K920,Exchange_Value)+AF920*$N920*SUMIF(Lists!$E$2:$E$133,'Quarterly Information'!$M920,Exchange_Value)+AF920*$P920*SUMIF(Lists!$E$2:$E$133,'Quarterly Information'!$O920,Exchange_Value)+AF920*$R920*SUMIF(Lists!$E$2:$E$133,'Quarterly Information'!$Q920,Exchange_Value)+AF920*$T920*SUMIF(Lists!$E$2:$E$133,'Quarterly Information'!$S920,Exchange_Value))/1000,AF920*SUMIF(Lists!$E$2:$E$133,$I920,Exchange_Value)/1000),1)</f>
        <v>0</v>
      </c>
    </row>
    <row r="921" spans="1:87" ht="14" x14ac:dyDescent="0.25">
      <c r="A921" s="39">
        <v>879</v>
      </c>
      <c r="B921" s="90" t="str">
        <f t="shared" si="600"/>
        <v/>
      </c>
      <c r="C921" s="159"/>
      <c r="D921" s="91"/>
      <c r="E921" s="174"/>
      <c r="F921" s="92"/>
      <c r="G921" s="93"/>
      <c r="H921" s="94"/>
      <c r="I921" s="92"/>
      <c r="J921" s="200"/>
      <c r="K921" s="210"/>
      <c r="L921" s="95"/>
      <c r="M921" s="92"/>
      <c r="N921" s="95"/>
      <c r="O921" s="92"/>
      <c r="P921" s="95"/>
      <c r="Q921" s="128"/>
      <c r="R921" s="95"/>
      <c r="S921" s="128"/>
      <c r="T921" s="211"/>
      <c r="U921" s="203"/>
      <c r="V921" s="92"/>
      <c r="W921" s="96"/>
      <c r="X921" s="92"/>
      <c r="Y921" s="220"/>
      <c r="Z921" s="226"/>
      <c r="AA921" s="165"/>
      <c r="AB921" s="165"/>
      <c r="AC921" s="165"/>
      <c r="AD921" s="165"/>
      <c r="AE921" s="165"/>
      <c r="AF921" s="168"/>
      <c r="AG921"/>
      <c r="AH921" s="107">
        <f t="shared" si="602"/>
        <v>0</v>
      </c>
      <c r="AI921" s="107">
        <f t="shared" si="603"/>
        <v>0</v>
      </c>
      <c r="AJ921" s="107">
        <f t="shared" si="604"/>
        <v>0</v>
      </c>
      <c r="AK921" s="107">
        <f t="shared" si="605"/>
        <v>0</v>
      </c>
      <c r="AL921" s="107">
        <f t="shared" si="606"/>
        <v>0</v>
      </c>
      <c r="AM921" s="107">
        <f t="shared" si="601"/>
        <v>0</v>
      </c>
      <c r="AO921" s="161" t="e">
        <f t="shared" si="607"/>
        <v>#DIV/0!</v>
      </c>
      <c r="AP921" s="161" t="e">
        <f t="shared" si="608"/>
        <v>#DIV/0!</v>
      </c>
      <c r="AQ921" s="161" t="e">
        <f t="shared" si="609"/>
        <v>#DIV/0!</v>
      </c>
      <c r="AR921" s="161" t="e">
        <f t="shared" si="610"/>
        <v>#DIV/0!</v>
      </c>
      <c r="AS921" s="161" t="e">
        <f t="shared" si="611"/>
        <v>#DIV/0!</v>
      </c>
      <c r="AT921" s="107">
        <f t="shared" si="612"/>
        <v>0</v>
      </c>
      <c r="AU921" s="161" t="e">
        <f t="shared" si="613"/>
        <v>#DIV/0!</v>
      </c>
      <c r="AV921" s="161" t="e">
        <f t="shared" si="614"/>
        <v>#DIV/0!</v>
      </c>
      <c r="AW921" s="161" t="e">
        <f t="shared" si="615"/>
        <v>#DIV/0!</v>
      </c>
      <c r="AX921" s="161" t="e">
        <f t="shared" si="616"/>
        <v>#DIV/0!</v>
      </c>
      <c r="AY921" s="161" t="e">
        <f t="shared" si="617"/>
        <v>#DIV/0!</v>
      </c>
      <c r="AZ921" s="107">
        <f t="shared" si="618"/>
        <v>0</v>
      </c>
      <c r="BA921" s="161" t="e">
        <f t="shared" si="619"/>
        <v>#DIV/0!</v>
      </c>
      <c r="BB921" s="161" t="e">
        <f t="shared" si="620"/>
        <v>#DIV/0!</v>
      </c>
      <c r="BC921" s="161" t="e">
        <f t="shared" si="621"/>
        <v>#DIV/0!</v>
      </c>
      <c r="BD921" s="161" t="e">
        <f t="shared" si="622"/>
        <v>#DIV/0!</v>
      </c>
      <c r="BE921" s="161" t="e">
        <f t="shared" si="623"/>
        <v>#DIV/0!</v>
      </c>
      <c r="BF921" s="107">
        <f t="shared" si="624"/>
        <v>0</v>
      </c>
      <c r="BG921" s="161" t="e">
        <f t="shared" si="625"/>
        <v>#DIV/0!</v>
      </c>
      <c r="BH921" s="161" t="e">
        <f t="shared" si="626"/>
        <v>#DIV/0!</v>
      </c>
      <c r="BI921" s="161" t="e">
        <f t="shared" si="627"/>
        <v>#DIV/0!</v>
      </c>
      <c r="BJ921" s="161" t="e">
        <f t="shared" si="628"/>
        <v>#DIV/0!</v>
      </c>
      <c r="BK921" s="161" t="e">
        <f t="shared" si="629"/>
        <v>#DIV/0!</v>
      </c>
      <c r="BL921" s="107">
        <f t="shared" si="630"/>
        <v>0</v>
      </c>
      <c r="BM921" s="161" t="e">
        <f t="shared" si="631"/>
        <v>#DIV/0!</v>
      </c>
      <c r="BN921" s="161" t="e">
        <f t="shared" si="632"/>
        <v>#DIV/0!</v>
      </c>
      <c r="BO921" s="161" t="e">
        <f t="shared" si="633"/>
        <v>#DIV/0!</v>
      </c>
      <c r="BP921" s="161" t="e">
        <f t="shared" si="634"/>
        <v>#DIV/0!</v>
      </c>
      <c r="BQ921" s="161" t="e">
        <f t="shared" si="635"/>
        <v>#DIV/0!</v>
      </c>
      <c r="BR921" s="107">
        <f t="shared" si="636"/>
        <v>0</v>
      </c>
      <c r="BS921" s="161" t="e">
        <f t="shared" si="637"/>
        <v>#DIV/0!</v>
      </c>
      <c r="BT921" s="161" t="e">
        <f t="shared" si="638"/>
        <v>#DIV/0!</v>
      </c>
      <c r="BU921" s="161" t="e">
        <f t="shared" si="639"/>
        <v>#DIV/0!</v>
      </c>
      <c r="BV921" s="161" t="e">
        <f t="shared" si="640"/>
        <v>#DIV/0!</v>
      </c>
      <c r="BW921" s="161" t="e">
        <f t="shared" si="641"/>
        <v>#DIV/0!</v>
      </c>
      <c r="BX921" s="107">
        <f t="shared" si="642"/>
        <v>0</v>
      </c>
      <c r="BZ921" s="40" t="e">
        <f>VLOOKUP(I921,Lists!$D$2:$D$19,1,FALSE)</f>
        <v>#N/A</v>
      </c>
      <c r="CA921" s="40" t="e">
        <f>VLOOKUP($I921,Blends!$B$2:$B$115,1,FALSE)</f>
        <v>#N/A</v>
      </c>
      <c r="CC921" s="218">
        <f>ROUND(IF($I921="Other HFC Blend",(Z921*$L921*SUMIF(Lists!$E$2:$E$133,'Quarterly Information'!$K921,Exchange_Value)+Z921*$N921*SUMIF(Lists!$E$2:$E$133,'Quarterly Information'!$M921,Exchange_Value)+Z921*$P921*SUMIF(Lists!$E$2:$E$133,'Quarterly Information'!$O921,Exchange_Value)+Z921*$R921*SUMIF(Lists!$E$2:$E$133,'Quarterly Information'!$Q921,Exchange_Value)+Z921*$T921*SUMIF(Lists!$E$2:$E$133,'Quarterly Information'!$S921,Exchange_Value))/1000,Z921*SUMIF(Lists!$E$2:$E$133,$I921,Exchange_Value)/1000),1)</f>
        <v>0</v>
      </c>
      <c r="CD921" s="218">
        <f>ROUND(IF($I921="Other HFC Blend",(AA921*$L921*SUMIF(Lists!$E$2:$E$133,'Quarterly Information'!$K921,Exchange_Value)+AA921*$N921*SUMIF(Lists!$E$2:$E$133,'Quarterly Information'!$M921,Exchange_Value)+AA921*$P921*SUMIF(Lists!$E$2:$E$133,'Quarterly Information'!$O921,Exchange_Value)+AA921*$R921*SUMIF(Lists!$E$2:$E$133,'Quarterly Information'!$Q921,Exchange_Value)+AA921*$T921*SUMIF(Lists!$E$2:$E$133,'Quarterly Information'!$S921,Exchange_Value))/1000,AA921*SUMIF(Lists!$E$2:$E$133,$I921,Exchange_Value)/1000),1)</f>
        <v>0</v>
      </c>
      <c r="CE921" s="218">
        <f>ROUND(IF($I921="Other HFC Blend",(AB921*$L921*SUMIF(Lists!$E$2:$E$133,'Quarterly Information'!$K921,Exchange_Value)+AB921*$N921*SUMIF(Lists!$E$2:$E$133,'Quarterly Information'!$M921,Exchange_Value)+AB921*$P921*SUMIF(Lists!$E$2:$E$133,'Quarterly Information'!$O921,Exchange_Value)+AB921*$R921*SUMIF(Lists!$E$2:$E$133,'Quarterly Information'!$Q921,Exchange_Value)+AB921*$T921*SUMIF(Lists!$E$2:$E$133,'Quarterly Information'!$S921,Exchange_Value))/1000,AB921*SUMIF(Lists!$E$2:$E$133,$I921,Exchange_Value)/1000),1)</f>
        <v>0</v>
      </c>
      <c r="CF921" s="218">
        <f>ROUND(IF($I921="Other HFC Blend",(AC921*$L921*SUMIF(Lists!$E$2:$E$133,'Quarterly Information'!$K921,Exchange_Value)+AC921*$N921*SUMIF(Lists!$E$2:$E$133,'Quarterly Information'!$M921,Exchange_Value)+AC921*$P921*SUMIF(Lists!$E$2:$E$133,'Quarterly Information'!$O921,Exchange_Value)+AC921*$R921*SUMIF(Lists!$E$2:$E$133,'Quarterly Information'!$Q921,Exchange_Value)+AC921*$T921*SUMIF(Lists!$E$2:$E$133,'Quarterly Information'!$S921,Exchange_Value))/1000,AC921*SUMIF(Lists!$E$2:$E$133,$I921,Exchange_Value)/1000),1)</f>
        <v>0</v>
      </c>
      <c r="CG921" s="218">
        <f>ROUND(IF($I921="Other HFC Blend",(AD921*$L921*SUMIF(Lists!$E$2:$E$133,'Quarterly Information'!$K921,Exchange_Value)+AD921*$N921*SUMIF(Lists!$E$2:$E$133,'Quarterly Information'!$M921,Exchange_Value)+AD921*$P921*SUMIF(Lists!$E$2:$E$133,'Quarterly Information'!$O921,Exchange_Value)+AD921*$R921*SUMIF(Lists!$E$2:$E$133,'Quarterly Information'!$Q921,Exchange_Value)+AD921*$T921*SUMIF(Lists!$E$2:$E$133,'Quarterly Information'!$S921,Exchange_Value))/1000,AD921*SUMIF(Lists!$E$2:$E$133,$I921,Exchange_Value)/1000),1)</f>
        <v>0</v>
      </c>
      <c r="CH921" s="218">
        <f>ROUND(IF($I921="Other HFC Blend",(AE921*$L921*SUMIF(Lists!$E$2:$E$133,'Quarterly Information'!$K921,Exchange_Value)+AE921*$N921*SUMIF(Lists!$E$2:$E$133,'Quarterly Information'!$M921,Exchange_Value)+AE921*$P921*SUMIF(Lists!$E$2:$E$133,'Quarterly Information'!$O921,Exchange_Value)+AE921*$R921*SUMIF(Lists!$E$2:$E$133,'Quarterly Information'!$Q921,Exchange_Value)+AE921*$T921*SUMIF(Lists!$E$2:$E$133,'Quarterly Information'!$S921,Exchange_Value))/1000,AE921*SUMIF(Lists!$E$2:$E$133,$I921,Exchange_Value)/1000),1)</f>
        <v>0</v>
      </c>
      <c r="CI921" s="218">
        <f>ROUND(IF($I921="Other HFC Blend",(AF921*$L921*SUMIF(Lists!$E$2:$E$133,'Quarterly Information'!$K921,Exchange_Value)+AF921*$N921*SUMIF(Lists!$E$2:$E$133,'Quarterly Information'!$M921,Exchange_Value)+AF921*$P921*SUMIF(Lists!$E$2:$E$133,'Quarterly Information'!$O921,Exchange_Value)+AF921*$R921*SUMIF(Lists!$E$2:$E$133,'Quarterly Information'!$Q921,Exchange_Value)+AF921*$T921*SUMIF(Lists!$E$2:$E$133,'Quarterly Information'!$S921,Exchange_Value))/1000,AF921*SUMIF(Lists!$E$2:$E$133,$I921,Exchange_Value)/1000),1)</f>
        <v>0</v>
      </c>
    </row>
    <row r="922" spans="1:87" ht="14" x14ac:dyDescent="0.25">
      <c r="A922" s="39">
        <v>880</v>
      </c>
      <c r="B922" s="90" t="str">
        <f t="shared" si="600"/>
        <v/>
      </c>
      <c r="C922" s="159"/>
      <c r="D922" s="91"/>
      <c r="E922" s="174"/>
      <c r="F922" s="92"/>
      <c r="G922" s="93"/>
      <c r="H922" s="94"/>
      <c r="I922" s="92"/>
      <c r="J922" s="200"/>
      <c r="K922" s="210"/>
      <c r="L922" s="95"/>
      <c r="M922" s="92"/>
      <c r="N922" s="95"/>
      <c r="O922" s="92"/>
      <c r="P922" s="95"/>
      <c r="Q922" s="128"/>
      <c r="R922" s="95"/>
      <c r="S922" s="128"/>
      <c r="T922" s="211"/>
      <c r="U922" s="203"/>
      <c r="V922" s="92"/>
      <c r="W922" s="96"/>
      <c r="X922" s="92"/>
      <c r="Y922" s="220"/>
      <c r="Z922" s="226"/>
      <c r="AA922" s="165"/>
      <c r="AB922" s="165"/>
      <c r="AC922" s="165"/>
      <c r="AD922" s="165"/>
      <c r="AE922" s="165"/>
      <c r="AF922" s="168"/>
      <c r="AG922"/>
      <c r="AH922" s="107">
        <f t="shared" si="602"/>
        <v>0</v>
      </c>
      <c r="AI922" s="107">
        <f t="shared" si="603"/>
        <v>0</v>
      </c>
      <c r="AJ922" s="107">
        <f t="shared" si="604"/>
        <v>0</v>
      </c>
      <c r="AK922" s="107">
        <f t="shared" si="605"/>
        <v>0</v>
      </c>
      <c r="AL922" s="107">
        <f t="shared" si="606"/>
        <v>0</v>
      </c>
      <c r="AM922" s="107">
        <f t="shared" si="601"/>
        <v>0</v>
      </c>
      <c r="AO922" s="161" t="e">
        <f t="shared" si="607"/>
        <v>#DIV/0!</v>
      </c>
      <c r="AP922" s="161" t="e">
        <f t="shared" si="608"/>
        <v>#DIV/0!</v>
      </c>
      <c r="AQ922" s="161" t="e">
        <f t="shared" si="609"/>
        <v>#DIV/0!</v>
      </c>
      <c r="AR922" s="161" t="e">
        <f t="shared" si="610"/>
        <v>#DIV/0!</v>
      </c>
      <c r="AS922" s="161" t="e">
        <f t="shared" si="611"/>
        <v>#DIV/0!</v>
      </c>
      <c r="AT922" s="107">
        <f t="shared" si="612"/>
        <v>0</v>
      </c>
      <c r="AU922" s="161" t="e">
        <f t="shared" si="613"/>
        <v>#DIV/0!</v>
      </c>
      <c r="AV922" s="161" t="e">
        <f t="shared" si="614"/>
        <v>#DIV/0!</v>
      </c>
      <c r="AW922" s="161" t="e">
        <f t="shared" si="615"/>
        <v>#DIV/0!</v>
      </c>
      <c r="AX922" s="161" t="e">
        <f t="shared" si="616"/>
        <v>#DIV/0!</v>
      </c>
      <c r="AY922" s="161" t="e">
        <f t="shared" si="617"/>
        <v>#DIV/0!</v>
      </c>
      <c r="AZ922" s="107">
        <f t="shared" si="618"/>
        <v>0</v>
      </c>
      <c r="BA922" s="161" t="e">
        <f t="shared" si="619"/>
        <v>#DIV/0!</v>
      </c>
      <c r="BB922" s="161" t="e">
        <f t="shared" si="620"/>
        <v>#DIV/0!</v>
      </c>
      <c r="BC922" s="161" t="e">
        <f t="shared" si="621"/>
        <v>#DIV/0!</v>
      </c>
      <c r="BD922" s="161" t="e">
        <f t="shared" si="622"/>
        <v>#DIV/0!</v>
      </c>
      <c r="BE922" s="161" t="e">
        <f t="shared" si="623"/>
        <v>#DIV/0!</v>
      </c>
      <c r="BF922" s="107">
        <f t="shared" si="624"/>
        <v>0</v>
      </c>
      <c r="BG922" s="161" t="e">
        <f t="shared" si="625"/>
        <v>#DIV/0!</v>
      </c>
      <c r="BH922" s="161" t="e">
        <f t="shared" si="626"/>
        <v>#DIV/0!</v>
      </c>
      <c r="BI922" s="161" t="e">
        <f t="shared" si="627"/>
        <v>#DIV/0!</v>
      </c>
      <c r="BJ922" s="161" t="e">
        <f t="shared" si="628"/>
        <v>#DIV/0!</v>
      </c>
      <c r="BK922" s="161" t="e">
        <f t="shared" si="629"/>
        <v>#DIV/0!</v>
      </c>
      <c r="BL922" s="107">
        <f t="shared" si="630"/>
        <v>0</v>
      </c>
      <c r="BM922" s="161" t="e">
        <f t="shared" si="631"/>
        <v>#DIV/0!</v>
      </c>
      <c r="BN922" s="161" t="e">
        <f t="shared" si="632"/>
        <v>#DIV/0!</v>
      </c>
      <c r="BO922" s="161" t="e">
        <f t="shared" si="633"/>
        <v>#DIV/0!</v>
      </c>
      <c r="BP922" s="161" t="e">
        <f t="shared" si="634"/>
        <v>#DIV/0!</v>
      </c>
      <c r="BQ922" s="161" t="e">
        <f t="shared" si="635"/>
        <v>#DIV/0!</v>
      </c>
      <c r="BR922" s="107">
        <f t="shared" si="636"/>
        <v>0</v>
      </c>
      <c r="BS922" s="161" t="e">
        <f t="shared" si="637"/>
        <v>#DIV/0!</v>
      </c>
      <c r="BT922" s="161" t="e">
        <f t="shared" si="638"/>
        <v>#DIV/0!</v>
      </c>
      <c r="BU922" s="161" t="e">
        <f t="shared" si="639"/>
        <v>#DIV/0!</v>
      </c>
      <c r="BV922" s="161" t="e">
        <f t="shared" si="640"/>
        <v>#DIV/0!</v>
      </c>
      <c r="BW922" s="161" t="e">
        <f t="shared" si="641"/>
        <v>#DIV/0!</v>
      </c>
      <c r="BX922" s="107">
        <f t="shared" si="642"/>
        <v>0</v>
      </c>
      <c r="BZ922" s="40" t="e">
        <f>VLOOKUP(I922,Lists!$D$2:$D$19,1,FALSE)</f>
        <v>#N/A</v>
      </c>
      <c r="CA922" s="40" t="e">
        <f>VLOOKUP($I922,Blends!$B$2:$B$115,1,FALSE)</f>
        <v>#N/A</v>
      </c>
      <c r="CC922" s="218">
        <f>ROUND(IF($I922="Other HFC Blend",(Z922*$L922*SUMIF(Lists!$E$2:$E$133,'Quarterly Information'!$K922,Exchange_Value)+Z922*$N922*SUMIF(Lists!$E$2:$E$133,'Quarterly Information'!$M922,Exchange_Value)+Z922*$P922*SUMIF(Lists!$E$2:$E$133,'Quarterly Information'!$O922,Exchange_Value)+Z922*$R922*SUMIF(Lists!$E$2:$E$133,'Quarterly Information'!$Q922,Exchange_Value)+Z922*$T922*SUMIF(Lists!$E$2:$E$133,'Quarterly Information'!$S922,Exchange_Value))/1000,Z922*SUMIF(Lists!$E$2:$E$133,$I922,Exchange_Value)/1000),1)</f>
        <v>0</v>
      </c>
      <c r="CD922" s="218">
        <f>ROUND(IF($I922="Other HFC Blend",(AA922*$L922*SUMIF(Lists!$E$2:$E$133,'Quarterly Information'!$K922,Exchange_Value)+AA922*$N922*SUMIF(Lists!$E$2:$E$133,'Quarterly Information'!$M922,Exchange_Value)+AA922*$P922*SUMIF(Lists!$E$2:$E$133,'Quarterly Information'!$O922,Exchange_Value)+AA922*$R922*SUMIF(Lists!$E$2:$E$133,'Quarterly Information'!$Q922,Exchange_Value)+AA922*$T922*SUMIF(Lists!$E$2:$E$133,'Quarterly Information'!$S922,Exchange_Value))/1000,AA922*SUMIF(Lists!$E$2:$E$133,$I922,Exchange_Value)/1000),1)</f>
        <v>0</v>
      </c>
      <c r="CE922" s="218">
        <f>ROUND(IF($I922="Other HFC Blend",(AB922*$L922*SUMIF(Lists!$E$2:$E$133,'Quarterly Information'!$K922,Exchange_Value)+AB922*$N922*SUMIF(Lists!$E$2:$E$133,'Quarterly Information'!$M922,Exchange_Value)+AB922*$P922*SUMIF(Lists!$E$2:$E$133,'Quarterly Information'!$O922,Exchange_Value)+AB922*$R922*SUMIF(Lists!$E$2:$E$133,'Quarterly Information'!$Q922,Exchange_Value)+AB922*$T922*SUMIF(Lists!$E$2:$E$133,'Quarterly Information'!$S922,Exchange_Value))/1000,AB922*SUMIF(Lists!$E$2:$E$133,$I922,Exchange_Value)/1000),1)</f>
        <v>0</v>
      </c>
      <c r="CF922" s="218">
        <f>ROUND(IF($I922="Other HFC Blend",(AC922*$L922*SUMIF(Lists!$E$2:$E$133,'Quarterly Information'!$K922,Exchange_Value)+AC922*$N922*SUMIF(Lists!$E$2:$E$133,'Quarterly Information'!$M922,Exchange_Value)+AC922*$P922*SUMIF(Lists!$E$2:$E$133,'Quarterly Information'!$O922,Exchange_Value)+AC922*$R922*SUMIF(Lists!$E$2:$E$133,'Quarterly Information'!$Q922,Exchange_Value)+AC922*$T922*SUMIF(Lists!$E$2:$E$133,'Quarterly Information'!$S922,Exchange_Value))/1000,AC922*SUMIF(Lists!$E$2:$E$133,$I922,Exchange_Value)/1000),1)</f>
        <v>0</v>
      </c>
      <c r="CG922" s="218">
        <f>ROUND(IF($I922="Other HFC Blend",(AD922*$L922*SUMIF(Lists!$E$2:$E$133,'Quarterly Information'!$K922,Exchange_Value)+AD922*$N922*SUMIF(Lists!$E$2:$E$133,'Quarterly Information'!$M922,Exchange_Value)+AD922*$P922*SUMIF(Lists!$E$2:$E$133,'Quarterly Information'!$O922,Exchange_Value)+AD922*$R922*SUMIF(Lists!$E$2:$E$133,'Quarterly Information'!$Q922,Exchange_Value)+AD922*$T922*SUMIF(Lists!$E$2:$E$133,'Quarterly Information'!$S922,Exchange_Value))/1000,AD922*SUMIF(Lists!$E$2:$E$133,$I922,Exchange_Value)/1000),1)</f>
        <v>0</v>
      </c>
      <c r="CH922" s="218">
        <f>ROUND(IF($I922="Other HFC Blend",(AE922*$L922*SUMIF(Lists!$E$2:$E$133,'Quarterly Information'!$K922,Exchange_Value)+AE922*$N922*SUMIF(Lists!$E$2:$E$133,'Quarterly Information'!$M922,Exchange_Value)+AE922*$P922*SUMIF(Lists!$E$2:$E$133,'Quarterly Information'!$O922,Exchange_Value)+AE922*$R922*SUMIF(Lists!$E$2:$E$133,'Quarterly Information'!$Q922,Exchange_Value)+AE922*$T922*SUMIF(Lists!$E$2:$E$133,'Quarterly Information'!$S922,Exchange_Value))/1000,AE922*SUMIF(Lists!$E$2:$E$133,$I922,Exchange_Value)/1000),1)</f>
        <v>0</v>
      </c>
      <c r="CI922" s="218">
        <f>ROUND(IF($I922="Other HFC Blend",(AF922*$L922*SUMIF(Lists!$E$2:$E$133,'Quarterly Information'!$K922,Exchange_Value)+AF922*$N922*SUMIF(Lists!$E$2:$E$133,'Quarterly Information'!$M922,Exchange_Value)+AF922*$P922*SUMIF(Lists!$E$2:$E$133,'Quarterly Information'!$O922,Exchange_Value)+AF922*$R922*SUMIF(Lists!$E$2:$E$133,'Quarterly Information'!$Q922,Exchange_Value)+AF922*$T922*SUMIF(Lists!$E$2:$E$133,'Quarterly Information'!$S922,Exchange_Value))/1000,AF922*SUMIF(Lists!$E$2:$E$133,$I922,Exchange_Value)/1000),1)</f>
        <v>0</v>
      </c>
    </row>
    <row r="923" spans="1:87" ht="14" x14ac:dyDescent="0.25">
      <c r="A923" s="39">
        <v>881</v>
      </c>
      <c r="B923" s="90" t="str">
        <f t="shared" si="600"/>
        <v/>
      </c>
      <c r="C923" s="159"/>
      <c r="D923" s="91"/>
      <c r="E923" s="174"/>
      <c r="F923" s="92"/>
      <c r="G923" s="93"/>
      <c r="H923" s="94"/>
      <c r="I923" s="92"/>
      <c r="J923" s="200"/>
      <c r="K923" s="210"/>
      <c r="L923" s="95"/>
      <c r="M923" s="92"/>
      <c r="N923" s="95"/>
      <c r="O923" s="92"/>
      <c r="P923" s="95"/>
      <c r="Q923" s="128"/>
      <c r="R923" s="95"/>
      <c r="S923" s="128"/>
      <c r="T923" s="211"/>
      <c r="U923" s="203"/>
      <c r="V923" s="92"/>
      <c r="W923" s="96"/>
      <c r="X923" s="92"/>
      <c r="Y923" s="220"/>
      <c r="Z923" s="226"/>
      <c r="AA923" s="165"/>
      <c r="AB923" s="165"/>
      <c r="AC923" s="165"/>
      <c r="AD923" s="165"/>
      <c r="AE923" s="165"/>
      <c r="AF923" s="168"/>
      <c r="AG923"/>
      <c r="AH923" s="107">
        <f t="shared" si="602"/>
        <v>0</v>
      </c>
      <c r="AI923" s="107">
        <f t="shared" si="603"/>
        <v>0</v>
      </c>
      <c r="AJ923" s="107">
        <f t="shared" si="604"/>
        <v>0</v>
      </c>
      <c r="AK923" s="107">
        <f t="shared" si="605"/>
        <v>0</v>
      </c>
      <c r="AL923" s="107">
        <f t="shared" si="606"/>
        <v>0</v>
      </c>
      <c r="AM923" s="107">
        <f t="shared" si="601"/>
        <v>0</v>
      </c>
      <c r="AO923" s="161" t="e">
        <f t="shared" si="607"/>
        <v>#DIV/0!</v>
      </c>
      <c r="AP923" s="161" t="e">
        <f t="shared" si="608"/>
        <v>#DIV/0!</v>
      </c>
      <c r="AQ923" s="161" t="e">
        <f t="shared" si="609"/>
        <v>#DIV/0!</v>
      </c>
      <c r="AR923" s="161" t="e">
        <f t="shared" si="610"/>
        <v>#DIV/0!</v>
      </c>
      <c r="AS923" s="161" t="e">
        <f t="shared" si="611"/>
        <v>#DIV/0!</v>
      </c>
      <c r="AT923" s="107">
        <f t="shared" si="612"/>
        <v>0</v>
      </c>
      <c r="AU923" s="161" t="e">
        <f t="shared" si="613"/>
        <v>#DIV/0!</v>
      </c>
      <c r="AV923" s="161" t="e">
        <f t="shared" si="614"/>
        <v>#DIV/0!</v>
      </c>
      <c r="AW923" s="161" t="e">
        <f t="shared" si="615"/>
        <v>#DIV/0!</v>
      </c>
      <c r="AX923" s="161" t="e">
        <f t="shared" si="616"/>
        <v>#DIV/0!</v>
      </c>
      <c r="AY923" s="161" t="e">
        <f t="shared" si="617"/>
        <v>#DIV/0!</v>
      </c>
      <c r="AZ923" s="107">
        <f t="shared" si="618"/>
        <v>0</v>
      </c>
      <c r="BA923" s="161" t="e">
        <f t="shared" si="619"/>
        <v>#DIV/0!</v>
      </c>
      <c r="BB923" s="161" t="e">
        <f t="shared" si="620"/>
        <v>#DIV/0!</v>
      </c>
      <c r="BC923" s="161" t="e">
        <f t="shared" si="621"/>
        <v>#DIV/0!</v>
      </c>
      <c r="BD923" s="161" t="e">
        <f t="shared" si="622"/>
        <v>#DIV/0!</v>
      </c>
      <c r="BE923" s="161" t="e">
        <f t="shared" si="623"/>
        <v>#DIV/0!</v>
      </c>
      <c r="BF923" s="107">
        <f t="shared" si="624"/>
        <v>0</v>
      </c>
      <c r="BG923" s="161" t="e">
        <f t="shared" si="625"/>
        <v>#DIV/0!</v>
      </c>
      <c r="BH923" s="161" t="e">
        <f t="shared" si="626"/>
        <v>#DIV/0!</v>
      </c>
      <c r="BI923" s="161" t="e">
        <f t="shared" si="627"/>
        <v>#DIV/0!</v>
      </c>
      <c r="BJ923" s="161" t="e">
        <f t="shared" si="628"/>
        <v>#DIV/0!</v>
      </c>
      <c r="BK923" s="161" t="e">
        <f t="shared" si="629"/>
        <v>#DIV/0!</v>
      </c>
      <c r="BL923" s="107">
        <f t="shared" si="630"/>
        <v>0</v>
      </c>
      <c r="BM923" s="161" t="e">
        <f t="shared" si="631"/>
        <v>#DIV/0!</v>
      </c>
      <c r="BN923" s="161" t="e">
        <f t="shared" si="632"/>
        <v>#DIV/0!</v>
      </c>
      <c r="BO923" s="161" t="e">
        <f t="shared" si="633"/>
        <v>#DIV/0!</v>
      </c>
      <c r="BP923" s="161" t="e">
        <f t="shared" si="634"/>
        <v>#DIV/0!</v>
      </c>
      <c r="BQ923" s="161" t="e">
        <f t="shared" si="635"/>
        <v>#DIV/0!</v>
      </c>
      <c r="BR923" s="107">
        <f t="shared" si="636"/>
        <v>0</v>
      </c>
      <c r="BS923" s="161" t="e">
        <f t="shared" si="637"/>
        <v>#DIV/0!</v>
      </c>
      <c r="BT923" s="161" t="e">
        <f t="shared" si="638"/>
        <v>#DIV/0!</v>
      </c>
      <c r="BU923" s="161" t="e">
        <f t="shared" si="639"/>
        <v>#DIV/0!</v>
      </c>
      <c r="BV923" s="161" t="e">
        <f t="shared" si="640"/>
        <v>#DIV/0!</v>
      </c>
      <c r="BW923" s="161" t="e">
        <f t="shared" si="641"/>
        <v>#DIV/0!</v>
      </c>
      <c r="BX923" s="107">
        <f t="shared" si="642"/>
        <v>0</v>
      </c>
      <c r="BZ923" s="40" t="e">
        <f>VLOOKUP(I923,Lists!$D$2:$D$19,1,FALSE)</f>
        <v>#N/A</v>
      </c>
      <c r="CA923" s="40" t="e">
        <f>VLOOKUP($I923,Blends!$B$2:$B$115,1,FALSE)</f>
        <v>#N/A</v>
      </c>
      <c r="CC923" s="218">
        <f>ROUND(IF($I923="Other HFC Blend",(Z923*$L923*SUMIF(Lists!$E$2:$E$133,'Quarterly Information'!$K923,Exchange_Value)+Z923*$N923*SUMIF(Lists!$E$2:$E$133,'Quarterly Information'!$M923,Exchange_Value)+Z923*$P923*SUMIF(Lists!$E$2:$E$133,'Quarterly Information'!$O923,Exchange_Value)+Z923*$R923*SUMIF(Lists!$E$2:$E$133,'Quarterly Information'!$Q923,Exchange_Value)+Z923*$T923*SUMIF(Lists!$E$2:$E$133,'Quarterly Information'!$S923,Exchange_Value))/1000,Z923*SUMIF(Lists!$E$2:$E$133,$I923,Exchange_Value)/1000),1)</f>
        <v>0</v>
      </c>
      <c r="CD923" s="218">
        <f>ROUND(IF($I923="Other HFC Blend",(AA923*$L923*SUMIF(Lists!$E$2:$E$133,'Quarterly Information'!$K923,Exchange_Value)+AA923*$N923*SUMIF(Lists!$E$2:$E$133,'Quarterly Information'!$M923,Exchange_Value)+AA923*$P923*SUMIF(Lists!$E$2:$E$133,'Quarterly Information'!$O923,Exchange_Value)+AA923*$R923*SUMIF(Lists!$E$2:$E$133,'Quarterly Information'!$Q923,Exchange_Value)+AA923*$T923*SUMIF(Lists!$E$2:$E$133,'Quarterly Information'!$S923,Exchange_Value))/1000,AA923*SUMIF(Lists!$E$2:$E$133,$I923,Exchange_Value)/1000),1)</f>
        <v>0</v>
      </c>
      <c r="CE923" s="218">
        <f>ROUND(IF($I923="Other HFC Blend",(AB923*$L923*SUMIF(Lists!$E$2:$E$133,'Quarterly Information'!$K923,Exchange_Value)+AB923*$N923*SUMIF(Lists!$E$2:$E$133,'Quarterly Information'!$M923,Exchange_Value)+AB923*$P923*SUMIF(Lists!$E$2:$E$133,'Quarterly Information'!$O923,Exchange_Value)+AB923*$R923*SUMIF(Lists!$E$2:$E$133,'Quarterly Information'!$Q923,Exchange_Value)+AB923*$T923*SUMIF(Lists!$E$2:$E$133,'Quarterly Information'!$S923,Exchange_Value))/1000,AB923*SUMIF(Lists!$E$2:$E$133,$I923,Exchange_Value)/1000),1)</f>
        <v>0</v>
      </c>
      <c r="CF923" s="218">
        <f>ROUND(IF($I923="Other HFC Blend",(AC923*$L923*SUMIF(Lists!$E$2:$E$133,'Quarterly Information'!$K923,Exchange_Value)+AC923*$N923*SUMIF(Lists!$E$2:$E$133,'Quarterly Information'!$M923,Exchange_Value)+AC923*$P923*SUMIF(Lists!$E$2:$E$133,'Quarterly Information'!$O923,Exchange_Value)+AC923*$R923*SUMIF(Lists!$E$2:$E$133,'Quarterly Information'!$Q923,Exchange_Value)+AC923*$T923*SUMIF(Lists!$E$2:$E$133,'Quarterly Information'!$S923,Exchange_Value))/1000,AC923*SUMIF(Lists!$E$2:$E$133,$I923,Exchange_Value)/1000),1)</f>
        <v>0</v>
      </c>
      <c r="CG923" s="218">
        <f>ROUND(IF($I923="Other HFC Blend",(AD923*$L923*SUMIF(Lists!$E$2:$E$133,'Quarterly Information'!$K923,Exchange_Value)+AD923*$N923*SUMIF(Lists!$E$2:$E$133,'Quarterly Information'!$M923,Exchange_Value)+AD923*$P923*SUMIF(Lists!$E$2:$E$133,'Quarterly Information'!$O923,Exchange_Value)+AD923*$R923*SUMIF(Lists!$E$2:$E$133,'Quarterly Information'!$Q923,Exchange_Value)+AD923*$T923*SUMIF(Lists!$E$2:$E$133,'Quarterly Information'!$S923,Exchange_Value))/1000,AD923*SUMIF(Lists!$E$2:$E$133,$I923,Exchange_Value)/1000),1)</f>
        <v>0</v>
      </c>
      <c r="CH923" s="218">
        <f>ROUND(IF($I923="Other HFC Blend",(AE923*$L923*SUMIF(Lists!$E$2:$E$133,'Quarterly Information'!$K923,Exchange_Value)+AE923*$N923*SUMIF(Lists!$E$2:$E$133,'Quarterly Information'!$M923,Exchange_Value)+AE923*$P923*SUMIF(Lists!$E$2:$E$133,'Quarterly Information'!$O923,Exchange_Value)+AE923*$R923*SUMIF(Lists!$E$2:$E$133,'Quarterly Information'!$Q923,Exchange_Value)+AE923*$T923*SUMIF(Lists!$E$2:$E$133,'Quarterly Information'!$S923,Exchange_Value))/1000,AE923*SUMIF(Lists!$E$2:$E$133,$I923,Exchange_Value)/1000),1)</f>
        <v>0</v>
      </c>
      <c r="CI923" s="218">
        <f>ROUND(IF($I923="Other HFC Blend",(AF923*$L923*SUMIF(Lists!$E$2:$E$133,'Quarterly Information'!$K923,Exchange_Value)+AF923*$N923*SUMIF(Lists!$E$2:$E$133,'Quarterly Information'!$M923,Exchange_Value)+AF923*$P923*SUMIF(Lists!$E$2:$E$133,'Quarterly Information'!$O923,Exchange_Value)+AF923*$R923*SUMIF(Lists!$E$2:$E$133,'Quarterly Information'!$Q923,Exchange_Value)+AF923*$T923*SUMIF(Lists!$E$2:$E$133,'Quarterly Information'!$S923,Exchange_Value))/1000,AF923*SUMIF(Lists!$E$2:$E$133,$I923,Exchange_Value)/1000),1)</f>
        <v>0</v>
      </c>
    </row>
    <row r="924" spans="1:87" ht="14" x14ac:dyDescent="0.25">
      <c r="A924" s="39">
        <v>882</v>
      </c>
      <c r="B924" s="90" t="str">
        <f t="shared" si="600"/>
        <v/>
      </c>
      <c r="C924" s="159"/>
      <c r="D924" s="91"/>
      <c r="E924" s="174"/>
      <c r="F924" s="92"/>
      <c r="G924" s="93"/>
      <c r="H924" s="94"/>
      <c r="I924" s="92"/>
      <c r="J924" s="200"/>
      <c r="K924" s="210"/>
      <c r="L924" s="95"/>
      <c r="M924" s="92"/>
      <c r="N924" s="95"/>
      <c r="O924" s="92"/>
      <c r="P924" s="95"/>
      <c r="Q924" s="128"/>
      <c r="R924" s="95"/>
      <c r="S924" s="128"/>
      <c r="T924" s="211"/>
      <c r="U924" s="203"/>
      <c r="V924" s="92"/>
      <c r="W924" s="96"/>
      <c r="X924" s="92"/>
      <c r="Y924" s="220"/>
      <c r="Z924" s="226"/>
      <c r="AA924" s="165"/>
      <c r="AB924" s="165"/>
      <c r="AC924" s="165"/>
      <c r="AD924" s="165"/>
      <c r="AE924" s="165"/>
      <c r="AF924" s="168"/>
      <c r="AG924"/>
      <c r="AH924" s="107">
        <f t="shared" si="602"/>
        <v>0</v>
      </c>
      <c r="AI924" s="107">
        <f t="shared" si="603"/>
        <v>0</v>
      </c>
      <c r="AJ924" s="107">
        <f t="shared" si="604"/>
        <v>0</v>
      </c>
      <c r="AK924" s="107">
        <f t="shared" si="605"/>
        <v>0</v>
      </c>
      <c r="AL924" s="107">
        <f t="shared" si="606"/>
        <v>0</v>
      </c>
      <c r="AM924" s="107">
        <f t="shared" si="601"/>
        <v>0</v>
      </c>
      <c r="AO924" s="161" t="e">
        <f t="shared" si="607"/>
        <v>#DIV/0!</v>
      </c>
      <c r="AP924" s="161" t="e">
        <f t="shared" si="608"/>
        <v>#DIV/0!</v>
      </c>
      <c r="AQ924" s="161" t="e">
        <f t="shared" si="609"/>
        <v>#DIV/0!</v>
      </c>
      <c r="AR924" s="161" t="e">
        <f t="shared" si="610"/>
        <v>#DIV/0!</v>
      </c>
      <c r="AS924" s="161" t="e">
        <f t="shared" si="611"/>
        <v>#DIV/0!</v>
      </c>
      <c r="AT924" s="107">
        <f t="shared" si="612"/>
        <v>0</v>
      </c>
      <c r="AU924" s="161" t="e">
        <f t="shared" si="613"/>
        <v>#DIV/0!</v>
      </c>
      <c r="AV924" s="161" t="e">
        <f t="shared" si="614"/>
        <v>#DIV/0!</v>
      </c>
      <c r="AW924" s="161" t="e">
        <f t="shared" si="615"/>
        <v>#DIV/0!</v>
      </c>
      <c r="AX924" s="161" t="e">
        <f t="shared" si="616"/>
        <v>#DIV/0!</v>
      </c>
      <c r="AY924" s="161" t="e">
        <f t="shared" si="617"/>
        <v>#DIV/0!</v>
      </c>
      <c r="AZ924" s="107">
        <f t="shared" si="618"/>
        <v>0</v>
      </c>
      <c r="BA924" s="161" t="e">
        <f t="shared" si="619"/>
        <v>#DIV/0!</v>
      </c>
      <c r="BB924" s="161" t="e">
        <f t="shared" si="620"/>
        <v>#DIV/0!</v>
      </c>
      <c r="BC924" s="161" t="e">
        <f t="shared" si="621"/>
        <v>#DIV/0!</v>
      </c>
      <c r="BD924" s="161" t="e">
        <f t="shared" si="622"/>
        <v>#DIV/0!</v>
      </c>
      <c r="BE924" s="161" t="e">
        <f t="shared" si="623"/>
        <v>#DIV/0!</v>
      </c>
      <c r="BF924" s="107">
        <f t="shared" si="624"/>
        <v>0</v>
      </c>
      <c r="BG924" s="161" t="e">
        <f t="shared" si="625"/>
        <v>#DIV/0!</v>
      </c>
      <c r="BH924" s="161" t="e">
        <f t="shared" si="626"/>
        <v>#DIV/0!</v>
      </c>
      <c r="BI924" s="161" t="e">
        <f t="shared" si="627"/>
        <v>#DIV/0!</v>
      </c>
      <c r="BJ924" s="161" t="e">
        <f t="shared" si="628"/>
        <v>#DIV/0!</v>
      </c>
      <c r="BK924" s="161" t="e">
        <f t="shared" si="629"/>
        <v>#DIV/0!</v>
      </c>
      <c r="BL924" s="107">
        <f t="shared" si="630"/>
        <v>0</v>
      </c>
      <c r="BM924" s="161" t="e">
        <f t="shared" si="631"/>
        <v>#DIV/0!</v>
      </c>
      <c r="BN924" s="161" t="e">
        <f t="shared" si="632"/>
        <v>#DIV/0!</v>
      </c>
      <c r="BO924" s="161" t="e">
        <f t="shared" si="633"/>
        <v>#DIV/0!</v>
      </c>
      <c r="BP924" s="161" t="e">
        <f t="shared" si="634"/>
        <v>#DIV/0!</v>
      </c>
      <c r="BQ924" s="161" t="e">
        <f t="shared" si="635"/>
        <v>#DIV/0!</v>
      </c>
      <c r="BR924" s="107">
        <f t="shared" si="636"/>
        <v>0</v>
      </c>
      <c r="BS924" s="161" t="e">
        <f t="shared" si="637"/>
        <v>#DIV/0!</v>
      </c>
      <c r="BT924" s="161" t="e">
        <f t="shared" si="638"/>
        <v>#DIV/0!</v>
      </c>
      <c r="BU924" s="161" t="e">
        <f t="shared" si="639"/>
        <v>#DIV/0!</v>
      </c>
      <c r="BV924" s="161" t="e">
        <f t="shared" si="640"/>
        <v>#DIV/0!</v>
      </c>
      <c r="BW924" s="161" t="e">
        <f t="shared" si="641"/>
        <v>#DIV/0!</v>
      </c>
      <c r="BX924" s="107">
        <f t="shared" si="642"/>
        <v>0</v>
      </c>
      <c r="BZ924" s="40" t="e">
        <f>VLOOKUP(I924,Lists!$D$2:$D$19,1,FALSE)</f>
        <v>#N/A</v>
      </c>
      <c r="CA924" s="40" t="e">
        <f>VLOOKUP($I924,Blends!$B$2:$B$115,1,FALSE)</f>
        <v>#N/A</v>
      </c>
      <c r="CC924" s="218">
        <f>ROUND(IF($I924="Other HFC Blend",(Z924*$L924*SUMIF(Lists!$E$2:$E$133,'Quarterly Information'!$K924,Exchange_Value)+Z924*$N924*SUMIF(Lists!$E$2:$E$133,'Quarterly Information'!$M924,Exchange_Value)+Z924*$P924*SUMIF(Lists!$E$2:$E$133,'Quarterly Information'!$O924,Exchange_Value)+Z924*$R924*SUMIF(Lists!$E$2:$E$133,'Quarterly Information'!$Q924,Exchange_Value)+Z924*$T924*SUMIF(Lists!$E$2:$E$133,'Quarterly Information'!$S924,Exchange_Value))/1000,Z924*SUMIF(Lists!$E$2:$E$133,$I924,Exchange_Value)/1000),1)</f>
        <v>0</v>
      </c>
      <c r="CD924" s="218">
        <f>ROUND(IF($I924="Other HFC Blend",(AA924*$L924*SUMIF(Lists!$E$2:$E$133,'Quarterly Information'!$K924,Exchange_Value)+AA924*$N924*SUMIF(Lists!$E$2:$E$133,'Quarterly Information'!$M924,Exchange_Value)+AA924*$P924*SUMIF(Lists!$E$2:$E$133,'Quarterly Information'!$O924,Exchange_Value)+AA924*$R924*SUMIF(Lists!$E$2:$E$133,'Quarterly Information'!$Q924,Exchange_Value)+AA924*$T924*SUMIF(Lists!$E$2:$E$133,'Quarterly Information'!$S924,Exchange_Value))/1000,AA924*SUMIF(Lists!$E$2:$E$133,$I924,Exchange_Value)/1000),1)</f>
        <v>0</v>
      </c>
      <c r="CE924" s="218">
        <f>ROUND(IF($I924="Other HFC Blend",(AB924*$L924*SUMIF(Lists!$E$2:$E$133,'Quarterly Information'!$K924,Exchange_Value)+AB924*$N924*SUMIF(Lists!$E$2:$E$133,'Quarterly Information'!$M924,Exchange_Value)+AB924*$P924*SUMIF(Lists!$E$2:$E$133,'Quarterly Information'!$O924,Exchange_Value)+AB924*$R924*SUMIF(Lists!$E$2:$E$133,'Quarterly Information'!$Q924,Exchange_Value)+AB924*$T924*SUMIF(Lists!$E$2:$E$133,'Quarterly Information'!$S924,Exchange_Value))/1000,AB924*SUMIF(Lists!$E$2:$E$133,$I924,Exchange_Value)/1000),1)</f>
        <v>0</v>
      </c>
      <c r="CF924" s="218">
        <f>ROUND(IF($I924="Other HFC Blend",(AC924*$L924*SUMIF(Lists!$E$2:$E$133,'Quarterly Information'!$K924,Exchange_Value)+AC924*$N924*SUMIF(Lists!$E$2:$E$133,'Quarterly Information'!$M924,Exchange_Value)+AC924*$P924*SUMIF(Lists!$E$2:$E$133,'Quarterly Information'!$O924,Exchange_Value)+AC924*$R924*SUMIF(Lists!$E$2:$E$133,'Quarterly Information'!$Q924,Exchange_Value)+AC924*$T924*SUMIF(Lists!$E$2:$E$133,'Quarterly Information'!$S924,Exchange_Value))/1000,AC924*SUMIF(Lists!$E$2:$E$133,$I924,Exchange_Value)/1000),1)</f>
        <v>0</v>
      </c>
      <c r="CG924" s="218">
        <f>ROUND(IF($I924="Other HFC Blend",(AD924*$L924*SUMIF(Lists!$E$2:$E$133,'Quarterly Information'!$K924,Exchange_Value)+AD924*$N924*SUMIF(Lists!$E$2:$E$133,'Quarterly Information'!$M924,Exchange_Value)+AD924*$P924*SUMIF(Lists!$E$2:$E$133,'Quarterly Information'!$O924,Exchange_Value)+AD924*$R924*SUMIF(Lists!$E$2:$E$133,'Quarterly Information'!$Q924,Exchange_Value)+AD924*$T924*SUMIF(Lists!$E$2:$E$133,'Quarterly Information'!$S924,Exchange_Value))/1000,AD924*SUMIF(Lists!$E$2:$E$133,$I924,Exchange_Value)/1000),1)</f>
        <v>0</v>
      </c>
      <c r="CH924" s="218">
        <f>ROUND(IF($I924="Other HFC Blend",(AE924*$L924*SUMIF(Lists!$E$2:$E$133,'Quarterly Information'!$K924,Exchange_Value)+AE924*$N924*SUMIF(Lists!$E$2:$E$133,'Quarterly Information'!$M924,Exchange_Value)+AE924*$P924*SUMIF(Lists!$E$2:$E$133,'Quarterly Information'!$O924,Exchange_Value)+AE924*$R924*SUMIF(Lists!$E$2:$E$133,'Quarterly Information'!$Q924,Exchange_Value)+AE924*$T924*SUMIF(Lists!$E$2:$E$133,'Quarterly Information'!$S924,Exchange_Value))/1000,AE924*SUMIF(Lists!$E$2:$E$133,$I924,Exchange_Value)/1000),1)</f>
        <v>0</v>
      </c>
      <c r="CI924" s="218">
        <f>ROUND(IF($I924="Other HFC Blend",(AF924*$L924*SUMIF(Lists!$E$2:$E$133,'Quarterly Information'!$K924,Exchange_Value)+AF924*$N924*SUMIF(Lists!$E$2:$E$133,'Quarterly Information'!$M924,Exchange_Value)+AF924*$P924*SUMIF(Lists!$E$2:$E$133,'Quarterly Information'!$O924,Exchange_Value)+AF924*$R924*SUMIF(Lists!$E$2:$E$133,'Quarterly Information'!$Q924,Exchange_Value)+AF924*$T924*SUMIF(Lists!$E$2:$E$133,'Quarterly Information'!$S924,Exchange_Value))/1000,AF924*SUMIF(Lists!$E$2:$E$133,$I924,Exchange_Value)/1000),1)</f>
        <v>0</v>
      </c>
    </row>
    <row r="925" spans="1:87" ht="14" x14ac:dyDescent="0.25">
      <c r="A925" s="39">
        <v>883</v>
      </c>
      <c r="B925" s="90" t="str">
        <f t="shared" si="600"/>
        <v/>
      </c>
      <c r="C925" s="159"/>
      <c r="D925" s="91"/>
      <c r="E925" s="174"/>
      <c r="F925" s="92"/>
      <c r="G925" s="93"/>
      <c r="H925" s="94"/>
      <c r="I925" s="92"/>
      <c r="J925" s="200"/>
      <c r="K925" s="210"/>
      <c r="L925" s="95"/>
      <c r="M925" s="92"/>
      <c r="N925" s="95"/>
      <c r="O925" s="92"/>
      <c r="P925" s="95"/>
      <c r="Q925" s="128"/>
      <c r="R925" s="95"/>
      <c r="S925" s="128"/>
      <c r="T925" s="211"/>
      <c r="U925" s="203"/>
      <c r="V925" s="92"/>
      <c r="W925" s="96"/>
      <c r="X925" s="92"/>
      <c r="Y925" s="220"/>
      <c r="Z925" s="226"/>
      <c r="AA925" s="165"/>
      <c r="AB925" s="165"/>
      <c r="AC925" s="165"/>
      <c r="AD925" s="165"/>
      <c r="AE925" s="165"/>
      <c r="AF925" s="168"/>
      <c r="AG925"/>
      <c r="AH925" s="107">
        <f t="shared" si="602"/>
        <v>0</v>
      </c>
      <c r="AI925" s="107">
        <f t="shared" si="603"/>
        <v>0</v>
      </c>
      <c r="AJ925" s="107">
        <f t="shared" si="604"/>
        <v>0</v>
      </c>
      <c r="AK925" s="107">
        <f t="shared" si="605"/>
        <v>0</v>
      </c>
      <c r="AL925" s="107">
        <f t="shared" si="606"/>
        <v>0</v>
      </c>
      <c r="AM925" s="107">
        <f t="shared" si="601"/>
        <v>0</v>
      </c>
      <c r="AO925" s="161" t="e">
        <f t="shared" si="607"/>
        <v>#DIV/0!</v>
      </c>
      <c r="AP925" s="161" t="e">
        <f t="shared" si="608"/>
        <v>#DIV/0!</v>
      </c>
      <c r="AQ925" s="161" t="e">
        <f t="shared" si="609"/>
        <v>#DIV/0!</v>
      </c>
      <c r="AR925" s="161" t="e">
        <f t="shared" si="610"/>
        <v>#DIV/0!</v>
      </c>
      <c r="AS925" s="161" t="e">
        <f t="shared" si="611"/>
        <v>#DIV/0!</v>
      </c>
      <c r="AT925" s="107">
        <f t="shared" si="612"/>
        <v>0</v>
      </c>
      <c r="AU925" s="161" t="e">
        <f t="shared" si="613"/>
        <v>#DIV/0!</v>
      </c>
      <c r="AV925" s="161" t="e">
        <f t="shared" si="614"/>
        <v>#DIV/0!</v>
      </c>
      <c r="AW925" s="161" t="e">
        <f t="shared" si="615"/>
        <v>#DIV/0!</v>
      </c>
      <c r="AX925" s="161" t="e">
        <f t="shared" si="616"/>
        <v>#DIV/0!</v>
      </c>
      <c r="AY925" s="161" t="e">
        <f t="shared" si="617"/>
        <v>#DIV/0!</v>
      </c>
      <c r="AZ925" s="107">
        <f t="shared" si="618"/>
        <v>0</v>
      </c>
      <c r="BA925" s="161" t="e">
        <f t="shared" si="619"/>
        <v>#DIV/0!</v>
      </c>
      <c r="BB925" s="161" t="e">
        <f t="shared" si="620"/>
        <v>#DIV/0!</v>
      </c>
      <c r="BC925" s="161" t="e">
        <f t="shared" si="621"/>
        <v>#DIV/0!</v>
      </c>
      <c r="BD925" s="161" t="e">
        <f t="shared" si="622"/>
        <v>#DIV/0!</v>
      </c>
      <c r="BE925" s="161" t="e">
        <f t="shared" si="623"/>
        <v>#DIV/0!</v>
      </c>
      <c r="BF925" s="107">
        <f t="shared" si="624"/>
        <v>0</v>
      </c>
      <c r="BG925" s="161" t="e">
        <f t="shared" si="625"/>
        <v>#DIV/0!</v>
      </c>
      <c r="BH925" s="161" t="e">
        <f t="shared" si="626"/>
        <v>#DIV/0!</v>
      </c>
      <c r="BI925" s="161" t="e">
        <f t="shared" si="627"/>
        <v>#DIV/0!</v>
      </c>
      <c r="BJ925" s="161" t="e">
        <f t="shared" si="628"/>
        <v>#DIV/0!</v>
      </c>
      <c r="BK925" s="161" t="e">
        <f t="shared" si="629"/>
        <v>#DIV/0!</v>
      </c>
      <c r="BL925" s="107">
        <f t="shared" si="630"/>
        <v>0</v>
      </c>
      <c r="BM925" s="161" t="e">
        <f t="shared" si="631"/>
        <v>#DIV/0!</v>
      </c>
      <c r="BN925" s="161" t="e">
        <f t="shared" si="632"/>
        <v>#DIV/0!</v>
      </c>
      <c r="BO925" s="161" t="e">
        <f t="shared" si="633"/>
        <v>#DIV/0!</v>
      </c>
      <c r="BP925" s="161" t="e">
        <f t="shared" si="634"/>
        <v>#DIV/0!</v>
      </c>
      <c r="BQ925" s="161" t="e">
        <f t="shared" si="635"/>
        <v>#DIV/0!</v>
      </c>
      <c r="BR925" s="107">
        <f t="shared" si="636"/>
        <v>0</v>
      </c>
      <c r="BS925" s="161" t="e">
        <f t="shared" si="637"/>
        <v>#DIV/0!</v>
      </c>
      <c r="BT925" s="161" t="e">
        <f t="shared" si="638"/>
        <v>#DIV/0!</v>
      </c>
      <c r="BU925" s="161" t="e">
        <f t="shared" si="639"/>
        <v>#DIV/0!</v>
      </c>
      <c r="BV925" s="161" t="e">
        <f t="shared" si="640"/>
        <v>#DIV/0!</v>
      </c>
      <c r="BW925" s="161" t="e">
        <f t="shared" si="641"/>
        <v>#DIV/0!</v>
      </c>
      <c r="BX925" s="107">
        <f t="shared" si="642"/>
        <v>0</v>
      </c>
      <c r="BZ925" s="40" t="e">
        <f>VLOOKUP(I925,Lists!$D$2:$D$19,1,FALSE)</f>
        <v>#N/A</v>
      </c>
      <c r="CA925" s="40" t="e">
        <f>VLOOKUP($I925,Blends!$B$2:$B$115,1,FALSE)</f>
        <v>#N/A</v>
      </c>
      <c r="CC925" s="218">
        <f>ROUND(IF($I925="Other HFC Blend",(Z925*$L925*SUMIF(Lists!$E$2:$E$133,'Quarterly Information'!$K925,Exchange_Value)+Z925*$N925*SUMIF(Lists!$E$2:$E$133,'Quarterly Information'!$M925,Exchange_Value)+Z925*$P925*SUMIF(Lists!$E$2:$E$133,'Quarterly Information'!$O925,Exchange_Value)+Z925*$R925*SUMIF(Lists!$E$2:$E$133,'Quarterly Information'!$Q925,Exchange_Value)+Z925*$T925*SUMIF(Lists!$E$2:$E$133,'Quarterly Information'!$S925,Exchange_Value))/1000,Z925*SUMIF(Lists!$E$2:$E$133,$I925,Exchange_Value)/1000),1)</f>
        <v>0</v>
      </c>
      <c r="CD925" s="218">
        <f>ROUND(IF($I925="Other HFC Blend",(AA925*$L925*SUMIF(Lists!$E$2:$E$133,'Quarterly Information'!$K925,Exchange_Value)+AA925*$N925*SUMIF(Lists!$E$2:$E$133,'Quarterly Information'!$M925,Exchange_Value)+AA925*$P925*SUMIF(Lists!$E$2:$E$133,'Quarterly Information'!$O925,Exchange_Value)+AA925*$R925*SUMIF(Lists!$E$2:$E$133,'Quarterly Information'!$Q925,Exchange_Value)+AA925*$T925*SUMIF(Lists!$E$2:$E$133,'Quarterly Information'!$S925,Exchange_Value))/1000,AA925*SUMIF(Lists!$E$2:$E$133,$I925,Exchange_Value)/1000),1)</f>
        <v>0</v>
      </c>
      <c r="CE925" s="218">
        <f>ROUND(IF($I925="Other HFC Blend",(AB925*$L925*SUMIF(Lists!$E$2:$E$133,'Quarterly Information'!$K925,Exchange_Value)+AB925*$N925*SUMIF(Lists!$E$2:$E$133,'Quarterly Information'!$M925,Exchange_Value)+AB925*$P925*SUMIF(Lists!$E$2:$E$133,'Quarterly Information'!$O925,Exchange_Value)+AB925*$R925*SUMIF(Lists!$E$2:$E$133,'Quarterly Information'!$Q925,Exchange_Value)+AB925*$T925*SUMIF(Lists!$E$2:$E$133,'Quarterly Information'!$S925,Exchange_Value))/1000,AB925*SUMIF(Lists!$E$2:$E$133,$I925,Exchange_Value)/1000),1)</f>
        <v>0</v>
      </c>
      <c r="CF925" s="218">
        <f>ROUND(IF($I925="Other HFC Blend",(AC925*$L925*SUMIF(Lists!$E$2:$E$133,'Quarterly Information'!$K925,Exchange_Value)+AC925*$N925*SUMIF(Lists!$E$2:$E$133,'Quarterly Information'!$M925,Exchange_Value)+AC925*$P925*SUMIF(Lists!$E$2:$E$133,'Quarterly Information'!$O925,Exchange_Value)+AC925*$R925*SUMIF(Lists!$E$2:$E$133,'Quarterly Information'!$Q925,Exchange_Value)+AC925*$T925*SUMIF(Lists!$E$2:$E$133,'Quarterly Information'!$S925,Exchange_Value))/1000,AC925*SUMIF(Lists!$E$2:$E$133,$I925,Exchange_Value)/1000),1)</f>
        <v>0</v>
      </c>
      <c r="CG925" s="218">
        <f>ROUND(IF($I925="Other HFC Blend",(AD925*$L925*SUMIF(Lists!$E$2:$E$133,'Quarterly Information'!$K925,Exchange_Value)+AD925*$N925*SUMIF(Lists!$E$2:$E$133,'Quarterly Information'!$M925,Exchange_Value)+AD925*$P925*SUMIF(Lists!$E$2:$E$133,'Quarterly Information'!$O925,Exchange_Value)+AD925*$R925*SUMIF(Lists!$E$2:$E$133,'Quarterly Information'!$Q925,Exchange_Value)+AD925*$T925*SUMIF(Lists!$E$2:$E$133,'Quarterly Information'!$S925,Exchange_Value))/1000,AD925*SUMIF(Lists!$E$2:$E$133,$I925,Exchange_Value)/1000),1)</f>
        <v>0</v>
      </c>
      <c r="CH925" s="218">
        <f>ROUND(IF($I925="Other HFC Blend",(AE925*$L925*SUMIF(Lists!$E$2:$E$133,'Quarterly Information'!$K925,Exchange_Value)+AE925*$N925*SUMIF(Lists!$E$2:$E$133,'Quarterly Information'!$M925,Exchange_Value)+AE925*$P925*SUMIF(Lists!$E$2:$E$133,'Quarterly Information'!$O925,Exchange_Value)+AE925*$R925*SUMIF(Lists!$E$2:$E$133,'Quarterly Information'!$Q925,Exchange_Value)+AE925*$T925*SUMIF(Lists!$E$2:$E$133,'Quarterly Information'!$S925,Exchange_Value))/1000,AE925*SUMIF(Lists!$E$2:$E$133,$I925,Exchange_Value)/1000),1)</f>
        <v>0</v>
      </c>
      <c r="CI925" s="218">
        <f>ROUND(IF($I925="Other HFC Blend",(AF925*$L925*SUMIF(Lists!$E$2:$E$133,'Quarterly Information'!$K925,Exchange_Value)+AF925*$N925*SUMIF(Lists!$E$2:$E$133,'Quarterly Information'!$M925,Exchange_Value)+AF925*$P925*SUMIF(Lists!$E$2:$E$133,'Quarterly Information'!$O925,Exchange_Value)+AF925*$R925*SUMIF(Lists!$E$2:$E$133,'Quarterly Information'!$Q925,Exchange_Value)+AF925*$T925*SUMIF(Lists!$E$2:$E$133,'Quarterly Information'!$S925,Exchange_Value))/1000,AF925*SUMIF(Lists!$E$2:$E$133,$I925,Exchange_Value)/1000),1)</f>
        <v>0</v>
      </c>
    </row>
    <row r="926" spans="1:87" ht="14" x14ac:dyDescent="0.25">
      <c r="A926" s="39">
        <v>884</v>
      </c>
      <c r="B926" s="90" t="str">
        <f t="shared" si="600"/>
        <v/>
      </c>
      <c r="C926" s="159"/>
      <c r="D926" s="91"/>
      <c r="E926" s="174"/>
      <c r="F926" s="92"/>
      <c r="G926" s="93"/>
      <c r="H926" s="94"/>
      <c r="I926" s="92"/>
      <c r="J926" s="200"/>
      <c r="K926" s="210"/>
      <c r="L926" s="95"/>
      <c r="M926" s="92"/>
      <c r="N926" s="95"/>
      <c r="O926" s="92"/>
      <c r="P926" s="95"/>
      <c r="Q926" s="128"/>
      <c r="R926" s="95"/>
      <c r="S926" s="128"/>
      <c r="T926" s="211"/>
      <c r="U926" s="203"/>
      <c r="V926" s="92"/>
      <c r="W926" s="96"/>
      <c r="X926" s="92"/>
      <c r="Y926" s="220"/>
      <c r="Z926" s="226"/>
      <c r="AA926" s="165"/>
      <c r="AB926" s="165"/>
      <c r="AC926" s="165"/>
      <c r="AD926" s="165"/>
      <c r="AE926" s="165"/>
      <c r="AF926" s="168"/>
      <c r="AG926"/>
      <c r="AH926" s="107">
        <f t="shared" si="602"/>
        <v>0</v>
      </c>
      <c r="AI926" s="107">
        <f t="shared" si="603"/>
        <v>0</v>
      </c>
      <c r="AJ926" s="107">
        <f t="shared" si="604"/>
        <v>0</v>
      </c>
      <c r="AK926" s="107">
        <f t="shared" si="605"/>
        <v>0</v>
      </c>
      <c r="AL926" s="107">
        <f t="shared" si="606"/>
        <v>0</v>
      </c>
      <c r="AM926" s="107">
        <f t="shared" si="601"/>
        <v>0</v>
      </c>
      <c r="AO926" s="161" t="e">
        <f t="shared" si="607"/>
        <v>#DIV/0!</v>
      </c>
      <c r="AP926" s="161" t="e">
        <f t="shared" si="608"/>
        <v>#DIV/0!</v>
      </c>
      <c r="AQ926" s="161" t="e">
        <f t="shared" si="609"/>
        <v>#DIV/0!</v>
      </c>
      <c r="AR926" s="161" t="e">
        <f t="shared" si="610"/>
        <v>#DIV/0!</v>
      </c>
      <c r="AS926" s="161" t="e">
        <f t="shared" si="611"/>
        <v>#DIV/0!</v>
      </c>
      <c r="AT926" s="107">
        <f t="shared" si="612"/>
        <v>0</v>
      </c>
      <c r="AU926" s="161" t="e">
        <f t="shared" si="613"/>
        <v>#DIV/0!</v>
      </c>
      <c r="AV926" s="161" t="e">
        <f t="shared" si="614"/>
        <v>#DIV/0!</v>
      </c>
      <c r="AW926" s="161" t="e">
        <f t="shared" si="615"/>
        <v>#DIV/0!</v>
      </c>
      <c r="AX926" s="161" t="e">
        <f t="shared" si="616"/>
        <v>#DIV/0!</v>
      </c>
      <c r="AY926" s="161" t="e">
        <f t="shared" si="617"/>
        <v>#DIV/0!</v>
      </c>
      <c r="AZ926" s="107">
        <f t="shared" si="618"/>
        <v>0</v>
      </c>
      <c r="BA926" s="161" t="e">
        <f t="shared" si="619"/>
        <v>#DIV/0!</v>
      </c>
      <c r="BB926" s="161" t="e">
        <f t="shared" si="620"/>
        <v>#DIV/0!</v>
      </c>
      <c r="BC926" s="161" t="e">
        <f t="shared" si="621"/>
        <v>#DIV/0!</v>
      </c>
      <c r="BD926" s="161" t="e">
        <f t="shared" si="622"/>
        <v>#DIV/0!</v>
      </c>
      <c r="BE926" s="161" t="e">
        <f t="shared" si="623"/>
        <v>#DIV/0!</v>
      </c>
      <c r="BF926" s="107">
        <f t="shared" si="624"/>
        <v>0</v>
      </c>
      <c r="BG926" s="161" t="e">
        <f t="shared" si="625"/>
        <v>#DIV/0!</v>
      </c>
      <c r="BH926" s="161" t="e">
        <f t="shared" si="626"/>
        <v>#DIV/0!</v>
      </c>
      <c r="BI926" s="161" t="e">
        <f t="shared" si="627"/>
        <v>#DIV/0!</v>
      </c>
      <c r="BJ926" s="161" t="e">
        <f t="shared" si="628"/>
        <v>#DIV/0!</v>
      </c>
      <c r="BK926" s="161" t="e">
        <f t="shared" si="629"/>
        <v>#DIV/0!</v>
      </c>
      <c r="BL926" s="107">
        <f t="shared" si="630"/>
        <v>0</v>
      </c>
      <c r="BM926" s="161" t="e">
        <f t="shared" si="631"/>
        <v>#DIV/0!</v>
      </c>
      <c r="BN926" s="161" t="e">
        <f t="shared" si="632"/>
        <v>#DIV/0!</v>
      </c>
      <c r="BO926" s="161" t="e">
        <f t="shared" si="633"/>
        <v>#DIV/0!</v>
      </c>
      <c r="BP926" s="161" t="e">
        <f t="shared" si="634"/>
        <v>#DIV/0!</v>
      </c>
      <c r="BQ926" s="161" t="e">
        <f t="shared" si="635"/>
        <v>#DIV/0!</v>
      </c>
      <c r="BR926" s="107">
        <f t="shared" si="636"/>
        <v>0</v>
      </c>
      <c r="BS926" s="161" t="e">
        <f t="shared" si="637"/>
        <v>#DIV/0!</v>
      </c>
      <c r="BT926" s="161" t="e">
        <f t="shared" si="638"/>
        <v>#DIV/0!</v>
      </c>
      <c r="BU926" s="161" t="e">
        <f t="shared" si="639"/>
        <v>#DIV/0!</v>
      </c>
      <c r="BV926" s="161" t="e">
        <f t="shared" si="640"/>
        <v>#DIV/0!</v>
      </c>
      <c r="BW926" s="161" t="e">
        <f t="shared" si="641"/>
        <v>#DIV/0!</v>
      </c>
      <c r="BX926" s="107">
        <f t="shared" si="642"/>
        <v>0</v>
      </c>
      <c r="BZ926" s="40" t="e">
        <f>VLOOKUP(I926,Lists!$D$2:$D$19,1,FALSE)</f>
        <v>#N/A</v>
      </c>
      <c r="CA926" s="40" t="e">
        <f>VLOOKUP($I926,Blends!$B$2:$B$115,1,FALSE)</f>
        <v>#N/A</v>
      </c>
      <c r="CC926" s="218">
        <f>ROUND(IF($I926="Other HFC Blend",(Z926*$L926*SUMIF(Lists!$E$2:$E$133,'Quarterly Information'!$K926,Exchange_Value)+Z926*$N926*SUMIF(Lists!$E$2:$E$133,'Quarterly Information'!$M926,Exchange_Value)+Z926*$P926*SUMIF(Lists!$E$2:$E$133,'Quarterly Information'!$O926,Exchange_Value)+Z926*$R926*SUMIF(Lists!$E$2:$E$133,'Quarterly Information'!$Q926,Exchange_Value)+Z926*$T926*SUMIF(Lists!$E$2:$E$133,'Quarterly Information'!$S926,Exchange_Value))/1000,Z926*SUMIF(Lists!$E$2:$E$133,$I926,Exchange_Value)/1000),1)</f>
        <v>0</v>
      </c>
      <c r="CD926" s="218">
        <f>ROUND(IF($I926="Other HFC Blend",(AA926*$L926*SUMIF(Lists!$E$2:$E$133,'Quarterly Information'!$K926,Exchange_Value)+AA926*$N926*SUMIF(Lists!$E$2:$E$133,'Quarterly Information'!$M926,Exchange_Value)+AA926*$P926*SUMIF(Lists!$E$2:$E$133,'Quarterly Information'!$O926,Exchange_Value)+AA926*$R926*SUMIF(Lists!$E$2:$E$133,'Quarterly Information'!$Q926,Exchange_Value)+AA926*$T926*SUMIF(Lists!$E$2:$E$133,'Quarterly Information'!$S926,Exchange_Value))/1000,AA926*SUMIF(Lists!$E$2:$E$133,$I926,Exchange_Value)/1000),1)</f>
        <v>0</v>
      </c>
      <c r="CE926" s="218">
        <f>ROUND(IF($I926="Other HFC Blend",(AB926*$L926*SUMIF(Lists!$E$2:$E$133,'Quarterly Information'!$K926,Exchange_Value)+AB926*$N926*SUMIF(Lists!$E$2:$E$133,'Quarterly Information'!$M926,Exchange_Value)+AB926*$P926*SUMIF(Lists!$E$2:$E$133,'Quarterly Information'!$O926,Exchange_Value)+AB926*$R926*SUMIF(Lists!$E$2:$E$133,'Quarterly Information'!$Q926,Exchange_Value)+AB926*$T926*SUMIF(Lists!$E$2:$E$133,'Quarterly Information'!$S926,Exchange_Value))/1000,AB926*SUMIF(Lists!$E$2:$E$133,$I926,Exchange_Value)/1000),1)</f>
        <v>0</v>
      </c>
      <c r="CF926" s="218">
        <f>ROUND(IF($I926="Other HFC Blend",(AC926*$L926*SUMIF(Lists!$E$2:$E$133,'Quarterly Information'!$K926,Exchange_Value)+AC926*$N926*SUMIF(Lists!$E$2:$E$133,'Quarterly Information'!$M926,Exchange_Value)+AC926*$P926*SUMIF(Lists!$E$2:$E$133,'Quarterly Information'!$O926,Exchange_Value)+AC926*$R926*SUMIF(Lists!$E$2:$E$133,'Quarterly Information'!$Q926,Exchange_Value)+AC926*$T926*SUMIF(Lists!$E$2:$E$133,'Quarterly Information'!$S926,Exchange_Value))/1000,AC926*SUMIF(Lists!$E$2:$E$133,$I926,Exchange_Value)/1000),1)</f>
        <v>0</v>
      </c>
      <c r="CG926" s="218">
        <f>ROUND(IF($I926="Other HFC Blend",(AD926*$L926*SUMIF(Lists!$E$2:$E$133,'Quarterly Information'!$K926,Exchange_Value)+AD926*$N926*SUMIF(Lists!$E$2:$E$133,'Quarterly Information'!$M926,Exchange_Value)+AD926*$P926*SUMIF(Lists!$E$2:$E$133,'Quarterly Information'!$O926,Exchange_Value)+AD926*$R926*SUMIF(Lists!$E$2:$E$133,'Quarterly Information'!$Q926,Exchange_Value)+AD926*$T926*SUMIF(Lists!$E$2:$E$133,'Quarterly Information'!$S926,Exchange_Value))/1000,AD926*SUMIF(Lists!$E$2:$E$133,$I926,Exchange_Value)/1000),1)</f>
        <v>0</v>
      </c>
      <c r="CH926" s="218">
        <f>ROUND(IF($I926="Other HFC Blend",(AE926*$L926*SUMIF(Lists!$E$2:$E$133,'Quarterly Information'!$K926,Exchange_Value)+AE926*$N926*SUMIF(Lists!$E$2:$E$133,'Quarterly Information'!$M926,Exchange_Value)+AE926*$P926*SUMIF(Lists!$E$2:$E$133,'Quarterly Information'!$O926,Exchange_Value)+AE926*$R926*SUMIF(Lists!$E$2:$E$133,'Quarterly Information'!$Q926,Exchange_Value)+AE926*$T926*SUMIF(Lists!$E$2:$E$133,'Quarterly Information'!$S926,Exchange_Value))/1000,AE926*SUMIF(Lists!$E$2:$E$133,$I926,Exchange_Value)/1000),1)</f>
        <v>0</v>
      </c>
      <c r="CI926" s="218">
        <f>ROUND(IF($I926="Other HFC Blend",(AF926*$L926*SUMIF(Lists!$E$2:$E$133,'Quarterly Information'!$K926,Exchange_Value)+AF926*$N926*SUMIF(Lists!$E$2:$E$133,'Quarterly Information'!$M926,Exchange_Value)+AF926*$P926*SUMIF(Lists!$E$2:$E$133,'Quarterly Information'!$O926,Exchange_Value)+AF926*$R926*SUMIF(Lists!$E$2:$E$133,'Quarterly Information'!$Q926,Exchange_Value)+AF926*$T926*SUMIF(Lists!$E$2:$E$133,'Quarterly Information'!$S926,Exchange_Value))/1000,AF926*SUMIF(Lists!$E$2:$E$133,$I926,Exchange_Value)/1000),1)</f>
        <v>0</v>
      </c>
    </row>
    <row r="927" spans="1:87" ht="14" x14ac:dyDescent="0.25">
      <c r="A927" s="39">
        <v>885</v>
      </c>
      <c r="B927" s="90" t="str">
        <f t="shared" si="600"/>
        <v/>
      </c>
      <c r="C927" s="159"/>
      <c r="D927" s="91"/>
      <c r="E927" s="174"/>
      <c r="F927" s="92"/>
      <c r="G927" s="93"/>
      <c r="H927" s="94"/>
      <c r="I927" s="92"/>
      <c r="J927" s="200"/>
      <c r="K927" s="210"/>
      <c r="L927" s="95"/>
      <c r="M927" s="92"/>
      <c r="N927" s="95"/>
      <c r="O927" s="92"/>
      <c r="P927" s="95"/>
      <c r="Q927" s="128"/>
      <c r="R927" s="95"/>
      <c r="S927" s="128"/>
      <c r="T927" s="211"/>
      <c r="U927" s="203"/>
      <c r="V927" s="92"/>
      <c r="W927" s="96"/>
      <c r="X927" s="92"/>
      <c r="Y927" s="220"/>
      <c r="Z927" s="226"/>
      <c r="AA927" s="165"/>
      <c r="AB927" s="165"/>
      <c r="AC927" s="165"/>
      <c r="AD927" s="165"/>
      <c r="AE927" s="165"/>
      <c r="AF927" s="168"/>
      <c r="AG927"/>
      <c r="AH927" s="107">
        <f t="shared" si="602"/>
        <v>0</v>
      </c>
      <c r="AI927" s="107">
        <f t="shared" si="603"/>
        <v>0</v>
      </c>
      <c r="AJ927" s="107">
        <f t="shared" si="604"/>
        <v>0</v>
      </c>
      <c r="AK927" s="107">
        <f t="shared" si="605"/>
        <v>0</v>
      </c>
      <c r="AL927" s="107">
        <f t="shared" si="606"/>
        <v>0</v>
      </c>
      <c r="AM927" s="107">
        <f t="shared" si="601"/>
        <v>0</v>
      </c>
      <c r="AO927" s="161" t="e">
        <f t="shared" si="607"/>
        <v>#DIV/0!</v>
      </c>
      <c r="AP927" s="161" t="e">
        <f t="shared" si="608"/>
        <v>#DIV/0!</v>
      </c>
      <c r="AQ927" s="161" t="e">
        <f t="shared" si="609"/>
        <v>#DIV/0!</v>
      </c>
      <c r="AR927" s="161" t="e">
        <f t="shared" si="610"/>
        <v>#DIV/0!</v>
      </c>
      <c r="AS927" s="161" t="e">
        <f t="shared" si="611"/>
        <v>#DIV/0!</v>
      </c>
      <c r="AT927" s="107">
        <f t="shared" si="612"/>
        <v>0</v>
      </c>
      <c r="AU927" s="161" t="e">
        <f t="shared" si="613"/>
        <v>#DIV/0!</v>
      </c>
      <c r="AV927" s="161" t="e">
        <f t="shared" si="614"/>
        <v>#DIV/0!</v>
      </c>
      <c r="AW927" s="161" t="e">
        <f t="shared" si="615"/>
        <v>#DIV/0!</v>
      </c>
      <c r="AX927" s="161" t="e">
        <f t="shared" si="616"/>
        <v>#DIV/0!</v>
      </c>
      <c r="AY927" s="161" t="e">
        <f t="shared" si="617"/>
        <v>#DIV/0!</v>
      </c>
      <c r="AZ927" s="107">
        <f t="shared" si="618"/>
        <v>0</v>
      </c>
      <c r="BA927" s="161" t="e">
        <f t="shared" si="619"/>
        <v>#DIV/0!</v>
      </c>
      <c r="BB927" s="161" t="e">
        <f t="shared" si="620"/>
        <v>#DIV/0!</v>
      </c>
      <c r="BC927" s="161" t="e">
        <f t="shared" si="621"/>
        <v>#DIV/0!</v>
      </c>
      <c r="BD927" s="161" t="e">
        <f t="shared" si="622"/>
        <v>#DIV/0!</v>
      </c>
      <c r="BE927" s="161" t="e">
        <f t="shared" si="623"/>
        <v>#DIV/0!</v>
      </c>
      <c r="BF927" s="107">
        <f t="shared" si="624"/>
        <v>0</v>
      </c>
      <c r="BG927" s="161" t="e">
        <f t="shared" si="625"/>
        <v>#DIV/0!</v>
      </c>
      <c r="BH927" s="161" t="e">
        <f t="shared" si="626"/>
        <v>#DIV/0!</v>
      </c>
      <c r="BI927" s="161" t="e">
        <f t="shared" si="627"/>
        <v>#DIV/0!</v>
      </c>
      <c r="BJ927" s="161" t="e">
        <f t="shared" si="628"/>
        <v>#DIV/0!</v>
      </c>
      <c r="BK927" s="161" t="e">
        <f t="shared" si="629"/>
        <v>#DIV/0!</v>
      </c>
      <c r="BL927" s="107">
        <f t="shared" si="630"/>
        <v>0</v>
      </c>
      <c r="BM927" s="161" t="e">
        <f t="shared" si="631"/>
        <v>#DIV/0!</v>
      </c>
      <c r="BN927" s="161" t="e">
        <f t="shared" si="632"/>
        <v>#DIV/0!</v>
      </c>
      <c r="BO927" s="161" t="e">
        <f t="shared" si="633"/>
        <v>#DIV/0!</v>
      </c>
      <c r="BP927" s="161" t="e">
        <f t="shared" si="634"/>
        <v>#DIV/0!</v>
      </c>
      <c r="BQ927" s="161" t="e">
        <f t="shared" si="635"/>
        <v>#DIV/0!</v>
      </c>
      <c r="BR927" s="107">
        <f t="shared" si="636"/>
        <v>0</v>
      </c>
      <c r="BS927" s="161" t="e">
        <f t="shared" si="637"/>
        <v>#DIV/0!</v>
      </c>
      <c r="BT927" s="161" t="e">
        <f t="shared" si="638"/>
        <v>#DIV/0!</v>
      </c>
      <c r="BU927" s="161" t="e">
        <f t="shared" si="639"/>
        <v>#DIV/0!</v>
      </c>
      <c r="BV927" s="161" t="e">
        <f t="shared" si="640"/>
        <v>#DIV/0!</v>
      </c>
      <c r="BW927" s="161" t="e">
        <f t="shared" si="641"/>
        <v>#DIV/0!</v>
      </c>
      <c r="BX927" s="107">
        <f t="shared" si="642"/>
        <v>0</v>
      </c>
      <c r="BZ927" s="40" t="e">
        <f>VLOOKUP(I927,Lists!$D$2:$D$19,1,FALSE)</f>
        <v>#N/A</v>
      </c>
      <c r="CA927" s="40" t="e">
        <f>VLOOKUP($I927,Blends!$B$2:$B$115,1,FALSE)</f>
        <v>#N/A</v>
      </c>
      <c r="CC927" s="218">
        <f>ROUND(IF($I927="Other HFC Blend",(Z927*$L927*SUMIF(Lists!$E$2:$E$133,'Quarterly Information'!$K927,Exchange_Value)+Z927*$N927*SUMIF(Lists!$E$2:$E$133,'Quarterly Information'!$M927,Exchange_Value)+Z927*$P927*SUMIF(Lists!$E$2:$E$133,'Quarterly Information'!$O927,Exchange_Value)+Z927*$R927*SUMIF(Lists!$E$2:$E$133,'Quarterly Information'!$Q927,Exchange_Value)+Z927*$T927*SUMIF(Lists!$E$2:$E$133,'Quarterly Information'!$S927,Exchange_Value))/1000,Z927*SUMIF(Lists!$E$2:$E$133,$I927,Exchange_Value)/1000),1)</f>
        <v>0</v>
      </c>
      <c r="CD927" s="218">
        <f>ROUND(IF($I927="Other HFC Blend",(AA927*$L927*SUMIF(Lists!$E$2:$E$133,'Quarterly Information'!$K927,Exchange_Value)+AA927*$N927*SUMIF(Lists!$E$2:$E$133,'Quarterly Information'!$M927,Exchange_Value)+AA927*$P927*SUMIF(Lists!$E$2:$E$133,'Quarterly Information'!$O927,Exchange_Value)+AA927*$R927*SUMIF(Lists!$E$2:$E$133,'Quarterly Information'!$Q927,Exchange_Value)+AA927*$T927*SUMIF(Lists!$E$2:$E$133,'Quarterly Information'!$S927,Exchange_Value))/1000,AA927*SUMIF(Lists!$E$2:$E$133,$I927,Exchange_Value)/1000),1)</f>
        <v>0</v>
      </c>
      <c r="CE927" s="218">
        <f>ROUND(IF($I927="Other HFC Blend",(AB927*$L927*SUMIF(Lists!$E$2:$E$133,'Quarterly Information'!$K927,Exchange_Value)+AB927*$N927*SUMIF(Lists!$E$2:$E$133,'Quarterly Information'!$M927,Exchange_Value)+AB927*$P927*SUMIF(Lists!$E$2:$E$133,'Quarterly Information'!$O927,Exchange_Value)+AB927*$R927*SUMIF(Lists!$E$2:$E$133,'Quarterly Information'!$Q927,Exchange_Value)+AB927*$T927*SUMIF(Lists!$E$2:$E$133,'Quarterly Information'!$S927,Exchange_Value))/1000,AB927*SUMIF(Lists!$E$2:$E$133,$I927,Exchange_Value)/1000),1)</f>
        <v>0</v>
      </c>
      <c r="CF927" s="218">
        <f>ROUND(IF($I927="Other HFC Blend",(AC927*$L927*SUMIF(Lists!$E$2:$E$133,'Quarterly Information'!$K927,Exchange_Value)+AC927*$N927*SUMIF(Lists!$E$2:$E$133,'Quarterly Information'!$M927,Exchange_Value)+AC927*$P927*SUMIF(Lists!$E$2:$E$133,'Quarterly Information'!$O927,Exchange_Value)+AC927*$R927*SUMIF(Lists!$E$2:$E$133,'Quarterly Information'!$Q927,Exchange_Value)+AC927*$T927*SUMIF(Lists!$E$2:$E$133,'Quarterly Information'!$S927,Exchange_Value))/1000,AC927*SUMIF(Lists!$E$2:$E$133,$I927,Exchange_Value)/1000),1)</f>
        <v>0</v>
      </c>
      <c r="CG927" s="218">
        <f>ROUND(IF($I927="Other HFC Blend",(AD927*$L927*SUMIF(Lists!$E$2:$E$133,'Quarterly Information'!$K927,Exchange_Value)+AD927*$N927*SUMIF(Lists!$E$2:$E$133,'Quarterly Information'!$M927,Exchange_Value)+AD927*$P927*SUMIF(Lists!$E$2:$E$133,'Quarterly Information'!$O927,Exchange_Value)+AD927*$R927*SUMIF(Lists!$E$2:$E$133,'Quarterly Information'!$Q927,Exchange_Value)+AD927*$T927*SUMIF(Lists!$E$2:$E$133,'Quarterly Information'!$S927,Exchange_Value))/1000,AD927*SUMIF(Lists!$E$2:$E$133,$I927,Exchange_Value)/1000),1)</f>
        <v>0</v>
      </c>
      <c r="CH927" s="218">
        <f>ROUND(IF($I927="Other HFC Blend",(AE927*$L927*SUMIF(Lists!$E$2:$E$133,'Quarterly Information'!$K927,Exchange_Value)+AE927*$N927*SUMIF(Lists!$E$2:$E$133,'Quarterly Information'!$M927,Exchange_Value)+AE927*$P927*SUMIF(Lists!$E$2:$E$133,'Quarterly Information'!$O927,Exchange_Value)+AE927*$R927*SUMIF(Lists!$E$2:$E$133,'Quarterly Information'!$Q927,Exchange_Value)+AE927*$T927*SUMIF(Lists!$E$2:$E$133,'Quarterly Information'!$S927,Exchange_Value))/1000,AE927*SUMIF(Lists!$E$2:$E$133,$I927,Exchange_Value)/1000),1)</f>
        <v>0</v>
      </c>
      <c r="CI927" s="218">
        <f>ROUND(IF($I927="Other HFC Blend",(AF927*$L927*SUMIF(Lists!$E$2:$E$133,'Quarterly Information'!$K927,Exchange_Value)+AF927*$N927*SUMIF(Lists!$E$2:$E$133,'Quarterly Information'!$M927,Exchange_Value)+AF927*$P927*SUMIF(Lists!$E$2:$E$133,'Quarterly Information'!$O927,Exchange_Value)+AF927*$R927*SUMIF(Lists!$E$2:$E$133,'Quarterly Information'!$Q927,Exchange_Value)+AF927*$T927*SUMIF(Lists!$E$2:$E$133,'Quarterly Information'!$S927,Exchange_Value))/1000,AF927*SUMIF(Lists!$E$2:$E$133,$I927,Exchange_Value)/1000),1)</f>
        <v>0</v>
      </c>
    </row>
    <row r="928" spans="1:87" ht="14" x14ac:dyDescent="0.25">
      <c r="A928" s="39">
        <v>886</v>
      </c>
      <c r="B928" s="90" t="str">
        <f t="shared" si="600"/>
        <v/>
      </c>
      <c r="C928" s="159"/>
      <c r="D928" s="91"/>
      <c r="E928" s="174"/>
      <c r="F928" s="92"/>
      <c r="G928" s="93"/>
      <c r="H928" s="94"/>
      <c r="I928" s="92"/>
      <c r="J928" s="200"/>
      <c r="K928" s="210"/>
      <c r="L928" s="95"/>
      <c r="M928" s="92"/>
      <c r="N928" s="95"/>
      <c r="O928" s="92"/>
      <c r="P928" s="95"/>
      <c r="Q928" s="128"/>
      <c r="R928" s="95"/>
      <c r="S928" s="128"/>
      <c r="T928" s="211"/>
      <c r="U928" s="203"/>
      <c r="V928" s="92"/>
      <c r="W928" s="96"/>
      <c r="X928" s="92"/>
      <c r="Y928" s="220"/>
      <c r="Z928" s="226"/>
      <c r="AA928" s="165"/>
      <c r="AB928" s="165"/>
      <c r="AC928" s="165"/>
      <c r="AD928" s="165"/>
      <c r="AE928" s="165"/>
      <c r="AF928" s="168"/>
      <c r="AG928"/>
      <c r="AH928" s="107">
        <f t="shared" si="602"/>
        <v>0</v>
      </c>
      <c r="AI928" s="107">
        <f t="shared" si="603"/>
        <v>0</v>
      </c>
      <c r="AJ928" s="107">
        <f t="shared" si="604"/>
        <v>0</v>
      </c>
      <c r="AK928" s="107">
        <f t="shared" si="605"/>
        <v>0</v>
      </c>
      <c r="AL928" s="107">
        <f t="shared" si="606"/>
        <v>0</v>
      </c>
      <c r="AM928" s="107">
        <f t="shared" si="601"/>
        <v>0</v>
      </c>
      <c r="AO928" s="161" t="e">
        <f t="shared" si="607"/>
        <v>#DIV/0!</v>
      </c>
      <c r="AP928" s="161" t="e">
        <f t="shared" si="608"/>
        <v>#DIV/0!</v>
      </c>
      <c r="AQ928" s="161" t="e">
        <f t="shared" si="609"/>
        <v>#DIV/0!</v>
      </c>
      <c r="AR928" s="161" t="e">
        <f t="shared" si="610"/>
        <v>#DIV/0!</v>
      </c>
      <c r="AS928" s="161" t="e">
        <f t="shared" si="611"/>
        <v>#DIV/0!</v>
      </c>
      <c r="AT928" s="107">
        <f t="shared" si="612"/>
        <v>0</v>
      </c>
      <c r="AU928" s="161" t="e">
        <f t="shared" si="613"/>
        <v>#DIV/0!</v>
      </c>
      <c r="AV928" s="161" t="e">
        <f t="shared" si="614"/>
        <v>#DIV/0!</v>
      </c>
      <c r="AW928" s="161" t="e">
        <f t="shared" si="615"/>
        <v>#DIV/0!</v>
      </c>
      <c r="AX928" s="161" t="e">
        <f t="shared" si="616"/>
        <v>#DIV/0!</v>
      </c>
      <c r="AY928" s="161" t="e">
        <f t="shared" si="617"/>
        <v>#DIV/0!</v>
      </c>
      <c r="AZ928" s="107">
        <f t="shared" si="618"/>
        <v>0</v>
      </c>
      <c r="BA928" s="161" t="e">
        <f t="shared" si="619"/>
        <v>#DIV/0!</v>
      </c>
      <c r="BB928" s="161" t="e">
        <f t="shared" si="620"/>
        <v>#DIV/0!</v>
      </c>
      <c r="BC928" s="161" t="e">
        <f t="shared" si="621"/>
        <v>#DIV/0!</v>
      </c>
      <c r="BD928" s="161" t="e">
        <f t="shared" si="622"/>
        <v>#DIV/0!</v>
      </c>
      <c r="BE928" s="161" t="e">
        <f t="shared" si="623"/>
        <v>#DIV/0!</v>
      </c>
      <c r="BF928" s="107">
        <f t="shared" si="624"/>
        <v>0</v>
      </c>
      <c r="BG928" s="161" t="e">
        <f t="shared" si="625"/>
        <v>#DIV/0!</v>
      </c>
      <c r="BH928" s="161" t="e">
        <f t="shared" si="626"/>
        <v>#DIV/0!</v>
      </c>
      <c r="BI928" s="161" t="e">
        <f t="shared" si="627"/>
        <v>#DIV/0!</v>
      </c>
      <c r="BJ928" s="161" t="e">
        <f t="shared" si="628"/>
        <v>#DIV/0!</v>
      </c>
      <c r="BK928" s="161" t="e">
        <f t="shared" si="629"/>
        <v>#DIV/0!</v>
      </c>
      <c r="BL928" s="107">
        <f t="shared" si="630"/>
        <v>0</v>
      </c>
      <c r="BM928" s="161" t="e">
        <f t="shared" si="631"/>
        <v>#DIV/0!</v>
      </c>
      <c r="BN928" s="161" t="e">
        <f t="shared" si="632"/>
        <v>#DIV/0!</v>
      </c>
      <c r="BO928" s="161" t="e">
        <f t="shared" si="633"/>
        <v>#DIV/0!</v>
      </c>
      <c r="BP928" s="161" t="e">
        <f t="shared" si="634"/>
        <v>#DIV/0!</v>
      </c>
      <c r="BQ928" s="161" t="e">
        <f t="shared" si="635"/>
        <v>#DIV/0!</v>
      </c>
      <c r="BR928" s="107">
        <f t="shared" si="636"/>
        <v>0</v>
      </c>
      <c r="BS928" s="161" t="e">
        <f t="shared" si="637"/>
        <v>#DIV/0!</v>
      </c>
      <c r="BT928" s="161" t="e">
        <f t="shared" si="638"/>
        <v>#DIV/0!</v>
      </c>
      <c r="BU928" s="161" t="e">
        <f t="shared" si="639"/>
        <v>#DIV/0!</v>
      </c>
      <c r="BV928" s="161" t="e">
        <f t="shared" si="640"/>
        <v>#DIV/0!</v>
      </c>
      <c r="BW928" s="161" t="e">
        <f t="shared" si="641"/>
        <v>#DIV/0!</v>
      </c>
      <c r="BX928" s="107">
        <f t="shared" si="642"/>
        <v>0</v>
      </c>
      <c r="BZ928" s="40" t="e">
        <f>VLOOKUP(I928,Lists!$D$2:$D$19,1,FALSE)</f>
        <v>#N/A</v>
      </c>
      <c r="CA928" s="40" t="e">
        <f>VLOOKUP($I928,Blends!$B$2:$B$115,1,FALSE)</f>
        <v>#N/A</v>
      </c>
      <c r="CC928" s="218">
        <f>ROUND(IF($I928="Other HFC Blend",(Z928*$L928*SUMIF(Lists!$E$2:$E$133,'Quarterly Information'!$K928,Exchange_Value)+Z928*$N928*SUMIF(Lists!$E$2:$E$133,'Quarterly Information'!$M928,Exchange_Value)+Z928*$P928*SUMIF(Lists!$E$2:$E$133,'Quarterly Information'!$O928,Exchange_Value)+Z928*$R928*SUMIF(Lists!$E$2:$E$133,'Quarterly Information'!$Q928,Exchange_Value)+Z928*$T928*SUMIF(Lists!$E$2:$E$133,'Quarterly Information'!$S928,Exchange_Value))/1000,Z928*SUMIF(Lists!$E$2:$E$133,$I928,Exchange_Value)/1000),1)</f>
        <v>0</v>
      </c>
      <c r="CD928" s="218">
        <f>ROUND(IF($I928="Other HFC Blend",(AA928*$L928*SUMIF(Lists!$E$2:$E$133,'Quarterly Information'!$K928,Exchange_Value)+AA928*$N928*SUMIF(Lists!$E$2:$E$133,'Quarterly Information'!$M928,Exchange_Value)+AA928*$P928*SUMIF(Lists!$E$2:$E$133,'Quarterly Information'!$O928,Exchange_Value)+AA928*$R928*SUMIF(Lists!$E$2:$E$133,'Quarterly Information'!$Q928,Exchange_Value)+AA928*$T928*SUMIF(Lists!$E$2:$E$133,'Quarterly Information'!$S928,Exchange_Value))/1000,AA928*SUMIF(Lists!$E$2:$E$133,$I928,Exchange_Value)/1000),1)</f>
        <v>0</v>
      </c>
      <c r="CE928" s="218">
        <f>ROUND(IF($I928="Other HFC Blend",(AB928*$L928*SUMIF(Lists!$E$2:$E$133,'Quarterly Information'!$K928,Exchange_Value)+AB928*$N928*SUMIF(Lists!$E$2:$E$133,'Quarterly Information'!$M928,Exchange_Value)+AB928*$P928*SUMIF(Lists!$E$2:$E$133,'Quarterly Information'!$O928,Exchange_Value)+AB928*$R928*SUMIF(Lists!$E$2:$E$133,'Quarterly Information'!$Q928,Exchange_Value)+AB928*$T928*SUMIF(Lists!$E$2:$E$133,'Quarterly Information'!$S928,Exchange_Value))/1000,AB928*SUMIF(Lists!$E$2:$E$133,$I928,Exchange_Value)/1000),1)</f>
        <v>0</v>
      </c>
      <c r="CF928" s="218">
        <f>ROUND(IF($I928="Other HFC Blend",(AC928*$L928*SUMIF(Lists!$E$2:$E$133,'Quarterly Information'!$K928,Exchange_Value)+AC928*$N928*SUMIF(Lists!$E$2:$E$133,'Quarterly Information'!$M928,Exchange_Value)+AC928*$P928*SUMIF(Lists!$E$2:$E$133,'Quarterly Information'!$O928,Exchange_Value)+AC928*$R928*SUMIF(Lists!$E$2:$E$133,'Quarterly Information'!$Q928,Exchange_Value)+AC928*$T928*SUMIF(Lists!$E$2:$E$133,'Quarterly Information'!$S928,Exchange_Value))/1000,AC928*SUMIF(Lists!$E$2:$E$133,$I928,Exchange_Value)/1000),1)</f>
        <v>0</v>
      </c>
      <c r="CG928" s="218">
        <f>ROUND(IF($I928="Other HFC Blend",(AD928*$L928*SUMIF(Lists!$E$2:$E$133,'Quarterly Information'!$K928,Exchange_Value)+AD928*$N928*SUMIF(Lists!$E$2:$E$133,'Quarterly Information'!$M928,Exchange_Value)+AD928*$P928*SUMIF(Lists!$E$2:$E$133,'Quarterly Information'!$O928,Exchange_Value)+AD928*$R928*SUMIF(Lists!$E$2:$E$133,'Quarterly Information'!$Q928,Exchange_Value)+AD928*$T928*SUMIF(Lists!$E$2:$E$133,'Quarterly Information'!$S928,Exchange_Value))/1000,AD928*SUMIF(Lists!$E$2:$E$133,$I928,Exchange_Value)/1000),1)</f>
        <v>0</v>
      </c>
      <c r="CH928" s="218">
        <f>ROUND(IF($I928="Other HFC Blend",(AE928*$L928*SUMIF(Lists!$E$2:$E$133,'Quarterly Information'!$K928,Exchange_Value)+AE928*$N928*SUMIF(Lists!$E$2:$E$133,'Quarterly Information'!$M928,Exchange_Value)+AE928*$P928*SUMIF(Lists!$E$2:$E$133,'Quarterly Information'!$O928,Exchange_Value)+AE928*$R928*SUMIF(Lists!$E$2:$E$133,'Quarterly Information'!$Q928,Exchange_Value)+AE928*$T928*SUMIF(Lists!$E$2:$E$133,'Quarterly Information'!$S928,Exchange_Value))/1000,AE928*SUMIF(Lists!$E$2:$E$133,$I928,Exchange_Value)/1000),1)</f>
        <v>0</v>
      </c>
      <c r="CI928" s="218">
        <f>ROUND(IF($I928="Other HFC Blend",(AF928*$L928*SUMIF(Lists!$E$2:$E$133,'Quarterly Information'!$K928,Exchange_Value)+AF928*$N928*SUMIF(Lists!$E$2:$E$133,'Quarterly Information'!$M928,Exchange_Value)+AF928*$P928*SUMIF(Lists!$E$2:$E$133,'Quarterly Information'!$O928,Exchange_Value)+AF928*$R928*SUMIF(Lists!$E$2:$E$133,'Quarterly Information'!$Q928,Exchange_Value)+AF928*$T928*SUMIF(Lists!$E$2:$E$133,'Quarterly Information'!$S928,Exchange_Value))/1000,AF928*SUMIF(Lists!$E$2:$E$133,$I928,Exchange_Value)/1000),1)</f>
        <v>0</v>
      </c>
    </row>
    <row r="929" spans="1:87" ht="14" x14ac:dyDescent="0.25">
      <c r="A929" s="39">
        <v>887</v>
      </c>
      <c r="B929" s="90" t="str">
        <f t="shared" si="600"/>
        <v/>
      </c>
      <c r="C929" s="159"/>
      <c r="D929" s="91"/>
      <c r="E929" s="174"/>
      <c r="F929" s="92"/>
      <c r="G929" s="93"/>
      <c r="H929" s="94"/>
      <c r="I929" s="92"/>
      <c r="J929" s="200"/>
      <c r="K929" s="210"/>
      <c r="L929" s="95"/>
      <c r="M929" s="92"/>
      <c r="N929" s="95"/>
      <c r="O929" s="92"/>
      <c r="P929" s="95"/>
      <c r="Q929" s="128"/>
      <c r="R929" s="95"/>
      <c r="S929" s="128"/>
      <c r="T929" s="211"/>
      <c r="U929" s="203"/>
      <c r="V929" s="92"/>
      <c r="W929" s="96"/>
      <c r="X929" s="92"/>
      <c r="Y929" s="220"/>
      <c r="Z929" s="226"/>
      <c r="AA929" s="165"/>
      <c r="AB929" s="165"/>
      <c r="AC929" s="165"/>
      <c r="AD929" s="165"/>
      <c r="AE929" s="165"/>
      <c r="AF929" s="168"/>
      <c r="AG929"/>
      <c r="AH929" s="107">
        <f t="shared" si="602"/>
        <v>0</v>
      </c>
      <c r="AI929" s="107">
        <f t="shared" si="603"/>
        <v>0</v>
      </c>
      <c r="AJ929" s="107">
        <f t="shared" si="604"/>
        <v>0</v>
      </c>
      <c r="AK929" s="107">
        <f t="shared" si="605"/>
        <v>0</v>
      </c>
      <c r="AL929" s="107">
        <f t="shared" si="606"/>
        <v>0</v>
      </c>
      <c r="AM929" s="107">
        <f t="shared" si="601"/>
        <v>0</v>
      </c>
      <c r="AO929" s="161" t="e">
        <f t="shared" si="607"/>
        <v>#DIV/0!</v>
      </c>
      <c r="AP929" s="161" t="e">
        <f t="shared" si="608"/>
        <v>#DIV/0!</v>
      </c>
      <c r="AQ929" s="161" t="e">
        <f t="shared" si="609"/>
        <v>#DIV/0!</v>
      </c>
      <c r="AR929" s="161" t="e">
        <f t="shared" si="610"/>
        <v>#DIV/0!</v>
      </c>
      <c r="AS929" s="161" t="e">
        <f t="shared" si="611"/>
        <v>#DIV/0!</v>
      </c>
      <c r="AT929" s="107">
        <f t="shared" si="612"/>
        <v>0</v>
      </c>
      <c r="AU929" s="161" t="e">
        <f t="shared" si="613"/>
        <v>#DIV/0!</v>
      </c>
      <c r="AV929" s="161" t="e">
        <f t="shared" si="614"/>
        <v>#DIV/0!</v>
      </c>
      <c r="AW929" s="161" t="e">
        <f t="shared" si="615"/>
        <v>#DIV/0!</v>
      </c>
      <c r="AX929" s="161" t="e">
        <f t="shared" si="616"/>
        <v>#DIV/0!</v>
      </c>
      <c r="AY929" s="161" t="e">
        <f t="shared" si="617"/>
        <v>#DIV/0!</v>
      </c>
      <c r="AZ929" s="107">
        <f t="shared" si="618"/>
        <v>0</v>
      </c>
      <c r="BA929" s="161" t="e">
        <f t="shared" si="619"/>
        <v>#DIV/0!</v>
      </c>
      <c r="BB929" s="161" t="e">
        <f t="shared" si="620"/>
        <v>#DIV/0!</v>
      </c>
      <c r="BC929" s="161" t="e">
        <f t="shared" si="621"/>
        <v>#DIV/0!</v>
      </c>
      <c r="BD929" s="161" t="e">
        <f t="shared" si="622"/>
        <v>#DIV/0!</v>
      </c>
      <c r="BE929" s="161" t="e">
        <f t="shared" si="623"/>
        <v>#DIV/0!</v>
      </c>
      <c r="BF929" s="107">
        <f t="shared" si="624"/>
        <v>0</v>
      </c>
      <c r="BG929" s="161" t="e">
        <f t="shared" si="625"/>
        <v>#DIV/0!</v>
      </c>
      <c r="BH929" s="161" t="e">
        <f t="shared" si="626"/>
        <v>#DIV/0!</v>
      </c>
      <c r="BI929" s="161" t="e">
        <f t="shared" si="627"/>
        <v>#DIV/0!</v>
      </c>
      <c r="BJ929" s="161" t="e">
        <f t="shared" si="628"/>
        <v>#DIV/0!</v>
      </c>
      <c r="BK929" s="161" t="e">
        <f t="shared" si="629"/>
        <v>#DIV/0!</v>
      </c>
      <c r="BL929" s="107">
        <f t="shared" si="630"/>
        <v>0</v>
      </c>
      <c r="BM929" s="161" t="e">
        <f t="shared" si="631"/>
        <v>#DIV/0!</v>
      </c>
      <c r="BN929" s="161" t="e">
        <f t="shared" si="632"/>
        <v>#DIV/0!</v>
      </c>
      <c r="BO929" s="161" t="e">
        <f t="shared" si="633"/>
        <v>#DIV/0!</v>
      </c>
      <c r="BP929" s="161" t="e">
        <f t="shared" si="634"/>
        <v>#DIV/0!</v>
      </c>
      <c r="BQ929" s="161" t="e">
        <f t="shared" si="635"/>
        <v>#DIV/0!</v>
      </c>
      <c r="BR929" s="107">
        <f t="shared" si="636"/>
        <v>0</v>
      </c>
      <c r="BS929" s="161" t="e">
        <f t="shared" si="637"/>
        <v>#DIV/0!</v>
      </c>
      <c r="BT929" s="161" t="e">
        <f t="shared" si="638"/>
        <v>#DIV/0!</v>
      </c>
      <c r="BU929" s="161" t="e">
        <f t="shared" si="639"/>
        <v>#DIV/0!</v>
      </c>
      <c r="BV929" s="161" t="e">
        <f t="shared" si="640"/>
        <v>#DIV/0!</v>
      </c>
      <c r="BW929" s="161" t="e">
        <f t="shared" si="641"/>
        <v>#DIV/0!</v>
      </c>
      <c r="BX929" s="107">
        <f t="shared" si="642"/>
        <v>0</v>
      </c>
      <c r="BZ929" s="40" t="e">
        <f>VLOOKUP(I929,Lists!$D$2:$D$19,1,FALSE)</f>
        <v>#N/A</v>
      </c>
      <c r="CA929" s="40" t="e">
        <f>VLOOKUP($I929,Blends!$B$2:$B$115,1,FALSE)</f>
        <v>#N/A</v>
      </c>
      <c r="CC929" s="218">
        <f>ROUND(IF($I929="Other HFC Blend",(Z929*$L929*SUMIF(Lists!$E$2:$E$133,'Quarterly Information'!$K929,Exchange_Value)+Z929*$N929*SUMIF(Lists!$E$2:$E$133,'Quarterly Information'!$M929,Exchange_Value)+Z929*$P929*SUMIF(Lists!$E$2:$E$133,'Quarterly Information'!$O929,Exchange_Value)+Z929*$R929*SUMIF(Lists!$E$2:$E$133,'Quarterly Information'!$Q929,Exchange_Value)+Z929*$T929*SUMIF(Lists!$E$2:$E$133,'Quarterly Information'!$S929,Exchange_Value))/1000,Z929*SUMIF(Lists!$E$2:$E$133,$I929,Exchange_Value)/1000),1)</f>
        <v>0</v>
      </c>
      <c r="CD929" s="218">
        <f>ROUND(IF($I929="Other HFC Blend",(AA929*$L929*SUMIF(Lists!$E$2:$E$133,'Quarterly Information'!$K929,Exchange_Value)+AA929*$N929*SUMIF(Lists!$E$2:$E$133,'Quarterly Information'!$M929,Exchange_Value)+AA929*$P929*SUMIF(Lists!$E$2:$E$133,'Quarterly Information'!$O929,Exchange_Value)+AA929*$R929*SUMIF(Lists!$E$2:$E$133,'Quarterly Information'!$Q929,Exchange_Value)+AA929*$T929*SUMIF(Lists!$E$2:$E$133,'Quarterly Information'!$S929,Exchange_Value))/1000,AA929*SUMIF(Lists!$E$2:$E$133,$I929,Exchange_Value)/1000),1)</f>
        <v>0</v>
      </c>
      <c r="CE929" s="218">
        <f>ROUND(IF($I929="Other HFC Blend",(AB929*$L929*SUMIF(Lists!$E$2:$E$133,'Quarterly Information'!$K929,Exchange_Value)+AB929*$N929*SUMIF(Lists!$E$2:$E$133,'Quarterly Information'!$M929,Exchange_Value)+AB929*$P929*SUMIF(Lists!$E$2:$E$133,'Quarterly Information'!$O929,Exchange_Value)+AB929*$R929*SUMIF(Lists!$E$2:$E$133,'Quarterly Information'!$Q929,Exchange_Value)+AB929*$T929*SUMIF(Lists!$E$2:$E$133,'Quarterly Information'!$S929,Exchange_Value))/1000,AB929*SUMIF(Lists!$E$2:$E$133,$I929,Exchange_Value)/1000),1)</f>
        <v>0</v>
      </c>
      <c r="CF929" s="218">
        <f>ROUND(IF($I929="Other HFC Blend",(AC929*$L929*SUMIF(Lists!$E$2:$E$133,'Quarterly Information'!$K929,Exchange_Value)+AC929*$N929*SUMIF(Lists!$E$2:$E$133,'Quarterly Information'!$M929,Exchange_Value)+AC929*$P929*SUMIF(Lists!$E$2:$E$133,'Quarterly Information'!$O929,Exchange_Value)+AC929*$R929*SUMIF(Lists!$E$2:$E$133,'Quarterly Information'!$Q929,Exchange_Value)+AC929*$T929*SUMIF(Lists!$E$2:$E$133,'Quarterly Information'!$S929,Exchange_Value))/1000,AC929*SUMIF(Lists!$E$2:$E$133,$I929,Exchange_Value)/1000),1)</f>
        <v>0</v>
      </c>
      <c r="CG929" s="218">
        <f>ROUND(IF($I929="Other HFC Blend",(AD929*$L929*SUMIF(Lists!$E$2:$E$133,'Quarterly Information'!$K929,Exchange_Value)+AD929*$N929*SUMIF(Lists!$E$2:$E$133,'Quarterly Information'!$M929,Exchange_Value)+AD929*$P929*SUMIF(Lists!$E$2:$E$133,'Quarterly Information'!$O929,Exchange_Value)+AD929*$R929*SUMIF(Lists!$E$2:$E$133,'Quarterly Information'!$Q929,Exchange_Value)+AD929*$T929*SUMIF(Lists!$E$2:$E$133,'Quarterly Information'!$S929,Exchange_Value))/1000,AD929*SUMIF(Lists!$E$2:$E$133,$I929,Exchange_Value)/1000),1)</f>
        <v>0</v>
      </c>
      <c r="CH929" s="218">
        <f>ROUND(IF($I929="Other HFC Blend",(AE929*$L929*SUMIF(Lists!$E$2:$E$133,'Quarterly Information'!$K929,Exchange_Value)+AE929*$N929*SUMIF(Lists!$E$2:$E$133,'Quarterly Information'!$M929,Exchange_Value)+AE929*$P929*SUMIF(Lists!$E$2:$E$133,'Quarterly Information'!$O929,Exchange_Value)+AE929*$R929*SUMIF(Lists!$E$2:$E$133,'Quarterly Information'!$Q929,Exchange_Value)+AE929*$T929*SUMIF(Lists!$E$2:$E$133,'Quarterly Information'!$S929,Exchange_Value))/1000,AE929*SUMIF(Lists!$E$2:$E$133,$I929,Exchange_Value)/1000),1)</f>
        <v>0</v>
      </c>
      <c r="CI929" s="218">
        <f>ROUND(IF($I929="Other HFC Blend",(AF929*$L929*SUMIF(Lists!$E$2:$E$133,'Quarterly Information'!$K929,Exchange_Value)+AF929*$N929*SUMIF(Lists!$E$2:$E$133,'Quarterly Information'!$M929,Exchange_Value)+AF929*$P929*SUMIF(Lists!$E$2:$E$133,'Quarterly Information'!$O929,Exchange_Value)+AF929*$R929*SUMIF(Lists!$E$2:$E$133,'Quarterly Information'!$Q929,Exchange_Value)+AF929*$T929*SUMIF(Lists!$E$2:$E$133,'Quarterly Information'!$S929,Exchange_Value))/1000,AF929*SUMIF(Lists!$E$2:$E$133,$I929,Exchange_Value)/1000),1)</f>
        <v>0</v>
      </c>
    </row>
    <row r="930" spans="1:87" ht="14" x14ac:dyDescent="0.25">
      <c r="A930" s="39">
        <v>888</v>
      </c>
      <c r="B930" s="90" t="str">
        <f t="shared" si="600"/>
        <v/>
      </c>
      <c r="C930" s="159"/>
      <c r="D930" s="91"/>
      <c r="E930" s="174"/>
      <c r="F930" s="92"/>
      <c r="G930" s="93"/>
      <c r="H930" s="94"/>
      <c r="I930" s="92"/>
      <c r="J930" s="200"/>
      <c r="K930" s="210"/>
      <c r="L930" s="95"/>
      <c r="M930" s="92"/>
      <c r="N930" s="95"/>
      <c r="O930" s="92"/>
      <c r="P930" s="95"/>
      <c r="Q930" s="128"/>
      <c r="R930" s="95"/>
      <c r="S930" s="128"/>
      <c r="T930" s="211"/>
      <c r="U930" s="203"/>
      <c r="V930" s="92"/>
      <c r="W930" s="96"/>
      <c r="X930" s="92"/>
      <c r="Y930" s="220"/>
      <c r="Z930" s="226"/>
      <c r="AA930" s="165"/>
      <c r="AB930" s="165"/>
      <c r="AC930" s="165"/>
      <c r="AD930" s="165"/>
      <c r="AE930" s="165"/>
      <c r="AF930" s="168"/>
      <c r="AG930"/>
      <c r="AH930" s="107">
        <f t="shared" si="602"/>
        <v>0</v>
      </c>
      <c r="AI930" s="107">
        <f t="shared" si="603"/>
        <v>0</v>
      </c>
      <c r="AJ930" s="107">
        <f t="shared" si="604"/>
        <v>0</v>
      </c>
      <c r="AK930" s="107">
        <f t="shared" si="605"/>
        <v>0</v>
      </c>
      <c r="AL930" s="107">
        <f t="shared" si="606"/>
        <v>0</v>
      </c>
      <c r="AM930" s="107">
        <f t="shared" si="601"/>
        <v>0</v>
      </c>
      <c r="AO930" s="161" t="e">
        <f t="shared" si="607"/>
        <v>#DIV/0!</v>
      </c>
      <c r="AP930" s="161" t="e">
        <f t="shared" si="608"/>
        <v>#DIV/0!</v>
      </c>
      <c r="AQ930" s="161" t="e">
        <f t="shared" si="609"/>
        <v>#DIV/0!</v>
      </c>
      <c r="AR930" s="161" t="e">
        <f t="shared" si="610"/>
        <v>#DIV/0!</v>
      </c>
      <c r="AS930" s="161" t="e">
        <f t="shared" si="611"/>
        <v>#DIV/0!</v>
      </c>
      <c r="AT930" s="107">
        <f t="shared" si="612"/>
        <v>0</v>
      </c>
      <c r="AU930" s="161" t="e">
        <f t="shared" si="613"/>
        <v>#DIV/0!</v>
      </c>
      <c r="AV930" s="161" t="e">
        <f t="shared" si="614"/>
        <v>#DIV/0!</v>
      </c>
      <c r="AW930" s="161" t="e">
        <f t="shared" si="615"/>
        <v>#DIV/0!</v>
      </c>
      <c r="AX930" s="161" t="e">
        <f t="shared" si="616"/>
        <v>#DIV/0!</v>
      </c>
      <c r="AY930" s="161" t="e">
        <f t="shared" si="617"/>
        <v>#DIV/0!</v>
      </c>
      <c r="AZ930" s="107">
        <f t="shared" si="618"/>
        <v>0</v>
      </c>
      <c r="BA930" s="161" t="e">
        <f t="shared" si="619"/>
        <v>#DIV/0!</v>
      </c>
      <c r="BB930" s="161" t="e">
        <f t="shared" si="620"/>
        <v>#DIV/0!</v>
      </c>
      <c r="BC930" s="161" t="e">
        <f t="shared" si="621"/>
        <v>#DIV/0!</v>
      </c>
      <c r="BD930" s="161" t="e">
        <f t="shared" si="622"/>
        <v>#DIV/0!</v>
      </c>
      <c r="BE930" s="161" t="e">
        <f t="shared" si="623"/>
        <v>#DIV/0!</v>
      </c>
      <c r="BF930" s="107">
        <f t="shared" si="624"/>
        <v>0</v>
      </c>
      <c r="BG930" s="161" t="e">
        <f t="shared" si="625"/>
        <v>#DIV/0!</v>
      </c>
      <c r="BH930" s="161" t="e">
        <f t="shared" si="626"/>
        <v>#DIV/0!</v>
      </c>
      <c r="BI930" s="161" t="e">
        <f t="shared" si="627"/>
        <v>#DIV/0!</v>
      </c>
      <c r="BJ930" s="161" t="e">
        <f t="shared" si="628"/>
        <v>#DIV/0!</v>
      </c>
      <c r="BK930" s="161" t="e">
        <f t="shared" si="629"/>
        <v>#DIV/0!</v>
      </c>
      <c r="BL930" s="107">
        <f t="shared" si="630"/>
        <v>0</v>
      </c>
      <c r="BM930" s="161" t="e">
        <f t="shared" si="631"/>
        <v>#DIV/0!</v>
      </c>
      <c r="BN930" s="161" t="e">
        <f t="shared" si="632"/>
        <v>#DIV/0!</v>
      </c>
      <c r="BO930" s="161" t="e">
        <f t="shared" si="633"/>
        <v>#DIV/0!</v>
      </c>
      <c r="BP930" s="161" t="e">
        <f t="shared" si="634"/>
        <v>#DIV/0!</v>
      </c>
      <c r="BQ930" s="161" t="e">
        <f t="shared" si="635"/>
        <v>#DIV/0!</v>
      </c>
      <c r="BR930" s="107">
        <f t="shared" si="636"/>
        <v>0</v>
      </c>
      <c r="BS930" s="161" t="e">
        <f t="shared" si="637"/>
        <v>#DIV/0!</v>
      </c>
      <c r="BT930" s="161" t="e">
        <f t="shared" si="638"/>
        <v>#DIV/0!</v>
      </c>
      <c r="BU930" s="161" t="e">
        <f t="shared" si="639"/>
        <v>#DIV/0!</v>
      </c>
      <c r="BV930" s="161" t="e">
        <f t="shared" si="640"/>
        <v>#DIV/0!</v>
      </c>
      <c r="BW930" s="161" t="e">
        <f t="shared" si="641"/>
        <v>#DIV/0!</v>
      </c>
      <c r="BX930" s="107">
        <f t="shared" si="642"/>
        <v>0</v>
      </c>
      <c r="BZ930" s="40" t="e">
        <f>VLOOKUP(I930,Lists!$D$2:$D$19,1,FALSE)</f>
        <v>#N/A</v>
      </c>
      <c r="CA930" s="40" t="e">
        <f>VLOOKUP($I930,Blends!$B$2:$B$115,1,FALSE)</f>
        <v>#N/A</v>
      </c>
      <c r="CC930" s="218">
        <f>ROUND(IF($I930="Other HFC Blend",(Z930*$L930*SUMIF(Lists!$E$2:$E$133,'Quarterly Information'!$K930,Exchange_Value)+Z930*$N930*SUMIF(Lists!$E$2:$E$133,'Quarterly Information'!$M930,Exchange_Value)+Z930*$P930*SUMIF(Lists!$E$2:$E$133,'Quarterly Information'!$O930,Exchange_Value)+Z930*$R930*SUMIF(Lists!$E$2:$E$133,'Quarterly Information'!$Q930,Exchange_Value)+Z930*$T930*SUMIF(Lists!$E$2:$E$133,'Quarterly Information'!$S930,Exchange_Value))/1000,Z930*SUMIF(Lists!$E$2:$E$133,$I930,Exchange_Value)/1000),1)</f>
        <v>0</v>
      </c>
      <c r="CD930" s="218">
        <f>ROUND(IF($I930="Other HFC Blend",(AA930*$L930*SUMIF(Lists!$E$2:$E$133,'Quarterly Information'!$K930,Exchange_Value)+AA930*$N930*SUMIF(Lists!$E$2:$E$133,'Quarterly Information'!$M930,Exchange_Value)+AA930*$P930*SUMIF(Lists!$E$2:$E$133,'Quarterly Information'!$O930,Exchange_Value)+AA930*$R930*SUMIF(Lists!$E$2:$E$133,'Quarterly Information'!$Q930,Exchange_Value)+AA930*$T930*SUMIF(Lists!$E$2:$E$133,'Quarterly Information'!$S930,Exchange_Value))/1000,AA930*SUMIF(Lists!$E$2:$E$133,$I930,Exchange_Value)/1000),1)</f>
        <v>0</v>
      </c>
      <c r="CE930" s="218">
        <f>ROUND(IF($I930="Other HFC Blend",(AB930*$L930*SUMIF(Lists!$E$2:$E$133,'Quarterly Information'!$K930,Exchange_Value)+AB930*$N930*SUMIF(Lists!$E$2:$E$133,'Quarterly Information'!$M930,Exchange_Value)+AB930*$P930*SUMIF(Lists!$E$2:$E$133,'Quarterly Information'!$O930,Exchange_Value)+AB930*$R930*SUMIF(Lists!$E$2:$E$133,'Quarterly Information'!$Q930,Exchange_Value)+AB930*$T930*SUMIF(Lists!$E$2:$E$133,'Quarterly Information'!$S930,Exchange_Value))/1000,AB930*SUMIF(Lists!$E$2:$E$133,$I930,Exchange_Value)/1000),1)</f>
        <v>0</v>
      </c>
      <c r="CF930" s="218">
        <f>ROUND(IF($I930="Other HFC Blend",(AC930*$L930*SUMIF(Lists!$E$2:$E$133,'Quarterly Information'!$K930,Exchange_Value)+AC930*$N930*SUMIF(Lists!$E$2:$E$133,'Quarterly Information'!$M930,Exchange_Value)+AC930*$P930*SUMIF(Lists!$E$2:$E$133,'Quarterly Information'!$O930,Exchange_Value)+AC930*$R930*SUMIF(Lists!$E$2:$E$133,'Quarterly Information'!$Q930,Exchange_Value)+AC930*$T930*SUMIF(Lists!$E$2:$E$133,'Quarterly Information'!$S930,Exchange_Value))/1000,AC930*SUMIF(Lists!$E$2:$E$133,$I930,Exchange_Value)/1000),1)</f>
        <v>0</v>
      </c>
      <c r="CG930" s="218">
        <f>ROUND(IF($I930="Other HFC Blend",(AD930*$L930*SUMIF(Lists!$E$2:$E$133,'Quarterly Information'!$K930,Exchange_Value)+AD930*$N930*SUMIF(Lists!$E$2:$E$133,'Quarterly Information'!$M930,Exchange_Value)+AD930*$P930*SUMIF(Lists!$E$2:$E$133,'Quarterly Information'!$O930,Exchange_Value)+AD930*$R930*SUMIF(Lists!$E$2:$E$133,'Quarterly Information'!$Q930,Exchange_Value)+AD930*$T930*SUMIF(Lists!$E$2:$E$133,'Quarterly Information'!$S930,Exchange_Value))/1000,AD930*SUMIF(Lists!$E$2:$E$133,$I930,Exchange_Value)/1000),1)</f>
        <v>0</v>
      </c>
      <c r="CH930" s="218">
        <f>ROUND(IF($I930="Other HFC Blend",(AE930*$L930*SUMIF(Lists!$E$2:$E$133,'Quarterly Information'!$K930,Exchange_Value)+AE930*$N930*SUMIF(Lists!$E$2:$E$133,'Quarterly Information'!$M930,Exchange_Value)+AE930*$P930*SUMIF(Lists!$E$2:$E$133,'Quarterly Information'!$O930,Exchange_Value)+AE930*$R930*SUMIF(Lists!$E$2:$E$133,'Quarterly Information'!$Q930,Exchange_Value)+AE930*$T930*SUMIF(Lists!$E$2:$E$133,'Quarterly Information'!$S930,Exchange_Value))/1000,AE930*SUMIF(Lists!$E$2:$E$133,$I930,Exchange_Value)/1000),1)</f>
        <v>0</v>
      </c>
      <c r="CI930" s="218">
        <f>ROUND(IF($I930="Other HFC Blend",(AF930*$L930*SUMIF(Lists!$E$2:$E$133,'Quarterly Information'!$K930,Exchange_Value)+AF930*$N930*SUMIF(Lists!$E$2:$E$133,'Quarterly Information'!$M930,Exchange_Value)+AF930*$P930*SUMIF(Lists!$E$2:$E$133,'Quarterly Information'!$O930,Exchange_Value)+AF930*$R930*SUMIF(Lists!$E$2:$E$133,'Quarterly Information'!$Q930,Exchange_Value)+AF930*$T930*SUMIF(Lists!$E$2:$E$133,'Quarterly Information'!$S930,Exchange_Value))/1000,AF930*SUMIF(Lists!$E$2:$E$133,$I930,Exchange_Value)/1000),1)</f>
        <v>0</v>
      </c>
    </row>
    <row r="931" spans="1:87" ht="14" x14ac:dyDescent="0.25">
      <c r="A931" s="39">
        <v>889</v>
      </c>
      <c r="B931" s="90" t="str">
        <f t="shared" si="600"/>
        <v/>
      </c>
      <c r="C931" s="159"/>
      <c r="D931" s="91"/>
      <c r="E931" s="174"/>
      <c r="F931" s="92"/>
      <c r="G931" s="93"/>
      <c r="H931" s="94"/>
      <c r="I931" s="92"/>
      <c r="J931" s="200"/>
      <c r="K931" s="210"/>
      <c r="L931" s="95"/>
      <c r="M931" s="92"/>
      <c r="N931" s="95"/>
      <c r="O931" s="92"/>
      <c r="P931" s="95"/>
      <c r="Q931" s="128"/>
      <c r="R931" s="95"/>
      <c r="S931" s="128"/>
      <c r="T931" s="211"/>
      <c r="U931" s="203"/>
      <c r="V931" s="92"/>
      <c r="W931" s="96"/>
      <c r="X931" s="92"/>
      <c r="Y931" s="220"/>
      <c r="Z931" s="226"/>
      <c r="AA931" s="165"/>
      <c r="AB931" s="165"/>
      <c r="AC931" s="165"/>
      <c r="AD931" s="165"/>
      <c r="AE931" s="165"/>
      <c r="AF931" s="168"/>
      <c r="AG931"/>
      <c r="AH931" s="107">
        <f t="shared" si="602"/>
        <v>0</v>
      </c>
      <c r="AI931" s="107">
        <f t="shared" si="603"/>
        <v>0</v>
      </c>
      <c r="AJ931" s="107">
        <f t="shared" si="604"/>
        <v>0</v>
      </c>
      <c r="AK931" s="107">
        <f t="shared" si="605"/>
        <v>0</v>
      </c>
      <c r="AL931" s="107">
        <f t="shared" si="606"/>
        <v>0</v>
      </c>
      <c r="AM931" s="107">
        <f t="shared" si="601"/>
        <v>0</v>
      </c>
      <c r="AO931" s="161" t="e">
        <f t="shared" si="607"/>
        <v>#DIV/0!</v>
      </c>
      <c r="AP931" s="161" t="e">
        <f t="shared" si="608"/>
        <v>#DIV/0!</v>
      </c>
      <c r="AQ931" s="161" t="e">
        <f t="shared" si="609"/>
        <v>#DIV/0!</v>
      </c>
      <c r="AR931" s="161" t="e">
        <f t="shared" si="610"/>
        <v>#DIV/0!</v>
      </c>
      <c r="AS931" s="161" t="e">
        <f t="shared" si="611"/>
        <v>#DIV/0!</v>
      </c>
      <c r="AT931" s="107">
        <f t="shared" si="612"/>
        <v>0</v>
      </c>
      <c r="AU931" s="161" t="e">
        <f t="shared" si="613"/>
        <v>#DIV/0!</v>
      </c>
      <c r="AV931" s="161" t="e">
        <f t="shared" si="614"/>
        <v>#DIV/0!</v>
      </c>
      <c r="AW931" s="161" t="e">
        <f t="shared" si="615"/>
        <v>#DIV/0!</v>
      </c>
      <c r="AX931" s="161" t="e">
        <f t="shared" si="616"/>
        <v>#DIV/0!</v>
      </c>
      <c r="AY931" s="161" t="e">
        <f t="shared" si="617"/>
        <v>#DIV/0!</v>
      </c>
      <c r="AZ931" s="107">
        <f t="shared" si="618"/>
        <v>0</v>
      </c>
      <c r="BA931" s="161" t="e">
        <f t="shared" si="619"/>
        <v>#DIV/0!</v>
      </c>
      <c r="BB931" s="161" t="e">
        <f t="shared" si="620"/>
        <v>#DIV/0!</v>
      </c>
      <c r="BC931" s="161" t="e">
        <f t="shared" si="621"/>
        <v>#DIV/0!</v>
      </c>
      <c r="BD931" s="161" t="e">
        <f t="shared" si="622"/>
        <v>#DIV/0!</v>
      </c>
      <c r="BE931" s="161" t="e">
        <f t="shared" si="623"/>
        <v>#DIV/0!</v>
      </c>
      <c r="BF931" s="107">
        <f t="shared" si="624"/>
        <v>0</v>
      </c>
      <c r="BG931" s="161" t="e">
        <f t="shared" si="625"/>
        <v>#DIV/0!</v>
      </c>
      <c r="BH931" s="161" t="e">
        <f t="shared" si="626"/>
        <v>#DIV/0!</v>
      </c>
      <c r="BI931" s="161" t="e">
        <f t="shared" si="627"/>
        <v>#DIV/0!</v>
      </c>
      <c r="BJ931" s="161" t="e">
        <f t="shared" si="628"/>
        <v>#DIV/0!</v>
      </c>
      <c r="BK931" s="161" t="e">
        <f t="shared" si="629"/>
        <v>#DIV/0!</v>
      </c>
      <c r="BL931" s="107">
        <f t="shared" si="630"/>
        <v>0</v>
      </c>
      <c r="BM931" s="161" t="e">
        <f t="shared" si="631"/>
        <v>#DIV/0!</v>
      </c>
      <c r="BN931" s="161" t="e">
        <f t="shared" si="632"/>
        <v>#DIV/0!</v>
      </c>
      <c r="BO931" s="161" t="e">
        <f t="shared" si="633"/>
        <v>#DIV/0!</v>
      </c>
      <c r="BP931" s="161" t="e">
        <f t="shared" si="634"/>
        <v>#DIV/0!</v>
      </c>
      <c r="BQ931" s="161" t="e">
        <f t="shared" si="635"/>
        <v>#DIV/0!</v>
      </c>
      <c r="BR931" s="107">
        <f t="shared" si="636"/>
        <v>0</v>
      </c>
      <c r="BS931" s="161" t="e">
        <f t="shared" si="637"/>
        <v>#DIV/0!</v>
      </c>
      <c r="BT931" s="161" t="e">
        <f t="shared" si="638"/>
        <v>#DIV/0!</v>
      </c>
      <c r="BU931" s="161" t="e">
        <f t="shared" si="639"/>
        <v>#DIV/0!</v>
      </c>
      <c r="BV931" s="161" t="e">
        <f t="shared" si="640"/>
        <v>#DIV/0!</v>
      </c>
      <c r="BW931" s="161" t="e">
        <f t="shared" si="641"/>
        <v>#DIV/0!</v>
      </c>
      <c r="BX931" s="107">
        <f t="shared" si="642"/>
        <v>0</v>
      </c>
      <c r="BZ931" s="40" t="e">
        <f>VLOOKUP(I931,Lists!$D$2:$D$19,1,FALSE)</f>
        <v>#N/A</v>
      </c>
      <c r="CA931" s="40" t="e">
        <f>VLOOKUP($I931,Blends!$B$2:$B$115,1,FALSE)</f>
        <v>#N/A</v>
      </c>
      <c r="CC931" s="218">
        <f>ROUND(IF($I931="Other HFC Blend",(Z931*$L931*SUMIF(Lists!$E$2:$E$133,'Quarterly Information'!$K931,Exchange_Value)+Z931*$N931*SUMIF(Lists!$E$2:$E$133,'Quarterly Information'!$M931,Exchange_Value)+Z931*$P931*SUMIF(Lists!$E$2:$E$133,'Quarterly Information'!$O931,Exchange_Value)+Z931*$R931*SUMIF(Lists!$E$2:$E$133,'Quarterly Information'!$Q931,Exchange_Value)+Z931*$T931*SUMIF(Lists!$E$2:$E$133,'Quarterly Information'!$S931,Exchange_Value))/1000,Z931*SUMIF(Lists!$E$2:$E$133,$I931,Exchange_Value)/1000),1)</f>
        <v>0</v>
      </c>
      <c r="CD931" s="218">
        <f>ROUND(IF($I931="Other HFC Blend",(AA931*$L931*SUMIF(Lists!$E$2:$E$133,'Quarterly Information'!$K931,Exchange_Value)+AA931*$N931*SUMIF(Lists!$E$2:$E$133,'Quarterly Information'!$M931,Exchange_Value)+AA931*$P931*SUMIF(Lists!$E$2:$E$133,'Quarterly Information'!$O931,Exchange_Value)+AA931*$R931*SUMIF(Lists!$E$2:$E$133,'Quarterly Information'!$Q931,Exchange_Value)+AA931*$T931*SUMIF(Lists!$E$2:$E$133,'Quarterly Information'!$S931,Exchange_Value))/1000,AA931*SUMIF(Lists!$E$2:$E$133,$I931,Exchange_Value)/1000),1)</f>
        <v>0</v>
      </c>
      <c r="CE931" s="218">
        <f>ROUND(IF($I931="Other HFC Blend",(AB931*$L931*SUMIF(Lists!$E$2:$E$133,'Quarterly Information'!$K931,Exchange_Value)+AB931*$N931*SUMIF(Lists!$E$2:$E$133,'Quarterly Information'!$M931,Exchange_Value)+AB931*$P931*SUMIF(Lists!$E$2:$E$133,'Quarterly Information'!$O931,Exchange_Value)+AB931*$R931*SUMIF(Lists!$E$2:$E$133,'Quarterly Information'!$Q931,Exchange_Value)+AB931*$T931*SUMIF(Lists!$E$2:$E$133,'Quarterly Information'!$S931,Exchange_Value))/1000,AB931*SUMIF(Lists!$E$2:$E$133,$I931,Exchange_Value)/1000),1)</f>
        <v>0</v>
      </c>
      <c r="CF931" s="218">
        <f>ROUND(IF($I931="Other HFC Blend",(AC931*$L931*SUMIF(Lists!$E$2:$E$133,'Quarterly Information'!$K931,Exchange_Value)+AC931*$N931*SUMIF(Lists!$E$2:$E$133,'Quarterly Information'!$M931,Exchange_Value)+AC931*$P931*SUMIF(Lists!$E$2:$E$133,'Quarterly Information'!$O931,Exchange_Value)+AC931*$R931*SUMIF(Lists!$E$2:$E$133,'Quarterly Information'!$Q931,Exchange_Value)+AC931*$T931*SUMIF(Lists!$E$2:$E$133,'Quarterly Information'!$S931,Exchange_Value))/1000,AC931*SUMIF(Lists!$E$2:$E$133,$I931,Exchange_Value)/1000),1)</f>
        <v>0</v>
      </c>
      <c r="CG931" s="218">
        <f>ROUND(IF($I931="Other HFC Blend",(AD931*$L931*SUMIF(Lists!$E$2:$E$133,'Quarterly Information'!$K931,Exchange_Value)+AD931*$N931*SUMIF(Lists!$E$2:$E$133,'Quarterly Information'!$M931,Exchange_Value)+AD931*$P931*SUMIF(Lists!$E$2:$E$133,'Quarterly Information'!$O931,Exchange_Value)+AD931*$R931*SUMIF(Lists!$E$2:$E$133,'Quarterly Information'!$Q931,Exchange_Value)+AD931*$T931*SUMIF(Lists!$E$2:$E$133,'Quarterly Information'!$S931,Exchange_Value))/1000,AD931*SUMIF(Lists!$E$2:$E$133,$I931,Exchange_Value)/1000),1)</f>
        <v>0</v>
      </c>
      <c r="CH931" s="218">
        <f>ROUND(IF($I931="Other HFC Blend",(AE931*$L931*SUMIF(Lists!$E$2:$E$133,'Quarterly Information'!$K931,Exchange_Value)+AE931*$N931*SUMIF(Lists!$E$2:$E$133,'Quarterly Information'!$M931,Exchange_Value)+AE931*$P931*SUMIF(Lists!$E$2:$E$133,'Quarterly Information'!$O931,Exchange_Value)+AE931*$R931*SUMIF(Lists!$E$2:$E$133,'Quarterly Information'!$Q931,Exchange_Value)+AE931*$T931*SUMIF(Lists!$E$2:$E$133,'Quarterly Information'!$S931,Exchange_Value))/1000,AE931*SUMIF(Lists!$E$2:$E$133,$I931,Exchange_Value)/1000),1)</f>
        <v>0</v>
      </c>
      <c r="CI931" s="218">
        <f>ROUND(IF($I931="Other HFC Blend",(AF931*$L931*SUMIF(Lists!$E$2:$E$133,'Quarterly Information'!$K931,Exchange_Value)+AF931*$N931*SUMIF(Lists!$E$2:$E$133,'Quarterly Information'!$M931,Exchange_Value)+AF931*$P931*SUMIF(Lists!$E$2:$E$133,'Quarterly Information'!$O931,Exchange_Value)+AF931*$R931*SUMIF(Lists!$E$2:$E$133,'Quarterly Information'!$Q931,Exchange_Value)+AF931*$T931*SUMIF(Lists!$E$2:$E$133,'Quarterly Information'!$S931,Exchange_Value))/1000,AF931*SUMIF(Lists!$E$2:$E$133,$I931,Exchange_Value)/1000),1)</f>
        <v>0</v>
      </c>
    </row>
    <row r="932" spans="1:87" ht="14" x14ac:dyDescent="0.25">
      <c r="A932" s="39">
        <v>890</v>
      </c>
      <c r="B932" s="90" t="str">
        <f t="shared" si="600"/>
        <v/>
      </c>
      <c r="C932" s="159"/>
      <c r="D932" s="91"/>
      <c r="E932" s="174"/>
      <c r="F932" s="92"/>
      <c r="G932" s="93"/>
      <c r="H932" s="94"/>
      <c r="I932" s="92"/>
      <c r="J932" s="200"/>
      <c r="K932" s="210"/>
      <c r="L932" s="95"/>
      <c r="M932" s="92"/>
      <c r="N932" s="95"/>
      <c r="O932" s="92"/>
      <c r="P932" s="95"/>
      <c r="Q932" s="128"/>
      <c r="R932" s="95"/>
      <c r="S932" s="128"/>
      <c r="T932" s="211"/>
      <c r="U932" s="203"/>
      <c r="V932" s="92"/>
      <c r="W932" s="96"/>
      <c r="X932" s="92"/>
      <c r="Y932" s="220"/>
      <c r="Z932" s="226"/>
      <c r="AA932" s="165"/>
      <c r="AB932" s="165"/>
      <c r="AC932" s="165"/>
      <c r="AD932" s="165"/>
      <c r="AE932" s="165"/>
      <c r="AF932" s="168"/>
      <c r="AG932"/>
      <c r="AH932" s="107">
        <f t="shared" si="602"/>
        <v>0</v>
      </c>
      <c r="AI932" s="107">
        <f t="shared" si="603"/>
        <v>0</v>
      </c>
      <c r="AJ932" s="107">
        <f t="shared" si="604"/>
        <v>0</v>
      </c>
      <c r="AK932" s="107">
        <f t="shared" si="605"/>
        <v>0</v>
      </c>
      <c r="AL932" s="107">
        <f t="shared" si="606"/>
        <v>0</v>
      </c>
      <c r="AM932" s="107">
        <f t="shared" si="601"/>
        <v>0</v>
      </c>
      <c r="AO932" s="161" t="e">
        <f t="shared" si="607"/>
        <v>#DIV/0!</v>
      </c>
      <c r="AP932" s="161" t="e">
        <f t="shared" si="608"/>
        <v>#DIV/0!</v>
      </c>
      <c r="AQ932" s="161" t="e">
        <f t="shared" si="609"/>
        <v>#DIV/0!</v>
      </c>
      <c r="AR932" s="161" t="e">
        <f t="shared" si="610"/>
        <v>#DIV/0!</v>
      </c>
      <c r="AS932" s="161" t="e">
        <f t="shared" si="611"/>
        <v>#DIV/0!</v>
      </c>
      <c r="AT932" s="107">
        <f t="shared" si="612"/>
        <v>0</v>
      </c>
      <c r="AU932" s="161" t="e">
        <f t="shared" si="613"/>
        <v>#DIV/0!</v>
      </c>
      <c r="AV932" s="161" t="e">
        <f t="shared" si="614"/>
        <v>#DIV/0!</v>
      </c>
      <c r="AW932" s="161" t="e">
        <f t="shared" si="615"/>
        <v>#DIV/0!</v>
      </c>
      <c r="AX932" s="161" t="e">
        <f t="shared" si="616"/>
        <v>#DIV/0!</v>
      </c>
      <c r="AY932" s="161" t="e">
        <f t="shared" si="617"/>
        <v>#DIV/0!</v>
      </c>
      <c r="AZ932" s="107">
        <f t="shared" si="618"/>
        <v>0</v>
      </c>
      <c r="BA932" s="161" t="e">
        <f t="shared" si="619"/>
        <v>#DIV/0!</v>
      </c>
      <c r="BB932" s="161" t="e">
        <f t="shared" si="620"/>
        <v>#DIV/0!</v>
      </c>
      <c r="BC932" s="161" t="e">
        <f t="shared" si="621"/>
        <v>#DIV/0!</v>
      </c>
      <c r="BD932" s="161" t="e">
        <f t="shared" si="622"/>
        <v>#DIV/0!</v>
      </c>
      <c r="BE932" s="161" t="e">
        <f t="shared" si="623"/>
        <v>#DIV/0!</v>
      </c>
      <c r="BF932" s="107">
        <f t="shared" si="624"/>
        <v>0</v>
      </c>
      <c r="BG932" s="161" t="e">
        <f t="shared" si="625"/>
        <v>#DIV/0!</v>
      </c>
      <c r="BH932" s="161" t="e">
        <f t="shared" si="626"/>
        <v>#DIV/0!</v>
      </c>
      <c r="BI932" s="161" t="e">
        <f t="shared" si="627"/>
        <v>#DIV/0!</v>
      </c>
      <c r="BJ932" s="161" t="e">
        <f t="shared" si="628"/>
        <v>#DIV/0!</v>
      </c>
      <c r="BK932" s="161" t="e">
        <f t="shared" si="629"/>
        <v>#DIV/0!</v>
      </c>
      <c r="BL932" s="107">
        <f t="shared" si="630"/>
        <v>0</v>
      </c>
      <c r="BM932" s="161" t="e">
        <f t="shared" si="631"/>
        <v>#DIV/0!</v>
      </c>
      <c r="BN932" s="161" t="e">
        <f t="shared" si="632"/>
        <v>#DIV/0!</v>
      </c>
      <c r="BO932" s="161" t="e">
        <f t="shared" si="633"/>
        <v>#DIV/0!</v>
      </c>
      <c r="BP932" s="161" t="e">
        <f t="shared" si="634"/>
        <v>#DIV/0!</v>
      </c>
      <c r="BQ932" s="161" t="e">
        <f t="shared" si="635"/>
        <v>#DIV/0!</v>
      </c>
      <c r="BR932" s="107">
        <f t="shared" si="636"/>
        <v>0</v>
      </c>
      <c r="BS932" s="161" t="e">
        <f t="shared" si="637"/>
        <v>#DIV/0!</v>
      </c>
      <c r="BT932" s="161" t="e">
        <f t="shared" si="638"/>
        <v>#DIV/0!</v>
      </c>
      <c r="BU932" s="161" t="e">
        <f t="shared" si="639"/>
        <v>#DIV/0!</v>
      </c>
      <c r="BV932" s="161" t="e">
        <f t="shared" si="640"/>
        <v>#DIV/0!</v>
      </c>
      <c r="BW932" s="161" t="e">
        <f t="shared" si="641"/>
        <v>#DIV/0!</v>
      </c>
      <c r="BX932" s="107">
        <f t="shared" si="642"/>
        <v>0</v>
      </c>
      <c r="BZ932" s="40" t="e">
        <f>VLOOKUP(I932,Lists!$D$2:$D$19,1,FALSE)</f>
        <v>#N/A</v>
      </c>
      <c r="CA932" s="40" t="e">
        <f>VLOOKUP($I932,Blends!$B$2:$B$115,1,FALSE)</f>
        <v>#N/A</v>
      </c>
      <c r="CC932" s="218">
        <f>ROUND(IF($I932="Other HFC Blend",(Z932*$L932*SUMIF(Lists!$E$2:$E$133,'Quarterly Information'!$K932,Exchange_Value)+Z932*$N932*SUMIF(Lists!$E$2:$E$133,'Quarterly Information'!$M932,Exchange_Value)+Z932*$P932*SUMIF(Lists!$E$2:$E$133,'Quarterly Information'!$O932,Exchange_Value)+Z932*$R932*SUMIF(Lists!$E$2:$E$133,'Quarterly Information'!$Q932,Exchange_Value)+Z932*$T932*SUMIF(Lists!$E$2:$E$133,'Quarterly Information'!$S932,Exchange_Value))/1000,Z932*SUMIF(Lists!$E$2:$E$133,$I932,Exchange_Value)/1000),1)</f>
        <v>0</v>
      </c>
      <c r="CD932" s="218">
        <f>ROUND(IF($I932="Other HFC Blend",(AA932*$L932*SUMIF(Lists!$E$2:$E$133,'Quarterly Information'!$K932,Exchange_Value)+AA932*$N932*SUMIF(Lists!$E$2:$E$133,'Quarterly Information'!$M932,Exchange_Value)+AA932*$P932*SUMIF(Lists!$E$2:$E$133,'Quarterly Information'!$O932,Exchange_Value)+AA932*$R932*SUMIF(Lists!$E$2:$E$133,'Quarterly Information'!$Q932,Exchange_Value)+AA932*$T932*SUMIF(Lists!$E$2:$E$133,'Quarterly Information'!$S932,Exchange_Value))/1000,AA932*SUMIF(Lists!$E$2:$E$133,$I932,Exchange_Value)/1000),1)</f>
        <v>0</v>
      </c>
      <c r="CE932" s="218">
        <f>ROUND(IF($I932="Other HFC Blend",(AB932*$L932*SUMIF(Lists!$E$2:$E$133,'Quarterly Information'!$K932,Exchange_Value)+AB932*$N932*SUMIF(Lists!$E$2:$E$133,'Quarterly Information'!$M932,Exchange_Value)+AB932*$P932*SUMIF(Lists!$E$2:$E$133,'Quarterly Information'!$O932,Exchange_Value)+AB932*$R932*SUMIF(Lists!$E$2:$E$133,'Quarterly Information'!$Q932,Exchange_Value)+AB932*$T932*SUMIF(Lists!$E$2:$E$133,'Quarterly Information'!$S932,Exchange_Value))/1000,AB932*SUMIF(Lists!$E$2:$E$133,$I932,Exchange_Value)/1000),1)</f>
        <v>0</v>
      </c>
      <c r="CF932" s="218">
        <f>ROUND(IF($I932="Other HFC Blend",(AC932*$L932*SUMIF(Lists!$E$2:$E$133,'Quarterly Information'!$K932,Exchange_Value)+AC932*$N932*SUMIF(Lists!$E$2:$E$133,'Quarterly Information'!$M932,Exchange_Value)+AC932*$P932*SUMIF(Lists!$E$2:$E$133,'Quarterly Information'!$O932,Exchange_Value)+AC932*$R932*SUMIF(Lists!$E$2:$E$133,'Quarterly Information'!$Q932,Exchange_Value)+AC932*$T932*SUMIF(Lists!$E$2:$E$133,'Quarterly Information'!$S932,Exchange_Value))/1000,AC932*SUMIF(Lists!$E$2:$E$133,$I932,Exchange_Value)/1000),1)</f>
        <v>0</v>
      </c>
      <c r="CG932" s="218">
        <f>ROUND(IF($I932="Other HFC Blend",(AD932*$L932*SUMIF(Lists!$E$2:$E$133,'Quarterly Information'!$K932,Exchange_Value)+AD932*$N932*SUMIF(Lists!$E$2:$E$133,'Quarterly Information'!$M932,Exchange_Value)+AD932*$P932*SUMIF(Lists!$E$2:$E$133,'Quarterly Information'!$O932,Exchange_Value)+AD932*$R932*SUMIF(Lists!$E$2:$E$133,'Quarterly Information'!$Q932,Exchange_Value)+AD932*$T932*SUMIF(Lists!$E$2:$E$133,'Quarterly Information'!$S932,Exchange_Value))/1000,AD932*SUMIF(Lists!$E$2:$E$133,$I932,Exchange_Value)/1000),1)</f>
        <v>0</v>
      </c>
      <c r="CH932" s="218">
        <f>ROUND(IF($I932="Other HFC Blend",(AE932*$L932*SUMIF(Lists!$E$2:$E$133,'Quarterly Information'!$K932,Exchange_Value)+AE932*$N932*SUMIF(Lists!$E$2:$E$133,'Quarterly Information'!$M932,Exchange_Value)+AE932*$P932*SUMIF(Lists!$E$2:$E$133,'Quarterly Information'!$O932,Exchange_Value)+AE932*$R932*SUMIF(Lists!$E$2:$E$133,'Quarterly Information'!$Q932,Exchange_Value)+AE932*$T932*SUMIF(Lists!$E$2:$E$133,'Quarterly Information'!$S932,Exchange_Value))/1000,AE932*SUMIF(Lists!$E$2:$E$133,$I932,Exchange_Value)/1000),1)</f>
        <v>0</v>
      </c>
      <c r="CI932" s="218">
        <f>ROUND(IF($I932="Other HFC Blend",(AF932*$L932*SUMIF(Lists!$E$2:$E$133,'Quarterly Information'!$K932,Exchange_Value)+AF932*$N932*SUMIF(Lists!$E$2:$E$133,'Quarterly Information'!$M932,Exchange_Value)+AF932*$P932*SUMIF(Lists!$E$2:$E$133,'Quarterly Information'!$O932,Exchange_Value)+AF932*$R932*SUMIF(Lists!$E$2:$E$133,'Quarterly Information'!$Q932,Exchange_Value)+AF932*$T932*SUMIF(Lists!$E$2:$E$133,'Quarterly Information'!$S932,Exchange_Value))/1000,AF932*SUMIF(Lists!$E$2:$E$133,$I932,Exchange_Value)/1000),1)</f>
        <v>0</v>
      </c>
    </row>
    <row r="933" spans="1:87" ht="14" x14ac:dyDescent="0.25">
      <c r="A933" s="39">
        <v>891</v>
      </c>
      <c r="B933" s="90" t="str">
        <f t="shared" si="600"/>
        <v/>
      </c>
      <c r="C933" s="159"/>
      <c r="D933" s="91"/>
      <c r="E933" s="174"/>
      <c r="F933" s="92"/>
      <c r="G933" s="93"/>
      <c r="H933" s="94"/>
      <c r="I933" s="92"/>
      <c r="J933" s="200"/>
      <c r="K933" s="210"/>
      <c r="L933" s="95"/>
      <c r="M933" s="92"/>
      <c r="N933" s="95"/>
      <c r="O933" s="92"/>
      <c r="P933" s="95"/>
      <c r="Q933" s="128"/>
      <c r="R933" s="95"/>
      <c r="S933" s="128"/>
      <c r="T933" s="211"/>
      <c r="U933" s="203"/>
      <c r="V933" s="92"/>
      <c r="W933" s="96"/>
      <c r="X933" s="92"/>
      <c r="Y933" s="220"/>
      <c r="Z933" s="226"/>
      <c r="AA933" s="165"/>
      <c r="AB933" s="165"/>
      <c r="AC933" s="165"/>
      <c r="AD933" s="165"/>
      <c r="AE933" s="165"/>
      <c r="AF933" s="168"/>
      <c r="AG933"/>
      <c r="AH933" s="107">
        <f t="shared" si="602"/>
        <v>0</v>
      </c>
      <c r="AI933" s="107">
        <f t="shared" si="603"/>
        <v>0</v>
      </c>
      <c r="AJ933" s="107">
        <f t="shared" si="604"/>
        <v>0</v>
      </c>
      <c r="AK933" s="107">
        <f t="shared" si="605"/>
        <v>0</v>
      </c>
      <c r="AL933" s="107">
        <f t="shared" si="606"/>
        <v>0</v>
      </c>
      <c r="AM933" s="107">
        <f t="shared" si="601"/>
        <v>0</v>
      </c>
      <c r="AO933" s="161" t="e">
        <f t="shared" si="607"/>
        <v>#DIV/0!</v>
      </c>
      <c r="AP933" s="161" t="e">
        <f t="shared" si="608"/>
        <v>#DIV/0!</v>
      </c>
      <c r="AQ933" s="161" t="e">
        <f t="shared" si="609"/>
        <v>#DIV/0!</v>
      </c>
      <c r="AR933" s="161" t="e">
        <f t="shared" si="610"/>
        <v>#DIV/0!</v>
      </c>
      <c r="AS933" s="161" t="e">
        <f t="shared" si="611"/>
        <v>#DIV/0!</v>
      </c>
      <c r="AT933" s="107">
        <f t="shared" si="612"/>
        <v>0</v>
      </c>
      <c r="AU933" s="161" t="e">
        <f t="shared" si="613"/>
        <v>#DIV/0!</v>
      </c>
      <c r="AV933" s="161" t="e">
        <f t="shared" si="614"/>
        <v>#DIV/0!</v>
      </c>
      <c r="AW933" s="161" t="e">
        <f t="shared" si="615"/>
        <v>#DIV/0!</v>
      </c>
      <c r="AX933" s="161" t="e">
        <f t="shared" si="616"/>
        <v>#DIV/0!</v>
      </c>
      <c r="AY933" s="161" t="e">
        <f t="shared" si="617"/>
        <v>#DIV/0!</v>
      </c>
      <c r="AZ933" s="107">
        <f t="shared" si="618"/>
        <v>0</v>
      </c>
      <c r="BA933" s="161" t="e">
        <f t="shared" si="619"/>
        <v>#DIV/0!</v>
      </c>
      <c r="BB933" s="161" t="e">
        <f t="shared" si="620"/>
        <v>#DIV/0!</v>
      </c>
      <c r="BC933" s="161" t="e">
        <f t="shared" si="621"/>
        <v>#DIV/0!</v>
      </c>
      <c r="BD933" s="161" t="e">
        <f t="shared" si="622"/>
        <v>#DIV/0!</v>
      </c>
      <c r="BE933" s="161" t="e">
        <f t="shared" si="623"/>
        <v>#DIV/0!</v>
      </c>
      <c r="BF933" s="107">
        <f t="shared" si="624"/>
        <v>0</v>
      </c>
      <c r="BG933" s="161" t="e">
        <f t="shared" si="625"/>
        <v>#DIV/0!</v>
      </c>
      <c r="BH933" s="161" t="e">
        <f t="shared" si="626"/>
        <v>#DIV/0!</v>
      </c>
      <c r="BI933" s="161" t="e">
        <f t="shared" si="627"/>
        <v>#DIV/0!</v>
      </c>
      <c r="BJ933" s="161" t="e">
        <f t="shared" si="628"/>
        <v>#DIV/0!</v>
      </c>
      <c r="BK933" s="161" t="e">
        <f t="shared" si="629"/>
        <v>#DIV/0!</v>
      </c>
      <c r="BL933" s="107">
        <f t="shared" si="630"/>
        <v>0</v>
      </c>
      <c r="BM933" s="161" t="e">
        <f t="shared" si="631"/>
        <v>#DIV/0!</v>
      </c>
      <c r="BN933" s="161" t="e">
        <f t="shared" si="632"/>
        <v>#DIV/0!</v>
      </c>
      <c r="BO933" s="161" t="e">
        <f t="shared" si="633"/>
        <v>#DIV/0!</v>
      </c>
      <c r="BP933" s="161" t="e">
        <f t="shared" si="634"/>
        <v>#DIV/0!</v>
      </c>
      <c r="BQ933" s="161" t="e">
        <f t="shared" si="635"/>
        <v>#DIV/0!</v>
      </c>
      <c r="BR933" s="107">
        <f t="shared" si="636"/>
        <v>0</v>
      </c>
      <c r="BS933" s="161" t="e">
        <f t="shared" si="637"/>
        <v>#DIV/0!</v>
      </c>
      <c r="BT933" s="161" t="e">
        <f t="shared" si="638"/>
        <v>#DIV/0!</v>
      </c>
      <c r="BU933" s="161" t="e">
        <f t="shared" si="639"/>
        <v>#DIV/0!</v>
      </c>
      <c r="BV933" s="161" t="e">
        <f t="shared" si="640"/>
        <v>#DIV/0!</v>
      </c>
      <c r="BW933" s="161" t="e">
        <f t="shared" si="641"/>
        <v>#DIV/0!</v>
      </c>
      <c r="BX933" s="107">
        <f t="shared" si="642"/>
        <v>0</v>
      </c>
      <c r="BZ933" s="40" t="e">
        <f>VLOOKUP(I933,Lists!$D$2:$D$19,1,FALSE)</f>
        <v>#N/A</v>
      </c>
      <c r="CA933" s="40" t="e">
        <f>VLOOKUP($I933,Blends!$B$2:$B$115,1,FALSE)</f>
        <v>#N/A</v>
      </c>
      <c r="CC933" s="218">
        <f>ROUND(IF($I933="Other HFC Blend",(Z933*$L933*SUMIF(Lists!$E$2:$E$133,'Quarterly Information'!$K933,Exchange_Value)+Z933*$N933*SUMIF(Lists!$E$2:$E$133,'Quarterly Information'!$M933,Exchange_Value)+Z933*$P933*SUMIF(Lists!$E$2:$E$133,'Quarterly Information'!$O933,Exchange_Value)+Z933*$R933*SUMIF(Lists!$E$2:$E$133,'Quarterly Information'!$Q933,Exchange_Value)+Z933*$T933*SUMIF(Lists!$E$2:$E$133,'Quarterly Information'!$S933,Exchange_Value))/1000,Z933*SUMIF(Lists!$E$2:$E$133,$I933,Exchange_Value)/1000),1)</f>
        <v>0</v>
      </c>
      <c r="CD933" s="218">
        <f>ROUND(IF($I933="Other HFC Blend",(AA933*$L933*SUMIF(Lists!$E$2:$E$133,'Quarterly Information'!$K933,Exchange_Value)+AA933*$N933*SUMIF(Lists!$E$2:$E$133,'Quarterly Information'!$M933,Exchange_Value)+AA933*$P933*SUMIF(Lists!$E$2:$E$133,'Quarterly Information'!$O933,Exchange_Value)+AA933*$R933*SUMIF(Lists!$E$2:$E$133,'Quarterly Information'!$Q933,Exchange_Value)+AA933*$T933*SUMIF(Lists!$E$2:$E$133,'Quarterly Information'!$S933,Exchange_Value))/1000,AA933*SUMIF(Lists!$E$2:$E$133,$I933,Exchange_Value)/1000),1)</f>
        <v>0</v>
      </c>
      <c r="CE933" s="218">
        <f>ROUND(IF($I933="Other HFC Blend",(AB933*$L933*SUMIF(Lists!$E$2:$E$133,'Quarterly Information'!$K933,Exchange_Value)+AB933*$N933*SUMIF(Lists!$E$2:$E$133,'Quarterly Information'!$M933,Exchange_Value)+AB933*$P933*SUMIF(Lists!$E$2:$E$133,'Quarterly Information'!$O933,Exchange_Value)+AB933*$R933*SUMIF(Lists!$E$2:$E$133,'Quarterly Information'!$Q933,Exchange_Value)+AB933*$T933*SUMIF(Lists!$E$2:$E$133,'Quarterly Information'!$S933,Exchange_Value))/1000,AB933*SUMIF(Lists!$E$2:$E$133,$I933,Exchange_Value)/1000),1)</f>
        <v>0</v>
      </c>
      <c r="CF933" s="218">
        <f>ROUND(IF($I933="Other HFC Blend",(AC933*$L933*SUMIF(Lists!$E$2:$E$133,'Quarterly Information'!$K933,Exchange_Value)+AC933*$N933*SUMIF(Lists!$E$2:$E$133,'Quarterly Information'!$M933,Exchange_Value)+AC933*$P933*SUMIF(Lists!$E$2:$E$133,'Quarterly Information'!$O933,Exchange_Value)+AC933*$R933*SUMIF(Lists!$E$2:$E$133,'Quarterly Information'!$Q933,Exchange_Value)+AC933*$T933*SUMIF(Lists!$E$2:$E$133,'Quarterly Information'!$S933,Exchange_Value))/1000,AC933*SUMIF(Lists!$E$2:$E$133,$I933,Exchange_Value)/1000),1)</f>
        <v>0</v>
      </c>
      <c r="CG933" s="218">
        <f>ROUND(IF($I933="Other HFC Blend",(AD933*$L933*SUMIF(Lists!$E$2:$E$133,'Quarterly Information'!$K933,Exchange_Value)+AD933*$N933*SUMIF(Lists!$E$2:$E$133,'Quarterly Information'!$M933,Exchange_Value)+AD933*$P933*SUMIF(Lists!$E$2:$E$133,'Quarterly Information'!$O933,Exchange_Value)+AD933*$R933*SUMIF(Lists!$E$2:$E$133,'Quarterly Information'!$Q933,Exchange_Value)+AD933*$T933*SUMIF(Lists!$E$2:$E$133,'Quarterly Information'!$S933,Exchange_Value))/1000,AD933*SUMIF(Lists!$E$2:$E$133,$I933,Exchange_Value)/1000),1)</f>
        <v>0</v>
      </c>
      <c r="CH933" s="218">
        <f>ROUND(IF($I933="Other HFC Blend",(AE933*$L933*SUMIF(Lists!$E$2:$E$133,'Quarterly Information'!$K933,Exchange_Value)+AE933*$N933*SUMIF(Lists!$E$2:$E$133,'Quarterly Information'!$M933,Exchange_Value)+AE933*$P933*SUMIF(Lists!$E$2:$E$133,'Quarterly Information'!$O933,Exchange_Value)+AE933*$R933*SUMIF(Lists!$E$2:$E$133,'Quarterly Information'!$Q933,Exchange_Value)+AE933*$T933*SUMIF(Lists!$E$2:$E$133,'Quarterly Information'!$S933,Exchange_Value))/1000,AE933*SUMIF(Lists!$E$2:$E$133,$I933,Exchange_Value)/1000),1)</f>
        <v>0</v>
      </c>
      <c r="CI933" s="218">
        <f>ROUND(IF($I933="Other HFC Blend",(AF933*$L933*SUMIF(Lists!$E$2:$E$133,'Quarterly Information'!$K933,Exchange_Value)+AF933*$N933*SUMIF(Lists!$E$2:$E$133,'Quarterly Information'!$M933,Exchange_Value)+AF933*$P933*SUMIF(Lists!$E$2:$E$133,'Quarterly Information'!$O933,Exchange_Value)+AF933*$R933*SUMIF(Lists!$E$2:$E$133,'Quarterly Information'!$Q933,Exchange_Value)+AF933*$T933*SUMIF(Lists!$E$2:$E$133,'Quarterly Information'!$S933,Exchange_Value))/1000,AF933*SUMIF(Lists!$E$2:$E$133,$I933,Exchange_Value)/1000),1)</f>
        <v>0</v>
      </c>
    </row>
    <row r="934" spans="1:87" ht="14" x14ac:dyDescent="0.25">
      <c r="A934" s="39">
        <v>892</v>
      </c>
      <c r="B934" s="90" t="str">
        <f t="shared" si="600"/>
        <v/>
      </c>
      <c r="C934" s="159"/>
      <c r="D934" s="91"/>
      <c r="E934" s="174"/>
      <c r="F934" s="92"/>
      <c r="G934" s="93"/>
      <c r="H934" s="94"/>
      <c r="I934" s="92"/>
      <c r="J934" s="200"/>
      <c r="K934" s="210"/>
      <c r="L934" s="95"/>
      <c r="M934" s="92"/>
      <c r="N934" s="95"/>
      <c r="O934" s="92"/>
      <c r="P934" s="95"/>
      <c r="Q934" s="128"/>
      <c r="R934" s="95"/>
      <c r="S934" s="128"/>
      <c r="T934" s="211"/>
      <c r="U934" s="203"/>
      <c r="V934" s="92"/>
      <c r="W934" s="96"/>
      <c r="X934" s="92"/>
      <c r="Y934" s="220"/>
      <c r="Z934" s="226"/>
      <c r="AA934" s="165"/>
      <c r="AB934" s="165"/>
      <c r="AC934" s="165"/>
      <c r="AD934" s="165"/>
      <c r="AE934" s="165"/>
      <c r="AF934" s="168"/>
      <c r="AG934"/>
      <c r="AH934" s="107">
        <f t="shared" si="602"/>
        <v>0</v>
      </c>
      <c r="AI934" s="107">
        <f t="shared" si="603"/>
        <v>0</v>
      </c>
      <c r="AJ934" s="107">
        <f t="shared" si="604"/>
        <v>0</v>
      </c>
      <c r="AK934" s="107">
        <f t="shared" si="605"/>
        <v>0</v>
      </c>
      <c r="AL934" s="107">
        <f t="shared" si="606"/>
        <v>0</v>
      </c>
      <c r="AM934" s="107">
        <f t="shared" si="601"/>
        <v>0</v>
      </c>
      <c r="AO934" s="161" t="e">
        <f t="shared" si="607"/>
        <v>#DIV/0!</v>
      </c>
      <c r="AP934" s="161" t="e">
        <f t="shared" si="608"/>
        <v>#DIV/0!</v>
      </c>
      <c r="AQ934" s="161" t="e">
        <f t="shared" si="609"/>
        <v>#DIV/0!</v>
      </c>
      <c r="AR934" s="161" t="e">
        <f t="shared" si="610"/>
        <v>#DIV/0!</v>
      </c>
      <c r="AS934" s="161" t="e">
        <f t="shared" si="611"/>
        <v>#DIV/0!</v>
      </c>
      <c r="AT934" s="107">
        <f t="shared" si="612"/>
        <v>0</v>
      </c>
      <c r="AU934" s="161" t="e">
        <f t="shared" si="613"/>
        <v>#DIV/0!</v>
      </c>
      <c r="AV934" s="161" t="e">
        <f t="shared" si="614"/>
        <v>#DIV/0!</v>
      </c>
      <c r="AW934" s="161" t="e">
        <f t="shared" si="615"/>
        <v>#DIV/0!</v>
      </c>
      <c r="AX934" s="161" t="e">
        <f t="shared" si="616"/>
        <v>#DIV/0!</v>
      </c>
      <c r="AY934" s="161" t="e">
        <f t="shared" si="617"/>
        <v>#DIV/0!</v>
      </c>
      <c r="AZ934" s="107">
        <f t="shared" si="618"/>
        <v>0</v>
      </c>
      <c r="BA934" s="161" t="e">
        <f t="shared" si="619"/>
        <v>#DIV/0!</v>
      </c>
      <c r="BB934" s="161" t="e">
        <f t="shared" si="620"/>
        <v>#DIV/0!</v>
      </c>
      <c r="BC934" s="161" t="e">
        <f t="shared" si="621"/>
        <v>#DIV/0!</v>
      </c>
      <c r="BD934" s="161" t="e">
        <f t="shared" si="622"/>
        <v>#DIV/0!</v>
      </c>
      <c r="BE934" s="161" t="e">
        <f t="shared" si="623"/>
        <v>#DIV/0!</v>
      </c>
      <c r="BF934" s="107">
        <f t="shared" si="624"/>
        <v>0</v>
      </c>
      <c r="BG934" s="161" t="e">
        <f t="shared" si="625"/>
        <v>#DIV/0!</v>
      </c>
      <c r="BH934" s="161" t="e">
        <f t="shared" si="626"/>
        <v>#DIV/0!</v>
      </c>
      <c r="BI934" s="161" t="e">
        <f t="shared" si="627"/>
        <v>#DIV/0!</v>
      </c>
      <c r="BJ934" s="161" t="e">
        <f t="shared" si="628"/>
        <v>#DIV/0!</v>
      </c>
      <c r="BK934" s="161" t="e">
        <f t="shared" si="629"/>
        <v>#DIV/0!</v>
      </c>
      <c r="BL934" s="107">
        <f t="shared" si="630"/>
        <v>0</v>
      </c>
      <c r="BM934" s="161" t="e">
        <f t="shared" si="631"/>
        <v>#DIV/0!</v>
      </c>
      <c r="BN934" s="161" t="e">
        <f t="shared" si="632"/>
        <v>#DIV/0!</v>
      </c>
      <c r="BO934" s="161" t="e">
        <f t="shared" si="633"/>
        <v>#DIV/0!</v>
      </c>
      <c r="BP934" s="161" t="e">
        <f t="shared" si="634"/>
        <v>#DIV/0!</v>
      </c>
      <c r="BQ934" s="161" t="e">
        <f t="shared" si="635"/>
        <v>#DIV/0!</v>
      </c>
      <c r="BR934" s="107">
        <f t="shared" si="636"/>
        <v>0</v>
      </c>
      <c r="BS934" s="161" t="e">
        <f t="shared" si="637"/>
        <v>#DIV/0!</v>
      </c>
      <c r="BT934" s="161" t="e">
        <f t="shared" si="638"/>
        <v>#DIV/0!</v>
      </c>
      <c r="BU934" s="161" t="e">
        <f t="shared" si="639"/>
        <v>#DIV/0!</v>
      </c>
      <c r="BV934" s="161" t="e">
        <f t="shared" si="640"/>
        <v>#DIV/0!</v>
      </c>
      <c r="BW934" s="161" t="e">
        <f t="shared" si="641"/>
        <v>#DIV/0!</v>
      </c>
      <c r="BX934" s="107">
        <f t="shared" si="642"/>
        <v>0</v>
      </c>
      <c r="BZ934" s="40" t="e">
        <f>VLOOKUP(I934,Lists!$D$2:$D$19,1,FALSE)</f>
        <v>#N/A</v>
      </c>
      <c r="CA934" s="40" t="e">
        <f>VLOOKUP($I934,Blends!$B$2:$B$115,1,FALSE)</f>
        <v>#N/A</v>
      </c>
      <c r="CC934" s="218">
        <f>ROUND(IF($I934="Other HFC Blend",(Z934*$L934*SUMIF(Lists!$E$2:$E$133,'Quarterly Information'!$K934,Exchange_Value)+Z934*$N934*SUMIF(Lists!$E$2:$E$133,'Quarterly Information'!$M934,Exchange_Value)+Z934*$P934*SUMIF(Lists!$E$2:$E$133,'Quarterly Information'!$O934,Exchange_Value)+Z934*$R934*SUMIF(Lists!$E$2:$E$133,'Quarterly Information'!$Q934,Exchange_Value)+Z934*$T934*SUMIF(Lists!$E$2:$E$133,'Quarterly Information'!$S934,Exchange_Value))/1000,Z934*SUMIF(Lists!$E$2:$E$133,$I934,Exchange_Value)/1000),1)</f>
        <v>0</v>
      </c>
      <c r="CD934" s="218">
        <f>ROUND(IF($I934="Other HFC Blend",(AA934*$L934*SUMIF(Lists!$E$2:$E$133,'Quarterly Information'!$K934,Exchange_Value)+AA934*$N934*SUMIF(Lists!$E$2:$E$133,'Quarterly Information'!$M934,Exchange_Value)+AA934*$P934*SUMIF(Lists!$E$2:$E$133,'Quarterly Information'!$O934,Exchange_Value)+AA934*$R934*SUMIF(Lists!$E$2:$E$133,'Quarterly Information'!$Q934,Exchange_Value)+AA934*$T934*SUMIF(Lists!$E$2:$E$133,'Quarterly Information'!$S934,Exchange_Value))/1000,AA934*SUMIF(Lists!$E$2:$E$133,$I934,Exchange_Value)/1000),1)</f>
        <v>0</v>
      </c>
      <c r="CE934" s="218">
        <f>ROUND(IF($I934="Other HFC Blend",(AB934*$L934*SUMIF(Lists!$E$2:$E$133,'Quarterly Information'!$K934,Exchange_Value)+AB934*$N934*SUMIF(Lists!$E$2:$E$133,'Quarterly Information'!$M934,Exchange_Value)+AB934*$P934*SUMIF(Lists!$E$2:$E$133,'Quarterly Information'!$O934,Exchange_Value)+AB934*$R934*SUMIF(Lists!$E$2:$E$133,'Quarterly Information'!$Q934,Exchange_Value)+AB934*$T934*SUMIF(Lists!$E$2:$E$133,'Quarterly Information'!$S934,Exchange_Value))/1000,AB934*SUMIF(Lists!$E$2:$E$133,$I934,Exchange_Value)/1000),1)</f>
        <v>0</v>
      </c>
      <c r="CF934" s="218">
        <f>ROUND(IF($I934="Other HFC Blend",(AC934*$L934*SUMIF(Lists!$E$2:$E$133,'Quarterly Information'!$K934,Exchange_Value)+AC934*$N934*SUMIF(Lists!$E$2:$E$133,'Quarterly Information'!$M934,Exchange_Value)+AC934*$P934*SUMIF(Lists!$E$2:$E$133,'Quarterly Information'!$O934,Exchange_Value)+AC934*$R934*SUMIF(Lists!$E$2:$E$133,'Quarterly Information'!$Q934,Exchange_Value)+AC934*$T934*SUMIF(Lists!$E$2:$E$133,'Quarterly Information'!$S934,Exchange_Value))/1000,AC934*SUMIF(Lists!$E$2:$E$133,$I934,Exchange_Value)/1000),1)</f>
        <v>0</v>
      </c>
      <c r="CG934" s="218">
        <f>ROUND(IF($I934="Other HFC Blend",(AD934*$L934*SUMIF(Lists!$E$2:$E$133,'Quarterly Information'!$K934,Exchange_Value)+AD934*$N934*SUMIF(Lists!$E$2:$E$133,'Quarterly Information'!$M934,Exchange_Value)+AD934*$P934*SUMIF(Lists!$E$2:$E$133,'Quarterly Information'!$O934,Exchange_Value)+AD934*$R934*SUMIF(Lists!$E$2:$E$133,'Quarterly Information'!$Q934,Exchange_Value)+AD934*$T934*SUMIF(Lists!$E$2:$E$133,'Quarterly Information'!$S934,Exchange_Value))/1000,AD934*SUMIF(Lists!$E$2:$E$133,$I934,Exchange_Value)/1000),1)</f>
        <v>0</v>
      </c>
      <c r="CH934" s="218">
        <f>ROUND(IF($I934="Other HFC Blend",(AE934*$L934*SUMIF(Lists!$E$2:$E$133,'Quarterly Information'!$K934,Exchange_Value)+AE934*$N934*SUMIF(Lists!$E$2:$E$133,'Quarterly Information'!$M934,Exchange_Value)+AE934*$P934*SUMIF(Lists!$E$2:$E$133,'Quarterly Information'!$O934,Exchange_Value)+AE934*$R934*SUMIF(Lists!$E$2:$E$133,'Quarterly Information'!$Q934,Exchange_Value)+AE934*$T934*SUMIF(Lists!$E$2:$E$133,'Quarterly Information'!$S934,Exchange_Value))/1000,AE934*SUMIF(Lists!$E$2:$E$133,$I934,Exchange_Value)/1000),1)</f>
        <v>0</v>
      </c>
      <c r="CI934" s="218">
        <f>ROUND(IF($I934="Other HFC Blend",(AF934*$L934*SUMIF(Lists!$E$2:$E$133,'Quarterly Information'!$K934,Exchange_Value)+AF934*$N934*SUMIF(Lists!$E$2:$E$133,'Quarterly Information'!$M934,Exchange_Value)+AF934*$P934*SUMIF(Lists!$E$2:$E$133,'Quarterly Information'!$O934,Exchange_Value)+AF934*$R934*SUMIF(Lists!$E$2:$E$133,'Quarterly Information'!$Q934,Exchange_Value)+AF934*$T934*SUMIF(Lists!$E$2:$E$133,'Quarterly Information'!$S934,Exchange_Value))/1000,AF934*SUMIF(Lists!$E$2:$E$133,$I934,Exchange_Value)/1000),1)</f>
        <v>0</v>
      </c>
    </row>
    <row r="935" spans="1:87" ht="14" x14ac:dyDescent="0.25">
      <c r="A935" s="39">
        <v>893</v>
      </c>
      <c r="B935" s="90" t="str">
        <f t="shared" si="600"/>
        <v/>
      </c>
      <c r="C935" s="159"/>
      <c r="D935" s="91"/>
      <c r="E935" s="174"/>
      <c r="F935" s="92"/>
      <c r="G935" s="93"/>
      <c r="H935" s="94"/>
      <c r="I935" s="92"/>
      <c r="J935" s="200"/>
      <c r="K935" s="210"/>
      <c r="L935" s="95"/>
      <c r="M935" s="92"/>
      <c r="N935" s="95"/>
      <c r="O935" s="92"/>
      <c r="P935" s="95"/>
      <c r="Q935" s="128"/>
      <c r="R935" s="95"/>
      <c r="S935" s="128"/>
      <c r="T935" s="211"/>
      <c r="U935" s="203"/>
      <c r="V935" s="92"/>
      <c r="W935" s="96"/>
      <c r="X935" s="92"/>
      <c r="Y935" s="220"/>
      <c r="Z935" s="226"/>
      <c r="AA935" s="165"/>
      <c r="AB935" s="165"/>
      <c r="AC935" s="165"/>
      <c r="AD935" s="165"/>
      <c r="AE935" s="165"/>
      <c r="AF935" s="168"/>
      <c r="AG935"/>
      <c r="AH935" s="107">
        <f t="shared" si="602"/>
        <v>0</v>
      </c>
      <c r="AI935" s="107">
        <f t="shared" si="603"/>
        <v>0</v>
      </c>
      <c r="AJ935" s="107">
        <f t="shared" si="604"/>
        <v>0</v>
      </c>
      <c r="AK935" s="107">
        <f t="shared" si="605"/>
        <v>0</v>
      </c>
      <c r="AL935" s="107">
        <f t="shared" si="606"/>
        <v>0</v>
      </c>
      <c r="AM935" s="107">
        <f t="shared" si="601"/>
        <v>0</v>
      </c>
      <c r="AO935" s="161" t="e">
        <f t="shared" si="607"/>
        <v>#DIV/0!</v>
      </c>
      <c r="AP935" s="161" t="e">
        <f t="shared" si="608"/>
        <v>#DIV/0!</v>
      </c>
      <c r="AQ935" s="161" t="e">
        <f t="shared" si="609"/>
        <v>#DIV/0!</v>
      </c>
      <c r="AR935" s="161" t="e">
        <f t="shared" si="610"/>
        <v>#DIV/0!</v>
      </c>
      <c r="AS935" s="161" t="e">
        <f t="shared" si="611"/>
        <v>#DIV/0!</v>
      </c>
      <c r="AT935" s="107">
        <f t="shared" si="612"/>
        <v>0</v>
      </c>
      <c r="AU935" s="161" t="e">
        <f t="shared" si="613"/>
        <v>#DIV/0!</v>
      </c>
      <c r="AV935" s="161" t="e">
        <f t="shared" si="614"/>
        <v>#DIV/0!</v>
      </c>
      <c r="AW935" s="161" t="e">
        <f t="shared" si="615"/>
        <v>#DIV/0!</v>
      </c>
      <c r="AX935" s="161" t="e">
        <f t="shared" si="616"/>
        <v>#DIV/0!</v>
      </c>
      <c r="AY935" s="161" t="e">
        <f t="shared" si="617"/>
        <v>#DIV/0!</v>
      </c>
      <c r="AZ935" s="107">
        <f t="shared" si="618"/>
        <v>0</v>
      </c>
      <c r="BA935" s="161" t="e">
        <f t="shared" si="619"/>
        <v>#DIV/0!</v>
      </c>
      <c r="BB935" s="161" t="e">
        <f t="shared" si="620"/>
        <v>#DIV/0!</v>
      </c>
      <c r="BC935" s="161" t="e">
        <f t="shared" si="621"/>
        <v>#DIV/0!</v>
      </c>
      <c r="BD935" s="161" t="e">
        <f t="shared" si="622"/>
        <v>#DIV/0!</v>
      </c>
      <c r="BE935" s="161" t="e">
        <f t="shared" si="623"/>
        <v>#DIV/0!</v>
      </c>
      <c r="BF935" s="107">
        <f t="shared" si="624"/>
        <v>0</v>
      </c>
      <c r="BG935" s="161" t="e">
        <f t="shared" si="625"/>
        <v>#DIV/0!</v>
      </c>
      <c r="BH935" s="161" t="e">
        <f t="shared" si="626"/>
        <v>#DIV/0!</v>
      </c>
      <c r="BI935" s="161" t="e">
        <f t="shared" si="627"/>
        <v>#DIV/0!</v>
      </c>
      <c r="BJ935" s="161" t="e">
        <f t="shared" si="628"/>
        <v>#DIV/0!</v>
      </c>
      <c r="BK935" s="161" t="e">
        <f t="shared" si="629"/>
        <v>#DIV/0!</v>
      </c>
      <c r="BL935" s="107">
        <f t="shared" si="630"/>
        <v>0</v>
      </c>
      <c r="BM935" s="161" t="e">
        <f t="shared" si="631"/>
        <v>#DIV/0!</v>
      </c>
      <c r="BN935" s="161" t="e">
        <f t="shared" si="632"/>
        <v>#DIV/0!</v>
      </c>
      <c r="BO935" s="161" t="e">
        <f t="shared" si="633"/>
        <v>#DIV/0!</v>
      </c>
      <c r="BP935" s="161" t="e">
        <f t="shared" si="634"/>
        <v>#DIV/0!</v>
      </c>
      <c r="BQ935" s="161" t="e">
        <f t="shared" si="635"/>
        <v>#DIV/0!</v>
      </c>
      <c r="BR935" s="107">
        <f t="shared" si="636"/>
        <v>0</v>
      </c>
      <c r="BS935" s="161" t="e">
        <f t="shared" si="637"/>
        <v>#DIV/0!</v>
      </c>
      <c r="BT935" s="161" t="e">
        <f t="shared" si="638"/>
        <v>#DIV/0!</v>
      </c>
      <c r="BU935" s="161" t="e">
        <f t="shared" si="639"/>
        <v>#DIV/0!</v>
      </c>
      <c r="BV935" s="161" t="e">
        <f t="shared" si="640"/>
        <v>#DIV/0!</v>
      </c>
      <c r="BW935" s="161" t="e">
        <f t="shared" si="641"/>
        <v>#DIV/0!</v>
      </c>
      <c r="BX935" s="107">
        <f t="shared" si="642"/>
        <v>0</v>
      </c>
      <c r="BZ935" s="40" t="e">
        <f>VLOOKUP(I935,Lists!$D$2:$D$19,1,FALSE)</f>
        <v>#N/A</v>
      </c>
      <c r="CA935" s="40" t="e">
        <f>VLOOKUP($I935,Blends!$B$2:$B$115,1,FALSE)</f>
        <v>#N/A</v>
      </c>
      <c r="CC935" s="218">
        <f>ROUND(IF($I935="Other HFC Blend",(Z935*$L935*SUMIF(Lists!$E$2:$E$133,'Quarterly Information'!$K935,Exchange_Value)+Z935*$N935*SUMIF(Lists!$E$2:$E$133,'Quarterly Information'!$M935,Exchange_Value)+Z935*$P935*SUMIF(Lists!$E$2:$E$133,'Quarterly Information'!$O935,Exchange_Value)+Z935*$R935*SUMIF(Lists!$E$2:$E$133,'Quarterly Information'!$Q935,Exchange_Value)+Z935*$T935*SUMIF(Lists!$E$2:$E$133,'Quarterly Information'!$S935,Exchange_Value))/1000,Z935*SUMIF(Lists!$E$2:$E$133,$I935,Exchange_Value)/1000),1)</f>
        <v>0</v>
      </c>
      <c r="CD935" s="218">
        <f>ROUND(IF($I935="Other HFC Blend",(AA935*$L935*SUMIF(Lists!$E$2:$E$133,'Quarterly Information'!$K935,Exchange_Value)+AA935*$N935*SUMIF(Lists!$E$2:$E$133,'Quarterly Information'!$M935,Exchange_Value)+AA935*$P935*SUMIF(Lists!$E$2:$E$133,'Quarterly Information'!$O935,Exchange_Value)+AA935*$R935*SUMIF(Lists!$E$2:$E$133,'Quarterly Information'!$Q935,Exchange_Value)+AA935*$T935*SUMIF(Lists!$E$2:$E$133,'Quarterly Information'!$S935,Exchange_Value))/1000,AA935*SUMIF(Lists!$E$2:$E$133,$I935,Exchange_Value)/1000),1)</f>
        <v>0</v>
      </c>
      <c r="CE935" s="218">
        <f>ROUND(IF($I935="Other HFC Blend",(AB935*$L935*SUMIF(Lists!$E$2:$E$133,'Quarterly Information'!$K935,Exchange_Value)+AB935*$N935*SUMIF(Lists!$E$2:$E$133,'Quarterly Information'!$M935,Exchange_Value)+AB935*$P935*SUMIF(Lists!$E$2:$E$133,'Quarterly Information'!$O935,Exchange_Value)+AB935*$R935*SUMIF(Lists!$E$2:$E$133,'Quarterly Information'!$Q935,Exchange_Value)+AB935*$T935*SUMIF(Lists!$E$2:$E$133,'Quarterly Information'!$S935,Exchange_Value))/1000,AB935*SUMIF(Lists!$E$2:$E$133,$I935,Exchange_Value)/1000),1)</f>
        <v>0</v>
      </c>
      <c r="CF935" s="218">
        <f>ROUND(IF($I935="Other HFC Blend",(AC935*$L935*SUMIF(Lists!$E$2:$E$133,'Quarterly Information'!$K935,Exchange_Value)+AC935*$N935*SUMIF(Lists!$E$2:$E$133,'Quarterly Information'!$M935,Exchange_Value)+AC935*$P935*SUMIF(Lists!$E$2:$E$133,'Quarterly Information'!$O935,Exchange_Value)+AC935*$R935*SUMIF(Lists!$E$2:$E$133,'Quarterly Information'!$Q935,Exchange_Value)+AC935*$T935*SUMIF(Lists!$E$2:$E$133,'Quarterly Information'!$S935,Exchange_Value))/1000,AC935*SUMIF(Lists!$E$2:$E$133,$I935,Exchange_Value)/1000),1)</f>
        <v>0</v>
      </c>
      <c r="CG935" s="218">
        <f>ROUND(IF($I935="Other HFC Blend",(AD935*$L935*SUMIF(Lists!$E$2:$E$133,'Quarterly Information'!$K935,Exchange_Value)+AD935*$N935*SUMIF(Lists!$E$2:$E$133,'Quarterly Information'!$M935,Exchange_Value)+AD935*$P935*SUMIF(Lists!$E$2:$E$133,'Quarterly Information'!$O935,Exchange_Value)+AD935*$R935*SUMIF(Lists!$E$2:$E$133,'Quarterly Information'!$Q935,Exchange_Value)+AD935*$T935*SUMIF(Lists!$E$2:$E$133,'Quarterly Information'!$S935,Exchange_Value))/1000,AD935*SUMIF(Lists!$E$2:$E$133,$I935,Exchange_Value)/1000),1)</f>
        <v>0</v>
      </c>
      <c r="CH935" s="218">
        <f>ROUND(IF($I935="Other HFC Blend",(AE935*$L935*SUMIF(Lists!$E$2:$E$133,'Quarterly Information'!$K935,Exchange_Value)+AE935*$N935*SUMIF(Lists!$E$2:$E$133,'Quarterly Information'!$M935,Exchange_Value)+AE935*$P935*SUMIF(Lists!$E$2:$E$133,'Quarterly Information'!$O935,Exchange_Value)+AE935*$R935*SUMIF(Lists!$E$2:$E$133,'Quarterly Information'!$Q935,Exchange_Value)+AE935*$T935*SUMIF(Lists!$E$2:$E$133,'Quarterly Information'!$S935,Exchange_Value))/1000,AE935*SUMIF(Lists!$E$2:$E$133,$I935,Exchange_Value)/1000),1)</f>
        <v>0</v>
      </c>
      <c r="CI935" s="218">
        <f>ROUND(IF($I935="Other HFC Blend",(AF935*$L935*SUMIF(Lists!$E$2:$E$133,'Quarterly Information'!$K935,Exchange_Value)+AF935*$N935*SUMIF(Lists!$E$2:$E$133,'Quarterly Information'!$M935,Exchange_Value)+AF935*$P935*SUMIF(Lists!$E$2:$E$133,'Quarterly Information'!$O935,Exchange_Value)+AF935*$R935*SUMIF(Lists!$E$2:$E$133,'Quarterly Information'!$Q935,Exchange_Value)+AF935*$T935*SUMIF(Lists!$E$2:$E$133,'Quarterly Information'!$S935,Exchange_Value))/1000,AF935*SUMIF(Lists!$E$2:$E$133,$I935,Exchange_Value)/1000),1)</f>
        <v>0</v>
      </c>
    </row>
    <row r="936" spans="1:87" ht="14" x14ac:dyDescent="0.25">
      <c r="A936" s="39">
        <v>894</v>
      </c>
      <c r="B936" s="90" t="str">
        <f t="shared" si="600"/>
        <v/>
      </c>
      <c r="C936" s="159"/>
      <c r="D936" s="91"/>
      <c r="E936" s="174"/>
      <c r="F936" s="92"/>
      <c r="G936" s="93"/>
      <c r="H936" s="94"/>
      <c r="I936" s="92"/>
      <c r="J936" s="200"/>
      <c r="K936" s="210"/>
      <c r="L936" s="95"/>
      <c r="M936" s="92"/>
      <c r="N936" s="95"/>
      <c r="O936" s="92"/>
      <c r="P936" s="95"/>
      <c r="Q936" s="128"/>
      <c r="R936" s="95"/>
      <c r="S936" s="128"/>
      <c r="T936" s="211"/>
      <c r="U936" s="203"/>
      <c r="V936" s="92"/>
      <c r="W936" s="96"/>
      <c r="X936" s="92"/>
      <c r="Y936" s="220"/>
      <c r="Z936" s="226"/>
      <c r="AA936" s="165"/>
      <c r="AB936" s="165"/>
      <c r="AC936" s="165"/>
      <c r="AD936" s="165"/>
      <c r="AE936" s="165"/>
      <c r="AF936" s="168"/>
      <c r="AG936"/>
      <c r="AH936" s="107">
        <f t="shared" si="602"/>
        <v>0</v>
      </c>
      <c r="AI936" s="107">
        <f t="shared" si="603"/>
        <v>0</v>
      </c>
      <c r="AJ936" s="107">
        <f t="shared" si="604"/>
        <v>0</v>
      </c>
      <c r="AK936" s="107">
        <f t="shared" si="605"/>
        <v>0</v>
      </c>
      <c r="AL936" s="107">
        <f t="shared" si="606"/>
        <v>0</v>
      </c>
      <c r="AM936" s="107">
        <f t="shared" si="601"/>
        <v>0</v>
      </c>
      <c r="AO936" s="161" t="e">
        <f t="shared" si="607"/>
        <v>#DIV/0!</v>
      </c>
      <c r="AP936" s="161" t="e">
        <f t="shared" si="608"/>
        <v>#DIV/0!</v>
      </c>
      <c r="AQ936" s="161" t="e">
        <f t="shared" si="609"/>
        <v>#DIV/0!</v>
      </c>
      <c r="AR936" s="161" t="e">
        <f t="shared" si="610"/>
        <v>#DIV/0!</v>
      </c>
      <c r="AS936" s="161" t="e">
        <f t="shared" si="611"/>
        <v>#DIV/0!</v>
      </c>
      <c r="AT936" s="107">
        <f t="shared" si="612"/>
        <v>0</v>
      </c>
      <c r="AU936" s="161" t="e">
        <f t="shared" si="613"/>
        <v>#DIV/0!</v>
      </c>
      <c r="AV936" s="161" t="e">
        <f t="shared" si="614"/>
        <v>#DIV/0!</v>
      </c>
      <c r="AW936" s="161" t="e">
        <f t="shared" si="615"/>
        <v>#DIV/0!</v>
      </c>
      <c r="AX936" s="161" t="e">
        <f t="shared" si="616"/>
        <v>#DIV/0!</v>
      </c>
      <c r="AY936" s="161" t="e">
        <f t="shared" si="617"/>
        <v>#DIV/0!</v>
      </c>
      <c r="AZ936" s="107">
        <f t="shared" si="618"/>
        <v>0</v>
      </c>
      <c r="BA936" s="161" t="e">
        <f t="shared" si="619"/>
        <v>#DIV/0!</v>
      </c>
      <c r="BB936" s="161" t="e">
        <f t="shared" si="620"/>
        <v>#DIV/0!</v>
      </c>
      <c r="BC936" s="161" t="e">
        <f t="shared" si="621"/>
        <v>#DIV/0!</v>
      </c>
      <c r="BD936" s="161" t="e">
        <f t="shared" si="622"/>
        <v>#DIV/0!</v>
      </c>
      <c r="BE936" s="161" t="e">
        <f t="shared" si="623"/>
        <v>#DIV/0!</v>
      </c>
      <c r="BF936" s="107">
        <f t="shared" si="624"/>
        <v>0</v>
      </c>
      <c r="BG936" s="161" t="e">
        <f t="shared" si="625"/>
        <v>#DIV/0!</v>
      </c>
      <c r="BH936" s="161" t="e">
        <f t="shared" si="626"/>
        <v>#DIV/0!</v>
      </c>
      <c r="BI936" s="161" t="e">
        <f t="shared" si="627"/>
        <v>#DIV/0!</v>
      </c>
      <c r="BJ936" s="161" t="e">
        <f t="shared" si="628"/>
        <v>#DIV/0!</v>
      </c>
      <c r="BK936" s="161" t="e">
        <f t="shared" si="629"/>
        <v>#DIV/0!</v>
      </c>
      <c r="BL936" s="107">
        <f t="shared" si="630"/>
        <v>0</v>
      </c>
      <c r="BM936" s="161" t="e">
        <f t="shared" si="631"/>
        <v>#DIV/0!</v>
      </c>
      <c r="BN936" s="161" t="e">
        <f t="shared" si="632"/>
        <v>#DIV/0!</v>
      </c>
      <c r="BO936" s="161" t="e">
        <f t="shared" si="633"/>
        <v>#DIV/0!</v>
      </c>
      <c r="BP936" s="161" t="e">
        <f t="shared" si="634"/>
        <v>#DIV/0!</v>
      </c>
      <c r="BQ936" s="161" t="e">
        <f t="shared" si="635"/>
        <v>#DIV/0!</v>
      </c>
      <c r="BR936" s="107">
        <f t="shared" si="636"/>
        <v>0</v>
      </c>
      <c r="BS936" s="161" t="e">
        <f t="shared" si="637"/>
        <v>#DIV/0!</v>
      </c>
      <c r="BT936" s="161" t="e">
        <f t="shared" si="638"/>
        <v>#DIV/0!</v>
      </c>
      <c r="BU936" s="161" t="e">
        <f t="shared" si="639"/>
        <v>#DIV/0!</v>
      </c>
      <c r="BV936" s="161" t="e">
        <f t="shared" si="640"/>
        <v>#DIV/0!</v>
      </c>
      <c r="BW936" s="161" t="e">
        <f t="shared" si="641"/>
        <v>#DIV/0!</v>
      </c>
      <c r="BX936" s="107">
        <f t="shared" si="642"/>
        <v>0</v>
      </c>
      <c r="BZ936" s="40" t="e">
        <f>VLOOKUP(I936,Lists!$D$2:$D$19,1,FALSE)</f>
        <v>#N/A</v>
      </c>
      <c r="CA936" s="40" t="e">
        <f>VLOOKUP($I936,Blends!$B$2:$B$115,1,FALSE)</f>
        <v>#N/A</v>
      </c>
      <c r="CC936" s="218">
        <f>ROUND(IF($I936="Other HFC Blend",(Z936*$L936*SUMIF(Lists!$E$2:$E$133,'Quarterly Information'!$K936,Exchange_Value)+Z936*$N936*SUMIF(Lists!$E$2:$E$133,'Quarterly Information'!$M936,Exchange_Value)+Z936*$P936*SUMIF(Lists!$E$2:$E$133,'Quarterly Information'!$O936,Exchange_Value)+Z936*$R936*SUMIF(Lists!$E$2:$E$133,'Quarterly Information'!$Q936,Exchange_Value)+Z936*$T936*SUMIF(Lists!$E$2:$E$133,'Quarterly Information'!$S936,Exchange_Value))/1000,Z936*SUMIF(Lists!$E$2:$E$133,$I936,Exchange_Value)/1000),1)</f>
        <v>0</v>
      </c>
      <c r="CD936" s="218">
        <f>ROUND(IF($I936="Other HFC Blend",(AA936*$L936*SUMIF(Lists!$E$2:$E$133,'Quarterly Information'!$K936,Exchange_Value)+AA936*$N936*SUMIF(Lists!$E$2:$E$133,'Quarterly Information'!$M936,Exchange_Value)+AA936*$P936*SUMIF(Lists!$E$2:$E$133,'Quarterly Information'!$O936,Exchange_Value)+AA936*$R936*SUMIF(Lists!$E$2:$E$133,'Quarterly Information'!$Q936,Exchange_Value)+AA936*$T936*SUMIF(Lists!$E$2:$E$133,'Quarterly Information'!$S936,Exchange_Value))/1000,AA936*SUMIF(Lists!$E$2:$E$133,$I936,Exchange_Value)/1000),1)</f>
        <v>0</v>
      </c>
      <c r="CE936" s="218">
        <f>ROUND(IF($I936="Other HFC Blend",(AB936*$L936*SUMIF(Lists!$E$2:$E$133,'Quarterly Information'!$K936,Exchange_Value)+AB936*$N936*SUMIF(Lists!$E$2:$E$133,'Quarterly Information'!$M936,Exchange_Value)+AB936*$P936*SUMIF(Lists!$E$2:$E$133,'Quarterly Information'!$O936,Exchange_Value)+AB936*$R936*SUMIF(Lists!$E$2:$E$133,'Quarterly Information'!$Q936,Exchange_Value)+AB936*$T936*SUMIF(Lists!$E$2:$E$133,'Quarterly Information'!$S936,Exchange_Value))/1000,AB936*SUMIF(Lists!$E$2:$E$133,$I936,Exchange_Value)/1000),1)</f>
        <v>0</v>
      </c>
      <c r="CF936" s="218">
        <f>ROUND(IF($I936="Other HFC Blend",(AC936*$L936*SUMIF(Lists!$E$2:$E$133,'Quarterly Information'!$K936,Exchange_Value)+AC936*$N936*SUMIF(Lists!$E$2:$E$133,'Quarterly Information'!$M936,Exchange_Value)+AC936*$P936*SUMIF(Lists!$E$2:$E$133,'Quarterly Information'!$O936,Exchange_Value)+AC936*$R936*SUMIF(Lists!$E$2:$E$133,'Quarterly Information'!$Q936,Exchange_Value)+AC936*$T936*SUMIF(Lists!$E$2:$E$133,'Quarterly Information'!$S936,Exchange_Value))/1000,AC936*SUMIF(Lists!$E$2:$E$133,$I936,Exchange_Value)/1000),1)</f>
        <v>0</v>
      </c>
      <c r="CG936" s="218">
        <f>ROUND(IF($I936="Other HFC Blend",(AD936*$L936*SUMIF(Lists!$E$2:$E$133,'Quarterly Information'!$K936,Exchange_Value)+AD936*$N936*SUMIF(Lists!$E$2:$E$133,'Quarterly Information'!$M936,Exchange_Value)+AD936*$P936*SUMIF(Lists!$E$2:$E$133,'Quarterly Information'!$O936,Exchange_Value)+AD936*$R936*SUMIF(Lists!$E$2:$E$133,'Quarterly Information'!$Q936,Exchange_Value)+AD936*$T936*SUMIF(Lists!$E$2:$E$133,'Quarterly Information'!$S936,Exchange_Value))/1000,AD936*SUMIF(Lists!$E$2:$E$133,$I936,Exchange_Value)/1000),1)</f>
        <v>0</v>
      </c>
      <c r="CH936" s="218">
        <f>ROUND(IF($I936="Other HFC Blend",(AE936*$L936*SUMIF(Lists!$E$2:$E$133,'Quarterly Information'!$K936,Exchange_Value)+AE936*$N936*SUMIF(Lists!$E$2:$E$133,'Quarterly Information'!$M936,Exchange_Value)+AE936*$P936*SUMIF(Lists!$E$2:$E$133,'Quarterly Information'!$O936,Exchange_Value)+AE936*$R936*SUMIF(Lists!$E$2:$E$133,'Quarterly Information'!$Q936,Exchange_Value)+AE936*$T936*SUMIF(Lists!$E$2:$E$133,'Quarterly Information'!$S936,Exchange_Value))/1000,AE936*SUMIF(Lists!$E$2:$E$133,$I936,Exchange_Value)/1000),1)</f>
        <v>0</v>
      </c>
      <c r="CI936" s="218">
        <f>ROUND(IF($I936="Other HFC Blend",(AF936*$L936*SUMIF(Lists!$E$2:$E$133,'Quarterly Information'!$K936,Exchange_Value)+AF936*$N936*SUMIF(Lists!$E$2:$E$133,'Quarterly Information'!$M936,Exchange_Value)+AF936*$P936*SUMIF(Lists!$E$2:$E$133,'Quarterly Information'!$O936,Exchange_Value)+AF936*$R936*SUMIF(Lists!$E$2:$E$133,'Quarterly Information'!$Q936,Exchange_Value)+AF936*$T936*SUMIF(Lists!$E$2:$E$133,'Quarterly Information'!$S936,Exchange_Value))/1000,AF936*SUMIF(Lists!$E$2:$E$133,$I936,Exchange_Value)/1000),1)</f>
        <v>0</v>
      </c>
    </row>
    <row r="937" spans="1:87" ht="14" x14ac:dyDescent="0.25">
      <c r="A937" s="39">
        <v>895</v>
      </c>
      <c r="B937" s="90" t="str">
        <f t="shared" si="600"/>
        <v/>
      </c>
      <c r="C937" s="159"/>
      <c r="D937" s="91"/>
      <c r="E937" s="174"/>
      <c r="F937" s="92"/>
      <c r="G937" s="93"/>
      <c r="H937" s="94"/>
      <c r="I937" s="92"/>
      <c r="J937" s="200"/>
      <c r="K937" s="210"/>
      <c r="L937" s="95"/>
      <c r="M937" s="92"/>
      <c r="N937" s="95"/>
      <c r="O937" s="92"/>
      <c r="P937" s="95"/>
      <c r="Q937" s="128"/>
      <c r="R937" s="95"/>
      <c r="S937" s="128"/>
      <c r="T937" s="211"/>
      <c r="U937" s="203"/>
      <c r="V937" s="92"/>
      <c r="W937" s="96"/>
      <c r="X937" s="92"/>
      <c r="Y937" s="220"/>
      <c r="Z937" s="226"/>
      <c r="AA937" s="165"/>
      <c r="AB937" s="165"/>
      <c r="AC937" s="165"/>
      <c r="AD937" s="165"/>
      <c r="AE937" s="165"/>
      <c r="AF937" s="168"/>
      <c r="AG937"/>
      <c r="AH937" s="107">
        <f t="shared" si="602"/>
        <v>0</v>
      </c>
      <c r="AI937" s="107">
        <f t="shared" si="603"/>
        <v>0</v>
      </c>
      <c r="AJ937" s="107">
        <f t="shared" si="604"/>
        <v>0</v>
      </c>
      <c r="AK937" s="107">
        <f t="shared" si="605"/>
        <v>0</v>
      </c>
      <c r="AL937" s="107">
        <f t="shared" si="606"/>
        <v>0</v>
      </c>
      <c r="AM937" s="107">
        <f t="shared" si="601"/>
        <v>0</v>
      </c>
      <c r="AO937" s="161" t="e">
        <f t="shared" si="607"/>
        <v>#DIV/0!</v>
      </c>
      <c r="AP937" s="161" t="e">
        <f t="shared" si="608"/>
        <v>#DIV/0!</v>
      </c>
      <c r="AQ937" s="161" t="e">
        <f t="shared" si="609"/>
        <v>#DIV/0!</v>
      </c>
      <c r="AR937" s="161" t="e">
        <f t="shared" si="610"/>
        <v>#DIV/0!</v>
      </c>
      <c r="AS937" s="161" t="e">
        <f t="shared" si="611"/>
        <v>#DIV/0!</v>
      </c>
      <c r="AT937" s="107">
        <f t="shared" si="612"/>
        <v>0</v>
      </c>
      <c r="AU937" s="161" t="e">
        <f t="shared" si="613"/>
        <v>#DIV/0!</v>
      </c>
      <c r="AV937" s="161" t="e">
        <f t="shared" si="614"/>
        <v>#DIV/0!</v>
      </c>
      <c r="AW937" s="161" t="e">
        <f t="shared" si="615"/>
        <v>#DIV/0!</v>
      </c>
      <c r="AX937" s="161" t="e">
        <f t="shared" si="616"/>
        <v>#DIV/0!</v>
      </c>
      <c r="AY937" s="161" t="e">
        <f t="shared" si="617"/>
        <v>#DIV/0!</v>
      </c>
      <c r="AZ937" s="107">
        <f t="shared" si="618"/>
        <v>0</v>
      </c>
      <c r="BA937" s="161" t="e">
        <f t="shared" si="619"/>
        <v>#DIV/0!</v>
      </c>
      <c r="BB937" s="161" t="e">
        <f t="shared" si="620"/>
        <v>#DIV/0!</v>
      </c>
      <c r="BC937" s="161" t="e">
        <f t="shared" si="621"/>
        <v>#DIV/0!</v>
      </c>
      <c r="BD937" s="161" t="e">
        <f t="shared" si="622"/>
        <v>#DIV/0!</v>
      </c>
      <c r="BE937" s="161" t="e">
        <f t="shared" si="623"/>
        <v>#DIV/0!</v>
      </c>
      <c r="BF937" s="107">
        <f t="shared" si="624"/>
        <v>0</v>
      </c>
      <c r="BG937" s="161" t="e">
        <f t="shared" si="625"/>
        <v>#DIV/0!</v>
      </c>
      <c r="BH937" s="161" t="e">
        <f t="shared" si="626"/>
        <v>#DIV/0!</v>
      </c>
      <c r="BI937" s="161" t="e">
        <f t="shared" si="627"/>
        <v>#DIV/0!</v>
      </c>
      <c r="BJ937" s="161" t="e">
        <f t="shared" si="628"/>
        <v>#DIV/0!</v>
      </c>
      <c r="BK937" s="161" t="e">
        <f t="shared" si="629"/>
        <v>#DIV/0!</v>
      </c>
      <c r="BL937" s="107">
        <f t="shared" si="630"/>
        <v>0</v>
      </c>
      <c r="BM937" s="161" t="e">
        <f t="shared" si="631"/>
        <v>#DIV/0!</v>
      </c>
      <c r="BN937" s="161" t="e">
        <f t="shared" si="632"/>
        <v>#DIV/0!</v>
      </c>
      <c r="BO937" s="161" t="e">
        <f t="shared" si="633"/>
        <v>#DIV/0!</v>
      </c>
      <c r="BP937" s="161" t="e">
        <f t="shared" si="634"/>
        <v>#DIV/0!</v>
      </c>
      <c r="BQ937" s="161" t="e">
        <f t="shared" si="635"/>
        <v>#DIV/0!</v>
      </c>
      <c r="BR937" s="107">
        <f t="shared" si="636"/>
        <v>0</v>
      </c>
      <c r="BS937" s="161" t="e">
        <f t="shared" si="637"/>
        <v>#DIV/0!</v>
      </c>
      <c r="BT937" s="161" t="e">
        <f t="shared" si="638"/>
        <v>#DIV/0!</v>
      </c>
      <c r="BU937" s="161" t="e">
        <f t="shared" si="639"/>
        <v>#DIV/0!</v>
      </c>
      <c r="BV937" s="161" t="e">
        <f t="shared" si="640"/>
        <v>#DIV/0!</v>
      </c>
      <c r="BW937" s="161" t="e">
        <f t="shared" si="641"/>
        <v>#DIV/0!</v>
      </c>
      <c r="BX937" s="107">
        <f t="shared" si="642"/>
        <v>0</v>
      </c>
      <c r="BZ937" s="40" t="e">
        <f>VLOOKUP(I937,Lists!$D$2:$D$19,1,FALSE)</f>
        <v>#N/A</v>
      </c>
      <c r="CA937" s="40" t="e">
        <f>VLOOKUP($I937,Blends!$B$2:$B$115,1,FALSE)</f>
        <v>#N/A</v>
      </c>
      <c r="CC937" s="218">
        <f>ROUND(IF($I937="Other HFC Blend",(Z937*$L937*SUMIF(Lists!$E$2:$E$133,'Quarterly Information'!$K937,Exchange_Value)+Z937*$N937*SUMIF(Lists!$E$2:$E$133,'Quarterly Information'!$M937,Exchange_Value)+Z937*$P937*SUMIF(Lists!$E$2:$E$133,'Quarterly Information'!$O937,Exchange_Value)+Z937*$R937*SUMIF(Lists!$E$2:$E$133,'Quarterly Information'!$Q937,Exchange_Value)+Z937*$T937*SUMIF(Lists!$E$2:$E$133,'Quarterly Information'!$S937,Exchange_Value))/1000,Z937*SUMIF(Lists!$E$2:$E$133,$I937,Exchange_Value)/1000),1)</f>
        <v>0</v>
      </c>
      <c r="CD937" s="218">
        <f>ROUND(IF($I937="Other HFC Blend",(AA937*$L937*SUMIF(Lists!$E$2:$E$133,'Quarterly Information'!$K937,Exchange_Value)+AA937*$N937*SUMIF(Lists!$E$2:$E$133,'Quarterly Information'!$M937,Exchange_Value)+AA937*$P937*SUMIF(Lists!$E$2:$E$133,'Quarterly Information'!$O937,Exchange_Value)+AA937*$R937*SUMIF(Lists!$E$2:$E$133,'Quarterly Information'!$Q937,Exchange_Value)+AA937*$T937*SUMIF(Lists!$E$2:$E$133,'Quarterly Information'!$S937,Exchange_Value))/1000,AA937*SUMIF(Lists!$E$2:$E$133,$I937,Exchange_Value)/1000),1)</f>
        <v>0</v>
      </c>
      <c r="CE937" s="218">
        <f>ROUND(IF($I937="Other HFC Blend",(AB937*$L937*SUMIF(Lists!$E$2:$E$133,'Quarterly Information'!$K937,Exchange_Value)+AB937*$N937*SUMIF(Lists!$E$2:$E$133,'Quarterly Information'!$M937,Exchange_Value)+AB937*$P937*SUMIF(Lists!$E$2:$E$133,'Quarterly Information'!$O937,Exchange_Value)+AB937*$R937*SUMIF(Lists!$E$2:$E$133,'Quarterly Information'!$Q937,Exchange_Value)+AB937*$T937*SUMIF(Lists!$E$2:$E$133,'Quarterly Information'!$S937,Exchange_Value))/1000,AB937*SUMIF(Lists!$E$2:$E$133,$I937,Exchange_Value)/1000),1)</f>
        <v>0</v>
      </c>
      <c r="CF937" s="218">
        <f>ROUND(IF($I937="Other HFC Blend",(AC937*$L937*SUMIF(Lists!$E$2:$E$133,'Quarterly Information'!$K937,Exchange_Value)+AC937*$N937*SUMIF(Lists!$E$2:$E$133,'Quarterly Information'!$M937,Exchange_Value)+AC937*$P937*SUMIF(Lists!$E$2:$E$133,'Quarterly Information'!$O937,Exchange_Value)+AC937*$R937*SUMIF(Lists!$E$2:$E$133,'Quarterly Information'!$Q937,Exchange_Value)+AC937*$T937*SUMIF(Lists!$E$2:$E$133,'Quarterly Information'!$S937,Exchange_Value))/1000,AC937*SUMIF(Lists!$E$2:$E$133,$I937,Exchange_Value)/1000),1)</f>
        <v>0</v>
      </c>
      <c r="CG937" s="218">
        <f>ROUND(IF($I937="Other HFC Blend",(AD937*$L937*SUMIF(Lists!$E$2:$E$133,'Quarterly Information'!$K937,Exchange_Value)+AD937*$N937*SUMIF(Lists!$E$2:$E$133,'Quarterly Information'!$M937,Exchange_Value)+AD937*$P937*SUMIF(Lists!$E$2:$E$133,'Quarterly Information'!$O937,Exchange_Value)+AD937*$R937*SUMIF(Lists!$E$2:$E$133,'Quarterly Information'!$Q937,Exchange_Value)+AD937*$T937*SUMIF(Lists!$E$2:$E$133,'Quarterly Information'!$S937,Exchange_Value))/1000,AD937*SUMIF(Lists!$E$2:$E$133,$I937,Exchange_Value)/1000),1)</f>
        <v>0</v>
      </c>
      <c r="CH937" s="218">
        <f>ROUND(IF($I937="Other HFC Blend",(AE937*$L937*SUMIF(Lists!$E$2:$E$133,'Quarterly Information'!$K937,Exchange_Value)+AE937*$N937*SUMIF(Lists!$E$2:$E$133,'Quarterly Information'!$M937,Exchange_Value)+AE937*$P937*SUMIF(Lists!$E$2:$E$133,'Quarterly Information'!$O937,Exchange_Value)+AE937*$R937*SUMIF(Lists!$E$2:$E$133,'Quarterly Information'!$Q937,Exchange_Value)+AE937*$T937*SUMIF(Lists!$E$2:$E$133,'Quarterly Information'!$S937,Exchange_Value))/1000,AE937*SUMIF(Lists!$E$2:$E$133,$I937,Exchange_Value)/1000),1)</f>
        <v>0</v>
      </c>
      <c r="CI937" s="218">
        <f>ROUND(IF($I937="Other HFC Blend",(AF937*$L937*SUMIF(Lists!$E$2:$E$133,'Quarterly Information'!$K937,Exchange_Value)+AF937*$N937*SUMIF(Lists!$E$2:$E$133,'Quarterly Information'!$M937,Exchange_Value)+AF937*$P937*SUMIF(Lists!$E$2:$E$133,'Quarterly Information'!$O937,Exchange_Value)+AF937*$R937*SUMIF(Lists!$E$2:$E$133,'Quarterly Information'!$Q937,Exchange_Value)+AF937*$T937*SUMIF(Lists!$E$2:$E$133,'Quarterly Information'!$S937,Exchange_Value))/1000,AF937*SUMIF(Lists!$E$2:$E$133,$I937,Exchange_Value)/1000),1)</f>
        <v>0</v>
      </c>
    </row>
    <row r="938" spans="1:87" ht="14" x14ac:dyDescent="0.25">
      <c r="A938" s="39">
        <v>896</v>
      </c>
      <c r="B938" s="90" t="str">
        <f t="shared" si="600"/>
        <v/>
      </c>
      <c r="C938" s="159"/>
      <c r="D938" s="91"/>
      <c r="E938" s="174"/>
      <c r="F938" s="92"/>
      <c r="G938" s="93"/>
      <c r="H938" s="94"/>
      <c r="I938" s="92"/>
      <c r="J938" s="200"/>
      <c r="K938" s="210"/>
      <c r="L938" s="95"/>
      <c r="M938" s="92"/>
      <c r="N938" s="95"/>
      <c r="O938" s="92"/>
      <c r="P938" s="95"/>
      <c r="Q938" s="128"/>
      <c r="R938" s="95"/>
      <c r="S938" s="128"/>
      <c r="T938" s="211"/>
      <c r="U938" s="203"/>
      <c r="V938" s="92"/>
      <c r="W938" s="96"/>
      <c r="X938" s="92"/>
      <c r="Y938" s="220"/>
      <c r="Z938" s="226"/>
      <c r="AA938" s="165"/>
      <c r="AB938" s="165"/>
      <c r="AC938" s="165"/>
      <c r="AD938" s="165"/>
      <c r="AE938" s="165"/>
      <c r="AF938" s="168"/>
      <c r="AG938"/>
      <c r="AH938" s="107">
        <f t="shared" si="602"/>
        <v>0</v>
      </c>
      <c r="AI938" s="107">
        <f t="shared" si="603"/>
        <v>0</v>
      </c>
      <c r="AJ938" s="107">
        <f t="shared" si="604"/>
        <v>0</v>
      </c>
      <c r="AK938" s="107">
        <f t="shared" si="605"/>
        <v>0</v>
      </c>
      <c r="AL938" s="107">
        <f t="shared" si="606"/>
        <v>0</v>
      </c>
      <c r="AM938" s="107">
        <f t="shared" si="601"/>
        <v>0</v>
      </c>
      <c r="AO938" s="161" t="e">
        <f t="shared" si="607"/>
        <v>#DIV/0!</v>
      </c>
      <c r="AP938" s="161" t="e">
        <f t="shared" si="608"/>
        <v>#DIV/0!</v>
      </c>
      <c r="AQ938" s="161" t="e">
        <f t="shared" si="609"/>
        <v>#DIV/0!</v>
      </c>
      <c r="AR938" s="161" t="e">
        <f t="shared" si="610"/>
        <v>#DIV/0!</v>
      </c>
      <c r="AS938" s="161" t="e">
        <f t="shared" si="611"/>
        <v>#DIV/0!</v>
      </c>
      <c r="AT938" s="107">
        <f t="shared" si="612"/>
        <v>0</v>
      </c>
      <c r="AU938" s="161" t="e">
        <f t="shared" si="613"/>
        <v>#DIV/0!</v>
      </c>
      <c r="AV938" s="161" t="e">
        <f t="shared" si="614"/>
        <v>#DIV/0!</v>
      </c>
      <c r="AW938" s="161" t="e">
        <f t="shared" si="615"/>
        <v>#DIV/0!</v>
      </c>
      <c r="AX938" s="161" t="e">
        <f t="shared" si="616"/>
        <v>#DIV/0!</v>
      </c>
      <c r="AY938" s="161" t="e">
        <f t="shared" si="617"/>
        <v>#DIV/0!</v>
      </c>
      <c r="AZ938" s="107">
        <f t="shared" si="618"/>
        <v>0</v>
      </c>
      <c r="BA938" s="161" t="e">
        <f t="shared" si="619"/>
        <v>#DIV/0!</v>
      </c>
      <c r="BB938" s="161" t="e">
        <f t="shared" si="620"/>
        <v>#DIV/0!</v>
      </c>
      <c r="BC938" s="161" t="e">
        <f t="shared" si="621"/>
        <v>#DIV/0!</v>
      </c>
      <c r="BD938" s="161" t="e">
        <f t="shared" si="622"/>
        <v>#DIV/0!</v>
      </c>
      <c r="BE938" s="161" t="e">
        <f t="shared" si="623"/>
        <v>#DIV/0!</v>
      </c>
      <c r="BF938" s="107">
        <f t="shared" si="624"/>
        <v>0</v>
      </c>
      <c r="BG938" s="161" t="e">
        <f t="shared" si="625"/>
        <v>#DIV/0!</v>
      </c>
      <c r="BH938" s="161" t="e">
        <f t="shared" si="626"/>
        <v>#DIV/0!</v>
      </c>
      <c r="BI938" s="161" t="e">
        <f t="shared" si="627"/>
        <v>#DIV/0!</v>
      </c>
      <c r="BJ938" s="161" t="e">
        <f t="shared" si="628"/>
        <v>#DIV/0!</v>
      </c>
      <c r="BK938" s="161" t="e">
        <f t="shared" si="629"/>
        <v>#DIV/0!</v>
      </c>
      <c r="BL938" s="107">
        <f t="shared" si="630"/>
        <v>0</v>
      </c>
      <c r="BM938" s="161" t="e">
        <f t="shared" si="631"/>
        <v>#DIV/0!</v>
      </c>
      <c r="BN938" s="161" t="e">
        <f t="shared" si="632"/>
        <v>#DIV/0!</v>
      </c>
      <c r="BO938" s="161" t="e">
        <f t="shared" si="633"/>
        <v>#DIV/0!</v>
      </c>
      <c r="BP938" s="161" t="e">
        <f t="shared" si="634"/>
        <v>#DIV/0!</v>
      </c>
      <c r="BQ938" s="161" t="e">
        <f t="shared" si="635"/>
        <v>#DIV/0!</v>
      </c>
      <c r="BR938" s="107">
        <f t="shared" si="636"/>
        <v>0</v>
      </c>
      <c r="BS938" s="161" t="e">
        <f t="shared" si="637"/>
        <v>#DIV/0!</v>
      </c>
      <c r="BT938" s="161" t="e">
        <f t="shared" si="638"/>
        <v>#DIV/0!</v>
      </c>
      <c r="BU938" s="161" t="e">
        <f t="shared" si="639"/>
        <v>#DIV/0!</v>
      </c>
      <c r="BV938" s="161" t="e">
        <f t="shared" si="640"/>
        <v>#DIV/0!</v>
      </c>
      <c r="BW938" s="161" t="e">
        <f t="shared" si="641"/>
        <v>#DIV/0!</v>
      </c>
      <c r="BX938" s="107">
        <f t="shared" si="642"/>
        <v>0</v>
      </c>
      <c r="BZ938" s="40" t="e">
        <f>VLOOKUP(I938,Lists!$D$2:$D$19,1,FALSE)</f>
        <v>#N/A</v>
      </c>
      <c r="CA938" s="40" t="e">
        <f>VLOOKUP($I938,Blends!$B$2:$B$115,1,FALSE)</f>
        <v>#N/A</v>
      </c>
      <c r="CC938" s="218">
        <f>ROUND(IF($I938="Other HFC Blend",(Z938*$L938*SUMIF(Lists!$E$2:$E$133,'Quarterly Information'!$K938,Exchange_Value)+Z938*$N938*SUMIF(Lists!$E$2:$E$133,'Quarterly Information'!$M938,Exchange_Value)+Z938*$P938*SUMIF(Lists!$E$2:$E$133,'Quarterly Information'!$O938,Exchange_Value)+Z938*$R938*SUMIF(Lists!$E$2:$E$133,'Quarterly Information'!$Q938,Exchange_Value)+Z938*$T938*SUMIF(Lists!$E$2:$E$133,'Quarterly Information'!$S938,Exchange_Value))/1000,Z938*SUMIF(Lists!$E$2:$E$133,$I938,Exchange_Value)/1000),1)</f>
        <v>0</v>
      </c>
      <c r="CD938" s="218">
        <f>ROUND(IF($I938="Other HFC Blend",(AA938*$L938*SUMIF(Lists!$E$2:$E$133,'Quarterly Information'!$K938,Exchange_Value)+AA938*$N938*SUMIF(Lists!$E$2:$E$133,'Quarterly Information'!$M938,Exchange_Value)+AA938*$P938*SUMIF(Lists!$E$2:$E$133,'Quarterly Information'!$O938,Exchange_Value)+AA938*$R938*SUMIF(Lists!$E$2:$E$133,'Quarterly Information'!$Q938,Exchange_Value)+AA938*$T938*SUMIF(Lists!$E$2:$E$133,'Quarterly Information'!$S938,Exchange_Value))/1000,AA938*SUMIF(Lists!$E$2:$E$133,$I938,Exchange_Value)/1000),1)</f>
        <v>0</v>
      </c>
      <c r="CE938" s="218">
        <f>ROUND(IF($I938="Other HFC Blend",(AB938*$L938*SUMIF(Lists!$E$2:$E$133,'Quarterly Information'!$K938,Exchange_Value)+AB938*$N938*SUMIF(Lists!$E$2:$E$133,'Quarterly Information'!$M938,Exchange_Value)+AB938*$P938*SUMIF(Lists!$E$2:$E$133,'Quarterly Information'!$O938,Exchange_Value)+AB938*$R938*SUMIF(Lists!$E$2:$E$133,'Quarterly Information'!$Q938,Exchange_Value)+AB938*$T938*SUMIF(Lists!$E$2:$E$133,'Quarterly Information'!$S938,Exchange_Value))/1000,AB938*SUMIF(Lists!$E$2:$E$133,$I938,Exchange_Value)/1000),1)</f>
        <v>0</v>
      </c>
      <c r="CF938" s="218">
        <f>ROUND(IF($I938="Other HFC Blend",(AC938*$L938*SUMIF(Lists!$E$2:$E$133,'Quarterly Information'!$K938,Exchange_Value)+AC938*$N938*SUMIF(Lists!$E$2:$E$133,'Quarterly Information'!$M938,Exchange_Value)+AC938*$P938*SUMIF(Lists!$E$2:$E$133,'Quarterly Information'!$O938,Exchange_Value)+AC938*$R938*SUMIF(Lists!$E$2:$E$133,'Quarterly Information'!$Q938,Exchange_Value)+AC938*$T938*SUMIF(Lists!$E$2:$E$133,'Quarterly Information'!$S938,Exchange_Value))/1000,AC938*SUMIF(Lists!$E$2:$E$133,$I938,Exchange_Value)/1000),1)</f>
        <v>0</v>
      </c>
      <c r="CG938" s="218">
        <f>ROUND(IF($I938="Other HFC Blend",(AD938*$L938*SUMIF(Lists!$E$2:$E$133,'Quarterly Information'!$K938,Exchange_Value)+AD938*$N938*SUMIF(Lists!$E$2:$E$133,'Quarterly Information'!$M938,Exchange_Value)+AD938*$P938*SUMIF(Lists!$E$2:$E$133,'Quarterly Information'!$O938,Exchange_Value)+AD938*$R938*SUMIF(Lists!$E$2:$E$133,'Quarterly Information'!$Q938,Exchange_Value)+AD938*$T938*SUMIF(Lists!$E$2:$E$133,'Quarterly Information'!$S938,Exchange_Value))/1000,AD938*SUMIF(Lists!$E$2:$E$133,$I938,Exchange_Value)/1000),1)</f>
        <v>0</v>
      </c>
      <c r="CH938" s="218">
        <f>ROUND(IF($I938="Other HFC Blend",(AE938*$L938*SUMIF(Lists!$E$2:$E$133,'Quarterly Information'!$K938,Exchange_Value)+AE938*$N938*SUMIF(Lists!$E$2:$E$133,'Quarterly Information'!$M938,Exchange_Value)+AE938*$P938*SUMIF(Lists!$E$2:$E$133,'Quarterly Information'!$O938,Exchange_Value)+AE938*$R938*SUMIF(Lists!$E$2:$E$133,'Quarterly Information'!$Q938,Exchange_Value)+AE938*$T938*SUMIF(Lists!$E$2:$E$133,'Quarterly Information'!$S938,Exchange_Value))/1000,AE938*SUMIF(Lists!$E$2:$E$133,$I938,Exchange_Value)/1000),1)</f>
        <v>0</v>
      </c>
      <c r="CI938" s="218">
        <f>ROUND(IF($I938="Other HFC Blend",(AF938*$L938*SUMIF(Lists!$E$2:$E$133,'Quarterly Information'!$K938,Exchange_Value)+AF938*$N938*SUMIF(Lists!$E$2:$E$133,'Quarterly Information'!$M938,Exchange_Value)+AF938*$P938*SUMIF(Lists!$E$2:$E$133,'Quarterly Information'!$O938,Exchange_Value)+AF938*$R938*SUMIF(Lists!$E$2:$E$133,'Quarterly Information'!$Q938,Exchange_Value)+AF938*$T938*SUMIF(Lists!$E$2:$E$133,'Quarterly Information'!$S938,Exchange_Value))/1000,AF938*SUMIF(Lists!$E$2:$E$133,$I938,Exchange_Value)/1000),1)</f>
        <v>0</v>
      </c>
    </row>
    <row r="939" spans="1:87" ht="14" x14ac:dyDescent="0.25">
      <c r="A939" s="39">
        <v>897</v>
      </c>
      <c r="B939" s="90" t="str">
        <f t="shared" si="600"/>
        <v/>
      </c>
      <c r="C939" s="159"/>
      <c r="D939" s="91"/>
      <c r="E939" s="174"/>
      <c r="F939" s="92"/>
      <c r="G939" s="93"/>
      <c r="H939" s="94"/>
      <c r="I939" s="92"/>
      <c r="J939" s="200"/>
      <c r="K939" s="210"/>
      <c r="L939" s="95"/>
      <c r="M939" s="92"/>
      <c r="N939" s="95"/>
      <c r="O939" s="92"/>
      <c r="P939" s="95"/>
      <c r="Q939" s="128"/>
      <c r="R939" s="95"/>
      <c r="S939" s="128"/>
      <c r="T939" s="211"/>
      <c r="U939" s="203"/>
      <c r="V939" s="92"/>
      <c r="W939" s="96"/>
      <c r="X939" s="92"/>
      <c r="Y939" s="220"/>
      <c r="Z939" s="226"/>
      <c r="AA939" s="165"/>
      <c r="AB939" s="165"/>
      <c r="AC939" s="165"/>
      <c r="AD939" s="165"/>
      <c r="AE939" s="165"/>
      <c r="AF939" s="168"/>
      <c r="AG939"/>
      <c r="AH939" s="107">
        <f t="shared" si="602"/>
        <v>0</v>
      </c>
      <c r="AI939" s="107">
        <f t="shared" si="603"/>
        <v>0</v>
      </c>
      <c r="AJ939" s="107">
        <f t="shared" si="604"/>
        <v>0</v>
      </c>
      <c r="AK939" s="107">
        <f t="shared" si="605"/>
        <v>0</v>
      </c>
      <c r="AL939" s="107">
        <f t="shared" si="606"/>
        <v>0</v>
      </c>
      <c r="AM939" s="107">
        <f t="shared" si="601"/>
        <v>0</v>
      </c>
      <c r="AO939" s="161" t="e">
        <f t="shared" si="607"/>
        <v>#DIV/0!</v>
      </c>
      <c r="AP939" s="161" t="e">
        <f t="shared" si="608"/>
        <v>#DIV/0!</v>
      </c>
      <c r="AQ939" s="161" t="e">
        <f t="shared" si="609"/>
        <v>#DIV/0!</v>
      </c>
      <c r="AR939" s="161" t="e">
        <f t="shared" si="610"/>
        <v>#DIV/0!</v>
      </c>
      <c r="AS939" s="161" t="e">
        <f t="shared" si="611"/>
        <v>#DIV/0!</v>
      </c>
      <c r="AT939" s="107">
        <f t="shared" si="612"/>
        <v>0</v>
      </c>
      <c r="AU939" s="161" t="e">
        <f t="shared" si="613"/>
        <v>#DIV/0!</v>
      </c>
      <c r="AV939" s="161" t="e">
        <f t="shared" si="614"/>
        <v>#DIV/0!</v>
      </c>
      <c r="AW939" s="161" t="e">
        <f t="shared" si="615"/>
        <v>#DIV/0!</v>
      </c>
      <c r="AX939" s="161" t="e">
        <f t="shared" si="616"/>
        <v>#DIV/0!</v>
      </c>
      <c r="AY939" s="161" t="e">
        <f t="shared" si="617"/>
        <v>#DIV/0!</v>
      </c>
      <c r="AZ939" s="107">
        <f t="shared" si="618"/>
        <v>0</v>
      </c>
      <c r="BA939" s="161" t="e">
        <f t="shared" si="619"/>
        <v>#DIV/0!</v>
      </c>
      <c r="BB939" s="161" t="e">
        <f t="shared" si="620"/>
        <v>#DIV/0!</v>
      </c>
      <c r="BC939" s="161" t="e">
        <f t="shared" si="621"/>
        <v>#DIV/0!</v>
      </c>
      <c r="BD939" s="161" t="e">
        <f t="shared" si="622"/>
        <v>#DIV/0!</v>
      </c>
      <c r="BE939" s="161" t="e">
        <f t="shared" si="623"/>
        <v>#DIV/0!</v>
      </c>
      <c r="BF939" s="107">
        <f t="shared" si="624"/>
        <v>0</v>
      </c>
      <c r="BG939" s="161" t="e">
        <f t="shared" si="625"/>
        <v>#DIV/0!</v>
      </c>
      <c r="BH939" s="161" t="e">
        <f t="shared" si="626"/>
        <v>#DIV/0!</v>
      </c>
      <c r="BI939" s="161" t="e">
        <f t="shared" si="627"/>
        <v>#DIV/0!</v>
      </c>
      <c r="BJ939" s="161" t="e">
        <f t="shared" si="628"/>
        <v>#DIV/0!</v>
      </c>
      <c r="BK939" s="161" t="e">
        <f t="shared" si="629"/>
        <v>#DIV/0!</v>
      </c>
      <c r="BL939" s="107">
        <f t="shared" si="630"/>
        <v>0</v>
      </c>
      <c r="BM939" s="161" t="e">
        <f t="shared" si="631"/>
        <v>#DIV/0!</v>
      </c>
      <c r="BN939" s="161" t="e">
        <f t="shared" si="632"/>
        <v>#DIV/0!</v>
      </c>
      <c r="BO939" s="161" t="e">
        <f t="shared" si="633"/>
        <v>#DIV/0!</v>
      </c>
      <c r="BP939" s="161" t="e">
        <f t="shared" si="634"/>
        <v>#DIV/0!</v>
      </c>
      <c r="BQ939" s="161" t="e">
        <f t="shared" si="635"/>
        <v>#DIV/0!</v>
      </c>
      <c r="BR939" s="107">
        <f t="shared" si="636"/>
        <v>0</v>
      </c>
      <c r="BS939" s="161" t="e">
        <f t="shared" si="637"/>
        <v>#DIV/0!</v>
      </c>
      <c r="BT939" s="161" t="e">
        <f t="shared" si="638"/>
        <v>#DIV/0!</v>
      </c>
      <c r="BU939" s="161" t="e">
        <f t="shared" si="639"/>
        <v>#DIV/0!</v>
      </c>
      <c r="BV939" s="161" t="e">
        <f t="shared" si="640"/>
        <v>#DIV/0!</v>
      </c>
      <c r="BW939" s="161" t="e">
        <f t="shared" si="641"/>
        <v>#DIV/0!</v>
      </c>
      <c r="BX939" s="107">
        <f t="shared" si="642"/>
        <v>0</v>
      </c>
      <c r="BZ939" s="40" t="e">
        <f>VLOOKUP(I939,Lists!$D$2:$D$19,1,FALSE)</f>
        <v>#N/A</v>
      </c>
      <c r="CA939" s="40" t="e">
        <f>VLOOKUP($I939,Blends!$B$2:$B$115,1,FALSE)</f>
        <v>#N/A</v>
      </c>
      <c r="CC939" s="218">
        <f>ROUND(IF($I939="Other HFC Blend",(Z939*$L939*SUMIF(Lists!$E$2:$E$133,'Quarterly Information'!$K939,Exchange_Value)+Z939*$N939*SUMIF(Lists!$E$2:$E$133,'Quarterly Information'!$M939,Exchange_Value)+Z939*$P939*SUMIF(Lists!$E$2:$E$133,'Quarterly Information'!$O939,Exchange_Value)+Z939*$R939*SUMIF(Lists!$E$2:$E$133,'Quarterly Information'!$Q939,Exchange_Value)+Z939*$T939*SUMIF(Lists!$E$2:$E$133,'Quarterly Information'!$S939,Exchange_Value))/1000,Z939*SUMIF(Lists!$E$2:$E$133,$I939,Exchange_Value)/1000),1)</f>
        <v>0</v>
      </c>
      <c r="CD939" s="218">
        <f>ROUND(IF($I939="Other HFC Blend",(AA939*$L939*SUMIF(Lists!$E$2:$E$133,'Quarterly Information'!$K939,Exchange_Value)+AA939*$N939*SUMIF(Lists!$E$2:$E$133,'Quarterly Information'!$M939,Exchange_Value)+AA939*$P939*SUMIF(Lists!$E$2:$E$133,'Quarterly Information'!$O939,Exchange_Value)+AA939*$R939*SUMIF(Lists!$E$2:$E$133,'Quarterly Information'!$Q939,Exchange_Value)+AA939*$T939*SUMIF(Lists!$E$2:$E$133,'Quarterly Information'!$S939,Exchange_Value))/1000,AA939*SUMIF(Lists!$E$2:$E$133,$I939,Exchange_Value)/1000),1)</f>
        <v>0</v>
      </c>
      <c r="CE939" s="218">
        <f>ROUND(IF($I939="Other HFC Blend",(AB939*$L939*SUMIF(Lists!$E$2:$E$133,'Quarterly Information'!$K939,Exchange_Value)+AB939*$N939*SUMIF(Lists!$E$2:$E$133,'Quarterly Information'!$M939,Exchange_Value)+AB939*$P939*SUMIF(Lists!$E$2:$E$133,'Quarterly Information'!$O939,Exchange_Value)+AB939*$R939*SUMIF(Lists!$E$2:$E$133,'Quarterly Information'!$Q939,Exchange_Value)+AB939*$T939*SUMIF(Lists!$E$2:$E$133,'Quarterly Information'!$S939,Exchange_Value))/1000,AB939*SUMIF(Lists!$E$2:$E$133,$I939,Exchange_Value)/1000),1)</f>
        <v>0</v>
      </c>
      <c r="CF939" s="218">
        <f>ROUND(IF($I939="Other HFC Blend",(AC939*$L939*SUMIF(Lists!$E$2:$E$133,'Quarterly Information'!$K939,Exchange_Value)+AC939*$N939*SUMIF(Lists!$E$2:$E$133,'Quarterly Information'!$M939,Exchange_Value)+AC939*$P939*SUMIF(Lists!$E$2:$E$133,'Quarterly Information'!$O939,Exchange_Value)+AC939*$R939*SUMIF(Lists!$E$2:$E$133,'Quarterly Information'!$Q939,Exchange_Value)+AC939*$T939*SUMIF(Lists!$E$2:$E$133,'Quarterly Information'!$S939,Exchange_Value))/1000,AC939*SUMIF(Lists!$E$2:$E$133,$I939,Exchange_Value)/1000),1)</f>
        <v>0</v>
      </c>
      <c r="CG939" s="218">
        <f>ROUND(IF($I939="Other HFC Blend",(AD939*$L939*SUMIF(Lists!$E$2:$E$133,'Quarterly Information'!$K939,Exchange_Value)+AD939*$N939*SUMIF(Lists!$E$2:$E$133,'Quarterly Information'!$M939,Exchange_Value)+AD939*$P939*SUMIF(Lists!$E$2:$E$133,'Quarterly Information'!$O939,Exchange_Value)+AD939*$R939*SUMIF(Lists!$E$2:$E$133,'Quarterly Information'!$Q939,Exchange_Value)+AD939*$T939*SUMIF(Lists!$E$2:$E$133,'Quarterly Information'!$S939,Exchange_Value))/1000,AD939*SUMIF(Lists!$E$2:$E$133,$I939,Exchange_Value)/1000),1)</f>
        <v>0</v>
      </c>
      <c r="CH939" s="218">
        <f>ROUND(IF($I939="Other HFC Blend",(AE939*$L939*SUMIF(Lists!$E$2:$E$133,'Quarterly Information'!$K939,Exchange_Value)+AE939*$N939*SUMIF(Lists!$E$2:$E$133,'Quarterly Information'!$M939,Exchange_Value)+AE939*$P939*SUMIF(Lists!$E$2:$E$133,'Quarterly Information'!$O939,Exchange_Value)+AE939*$R939*SUMIF(Lists!$E$2:$E$133,'Quarterly Information'!$Q939,Exchange_Value)+AE939*$T939*SUMIF(Lists!$E$2:$E$133,'Quarterly Information'!$S939,Exchange_Value))/1000,AE939*SUMIF(Lists!$E$2:$E$133,$I939,Exchange_Value)/1000),1)</f>
        <v>0</v>
      </c>
      <c r="CI939" s="218">
        <f>ROUND(IF($I939="Other HFC Blend",(AF939*$L939*SUMIF(Lists!$E$2:$E$133,'Quarterly Information'!$K939,Exchange_Value)+AF939*$N939*SUMIF(Lists!$E$2:$E$133,'Quarterly Information'!$M939,Exchange_Value)+AF939*$P939*SUMIF(Lists!$E$2:$E$133,'Quarterly Information'!$O939,Exchange_Value)+AF939*$R939*SUMIF(Lists!$E$2:$E$133,'Quarterly Information'!$Q939,Exchange_Value)+AF939*$T939*SUMIF(Lists!$E$2:$E$133,'Quarterly Information'!$S939,Exchange_Value))/1000,AF939*SUMIF(Lists!$E$2:$E$133,$I939,Exchange_Value)/1000),1)</f>
        <v>0</v>
      </c>
    </row>
    <row r="940" spans="1:87" ht="14" x14ac:dyDescent="0.25">
      <c r="A940" s="39">
        <v>898</v>
      </c>
      <c r="B940" s="90" t="str">
        <f t="shared" ref="B940:B1003" si="643">IF(C940&gt;0,A940,"")</f>
        <v/>
      </c>
      <c r="C940" s="159"/>
      <c r="D940" s="91"/>
      <c r="E940" s="174"/>
      <c r="F940" s="92"/>
      <c r="G940" s="93"/>
      <c r="H940" s="94"/>
      <c r="I940" s="92"/>
      <c r="J940" s="200"/>
      <c r="K940" s="210"/>
      <c r="L940" s="95"/>
      <c r="M940" s="92"/>
      <c r="N940" s="95"/>
      <c r="O940" s="92"/>
      <c r="P940" s="95"/>
      <c r="Q940" s="128"/>
      <c r="R940" s="95"/>
      <c r="S940" s="128"/>
      <c r="T940" s="211"/>
      <c r="U940" s="203"/>
      <c r="V940" s="92"/>
      <c r="W940" s="96"/>
      <c r="X940" s="92"/>
      <c r="Y940" s="220"/>
      <c r="Z940" s="226"/>
      <c r="AA940" s="165"/>
      <c r="AB940" s="165"/>
      <c r="AC940" s="165"/>
      <c r="AD940" s="165"/>
      <c r="AE940" s="165"/>
      <c r="AF940" s="168"/>
      <c r="AG940"/>
      <c r="AH940" s="107">
        <f t="shared" si="602"/>
        <v>0</v>
      </c>
      <c r="AI940" s="107">
        <f t="shared" si="603"/>
        <v>0</v>
      </c>
      <c r="AJ940" s="107">
        <f t="shared" si="604"/>
        <v>0</v>
      </c>
      <c r="AK940" s="107">
        <f t="shared" si="605"/>
        <v>0</v>
      </c>
      <c r="AL940" s="107">
        <f t="shared" si="606"/>
        <v>0</v>
      </c>
      <c r="AM940" s="107">
        <f t="shared" ref="AM940:AM1003" si="644">IF(F940="No",J940,0)</f>
        <v>0</v>
      </c>
      <c r="AO940" s="161" t="e">
        <f t="shared" si="607"/>
        <v>#DIV/0!</v>
      </c>
      <c r="AP940" s="161" t="e">
        <f t="shared" si="608"/>
        <v>#DIV/0!</v>
      </c>
      <c r="AQ940" s="161" t="e">
        <f t="shared" si="609"/>
        <v>#DIV/0!</v>
      </c>
      <c r="AR940" s="161" t="e">
        <f t="shared" si="610"/>
        <v>#DIV/0!</v>
      </c>
      <c r="AS940" s="161" t="e">
        <f t="shared" si="611"/>
        <v>#DIV/0!</v>
      </c>
      <c r="AT940" s="107">
        <f t="shared" si="612"/>
        <v>0</v>
      </c>
      <c r="AU940" s="161" t="e">
        <f t="shared" si="613"/>
        <v>#DIV/0!</v>
      </c>
      <c r="AV940" s="161" t="e">
        <f t="shared" si="614"/>
        <v>#DIV/0!</v>
      </c>
      <c r="AW940" s="161" t="e">
        <f t="shared" si="615"/>
        <v>#DIV/0!</v>
      </c>
      <c r="AX940" s="161" t="e">
        <f t="shared" si="616"/>
        <v>#DIV/0!</v>
      </c>
      <c r="AY940" s="161" t="e">
        <f t="shared" si="617"/>
        <v>#DIV/0!</v>
      </c>
      <c r="AZ940" s="107">
        <f t="shared" si="618"/>
        <v>0</v>
      </c>
      <c r="BA940" s="161" t="e">
        <f t="shared" si="619"/>
        <v>#DIV/0!</v>
      </c>
      <c r="BB940" s="161" t="e">
        <f t="shared" si="620"/>
        <v>#DIV/0!</v>
      </c>
      <c r="BC940" s="161" t="e">
        <f t="shared" si="621"/>
        <v>#DIV/0!</v>
      </c>
      <c r="BD940" s="161" t="e">
        <f t="shared" si="622"/>
        <v>#DIV/0!</v>
      </c>
      <c r="BE940" s="161" t="e">
        <f t="shared" si="623"/>
        <v>#DIV/0!</v>
      </c>
      <c r="BF940" s="107">
        <f t="shared" si="624"/>
        <v>0</v>
      </c>
      <c r="BG940" s="161" t="e">
        <f t="shared" si="625"/>
        <v>#DIV/0!</v>
      </c>
      <c r="BH940" s="161" t="e">
        <f t="shared" si="626"/>
        <v>#DIV/0!</v>
      </c>
      <c r="BI940" s="161" t="e">
        <f t="shared" si="627"/>
        <v>#DIV/0!</v>
      </c>
      <c r="BJ940" s="161" t="e">
        <f t="shared" si="628"/>
        <v>#DIV/0!</v>
      </c>
      <c r="BK940" s="161" t="e">
        <f t="shared" si="629"/>
        <v>#DIV/0!</v>
      </c>
      <c r="BL940" s="107">
        <f t="shared" si="630"/>
        <v>0</v>
      </c>
      <c r="BM940" s="161" t="e">
        <f t="shared" si="631"/>
        <v>#DIV/0!</v>
      </c>
      <c r="BN940" s="161" t="e">
        <f t="shared" si="632"/>
        <v>#DIV/0!</v>
      </c>
      <c r="BO940" s="161" t="e">
        <f t="shared" si="633"/>
        <v>#DIV/0!</v>
      </c>
      <c r="BP940" s="161" t="e">
        <f t="shared" si="634"/>
        <v>#DIV/0!</v>
      </c>
      <c r="BQ940" s="161" t="e">
        <f t="shared" si="635"/>
        <v>#DIV/0!</v>
      </c>
      <c r="BR940" s="107">
        <f t="shared" si="636"/>
        <v>0</v>
      </c>
      <c r="BS940" s="161" t="e">
        <f t="shared" si="637"/>
        <v>#DIV/0!</v>
      </c>
      <c r="BT940" s="161" t="e">
        <f t="shared" si="638"/>
        <v>#DIV/0!</v>
      </c>
      <c r="BU940" s="161" t="e">
        <f t="shared" si="639"/>
        <v>#DIV/0!</v>
      </c>
      <c r="BV940" s="161" t="e">
        <f t="shared" si="640"/>
        <v>#DIV/0!</v>
      </c>
      <c r="BW940" s="161" t="e">
        <f t="shared" si="641"/>
        <v>#DIV/0!</v>
      </c>
      <c r="BX940" s="107">
        <f t="shared" si="642"/>
        <v>0</v>
      </c>
      <c r="BZ940" s="40" t="e">
        <f>VLOOKUP(I940,Lists!$D$2:$D$19,1,FALSE)</f>
        <v>#N/A</v>
      </c>
      <c r="CA940" s="40" t="e">
        <f>VLOOKUP($I940,Blends!$B$2:$B$115,1,FALSE)</f>
        <v>#N/A</v>
      </c>
      <c r="CC940" s="218">
        <f>ROUND(IF($I940="Other HFC Blend",(Z940*$L940*SUMIF(Lists!$E$2:$E$133,'Quarterly Information'!$K940,Exchange_Value)+Z940*$N940*SUMIF(Lists!$E$2:$E$133,'Quarterly Information'!$M940,Exchange_Value)+Z940*$P940*SUMIF(Lists!$E$2:$E$133,'Quarterly Information'!$O940,Exchange_Value)+Z940*$R940*SUMIF(Lists!$E$2:$E$133,'Quarterly Information'!$Q940,Exchange_Value)+Z940*$T940*SUMIF(Lists!$E$2:$E$133,'Quarterly Information'!$S940,Exchange_Value))/1000,Z940*SUMIF(Lists!$E$2:$E$133,$I940,Exchange_Value)/1000),1)</f>
        <v>0</v>
      </c>
      <c r="CD940" s="218">
        <f>ROUND(IF($I940="Other HFC Blend",(AA940*$L940*SUMIF(Lists!$E$2:$E$133,'Quarterly Information'!$K940,Exchange_Value)+AA940*$N940*SUMIF(Lists!$E$2:$E$133,'Quarterly Information'!$M940,Exchange_Value)+AA940*$P940*SUMIF(Lists!$E$2:$E$133,'Quarterly Information'!$O940,Exchange_Value)+AA940*$R940*SUMIF(Lists!$E$2:$E$133,'Quarterly Information'!$Q940,Exchange_Value)+AA940*$T940*SUMIF(Lists!$E$2:$E$133,'Quarterly Information'!$S940,Exchange_Value))/1000,AA940*SUMIF(Lists!$E$2:$E$133,$I940,Exchange_Value)/1000),1)</f>
        <v>0</v>
      </c>
      <c r="CE940" s="218">
        <f>ROUND(IF($I940="Other HFC Blend",(AB940*$L940*SUMIF(Lists!$E$2:$E$133,'Quarterly Information'!$K940,Exchange_Value)+AB940*$N940*SUMIF(Lists!$E$2:$E$133,'Quarterly Information'!$M940,Exchange_Value)+AB940*$P940*SUMIF(Lists!$E$2:$E$133,'Quarterly Information'!$O940,Exchange_Value)+AB940*$R940*SUMIF(Lists!$E$2:$E$133,'Quarterly Information'!$Q940,Exchange_Value)+AB940*$T940*SUMIF(Lists!$E$2:$E$133,'Quarterly Information'!$S940,Exchange_Value))/1000,AB940*SUMIF(Lists!$E$2:$E$133,$I940,Exchange_Value)/1000),1)</f>
        <v>0</v>
      </c>
      <c r="CF940" s="218">
        <f>ROUND(IF($I940="Other HFC Blend",(AC940*$L940*SUMIF(Lists!$E$2:$E$133,'Quarterly Information'!$K940,Exchange_Value)+AC940*$N940*SUMIF(Lists!$E$2:$E$133,'Quarterly Information'!$M940,Exchange_Value)+AC940*$P940*SUMIF(Lists!$E$2:$E$133,'Quarterly Information'!$O940,Exchange_Value)+AC940*$R940*SUMIF(Lists!$E$2:$E$133,'Quarterly Information'!$Q940,Exchange_Value)+AC940*$T940*SUMIF(Lists!$E$2:$E$133,'Quarterly Information'!$S940,Exchange_Value))/1000,AC940*SUMIF(Lists!$E$2:$E$133,$I940,Exchange_Value)/1000),1)</f>
        <v>0</v>
      </c>
      <c r="CG940" s="218">
        <f>ROUND(IF($I940="Other HFC Blend",(AD940*$L940*SUMIF(Lists!$E$2:$E$133,'Quarterly Information'!$K940,Exchange_Value)+AD940*$N940*SUMIF(Lists!$E$2:$E$133,'Quarterly Information'!$M940,Exchange_Value)+AD940*$P940*SUMIF(Lists!$E$2:$E$133,'Quarterly Information'!$O940,Exchange_Value)+AD940*$R940*SUMIF(Lists!$E$2:$E$133,'Quarterly Information'!$Q940,Exchange_Value)+AD940*$T940*SUMIF(Lists!$E$2:$E$133,'Quarterly Information'!$S940,Exchange_Value))/1000,AD940*SUMIF(Lists!$E$2:$E$133,$I940,Exchange_Value)/1000),1)</f>
        <v>0</v>
      </c>
      <c r="CH940" s="218">
        <f>ROUND(IF($I940="Other HFC Blend",(AE940*$L940*SUMIF(Lists!$E$2:$E$133,'Quarterly Information'!$K940,Exchange_Value)+AE940*$N940*SUMIF(Lists!$E$2:$E$133,'Quarterly Information'!$M940,Exchange_Value)+AE940*$P940*SUMIF(Lists!$E$2:$E$133,'Quarterly Information'!$O940,Exchange_Value)+AE940*$R940*SUMIF(Lists!$E$2:$E$133,'Quarterly Information'!$Q940,Exchange_Value)+AE940*$T940*SUMIF(Lists!$E$2:$E$133,'Quarterly Information'!$S940,Exchange_Value))/1000,AE940*SUMIF(Lists!$E$2:$E$133,$I940,Exchange_Value)/1000),1)</f>
        <v>0</v>
      </c>
      <c r="CI940" s="218">
        <f>ROUND(IF($I940="Other HFC Blend",(AF940*$L940*SUMIF(Lists!$E$2:$E$133,'Quarterly Information'!$K940,Exchange_Value)+AF940*$N940*SUMIF(Lists!$E$2:$E$133,'Quarterly Information'!$M940,Exchange_Value)+AF940*$P940*SUMIF(Lists!$E$2:$E$133,'Quarterly Information'!$O940,Exchange_Value)+AF940*$R940*SUMIF(Lists!$E$2:$E$133,'Quarterly Information'!$Q940,Exchange_Value)+AF940*$T940*SUMIF(Lists!$E$2:$E$133,'Quarterly Information'!$S940,Exchange_Value))/1000,AF940*SUMIF(Lists!$E$2:$E$133,$I940,Exchange_Value)/1000),1)</f>
        <v>0</v>
      </c>
    </row>
    <row r="941" spans="1:87" ht="14" x14ac:dyDescent="0.25">
      <c r="A941" s="39">
        <v>899</v>
      </c>
      <c r="B941" s="90" t="str">
        <f t="shared" si="643"/>
        <v/>
      </c>
      <c r="C941" s="159"/>
      <c r="D941" s="91"/>
      <c r="E941" s="174"/>
      <c r="F941" s="92"/>
      <c r="G941" s="93"/>
      <c r="H941" s="94"/>
      <c r="I941" s="92"/>
      <c r="J941" s="200"/>
      <c r="K941" s="210"/>
      <c r="L941" s="95"/>
      <c r="M941" s="92"/>
      <c r="N941" s="95"/>
      <c r="O941" s="92"/>
      <c r="P941" s="95"/>
      <c r="Q941" s="128"/>
      <c r="R941" s="95"/>
      <c r="S941" s="128"/>
      <c r="T941" s="211"/>
      <c r="U941" s="203"/>
      <c r="V941" s="92"/>
      <c r="W941" s="96"/>
      <c r="X941" s="92"/>
      <c r="Y941" s="220"/>
      <c r="Z941" s="226"/>
      <c r="AA941" s="165"/>
      <c r="AB941" s="165"/>
      <c r="AC941" s="165"/>
      <c r="AD941" s="165"/>
      <c r="AE941" s="165"/>
      <c r="AF941" s="168"/>
      <c r="AG941"/>
      <c r="AH941" s="107">
        <f t="shared" si="602"/>
        <v>0</v>
      </c>
      <c r="AI941" s="107">
        <f t="shared" si="603"/>
        <v>0</v>
      </c>
      <c r="AJ941" s="107">
        <f t="shared" si="604"/>
        <v>0</v>
      </c>
      <c r="AK941" s="107">
        <f t="shared" si="605"/>
        <v>0</v>
      </c>
      <c r="AL941" s="107">
        <f t="shared" si="606"/>
        <v>0</v>
      </c>
      <c r="AM941" s="107">
        <f t="shared" si="644"/>
        <v>0</v>
      </c>
      <c r="AO941" s="161" t="e">
        <f t="shared" si="607"/>
        <v>#DIV/0!</v>
      </c>
      <c r="AP941" s="161" t="e">
        <f t="shared" si="608"/>
        <v>#DIV/0!</v>
      </c>
      <c r="AQ941" s="161" t="e">
        <f t="shared" si="609"/>
        <v>#DIV/0!</v>
      </c>
      <c r="AR941" s="161" t="e">
        <f t="shared" si="610"/>
        <v>#DIV/0!</v>
      </c>
      <c r="AS941" s="161" t="e">
        <f t="shared" si="611"/>
        <v>#DIV/0!</v>
      </c>
      <c r="AT941" s="107">
        <f t="shared" si="612"/>
        <v>0</v>
      </c>
      <c r="AU941" s="161" t="e">
        <f t="shared" si="613"/>
        <v>#DIV/0!</v>
      </c>
      <c r="AV941" s="161" t="e">
        <f t="shared" si="614"/>
        <v>#DIV/0!</v>
      </c>
      <c r="AW941" s="161" t="e">
        <f t="shared" si="615"/>
        <v>#DIV/0!</v>
      </c>
      <c r="AX941" s="161" t="e">
        <f t="shared" si="616"/>
        <v>#DIV/0!</v>
      </c>
      <c r="AY941" s="161" t="e">
        <f t="shared" si="617"/>
        <v>#DIV/0!</v>
      </c>
      <c r="AZ941" s="107">
        <f t="shared" si="618"/>
        <v>0</v>
      </c>
      <c r="BA941" s="161" t="e">
        <f t="shared" si="619"/>
        <v>#DIV/0!</v>
      </c>
      <c r="BB941" s="161" t="e">
        <f t="shared" si="620"/>
        <v>#DIV/0!</v>
      </c>
      <c r="BC941" s="161" t="e">
        <f t="shared" si="621"/>
        <v>#DIV/0!</v>
      </c>
      <c r="BD941" s="161" t="e">
        <f t="shared" si="622"/>
        <v>#DIV/0!</v>
      </c>
      <c r="BE941" s="161" t="e">
        <f t="shared" si="623"/>
        <v>#DIV/0!</v>
      </c>
      <c r="BF941" s="107">
        <f t="shared" si="624"/>
        <v>0</v>
      </c>
      <c r="BG941" s="161" t="e">
        <f t="shared" si="625"/>
        <v>#DIV/0!</v>
      </c>
      <c r="BH941" s="161" t="e">
        <f t="shared" si="626"/>
        <v>#DIV/0!</v>
      </c>
      <c r="BI941" s="161" t="e">
        <f t="shared" si="627"/>
        <v>#DIV/0!</v>
      </c>
      <c r="BJ941" s="161" t="e">
        <f t="shared" si="628"/>
        <v>#DIV/0!</v>
      </c>
      <c r="BK941" s="161" t="e">
        <f t="shared" si="629"/>
        <v>#DIV/0!</v>
      </c>
      <c r="BL941" s="107">
        <f t="shared" si="630"/>
        <v>0</v>
      </c>
      <c r="BM941" s="161" t="e">
        <f t="shared" si="631"/>
        <v>#DIV/0!</v>
      </c>
      <c r="BN941" s="161" t="e">
        <f t="shared" si="632"/>
        <v>#DIV/0!</v>
      </c>
      <c r="BO941" s="161" t="e">
        <f t="shared" si="633"/>
        <v>#DIV/0!</v>
      </c>
      <c r="BP941" s="161" t="e">
        <f t="shared" si="634"/>
        <v>#DIV/0!</v>
      </c>
      <c r="BQ941" s="161" t="e">
        <f t="shared" si="635"/>
        <v>#DIV/0!</v>
      </c>
      <c r="BR941" s="107">
        <f t="shared" si="636"/>
        <v>0</v>
      </c>
      <c r="BS941" s="161" t="e">
        <f t="shared" si="637"/>
        <v>#DIV/0!</v>
      </c>
      <c r="BT941" s="161" t="e">
        <f t="shared" si="638"/>
        <v>#DIV/0!</v>
      </c>
      <c r="BU941" s="161" t="e">
        <f t="shared" si="639"/>
        <v>#DIV/0!</v>
      </c>
      <c r="BV941" s="161" t="e">
        <f t="shared" si="640"/>
        <v>#DIV/0!</v>
      </c>
      <c r="BW941" s="161" t="e">
        <f t="shared" si="641"/>
        <v>#DIV/0!</v>
      </c>
      <c r="BX941" s="107">
        <f t="shared" si="642"/>
        <v>0</v>
      </c>
      <c r="BZ941" s="40" t="e">
        <f>VLOOKUP(I941,Lists!$D$2:$D$19,1,FALSE)</f>
        <v>#N/A</v>
      </c>
      <c r="CA941" s="40" t="e">
        <f>VLOOKUP($I941,Blends!$B$2:$B$115,1,FALSE)</f>
        <v>#N/A</v>
      </c>
      <c r="CC941" s="218">
        <f>ROUND(IF($I941="Other HFC Blend",(Z941*$L941*SUMIF(Lists!$E$2:$E$133,'Quarterly Information'!$K941,Exchange_Value)+Z941*$N941*SUMIF(Lists!$E$2:$E$133,'Quarterly Information'!$M941,Exchange_Value)+Z941*$P941*SUMIF(Lists!$E$2:$E$133,'Quarterly Information'!$O941,Exchange_Value)+Z941*$R941*SUMIF(Lists!$E$2:$E$133,'Quarterly Information'!$Q941,Exchange_Value)+Z941*$T941*SUMIF(Lists!$E$2:$E$133,'Quarterly Information'!$S941,Exchange_Value))/1000,Z941*SUMIF(Lists!$E$2:$E$133,$I941,Exchange_Value)/1000),1)</f>
        <v>0</v>
      </c>
      <c r="CD941" s="218">
        <f>ROUND(IF($I941="Other HFC Blend",(AA941*$L941*SUMIF(Lists!$E$2:$E$133,'Quarterly Information'!$K941,Exchange_Value)+AA941*$N941*SUMIF(Lists!$E$2:$E$133,'Quarterly Information'!$M941,Exchange_Value)+AA941*$P941*SUMIF(Lists!$E$2:$E$133,'Quarterly Information'!$O941,Exchange_Value)+AA941*$R941*SUMIF(Lists!$E$2:$E$133,'Quarterly Information'!$Q941,Exchange_Value)+AA941*$T941*SUMIF(Lists!$E$2:$E$133,'Quarterly Information'!$S941,Exchange_Value))/1000,AA941*SUMIF(Lists!$E$2:$E$133,$I941,Exchange_Value)/1000),1)</f>
        <v>0</v>
      </c>
      <c r="CE941" s="218">
        <f>ROUND(IF($I941="Other HFC Blend",(AB941*$L941*SUMIF(Lists!$E$2:$E$133,'Quarterly Information'!$K941,Exchange_Value)+AB941*$N941*SUMIF(Lists!$E$2:$E$133,'Quarterly Information'!$M941,Exchange_Value)+AB941*$P941*SUMIF(Lists!$E$2:$E$133,'Quarterly Information'!$O941,Exchange_Value)+AB941*$R941*SUMIF(Lists!$E$2:$E$133,'Quarterly Information'!$Q941,Exchange_Value)+AB941*$T941*SUMIF(Lists!$E$2:$E$133,'Quarterly Information'!$S941,Exchange_Value))/1000,AB941*SUMIF(Lists!$E$2:$E$133,$I941,Exchange_Value)/1000),1)</f>
        <v>0</v>
      </c>
      <c r="CF941" s="218">
        <f>ROUND(IF($I941="Other HFC Blend",(AC941*$L941*SUMIF(Lists!$E$2:$E$133,'Quarterly Information'!$K941,Exchange_Value)+AC941*$N941*SUMIF(Lists!$E$2:$E$133,'Quarterly Information'!$M941,Exchange_Value)+AC941*$P941*SUMIF(Lists!$E$2:$E$133,'Quarterly Information'!$O941,Exchange_Value)+AC941*$R941*SUMIF(Lists!$E$2:$E$133,'Quarterly Information'!$Q941,Exchange_Value)+AC941*$T941*SUMIF(Lists!$E$2:$E$133,'Quarterly Information'!$S941,Exchange_Value))/1000,AC941*SUMIF(Lists!$E$2:$E$133,$I941,Exchange_Value)/1000),1)</f>
        <v>0</v>
      </c>
      <c r="CG941" s="218">
        <f>ROUND(IF($I941="Other HFC Blend",(AD941*$L941*SUMIF(Lists!$E$2:$E$133,'Quarterly Information'!$K941,Exchange_Value)+AD941*$N941*SUMIF(Lists!$E$2:$E$133,'Quarterly Information'!$M941,Exchange_Value)+AD941*$P941*SUMIF(Lists!$E$2:$E$133,'Quarterly Information'!$O941,Exchange_Value)+AD941*$R941*SUMIF(Lists!$E$2:$E$133,'Quarterly Information'!$Q941,Exchange_Value)+AD941*$T941*SUMIF(Lists!$E$2:$E$133,'Quarterly Information'!$S941,Exchange_Value))/1000,AD941*SUMIF(Lists!$E$2:$E$133,$I941,Exchange_Value)/1000),1)</f>
        <v>0</v>
      </c>
      <c r="CH941" s="218">
        <f>ROUND(IF($I941="Other HFC Blend",(AE941*$L941*SUMIF(Lists!$E$2:$E$133,'Quarterly Information'!$K941,Exchange_Value)+AE941*$N941*SUMIF(Lists!$E$2:$E$133,'Quarterly Information'!$M941,Exchange_Value)+AE941*$P941*SUMIF(Lists!$E$2:$E$133,'Quarterly Information'!$O941,Exchange_Value)+AE941*$R941*SUMIF(Lists!$E$2:$E$133,'Quarterly Information'!$Q941,Exchange_Value)+AE941*$T941*SUMIF(Lists!$E$2:$E$133,'Quarterly Information'!$S941,Exchange_Value))/1000,AE941*SUMIF(Lists!$E$2:$E$133,$I941,Exchange_Value)/1000),1)</f>
        <v>0</v>
      </c>
      <c r="CI941" s="218">
        <f>ROUND(IF($I941="Other HFC Blend",(AF941*$L941*SUMIF(Lists!$E$2:$E$133,'Quarterly Information'!$K941,Exchange_Value)+AF941*$N941*SUMIF(Lists!$E$2:$E$133,'Quarterly Information'!$M941,Exchange_Value)+AF941*$P941*SUMIF(Lists!$E$2:$E$133,'Quarterly Information'!$O941,Exchange_Value)+AF941*$R941*SUMIF(Lists!$E$2:$E$133,'Quarterly Information'!$Q941,Exchange_Value)+AF941*$T941*SUMIF(Lists!$E$2:$E$133,'Quarterly Information'!$S941,Exchange_Value))/1000,AF941*SUMIF(Lists!$E$2:$E$133,$I941,Exchange_Value)/1000),1)</f>
        <v>0</v>
      </c>
    </row>
    <row r="942" spans="1:87" ht="14" x14ac:dyDescent="0.25">
      <c r="A942" s="39">
        <v>900</v>
      </c>
      <c r="B942" s="90" t="str">
        <f t="shared" si="643"/>
        <v/>
      </c>
      <c r="C942" s="159"/>
      <c r="D942" s="91"/>
      <c r="E942" s="174"/>
      <c r="F942" s="92"/>
      <c r="G942" s="93"/>
      <c r="H942" s="94"/>
      <c r="I942" s="92"/>
      <c r="J942" s="200"/>
      <c r="K942" s="210"/>
      <c r="L942" s="95"/>
      <c r="M942" s="92"/>
      <c r="N942" s="95"/>
      <c r="O942" s="92"/>
      <c r="P942" s="95"/>
      <c r="Q942" s="128"/>
      <c r="R942" s="95"/>
      <c r="S942" s="128"/>
      <c r="T942" s="211"/>
      <c r="U942" s="203"/>
      <c r="V942" s="92"/>
      <c r="W942" s="96"/>
      <c r="X942" s="92"/>
      <c r="Y942" s="220"/>
      <c r="Z942" s="226"/>
      <c r="AA942" s="165"/>
      <c r="AB942" s="165"/>
      <c r="AC942" s="165"/>
      <c r="AD942" s="165"/>
      <c r="AE942" s="165"/>
      <c r="AF942" s="168"/>
      <c r="AG942"/>
      <c r="AH942" s="107">
        <f t="shared" si="602"/>
        <v>0</v>
      </c>
      <c r="AI942" s="107">
        <f t="shared" si="603"/>
        <v>0</v>
      </c>
      <c r="AJ942" s="107">
        <f t="shared" si="604"/>
        <v>0</v>
      </c>
      <c r="AK942" s="107">
        <f t="shared" si="605"/>
        <v>0</v>
      </c>
      <c r="AL942" s="107">
        <f t="shared" si="606"/>
        <v>0</v>
      </c>
      <c r="AM942" s="107">
        <f t="shared" si="644"/>
        <v>0</v>
      </c>
      <c r="AO942" s="161" t="e">
        <f t="shared" si="607"/>
        <v>#DIV/0!</v>
      </c>
      <c r="AP942" s="161" t="e">
        <f t="shared" si="608"/>
        <v>#DIV/0!</v>
      </c>
      <c r="AQ942" s="161" t="e">
        <f t="shared" si="609"/>
        <v>#DIV/0!</v>
      </c>
      <c r="AR942" s="161" t="e">
        <f t="shared" si="610"/>
        <v>#DIV/0!</v>
      </c>
      <c r="AS942" s="161" t="e">
        <f t="shared" si="611"/>
        <v>#DIV/0!</v>
      </c>
      <c r="AT942" s="107">
        <f t="shared" si="612"/>
        <v>0</v>
      </c>
      <c r="AU942" s="161" t="e">
        <f t="shared" si="613"/>
        <v>#DIV/0!</v>
      </c>
      <c r="AV942" s="161" t="e">
        <f t="shared" si="614"/>
        <v>#DIV/0!</v>
      </c>
      <c r="AW942" s="161" t="e">
        <f t="shared" si="615"/>
        <v>#DIV/0!</v>
      </c>
      <c r="AX942" s="161" t="e">
        <f t="shared" si="616"/>
        <v>#DIV/0!</v>
      </c>
      <c r="AY942" s="161" t="e">
        <f t="shared" si="617"/>
        <v>#DIV/0!</v>
      </c>
      <c r="AZ942" s="107">
        <f t="shared" si="618"/>
        <v>0</v>
      </c>
      <c r="BA942" s="161" t="e">
        <f t="shared" si="619"/>
        <v>#DIV/0!</v>
      </c>
      <c r="BB942" s="161" t="e">
        <f t="shared" si="620"/>
        <v>#DIV/0!</v>
      </c>
      <c r="BC942" s="161" t="e">
        <f t="shared" si="621"/>
        <v>#DIV/0!</v>
      </c>
      <c r="BD942" s="161" t="e">
        <f t="shared" si="622"/>
        <v>#DIV/0!</v>
      </c>
      <c r="BE942" s="161" t="e">
        <f t="shared" si="623"/>
        <v>#DIV/0!</v>
      </c>
      <c r="BF942" s="107">
        <f t="shared" si="624"/>
        <v>0</v>
      </c>
      <c r="BG942" s="161" t="e">
        <f t="shared" si="625"/>
        <v>#DIV/0!</v>
      </c>
      <c r="BH942" s="161" t="e">
        <f t="shared" si="626"/>
        <v>#DIV/0!</v>
      </c>
      <c r="BI942" s="161" t="e">
        <f t="shared" si="627"/>
        <v>#DIV/0!</v>
      </c>
      <c r="BJ942" s="161" t="e">
        <f t="shared" si="628"/>
        <v>#DIV/0!</v>
      </c>
      <c r="BK942" s="161" t="e">
        <f t="shared" si="629"/>
        <v>#DIV/0!</v>
      </c>
      <c r="BL942" s="107">
        <f t="shared" si="630"/>
        <v>0</v>
      </c>
      <c r="BM942" s="161" t="e">
        <f t="shared" si="631"/>
        <v>#DIV/0!</v>
      </c>
      <c r="BN942" s="161" t="e">
        <f t="shared" si="632"/>
        <v>#DIV/0!</v>
      </c>
      <c r="BO942" s="161" t="e">
        <f t="shared" si="633"/>
        <v>#DIV/0!</v>
      </c>
      <c r="BP942" s="161" t="e">
        <f t="shared" si="634"/>
        <v>#DIV/0!</v>
      </c>
      <c r="BQ942" s="161" t="e">
        <f t="shared" si="635"/>
        <v>#DIV/0!</v>
      </c>
      <c r="BR942" s="107">
        <f t="shared" si="636"/>
        <v>0</v>
      </c>
      <c r="BS942" s="161" t="e">
        <f t="shared" si="637"/>
        <v>#DIV/0!</v>
      </c>
      <c r="BT942" s="161" t="e">
        <f t="shared" si="638"/>
        <v>#DIV/0!</v>
      </c>
      <c r="BU942" s="161" t="e">
        <f t="shared" si="639"/>
        <v>#DIV/0!</v>
      </c>
      <c r="BV942" s="161" t="e">
        <f t="shared" si="640"/>
        <v>#DIV/0!</v>
      </c>
      <c r="BW942" s="161" t="e">
        <f t="shared" si="641"/>
        <v>#DIV/0!</v>
      </c>
      <c r="BX942" s="107">
        <f t="shared" si="642"/>
        <v>0</v>
      </c>
      <c r="BZ942" s="40" t="e">
        <f>VLOOKUP(I942,Lists!$D$2:$D$19,1,FALSE)</f>
        <v>#N/A</v>
      </c>
      <c r="CA942" s="40" t="e">
        <f>VLOOKUP($I942,Blends!$B$2:$B$115,1,FALSE)</f>
        <v>#N/A</v>
      </c>
      <c r="CC942" s="218">
        <f>ROUND(IF($I942="Other HFC Blend",(Z942*$L942*SUMIF(Lists!$E$2:$E$133,'Quarterly Information'!$K942,Exchange_Value)+Z942*$N942*SUMIF(Lists!$E$2:$E$133,'Quarterly Information'!$M942,Exchange_Value)+Z942*$P942*SUMIF(Lists!$E$2:$E$133,'Quarterly Information'!$O942,Exchange_Value)+Z942*$R942*SUMIF(Lists!$E$2:$E$133,'Quarterly Information'!$Q942,Exchange_Value)+Z942*$T942*SUMIF(Lists!$E$2:$E$133,'Quarterly Information'!$S942,Exchange_Value))/1000,Z942*SUMIF(Lists!$E$2:$E$133,$I942,Exchange_Value)/1000),1)</f>
        <v>0</v>
      </c>
      <c r="CD942" s="218">
        <f>ROUND(IF($I942="Other HFC Blend",(AA942*$L942*SUMIF(Lists!$E$2:$E$133,'Quarterly Information'!$K942,Exchange_Value)+AA942*$N942*SUMIF(Lists!$E$2:$E$133,'Quarterly Information'!$M942,Exchange_Value)+AA942*$P942*SUMIF(Lists!$E$2:$E$133,'Quarterly Information'!$O942,Exchange_Value)+AA942*$R942*SUMIF(Lists!$E$2:$E$133,'Quarterly Information'!$Q942,Exchange_Value)+AA942*$T942*SUMIF(Lists!$E$2:$E$133,'Quarterly Information'!$S942,Exchange_Value))/1000,AA942*SUMIF(Lists!$E$2:$E$133,$I942,Exchange_Value)/1000),1)</f>
        <v>0</v>
      </c>
      <c r="CE942" s="218">
        <f>ROUND(IF($I942="Other HFC Blend",(AB942*$L942*SUMIF(Lists!$E$2:$E$133,'Quarterly Information'!$K942,Exchange_Value)+AB942*$N942*SUMIF(Lists!$E$2:$E$133,'Quarterly Information'!$M942,Exchange_Value)+AB942*$P942*SUMIF(Lists!$E$2:$E$133,'Quarterly Information'!$O942,Exchange_Value)+AB942*$R942*SUMIF(Lists!$E$2:$E$133,'Quarterly Information'!$Q942,Exchange_Value)+AB942*$T942*SUMIF(Lists!$E$2:$E$133,'Quarterly Information'!$S942,Exchange_Value))/1000,AB942*SUMIF(Lists!$E$2:$E$133,$I942,Exchange_Value)/1000),1)</f>
        <v>0</v>
      </c>
      <c r="CF942" s="218">
        <f>ROUND(IF($I942="Other HFC Blend",(AC942*$L942*SUMIF(Lists!$E$2:$E$133,'Quarterly Information'!$K942,Exchange_Value)+AC942*$N942*SUMIF(Lists!$E$2:$E$133,'Quarterly Information'!$M942,Exchange_Value)+AC942*$P942*SUMIF(Lists!$E$2:$E$133,'Quarterly Information'!$O942,Exchange_Value)+AC942*$R942*SUMIF(Lists!$E$2:$E$133,'Quarterly Information'!$Q942,Exchange_Value)+AC942*$T942*SUMIF(Lists!$E$2:$E$133,'Quarterly Information'!$S942,Exchange_Value))/1000,AC942*SUMIF(Lists!$E$2:$E$133,$I942,Exchange_Value)/1000),1)</f>
        <v>0</v>
      </c>
      <c r="CG942" s="218">
        <f>ROUND(IF($I942="Other HFC Blend",(AD942*$L942*SUMIF(Lists!$E$2:$E$133,'Quarterly Information'!$K942,Exchange_Value)+AD942*$N942*SUMIF(Lists!$E$2:$E$133,'Quarterly Information'!$M942,Exchange_Value)+AD942*$P942*SUMIF(Lists!$E$2:$E$133,'Quarterly Information'!$O942,Exchange_Value)+AD942*$R942*SUMIF(Lists!$E$2:$E$133,'Quarterly Information'!$Q942,Exchange_Value)+AD942*$T942*SUMIF(Lists!$E$2:$E$133,'Quarterly Information'!$S942,Exchange_Value))/1000,AD942*SUMIF(Lists!$E$2:$E$133,$I942,Exchange_Value)/1000),1)</f>
        <v>0</v>
      </c>
      <c r="CH942" s="218">
        <f>ROUND(IF($I942="Other HFC Blend",(AE942*$L942*SUMIF(Lists!$E$2:$E$133,'Quarterly Information'!$K942,Exchange_Value)+AE942*$N942*SUMIF(Lists!$E$2:$E$133,'Quarterly Information'!$M942,Exchange_Value)+AE942*$P942*SUMIF(Lists!$E$2:$E$133,'Quarterly Information'!$O942,Exchange_Value)+AE942*$R942*SUMIF(Lists!$E$2:$E$133,'Quarterly Information'!$Q942,Exchange_Value)+AE942*$T942*SUMIF(Lists!$E$2:$E$133,'Quarterly Information'!$S942,Exchange_Value))/1000,AE942*SUMIF(Lists!$E$2:$E$133,$I942,Exchange_Value)/1000),1)</f>
        <v>0</v>
      </c>
      <c r="CI942" s="218">
        <f>ROUND(IF($I942="Other HFC Blend",(AF942*$L942*SUMIF(Lists!$E$2:$E$133,'Quarterly Information'!$K942,Exchange_Value)+AF942*$N942*SUMIF(Lists!$E$2:$E$133,'Quarterly Information'!$M942,Exchange_Value)+AF942*$P942*SUMIF(Lists!$E$2:$E$133,'Quarterly Information'!$O942,Exchange_Value)+AF942*$R942*SUMIF(Lists!$E$2:$E$133,'Quarterly Information'!$Q942,Exchange_Value)+AF942*$T942*SUMIF(Lists!$E$2:$E$133,'Quarterly Information'!$S942,Exchange_Value))/1000,AF942*SUMIF(Lists!$E$2:$E$133,$I942,Exchange_Value)/1000),1)</f>
        <v>0</v>
      </c>
    </row>
    <row r="943" spans="1:87" ht="14" x14ac:dyDescent="0.25">
      <c r="A943" s="39">
        <v>901</v>
      </c>
      <c r="B943" s="90" t="str">
        <f t="shared" si="643"/>
        <v/>
      </c>
      <c r="C943" s="159"/>
      <c r="D943" s="91"/>
      <c r="E943" s="174"/>
      <c r="F943" s="92"/>
      <c r="G943" s="93"/>
      <c r="H943" s="94"/>
      <c r="I943" s="92"/>
      <c r="J943" s="200"/>
      <c r="K943" s="210"/>
      <c r="L943" s="95"/>
      <c r="M943" s="92"/>
      <c r="N943" s="95"/>
      <c r="O943" s="92"/>
      <c r="P943" s="95"/>
      <c r="Q943" s="128"/>
      <c r="R943" s="95"/>
      <c r="S943" s="128"/>
      <c r="T943" s="211"/>
      <c r="U943" s="203"/>
      <c r="V943" s="92"/>
      <c r="W943" s="96"/>
      <c r="X943" s="92"/>
      <c r="Y943" s="220"/>
      <c r="Z943" s="226"/>
      <c r="AA943" s="165"/>
      <c r="AB943" s="165"/>
      <c r="AC943" s="165"/>
      <c r="AD943" s="165"/>
      <c r="AE943" s="165"/>
      <c r="AF943" s="168"/>
      <c r="AG943"/>
      <c r="AH943" s="107">
        <f t="shared" si="602"/>
        <v>0</v>
      </c>
      <c r="AI943" s="107">
        <f t="shared" si="603"/>
        <v>0</v>
      </c>
      <c r="AJ943" s="107">
        <f t="shared" si="604"/>
        <v>0</v>
      </c>
      <c r="AK943" s="107">
        <f t="shared" si="605"/>
        <v>0</v>
      </c>
      <c r="AL943" s="107">
        <f t="shared" si="606"/>
        <v>0</v>
      </c>
      <c r="AM943" s="107">
        <f t="shared" si="644"/>
        <v>0</v>
      </c>
      <c r="AO943" s="161" t="e">
        <f t="shared" si="607"/>
        <v>#DIV/0!</v>
      </c>
      <c r="AP943" s="161" t="e">
        <f t="shared" si="608"/>
        <v>#DIV/0!</v>
      </c>
      <c r="AQ943" s="161" t="e">
        <f t="shared" si="609"/>
        <v>#DIV/0!</v>
      </c>
      <c r="AR943" s="161" t="e">
        <f t="shared" si="610"/>
        <v>#DIV/0!</v>
      </c>
      <c r="AS943" s="161" t="e">
        <f t="shared" si="611"/>
        <v>#DIV/0!</v>
      </c>
      <c r="AT943" s="107">
        <f t="shared" si="612"/>
        <v>0</v>
      </c>
      <c r="AU943" s="161" t="e">
        <f t="shared" si="613"/>
        <v>#DIV/0!</v>
      </c>
      <c r="AV943" s="161" t="e">
        <f t="shared" si="614"/>
        <v>#DIV/0!</v>
      </c>
      <c r="AW943" s="161" t="e">
        <f t="shared" si="615"/>
        <v>#DIV/0!</v>
      </c>
      <c r="AX943" s="161" t="e">
        <f t="shared" si="616"/>
        <v>#DIV/0!</v>
      </c>
      <c r="AY943" s="161" t="e">
        <f t="shared" si="617"/>
        <v>#DIV/0!</v>
      </c>
      <c r="AZ943" s="107">
        <f t="shared" si="618"/>
        <v>0</v>
      </c>
      <c r="BA943" s="161" t="e">
        <f t="shared" si="619"/>
        <v>#DIV/0!</v>
      </c>
      <c r="BB943" s="161" t="e">
        <f t="shared" si="620"/>
        <v>#DIV/0!</v>
      </c>
      <c r="BC943" s="161" t="e">
        <f t="shared" si="621"/>
        <v>#DIV/0!</v>
      </c>
      <c r="BD943" s="161" t="e">
        <f t="shared" si="622"/>
        <v>#DIV/0!</v>
      </c>
      <c r="BE943" s="161" t="e">
        <f t="shared" si="623"/>
        <v>#DIV/0!</v>
      </c>
      <c r="BF943" s="107">
        <f t="shared" si="624"/>
        <v>0</v>
      </c>
      <c r="BG943" s="161" t="e">
        <f t="shared" si="625"/>
        <v>#DIV/0!</v>
      </c>
      <c r="BH943" s="161" t="e">
        <f t="shared" si="626"/>
        <v>#DIV/0!</v>
      </c>
      <c r="BI943" s="161" t="e">
        <f t="shared" si="627"/>
        <v>#DIV/0!</v>
      </c>
      <c r="BJ943" s="161" t="e">
        <f t="shared" si="628"/>
        <v>#DIV/0!</v>
      </c>
      <c r="BK943" s="161" t="e">
        <f t="shared" si="629"/>
        <v>#DIV/0!</v>
      </c>
      <c r="BL943" s="107">
        <f t="shared" si="630"/>
        <v>0</v>
      </c>
      <c r="BM943" s="161" t="e">
        <f t="shared" si="631"/>
        <v>#DIV/0!</v>
      </c>
      <c r="BN943" s="161" t="e">
        <f t="shared" si="632"/>
        <v>#DIV/0!</v>
      </c>
      <c r="BO943" s="161" t="e">
        <f t="shared" si="633"/>
        <v>#DIV/0!</v>
      </c>
      <c r="BP943" s="161" t="e">
        <f t="shared" si="634"/>
        <v>#DIV/0!</v>
      </c>
      <c r="BQ943" s="161" t="e">
        <f t="shared" si="635"/>
        <v>#DIV/0!</v>
      </c>
      <c r="BR943" s="107">
        <f t="shared" si="636"/>
        <v>0</v>
      </c>
      <c r="BS943" s="161" t="e">
        <f t="shared" si="637"/>
        <v>#DIV/0!</v>
      </c>
      <c r="BT943" s="161" t="e">
        <f t="shared" si="638"/>
        <v>#DIV/0!</v>
      </c>
      <c r="BU943" s="161" t="e">
        <f t="shared" si="639"/>
        <v>#DIV/0!</v>
      </c>
      <c r="BV943" s="161" t="e">
        <f t="shared" si="640"/>
        <v>#DIV/0!</v>
      </c>
      <c r="BW943" s="161" t="e">
        <f t="shared" si="641"/>
        <v>#DIV/0!</v>
      </c>
      <c r="BX943" s="107">
        <f t="shared" si="642"/>
        <v>0</v>
      </c>
      <c r="BZ943" s="40" t="e">
        <f>VLOOKUP(I943,Lists!$D$2:$D$19,1,FALSE)</f>
        <v>#N/A</v>
      </c>
      <c r="CA943" s="40" t="e">
        <f>VLOOKUP($I943,Blends!$B$2:$B$115,1,FALSE)</f>
        <v>#N/A</v>
      </c>
      <c r="CC943" s="218">
        <f>ROUND(IF($I943="Other HFC Blend",(Z943*$L943*SUMIF(Lists!$E$2:$E$133,'Quarterly Information'!$K943,Exchange_Value)+Z943*$N943*SUMIF(Lists!$E$2:$E$133,'Quarterly Information'!$M943,Exchange_Value)+Z943*$P943*SUMIF(Lists!$E$2:$E$133,'Quarterly Information'!$O943,Exchange_Value)+Z943*$R943*SUMIF(Lists!$E$2:$E$133,'Quarterly Information'!$Q943,Exchange_Value)+Z943*$T943*SUMIF(Lists!$E$2:$E$133,'Quarterly Information'!$S943,Exchange_Value))/1000,Z943*SUMIF(Lists!$E$2:$E$133,$I943,Exchange_Value)/1000),1)</f>
        <v>0</v>
      </c>
      <c r="CD943" s="218">
        <f>ROUND(IF($I943="Other HFC Blend",(AA943*$L943*SUMIF(Lists!$E$2:$E$133,'Quarterly Information'!$K943,Exchange_Value)+AA943*$N943*SUMIF(Lists!$E$2:$E$133,'Quarterly Information'!$M943,Exchange_Value)+AA943*$P943*SUMIF(Lists!$E$2:$E$133,'Quarterly Information'!$O943,Exchange_Value)+AA943*$R943*SUMIF(Lists!$E$2:$E$133,'Quarterly Information'!$Q943,Exchange_Value)+AA943*$T943*SUMIF(Lists!$E$2:$E$133,'Quarterly Information'!$S943,Exchange_Value))/1000,AA943*SUMIF(Lists!$E$2:$E$133,$I943,Exchange_Value)/1000),1)</f>
        <v>0</v>
      </c>
      <c r="CE943" s="218">
        <f>ROUND(IF($I943="Other HFC Blend",(AB943*$L943*SUMIF(Lists!$E$2:$E$133,'Quarterly Information'!$K943,Exchange_Value)+AB943*$N943*SUMIF(Lists!$E$2:$E$133,'Quarterly Information'!$M943,Exchange_Value)+AB943*$P943*SUMIF(Lists!$E$2:$E$133,'Quarterly Information'!$O943,Exchange_Value)+AB943*$R943*SUMIF(Lists!$E$2:$E$133,'Quarterly Information'!$Q943,Exchange_Value)+AB943*$T943*SUMIF(Lists!$E$2:$E$133,'Quarterly Information'!$S943,Exchange_Value))/1000,AB943*SUMIF(Lists!$E$2:$E$133,$I943,Exchange_Value)/1000),1)</f>
        <v>0</v>
      </c>
      <c r="CF943" s="218">
        <f>ROUND(IF($I943="Other HFC Blend",(AC943*$L943*SUMIF(Lists!$E$2:$E$133,'Quarterly Information'!$K943,Exchange_Value)+AC943*$N943*SUMIF(Lists!$E$2:$E$133,'Quarterly Information'!$M943,Exchange_Value)+AC943*$P943*SUMIF(Lists!$E$2:$E$133,'Quarterly Information'!$O943,Exchange_Value)+AC943*$R943*SUMIF(Lists!$E$2:$E$133,'Quarterly Information'!$Q943,Exchange_Value)+AC943*$T943*SUMIF(Lists!$E$2:$E$133,'Quarterly Information'!$S943,Exchange_Value))/1000,AC943*SUMIF(Lists!$E$2:$E$133,$I943,Exchange_Value)/1000),1)</f>
        <v>0</v>
      </c>
      <c r="CG943" s="218">
        <f>ROUND(IF($I943="Other HFC Blend",(AD943*$L943*SUMIF(Lists!$E$2:$E$133,'Quarterly Information'!$K943,Exchange_Value)+AD943*$N943*SUMIF(Lists!$E$2:$E$133,'Quarterly Information'!$M943,Exchange_Value)+AD943*$P943*SUMIF(Lists!$E$2:$E$133,'Quarterly Information'!$O943,Exchange_Value)+AD943*$R943*SUMIF(Lists!$E$2:$E$133,'Quarterly Information'!$Q943,Exchange_Value)+AD943*$T943*SUMIF(Lists!$E$2:$E$133,'Quarterly Information'!$S943,Exchange_Value))/1000,AD943*SUMIF(Lists!$E$2:$E$133,$I943,Exchange_Value)/1000),1)</f>
        <v>0</v>
      </c>
      <c r="CH943" s="218">
        <f>ROUND(IF($I943="Other HFC Blend",(AE943*$L943*SUMIF(Lists!$E$2:$E$133,'Quarterly Information'!$K943,Exchange_Value)+AE943*$N943*SUMIF(Lists!$E$2:$E$133,'Quarterly Information'!$M943,Exchange_Value)+AE943*$P943*SUMIF(Lists!$E$2:$E$133,'Quarterly Information'!$O943,Exchange_Value)+AE943*$R943*SUMIF(Lists!$E$2:$E$133,'Quarterly Information'!$Q943,Exchange_Value)+AE943*$T943*SUMIF(Lists!$E$2:$E$133,'Quarterly Information'!$S943,Exchange_Value))/1000,AE943*SUMIF(Lists!$E$2:$E$133,$I943,Exchange_Value)/1000),1)</f>
        <v>0</v>
      </c>
      <c r="CI943" s="218">
        <f>ROUND(IF($I943="Other HFC Blend",(AF943*$L943*SUMIF(Lists!$E$2:$E$133,'Quarterly Information'!$K943,Exchange_Value)+AF943*$N943*SUMIF(Lists!$E$2:$E$133,'Quarterly Information'!$M943,Exchange_Value)+AF943*$P943*SUMIF(Lists!$E$2:$E$133,'Quarterly Information'!$O943,Exchange_Value)+AF943*$R943*SUMIF(Lists!$E$2:$E$133,'Quarterly Information'!$Q943,Exchange_Value)+AF943*$T943*SUMIF(Lists!$E$2:$E$133,'Quarterly Information'!$S943,Exchange_Value))/1000,AF943*SUMIF(Lists!$E$2:$E$133,$I943,Exchange_Value)/1000),1)</f>
        <v>0</v>
      </c>
    </row>
    <row r="944" spans="1:87" ht="14" x14ac:dyDescent="0.25">
      <c r="A944" s="39">
        <v>902</v>
      </c>
      <c r="B944" s="90" t="str">
        <f t="shared" si="643"/>
        <v/>
      </c>
      <c r="C944" s="159"/>
      <c r="D944" s="91"/>
      <c r="E944" s="174"/>
      <c r="F944" s="92"/>
      <c r="G944" s="93"/>
      <c r="H944" s="94"/>
      <c r="I944" s="92"/>
      <c r="J944" s="200"/>
      <c r="K944" s="210"/>
      <c r="L944" s="95"/>
      <c r="M944" s="92"/>
      <c r="N944" s="95"/>
      <c r="O944" s="92"/>
      <c r="P944" s="95"/>
      <c r="Q944" s="128"/>
      <c r="R944" s="95"/>
      <c r="S944" s="128"/>
      <c r="T944" s="211"/>
      <c r="U944" s="203"/>
      <c r="V944" s="92"/>
      <c r="W944" s="96"/>
      <c r="X944" s="92"/>
      <c r="Y944" s="220"/>
      <c r="Z944" s="226"/>
      <c r="AA944" s="165"/>
      <c r="AB944" s="165"/>
      <c r="AC944" s="165"/>
      <c r="AD944" s="165"/>
      <c r="AE944" s="165"/>
      <c r="AF944" s="168"/>
      <c r="AG944"/>
      <c r="AH944" s="107">
        <f t="shared" si="602"/>
        <v>0</v>
      </c>
      <c r="AI944" s="107">
        <f t="shared" si="603"/>
        <v>0</v>
      </c>
      <c r="AJ944" s="107">
        <f t="shared" si="604"/>
        <v>0</v>
      </c>
      <c r="AK944" s="107">
        <f t="shared" si="605"/>
        <v>0</v>
      </c>
      <c r="AL944" s="107">
        <f t="shared" si="606"/>
        <v>0</v>
      </c>
      <c r="AM944" s="107">
        <f t="shared" si="644"/>
        <v>0</v>
      </c>
      <c r="AO944" s="161" t="e">
        <f t="shared" si="607"/>
        <v>#DIV/0!</v>
      </c>
      <c r="AP944" s="161" t="e">
        <f t="shared" si="608"/>
        <v>#DIV/0!</v>
      </c>
      <c r="AQ944" s="161" t="e">
        <f t="shared" si="609"/>
        <v>#DIV/0!</v>
      </c>
      <c r="AR944" s="161" t="e">
        <f t="shared" si="610"/>
        <v>#DIV/0!</v>
      </c>
      <c r="AS944" s="161" t="e">
        <f t="shared" si="611"/>
        <v>#DIV/0!</v>
      </c>
      <c r="AT944" s="107">
        <f t="shared" si="612"/>
        <v>0</v>
      </c>
      <c r="AU944" s="161" t="e">
        <f t="shared" si="613"/>
        <v>#DIV/0!</v>
      </c>
      <c r="AV944" s="161" t="e">
        <f t="shared" si="614"/>
        <v>#DIV/0!</v>
      </c>
      <c r="AW944" s="161" t="e">
        <f t="shared" si="615"/>
        <v>#DIV/0!</v>
      </c>
      <c r="AX944" s="161" t="e">
        <f t="shared" si="616"/>
        <v>#DIV/0!</v>
      </c>
      <c r="AY944" s="161" t="e">
        <f t="shared" si="617"/>
        <v>#DIV/0!</v>
      </c>
      <c r="AZ944" s="107">
        <f t="shared" si="618"/>
        <v>0</v>
      </c>
      <c r="BA944" s="161" t="e">
        <f t="shared" si="619"/>
        <v>#DIV/0!</v>
      </c>
      <c r="BB944" s="161" t="e">
        <f t="shared" si="620"/>
        <v>#DIV/0!</v>
      </c>
      <c r="BC944" s="161" t="e">
        <f t="shared" si="621"/>
        <v>#DIV/0!</v>
      </c>
      <c r="BD944" s="161" t="e">
        <f t="shared" si="622"/>
        <v>#DIV/0!</v>
      </c>
      <c r="BE944" s="161" t="e">
        <f t="shared" si="623"/>
        <v>#DIV/0!</v>
      </c>
      <c r="BF944" s="107">
        <f t="shared" si="624"/>
        <v>0</v>
      </c>
      <c r="BG944" s="161" t="e">
        <f t="shared" si="625"/>
        <v>#DIV/0!</v>
      </c>
      <c r="BH944" s="161" t="e">
        <f t="shared" si="626"/>
        <v>#DIV/0!</v>
      </c>
      <c r="BI944" s="161" t="e">
        <f t="shared" si="627"/>
        <v>#DIV/0!</v>
      </c>
      <c r="BJ944" s="161" t="e">
        <f t="shared" si="628"/>
        <v>#DIV/0!</v>
      </c>
      <c r="BK944" s="161" t="e">
        <f t="shared" si="629"/>
        <v>#DIV/0!</v>
      </c>
      <c r="BL944" s="107">
        <f t="shared" si="630"/>
        <v>0</v>
      </c>
      <c r="BM944" s="161" t="e">
        <f t="shared" si="631"/>
        <v>#DIV/0!</v>
      </c>
      <c r="BN944" s="161" t="e">
        <f t="shared" si="632"/>
        <v>#DIV/0!</v>
      </c>
      <c r="BO944" s="161" t="e">
        <f t="shared" si="633"/>
        <v>#DIV/0!</v>
      </c>
      <c r="BP944" s="161" t="e">
        <f t="shared" si="634"/>
        <v>#DIV/0!</v>
      </c>
      <c r="BQ944" s="161" t="e">
        <f t="shared" si="635"/>
        <v>#DIV/0!</v>
      </c>
      <c r="BR944" s="107">
        <f t="shared" si="636"/>
        <v>0</v>
      </c>
      <c r="BS944" s="161" t="e">
        <f t="shared" si="637"/>
        <v>#DIV/0!</v>
      </c>
      <c r="BT944" s="161" t="e">
        <f t="shared" si="638"/>
        <v>#DIV/0!</v>
      </c>
      <c r="BU944" s="161" t="e">
        <f t="shared" si="639"/>
        <v>#DIV/0!</v>
      </c>
      <c r="BV944" s="161" t="e">
        <f t="shared" si="640"/>
        <v>#DIV/0!</v>
      </c>
      <c r="BW944" s="161" t="e">
        <f t="shared" si="641"/>
        <v>#DIV/0!</v>
      </c>
      <c r="BX944" s="107">
        <f t="shared" si="642"/>
        <v>0</v>
      </c>
      <c r="BZ944" s="40" t="e">
        <f>VLOOKUP(I944,Lists!$D$2:$D$19,1,FALSE)</f>
        <v>#N/A</v>
      </c>
      <c r="CA944" s="40" t="e">
        <f>VLOOKUP($I944,Blends!$B$2:$B$115,1,FALSE)</f>
        <v>#N/A</v>
      </c>
      <c r="CC944" s="218">
        <f>ROUND(IF($I944="Other HFC Blend",(Z944*$L944*SUMIF(Lists!$E$2:$E$133,'Quarterly Information'!$K944,Exchange_Value)+Z944*$N944*SUMIF(Lists!$E$2:$E$133,'Quarterly Information'!$M944,Exchange_Value)+Z944*$P944*SUMIF(Lists!$E$2:$E$133,'Quarterly Information'!$O944,Exchange_Value)+Z944*$R944*SUMIF(Lists!$E$2:$E$133,'Quarterly Information'!$Q944,Exchange_Value)+Z944*$T944*SUMIF(Lists!$E$2:$E$133,'Quarterly Information'!$S944,Exchange_Value))/1000,Z944*SUMIF(Lists!$E$2:$E$133,$I944,Exchange_Value)/1000),1)</f>
        <v>0</v>
      </c>
      <c r="CD944" s="218">
        <f>ROUND(IF($I944="Other HFC Blend",(AA944*$L944*SUMIF(Lists!$E$2:$E$133,'Quarterly Information'!$K944,Exchange_Value)+AA944*$N944*SUMIF(Lists!$E$2:$E$133,'Quarterly Information'!$M944,Exchange_Value)+AA944*$P944*SUMIF(Lists!$E$2:$E$133,'Quarterly Information'!$O944,Exchange_Value)+AA944*$R944*SUMIF(Lists!$E$2:$E$133,'Quarterly Information'!$Q944,Exchange_Value)+AA944*$T944*SUMIF(Lists!$E$2:$E$133,'Quarterly Information'!$S944,Exchange_Value))/1000,AA944*SUMIF(Lists!$E$2:$E$133,$I944,Exchange_Value)/1000),1)</f>
        <v>0</v>
      </c>
      <c r="CE944" s="218">
        <f>ROUND(IF($I944="Other HFC Blend",(AB944*$L944*SUMIF(Lists!$E$2:$E$133,'Quarterly Information'!$K944,Exchange_Value)+AB944*$N944*SUMIF(Lists!$E$2:$E$133,'Quarterly Information'!$M944,Exchange_Value)+AB944*$P944*SUMIF(Lists!$E$2:$E$133,'Quarterly Information'!$O944,Exchange_Value)+AB944*$R944*SUMIF(Lists!$E$2:$E$133,'Quarterly Information'!$Q944,Exchange_Value)+AB944*$T944*SUMIF(Lists!$E$2:$E$133,'Quarterly Information'!$S944,Exchange_Value))/1000,AB944*SUMIF(Lists!$E$2:$E$133,$I944,Exchange_Value)/1000),1)</f>
        <v>0</v>
      </c>
      <c r="CF944" s="218">
        <f>ROUND(IF($I944="Other HFC Blend",(AC944*$L944*SUMIF(Lists!$E$2:$E$133,'Quarterly Information'!$K944,Exchange_Value)+AC944*$N944*SUMIF(Lists!$E$2:$E$133,'Quarterly Information'!$M944,Exchange_Value)+AC944*$P944*SUMIF(Lists!$E$2:$E$133,'Quarterly Information'!$O944,Exchange_Value)+AC944*$R944*SUMIF(Lists!$E$2:$E$133,'Quarterly Information'!$Q944,Exchange_Value)+AC944*$T944*SUMIF(Lists!$E$2:$E$133,'Quarterly Information'!$S944,Exchange_Value))/1000,AC944*SUMIF(Lists!$E$2:$E$133,$I944,Exchange_Value)/1000),1)</f>
        <v>0</v>
      </c>
      <c r="CG944" s="218">
        <f>ROUND(IF($I944="Other HFC Blend",(AD944*$L944*SUMIF(Lists!$E$2:$E$133,'Quarterly Information'!$K944,Exchange_Value)+AD944*$N944*SUMIF(Lists!$E$2:$E$133,'Quarterly Information'!$M944,Exchange_Value)+AD944*$P944*SUMIF(Lists!$E$2:$E$133,'Quarterly Information'!$O944,Exchange_Value)+AD944*$R944*SUMIF(Lists!$E$2:$E$133,'Quarterly Information'!$Q944,Exchange_Value)+AD944*$T944*SUMIF(Lists!$E$2:$E$133,'Quarterly Information'!$S944,Exchange_Value))/1000,AD944*SUMIF(Lists!$E$2:$E$133,$I944,Exchange_Value)/1000),1)</f>
        <v>0</v>
      </c>
      <c r="CH944" s="218">
        <f>ROUND(IF($I944="Other HFC Blend",(AE944*$L944*SUMIF(Lists!$E$2:$E$133,'Quarterly Information'!$K944,Exchange_Value)+AE944*$N944*SUMIF(Lists!$E$2:$E$133,'Quarterly Information'!$M944,Exchange_Value)+AE944*$P944*SUMIF(Lists!$E$2:$E$133,'Quarterly Information'!$O944,Exchange_Value)+AE944*$R944*SUMIF(Lists!$E$2:$E$133,'Quarterly Information'!$Q944,Exchange_Value)+AE944*$T944*SUMIF(Lists!$E$2:$E$133,'Quarterly Information'!$S944,Exchange_Value))/1000,AE944*SUMIF(Lists!$E$2:$E$133,$I944,Exchange_Value)/1000),1)</f>
        <v>0</v>
      </c>
      <c r="CI944" s="218">
        <f>ROUND(IF($I944="Other HFC Blend",(AF944*$L944*SUMIF(Lists!$E$2:$E$133,'Quarterly Information'!$K944,Exchange_Value)+AF944*$N944*SUMIF(Lists!$E$2:$E$133,'Quarterly Information'!$M944,Exchange_Value)+AF944*$P944*SUMIF(Lists!$E$2:$E$133,'Quarterly Information'!$O944,Exchange_Value)+AF944*$R944*SUMIF(Lists!$E$2:$E$133,'Quarterly Information'!$Q944,Exchange_Value)+AF944*$T944*SUMIF(Lists!$E$2:$E$133,'Quarterly Information'!$S944,Exchange_Value))/1000,AF944*SUMIF(Lists!$E$2:$E$133,$I944,Exchange_Value)/1000),1)</f>
        <v>0</v>
      </c>
    </row>
    <row r="945" spans="1:87" ht="14" x14ac:dyDescent="0.25">
      <c r="A945" s="39">
        <v>903</v>
      </c>
      <c r="B945" s="90" t="str">
        <f t="shared" si="643"/>
        <v/>
      </c>
      <c r="C945" s="159"/>
      <c r="D945" s="91"/>
      <c r="E945" s="174"/>
      <c r="F945" s="92"/>
      <c r="G945" s="93"/>
      <c r="H945" s="94"/>
      <c r="I945" s="92"/>
      <c r="J945" s="200"/>
      <c r="K945" s="210"/>
      <c r="L945" s="95"/>
      <c r="M945" s="92"/>
      <c r="N945" s="95"/>
      <c r="O945" s="92"/>
      <c r="P945" s="95"/>
      <c r="Q945" s="128"/>
      <c r="R945" s="95"/>
      <c r="S945" s="128"/>
      <c r="T945" s="211"/>
      <c r="U945" s="203"/>
      <c r="V945" s="92"/>
      <c r="W945" s="96"/>
      <c r="X945" s="92"/>
      <c r="Y945" s="220"/>
      <c r="Z945" s="226"/>
      <c r="AA945" s="165"/>
      <c r="AB945" s="165"/>
      <c r="AC945" s="165"/>
      <c r="AD945" s="165"/>
      <c r="AE945" s="165"/>
      <c r="AF945" s="168"/>
      <c r="AG945"/>
      <c r="AH945" s="107">
        <f t="shared" si="602"/>
        <v>0</v>
      </c>
      <c r="AI945" s="107">
        <f t="shared" si="603"/>
        <v>0</v>
      </c>
      <c r="AJ945" s="107">
        <f t="shared" si="604"/>
        <v>0</v>
      </c>
      <c r="AK945" s="107">
        <f t="shared" si="605"/>
        <v>0</v>
      </c>
      <c r="AL945" s="107">
        <f t="shared" si="606"/>
        <v>0</v>
      </c>
      <c r="AM945" s="107">
        <f t="shared" si="644"/>
        <v>0</v>
      </c>
      <c r="AO945" s="161" t="e">
        <f t="shared" si="607"/>
        <v>#DIV/0!</v>
      </c>
      <c r="AP945" s="161" t="e">
        <f t="shared" si="608"/>
        <v>#DIV/0!</v>
      </c>
      <c r="AQ945" s="161" t="e">
        <f t="shared" si="609"/>
        <v>#DIV/0!</v>
      </c>
      <c r="AR945" s="161" t="e">
        <f t="shared" si="610"/>
        <v>#DIV/0!</v>
      </c>
      <c r="AS945" s="161" t="e">
        <f t="shared" si="611"/>
        <v>#DIV/0!</v>
      </c>
      <c r="AT945" s="107">
        <f t="shared" si="612"/>
        <v>0</v>
      </c>
      <c r="AU945" s="161" t="e">
        <f t="shared" si="613"/>
        <v>#DIV/0!</v>
      </c>
      <c r="AV945" s="161" t="e">
        <f t="shared" si="614"/>
        <v>#DIV/0!</v>
      </c>
      <c r="AW945" s="161" t="e">
        <f t="shared" si="615"/>
        <v>#DIV/0!</v>
      </c>
      <c r="AX945" s="161" t="e">
        <f t="shared" si="616"/>
        <v>#DIV/0!</v>
      </c>
      <c r="AY945" s="161" t="e">
        <f t="shared" si="617"/>
        <v>#DIV/0!</v>
      </c>
      <c r="AZ945" s="107">
        <f t="shared" si="618"/>
        <v>0</v>
      </c>
      <c r="BA945" s="161" t="e">
        <f t="shared" si="619"/>
        <v>#DIV/0!</v>
      </c>
      <c r="BB945" s="161" t="e">
        <f t="shared" si="620"/>
        <v>#DIV/0!</v>
      </c>
      <c r="BC945" s="161" t="e">
        <f t="shared" si="621"/>
        <v>#DIV/0!</v>
      </c>
      <c r="BD945" s="161" t="e">
        <f t="shared" si="622"/>
        <v>#DIV/0!</v>
      </c>
      <c r="BE945" s="161" t="e">
        <f t="shared" si="623"/>
        <v>#DIV/0!</v>
      </c>
      <c r="BF945" s="107">
        <f t="shared" si="624"/>
        <v>0</v>
      </c>
      <c r="BG945" s="161" t="e">
        <f t="shared" si="625"/>
        <v>#DIV/0!</v>
      </c>
      <c r="BH945" s="161" t="e">
        <f t="shared" si="626"/>
        <v>#DIV/0!</v>
      </c>
      <c r="BI945" s="161" t="e">
        <f t="shared" si="627"/>
        <v>#DIV/0!</v>
      </c>
      <c r="BJ945" s="161" t="e">
        <f t="shared" si="628"/>
        <v>#DIV/0!</v>
      </c>
      <c r="BK945" s="161" t="e">
        <f t="shared" si="629"/>
        <v>#DIV/0!</v>
      </c>
      <c r="BL945" s="107">
        <f t="shared" si="630"/>
        <v>0</v>
      </c>
      <c r="BM945" s="161" t="e">
        <f t="shared" si="631"/>
        <v>#DIV/0!</v>
      </c>
      <c r="BN945" s="161" t="e">
        <f t="shared" si="632"/>
        <v>#DIV/0!</v>
      </c>
      <c r="BO945" s="161" t="e">
        <f t="shared" si="633"/>
        <v>#DIV/0!</v>
      </c>
      <c r="BP945" s="161" t="e">
        <f t="shared" si="634"/>
        <v>#DIV/0!</v>
      </c>
      <c r="BQ945" s="161" t="e">
        <f t="shared" si="635"/>
        <v>#DIV/0!</v>
      </c>
      <c r="BR945" s="107">
        <f t="shared" si="636"/>
        <v>0</v>
      </c>
      <c r="BS945" s="161" t="e">
        <f t="shared" si="637"/>
        <v>#DIV/0!</v>
      </c>
      <c r="BT945" s="161" t="e">
        <f t="shared" si="638"/>
        <v>#DIV/0!</v>
      </c>
      <c r="BU945" s="161" t="e">
        <f t="shared" si="639"/>
        <v>#DIV/0!</v>
      </c>
      <c r="BV945" s="161" t="e">
        <f t="shared" si="640"/>
        <v>#DIV/0!</v>
      </c>
      <c r="BW945" s="161" t="e">
        <f t="shared" si="641"/>
        <v>#DIV/0!</v>
      </c>
      <c r="BX945" s="107">
        <f t="shared" si="642"/>
        <v>0</v>
      </c>
      <c r="BZ945" s="40" t="e">
        <f>VLOOKUP(I945,Lists!$D$2:$D$19,1,FALSE)</f>
        <v>#N/A</v>
      </c>
      <c r="CA945" s="40" t="e">
        <f>VLOOKUP($I945,Blends!$B$2:$B$115,1,FALSE)</f>
        <v>#N/A</v>
      </c>
      <c r="CC945" s="218">
        <f>ROUND(IF($I945="Other HFC Blend",(Z945*$L945*SUMIF(Lists!$E$2:$E$133,'Quarterly Information'!$K945,Exchange_Value)+Z945*$N945*SUMIF(Lists!$E$2:$E$133,'Quarterly Information'!$M945,Exchange_Value)+Z945*$P945*SUMIF(Lists!$E$2:$E$133,'Quarterly Information'!$O945,Exchange_Value)+Z945*$R945*SUMIF(Lists!$E$2:$E$133,'Quarterly Information'!$Q945,Exchange_Value)+Z945*$T945*SUMIF(Lists!$E$2:$E$133,'Quarterly Information'!$S945,Exchange_Value))/1000,Z945*SUMIF(Lists!$E$2:$E$133,$I945,Exchange_Value)/1000),1)</f>
        <v>0</v>
      </c>
      <c r="CD945" s="218">
        <f>ROUND(IF($I945="Other HFC Blend",(AA945*$L945*SUMIF(Lists!$E$2:$E$133,'Quarterly Information'!$K945,Exchange_Value)+AA945*$N945*SUMIF(Lists!$E$2:$E$133,'Quarterly Information'!$M945,Exchange_Value)+AA945*$P945*SUMIF(Lists!$E$2:$E$133,'Quarterly Information'!$O945,Exchange_Value)+AA945*$R945*SUMIF(Lists!$E$2:$E$133,'Quarterly Information'!$Q945,Exchange_Value)+AA945*$T945*SUMIF(Lists!$E$2:$E$133,'Quarterly Information'!$S945,Exchange_Value))/1000,AA945*SUMIF(Lists!$E$2:$E$133,$I945,Exchange_Value)/1000),1)</f>
        <v>0</v>
      </c>
      <c r="CE945" s="218">
        <f>ROUND(IF($I945="Other HFC Blend",(AB945*$L945*SUMIF(Lists!$E$2:$E$133,'Quarterly Information'!$K945,Exchange_Value)+AB945*$N945*SUMIF(Lists!$E$2:$E$133,'Quarterly Information'!$M945,Exchange_Value)+AB945*$P945*SUMIF(Lists!$E$2:$E$133,'Quarterly Information'!$O945,Exchange_Value)+AB945*$R945*SUMIF(Lists!$E$2:$E$133,'Quarterly Information'!$Q945,Exchange_Value)+AB945*$T945*SUMIF(Lists!$E$2:$E$133,'Quarterly Information'!$S945,Exchange_Value))/1000,AB945*SUMIF(Lists!$E$2:$E$133,$I945,Exchange_Value)/1000),1)</f>
        <v>0</v>
      </c>
      <c r="CF945" s="218">
        <f>ROUND(IF($I945="Other HFC Blend",(AC945*$L945*SUMIF(Lists!$E$2:$E$133,'Quarterly Information'!$K945,Exchange_Value)+AC945*$N945*SUMIF(Lists!$E$2:$E$133,'Quarterly Information'!$M945,Exchange_Value)+AC945*$P945*SUMIF(Lists!$E$2:$E$133,'Quarterly Information'!$O945,Exchange_Value)+AC945*$R945*SUMIF(Lists!$E$2:$E$133,'Quarterly Information'!$Q945,Exchange_Value)+AC945*$T945*SUMIF(Lists!$E$2:$E$133,'Quarterly Information'!$S945,Exchange_Value))/1000,AC945*SUMIF(Lists!$E$2:$E$133,$I945,Exchange_Value)/1000),1)</f>
        <v>0</v>
      </c>
      <c r="CG945" s="218">
        <f>ROUND(IF($I945="Other HFC Blend",(AD945*$L945*SUMIF(Lists!$E$2:$E$133,'Quarterly Information'!$K945,Exchange_Value)+AD945*$N945*SUMIF(Lists!$E$2:$E$133,'Quarterly Information'!$M945,Exchange_Value)+AD945*$P945*SUMIF(Lists!$E$2:$E$133,'Quarterly Information'!$O945,Exchange_Value)+AD945*$R945*SUMIF(Lists!$E$2:$E$133,'Quarterly Information'!$Q945,Exchange_Value)+AD945*$T945*SUMIF(Lists!$E$2:$E$133,'Quarterly Information'!$S945,Exchange_Value))/1000,AD945*SUMIF(Lists!$E$2:$E$133,$I945,Exchange_Value)/1000),1)</f>
        <v>0</v>
      </c>
      <c r="CH945" s="218">
        <f>ROUND(IF($I945="Other HFC Blend",(AE945*$L945*SUMIF(Lists!$E$2:$E$133,'Quarterly Information'!$K945,Exchange_Value)+AE945*$N945*SUMIF(Lists!$E$2:$E$133,'Quarterly Information'!$M945,Exchange_Value)+AE945*$P945*SUMIF(Lists!$E$2:$E$133,'Quarterly Information'!$O945,Exchange_Value)+AE945*$R945*SUMIF(Lists!$E$2:$E$133,'Quarterly Information'!$Q945,Exchange_Value)+AE945*$T945*SUMIF(Lists!$E$2:$E$133,'Quarterly Information'!$S945,Exchange_Value))/1000,AE945*SUMIF(Lists!$E$2:$E$133,$I945,Exchange_Value)/1000),1)</f>
        <v>0</v>
      </c>
      <c r="CI945" s="218">
        <f>ROUND(IF($I945="Other HFC Blend",(AF945*$L945*SUMIF(Lists!$E$2:$E$133,'Quarterly Information'!$K945,Exchange_Value)+AF945*$N945*SUMIF(Lists!$E$2:$E$133,'Quarterly Information'!$M945,Exchange_Value)+AF945*$P945*SUMIF(Lists!$E$2:$E$133,'Quarterly Information'!$O945,Exchange_Value)+AF945*$R945*SUMIF(Lists!$E$2:$E$133,'Quarterly Information'!$Q945,Exchange_Value)+AF945*$T945*SUMIF(Lists!$E$2:$E$133,'Quarterly Information'!$S945,Exchange_Value))/1000,AF945*SUMIF(Lists!$E$2:$E$133,$I945,Exchange_Value)/1000),1)</f>
        <v>0</v>
      </c>
    </row>
    <row r="946" spans="1:87" ht="14" x14ac:dyDescent="0.25">
      <c r="A946" s="39">
        <v>904</v>
      </c>
      <c r="B946" s="90" t="str">
        <f t="shared" si="643"/>
        <v/>
      </c>
      <c r="C946" s="159"/>
      <c r="D946" s="91"/>
      <c r="E946" s="174"/>
      <c r="F946" s="92"/>
      <c r="G946" s="93"/>
      <c r="H946" s="94"/>
      <c r="I946" s="92"/>
      <c r="J946" s="200"/>
      <c r="K946" s="210"/>
      <c r="L946" s="95"/>
      <c r="M946" s="92"/>
      <c r="N946" s="95"/>
      <c r="O946" s="92"/>
      <c r="P946" s="95"/>
      <c r="Q946" s="128"/>
      <c r="R946" s="95"/>
      <c r="S946" s="128"/>
      <c r="T946" s="211"/>
      <c r="U946" s="203"/>
      <c r="V946" s="92"/>
      <c r="W946" s="96"/>
      <c r="X946" s="92"/>
      <c r="Y946" s="220"/>
      <c r="Z946" s="226"/>
      <c r="AA946" s="165"/>
      <c r="AB946" s="165"/>
      <c r="AC946" s="165"/>
      <c r="AD946" s="165"/>
      <c r="AE946" s="165"/>
      <c r="AF946" s="168"/>
      <c r="AG946"/>
      <c r="AH946" s="107">
        <f t="shared" si="602"/>
        <v>0</v>
      </c>
      <c r="AI946" s="107">
        <f t="shared" si="603"/>
        <v>0</v>
      </c>
      <c r="AJ946" s="107">
        <f t="shared" si="604"/>
        <v>0</v>
      </c>
      <c r="AK946" s="107">
        <f t="shared" si="605"/>
        <v>0</v>
      </c>
      <c r="AL946" s="107">
        <f t="shared" si="606"/>
        <v>0</v>
      </c>
      <c r="AM946" s="107">
        <f t="shared" si="644"/>
        <v>0</v>
      </c>
      <c r="AO946" s="161" t="e">
        <f t="shared" si="607"/>
        <v>#DIV/0!</v>
      </c>
      <c r="AP946" s="161" t="e">
        <f t="shared" si="608"/>
        <v>#DIV/0!</v>
      </c>
      <c r="AQ946" s="161" t="e">
        <f t="shared" si="609"/>
        <v>#DIV/0!</v>
      </c>
      <c r="AR946" s="161" t="e">
        <f t="shared" si="610"/>
        <v>#DIV/0!</v>
      </c>
      <c r="AS946" s="161" t="e">
        <f t="shared" si="611"/>
        <v>#DIV/0!</v>
      </c>
      <c r="AT946" s="107">
        <f t="shared" si="612"/>
        <v>0</v>
      </c>
      <c r="AU946" s="161" t="e">
        <f t="shared" si="613"/>
        <v>#DIV/0!</v>
      </c>
      <c r="AV946" s="161" t="e">
        <f t="shared" si="614"/>
        <v>#DIV/0!</v>
      </c>
      <c r="AW946" s="161" t="e">
        <f t="shared" si="615"/>
        <v>#DIV/0!</v>
      </c>
      <c r="AX946" s="161" t="e">
        <f t="shared" si="616"/>
        <v>#DIV/0!</v>
      </c>
      <c r="AY946" s="161" t="e">
        <f t="shared" si="617"/>
        <v>#DIV/0!</v>
      </c>
      <c r="AZ946" s="107">
        <f t="shared" si="618"/>
        <v>0</v>
      </c>
      <c r="BA946" s="161" t="e">
        <f t="shared" si="619"/>
        <v>#DIV/0!</v>
      </c>
      <c r="BB946" s="161" t="e">
        <f t="shared" si="620"/>
        <v>#DIV/0!</v>
      </c>
      <c r="BC946" s="161" t="e">
        <f t="shared" si="621"/>
        <v>#DIV/0!</v>
      </c>
      <c r="BD946" s="161" t="e">
        <f t="shared" si="622"/>
        <v>#DIV/0!</v>
      </c>
      <c r="BE946" s="161" t="e">
        <f t="shared" si="623"/>
        <v>#DIV/0!</v>
      </c>
      <c r="BF946" s="107">
        <f t="shared" si="624"/>
        <v>0</v>
      </c>
      <c r="BG946" s="161" t="e">
        <f t="shared" si="625"/>
        <v>#DIV/0!</v>
      </c>
      <c r="BH946" s="161" t="e">
        <f t="shared" si="626"/>
        <v>#DIV/0!</v>
      </c>
      <c r="BI946" s="161" t="e">
        <f t="shared" si="627"/>
        <v>#DIV/0!</v>
      </c>
      <c r="BJ946" s="161" t="e">
        <f t="shared" si="628"/>
        <v>#DIV/0!</v>
      </c>
      <c r="BK946" s="161" t="e">
        <f t="shared" si="629"/>
        <v>#DIV/0!</v>
      </c>
      <c r="BL946" s="107">
        <f t="shared" si="630"/>
        <v>0</v>
      </c>
      <c r="BM946" s="161" t="e">
        <f t="shared" si="631"/>
        <v>#DIV/0!</v>
      </c>
      <c r="BN946" s="161" t="e">
        <f t="shared" si="632"/>
        <v>#DIV/0!</v>
      </c>
      <c r="BO946" s="161" t="e">
        <f t="shared" si="633"/>
        <v>#DIV/0!</v>
      </c>
      <c r="BP946" s="161" t="e">
        <f t="shared" si="634"/>
        <v>#DIV/0!</v>
      </c>
      <c r="BQ946" s="161" t="e">
        <f t="shared" si="635"/>
        <v>#DIV/0!</v>
      </c>
      <c r="BR946" s="107">
        <f t="shared" si="636"/>
        <v>0</v>
      </c>
      <c r="BS946" s="161" t="e">
        <f t="shared" si="637"/>
        <v>#DIV/0!</v>
      </c>
      <c r="BT946" s="161" t="e">
        <f t="shared" si="638"/>
        <v>#DIV/0!</v>
      </c>
      <c r="BU946" s="161" t="e">
        <f t="shared" si="639"/>
        <v>#DIV/0!</v>
      </c>
      <c r="BV946" s="161" t="e">
        <f t="shared" si="640"/>
        <v>#DIV/0!</v>
      </c>
      <c r="BW946" s="161" t="e">
        <f t="shared" si="641"/>
        <v>#DIV/0!</v>
      </c>
      <c r="BX946" s="107">
        <f t="shared" si="642"/>
        <v>0</v>
      </c>
      <c r="BZ946" s="40" t="e">
        <f>VLOOKUP(I946,Lists!$D$2:$D$19,1,FALSE)</f>
        <v>#N/A</v>
      </c>
      <c r="CA946" s="40" t="e">
        <f>VLOOKUP($I946,Blends!$B$2:$B$115,1,FALSE)</f>
        <v>#N/A</v>
      </c>
      <c r="CC946" s="218">
        <f>ROUND(IF($I946="Other HFC Blend",(Z946*$L946*SUMIF(Lists!$E$2:$E$133,'Quarterly Information'!$K946,Exchange_Value)+Z946*$N946*SUMIF(Lists!$E$2:$E$133,'Quarterly Information'!$M946,Exchange_Value)+Z946*$P946*SUMIF(Lists!$E$2:$E$133,'Quarterly Information'!$O946,Exchange_Value)+Z946*$R946*SUMIF(Lists!$E$2:$E$133,'Quarterly Information'!$Q946,Exchange_Value)+Z946*$T946*SUMIF(Lists!$E$2:$E$133,'Quarterly Information'!$S946,Exchange_Value))/1000,Z946*SUMIF(Lists!$E$2:$E$133,$I946,Exchange_Value)/1000),1)</f>
        <v>0</v>
      </c>
      <c r="CD946" s="218">
        <f>ROUND(IF($I946="Other HFC Blend",(AA946*$L946*SUMIF(Lists!$E$2:$E$133,'Quarterly Information'!$K946,Exchange_Value)+AA946*$N946*SUMIF(Lists!$E$2:$E$133,'Quarterly Information'!$M946,Exchange_Value)+AA946*$P946*SUMIF(Lists!$E$2:$E$133,'Quarterly Information'!$O946,Exchange_Value)+AA946*$R946*SUMIF(Lists!$E$2:$E$133,'Quarterly Information'!$Q946,Exchange_Value)+AA946*$T946*SUMIF(Lists!$E$2:$E$133,'Quarterly Information'!$S946,Exchange_Value))/1000,AA946*SUMIF(Lists!$E$2:$E$133,$I946,Exchange_Value)/1000),1)</f>
        <v>0</v>
      </c>
      <c r="CE946" s="218">
        <f>ROUND(IF($I946="Other HFC Blend",(AB946*$L946*SUMIF(Lists!$E$2:$E$133,'Quarterly Information'!$K946,Exchange_Value)+AB946*$N946*SUMIF(Lists!$E$2:$E$133,'Quarterly Information'!$M946,Exchange_Value)+AB946*$P946*SUMIF(Lists!$E$2:$E$133,'Quarterly Information'!$O946,Exchange_Value)+AB946*$R946*SUMIF(Lists!$E$2:$E$133,'Quarterly Information'!$Q946,Exchange_Value)+AB946*$T946*SUMIF(Lists!$E$2:$E$133,'Quarterly Information'!$S946,Exchange_Value))/1000,AB946*SUMIF(Lists!$E$2:$E$133,$I946,Exchange_Value)/1000),1)</f>
        <v>0</v>
      </c>
      <c r="CF946" s="218">
        <f>ROUND(IF($I946="Other HFC Blend",(AC946*$L946*SUMIF(Lists!$E$2:$E$133,'Quarterly Information'!$K946,Exchange_Value)+AC946*$N946*SUMIF(Lists!$E$2:$E$133,'Quarterly Information'!$M946,Exchange_Value)+AC946*$P946*SUMIF(Lists!$E$2:$E$133,'Quarterly Information'!$O946,Exchange_Value)+AC946*$R946*SUMIF(Lists!$E$2:$E$133,'Quarterly Information'!$Q946,Exchange_Value)+AC946*$T946*SUMIF(Lists!$E$2:$E$133,'Quarterly Information'!$S946,Exchange_Value))/1000,AC946*SUMIF(Lists!$E$2:$E$133,$I946,Exchange_Value)/1000),1)</f>
        <v>0</v>
      </c>
      <c r="CG946" s="218">
        <f>ROUND(IF($I946="Other HFC Blend",(AD946*$L946*SUMIF(Lists!$E$2:$E$133,'Quarterly Information'!$K946,Exchange_Value)+AD946*$N946*SUMIF(Lists!$E$2:$E$133,'Quarterly Information'!$M946,Exchange_Value)+AD946*$P946*SUMIF(Lists!$E$2:$E$133,'Quarterly Information'!$O946,Exchange_Value)+AD946*$R946*SUMIF(Lists!$E$2:$E$133,'Quarterly Information'!$Q946,Exchange_Value)+AD946*$T946*SUMIF(Lists!$E$2:$E$133,'Quarterly Information'!$S946,Exchange_Value))/1000,AD946*SUMIF(Lists!$E$2:$E$133,$I946,Exchange_Value)/1000),1)</f>
        <v>0</v>
      </c>
      <c r="CH946" s="218">
        <f>ROUND(IF($I946="Other HFC Blend",(AE946*$L946*SUMIF(Lists!$E$2:$E$133,'Quarterly Information'!$K946,Exchange_Value)+AE946*$N946*SUMIF(Lists!$E$2:$E$133,'Quarterly Information'!$M946,Exchange_Value)+AE946*$P946*SUMIF(Lists!$E$2:$E$133,'Quarterly Information'!$O946,Exchange_Value)+AE946*$R946*SUMIF(Lists!$E$2:$E$133,'Quarterly Information'!$Q946,Exchange_Value)+AE946*$T946*SUMIF(Lists!$E$2:$E$133,'Quarterly Information'!$S946,Exchange_Value))/1000,AE946*SUMIF(Lists!$E$2:$E$133,$I946,Exchange_Value)/1000),1)</f>
        <v>0</v>
      </c>
      <c r="CI946" s="218">
        <f>ROUND(IF($I946="Other HFC Blend",(AF946*$L946*SUMIF(Lists!$E$2:$E$133,'Quarterly Information'!$K946,Exchange_Value)+AF946*$N946*SUMIF(Lists!$E$2:$E$133,'Quarterly Information'!$M946,Exchange_Value)+AF946*$P946*SUMIF(Lists!$E$2:$E$133,'Quarterly Information'!$O946,Exchange_Value)+AF946*$R946*SUMIF(Lists!$E$2:$E$133,'Quarterly Information'!$Q946,Exchange_Value)+AF946*$T946*SUMIF(Lists!$E$2:$E$133,'Quarterly Information'!$S946,Exchange_Value))/1000,AF946*SUMIF(Lists!$E$2:$E$133,$I946,Exchange_Value)/1000),1)</f>
        <v>0</v>
      </c>
    </row>
    <row r="947" spans="1:87" ht="14" x14ac:dyDescent="0.25">
      <c r="A947" s="39">
        <v>905</v>
      </c>
      <c r="B947" s="90" t="str">
        <f t="shared" si="643"/>
        <v/>
      </c>
      <c r="C947" s="159"/>
      <c r="D947" s="91"/>
      <c r="E947" s="174"/>
      <c r="F947" s="92"/>
      <c r="G947" s="93"/>
      <c r="H947" s="94"/>
      <c r="I947" s="92"/>
      <c r="J947" s="200"/>
      <c r="K947" s="210"/>
      <c r="L947" s="95"/>
      <c r="M947" s="92"/>
      <c r="N947" s="95"/>
      <c r="O947" s="92"/>
      <c r="P947" s="95"/>
      <c r="Q947" s="128"/>
      <c r="R947" s="95"/>
      <c r="S947" s="128"/>
      <c r="T947" s="211"/>
      <c r="U947" s="203"/>
      <c r="V947" s="92"/>
      <c r="W947" s="96"/>
      <c r="X947" s="92"/>
      <c r="Y947" s="220"/>
      <c r="Z947" s="226"/>
      <c r="AA947" s="165"/>
      <c r="AB947" s="165"/>
      <c r="AC947" s="165"/>
      <c r="AD947" s="165"/>
      <c r="AE947" s="165"/>
      <c r="AF947" s="168"/>
      <c r="AG947"/>
      <c r="AH947" s="107">
        <f t="shared" si="602"/>
        <v>0</v>
      </c>
      <c r="AI947" s="107">
        <f t="shared" si="603"/>
        <v>0</v>
      </c>
      <c r="AJ947" s="107">
        <f t="shared" si="604"/>
        <v>0</v>
      </c>
      <c r="AK947" s="107">
        <f t="shared" si="605"/>
        <v>0</v>
      </c>
      <c r="AL947" s="107">
        <f t="shared" si="606"/>
        <v>0</v>
      </c>
      <c r="AM947" s="107">
        <f t="shared" si="644"/>
        <v>0</v>
      </c>
      <c r="AO947" s="161" t="e">
        <f t="shared" si="607"/>
        <v>#DIV/0!</v>
      </c>
      <c r="AP947" s="161" t="e">
        <f t="shared" si="608"/>
        <v>#DIV/0!</v>
      </c>
      <c r="AQ947" s="161" t="e">
        <f t="shared" si="609"/>
        <v>#DIV/0!</v>
      </c>
      <c r="AR947" s="161" t="e">
        <f t="shared" si="610"/>
        <v>#DIV/0!</v>
      </c>
      <c r="AS947" s="161" t="e">
        <f t="shared" si="611"/>
        <v>#DIV/0!</v>
      </c>
      <c r="AT947" s="107">
        <f t="shared" si="612"/>
        <v>0</v>
      </c>
      <c r="AU947" s="161" t="e">
        <f t="shared" si="613"/>
        <v>#DIV/0!</v>
      </c>
      <c r="AV947" s="161" t="e">
        <f t="shared" si="614"/>
        <v>#DIV/0!</v>
      </c>
      <c r="AW947" s="161" t="e">
        <f t="shared" si="615"/>
        <v>#DIV/0!</v>
      </c>
      <c r="AX947" s="161" t="e">
        <f t="shared" si="616"/>
        <v>#DIV/0!</v>
      </c>
      <c r="AY947" s="161" t="e">
        <f t="shared" si="617"/>
        <v>#DIV/0!</v>
      </c>
      <c r="AZ947" s="107">
        <f t="shared" si="618"/>
        <v>0</v>
      </c>
      <c r="BA947" s="161" t="e">
        <f t="shared" si="619"/>
        <v>#DIV/0!</v>
      </c>
      <c r="BB947" s="161" t="e">
        <f t="shared" si="620"/>
        <v>#DIV/0!</v>
      </c>
      <c r="BC947" s="161" t="e">
        <f t="shared" si="621"/>
        <v>#DIV/0!</v>
      </c>
      <c r="BD947" s="161" t="e">
        <f t="shared" si="622"/>
        <v>#DIV/0!</v>
      </c>
      <c r="BE947" s="161" t="e">
        <f t="shared" si="623"/>
        <v>#DIV/0!</v>
      </c>
      <c r="BF947" s="107">
        <f t="shared" si="624"/>
        <v>0</v>
      </c>
      <c r="BG947" s="161" t="e">
        <f t="shared" si="625"/>
        <v>#DIV/0!</v>
      </c>
      <c r="BH947" s="161" t="e">
        <f t="shared" si="626"/>
        <v>#DIV/0!</v>
      </c>
      <c r="BI947" s="161" t="e">
        <f t="shared" si="627"/>
        <v>#DIV/0!</v>
      </c>
      <c r="BJ947" s="161" t="e">
        <f t="shared" si="628"/>
        <v>#DIV/0!</v>
      </c>
      <c r="BK947" s="161" t="e">
        <f t="shared" si="629"/>
        <v>#DIV/0!</v>
      </c>
      <c r="BL947" s="107">
        <f t="shared" si="630"/>
        <v>0</v>
      </c>
      <c r="BM947" s="161" t="e">
        <f t="shared" si="631"/>
        <v>#DIV/0!</v>
      </c>
      <c r="BN947" s="161" t="e">
        <f t="shared" si="632"/>
        <v>#DIV/0!</v>
      </c>
      <c r="BO947" s="161" t="e">
        <f t="shared" si="633"/>
        <v>#DIV/0!</v>
      </c>
      <c r="BP947" s="161" t="e">
        <f t="shared" si="634"/>
        <v>#DIV/0!</v>
      </c>
      <c r="BQ947" s="161" t="e">
        <f t="shared" si="635"/>
        <v>#DIV/0!</v>
      </c>
      <c r="BR947" s="107">
        <f t="shared" si="636"/>
        <v>0</v>
      </c>
      <c r="BS947" s="161" t="e">
        <f t="shared" si="637"/>
        <v>#DIV/0!</v>
      </c>
      <c r="BT947" s="161" t="e">
        <f t="shared" si="638"/>
        <v>#DIV/0!</v>
      </c>
      <c r="BU947" s="161" t="e">
        <f t="shared" si="639"/>
        <v>#DIV/0!</v>
      </c>
      <c r="BV947" s="161" t="e">
        <f t="shared" si="640"/>
        <v>#DIV/0!</v>
      </c>
      <c r="BW947" s="161" t="e">
        <f t="shared" si="641"/>
        <v>#DIV/0!</v>
      </c>
      <c r="BX947" s="107">
        <f t="shared" si="642"/>
        <v>0</v>
      </c>
      <c r="BZ947" s="40" t="e">
        <f>VLOOKUP(I947,Lists!$D$2:$D$19,1,FALSE)</f>
        <v>#N/A</v>
      </c>
      <c r="CA947" s="40" t="e">
        <f>VLOOKUP($I947,Blends!$B$2:$B$115,1,FALSE)</f>
        <v>#N/A</v>
      </c>
      <c r="CC947" s="218">
        <f>ROUND(IF($I947="Other HFC Blend",(Z947*$L947*SUMIF(Lists!$E$2:$E$133,'Quarterly Information'!$K947,Exchange_Value)+Z947*$N947*SUMIF(Lists!$E$2:$E$133,'Quarterly Information'!$M947,Exchange_Value)+Z947*$P947*SUMIF(Lists!$E$2:$E$133,'Quarterly Information'!$O947,Exchange_Value)+Z947*$R947*SUMIF(Lists!$E$2:$E$133,'Quarterly Information'!$Q947,Exchange_Value)+Z947*$T947*SUMIF(Lists!$E$2:$E$133,'Quarterly Information'!$S947,Exchange_Value))/1000,Z947*SUMIF(Lists!$E$2:$E$133,$I947,Exchange_Value)/1000),1)</f>
        <v>0</v>
      </c>
      <c r="CD947" s="218">
        <f>ROUND(IF($I947="Other HFC Blend",(AA947*$L947*SUMIF(Lists!$E$2:$E$133,'Quarterly Information'!$K947,Exchange_Value)+AA947*$N947*SUMIF(Lists!$E$2:$E$133,'Quarterly Information'!$M947,Exchange_Value)+AA947*$P947*SUMIF(Lists!$E$2:$E$133,'Quarterly Information'!$O947,Exchange_Value)+AA947*$R947*SUMIF(Lists!$E$2:$E$133,'Quarterly Information'!$Q947,Exchange_Value)+AA947*$T947*SUMIF(Lists!$E$2:$E$133,'Quarterly Information'!$S947,Exchange_Value))/1000,AA947*SUMIF(Lists!$E$2:$E$133,$I947,Exchange_Value)/1000),1)</f>
        <v>0</v>
      </c>
      <c r="CE947" s="218">
        <f>ROUND(IF($I947="Other HFC Blend",(AB947*$L947*SUMIF(Lists!$E$2:$E$133,'Quarterly Information'!$K947,Exchange_Value)+AB947*$N947*SUMIF(Lists!$E$2:$E$133,'Quarterly Information'!$M947,Exchange_Value)+AB947*$P947*SUMIF(Lists!$E$2:$E$133,'Quarterly Information'!$O947,Exchange_Value)+AB947*$R947*SUMIF(Lists!$E$2:$E$133,'Quarterly Information'!$Q947,Exchange_Value)+AB947*$T947*SUMIF(Lists!$E$2:$E$133,'Quarterly Information'!$S947,Exchange_Value))/1000,AB947*SUMIF(Lists!$E$2:$E$133,$I947,Exchange_Value)/1000),1)</f>
        <v>0</v>
      </c>
      <c r="CF947" s="218">
        <f>ROUND(IF($I947="Other HFC Blend",(AC947*$L947*SUMIF(Lists!$E$2:$E$133,'Quarterly Information'!$K947,Exchange_Value)+AC947*$N947*SUMIF(Lists!$E$2:$E$133,'Quarterly Information'!$M947,Exchange_Value)+AC947*$P947*SUMIF(Lists!$E$2:$E$133,'Quarterly Information'!$O947,Exchange_Value)+AC947*$R947*SUMIF(Lists!$E$2:$E$133,'Quarterly Information'!$Q947,Exchange_Value)+AC947*$T947*SUMIF(Lists!$E$2:$E$133,'Quarterly Information'!$S947,Exchange_Value))/1000,AC947*SUMIF(Lists!$E$2:$E$133,$I947,Exchange_Value)/1000),1)</f>
        <v>0</v>
      </c>
      <c r="CG947" s="218">
        <f>ROUND(IF($I947="Other HFC Blend",(AD947*$L947*SUMIF(Lists!$E$2:$E$133,'Quarterly Information'!$K947,Exchange_Value)+AD947*$N947*SUMIF(Lists!$E$2:$E$133,'Quarterly Information'!$M947,Exchange_Value)+AD947*$P947*SUMIF(Lists!$E$2:$E$133,'Quarterly Information'!$O947,Exchange_Value)+AD947*$R947*SUMIF(Lists!$E$2:$E$133,'Quarterly Information'!$Q947,Exchange_Value)+AD947*$T947*SUMIF(Lists!$E$2:$E$133,'Quarterly Information'!$S947,Exchange_Value))/1000,AD947*SUMIF(Lists!$E$2:$E$133,$I947,Exchange_Value)/1000),1)</f>
        <v>0</v>
      </c>
      <c r="CH947" s="218">
        <f>ROUND(IF($I947="Other HFC Blend",(AE947*$L947*SUMIF(Lists!$E$2:$E$133,'Quarterly Information'!$K947,Exchange_Value)+AE947*$N947*SUMIF(Lists!$E$2:$E$133,'Quarterly Information'!$M947,Exchange_Value)+AE947*$P947*SUMIF(Lists!$E$2:$E$133,'Quarterly Information'!$O947,Exchange_Value)+AE947*$R947*SUMIF(Lists!$E$2:$E$133,'Quarterly Information'!$Q947,Exchange_Value)+AE947*$T947*SUMIF(Lists!$E$2:$E$133,'Quarterly Information'!$S947,Exchange_Value))/1000,AE947*SUMIF(Lists!$E$2:$E$133,$I947,Exchange_Value)/1000),1)</f>
        <v>0</v>
      </c>
      <c r="CI947" s="218">
        <f>ROUND(IF($I947="Other HFC Blend",(AF947*$L947*SUMIF(Lists!$E$2:$E$133,'Quarterly Information'!$K947,Exchange_Value)+AF947*$N947*SUMIF(Lists!$E$2:$E$133,'Quarterly Information'!$M947,Exchange_Value)+AF947*$P947*SUMIF(Lists!$E$2:$E$133,'Quarterly Information'!$O947,Exchange_Value)+AF947*$R947*SUMIF(Lists!$E$2:$E$133,'Quarterly Information'!$Q947,Exchange_Value)+AF947*$T947*SUMIF(Lists!$E$2:$E$133,'Quarterly Information'!$S947,Exchange_Value))/1000,AF947*SUMIF(Lists!$E$2:$E$133,$I947,Exchange_Value)/1000),1)</f>
        <v>0</v>
      </c>
    </row>
    <row r="948" spans="1:87" ht="14" x14ac:dyDescent="0.25">
      <c r="A948" s="39">
        <v>906</v>
      </c>
      <c r="B948" s="90" t="str">
        <f t="shared" si="643"/>
        <v/>
      </c>
      <c r="C948" s="159"/>
      <c r="D948" s="91"/>
      <c r="E948" s="174"/>
      <c r="F948" s="92"/>
      <c r="G948" s="93"/>
      <c r="H948" s="94"/>
      <c r="I948" s="92"/>
      <c r="J948" s="200"/>
      <c r="K948" s="210"/>
      <c r="L948" s="95"/>
      <c r="M948" s="92"/>
      <c r="N948" s="95"/>
      <c r="O948" s="92"/>
      <c r="P948" s="95"/>
      <c r="Q948" s="128"/>
      <c r="R948" s="95"/>
      <c r="S948" s="128"/>
      <c r="T948" s="211"/>
      <c r="U948" s="203"/>
      <c r="V948" s="92"/>
      <c r="W948" s="96"/>
      <c r="X948" s="92"/>
      <c r="Y948" s="220"/>
      <c r="Z948" s="226"/>
      <c r="AA948" s="165"/>
      <c r="AB948" s="165"/>
      <c r="AC948" s="165"/>
      <c r="AD948" s="165"/>
      <c r="AE948" s="165"/>
      <c r="AF948" s="168"/>
      <c r="AG948"/>
      <c r="AH948" s="107">
        <f t="shared" si="602"/>
        <v>0</v>
      </c>
      <c r="AI948" s="107">
        <f t="shared" si="603"/>
        <v>0</v>
      </c>
      <c r="AJ948" s="107">
        <f t="shared" si="604"/>
        <v>0</v>
      </c>
      <c r="AK948" s="107">
        <f t="shared" si="605"/>
        <v>0</v>
      </c>
      <c r="AL948" s="107">
        <f t="shared" si="606"/>
        <v>0</v>
      </c>
      <c r="AM948" s="107">
        <f t="shared" si="644"/>
        <v>0</v>
      </c>
      <c r="AO948" s="161" t="e">
        <f t="shared" si="607"/>
        <v>#DIV/0!</v>
      </c>
      <c r="AP948" s="161" t="e">
        <f t="shared" si="608"/>
        <v>#DIV/0!</v>
      </c>
      <c r="AQ948" s="161" t="e">
        <f t="shared" si="609"/>
        <v>#DIV/0!</v>
      </c>
      <c r="AR948" s="161" t="e">
        <f t="shared" si="610"/>
        <v>#DIV/0!</v>
      </c>
      <c r="AS948" s="161" t="e">
        <f t="shared" si="611"/>
        <v>#DIV/0!</v>
      </c>
      <c r="AT948" s="107">
        <f t="shared" si="612"/>
        <v>0</v>
      </c>
      <c r="AU948" s="161" t="e">
        <f t="shared" si="613"/>
        <v>#DIV/0!</v>
      </c>
      <c r="AV948" s="161" t="e">
        <f t="shared" si="614"/>
        <v>#DIV/0!</v>
      </c>
      <c r="AW948" s="161" t="e">
        <f t="shared" si="615"/>
        <v>#DIV/0!</v>
      </c>
      <c r="AX948" s="161" t="e">
        <f t="shared" si="616"/>
        <v>#DIV/0!</v>
      </c>
      <c r="AY948" s="161" t="e">
        <f t="shared" si="617"/>
        <v>#DIV/0!</v>
      </c>
      <c r="AZ948" s="107">
        <f t="shared" si="618"/>
        <v>0</v>
      </c>
      <c r="BA948" s="161" t="e">
        <f t="shared" si="619"/>
        <v>#DIV/0!</v>
      </c>
      <c r="BB948" s="161" t="e">
        <f t="shared" si="620"/>
        <v>#DIV/0!</v>
      </c>
      <c r="BC948" s="161" t="e">
        <f t="shared" si="621"/>
        <v>#DIV/0!</v>
      </c>
      <c r="BD948" s="161" t="e">
        <f t="shared" si="622"/>
        <v>#DIV/0!</v>
      </c>
      <c r="BE948" s="161" t="e">
        <f t="shared" si="623"/>
        <v>#DIV/0!</v>
      </c>
      <c r="BF948" s="107">
        <f t="shared" si="624"/>
        <v>0</v>
      </c>
      <c r="BG948" s="161" t="e">
        <f t="shared" si="625"/>
        <v>#DIV/0!</v>
      </c>
      <c r="BH948" s="161" t="e">
        <f t="shared" si="626"/>
        <v>#DIV/0!</v>
      </c>
      <c r="BI948" s="161" t="e">
        <f t="shared" si="627"/>
        <v>#DIV/0!</v>
      </c>
      <c r="BJ948" s="161" t="e">
        <f t="shared" si="628"/>
        <v>#DIV/0!</v>
      </c>
      <c r="BK948" s="161" t="e">
        <f t="shared" si="629"/>
        <v>#DIV/0!</v>
      </c>
      <c r="BL948" s="107">
        <f t="shared" si="630"/>
        <v>0</v>
      </c>
      <c r="BM948" s="161" t="e">
        <f t="shared" si="631"/>
        <v>#DIV/0!</v>
      </c>
      <c r="BN948" s="161" t="e">
        <f t="shared" si="632"/>
        <v>#DIV/0!</v>
      </c>
      <c r="BO948" s="161" t="e">
        <f t="shared" si="633"/>
        <v>#DIV/0!</v>
      </c>
      <c r="BP948" s="161" t="e">
        <f t="shared" si="634"/>
        <v>#DIV/0!</v>
      </c>
      <c r="BQ948" s="161" t="e">
        <f t="shared" si="635"/>
        <v>#DIV/0!</v>
      </c>
      <c r="BR948" s="107">
        <f t="shared" si="636"/>
        <v>0</v>
      </c>
      <c r="BS948" s="161" t="e">
        <f t="shared" si="637"/>
        <v>#DIV/0!</v>
      </c>
      <c r="BT948" s="161" t="e">
        <f t="shared" si="638"/>
        <v>#DIV/0!</v>
      </c>
      <c r="BU948" s="161" t="e">
        <f t="shared" si="639"/>
        <v>#DIV/0!</v>
      </c>
      <c r="BV948" s="161" t="e">
        <f t="shared" si="640"/>
        <v>#DIV/0!</v>
      </c>
      <c r="BW948" s="161" t="e">
        <f t="shared" si="641"/>
        <v>#DIV/0!</v>
      </c>
      <c r="BX948" s="107">
        <f t="shared" si="642"/>
        <v>0</v>
      </c>
      <c r="BZ948" s="40" t="e">
        <f>VLOOKUP(I948,Lists!$D$2:$D$19,1,FALSE)</f>
        <v>#N/A</v>
      </c>
      <c r="CA948" s="40" t="e">
        <f>VLOOKUP($I948,Blends!$B$2:$B$115,1,FALSE)</f>
        <v>#N/A</v>
      </c>
      <c r="CC948" s="218">
        <f>ROUND(IF($I948="Other HFC Blend",(Z948*$L948*SUMIF(Lists!$E$2:$E$133,'Quarterly Information'!$K948,Exchange_Value)+Z948*$N948*SUMIF(Lists!$E$2:$E$133,'Quarterly Information'!$M948,Exchange_Value)+Z948*$P948*SUMIF(Lists!$E$2:$E$133,'Quarterly Information'!$O948,Exchange_Value)+Z948*$R948*SUMIF(Lists!$E$2:$E$133,'Quarterly Information'!$Q948,Exchange_Value)+Z948*$T948*SUMIF(Lists!$E$2:$E$133,'Quarterly Information'!$S948,Exchange_Value))/1000,Z948*SUMIF(Lists!$E$2:$E$133,$I948,Exchange_Value)/1000),1)</f>
        <v>0</v>
      </c>
      <c r="CD948" s="218">
        <f>ROUND(IF($I948="Other HFC Blend",(AA948*$L948*SUMIF(Lists!$E$2:$E$133,'Quarterly Information'!$K948,Exchange_Value)+AA948*$N948*SUMIF(Lists!$E$2:$E$133,'Quarterly Information'!$M948,Exchange_Value)+AA948*$P948*SUMIF(Lists!$E$2:$E$133,'Quarterly Information'!$O948,Exchange_Value)+AA948*$R948*SUMIF(Lists!$E$2:$E$133,'Quarterly Information'!$Q948,Exchange_Value)+AA948*$T948*SUMIF(Lists!$E$2:$E$133,'Quarterly Information'!$S948,Exchange_Value))/1000,AA948*SUMIF(Lists!$E$2:$E$133,$I948,Exchange_Value)/1000),1)</f>
        <v>0</v>
      </c>
      <c r="CE948" s="218">
        <f>ROUND(IF($I948="Other HFC Blend",(AB948*$L948*SUMIF(Lists!$E$2:$E$133,'Quarterly Information'!$K948,Exchange_Value)+AB948*$N948*SUMIF(Lists!$E$2:$E$133,'Quarterly Information'!$M948,Exchange_Value)+AB948*$P948*SUMIF(Lists!$E$2:$E$133,'Quarterly Information'!$O948,Exchange_Value)+AB948*$R948*SUMIF(Lists!$E$2:$E$133,'Quarterly Information'!$Q948,Exchange_Value)+AB948*$T948*SUMIF(Lists!$E$2:$E$133,'Quarterly Information'!$S948,Exchange_Value))/1000,AB948*SUMIF(Lists!$E$2:$E$133,$I948,Exchange_Value)/1000),1)</f>
        <v>0</v>
      </c>
      <c r="CF948" s="218">
        <f>ROUND(IF($I948="Other HFC Blend",(AC948*$L948*SUMIF(Lists!$E$2:$E$133,'Quarterly Information'!$K948,Exchange_Value)+AC948*$N948*SUMIF(Lists!$E$2:$E$133,'Quarterly Information'!$M948,Exchange_Value)+AC948*$P948*SUMIF(Lists!$E$2:$E$133,'Quarterly Information'!$O948,Exchange_Value)+AC948*$R948*SUMIF(Lists!$E$2:$E$133,'Quarterly Information'!$Q948,Exchange_Value)+AC948*$T948*SUMIF(Lists!$E$2:$E$133,'Quarterly Information'!$S948,Exchange_Value))/1000,AC948*SUMIF(Lists!$E$2:$E$133,$I948,Exchange_Value)/1000),1)</f>
        <v>0</v>
      </c>
      <c r="CG948" s="218">
        <f>ROUND(IF($I948="Other HFC Blend",(AD948*$L948*SUMIF(Lists!$E$2:$E$133,'Quarterly Information'!$K948,Exchange_Value)+AD948*$N948*SUMIF(Lists!$E$2:$E$133,'Quarterly Information'!$M948,Exchange_Value)+AD948*$P948*SUMIF(Lists!$E$2:$E$133,'Quarterly Information'!$O948,Exchange_Value)+AD948*$R948*SUMIF(Lists!$E$2:$E$133,'Quarterly Information'!$Q948,Exchange_Value)+AD948*$T948*SUMIF(Lists!$E$2:$E$133,'Quarterly Information'!$S948,Exchange_Value))/1000,AD948*SUMIF(Lists!$E$2:$E$133,$I948,Exchange_Value)/1000),1)</f>
        <v>0</v>
      </c>
      <c r="CH948" s="218">
        <f>ROUND(IF($I948="Other HFC Blend",(AE948*$L948*SUMIF(Lists!$E$2:$E$133,'Quarterly Information'!$K948,Exchange_Value)+AE948*$N948*SUMIF(Lists!$E$2:$E$133,'Quarterly Information'!$M948,Exchange_Value)+AE948*$P948*SUMIF(Lists!$E$2:$E$133,'Quarterly Information'!$O948,Exchange_Value)+AE948*$R948*SUMIF(Lists!$E$2:$E$133,'Quarterly Information'!$Q948,Exchange_Value)+AE948*$T948*SUMIF(Lists!$E$2:$E$133,'Quarterly Information'!$S948,Exchange_Value))/1000,AE948*SUMIF(Lists!$E$2:$E$133,$I948,Exchange_Value)/1000),1)</f>
        <v>0</v>
      </c>
      <c r="CI948" s="218">
        <f>ROUND(IF($I948="Other HFC Blend",(AF948*$L948*SUMIF(Lists!$E$2:$E$133,'Quarterly Information'!$K948,Exchange_Value)+AF948*$N948*SUMIF(Lists!$E$2:$E$133,'Quarterly Information'!$M948,Exchange_Value)+AF948*$P948*SUMIF(Lists!$E$2:$E$133,'Quarterly Information'!$O948,Exchange_Value)+AF948*$R948*SUMIF(Lists!$E$2:$E$133,'Quarterly Information'!$Q948,Exchange_Value)+AF948*$T948*SUMIF(Lists!$E$2:$E$133,'Quarterly Information'!$S948,Exchange_Value))/1000,AF948*SUMIF(Lists!$E$2:$E$133,$I948,Exchange_Value)/1000),1)</f>
        <v>0</v>
      </c>
    </row>
    <row r="949" spans="1:87" ht="14" x14ac:dyDescent="0.25">
      <c r="A949" s="39">
        <v>907</v>
      </c>
      <c r="B949" s="90" t="str">
        <f t="shared" si="643"/>
        <v/>
      </c>
      <c r="C949" s="159"/>
      <c r="D949" s="91"/>
      <c r="E949" s="174"/>
      <c r="F949" s="92"/>
      <c r="G949" s="93"/>
      <c r="H949" s="94"/>
      <c r="I949" s="92"/>
      <c r="J949" s="200"/>
      <c r="K949" s="210"/>
      <c r="L949" s="95"/>
      <c r="M949" s="92"/>
      <c r="N949" s="95"/>
      <c r="O949" s="92"/>
      <c r="P949" s="95"/>
      <c r="Q949" s="128"/>
      <c r="R949" s="95"/>
      <c r="S949" s="128"/>
      <c r="T949" s="211"/>
      <c r="U949" s="203"/>
      <c r="V949" s="92"/>
      <c r="W949" s="96"/>
      <c r="X949" s="92"/>
      <c r="Y949" s="220"/>
      <c r="Z949" s="226"/>
      <c r="AA949" s="165"/>
      <c r="AB949" s="165"/>
      <c r="AC949" s="165"/>
      <c r="AD949" s="165"/>
      <c r="AE949" s="165"/>
      <c r="AF949" s="168"/>
      <c r="AG949"/>
      <c r="AH949" s="107">
        <f t="shared" si="602"/>
        <v>0</v>
      </c>
      <c r="AI949" s="107">
        <f t="shared" si="603"/>
        <v>0</v>
      </c>
      <c r="AJ949" s="107">
        <f t="shared" si="604"/>
        <v>0</v>
      </c>
      <c r="AK949" s="107">
        <f t="shared" si="605"/>
        <v>0</v>
      </c>
      <c r="AL949" s="107">
        <f t="shared" si="606"/>
        <v>0</v>
      </c>
      <c r="AM949" s="107">
        <f t="shared" si="644"/>
        <v>0</v>
      </c>
      <c r="AO949" s="161" t="e">
        <f t="shared" si="607"/>
        <v>#DIV/0!</v>
      </c>
      <c r="AP949" s="161" t="e">
        <f t="shared" si="608"/>
        <v>#DIV/0!</v>
      </c>
      <c r="AQ949" s="161" t="e">
        <f t="shared" si="609"/>
        <v>#DIV/0!</v>
      </c>
      <c r="AR949" s="161" t="e">
        <f t="shared" si="610"/>
        <v>#DIV/0!</v>
      </c>
      <c r="AS949" s="161" t="e">
        <f t="shared" si="611"/>
        <v>#DIV/0!</v>
      </c>
      <c r="AT949" s="107">
        <f t="shared" si="612"/>
        <v>0</v>
      </c>
      <c r="AU949" s="161" t="e">
        <f t="shared" si="613"/>
        <v>#DIV/0!</v>
      </c>
      <c r="AV949" s="161" t="e">
        <f t="shared" si="614"/>
        <v>#DIV/0!</v>
      </c>
      <c r="AW949" s="161" t="e">
        <f t="shared" si="615"/>
        <v>#DIV/0!</v>
      </c>
      <c r="AX949" s="161" t="e">
        <f t="shared" si="616"/>
        <v>#DIV/0!</v>
      </c>
      <c r="AY949" s="161" t="e">
        <f t="shared" si="617"/>
        <v>#DIV/0!</v>
      </c>
      <c r="AZ949" s="107">
        <f t="shared" si="618"/>
        <v>0</v>
      </c>
      <c r="BA949" s="161" t="e">
        <f t="shared" si="619"/>
        <v>#DIV/0!</v>
      </c>
      <c r="BB949" s="161" t="e">
        <f t="shared" si="620"/>
        <v>#DIV/0!</v>
      </c>
      <c r="BC949" s="161" t="e">
        <f t="shared" si="621"/>
        <v>#DIV/0!</v>
      </c>
      <c r="BD949" s="161" t="e">
        <f t="shared" si="622"/>
        <v>#DIV/0!</v>
      </c>
      <c r="BE949" s="161" t="e">
        <f t="shared" si="623"/>
        <v>#DIV/0!</v>
      </c>
      <c r="BF949" s="107">
        <f t="shared" si="624"/>
        <v>0</v>
      </c>
      <c r="BG949" s="161" t="e">
        <f t="shared" si="625"/>
        <v>#DIV/0!</v>
      </c>
      <c r="BH949" s="161" t="e">
        <f t="shared" si="626"/>
        <v>#DIV/0!</v>
      </c>
      <c r="BI949" s="161" t="e">
        <f t="shared" si="627"/>
        <v>#DIV/0!</v>
      </c>
      <c r="BJ949" s="161" t="e">
        <f t="shared" si="628"/>
        <v>#DIV/0!</v>
      </c>
      <c r="BK949" s="161" t="e">
        <f t="shared" si="629"/>
        <v>#DIV/0!</v>
      </c>
      <c r="BL949" s="107">
        <f t="shared" si="630"/>
        <v>0</v>
      </c>
      <c r="BM949" s="161" t="e">
        <f t="shared" si="631"/>
        <v>#DIV/0!</v>
      </c>
      <c r="BN949" s="161" t="e">
        <f t="shared" si="632"/>
        <v>#DIV/0!</v>
      </c>
      <c r="BO949" s="161" t="e">
        <f t="shared" si="633"/>
        <v>#DIV/0!</v>
      </c>
      <c r="BP949" s="161" t="e">
        <f t="shared" si="634"/>
        <v>#DIV/0!</v>
      </c>
      <c r="BQ949" s="161" t="e">
        <f t="shared" si="635"/>
        <v>#DIV/0!</v>
      </c>
      <c r="BR949" s="107">
        <f t="shared" si="636"/>
        <v>0</v>
      </c>
      <c r="BS949" s="161" t="e">
        <f t="shared" si="637"/>
        <v>#DIV/0!</v>
      </c>
      <c r="BT949" s="161" t="e">
        <f t="shared" si="638"/>
        <v>#DIV/0!</v>
      </c>
      <c r="BU949" s="161" t="e">
        <f t="shared" si="639"/>
        <v>#DIV/0!</v>
      </c>
      <c r="BV949" s="161" t="e">
        <f t="shared" si="640"/>
        <v>#DIV/0!</v>
      </c>
      <c r="BW949" s="161" t="e">
        <f t="shared" si="641"/>
        <v>#DIV/0!</v>
      </c>
      <c r="BX949" s="107">
        <f t="shared" si="642"/>
        <v>0</v>
      </c>
      <c r="BZ949" s="40" t="e">
        <f>VLOOKUP(I949,Lists!$D$2:$D$19,1,FALSE)</f>
        <v>#N/A</v>
      </c>
      <c r="CA949" s="40" t="e">
        <f>VLOOKUP($I949,Blends!$B$2:$B$115,1,FALSE)</f>
        <v>#N/A</v>
      </c>
      <c r="CC949" s="218">
        <f>ROUND(IF($I949="Other HFC Blend",(Z949*$L949*SUMIF(Lists!$E$2:$E$133,'Quarterly Information'!$K949,Exchange_Value)+Z949*$N949*SUMIF(Lists!$E$2:$E$133,'Quarterly Information'!$M949,Exchange_Value)+Z949*$P949*SUMIF(Lists!$E$2:$E$133,'Quarterly Information'!$O949,Exchange_Value)+Z949*$R949*SUMIF(Lists!$E$2:$E$133,'Quarterly Information'!$Q949,Exchange_Value)+Z949*$T949*SUMIF(Lists!$E$2:$E$133,'Quarterly Information'!$S949,Exchange_Value))/1000,Z949*SUMIF(Lists!$E$2:$E$133,$I949,Exchange_Value)/1000),1)</f>
        <v>0</v>
      </c>
      <c r="CD949" s="218">
        <f>ROUND(IF($I949="Other HFC Blend",(AA949*$L949*SUMIF(Lists!$E$2:$E$133,'Quarterly Information'!$K949,Exchange_Value)+AA949*$N949*SUMIF(Lists!$E$2:$E$133,'Quarterly Information'!$M949,Exchange_Value)+AA949*$P949*SUMIF(Lists!$E$2:$E$133,'Quarterly Information'!$O949,Exchange_Value)+AA949*$R949*SUMIF(Lists!$E$2:$E$133,'Quarterly Information'!$Q949,Exchange_Value)+AA949*$T949*SUMIF(Lists!$E$2:$E$133,'Quarterly Information'!$S949,Exchange_Value))/1000,AA949*SUMIF(Lists!$E$2:$E$133,$I949,Exchange_Value)/1000),1)</f>
        <v>0</v>
      </c>
      <c r="CE949" s="218">
        <f>ROUND(IF($I949="Other HFC Blend",(AB949*$L949*SUMIF(Lists!$E$2:$E$133,'Quarterly Information'!$K949,Exchange_Value)+AB949*$N949*SUMIF(Lists!$E$2:$E$133,'Quarterly Information'!$M949,Exchange_Value)+AB949*$P949*SUMIF(Lists!$E$2:$E$133,'Quarterly Information'!$O949,Exchange_Value)+AB949*$R949*SUMIF(Lists!$E$2:$E$133,'Quarterly Information'!$Q949,Exchange_Value)+AB949*$T949*SUMIF(Lists!$E$2:$E$133,'Quarterly Information'!$S949,Exchange_Value))/1000,AB949*SUMIF(Lists!$E$2:$E$133,$I949,Exchange_Value)/1000),1)</f>
        <v>0</v>
      </c>
      <c r="CF949" s="218">
        <f>ROUND(IF($I949="Other HFC Blend",(AC949*$L949*SUMIF(Lists!$E$2:$E$133,'Quarterly Information'!$K949,Exchange_Value)+AC949*$N949*SUMIF(Lists!$E$2:$E$133,'Quarterly Information'!$M949,Exchange_Value)+AC949*$P949*SUMIF(Lists!$E$2:$E$133,'Quarterly Information'!$O949,Exchange_Value)+AC949*$R949*SUMIF(Lists!$E$2:$E$133,'Quarterly Information'!$Q949,Exchange_Value)+AC949*$T949*SUMIF(Lists!$E$2:$E$133,'Quarterly Information'!$S949,Exchange_Value))/1000,AC949*SUMIF(Lists!$E$2:$E$133,$I949,Exchange_Value)/1000),1)</f>
        <v>0</v>
      </c>
      <c r="CG949" s="218">
        <f>ROUND(IF($I949="Other HFC Blend",(AD949*$L949*SUMIF(Lists!$E$2:$E$133,'Quarterly Information'!$K949,Exchange_Value)+AD949*$N949*SUMIF(Lists!$E$2:$E$133,'Quarterly Information'!$M949,Exchange_Value)+AD949*$P949*SUMIF(Lists!$E$2:$E$133,'Quarterly Information'!$O949,Exchange_Value)+AD949*$R949*SUMIF(Lists!$E$2:$E$133,'Quarterly Information'!$Q949,Exchange_Value)+AD949*$T949*SUMIF(Lists!$E$2:$E$133,'Quarterly Information'!$S949,Exchange_Value))/1000,AD949*SUMIF(Lists!$E$2:$E$133,$I949,Exchange_Value)/1000),1)</f>
        <v>0</v>
      </c>
      <c r="CH949" s="218">
        <f>ROUND(IF($I949="Other HFC Blend",(AE949*$L949*SUMIF(Lists!$E$2:$E$133,'Quarterly Information'!$K949,Exchange_Value)+AE949*$N949*SUMIF(Lists!$E$2:$E$133,'Quarterly Information'!$M949,Exchange_Value)+AE949*$P949*SUMIF(Lists!$E$2:$E$133,'Quarterly Information'!$O949,Exchange_Value)+AE949*$R949*SUMIF(Lists!$E$2:$E$133,'Quarterly Information'!$Q949,Exchange_Value)+AE949*$T949*SUMIF(Lists!$E$2:$E$133,'Quarterly Information'!$S949,Exchange_Value))/1000,AE949*SUMIF(Lists!$E$2:$E$133,$I949,Exchange_Value)/1000),1)</f>
        <v>0</v>
      </c>
      <c r="CI949" s="218">
        <f>ROUND(IF($I949="Other HFC Blend",(AF949*$L949*SUMIF(Lists!$E$2:$E$133,'Quarterly Information'!$K949,Exchange_Value)+AF949*$N949*SUMIF(Lists!$E$2:$E$133,'Quarterly Information'!$M949,Exchange_Value)+AF949*$P949*SUMIF(Lists!$E$2:$E$133,'Quarterly Information'!$O949,Exchange_Value)+AF949*$R949*SUMIF(Lists!$E$2:$E$133,'Quarterly Information'!$Q949,Exchange_Value)+AF949*$T949*SUMIF(Lists!$E$2:$E$133,'Quarterly Information'!$S949,Exchange_Value))/1000,AF949*SUMIF(Lists!$E$2:$E$133,$I949,Exchange_Value)/1000),1)</f>
        <v>0</v>
      </c>
    </row>
    <row r="950" spans="1:87" ht="14" x14ac:dyDescent="0.25">
      <c r="A950" s="39">
        <v>908</v>
      </c>
      <c r="B950" s="90" t="str">
        <f t="shared" si="643"/>
        <v/>
      </c>
      <c r="C950" s="159"/>
      <c r="D950" s="91"/>
      <c r="E950" s="174"/>
      <c r="F950" s="92"/>
      <c r="G950" s="93"/>
      <c r="H950" s="94"/>
      <c r="I950" s="92"/>
      <c r="J950" s="200"/>
      <c r="K950" s="210"/>
      <c r="L950" s="95"/>
      <c r="M950" s="92"/>
      <c r="N950" s="95"/>
      <c r="O950" s="92"/>
      <c r="P950" s="95"/>
      <c r="Q950" s="128"/>
      <c r="R950" s="95"/>
      <c r="S950" s="128"/>
      <c r="T950" s="211"/>
      <c r="U950" s="203"/>
      <c r="V950" s="92"/>
      <c r="W950" s="96"/>
      <c r="X950" s="92"/>
      <c r="Y950" s="220"/>
      <c r="Z950" s="226"/>
      <c r="AA950" s="165"/>
      <c r="AB950" s="165"/>
      <c r="AC950" s="165"/>
      <c r="AD950" s="165"/>
      <c r="AE950" s="165"/>
      <c r="AF950" s="168"/>
      <c r="AG950"/>
      <c r="AH950" s="107">
        <f t="shared" si="602"/>
        <v>0</v>
      </c>
      <c r="AI950" s="107">
        <f t="shared" si="603"/>
        <v>0</v>
      </c>
      <c r="AJ950" s="107">
        <f t="shared" si="604"/>
        <v>0</v>
      </c>
      <c r="AK950" s="107">
        <f t="shared" si="605"/>
        <v>0</v>
      </c>
      <c r="AL950" s="107">
        <f t="shared" si="606"/>
        <v>0</v>
      </c>
      <c r="AM950" s="107">
        <f t="shared" si="644"/>
        <v>0</v>
      </c>
      <c r="AO950" s="161" t="e">
        <f t="shared" si="607"/>
        <v>#DIV/0!</v>
      </c>
      <c r="AP950" s="161" t="e">
        <f t="shared" si="608"/>
        <v>#DIV/0!</v>
      </c>
      <c r="AQ950" s="161" t="e">
        <f t="shared" si="609"/>
        <v>#DIV/0!</v>
      </c>
      <c r="AR950" s="161" t="e">
        <f t="shared" si="610"/>
        <v>#DIV/0!</v>
      </c>
      <c r="AS950" s="161" t="e">
        <f t="shared" si="611"/>
        <v>#DIV/0!</v>
      </c>
      <c r="AT950" s="107">
        <f t="shared" si="612"/>
        <v>0</v>
      </c>
      <c r="AU950" s="161" t="e">
        <f t="shared" si="613"/>
        <v>#DIV/0!</v>
      </c>
      <c r="AV950" s="161" t="e">
        <f t="shared" si="614"/>
        <v>#DIV/0!</v>
      </c>
      <c r="AW950" s="161" t="e">
        <f t="shared" si="615"/>
        <v>#DIV/0!</v>
      </c>
      <c r="AX950" s="161" t="e">
        <f t="shared" si="616"/>
        <v>#DIV/0!</v>
      </c>
      <c r="AY950" s="161" t="e">
        <f t="shared" si="617"/>
        <v>#DIV/0!</v>
      </c>
      <c r="AZ950" s="107">
        <f t="shared" si="618"/>
        <v>0</v>
      </c>
      <c r="BA950" s="161" t="e">
        <f t="shared" si="619"/>
        <v>#DIV/0!</v>
      </c>
      <c r="BB950" s="161" t="e">
        <f t="shared" si="620"/>
        <v>#DIV/0!</v>
      </c>
      <c r="BC950" s="161" t="e">
        <f t="shared" si="621"/>
        <v>#DIV/0!</v>
      </c>
      <c r="BD950" s="161" t="e">
        <f t="shared" si="622"/>
        <v>#DIV/0!</v>
      </c>
      <c r="BE950" s="161" t="e">
        <f t="shared" si="623"/>
        <v>#DIV/0!</v>
      </c>
      <c r="BF950" s="107">
        <f t="shared" si="624"/>
        <v>0</v>
      </c>
      <c r="BG950" s="161" t="e">
        <f t="shared" si="625"/>
        <v>#DIV/0!</v>
      </c>
      <c r="BH950" s="161" t="e">
        <f t="shared" si="626"/>
        <v>#DIV/0!</v>
      </c>
      <c r="BI950" s="161" t="e">
        <f t="shared" si="627"/>
        <v>#DIV/0!</v>
      </c>
      <c r="BJ950" s="161" t="e">
        <f t="shared" si="628"/>
        <v>#DIV/0!</v>
      </c>
      <c r="BK950" s="161" t="e">
        <f t="shared" si="629"/>
        <v>#DIV/0!</v>
      </c>
      <c r="BL950" s="107">
        <f t="shared" si="630"/>
        <v>0</v>
      </c>
      <c r="BM950" s="161" t="e">
        <f t="shared" si="631"/>
        <v>#DIV/0!</v>
      </c>
      <c r="BN950" s="161" t="e">
        <f t="shared" si="632"/>
        <v>#DIV/0!</v>
      </c>
      <c r="BO950" s="161" t="e">
        <f t="shared" si="633"/>
        <v>#DIV/0!</v>
      </c>
      <c r="BP950" s="161" t="e">
        <f t="shared" si="634"/>
        <v>#DIV/0!</v>
      </c>
      <c r="BQ950" s="161" t="e">
        <f t="shared" si="635"/>
        <v>#DIV/0!</v>
      </c>
      <c r="BR950" s="107">
        <f t="shared" si="636"/>
        <v>0</v>
      </c>
      <c r="BS950" s="161" t="e">
        <f t="shared" si="637"/>
        <v>#DIV/0!</v>
      </c>
      <c r="BT950" s="161" t="e">
        <f t="shared" si="638"/>
        <v>#DIV/0!</v>
      </c>
      <c r="BU950" s="161" t="e">
        <f t="shared" si="639"/>
        <v>#DIV/0!</v>
      </c>
      <c r="BV950" s="161" t="e">
        <f t="shared" si="640"/>
        <v>#DIV/0!</v>
      </c>
      <c r="BW950" s="161" t="e">
        <f t="shared" si="641"/>
        <v>#DIV/0!</v>
      </c>
      <c r="BX950" s="107">
        <f t="shared" si="642"/>
        <v>0</v>
      </c>
      <c r="BZ950" s="40" t="e">
        <f>VLOOKUP(I950,Lists!$D$2:$D$19,1,FALSE)</f>
        <v>#N/A</v>
      </c>
      <c r="CA950" s="40" t="e">
        <f>VLOOKUP($I950,Blends!$B$2:$B$115,1,FALSE)</f>
        <v>#N/A</v>
      </c>
      <c r="CC950" s="218">
        <f>ROUND(IF($I950="Other HFC Blend",(Z950*$L950*SUMIF(Lists!$E$2:$E$133,'Quarterly Information'!$K950,Exchange_Value)+Z950*$N950*SUMIF(Lists!$E$2:$E$133,'Quarterly Information'!$M950,Exchange_Value)+Z950*$P950*SUMIF(Lists!$E$2:$E$133,'Quarterly Information'!$O950,Exchange_Value)+Z950*$R950*SUMIF(Lists!$E$2:$E$133,'Quarterly Information'!$Q950,Exchange_Value)+Z950*$T950*SUMIF(Lists!$E$2:$E$133,'Quarterly Information'!$S950,Exchange_Value))/1000,Z950*SUMIF(Lists!$E$2:$E$133,$I950,Exchange_Value)/1000),1)</f>
        <v>0</v>
      </c>
      <c r="CD950" s="218">
        <f>ROUND(IF($I950="Other HFC Blend",(AA950*$L950*SUMIF(Lists!$E$2:$E$133,'Quarterly Information'!$K950,Exchange_Value)+AA950*$N950*SUMIF(Lists!$E$2:$E$133,'Quarterly Information'!$M950,Exchange_Value)+AA950*$P950*SUMIF(Lists!$E$2:$E$133,'Quarterly Information'!$O950,Exchange_Value)+AA950*$R950*SUMIF(Lists!$E$2:$E$133,'Quarterly Information'!$Q950,Exchange_Value)+AA950*$T950*SUMIF(Lists!$E$2:$E$133,'Quarterly Information'!$S950,Exchange_Value))/1000,AA950*SUMIF(Lists!$E$2:$E$133,$I950,Exchange_Value)/1000),1)</f>
        <v>0</v>
      </c>
      <c r="CE950" s="218">
        <f>ROUND(IF($I950="Other HFC Blend",(AB950*$L950*SUMIF(Lists!$E$2:$E$133,'Quarterly Information'!$K950,Exchange_Value)+AB950*$N950*SUMIF(Lists!$E$2:$E$133,'Quarterly Information'!$M950,Exchange_Value)+AB950*$P950*SUMIF(Lists!$E$2:$E$133,'Quarterly Information'!$O950,Exchange_Value)+AB950*$R950*SUMIF(Lists!$E$2:$E$133,'Quarterly Information'!$Q950,Exchange_Value)+AB950*$T950*SUMIF(Lists!$E$2:$E$133,'Quarterly Information'!$S950,Exchange_Value))/1000,AB950*SUMIF(Lists!$E$2:$E$133,$I950,Exchange_Value)/1000),1)</f>
        <v>0</v>
      </c>
      <c r="CF950" s="218">
        <f>ROUND(IF($I950="Other HFC Blend",(AC950*$L950*SUMIF(Lists!$E$2:$E$133,'Quarterly Information'!$K950,Exchange_Value)+AC950*$N950*SUMIF(Lists!$E$2:$E$133,'Quarterly Information'!$M950,Exchange_Value)+AC950*$P950*SUMIF(Lists!$E$2:$E$133,'Quarterly Information'!$O950,Exchange_Value)+AC950*$R950*SUMIF(Lists!$E$2:$E$133,'Quarterly Information'!$Q950,Exchange_Value)+AC950*$T950*SUMIF(Lists!$E$2:$E$133,'Quarterly Information'!$S950,Exchange_Value))/1000,AC950*SUMIF(Lists!$E$2:$E$133,$I950,Exchange_Value)/1000),1)</f>
        <v>0</v>
      </c>
      <c r="CG950" s="218">
        <f>ROUND(IF($I950="Other HFC Blend",(AD950*$L950*SUMIF(Lists!$E$2:$E$133,'Quarterly Information'!$K950,Exchange_Value)+AD950*$N950*SUMIF(Lists!$E$2:$E$133,'Quarterly Information'!$M950,Exchange_Value)+AD950*$P950*SUMIF(Lists!$E$2:$E$133,'Quarterly Information'!$O950,Exchange_Value)+AD950*$R950*SUMIF(Lists!$E$2:$E$133,'Quarterly Information'!$Q950,Exchange_Value)+AD950*$T950*SUMIF(Lists!$E$2:$E$133,'Quarterly Information'!$S950,Exchange_Value))/1000,AD950*SUMIF(Lists!$E$2:$E$133,$I950,Exchange_Value)/1000),1)</f>
        <v>0</v>
      </c>
      <c r="CH950" s="218">
        <f>ROUND(IF($I950="Other HFC Blend",(AE950*$L950*SUMIF(Lists!$E$2:$E$133,'Quarterly Information'!$K950,Exchange_Value)+AE950*$N950*SUMIF(Lists!$E$2:$E$133,'Quarterly Information'!$M950,Exchange_Value)+AE950*$P950*SUMIF(Lists!$E$2:$E$133,'Quarterly Information'!$O950,Exchange_Value)+AE950*$R950*SUMIF(Lists!$E$2:$E$133,'Quarterly Information'!$Q950,Exchange_Value)+AE950*$T950*SUMIF(Lists!$E$2:$E$133,'Quarterly Information'!$S950,Exchange_Value))/1000,AE950*SUMIF(Lists!$E$2:$E$133,$I950,Exchange_Value)/1000),1)</f>
        <v>0</v>
      </c>
      <c r="CI950" s="218">
        <f>ROUND(IF($I950="Other HFC Blend",(AF950*$L950*SUMIF(Lists!$E$2:$E$133,'Quarterly Information'!$K950,Exchange_Value)+AF950*$N950*SUMIF(Lists!$E$2:$E$133,'Quarterly Information'!$M950,Exchange_Value)+AF950*$P950*SUMIF(Lists!$E$2:$E$133,'Quarterly Information'!$O950,Exchange_Value)+AF950*$R950*SUMIF(Lists!$E$2:$E$133,'Quarterly Information'!$Q950,Exchange_Value)+AF950*$T950*SUMIF(Lists!$E$2:$E$133,'Quarterly Information'!$S950,Exchange_Value))/1000,AF950*SUMIF(Lists!$E$2:$E$133,$I950,Exchange_Value)/1000),1)</f>
        <v>0</v>
      </c>
    </row>
    <row r="951" spans="1:87" ht="14" x14ac:dyDescent="0.25">
      <c r="A951" s="39">
        <v>909</v>
      </c>
      <c r="B951" s="90" t="str">
        <f t="shared" si="643"/>
        <v/>
      </c>
      <c r="C951" s="159"/>
      <c r="D951" s="91"/>
      <c r="E951" s="174"/>
      <c r="F951" s="92"/>
      <c r="G951" s="93"/>
      <c r="H951" s="94"/>
      <c r="I951" s="92"/>
      <c r="J951" s="200"/>
      <c r="K951" s="210"/>
      <c r="L951" s="95"/>
      <c r="M951" s="92"/>
      <c r="N951" s="95"/>
      <c r="O951" s="92"/>
      <c r="P951" s="95"/>
      <c r="Q951" s="128"/>
      <c r="R951" s="95"/>
      <c r="S951" s="128"/>
      <c r="T951" s="211"/>
      <c r="U951" s="203"/>
      <c r="V951" s="92"/>
      <c r="W951" s="96"/>
      <c r="X951" s="92"/>
      <c r="Y951" s="220"/>
      <c r="Z951" s="226"/>
      <c r="AA951" s="165"/>
      <c r="AB951" s="165"/>
      <c r="AC951" s="165"/>
      <c r="AD951" s="165"/>
      <c r="AE951" s="165"/>
      <c r="AF951" s="168"/>
      <c r="AG951"/>
      <c r="AH951" s="107">
        <f t="shared" si="602"/>
        <v>0</v>
      </c>
      <c r="AI951" s="107">
        <f t="shared" si="603"/>
        <v>0</v>
      </c>
      <c r="AJ951" s="107">
        <f t="shared" si="604"/>
        <v>0</v>
      </c>
      <c r="AK951" s="107">
        <f t="shared" si="605"/>
        <v>0</v>
      </c>
      <c r="AL951" s="107">
        <f t="shared" si="606"/>
        <v>0</v>
      </c>
      <c r="AM951" s="107">
        <f t="shared" si="644"/>
        <v>0</v>
      </c>
      <c r="AO951" s="161" t="e">
        <f t="shared" si="607"/>
        <v>#DIV/0!</v>
      </c>
      <c r="AP951" s="161" t="e">
        <f t="shared" si="608"/>
        <v>#DIV/0!</v>
      </c>
      <c r="AQ951" s="161" t="e">
        <f t="shared" si="609"/>
        <v>#DIV/0!</v>
      </c>
      <c r="AR951" s="161" t="e">
        <f t="shared" si="610"/>
        <v>#DIV/0!</v>
      </c>
      <c r="AS951" s="161" t="e">
        <f t="shared" si="611"/>
        <v>#DIV/0!</v>
      </c>
      <c r="AT951" s="107">
        <f t="shared" si="612"/>
        <v>0</v>
      </c>
      <c r="AU951" s="161" t="e">
        <f t="shared" si="613"/>
        <v>#DIV/0!</v>
      </c>
      <c r="AV951" s="161" t="e">
        <f t="shared" si="614"/>
        <v>#DIV/0!</v>
      </c>
      <c r="AW951" s="161" t="e">
        <f t="shared" si="615"/>
        <v>#DIV/0!</v>
      </c>
      <c r="AX951" s="161" t="e">
        <f t="shared" si="616"/>
        <v>#DIV/0!</v>
      </c>
      <c r="AY951" s="161" t="e">
        <f t="shared" si="617"/>
        <v>#DIV/0!</v>
      </c>
      <c r="AZ951" s="107">
        <f t="shared" si="618"/>
        <v>0</v>
      </c>
      <c r="BA951" s="161" t="e">
        <f t="shared" si="619"/>
        <v>#DIV/0!</v>
      </c>
      <c r="BB951" s="161" t="e">
        <f t="shared" si="620"/>
        <v>#DIV/0!</v>
      </c>
      <c r="BC951" s="161" t="e">
        <f t="shared" si="621"/>
        <v>#DIV/0!</v>
      </c>
      <c r="BD951" s="161" t="e">
        <f t="shared" si="622"/>
        <v>#DIV/0!</v>
      </c>
      <c r="BE951" s="161" t="e">
        <f t="shared" si="623"/>
        <v>#DIV/0!</v>
      </c>
      <c r="BF951" s="107">
        <f t="shared" si="624"/>
        <v>0</v>
      </c>
      <c r="BG951" s="161" t="e">
        <f t="shared" si="625"/>
        <v>#DIV/0!</v>
      </c>
      <c r="BH951" s="161" t="e">
        <f t="shared" si="626"/>
        <v>#DIV/0!</v>
      </c>
      <c r="BI951" s="161" t="e">
        <f t="shared" si="627"/>
        <v>#DIV/0!</v>
      </c>
      <c r="BJ951" s="161" t="e">
        <f t="shared" si="628"/>
        <v>#DIV/0!</v>
      </c>
      <c r="BK951" s="161" t="e">
        <f t="shared" si="629"/>
        <v>#DIV/0!</v>
      </c>
      <c r="BL951" s="107">
        <f t="shared" si="630"/>
        <v>0</v>
      </c>
      <c r="BM951" s="161" t="e">
        <f t="shared" si="631"/>
        <v>#DIV/0!</v>
      </c>
      <c r="BN951" s="161" t="e">
        <f t="shared" si="632"/>
        <v>#DIV/0!</v>
      </c>
      <c r="BO951" s="161" t="e">
        <f t="shared" si="633"/>
        <v>#DIV/0!</v>
      </c>
      <c r="BP951" s="161" t="e">
        <f t="shared" si="634"/>
        <v>#DIV/0!</v>
      </c>
      <c r="BQ951" s="161" t="e">
        <f t="shared" si="635"/>
        <v>#DIV/0!</v>
      </c>
      <c r="BR951" s="107">
        <f t="shared" si="636"/>
        <v>0</v>
      </c>
      <c r="BS951" s="161" t="e">
        <f t="shared" si="637"/>
        <v>#DIV/0!</v>
      </c>
      <c r="BT951" s="161" t="e">
        <f t="shared" si="638"/>
        <v>#DIV/0!</v>
      </c>
      <c r="BU951" s="161" t="e">
        <f t="shared" si="639"/>
        <v>#DIV/0!</v>
      </c>
      <c r="BV951" s="161" t="e">
        <f t="shared" si="640"/>
        <v>#DIV/0!</v>
      </c>
      <c r="BW951" s="161" t="e">
        <f t="shared" si="641"/>
        <v>#DIV/0!</v>
      </c>
      <c r="BX951" s="107">
        <f t="shared" si="642"/>
        <v>0</v>
      </c>
      <c r="BZ951" s="40" t="e">
        <f>VLOOKUP(I951,Lists!$D$2:$D$19,1,FALSE)</f>
        <v>#N/A</v>
      </c>
      <c r="CA951" s="40" t="e">
        <f>VLOOKUP($I951,Blends!$B$2:$B$115,1,FALSE)</f>
        <v>#N/A</v>
      </c>
      <c r="CC951" s="218">
        <f>ROUND(IF($I951="Other HFC Blend",(Z951*$L951*SUMIF(Lists!$E$2:$E$133,'Quarterly Information'!$K951,Exchange_Value)+Z951*$N951*SUMIF(Lists!$E$2:$E$133,'Quarterly Information'!$M951,Exchange_Value)+Z951*$P951*SUMIF(Lists!$E$2:$E$133,'Quarterly Information'!$O951,Exchange_Value)+Z951*$R951*SUMIF(Lists!$E$2:$E$133,'Quarterly Information'!$Q951,Exchange_Value)+Z951*$T951*SUMIF(Lists!$E$2:$E$133,'Quarterly Information'!$S951,Exchange_Value))/1000,Z951*SUMIF(Lists!$E$2:$E$133,$I951,Exchange_Value)/1000),1)</f>
        <v>0</v>
      </c>
      <c r="CD951" s="218">
        <f>ROUND(IF($I951="Other HFC Blend",(AA951*$L951*SUMIF(Lists!$E$2:$E$133,'Quarterly Information'!$K951,Exchange_Value)+AA951*$N951*SUMIF(Lists!$E$2:$E$133,'Quarterly Information'!$M951,Exchange_Value)+AA951*$P951*SUMIF(Lists!$E$2:$E$133,'Quarterly Information'!$O951,Exchange_Value)+AA951*$R951*SUMIF(Lists!$E$2:$E$133,'Quarterly Information'!$Q951,Exchange_Value)+AA951*$T951*SUMIF(Lists!$E$2:$E$133,'Quarterly Information'!$S951,Exchange_Value))/1000,AA951*SUMIF(Lists!$E$2:$E$133,$I951,Exchange_Value)/1000),1)</f>
        <v>0</v>
      </c>
      <c r="CE951" s="218">
        <f>ROUND(IF($I951="Other HFC Blend",(AB951*$L951*SUMIF(Lists!$E$2:$E$133,'Quarterly Information'!$K951,Exchange_Value)+AB951*$N951*SUMIF(Lists!$E$2:$E$133,'Quarterly Information'!$M951,Exchange_Value)+AB951*$P951*SUMIF(Lists!$E$2:$E$133,'Quarterly Information'!$O951,Exchange_Value)+AB951*$R951*SUMIF(Lists!$E$2:$E$133,'Quarterly Information'!$Q951,Exchange_Value)+AB951*$T951*SUMIF(Lists!$E$2:$E$133,'Quarterly Information'!$S951,Exchange_Value))/1000,AB951*SUMIF(Lists!$E$2:$E$133,$I951,Exchange_Value)/1000),1)</f>
        <v>0</v>
      </c>
      <c r="CF951" s="218">
        <f>ROUND(IF($I951="Other HFC Blend",(AC951*$L951*SUMIF(Lists!$E$2:$E$133,'Quarterly Information'!$K951,Exchange_Value)+AC951*$N951*SUMIF(Lists!$E$2:$E$133,'Quarterly Information'!$M951,Exchange_Value)+AC951*$P951*SUMIF(Lists!$E$2:$E$133,'Quarterly Information'!$O951,Exchange_Value)+AC951*$R951*SUMIF(Lists!$E$2:$E$133,'Quarterly Information'!$Q951,Exchange_Value)+AC951*$T951*SUMIF(Lists!$E$2:$E$133,'Quarterly Information'!$S951,Exchange_Value))/1000,AC951*SUMIF(Lists!$E$2:$E$133,$I951,Exchange_Value)/1000),1)</f>
        <v>0</v>
      </c>
      <c r="CG951" s="218">
        <f>ROUND(IF($I951="Other HFC Blend",(AD951*$L951*SUMIF(Lists!$E$2:$E$133,'Quarterly Information'!$K951,Exchange_Value)+AD951*$N951*SUMIF(Lists!$E$2:$E$133,'Quarterly Information'!$M951,Exchange_Value)+AD951*$P951*SUMIF(Lists!$E$2:$E$133,'Quarterly Information'!$O951,Exchange_Value)+AD951*$R951*SUMIF(Lists!$E$2:$E$133,'Quarterly Information'!$Q951,Exchange_Value)+AD951*$T951*SUMIF(Lists!$E$2:$E$133,'Quarterly Information'!$S951,Exchange_Value))/1000,AD951*SUMIF(Lists!$E$2:$E$133,$I951,Exchange_Value)/1000),1)</f>
        <v>0</v>
      </c>
      <c r="CH951" s="218">
        <f>ROUND(IF($I951="Other HFC Blend",(AE951*$L951*SUMIF(Lists!$E$2:$E$133,'Quarterly Information'!$K951,Exchange_Value)+AE951*$N951*SUMIF(Lists!$E$2:$E$133,'Quarterly Information'!$M951,Exchange_Value)+AE951*$P951*SUMIF(Lists!$E$2:$E$133,'Quarterly Information'!$O951,Exchange_Value)+AE951*$R951*SUMIF(Lists!$E$2:$E$133,'Quarterly Information'!$Q951,Exchange_Value)+AE951*$T951*SUMIF(Lists!$E$2:$E$133,'Quarterly Information'!$S951,Exchange_Value))/1000,AE951*SUMIF(Lists!$E$2:$E$133,$I951,Exchange_Value)/1000),1)</f>
        <v>0</v>
      </c>
      <c r="CI951" s="218">
        <f>ROUND(IF($I951="Other HFC Blend",(AF951*$L951*SUMIF(Lists!$E$2:$E$133,'Quarterly Information'!$K951,Exchange_Value)+AF951*$N951*SUMIF(Lists!$E$2:$E$133,'Quarterly Information'!$M951,Exchange_Value)+AF951*$P951*SUMIF(Lists!$E$2:$E$133,'Quarterly Information'!$O951,Exchange_Value)+AF951*$R951*SUMIF(Lists!$E$2:$E$133,'Quarterly Information'!$Q951,Exchange_Value)+AF951*$T951*SUMIF(Lists!$E$2:$E$133,'Quarterly Information'!$S951,Exchange_Value))/1000,AF951*SUMIF(Lists!$E$2:$E$133,$I951,Exchange_Value)/1000),1)</f>
        <v>0</v>
      </c>
    </row>
    <row r="952" spans="1:87" ht="14" x14ac:dyDescent="0.25">
      <c r="A952" s="39">
        <v>910</v>
      </c>
      <c r="B952" s="90" t="str">
        <f t="shared" si="643"/>
        <v/>
      </c>
      <c r="C952" s="159"/>
      <c r="D952" s="91"/>
      <c r="E952" s="174"/>
      <c r="F952" s="92"/>
      <c r="G952" s="93"/>
      <c r="H952" s="94"/>
      <c r="I952" s="92"/>
      <c r="J952" s="200"/>
      <c r="K952" s="210"/>
      <c r="L952" s="95"/>
      <c r="M952" s="92"/>
      <c r="N952" s="95"/>
      <c r="O952" s="92"/>
      <c r="P952" s="95"/>
      <c r="Q952" s="128"/>
      <c r="R952" s="95"/>
      <c r="S952" s="128"/>
      <c r="T952" s="211"/>
      <c r="U952" s="203"/>
      <c r="V952" s="92"/>
      <c r="W952" s="96"/>
      <c r="X952" s="92"/>
      <c r="Y952" s="220"/>
      <c r="Z952" s="226"/>
      <c r="AA952" s="165"/>
      <c r="AB952" s="165"/>
      <c r="AC952" s="165"/>
      <c r="AD952" s="165"/>
      <c r="AE952" s="165"/>
      <c r="AF952" s="168"/>
      <c r="AG952"/>
      <c r="AH952" s="107">
        <f t="shared" si="602"/>
        <v>0</v>
      </c>
      <c r="AI952" s="107">
        <f t="shared" si="603"/>
        <v>0</v>
      </c>
      <c r="AJ952" s="107">
        <f t="shared" si="604"/>
        <v>0</v>
      </c>
      <c r="AK952" s="107">
        <f t="shared" si="605"/>
        <v>0</v>
      </c>
      <c r="AL952" s="107">
        <f t="shared" si="606"/>
        <v>0</v>
      </c>
      <c r="AM952" s="107">
        <f t="shared" si="644"/>
        <v>0</v>
      </c>
      <c r="AO952" s="161" t="e">
        <f t="shared" si="607"/>
        <v>#DIV/0!</v>
      </c>
      <c r="AP952" s="161" t="e">
        <f t="shared" si="608"/>
        <v>#DIV/0!</v>
      </c>
      <c r="AQ952" s="161" t="e">
        <f t="shared" si="609"/>
        <v>#DIV/0!</v>
      </c>
      <c r="AR952" s="161" t="e">
        <f t="shared" si="610"/>
        <v>#DIV/0!</v>
      </c>
      <c r="AS952" s="161" t="e">
        <f t="shared" si="611"/>
        <v>#DIV/0!</v>
      </c>
      <c r="AT952" s="107">
        <f t="shared" si="612"/>
        <v>0</v>
      </c>
      <c r="AU952" s="161" t="e">
        <f t="shared" si="613"/>
        <v>#DIV/0!</v>
      </c>
      <c r="AV952" s="161" t="e">
        <f t="shared" si="614"/>
        <v>#DIV/0!</v>
      </c>
      <c r="AW952" s="161" t="e">
        <f t="shared" si="615"/>
        <v>#DIV/0!</v>
      </c>
      <c r="AX952" s="161" t="e">
        <f t="shared" si="616"/>
        <v>#DIV/0!</v>
      </c>
      <c r="AY952" s="161" t="e">
        <f t="shared" si="617"/>
        <v>#DIV/0!</v>
      </c>
      <c r="AZ952" s="107">
        <f t="shared" si="618"/>
        <v>0</v>
      </c>
      <c r="BA952" s="161" t="e">
        <f t="shared" si="619"/>
        <v>#DIV/0!</v>
      </c>
      <c r="BB952" s="161" t="e">
        <f t="shared" si="620"/>
        <v>#DIV/0!</v>
      </c>
      <c r="BC952" s="161" t="e">
        <f t="shared" si="621"/>
        <v>#DIV/0!</v>
      </c>
      <c r="BD952" s="161" t="e">
        <f t="shared" si="622"/>
        <v>#DIV/0!</v>
      </c>
      <c r="BE952" s="161" t="e">
        <f t="shared" si="623"/>
        <v>#DIV/0!</v>
      </c>
      <c r="BF952" s="107">
        <f t="shared" si="624"/>
        <v>0</v>
      </c>
      <c r="BG952" s="161" t="e">
        <f t="shared" si="625"/>
        <v>#DIV/0!</v>
      </c>
      <c r="BH952" s="161" t="e">
        <f t="shared" si="626"/>
        <v>#DIV/0!</v>
      </c>
      <c r="BI952" s="161" t="e">
        <f t="shared" si="627"/>
        <v>#DIV/0!</v>
      </c>
      <c r="BJ952" s="161" t="e">
        <f t="shared" si="628"/>
        <v>#DIV/0!</v>
      </c>
      <c r="BK952" s="161" t="e">
        <f t="shared" si="629"/>
        <v>#DIV/0!</v>
      </c>
      <c r="BL952" s="107">
        <f t="shared" si="630"/>
        <v>0</v>
      </c>
      <c r="BM952" s="161" t="e">
        <f t="shared" si="631"/>
        <v>#DIV/0!</v>
      </c>
      <c r="BN952" s="161" t="e">
        <f t="shared" si="632"/>
        <v>#DIV/0!</v>
      </c>
      <c r="BO952" s="161" t="e">
        <f t="shared" si="633"/>
        <v>#DIV/0!</v>
      </c>
      <c r="BP952" s="161" t="e">
        <f t="shared" si="634"/>
        <v>#DIV/0!</v>
      </c>
      <c r="BQ952" s="161" t="e">
        <f t="shared" si="635"/>
        <v>#DIV/0!</v>
      </c>
      <c r="BR952" s="107">
        <f t="shared" si="636"/>
        <v>0</v>
      </c>
      <c r="BS952" s="161" t="e">
        <f t="shared" si="637"/>
        <v>#DIV/0!</v>
      </c>
      <c r="BT952" s="161" t="e">
        <f t="shared" si="638"/>
        <v>#DIV/0!</v>
      </c>
      <c r="BU952" s="161" t="e">
        <f t="shared" si="639"/>
        <v>#DIV/0!</v>
      </c>
      <c r="BV952" s="161" t="e">
        <f t="shared" si="640"/>
        <v>#DIV/0!</v>
      </c>
      <c r="BW952" s="161" t="e">
        <f t="shared" si="641"/>
        <v>#DIV/0!</v>
      </c>
      <c r="BX952" s="107">
        <f t="shared" si="642"/>
        <v>0</v>
      </c>
      <c r="BZ952" s="40" t="e">
        <f>VLOOKUP(I952,Lists!$D$2:$D$19,1,FALSE)</f>
        <v>#N/A</v>
      </c>
      <c r="CA952" s="40" t="e">
        <f>VLOOKUP($I952,Blends!$B$2:$B$115,1,FALSE)</f>
        <v>#N/A</v>
      </c>
      <c r="CC952" s="218">
        <f>ROUND(IF($I952="Other HFC Blend",(Z952*$L952*SUMIF(Lists!$E$2:$E$133,'Quarterly Information'!$K952,Exchange_Value)+Z952*$N952*SUMIF(Lists!$E$2:$E$133,'Quarterly Information'!$M952,Exchange_Value)+Z952*$P952*SUMIF(Lists!$E$2:$E$133,'Quarterly Information'!$O952,Exchange_Value)+Z952*$R952*SUMIF(Lists!$E$2:$E$133,'Quarterly Information'!$Q952,Exchange_Value)+Z952*$T952*SUMIF(Lists!$E$2:$E$133,'Quarterly Information'!$S952,Exchange_Value))/1000,Z952*SUMIF(Lists!$E$2:$E$133,$I952,Exchange_Value)/1000),1)</f>
        <v>0</v>
      </c>
      <c r="CD952" s="218">
        <f>ROUND(IF($I952="Other HFC Blend",(AA952*$L952*SUMIF(Lists!$E$2:$E$133,'Quarterly Information'!$K952,Exchange_Value)+AA952*$N952*SUMIF(Lists!$E$2:$E$133,'Quarterly Information'!$M952,Exchange_Value)+AA952*$P952*SUMIF(Lists!$E$2:$E$133,'Quarterly Information'!$O952,Exchange_Value)+AA952*$R952*SUMIF(Lists!$E$2:$E$133,'Quarterly Information'!$Q952,Exchange_Value)+AA952*$T952*SUMIF(Lists!$E$2:$E$133,'Quarterly Information'!$S952,Exchange_Value))/1000,AA952*SUMIF(Lists!$E$2:$E$133,$I952,Exchange_Value)/1000),1)</f>
        <v>0</v>
      </c>
      <c r="CE952" s="218">
        <f>ROUND(IF($I952="Other HFC Blend",(AB952*$L952*SUMIF(Lists!$E$2:$E$133,'Quarterly Information'!$K952,Exchange_Value)+AB952*$N952*SUMIF(Lists!$E$2:$E$133,'Quarterly Information'!$M952,Exchange_Value)+AB952*$P952*SUMIF(Lists!$E$2:$E$133,'Quarterly Information'!$O952,Exchange_Value)+AB952*$R952*SUMIF(Lists!$E$2:$E$133,'Quarterly Information'!$Q952,Exchange_Value)+AB952*$T952*SUMIF(Lists!$E$2:$E$133,'Quarterly Information'!$S952,Exchange_Value))/1000,AB952*SUMIF(Lists!$E$2:$E$133,$I952,Exchange_Value)/1000),1)</f>
        <v>0</v>
      </c>
      <c r="CF952" s="218">
        <f>ROUND(IF($I952="Other HFC Blend",(AC952*$L952*SUMIF(Lists!$E$2:$E$133,'Quarterly Information'!$K952,Exchange_Value)+AC952*$N952*SUMIF(Lists!$E$2:$E$133,'Quarterly Information'!$M952,Exchange_Value)+AC952*$P952*SUMIF(Lists!$E$2:$E$133,'Quarterly Information'!$O952,Exchange_Value)+AC952*$R952*SUMIF(Lists!$E$2:$E$133,'Quarterly Information'!$Q952,Exchange_Value)+AC952*$T952*SUMIF(Lists!$E$2:$E$133,'Quarterly Information'!$S952,Exchange_Value))/1000,AC952*SUMIF(Lists!$E$2:$E$133,$I952,Exchange_Value)/1000),1)</f>
        <v>0</v>
      </c>
      <c r="CG952" s="218">
        <f>ROUND(IF($I952="Other HFC Blend",(AD952*$L952*SUMIF(Lists!$E$2:$E$133,'Quarterly Information'!$K952,Exchange_Value)+AD952*$N952*SUMIF(Lists!$E$2:$E$133,'Quarterly Information'!$M952,Exchange_Value)+AD952*$P952*SUMIF(Lists!$E$2:$E$133,'Quarterly Information'!$O952,Exchange_Value)+AD952*$R952*SUMIF(Lists!$E$2:$E$133,'Quarterly Information'!$Q952,Exchange_Value)+AD952*$T952*SUMIF(Lists!$E$2:$E$133,'Quarterly Information'!$S952,Exchange_Value))/1000,AD952*SUMIF(Lists!$E$2:$E$133,$I952,Exchange_Value)/1000),1)</f>
        <v>0</v>
      </c>
      <c r="CH952" s="218">
        <f>ROUND(IF($I952="Other HFC Blend",(AE952*$L952*SUMIF(Lists!$E$2:$E$133,'Quarterly Information'!$K952,Exchange_Value)+AE952*$N952*SUMIF(Lists!$E$2:$E$133,'Quarterly Information'!$M952,Exchange_Value)+AE952*$P952*SUMIF(Lists!$E$2:$E$133,'Quarterly Information'!$O952,Exchange_Value)+AE952*$R952*SUMIF(Lists!$E$2:$E$133,'Quarterly Information'!$Q952,Exchange_Value)+AE952*$T952*SUMIF(Lists!$E$2:$E$133,'Quarterly Information'!$S952,Exchange_Value))/1000,AE952*SUMIF(Lists!$E$2:$E$133,$I952,Exchange_Value)/1000),1)</f>
        <v>0</v>
      </c>
      <c r="CI952" s="218">
        <f>ROUND(IF($I952="Other HFC Blend",(AF952*$L952*SUMIF(Lists!$E$2:$E$133,'Quarterly Information'!$K952,Exchange_Value)+AF952*$N952*SUMIF(Lists!$E$2:$E$133,'Quarterly Information'!$M952,Exchange_Value)+AF952*$P952*SUMIF(Lists!$E$2:$E$133,'Quarterly Information'!$O952,Exchange_Value)+AF952*$R952*SUMIF(Lists!$E$2:$E$133,'Quarterly Information'!$Q952,Exchange_Value)+AF952*$T952*SUMIF(Lists!$E$2:$E$133,'Quarterly Information'!$S952,Exchange_Value))/1000,AF952*SUMIF(Lists!$E$2:$E$133,$I952,Exchange_Value)/1000),1)</f>
        <v>0</v>
      </c>
    </row>
    <row r="953" spans="1:87" ht="14" x14ac:dyDescent="0.25">
      <c r="A953" s="39">
        <v>911</v>
      </c>
      <c r="B953" s="90" t="str">
        <f t="shared" si="643"/>
        <v/>
      </c>
      <c r="C953" s="159"/>
      <c r="D953" s="91"/>
      <c r="E953" s="174"/>
      <c r="F953" s="92"/>
      <c r="G953" s="93"/>
      <c r="H953" s="94"/>
      <c r="I953" s="92"/>
      <c r="J953" s="200"/>
      <c r="K953" s="210"/>
      <c r="L953" s="95"/>
      <c r="M953" s="92"/>
      <c r="N953" s="95"/>
      <c r="O953" s="92"/>
      <c r="P953" s="95"/>
      <c r="Q953" s="128"/>
      <c r="R953" s="95"/>
      <c r="S953" s="128"/>
      <c r="T953" s="211"/>
      <c r="U953" s="203"/>
      <c r="V953" s="92"/>
      <c r="W953" s="96"/>
      <c r="X953" s="92"/>
      <c r="Y953" s="220"/>
      <c r="Z953" s="226"/>
      <c r="AA953" s="165"/>
      <c r="AB953" s="165"/>
      <c r="AC953" s="165"/>
      <c r="AD953" s="165"/>
      <c r="AE953" s="165"/>
      <c r="AF953" s="168"/>
      <c r="AG953"/>
      <c r="AH953" s="107">
        <f t="shared" si="602"/>
        <v>0</v>
      </c>
      <c r="AI953" s="107">
        <f t="shared" si="603"/>
        <v>0</v>
      </c>
      <c r="AJ953" s="107">
        <f t="shared" si="604"/>
        <v>0</v>
      </c>
      <c r="AK953" s="107">
        <f t="shared" si="605"/>
        <v>0</v>
      </c>
      <c r="AL953" s="107">
        <f t="shared" si="606"/>
        <v>0</v>
      </c>
      <c r="AM953" s="107">
        <f t="shared" si="644"/>
        <v>0</v>
      </c>
      <c r="AO953" s="161" t="e">
        <f t="shared" si="607"/>
        <v>#DIV/0!</v>
      </c>
      <c r="AP953" s="161" t="e">
        <f t="shared" si="608"/>
        <v>#DIV/0!</v>
      </c>
      <c r="AQ953" s="161" t="e">
        <f t="shared" si="609"/>
        <v>#DIV/0!</v>
      </c>
      <c r="AR953" s="161" t="e">
        <f t="shared" si="610"/>
        <v>#DIV/0!</v>
      </c>
      <c r="AS953" s="161" t="e">
        <f t="shared" si="611"/>
        <v>#DIV/0!</v>
      </c>
      <c r="AT953" s="107">
        <f t="shared" si="612"/>
        <v>0</v>
      </c>
      <c r="AU953" s="161" t="e">
        <f t="shared" si="613"/>
        <v>#DIV/0!</v>
      </c>
      <c r="AV953" s="161" t="e">
        <f t="shared" si="614"/>
        <v>#DIV/0!</v>
      </c>
      <c r="AW953" s="161" t="e">
        <f t="shared" si="615"/>
        <v>#DIV/0!</v>
      </c>
      <c r="AX953" s="161" t="e">
        <f t="shared" si="616"/>
        <v>#DIV/0!</v>
      </c>
      <c r="AY953" s="161" t="e">
        <f t="shared" si="617"/>
        <v>#DIV/0!</v>
      </c>
      <c r="AZ953" s="107">
        <f t="shared" si="618"/>
        <v>0</v>
      </c>
      <c r="BA953" s="161" t="e">
        <f t="shared" si="619"/>
        <v>#DIV/0!</v>
      </c>
      <c r="BB953" s="161" t="e">
        <f t="shared" si="620"/>
        <v>#DIV/0!</v>
      </c>
      <c r="BC953" s="161" t="e">
        <f t="shared" si="621"/>
        <v>#DIV/0!</v>
      </c>
      <c r="BD953" s="161" t="e">
        <f t="shared" si="622"/>
        <v>#DIV/0!</v>
      </c>
      <c r="BE953" s="161" t="e">
        <f t="shared" si="623"/>
        <v>#DIV/0!</v>
      </c>
      <c r="BF953" s="107">
        <f t="shared" si="624"/>
        <v>0</v>
      </c>
      <c r="BG953" s="161" t="e">
        <f t="shared" si="625"/>
        <v>#DIV/0!</v>
      </c>
      <c r="BH953" s="161" t="e">
        <f t="shared" si="626"/>
        <v>#DIV/0!</v>
      </c>
      <c r="BI953" s="161" t="e">
        <f t="shared" si="627"/>
        <v>#DIV/0!</v>
      </c>
      <c r="BJ953" s="161" t="e">
        <f t="shared" si="628"/>
        <v>#DIV/0!</v>
      </c>
      <c r="BK953" s="161" t="e">
        <f t="shared" si="629"/>
        <v>#DIV/0!</v>
      </c>
      <c r="BL953" s="107">
        <f t="shared" si="630"/>
        <v>0</v>
      </c>
      <c r="BM953" s="161" t="e">
        <f t="shared" si="631"/>
        <v>#DIV/0!</v>
      </c>
      <c r="BN953" s="161" t="e">
        <f t="shared" si="632"/>
        <v>#DIV/0!</v>
      </c>
      <c r="BO953" s="161" t="e">
        <f t="shared" si="633"/>
        <v>#DIV/0!</v>
      </c>
      <c r="BP953" s="161" t="e">
        <f t="shared" si="634"/>
        <v>#DIV/0!</v>
      </c>
      <c r="BQ953" s="161" t="e">
        <f t="shared" si="635"/>
        <v>#DIV/0!</v>
      </c>
      <c r="BR953" s="107">
        <f t="shared" si="636"/>
        <v>0</v>
      </c>
      <c r="BS953" s="161" t="e">
        <f t="shared" si="637"/>
        <v>#DIV/0!</v>
      </c>
      <c r="BT953" s="161" t="e">
        <f t="shared" si="638"/>
        <v>#DIV/0!</v>
      </c>
      <c r="BU953" s="161" t="e">
        <f t="shared" si="639"/>
        <v>#DIV/0!</v>
      </c>
      <c r="BV953" s="161" t="e">
        <f t="shared" si="640"/>
        <v>#DIV/0!</v>
      </c>
      <c r="BW953" s="161" t="e">
        <f t="shared" si="641"/>
        <v>#DIV/0!</v>
      </c>
      <c r="BX953" s="107">
        <f t="shared" si="642"/>
        <v>0</v>
      </c>
      <c r="BZ953" s="40" t="e">
        <f>VLOOKUP(I953,Lists!$D$2:$D$19,1,FALSE)</f>
        <v>#N/A</v>
      </c>
      <c r="CA953" s="40" t="e">
        <f>VLOOKUP($I953,Blends!$B$2:$B$115,1,FALSE)</f>
        <v>#N/A</v>
      </c>
      <c r="CC953" s="218">
        <f>ROUND(IF($I953="Other HFC Blend",(Z953*$L953*SUMIF(Lists!$E$2:$E$133,'Quarterly Information'!$K953,Exchange_Value)+Z953*$N953*SUMIF(Lists!$E$2:$E$133,'Quarterly Information'!$M953,Exchange_Value)+Z953*$P953*SUMIF(Lists!$E$2:$E$133,'Quarterly Information'!$O953,Exchange_Value)+Z953*$R953*SUMIF(Lists!$E$2:$E$133,'Quarterly Information'!$Q953,Exchange_Value)+Z953*$T953*SUMIF(Lists!$E$2:$E$133,'Quarterly Information'!$S953,Exchange_Value))/1000,Z953*SUMIF(Lists!$E$2:$E$133,$I953,Exchange_Value)/1000),1)</f>
        <v>0</v>
      </c>
      <c r="CD953" s="218">
        <f>ROUND(IF($I953="Other HFC Blend",(AA953*$L953*SUMIF(Lists!$E$2:$E$133,'Quarterly Information'!$K953,Exchange_Value)+AA953*$N953*SUMIF(Lists!$E$2:$E$133,'Quarterly Information'!$M953,Exchange_Value)+AA953*$P953*SUMIF(Lists!$E$2:$E$133,'Quarterly Information'!$O953,Exchange_Value)+AA953*$R953*SUMIF(Lists!$E$2:$E$133,'Quarterly Information'!$Q953,Exchange_Value)+AA953*$T953*SUMIF(Lists!$E$2:$E$133,'Quarterly Information'!$S953,Exchange_Value))/1000,AA953*SUMIF(Lists!$E$2:$E$133,$I953,Exchange_Value)/1000),1)</f>
        <v>0</v>
      </c>
      <c r="CE953" s="218">
        <f>ROUND(IF($I953="Other HFC Blend",(AB953*$L953*SUMIF(Lists!$E$2:$E$133,'Quarterly Information'!$K953,Exchange_Value)+AB953*$N953*SUMIF(Lists!$E$2:$E$133,'Quarterly Information'!$M953,Exchange_Value)+AB953*$P953*SUMIF(Lists!$E$2:$E$133,'Quarterly Information'!$O953,Exchange_Value)+AB953*$R953*SUMIF(Lists!$E$2:$E$133,'Quarterly Information'!$Q953,Exchange_Value)+AB953*$T953*SUMIF(Lists!$E$2:$E$133,'Quarterly Information'!$S953,Exchange_Value))/1000,AB953*SUMIF(Lists!$E$2:$E$133,$I953,Exchange_Value)/1000),1)</f>
        <v>0</v>
      </c>
      <c r="CF953" s="218">
        <f>ROUND(IF($I953="Other HFC Blend",(AC953*$L953*SUMIF(Lists!$E$2:$E$133,'Quarterly Information'!$K953,Exchange_Value)+AC953*$N953*SUMIF(Lists!$E$2:$E$133,'Quarterly Information'!$M953,Exchange_Value)+AC953*$P953*SUMIF(Lists!$E$2:$E$133,'Quarterly Information'!$O953,Exchange_Value)+AC953*$R953*SUMIF(Lists!$E$2:$E$133,'Quarterly Information'!$Q953,Exchange_Value)+AC953*$T953*SUMIF(Lists!$E$2:$E$133,'Quarterly Information'!$S953,Exchange_Value))/1000,AC953*SUMIF(Lists!$E$2:$E$133,$I953,Exchange_Value)/1000),1)</f>
        <v>0</v>
      </c>
      <c r="CG953" s="218">
        <f>ROUND(IF($I953="Other HFC Blend",(AD953*$L953*SUMIF(Lists!$E$2:$E$133,'Quarterly Information'!$K953,Exchange_Value)+AD953*$N953*SUMIF(Lists!$E$2:$E$133,'Quarterly Information'!$M953,Exchange_Value)+AD953*$P953*SUMIF(Lists!$E$2:$E$133,'Quarterly Information'!$O953,Exchange_Value)+AD953*$R953*SUMIF(Lists!$E$2:$E$133,'Quarterly Information'!$Q953,Exchange_Value)+AD953*$T953*SUMIF(Lists!$E$2:$E$133,'Quarterly Information'!$S953,Exchange_Value))/1000,AD953*SUMIF(Lists!$E$2:$E$133,$I953,Exchange_Value)/1000),1)</f>
        <v>0</v>
      </c>
      <c r="CH953" s="218">
        <f>ROUND(IF($I953="Other HFC Blend",(AE953*$L953*SUMIF(Lists!$E$2:$E$133,'Quarterly Information'!$K953,Exchange_Value)+AE953*$N953*SUMIF(Lists!$E$2:$E$133,'Quarterly Information'!$M953,Exchange_Value)+AE953*$P953*SUMIF(Lists!$E$2:$E$133,'Quarterly Information'!$O953,Exchange_Value)+AE953*$R953*SUMIF(Lists!$E$2:$E$133,'Quarterly Information'!$Q953,Exchange_Value)+AE953*$T953*SUMIF(Lists!$E$2:$E$133,'Quarterly Information'!$S953,Exchange_Value))/1000,AE953*SUMIF(Lists!$E$2:$E$133,$I953,Exchange_Value)/1000),1)</f>
        <v>0</v>
      </c>
      <c r="CI953" s="218">
        <f>ROUND(IF($I953="Other HFC Blend",(AF953*$L953*SUMIF(Lists!$E$2:$E$133,'Quarterly Information'!$K953,Exchange_Value)+AF953*$N953*SUMIF(Lists!$E$2:$E$133,'Quarterly Information'!$M953,Exchange_Value)+AF953*$P953*SUMIF(Lists!$E$2:$E$133,'Quarterly Information'!$O953,Exchange_Value)+AF953*$R953*SUMIF(Lists!$E$2:$E$133,'Quarterly Information'!$Q953,Exchange_Value)+AF953*$T953*SUMIF(Lists!$E$2:$E$133,'Quarterly Information'!$S953,Exchange_Value))/1000,AF953*SUMIF(Lists!$E$2:$E$133,$I953,Exchange_Value)/1000),1)</f>
        <v>0</v>
      </c>
    </row>
    <row r="954" spans="1:87" ht="14" x14ac:dyDescent="0.25">
      <c r="A954" s="39">
        <v>912</v>
      </c>
      <c r="B954" s="90" t="str">
        <f t="shared" si="643"/>
        <v/>
      </c>
      <c r="C954" s="159"/>
      <c r="D954" s="91"/>
      <c r="E954" s="174"/>
      <c r="F954" s="92"/>
      <c r="G954" s="93"/>
      <c r="H954" s="94"/>
      <c r="I954" s="92"/>
      <c r="J954" s="200"/>
      <c r="K954" s="210"/>
      <c r="L954" s="95"/>
      <c r="M954" s="92"/>
      <c r="N954" s="95"/>
      <c r="O954" s="92"/>
      <c r="P954" s="95"/>
      <c r="Q954" s="128"/>
      <c r="R954" s="95"/>
      <c r="S954" s="128"/>
      <c r="T954" s="211"/>
      <c r="U954" s="203"/>
      <c r="V954" s="92"/>
      <c r="W954" s="96"/>
      <c r="X954" s="92"/>
      <c r="Y954" s="220"/>
      <c r="Z954" s="226"/>
      <c r="AA954" s="165"/>
      <c r="AB954" s="165"/>
      <c r="AC954" s="165"/>
      <c r="AD954" s="165"/>
      <c r="AE954" s="165"/>
      <c r="AF954" s="168"/>
      <c r="AG954"/>
      <c r="AH954" s="107">
        <f t="shared" si="602"/>
        <v>0</v>
      </c>
      <c r="AI954" s="107">
        <f t="shared" si="603"/>
        <v>0</v>
      </c>
      <c r="AJ954" s="107">
        <f t="shared" si="604"/>
        <v>0</v>
      </c>
      <c r="AK954" s="107">
        <f t="shared" si="605"/>
        <v>0</v>
      </c>
      <c r="AL954" s="107">
        <f t="shared" si="606"/>
        <v>0</v>
      </c>
      <c r="AM954" s="107">
        <f t="shared" si="644"/>
        <v>0</v>
      </c>
      <c r="AO954" s="161" t="e">
        <f t="shared" si="607"/>
        <v>#DIV/0!</v>
      </c>
      <c r="AP954" s="161" t="e">
        <f t="shared" si="608"/>
        <v>#DIV/0!</v>
      </c>
      <c r="AQ954" s="161" t="e">
        <f t="shared" si="609"/>
        <v>#DIV/0!</v>
      </c>
      <c r="AR954" s="161" t="e">
        <f t="shared" si="610"/>
        <v>#DIV/0!</v>
      </c>
      <c r="AS954" s="161" t="e">
        <f t="shared" si="611"/>
        <v>#DIV/0!</v>
      </c>
      <c r="AT954" s="107">
        <f t="shared" si="612"/>
        <v>0</v>
      </c>
      <c r="AU954" s="161" t="e">
        <f t="shared" si="613"/>
        <v>#DIV/0!</v>
      </c>
      <c r="AV954" s="161" t="e">
        <f t="shared" si="614"/>
        <v>#DIV/0!</v>
      </c>
      <c r="AW954" s="161" t="e">
        <f t="shared" si="615"/>
        <v>#DIV/0!</v>
      </c>
      <c r="AX954" s="161" t="e">
        <f t="shared" si="616"/>
        <v>#DIV/0!</v>
      </c>
      <c r="AY954" s="161" t="e">
        <f t="shared" si="617"/>
        <v>#DIV/0!</v>
      </c>
      <c r="AZ954" s="107">
        <f t="shared" si="618"/>
        <v>0</v>
      </c>
      <c r="BA954" s="161" t="e">
        <f t="shared" si="619"/>
        <v>#DIV/0!</v>
      </c>
      <c r="BB954" s="161" t="e">
        <f t="shared" si="620"/>
        <v>#DIV/0!</v>
      </c>
      <c r="BC954" s="161" t="e">
        <f t="shared" si="621"/>
        <v>#DIV/0!</v>
      </c>
      <c r="BD954" s="161" t="e">
        <f t="shared" si="622"/>
        <v>#DIV/0!</v>
      </c>
      <c r="BE954" s="161" t="e">
        <f t="shared" si="623"/>
        <v>#DIV/0!</v>
      </c>
      <c r="BF954" s="107">
        <f t="shared" si="624"/>
        <v>0</v>
      </c>
      <c r="BG954" s="161" t="e">
        <f t="shared" si="625"/>
        <v>#DIV/0!</v>
      </c>
      <c r="BH954" s="161" t="e">
        <f t="shared" si="626"/>
        <v>#DIV/0!</v>
      </c>
      <c r="BI954" s="161" t="e">
        <f t="shared" si="627"/>
        <v>#DIV/0!</v>
      </c>
      <c r="BJ954" s="161" t="e">
        <f t="shared" si="628"/>
        <v>#DIV/0!</v>
      </c>
      <c r="BK954" s="161" t="e">
        <f t="shared" si="629"/>
        <v>#DIV/0!</v>
      </c>
      <c r="BL954" s="107">
        <f t="shared" si="630"/>
        <v>0</v>
      </c>
      <c r="BM954" s="161" t="e">
        <f t="shared" si="631"/>
        <v>#DIV/0!</v>
      </c>
      <c r="BN954" s="161" t="e">
        <f t="shared" si="632"/>
        <v>#DIV/0!</v>
      </c>
      <c r="BO954" s="161" t="e">
        <f t="shared" si="633"/>
        <v>#DIV/0!</v>
      </c>
      <c r="BP954" s="161" t="e">
        <f t="shared" si="634"/>
        <v>#DIV/0!</v>
      </c>
      <c r="BQ954" s="161" t="e">
        <f t="shared" si="635"/>
        <v>#DIV/0!</v>
      </c>
      <c r="BR954" s="107">
        <f t="shared" si="636"/>
        <v>0</v>
      </c>
      <c r="BS954" s="161" t="e">
        <f t="shared" si="637"/>
        <v>#DIV/0!</v>
      </c>
      <c r="BT954" s="161" t="e">
        <f t="shared" si="638"/>
        <v>#DIV/0!</v>
      </c>
      <c r="BU954" s="161" t="e">
        <f t="shared" si="639"/>
        <v>#DIV/0!</v>
      </c>
      <c r="BV954" s="161" t="e">
        <f t="shared" si="640"/>
        <v>#DIV/0!</v>
      </c>
      <c r="BW954" s="161" t="e">
        <f t="shared" si="641"/>
        <v>#DIV/0!</v>
      </c>
      <c r="BX954" s="107">
        <f t="shared" si="642"/>
        <v>0</v>
      </c>
      <c r="BZ954" s="40" t="e">
        <f>VLOOKUP(I954,Lists!$D$2:$D$19,1,FALSE)</f>
        <v>#N/A</v>
      </c>
      <c r="CA954" s="40" t="e">
        <f>VLOOKUP($I954,Blends!$B$2:$B$115,1,FALSE)</f>
        <v>#N/A</v>
      </c>
      <c r="CC954" s="218">
        <f>ROUND(IF($I954="Other HFC Blend",(Z954*$L954*SUMIF(Lists!$E$2:$E$133,'Quarterly Information'!$K954,Exchange_Value)+Z954*$N954*SUMIF(Lists!$E$2:$E$133,'Quarterly Information'!$M954,Exchange_Value)+Z954*$P954*SUMIF(Lists!$E$2:$E$133,'Quarterly Information'!$O954,Exchange_Value)+Z954*$R954*SUMIF(Lists!$E$2:$E$133,'Quarterly Information'!$Q954,Exchange_Value)+Z954*$T954*SUMIF(Lists!$E$2:$E$133,'Quarterly Information'!$S954,Exchange_Value))/1000,Z954*SUMIF(Lists!$E$2:$E$133,$I954,Exchange_Value)/1000),1)</f>
        <v>0</v>
      </c>
      <c r="CD954" s="218">
        <f>ROUND(IF($I954="Other HFC Blend",(AA954*$L954*SUMIF(Lists!$E$2:$E$133,'Quarterly Information'!$K954,Exchange_Value)+AA954*$N954*SUMIF(Lists!$E$2:$E$133,'Quarterly Information'!$M954,Exchange_Value)+AA954*$P954*SUMIF(Lists!$E$2:$E$133,'Quarterly Information'!$O954,Exchange_Value)+AA954*$R954*SUMIF(Lists!$E$2:$E$133,'Quarterly Information'!$Q954,Exchange_Value)+AA954*$T954*SUMIF(Lists!$E$2:$E$133,'Quarterly Information'!$S954,Exchange_Value))/1000,AA954*SUMIF(Lists!$E$2:$E$133,$I954,Exchange_Value)/1000),1)</f>
        <v>0</v>
      </c>
      <c r="CE954" s="218">
        <f>ROUND(IF($I954="Other HFC Blend",(AB954*$L954*SUMIF(Lists!$E$2:$E$133,'Quarterly Information'!$K954,Exchange_Value)+AB954*$N954*SUMIF(Lists!$E$2:$E$133,'Quarterly Information'!$M954,Exchange_Value)+AB954*$P954*SUMIF(Lists!$E$2:$E$133,'Quarterly Information'!$O954,Exchange_Value)+AB954*$R954*SUMIF(Lists!$E$2:$E$133,'Quarterly Information'!$Q954,Exchange_Value)+AB954*$T954*SUMIF(Lists!$E$2:$E$133,'Quarterly Information'!$S954,Exchange_Value))/1000,AB954*SUMIF(Lists!$E$2:$E$133,$I954,Exchange_Value)/1000),1)</f>
        <v>0</v>
      </c>
      <c r="CF954" s="218">
        <f>ROUND(IF($I954="Other HFC Blend",(AC954*$L954*SUMIF(Lists!$E$2:$E$133,'Quarterly Information'!$K954,Exchange_Value)+AC954*$N954*SUMIF(Lists!$E$2:$E$133,'Quarterly Information'!$M954,Exchange_Value)+AC954*$P954*SUMIF(Lists!$E$2:$E$133,'Quarterly Information'!$O954,Exchange_Value)+AC954*$R954*SUMIF(Lists!$E$2:$E$133,'Quarterly Information'!$Q954,Exchange_Value)+AC954*$T954*SUMIF(Lists!$E$2:$E$133,'Quarterly Information'!$S954,Exchange_Value))/1000,AC954*SUMIF(Lists!$E$2:$E$133,$I954,Exchange_Value)/1000),1)</f>
        <v>0</v>
      </c>
      <c r="CG954" s="218">
        <f>ROUND(IF($I954="Other HFC Blend",(AD954*$L954*SUMIF(Lists!$E$2:$E$133,'Quarterly Information'!$K954,Exchange_Value)+AD954*$N954*SUMIF(Lists!$E$2:$E$133,'Quarterly Information'!$M954,Exchange_Value)+AD954*$P954*SUMIF(Lists!$E$2:$E$133,'Quarterly Information'!$O954,Exchange_Value)+AD954*$R954*SUMIF(Lists!$E$2:$E$133,'Quarterly Information'!$Q954,Exchange_Value)+AD954*$T954*SUMIF(Lists!$E$2:$E$133,'Quarterly Information'!$S954,Exchange_Value))/1000,AD954*SUMIF(Lists!$E$2:$E$133,$I954,Exchange_Value)/1000),1)</f>
        <v>0</v>
      </c>
      <c r="CH954" s="218">
        <f>ROUND(IF($I954="Other HFC Blend",(AE954*$L954*SUMIF(Lists!$E$2:$E$133,'Quarterly Information'!$K954,Exchange_Value)+AE954*$N954*SUMIF(Lists!$E$2:$E$133,'Quarterly Information'!$M954,Exchange_Value)+AE954*$P954*SUMIF(Lists!$E$2:$E$133,'Quarterly Information'!$O954,Exchange_Value)+AE954*$R954*SUMIF(Lists!$E$2:$E$133,'Quarterly Information'!$Q954,Exchange_Value)+AE954*$T954*SUMIF(Lists!$E$2:$E$133,'Quarterly Information'!$S954,Exchange_Value))/1000,AE954*SUMIF(Lists!$E$2:$E$133,$I954,Exchange_Value)/1000),1)</f>
        <v>0</v>
      </c>
      <c r="CI954" s="218">
        <f>ROUND(IF($I954="Other HFC Blend",(AF954*$L954*SUMIF(Lists!$E$2:$E$133,'Quarterly Information'!$K954,Exchange_Value)+AF954*$N954*SUMIF(Lists!$E$2:$E$133,'Quarterly Information'!$M954,Exchange_Value)+AF954*$P954*SUMIF(Lists!$E$2:$E$133,'Quarterly Information'!$O954,Exchange_Value)+AF954*$R954*SUMIF(Lists!$E$2:$E$133,'Quarterly Information'!$Q954,Exchange_Value)+AF954*$T954*SUMIF(Lists!$E$2:$E$133,'Quarterly Information'!$S954,Exchange_Value))/1000,AF954*SUMIF(Lists!$E$2:$E$133,$I954,Exchange_Value)/1000),1)</f>
        <v>0</v>
      </c>
    </row>
    <row r="955" spans="1:87" ht="14" x14ac:dyDescent="0.25">
      <c r="A955" s="39">
        <v>913</v>
      </c>
      <c r="B955" s="90" t="str">
        <f t="shared" si="643"/>
        <v/>
      </c>
      <c r="C955" s="159"/>
      <c r="D955" s="91"/>
      <c r="E955" s="174"/>
      <c r="F955" s="92"/>
      <c r="G955" s="93"/>
      <c r="H955" s="94"/>
      <c r="I955" s="92"/>
      <c r="J955" s="200"/>
      <c r="K955" s="210"/>
      <c r="L955" s="95"/>
      <c r="M955" s="92"/>
      <c r="N955" s="95"/>
      <c r="O955" s="92"/>
      <c r="P955" s="95"/>
      <c r="Q955" s="128"/>
      <c r="R955" s="95"/>
      <c r="S955" s="128"/>
      <c r="T955" s="211"/>
      <c r="U955" s="203"/>
      <c r="V955" s="92"/>
      <c r="W955" s="96"/>
      <c r="X955" s="92"/>
      <c r="Y955" s="220"/>
      <c r="Z955" s="226"/>
      <c r="AA955" s="165"/>
      <c r="AB955" s="165"/>
      <c r="AC955" s="165"/>
      <c r="AD955" s="165"/>
      <c r="AE955" s="165"/>
      <c r="AF955" s="168"/>
      <c r="AG955"/>
      <c r="AH955" s="107">
        <f t="shared" ref="AH955:AH1018" si="645">L955*J955</f>
        <v>0</v>
      </c>
      <c r="AI955" s="107">
        <f t="shared" ref="AI955:AI1018" si="646">N955*J955</f>
        <v>0</v>
      </c>
      <c r="AJ955" s="107">
        <f t="shared" ref="AJ955:AJ1018" si="647">P955*J955</f>
        <v>0</v>
      </c>
      <c r="AK955" s="107">
        <f t="shared" ref="AK955:AK1018" si="648">R955*J955</f>
        <v>0</v>
      </c>
      <c r="AL955" s="107">
        <f t="shared" ref="AL955:AL1018" si="649">T955*J955</f>
        <v>0</v>
      </c>
      <c r="AM955" s="107">
        <f t="shared" si="644"/>
        <v>0</v>
      </c>
      <c r="AO955" s="161" t="e">
        <f t="shared" ref="AO955:AO1018" si="650">(J955*L955)*(Z955/J955)</f>
        <v>#DIV/0!</v>
      </c>
      <c r="AP955" s="161" t="e">
        <f t="shared" ref="AP955:AP1018" si="651">(J955*N955)*(Z955/J955)</f>
        <v>#DIV/0!</v>
      </c>
      <c r="AQ955" s="161" t="e">
        <f t="shared" ref="AQ955:AQ1018" si="652">(J955*P955)*(Z955/J955)</f>
        <v>#DIV/0!</v>
      </c>
      <c r="AR955" s="161" t="e">
        <f t="shared" ref="AR955:AR1018" si="653">(J955*R955)*(Z955/J955)</f>
        <v>#DIV/0!</v>
      </c>
      <c r="AS955" s="161" t="e">
        <f t="shared" ref="AS955:AS1018" si="654">(J955*T955)*(Z955/J955)</f>
        <v>#DIV/0!</v>
      </c>
      <c r="AT955" s="107">
        <f t="shared" ref="AT955:AT1018" si="655">IF(F955="No",Z955,0)</f>
        <v>0</v>
      </c>
      <c r="AU955" s="161" t="e">
        <f t="shared" ref="AU955:AU1018" si="656">(J955*L955)*(AA955/J955)</f>
        <v>#DIV/0!</v>
      </c>
      <c r="AV955" s="161" t="e">
        <f t="shared" ref="AV955:AV1018" si="657">(J955*N955)*(AA955/J955)</f>
        <v>#DIV/0!</v>
      </c>
      <c r="AW955" s="161" t="e">
        <f t="shared" ref="AW955:AW1018" si="658">(J955*P955)*(AA955/J955)</f>
        <v>#DIV/0!</v>
      </c>
      <c r="AX955" s="161" t="e">
        <f t="shared" ref="AX955:AX1018" si="659">(J955*R955)*(AA955/J955)</f>
        <v>#DIV/0!</v>
      </c>
      <c r="AY955" s="161" t="e">
        <f t="shared" ref="AY955:AY1018" si="660">(J955*T955)*(AA955/J955)</f>
        <v>#DIV/0!</v>
      </c>
      <c r="AZ955" s="107">
        <f t="shared" ref="AZ955:AZ1018" si="661">IF(F955="No",AA955,0)</f>
        <v>0</v>
      </c>
      <c r="BA955" s="161" t="e">
        <f t="shared" ref="BA955:BA1018" si="662">(J955*L955)*(AB955/J955)</f>
        <v>#DIV/0!</v>
      </c>
      <c r="BB955" s="161" t="e">
        <f t="shared" ref="BB955:BB1018" si="663">(J955*N955)*(AB955/J955)</f>
        <v>#DIV/0!</v>
      </c>
      <c r="BC955" s="161" t="e">
        <f t="shared" ref="BC955:BC1018" si="664">(J955*P955)*(AB955/J955)</f>
        <v>#DIV/0!</v>
      </c>
      <c r="BD955" s="161" t="e">
        <f t="shared" ref="BD955:BD1018" si="665">(J955*R955)*(AB955/J955)</f>
        <v>#DIV/0!</v>
      </c>
      <c r="BE955" s="161" t="e">
        <f t="shared" ref="BE955:BE1018" si="666">(J955*T955)*(AB955/J955)</f>
        <v>#DIV/0!</v>
      </c>
      <c r="BF955" s="107">
        <f t="shared" ref="BF955:BF1018" si="667">IF(F955="No",AB955,0)</f>
        <v>0</v>
      </c>
      <c r="BG955" s="161" t="e">
        <f t="shared" ref="BG955:BG1018" si="668">(J955*L955)*(AC955/J955)</f>
        <v>#DIV/0!</v>
      </c>
      <c r="BH955" s="161" t="e">
        <f t="shared" ref="BH955:BH1018" si="669">(J955*N955)*(AC955/J955)</f>
        <v>#DIV/0!</v>
      </c>
      <c r="BI955" s="161" t="e">
        <f t="shared" ref="BI955:BI1018" si="670">(J955*P955)*(AC955/J955)</f>
        <v>#DIV/0!</v>
      </c>
      <c r="BJ955" s="161" t="e">
        <f t="shared" ref="BJ955:BJ1018" si="671">(J955*R955)*(AC955/J955)</f>
        <v>#DIV/0!</v>
      </c>
      <c r="BK955" s="161" t="e">
        <f t="shared" ref="BK955:BK1018" si="672">(J955*T955)*(AC955/J955)</f>
        <v>#DIV/0!</v>
      </c>
      <c r="BL955" s="107">
        <f t="shared" ref="BL955:BL1018" si="673">IF(F955="No",AC955,0)</f>
        <v>0</v>
      </c>
      <c r="BM955" s="161" t="e">
        <f t="shared" ref="BM955:BM1018" si="674">(J955*L955)*(AD955/J955)</f>
        <v>#DIV/0!</v>
      </c>
      <c r="BN955" s="161" t="e">
        <f t="shared" ref="BN955:BN1018" si="675">(J955*N955)*(AD955/J955)</f>
        <v>#DIV/0!</v>
      </c>
      <c r="BO955" s="161" t="e">
        <f t="shared" ref="BO955:BO1018" si="676">(J955*P955)*(AD955/J955)</f>
        <v>#DIV/0!</v>
      </c>
      <c r="BP955" s="161" t="e">
        <f t="shared" ref="BP955:BP1018" si="677">(J955*R955)*(AD955/J955)</f>
        <v>#DIV/0!</v>
      </c>
      <c r="BQ955" s="161" t="e">
        <f t="shared" ref="BQ955:BQ1018" si="678">(J955*T955)*(AD955/J955)</f>
        <v>#DIV/0!</v>
      </c>
      <c r="BR955" s="107">
        <f t="shared" ref="BR955:BR1018" si="679">IF(F955="No",AD955,0)</f>
        <v>0</v>
      </c>
      <c r="BS955" s="161" t="e">
        <f t="shared" ref="BS955:BS1018" si="680">(J955*L955)*(AE955/J955)</f>
        <v>#DIV/0!</v>
      </c>
      <c r="BT955" s="161" t="e">
        <f t="shared" ref="BT955:BT1018" si="681">(J955*N955)*(AE955/J955)</f>
        <v>#DIV/0!</v>
      </c>
      <c r="BU955" s="161" t="e">
        <f t="shared" ref="BU955:BU1018" si="682">(J955*P955)*(AE955/J955)</f>
        <v>#DIV/0!</v>
      </c>
      <c r="BV955" s="161" t="e">
        <f t="shared" ref="BV955:BV1018" si="683">(J955*R955)*(AE955/J955)</f>
        <v>#DIV/0!</v>
      </c>
      <c r="BW955" s="161" t="e">
        <f t="shared" ref="BW955:BW1018" si="684">(J955*T955)*(AE955/J955)</f>
        <v>#DIV/0!</v>
      </c>
      <c r="BX955" s="107">
        <f t="shared" ref="BX955:BX1018" si="685">IF(F955="No",AE955,0)</f>
        <v>0</v>
      </c>
      <c r="BZ955" s="40" t="e">
        <f>VLOOKUP(I955,Lists!$D$2:$D$19,1,FALSE)</f>
        <v>#N/A</v>
      </c>
      <c r="CA955" s="40" t="e">
        <f>VLOOKUP($I955,Blends!$B$2:$B$115,1,FALSE)</f>
        <v>#N/A</v>
      </c>
      <c r="CC955" s="218">
        <f>ROUND(IF($I955="Other HFC Blend",(Z955*$L955*SUMIF(Lists!$E$2:$E$133,'Quarterly Information'!$K955,Exchange_Value)+Z955*$N955*SUMIF(Lists!$E$2:$E$133,'Quarterly Information'!$M955,Exchange_Value)+Z955*$P955*SUMIF(Lists!$E$2:$E$133,'Quarterly Information'!$O955,Exchange_Value)+Z955*$R955*SUMIF(Lists!$E$2:$E$133,'Quarterly Information'!$Q955,Exchange_Value)+Z955*$T955*SUMIF(Lists!$E$2:$E$133,'Quarterly Information'!$S955,Exchange_Value))/1000,Z955*SUMIF(Lists!$E$2:$E$133,$I955,Exchange_Value)/1000),1)</f>
        <v>0</v>
      </c>
      <c r="CD955" s="218">
        <f>ROUND(IF($I955="Other HFC Blend",(AA955*$L955*SUMIF(Lists!$E$2:$E$133,'Quarterly Information'!$K955,Exchange_Value)+AA955*$N955*SUMIF(Lists!$E$2:$E$133,'Quarterly Information'!$M955,Exchange_Value)+AA955*$P955*SUMIF(Lists!$E$2:$E$133,'Quarterly Information'!$O955,Exchange_Value)+AA955*$R955*SUMIF(Lists!$E$2:$E$133,'Quarterly Information'!$Q955,Exchange_Value)+AA955*$T955*SUMIF(Lists!$E$2:$E$133,'Quarterly Information'!$S955,Exchange_Value))/1000,AA955*SUMIF(Lists!$E$2:$E$133,$I955,Exchange_Value)/1000),1)</f>
        <v>0</v>
      </c>
      <c r="CE955" s="218">
        <f>ROUND(IF($I955="Other HFC Blend",(AB955*$L955*SUMIF(Lists!$E$2:$E$133,'Quarterly Information'!$K955,Exchange_Value)+AB955*$N955*SUMIF(Lists!$E$2:$E$133,'Quarterly Information'!$M955,Exchange_Value)+AB955*$P955*SUMIF(Lists!$E$2:$E$133,'Quarterly Information'!$O955,Exchange_Value)+AB955*$R955*SUMIF(Lists!$E$2:$E$133,'Quarterly Information'!$Q955,Exchange_Value)+AB955*$T955*SUMIF(Lists!$E$2:$E$133,'Quarterly Information'!$S955,Exchange_Value))/1000,AB955*SUMIF(Lists!$E$2:$E$133,$I955,Exchange_Value)/1000),1)</f>
        <v>0</v>
      </c>
      <c r="CF955" s="218">
        <f>ROUND(IF($I955="Other HFC Blend",(AC955*$L955*SUMIF(Lists!$E$2:$E$133,'Quarterly Information'!$K955,Exchange_Value)+AC955*$N955*SUMIF(Lists!$E$2:$E$133,'Quarterly Information'!$M955,Exchange_Value)+AC955*$P955*SUMIF(Lists!$E$2:$E$133,'Quarterly Information'!$O955,Exchange_Value)+AC955*$R955*SUMIF(Lists!$E$2:$E$133,'Quarterly Information'!$Q955,Exchange_Value)+AC955*$T955*SUMIF(Lists!$E$2:$E$133,'Quarterly Information'!$S955,Exchange_Value))/1000,AC955*SUMIF(Lists!$E$2:$E$133,$I955,Exchange_Value)/1000),1)</f>
        <v>0</v>
      </c>
      <c r="CG955" s="218">
        <f>ROUND(IF($I955="Other HFC Blend",(AD955*$L955*SUMIF(Lists!$E$2:$E$133,'Quarterly Information'!$K955,Exchange_Value)+AD955*$N955*SUMIF(Lists!$E$2:$E$133,'Quarterly Information'!$M955,Exchange_Value)+AD955*$P955*SUMIF(Lists!$E$2:$E$133,'Quarterly Information'!$O955,Exchange_Value)+AD955*$R955*SUMIF(Lists!$E$2:$E$133,'Quarterly Information'!$Q955,Exchange_Value)+AD955*$T955*SUMIF(Lists!$E$2:$E$133,'Quarterly Information'!$S955,Exchange_Value))/1000,AD955*SUMIF(Lists!$E$2:$E$133,$I955,Exchange_Value)/1000),1)</f>
        <v>0</v>
      </c>
      <c r="CH955" s="218">
        <f>ROUND(IF($I955="Other HFC Blend",(AE955*$L955*SUMIF(Lists!$E$2:$E$133,'Quarterly Information'!$K955,Exchange_Value)+AE955*$N955*SUMIF(Lists!$E$2:$E$133,'Quarterly Information'!$M955,Exchange_Value)+AE955*$P955*SUMIF(Lists!$E$2:$E$133,'Quarterly Information'!$O955,Exchange_Value)+AE955*$R955*SUMIF(Lists!$E$2:$E$133,'Quarterly Information'!$Q955,Exchange_Value)+AE955*$T955*SUMIF(Lists!$E$2:$E$133,'Quarterly Information'!$S955,Exchange_Value))/1000,AE955*SUMIF(Lists!$E$2:$E$133,$I955,Exchange_Value)/1000),1)</f>
        <v>0</v>
      </c>
      <c r="CI955" s="218">
        <f>ROUND(IF($I955="Other HFC Blend",(AF955*$L955*SUMIF(Lists!$E$2:$E$133,'Quarterly Information'!$K955,Exchange_Value)+AF955*$N955*SUMIF(Lists!$E$2:$E$133,'Quarterly Information'!$M955,Exchange_Value)+AF955*$P955*SUMIF(Lists!$E$2:$E$133,'Quarterly Information'!$O955,Exchange_Value)+AF955*$R955*SUMIF(Lists!$E$2:$E$133,'Quarterly Information'!$Q955,Exchange_Value)+AF955*$T955*SUMIF(Lists!$E$2:$E$133,'Quarterly Information'!$S955,Exchange_Value))/1000,AF955*SUMIF(Lists!$E$2:$E$133,$I955,Exchange_Value)/1000),1)</f>
        <v>0</v>
      </c>
    </row>
    <row r="956" spans="1:87" ht="14" x14ac:dyDescent="0.25">
      <c r="A956" s="39">
        <v>914</v>
      </c>
      <c r="B956" s="90" t="str">
        <f t="shared" si="643"/>
        <v/>
      </c>
      <c r="C956" s="159"/>
      <c r="D956" s="91"/>
      <c r="E956" s="174"/>
      <c r="F956" s="92"/>
      <c r="G956" s="93"/>
      <c r="H956" s="94"/>
      <c r="I956" s="92"/>
      <c r="J956" s="200"/>
      <c r="K956" s="210"/>
      <c r="L956" s="95"/>
      <c r="M956" s="92"/>
      <c r="N956" s="95"/>
      <c r="O956" s="92"/>
      <c r="P956" s="95"/>
      <c r="Q956" s="128"/>
      <c r="R956" s="95"/>
      <c r="S956" s="128"/>
      <c r="T956" s="211"/>
      <c r="U956" s="203"/>
      <c r="V956" s="92"/>
      <c r="W956" s="96"/>
      <c r="X956" s="92"/>
      <c r="Y956" s="220"/>
      <c r="Z956" s="226"/>
      <c r="AA956" s="165"/>
      <c r="AB956" s="165"/>
      <c r="AC956" s="165"/>
      <c r="AD956" s="165"/>
      <c r="AE956" s="165"/>
      <c r="AF956" s="168"/>
      <c r="AG956"/>
      <c r="AH956" s="107">
        <f t="shared" si="645"/>
        <v>0</v>
      </c>
      <c r="AI956" s="107">
        <f t="shared" si="646"/>
        <v>0</v>
      </c>
      <c r="AJ956" s="107">
        <f t="shared" si="647"/>
        <v>0</v>
      </c>
      <c r="AK956" s="107">
        <f t="shared" si="648"/>
        <v>0</v>
      </c>
      <c r="AL956" s="107">
        <f t="shared" si="649"/>
        <v>0</v>
      </c>
      <c r="AM956" s="107">
        <f t="shared" si="644"/>
        <v>0</v>
      </c>
      <c r="AO956" s="161" t="e">
        <f t="shared" si="650"/>
        <v>#DIV/0!</v>
      </c>
      <c r="AP956" s="161" t="e">
        <f t="shared" si="651"/>
        <v>#DIV/0!</v>
      </c>
      <c r="AQ956" s="161" t="e">
        <f t="shared" si="652"/>
        <v>#DIV/0!</v>
      </c>
      <c r="AR956" s="161" t="e">
        <f t="shared" si="653"/>
        <v>#DIV/0!</v>
      </c>
      <c r="AS956" s="161" t="e">
        <f t="shared" si="654"/>
        <v>#DIV/0!</v>
      </c>
      <c r="AT956" s="107">
        <f t="shared" si="655"/>
        <v>0</v>
      </c>
      <c r="AU956" s="161" t="e">
        <f t="shared" si="656"/>
        <v>#DIV/0!</v>
      </c>
      <c r="AV956" s="161" t="e">
        <f t="shared" si="657"/>
        <v>#DIV/0!</v>
      </c>
      <c r="AW956" s="161" t="e">
        <f t="shared" si="658"/>
        <v>#DIV/0!</v>
      </c>
      <c r="AX956" s="161" t="e">
        <f t="shared" si="659"/>
        <v>#DIV/0!</v>
      </c>
      <c r="AY956" s="161" t="e">
        <f t="shared" si="660"/>
        <v>#DIV/0!</v>
      </c>
      <c r="AZ956" s="107">
        <f t="shared" si="661"/>
        <v>0</v>
      </c>
      <c r="BA956" s="161" t="e">
        <f t="shared" si="662"/>
        <v>#DIV/0!</v>
      </c>
      <c r="BB956" s="161" t="e">
        <f t="shared" si="663"/>
        <v>#DIV/0!</v>
      </c>
      <c r="BC956" s="161" t="e">
        <f t="shared" si="664"/>
        <v>#DIV/0!</v>
      </c>
      <c r="BD956" s="161" t="e">
        <f t="shared" si="665"/>
        <v>#DIV/0!</v>
      </c>
      <c r="BE956" s="161" t="e">
        <f t="shared" si="666"/>
        <v>#DIV/0!</v>
      </c>
      <c r="BF956" s="107">
        <f t="shared" si="667"/>
        <v>0</v>
      </c>
      <c r="BG956" s="161" t="e">
        <f t="shared" si="668"/>
        <v>#DIV/0!</v>
      </c>
      <c r="BH956" s="161" t="e">
        <f t="shared" si="669"/>
        <v>#DIV/0!</v>
      </c>
      <c r="BI956" s="161" t="e">
        <f t="shared" si="670"/>
        <v>#DIV/0!</v>
      </c>
      <c r="BJ956" s="161" t="e">
        <f t="shared" si="671"/>
        <v>#DIV/0!</v>
      </c>
      <c r="BK956" s="161" t="e">
        <f t="shared" si="672"/>
        <v>#DIV/0!</v>
      </c>
      <c r="BL956" s="107">
        <f t="shared" si="673"/>
        <v>0</v>
      </c>
      <c r="BM956" s="161" t="e">
        <f t="shared" si="674"/>
        <v>#DIV/0!</v>
      </c>
      <c r="BN956" s="161" t="e">
        <f t="shared" si="675"/>
        <v>#DIV/0!</v>
      </c>
      <c r="BO956" s="161" t="e">
        <f t="shared" si="676"/>
        <v>#DIV/0!</v>
      </c>
      <c r="BP956" s="161" t="e">
        <f t="shared" si="677"/>
        <v>#DIV/0!</v>
      </c>
      <c r="BQ956" s="161" t="e">
        <f t="shared" si="678"/>
        <v>#DIV/0!</v>
      </c>
      <c r="BR956" s="107">
        <f t="shared" si="679"/>
        <v>0</v>
      </c>
      <c r="BS956" s="161" t="e">
        <f t="shared" si="680"/>
        <v>#DIV/0!</v>
      </c>
      <c r="BT956" s="161" t="e">
        <f t="shared" si="681"/>
        <v>#DIV/0!</v>
      </c>
      <c r="BU956" s="161" t="e">
        <f t="shared" si="682"/>
        <v>#DIV/0!</v>
      </c>
      <c r="BV956" s="161" t="e">
        <f t="shared" si="683"/>
        <v>#DIV/0!</v>
      </c>
      <c r="BW956" s="161" t="e">
        <f t="shared" si="684"/>
        <v>#DIV/0!</v>
      </c>
      <c r="BX956" s="107">
        <f t="shared" si="685"/>
        <v>0</v>
      </c>
      <c r="BZ956" s="40" t="e">
        <f>VLOOKUP(I956,Lists!$D$2:$D$19,1,FALSE)</f>
        <v>#N/A</v>
      </c>
      <c r="CA956" s="40" t="e">
        <f>VLOOKUP($I956,Blends!$B$2:$B$115,1,FALSE)</f>
        <v>#N/A</v>
      </c>
      <c r="CC956" s="218">
        <f>ROUND(IF($I956="Other HFC Blend",(Z956*$L956*SUMIF(Lists!$E$2:$E$133,'Quarterly Information'!$K956,Exchange_Value)+Z956*$N956*SUMIF(Lists!$E$2:$E$133,'Quarterly Information'!$M956,Exchange_Value)+Z956*$P956*SUMIF(Lists!$E$2:$E$133,'Quarterly Information'!$O956,Exchange_Value)+Z956*$R956*SUMIF(Lists!$E$2:$E$133,'Quarterly Information'!$Q956,Exchange_Value)+Z956*$T956*SUMIF(Lists!$E$2:$E$133,'Quarterly Information'!$S956,Exchange_Value))/1000,Z956*SUMIF(Lists!$E$2:$E$133,$I956,Exchange_Value)/1000),1)</f>
        <v>0</v>
      </c>
      <c r="CD956" s="218">
        <f>ROUND(IF($I956="Other HFC Blend",(AA956*$L956*SUMIF(Lists!$E$2:$E$133,'Quarterly Information'!$K956,Exchange_Value)+AA956*$N956*SUMIF(Lists!$E$2:$E$133,'Quarterly Information'!$M956,Exchange_Value)+AA956*$P956*SUMIF(Lists!$E$2:$E$133,'Quarterly Information'!$O956,Exchange_Value)+AA956*$R956*SUMIF(Lists!$E$2:$E$133,'Quarterly Information'!$Q956,Exchange_Value)+AA956*$T956*SUMIF(Lists!$E$2:$E$133,'Quarterly Information'!$S956,Exchange_Value))/1000,AA956*SUMIF(Lists!$E$2:$E$133,$I956,Exchange_Value)/1000),1)</f>
        <v>0</v>
      </c>
      <c r="CE956" s="218">
        <f>ROUND(IF($I956="Other HFC Blend",(AB956*$L956*SUMIF(Lists!$E$2:$E$133,'Quarterly Information'!$K956,Exchange_Value)+AB956*$N956*SUMIF(Lists!$E$2:$E$133,'Quarterly Information'!$M956,Exchange_Value)+AB956*$P956*SUMIF(Lists!$E$2:$E$133,'Quarterly Information'!$O956,Exchange_Value)+AB956*$R956*SUMIF(Lists!$E$2:$E$133,'Quarterly Information'!$Q956,Exchange_Value)+AB956*$T956*SUMIF(Lists!$E$2:$E$133,'Quarterly Information'!$S956,Exchange_Value))/1000,AB956*SUMIF(Lists!$E$2:$E$133,$I956,Exchange_Value)/1000),1)</f>
        <v>0</v>
      </c>
      <c r="CF956" s="218">
        <f>ROUND(IF($I956="Other HFC Blend",(AC956*$L956*SUMIF(Lists!$E$2:$E$133,'Quarterly Information'!$K956,Exchange_Value)+AC956*$N956*SUMIF(Lists!$E$2:$E$133,'Quarterly Information'!$M956,Exchange_Value)+AC956*$P956*SUMIF(Lists!$E$2:$E$133,'Quarterly Information'!$O956,Exchange_Value)+AC956*$R956*SUMIF(Lists!$E$2:$E$133,'Quarterly Information'!$Q956,Exchange_Value)+AC956*$T956*SUMIF(Lists!$E$2:$E$133,'Quarterly Information'!$S956,Exchange_Value))/1000,AC956*SUMIF(Lists!$E$2:$E$133,$I956,Exchange_Value)/1000),1)</f>
        <v>0</v>
      </c>
      <c r="CG956" s="218">
        <f>ROUND(IF($I956="Other HFC Blend",(AD956*$L956*SUMIF(Lists!$E$2:$E$133,'Quarterly Information'!$K956,Exchange_Value)+AD956*$N956*SUMIF(Lists!$E$2:$E$133,'Quarterly Information'!$M956,Exchange_Value)+AD956*$P956*SUMIF(Lists!$E$2:$E$133,'Quarterly Information'!$O956,Exchange_Value)+AD956*$R956*SUMIF(Lists!$E$2:$E$133,'Quarterly Information'!$Q956,Exchange_Value)+AD956*$T956*SUMIF(Lists!$E$2:$E$133,'Quarterly Information'!$S956,Exchange_Value))/1000,AD956*SUMIF(Lists!$E$2:$E$133,$I956,Exchange_Value)/1000),1)</f>
        <v>0</v>
      </c>
      <c r="CH956" s="218">
        <f>ROUND(IF($I956="Other HFC Blend",(AE956*$L956*SUMIF(Lists!$E$2:$E$133,'Quarterly Information'!$K956,Exchange_Value)+AE956*$N956*SUMIF(Lists!$E$2:$E$133,'Quarterly Information'!$M956,Exchange_Value)+AE956*$P956*SUMIF(Lists!$E$2:$E$133,'Quarterly Information'!$O956,Exchange_Value)+AE956*$R956*SUMIF(Lists!$E$2:$E$133,'Quarterly Information'!$Q956,Exchange_Value)+AE956*$T956*SUMIF(Lists!$E$2:$E$133,'Quarterly Information'!$S956,Exchange_Value))/1000,AE956*SUMIF(Lists!$E$2:$E$133,$I956,Exchange_Value)/1000),1)</f>
        <v>0</v>
      </c>
      <c r="CI956" s="218">
        <f>ROUND(IF($I956="Other HFC Blend",(AF956*$L956*SUMIF(Lists!$E$2:$E$133,'Quarterly Information'!$K956,Exchange_Value)+AF956*$N956*SUMIF(Lists!$E$2:$E$133,'Quarterly Information'!$M956,Exchange_Value)+AF956*$P956*SUMIF(Lists!$E$2:$E$133,'Quarterly Information'!$O956,Exchange_Value)+AF956*$R956*SUMIF(Lists!$E$2:$E$133,'Quarterly Information'!$Q956,Exchange_Value)+AF956*$T956*SUMIF(Lists!$E$2:$E$133,'Quarterly Information'!$S956,Exchange_Value))/1000,AF956*SUMIF(Lists!$E$2:$E$133,$I956,Exchange_Value)/1000),1)</f>
        <v>0</v>
      </c>
    </row>
    <row r="957" spans="1:87" ht="14" x14ac:dyDescent="0.25">
      <c r="A957" s="39">
        <v>915</v>
      </c>
      <c r="B957" s="90" t="str">
        <f t="shared" si="643"/>
        <v/>
      </c>
      <c r="C957" s="159"/>
      <c r="D957" s="91"/>
      <c r="E957" s="174"/>
      <c r="F957" s="92"/>
      <c r="G957" s="93"/>
      <c r="H957" s="94"/>
      <c r="I957" s="92"/>
      <c r="J957" s="200"/>
      <c r="K957" s="210"/>
      <c r="L957" s="95"/>
      <c r="M957" s="92"/>
      <c r="N957" s="95"/>
      <c r="O957" s="92"/>
      <c r="P957" s="95"/>
      <c r="Q957" s="128"/>
      <c r="R957" s="95"/>
      <c r="S957" s="128"/>
      <c r="T957" s="211"/>
      <c r="U957" s="203"/>
      <c r="V957" s="92"/>
      <c r="W957" s="96"/>
      <c r="X957" s="92"/>
      <c r="Y957" s="220"/>
      <c r="Z957" s="226"/>
      <c r="AA957" s="165"/>
      <c r="AB957" s="165"/>
      <c r="AC957" s="165"/>
      <c r="AD957" s="165"/>
      <c r="AE957" s="165"/>
      <c r="AF957" s="168"/>
      <c r="AG957"/>
      <c r="AH957" s="107">
        <f t="shared" si="645"/>
        <v>0</v>
      </c>
      <c r="AI957" s="107">
        <f t="shared" si="646"/>
        <v>0</v>
      </c>
      <c r="AJ957" s="107">
        <f t="shared" si="647"/>
        <v>0</v>
      </c>
      <c r="AK957" s="107">
        <f t="shared" si="648"/>
        <v>0</v>
      </c>
      <c r="AL957" s="107">
        <f t="shared" si="649"/>
        <v>0</v>
      </c>
      <c r="AM957" s="107">
        <f t="shared" si="644"/>
        <v>0</v>
      </c>
      <c r="AO957" s="161" t="e">
        <f t="shared" si="650"/>
        <v>#DIV/0!</v>
      </c>
      <c r="AP957" s="161" t="e">
        <f t="shared" si="651"/>
        <v>#DIV/0!</v>
      </c>
      <c r="AQ957" s="161" t="e">
        <f t="shared" si="652"/>
        <v>#DIV/0!</v>
      </c>
      <c r="AR957" s="161" t="e">
        <f t="shared" si="653"/>
        <v>#DIV/0!</v>
      </c>
      <c r="AS957" s="161" t="e">
        <f t="shared" si="654"/>
        <v>#DIV/0!</v>
      </c>
      <c r="AT957" s="107">
        <f t="shared" si="655"/>
        <v>0</v>
      </c>
      <c r="AU957" s="161" t="e">
        <f t="shared" si="656"/>
        <v>#DIV/0!</v>
      </c>
      <c r="AV957" s="161" t="e">
        <f t="shared" si="657"/>
        <v>#DIV/0!</v>
      </c>
      <c r="AW957" s="161" t="e">
        <f t="shared" si="658"/>
        <v>#DIV/0!</v>
      </c>
      <c r="AX957" s="161" t="e">
        <f t="shared" si="659"/>
        <v>#DIV/0!</v>
      </c>
      <c r="AY957" s="161" t="e">
        <f t="shared" si="660"/>
        <v>#DIV/0!</v>
      </c>
      <c r="AZ957" s="107">
        <f t="shared" si="661"/>
        <v>0</v>
      </c>
      <c r="BA957" s="161" t="e">
        <f t="shared" si="662"/>
        <v>#DIV/0!</v>
      </c>
      <c r="BB957" s="161" t="e">
        <f t="shared" si="663"/>
        <v>#DIV/0!</v>
      </c>
      <c r="BC957" s="161" t="e">
        <f t="shared" si="664"/>
        <v>#DIV/0!</v>
      </c>
      <c r="BD957" s="161" t="e">
        <f t="shared" si="665"/>
        <v>#DIV/0!</v>
      </c>
      <c r="BE957" s="161" t="e">
        <f t="shared" si="666"/>
        <v>#DIV/0!</v>
      </c>
      <c r="BF957" s="107">
        <f t="shared" si="667"/>
        <v>0</v>
      </c>
      <c r="BG957" s="161" t="e">
        <f t="shared" si="668"/>
        <v>#DIV/0!</v>
      </c>
      <c r="BH957" s="161" t="e">
        <f t="shared" si="669"/>
        <v>#DIV/0!</v>
      </c>
      <c r="BI957" s="161" t="e">
        <f t="shared" si="670"/>
        <v>#DIV/0!</v>
      </c>
      <c r="BJ957" s="161" t="e">
        <f t="shared" si="671"/>
        <v>#DIV/0!</v>
      </c>
      <c r="BK957" s="161" t="e">
        <f t="shared" si="672"/>
        <v>#DIV/0!</v>
      </c>
      <c r="BL957" s="107">
        <f t="shared" si="673"/>
        <v>0</v>
      </c>
      <c r="BM957" s="161" t="e">
        <f t="shared" si="674"/>
        <v>#DIV/0!</v>
      </c>
      <c r="BN957" s="161" t="e">
        <f t="shared" si="675"/>
        <v>#DIV/0!</v>
      </c>
      <c r="BO957" s="161" t="e">
        <f t="shared" si="676"/>
        <v>#DIV/0!</v>
      </c>
      <c r="BP957" s="161" t="e">
        <f t="shared" si="677"/>
        <v>#DIV/0!</v>
      </c>
      <c r="BQ957" s="161" t="e">
        <f t="shared" si="678"/>
        <v>#DIV/0!</v>
      </c>
      <c r="BR957" s="107">
        <f t="shared" si="679"/>
        <v>0</v>
      </c>
      <c r="BS957" s="161" t="e">
        <f t="shared" si="680"/>
        <v>#DIV/0!</v>
      </c>
      <c r="BT957" s="161" t="e">
        <f t="shared" si="681"/>
        <v>#DIV/0!</v>
      </c>
      <c r="BU957" s="161" t="e">
        <f t="shared" si="682"/>
        <v>#DIV/0!</v>
      </c>
      <c r="BV957" s="161" t="e">
        <f t="shared" si="683"/>
        <v>#DIV/0!</v>
      </c>
      <c r="BW957" s="161" t="e">
        <f t="shared" si="684"/>
        <v>#DIV/0!</v>
      </c>
      <c r="BX957" s="107">
        <f t="shared" si="685"/>
        <v>0</v>
      </c>
      <c r="BZ957" s="40" t="e">
        <f>VLOOKUP(I957,Lists!$D$2:$D$19,1,FALSE)</f>
        <v>#N/A</v>
      </c>
      <c r="CA957" s="40" t="e">
        <f>VLOOKUP($I957,Blends!$B$2:$B$115,1,FALSE)</f>
        <v>#N/A</v>
      </c>
      <c r="CC957" s="218">
        <f>ROUND(IF($I957="Other HFC Blend",(Z957*$L957*SUMIF(Lists!$E$2:$E$133,'Quarterly Information'!$K957,Exchange_Value)+Z957*$N957*SUMIF(Lists!$E$2:$E$133,'Quarterly Information'!$M957,Exchange_Value)+Z957*$P957*SUMIF(Lists!$E$2:$E$133,'Quarterly Information'!$O957,Exchange_Value)+Z957*$R957*SUMIF(Lists!$E$2:$E$133,'Quarterly Information'!$Q957,Exchange_Value)+Z957*$T957*SUMIF(Lists!$E$2:$E$133,'Quarterly Information'!$S957,Exchange_Value))/1000,Z957*SUMIF(Lists!$E$2:$E$133,$I957,Exchange_Value)/1000),1)</f>
        <v>0</v>
      </c>
      <c r="CD957" s="218">
        <f>ROUND(IF($I957="Other HFC Blend",(AA957*$L957*SUMIF(Lists!$E$2:$E$133,'Quarterly Information'!$K957,Exchange_Value)+AA957*$N957*SUMIF(Lists!$E$2:$E$133,'Quarterly Information'!$M957,Exchange_Value)+AA957*$P957*SUMIF(Lists!$E$2:$E$133,'Quarterly Information'!$O957,Exchange_Value)+AA957*$R957*SUMIF(Lists!$E$2:$E$133,'Quarterly Information'!$Q957,Exchange_Value)+AA957*$T957*SUMIF(Lists!$E$2:$E$133,'Quarterly Information'!$S957,Exchange_Value))/1000,AA957*SUMIF(Lists!$E$2:$E$133,$I957,Exchange_Value)/1000),1)</f>
        <v>0</v>
      </c>
      <c r="CE957" s="218">
        <f>ROUND(IF($I957="Other HFC Blend",(AB957*$L957*SUMIF(Lists!$E$2:$E$133,'Quarterly Information'!$K957,Exchange_Value)+AB957*$N957*SUMIF(Lists!$E$2:$E$133,'Quarterly Information'!$M957,Exchange_Value)+AB957*$P957*SUMIF(Lists!$E$2:$E$133,'Quarterly Information'!$O957,Exchange_Value)+AB957*$R957*SUMIF(Lists!$E$2:$E$133,'Quarterly Information'!$Q957,Exchange_Value)+AB957*$T957*SUMIF(Lists!$E$2:$E$133,'Quarterly Information'!$S957,Exchange_Value))/1000,AB957*SUMIF(Lists!$E$2:$E$133,$I957,Exchange_Value)/1000),1)</f>
        <v>0</v>
      </c>
      <c r="CF957" s="218">
        <f>ROUND(IF($I957="Other HFC Blend",(AC957*$L957*SUMIF(Lists!$E$2:$E$133,'Quarterly Information'!$K957,Exchange_Value)+AC957*$N957*SUMIF(Lists!$E$2:$E$133,'Quarterly Information'!$M957,Exchange_Value)+AC957*$P957*SUMIF(Lists!$E$2:$E$133,'Quarterly Information'!$O957,Exchange_Value)+AC957*$R957*SUMIF(Lists!$E$2:$E$133,'Quarterly Information'!$Q957,Exchange_Value)+AC957*$T957*SUMIF(Lists!$E$2:$E$133,'Quarterly Information'!$S957,Exchange_Value))/1000,AC957*SUMIF(Lists!$E$2:$E$133,$I957,Exchange_Value)/1000),1)</f>
        <v>0</v>
      </c>
      <c r="CG957" s="218">
        <f>ROUND(IF($I957="Other HFC Blend",(AD957*$L957*SUMIF(Lists!$E$2:$E$133,'Quarterly Information'!$K957,Exchange_Value)+AD957*$N957*SUMIF(Lists!$E$2:$E$133,'Quarterly Information'!$M957,Exchange_Value)+AD957*$P957*SUMIF(Lists!$E$2:$E$133,'Quarterly Information'!$O957,Exchange_Value)+AD957*$R957*SUMIF(Lists!$E$2:$E$133,'Quarterly Information'!$Q957,Exchange_Value)+AD957*$T957*SUMIF(Lists!$E$2:$E$133,'Quarterly Information'!$S957,Exchange_Value))/1000,AD957*SUMIF(Lists!$E$2:$E$133,$I957,Exchange_Value)/1000),1)</f>
        <v>0</v>
      </c>
      <c r="CH957" s="218">
        <f>ROUND(IF($I957="Other HFC Blend",(AE957*$L957*SUMIF(Lists!$E$2:$E$133,'Quarterly Information'!$K957,Exchange_Value)+AE957*$N957*SUMIF(Lists!$E$2:$E$133,'Quarterly Information'!$M957,Exchange_Value)+AE957*$P957*SUMIF(Lists!$E$2:$E$133,'Quarterly Information'!$O957,Exchange_Value)+AE957*$R957*SUMIF(Lists!$E$2:$E$133,'Quarterly Information'!$Q957,Exchange_Value)+AE957*$T957*SUMIF(Lists!$E$2:$E$133,'Quarterly Information'!$S957,Exchange_Value))/1000,AE957*SUMIF(Lists!$E$2:$E$133,$I957,Exchange_Value)/1000),1)</f>
        <v>0</v>
      </c>
      <c r="CI957" s="218">
        <f>ROUND(IF($I957="Other HFC Blend",(AF957*$L957*SUMIF(Lists!$E$2:$E$133,'Quarterly Information'!$K957,Exchange_Value)+AF957*$N957*SUMIF(Lists!$E$2:$E$133,'Quarterly Information'!$M957,Exchange_Value)+AF957*$P957*SUMIF(Lists!$E$2:$E$133,'Quarterly Information'!$O957,Exchange_Value)+AF957*$R957*SUMIF(Lists!$E$2:$E$133,'Quarterly Information'!$Q957,Exchange_Value)+AF957*$T957*SUMIF(Lists!$E$2:$E$133,'Quarterly Information'!$S957,Exchange_Value))/1000,AF957*SUMIF(Lists!$E$2:$E$133,$I957,Exchange_Value)/1000),1)</f>
        <v>0</v>
      </c>
    </row>
    <row r="958" spans="1:87" ht="14" x14ac:dyDescent="0.25">
      <c r="A958" s="39">
        <v>916</v>
      </c>
      <c r="B958" s="90" t="str">
        <f t="shared" si="643"/>
        <v/>
      </c>
      <c r="C958" s="159"/>
      <c r="D958" s="91"/>
      <c r="E958" s="174"/>
      <c r="F958" s="92"/>
      <c r="G958" s="93"/>
      <c r="H958" s="94"/>
      <c r="I958" s="92"/>
      <c r="J958" s="200"/>
      <c r="K958" s="210"/>
      <c r="L958" s="95"/>
      <c r="M958" s="92"/>
      <c r="N958" s="95"/>
      <c r="O958" s="92"/>
      <c r="P958" s="95"/>
      <c r="Q958" s="128"/>
      <c r="R958" s="95"/>
      <c r="S958" s="128"/>
      <c r="T958" s="211"/>
      <c r="U958" s="203"/>
      <c r="V958" s="92"/>
      <c r="W958" s="96"/>
      <c r="X958" s="92"/>
      <c r="Y958" s="220"/>
      <c r="Z958" s="226"/>
      <c r="AA958" s="165"/>
      <c r="AB958" s="165"/>
      <c r="AC958" s="165"/>
      <c r="AD958" s="165"/>
      <c r="AE958" s="165"/>
      <c r="AF958" s="168"/>
      <c r="AG958"/>
      <c r="AH958" s="107">
        <f t="shared" si="645"/>
        <v>0</v>
      </c>
      <c r="AI958" s="107">
        <f t="shared" si="646"/>
        <v>0</v>
      </c>
      <c r="AJ958" s="107">
        <f t="shared" si="647"/>
        <v>0</v>
      </c>
      <c r="AK958" s="107">
        <f t="shared" si="648"/>
        <v>0</v>
      </c>
      <c r="AL958" s="107">
        <f t="shared" si="649"/>
        <v>0</v>
      </c>
      <c r="AM958" s="107">
        <f t="shared" si="644"/>
        <v>0</v>
      </c>
      <c r="AO958" s="161" t="e">
        <f t="shared" si="650"/>
        <v>#DIV/0!</v>
      </c>
      <c r="AP958" s="161" t="e">
        <f t="shared" si="651"/>
        <v>#DIV/0!</v>
      </c>
      <c r="AQ958" s="161" t="e">
        <f t="shared" si="652"/>
        <v>#DIV/0!</v>
      </c>
      <c r="AR958" s="161" t="e">
        <f t="shared" si="653"/>
        <v>#DIV/0!</v>
      </c>
      <c r="AS958" s="161" t="e">
        <f t="shared" si="654"/>
        <v>#DIV/0!</v>
      </c>
      <c r="AT958" s="107">
        <f t="shared" si="655"/>
        <v>0</v>
      </c>
      <c r="AU958" s="161" t="e">
        <f t="shared" si="656"/>
        <v>#DIV/0!</v>
      </c>
      <c r="AV958" s="161" t="e">
        <f t="shared" si="657"/>
        <v>#DIV/0!</v>
      </c>
      <c r="AW958" s="161" t="e">
        <f t="shared" si="658"/>
        <v>#DIV/0!</v>
      </c>
      <c r="AX958" s="161" t="e">
        <f t="shared" si="659"/>
        <v>#DIV/0!</v>
      </c>
      <c r="AY958" s="161" t="e">
        <f t="shared" si="660"/>
        <v>#DIV/0!</v>
      </c>
      <c r="AZ958" s="107">
        <f t="shared" si="661"/>
        <v>0</v>
      </c>
      <c r="BA958" s="161" t="e">
        <f t="shared" si="662"/>
        <v>#DIV/0!</v>
      </c>
      <c r="BB958" s="161" t="e">
        <f t="shared" si="663"/>
        <v>#DIV/0!</v>
      </c>
      <c r="BC958" s="161" t="e">
        <f t="shared" si="664"/>
        <v>#DIV/0!</v>
      </c>
      <c r="BD958" s="161" t="e">
        <f t="shared" si="665"/>
        <v>#DIV/0!</v>
      </c>
      <c r="BE958" s="161" t="e">
        <f t="shared" si="666"/>
        <v>#DIV/0!</v>
      </c>
      <c r="BF958" s="107">
        <f t="shared" si="667"/>
        <v>0</v>
      </c>
      <c r="BG958" s="161" t="e">
        <f t="shared" si="668"/>
        <v>#DIV/0!</v>
      </c>
      <c r="BH958" s="161" t="e">
        <f t="shared" si="669"/>
        <v>#DIV/0!</v>
      </c>
      <c r="BI958" s="161" t="e">
        <f t="shared" si="670"/>
        <v>#DIV/0!</v>
      </c>
      <c r="BJ958" s="161" t="e">
        <f t="shared" si="671"/>
        <v>#DIV/0!</v>
      </c>
      <c r="BK958" s="161" t="e">
        <f t="shared" si="672"/>
        <v>#DIV/0!</v>
      </c>
      <c r="BL958" s="107">
        <f t="shared" si="673"/>
        <v>0</v>
      </c>
      <c r="BM958" s="161" t="e">
        <f t="shared" si="674"/>
        <v>#DIV/0!</v>
      </c>
      <c r="BN958" s="161" t="e">
        <f t="shared" si="675"/>
        <v>#DIV/0!</v>
      </c>
      <c r="BO958" s="161" t="e">
        <f t="shared" si="676"/>
        <v>#DIV/0!</v>
      </c>
      <c r="BP958" s="161" t="e">
        <f t="shared" si="677"/>
        <v>#DIV/0!</v>
      </c>
      <c r="BQ958" s="161" t="e">
        <f t="shared" si="678"/>
        <v>#DIV/0!</v>
      </c>
      <c r="BR958" s="107">
        <f t="shared" si="679"/>
        <v>0</v>
      </c>
      <c r="BS958" s="161" t="e">
        <f t="shared" si="680"/>
        <v>#DIV/0!</v>
      </c>
      <c r="BT958" s="161" t="e">
        <f t="shared" si="681"/>
        <v>#DIV/0!</v>
      </c>
      <c r="BU958" s="161" t="e">
        <f t="shared" si="682"/>
        <v>#DIV/0!</v>
      </c>
      <c r="BV958" s="161" t="e">
        <f t="shared" si="683"/>
        <v>#DIV/0!</v>
      </c>
      <c r="BW958" s="161" t="e">
        <f t="shared" si="684"/>
        <v>#DIV/0!</v>
      </c>
      <c r="BX958" s="107">
        <f t="shared" si="685"/>
        <v>0</v>
      </c>
      <c r="BZ958" s="40" t="e">
        <f>VLOOKUP(I958,Lists!$D$2:$D$19,1,FALSE)</f>
        <v>#N/A</v>
      </c>
      <c r="CA958" s="40" t="e">
        <f>VLOOKUP($I958,Blends!$B$2:$B$115,1,FALSE)</f>
        <v>#N/A</v>
      </c>
      <c r="CC958" s="218">
        <f>ROUND(IF($I958="Other HFC Blend",(Z958*$L958*SUMIF(Lists!$E$2:$E$133,'Quarterly Information'!$K958,Exchange_Value)+Z958*$N958*SUMIF(Lists!$E$2:$E$133,'Quarterly Information'!$M958,Exchange_Value)+Z958*$P958*SUMIF(Lists!$E$2:$E$133,'Quarterly Information'!$O958,Exchange_Value)+Z958*$R958*SUMIF(Lists!$E$2:$E$133,'Quarterly Information'!$Q958,Exchange_Value)+Z958*$T958*SUMIF(Lists!$E$2:$E$133,'Quarterly Information'!$S958,Exchange_Value))/1000,Z958*SUMIF(Lists!$E$2:$E$133,$I958,Exchange_Value)/1000),1)</f>
        <v>0</v>
      </c>
      <c r="CD958" s="218">
        <f>ROUND(IF($I958="Other HFC Blend",(AA958*$L958*SUMIF(Lists!$E$2:$E$133,'Quarterly Information'!$K958,Exchange_Value)+AA958*$N958*SUMIF(Lists!$E$2:$E$133,'Quarterly Information'!$M958,Exchange_Value)+AA958*$P958*SUMIF(Lists!$E$2:$E$133,'Quarterly Information'!$O958,Exchange_Value)+AA958*$R958*SUMIF(Lists!$E$2:$E$133,'Quarterly Information'!$Q958,Exchange_Value)+AA958*$T958*SUMIF(Lists!$E$2:$E$133,'Quarterly Information'!$S958,Exchange_Value))/1000,AA958*SUMIF(Lists!$E$2:$E$133,$I958,Exchange_Value)/1000),1)</f>
        <v>0</v>
      </c>
      <c r="CE958" s="218">
        <f>ROUND(IF($I958="Other HFC Blend",(AB958*$L958*SUMIF(Lists!$E$2:$E$133,'Quarterly Information'!$K958,Exchange_Value)+AB958*$N958*SUMIF(Lists!$E$2:$E$133,'Quarterly Information'!$M958,Exchange_Value)+AB958*$P958*SUMIF(Lists!$E$2:$E$133,'Quarterly Information'!$O958,Exchange_Value)+AB958*$R958*SUMIF(Lists!$E$2:$E$133,'Quarterly Information'!$Q958,Exchange_Value)+AB958*$T958*SUMIF(Lists!$E$2:$E$133,'Quarterly Information'!$S958,Exchange_Value))/1000,AB958*SUMIF(Lists!$E$2:$E$133,$I958,Exchange_Value)/1000),1)</f>
        <v>0</v>
      </c>
      <c r="CF958" s="218">
        <f>ROUND(IF($I958="Other HFC Blend",(AC958*$L958*SUMIF(Lists!$E$2:$E$133,'Quarterly Information'!$K958,Exchange_Value)+AC958*$N958*SUMIF(Lists!$E$2:$E$133,'Quarterly Information'!$M958,Exchange_Value)+AC958*$P958*SUMIF(Lists!$E$2:$E$133,'Quarterly Information'!$O958,Exchange_Value)+AC958*$R958*SUMIF(Lists!$E$2:$E$133,'Quarterly Information'!$Q958,Exchange_Value)+AC958*$T958*SUMIF(Lists!$E$2:$E$133,'Quarterly Information'!$S958,Exchange_Value))/1000,AC958*SUMIF(Lists!$E$2:$E$133,$I958,Exchange_Value)/1000),1)</f>
        <v>0</v>
      </c>
      <c r="CG958" s="218">
        <f>ROUND(IF($I958="Other HFC Blend",(AD958*$L958*SUMIF(Lists!$E$2:$E$133,'Quarterly Information'!$K958,Exchange_Value)+AD958*$N958*SUMIF(Lists!$E$2:$E$133,'Quarterly Information'!$M958,Exchange_Value)+AD958*$P958*SUMIF(Lists!$E$2:$E$133,'Quarterly Information'!$O958,Exchange_Value)+AD958*$R958*SUMIF(Lists!$E$2:$E$133,'Quarterly Information'!$Q958,Exchange_Value)+AD958*$T958*SUMIF(Lists!$E$2:$E$133,'Quarterly Information'!$S958,Exchange_Value))/1000,AD958*SUMIF(Lists!$E$2:$E$133,$I958,Exchange_Value)/1000),1)</f>
        <v>0</v>
      </c>
      <c r="CH958" s="218">
        <f>ROUND(IF($I958="Other HFC Blend",(AE958*$L958*SUMIF(Lists!$E$2:$E$133,'Quarterly Information'!$K958,Exchange_Value)+AE958*$N958*SUMIF(Lists!$E$2:$E$133,'Quarterly Information'!$M958,Exchange_Value)+AE958*$P958*SUMIF(Lists!$E$2:$E$133,'Quarterly Information'!$O958,Exchange_Value)+AE958*$R958*SUMIF(Lists!$E$2:$E$133,'Quarterly Information'!$Q958,Exchange_Value)+AE958*$T958*SUMIF(Lists!$E$2:$E$133,'Quarterly Information'!$S958,Exchange_Value))/1000,AE958*SUMIF(Lists!$E$2:$E$133,$I958,Exchange_Value)/1000),1)</f>
        <v>0</v>
      </c>
      <c r="CI958" s="218">
        <f>ROUND(IF($I958="Other HFC Blend",(AF958*$L958*SUMIF(Lists!$E$2:$E$133,'Quarterly Information'!$K958,Exchange_Value)+AF958*$N958*SUMIF(Lists!$E$2:$E$133,'Quarterly Information'!$M958,Exchange_Value)+AF958*$P958*SUMIF(Lists!$E$2:$E$133,'Quarterly Information'!$O958,Exchange_Value)+AF958*$R958*SUMIF(Lists!$E$2:$E$133,'Quarterly Information'!$Q958,Exchange_Value)+AF958*$T958*SUMIF(Lists!$E$2:$E$133,'Quarterly Information'!$S958,Exchange_Value))/1000,AF958*SUMIF(Lists!$E$2:$E$133,$I958,Exchange_Value)/1000),1)</f>
        <v>0</v>
      </c>
    </row>
    <row r="959" spans="1:87" ht="14" x14ac:dyDescent="0.25">
      <c r="A959" s="39">
        <v>917</v>
      </c>
      <c r="B959" s="90" t="str">
        <f t="shared" si="643"/>
        <v/>
      </c>
      <c r="C959" s="159"/>
      <c r="D959" s="91"/>
      <c r="E959" s="174"/>
      <c r="F959" s="92"/>
      <c r="G959" s="93"/>
      <c r="H959" s="94"/>
      <c r="I959" s="92"/>
      <c r="J959" s="200"/>
      <c r="K959" s="210"/>
      <c r="L959" s="95"/>
      <c r="M959" s="92"/>
      <c r="N959" s="95"/>
      <c r="O959" s="92"/>
      <c r="P959" s="95"/>
      <c r="Q959" s="128"/>
      <c r="R959" s="95"/>
      <c r="S959" s="128"/>
      <c r="T959" s="211"/>
      <c r="U959" s="203"/>
      <c r="V959" s="92"/>
      <c r="W959" s="96"/>
      <c r="X959" s="92"/>
      <c r="Y959" s="220"/>
      <c r="Z959" s="226"/>
      <c r="AA959" s="165"/>
      <c r="AB959" s="165"/>
      <c r="AC959" s="165"/>
      <c r="AD959" s="165"/>
      <c r="AE959" s="165"/>
      <c r="AF959" s="168"/>
      <c r="AG959"/>
      <c r="AH959" s="107">
        <f t="shared" si="645"/>
        <v>0</v>
      </c>
      <c r="AI959" s="107">
        <f t="shared" si="646"/>
        <v>0</v>
      </c>
      <c r="AJ959" s="107">
        <f t="shared" si="647"/>
        <v>0</v>
      </c>
      <c r="AK959" s="107">
        <f t="shared" si="648"/>
        <v>0</v>
      </c>
      <c r="AL959" s="107">
        <f t="shared" si="649"/>
        <v>0</v>
      </c>
      <c r="AM959" s="107">
        <f t="shared" si="644"/>
        <v>0</v>
      </c>
      <c r="AO959" s="161" t="e">
        <f t="shared" si="650"/>
        <v>#DIV/0!</v>
      </c>
      <c r="AP959" s="161" t="e">
        <f t="shared" si="651"/>
        <v>#DIV/0!</v>
      </c>
      <c r="AQ959" s="161" t="e">
        <f t="shared" si="652"/>
        <v>#DIV/0!</v>
      </c>
      <c r="AR959" s="161" t="e">
        <f t="shared" si="653"/>
        <v>#DIV/0!</v>
      </c>
      <c r="AS959" s="161" t="e">
        <f t="shared" si="654"/>
        <v>#DIV/0!</v>
      </c>
      <c r="AT959" s="107">
        <f t="shared" si="655"/>
        <v>0</v>
      </c>
      <c r="AU959" s="161" t="e">
        <f t="shared" si="656"/>
        <v>#DIV/0!</v>
      </c>
      <c r="AV959" s="161" t="e">
        <f t="shared" si="657"/>
        <v>#DIV/0!</v>
      </c>
      <c r="AW959" s="161" t="e">
        <f t="shared" si="658"/>
        <v>#DIV/0!</v>
      </c>
      <c r="AX959" s="161" t="e">
        <f t="shared" si="659"/>
        <v>#DIV/0!</v>
      </c>
      <c r="AY959" s="161" t="e">
        <f t="shared" si="660"/>
        <v>#DIV/0!</v>
      </c>
      <c r="AZ959" s="107">
        <f t="shared" si="661"/>
        <v>0</v>
      </c>
      <c r="BA959" s="161" t="e">
        <f t="shared" si="662"/>
        <v>#DIV/0!</v>
      </c>
      <c r="BB959" s="161" t="e">
        <f t="shared" si="663"/>
        <v>#DIV/0!</v>
      </c>
      <c r="BC959" s="161" t="e">
        <f t="shared" si="664"/>
        <v>#DIV/0!</v>
      </c>
      <c r="BD959" s="161" t="e">
        <f t="shared" si="665"/>
        <v>#DIV/0!</v>
      </c>
      <c r="BE959" s="161" t="e">
        <f t="shared" si="666"/>
        <v>#DIV/0!</v>
      </c>
      <c r="BF959" s="107">
        <f t="shared" si="667"/>
        <v>0</v>
      </c>
      <c r="BG959" s="161" t="e">
        <f t="shared" si="668"/>
        <v>#DIV/0!</v>
      </c>
      <c r="BH959" s="161" t="e">
        <f t="shared" si="669"/>
        <v>#DIV/0!</v>
      </c>
      <c r="BI959" s="161" t="e">
        <f t="shared" si="670"/>
        <v>#DIV/0!</v>
      </c>
      <c r="BJ959" s="161" t="e">
        <f t="shared" si="671"/>
        <v>#DIV/0!</v>
      </c>
      <c r="BK959" s="161" t="e">
        <f t="shared" si="672"/>
        <v>#DIV/0!</v>
      </c>
      <c r="BL959" s="107">
        <f t="shared" si="673"/>
        <v>0</v>
      </c>
      <c r="BM959" s="161" t="e">
        <f t="shared" si="674"/>
        <v>#DIV/0!</v>
      </c>
      <c r="BN959" s="161" t="e">
        <f t="shared" si="675"/>
        <v>#DIV/0!</v>
      </c>
      <c r="BO959" s="161" t="e">
        <f t="shared" si="676"/>
        <v>#DIV/0!</v>
      </c>
      <c r="BP959" s="161" t="e">
        <f t="shared" si="677"/>
        <v>#DIV/0!</v>
      </c>
      <c r="BQ959" s="161" t="e">
        <f t="shared" si="678"/>
        <v>#DIV/0!</v>
      </c>
      <c r="BR959" s="107">
        <f t="shared" si="679"/>
        <v>0</v>
      </c>
      <c r="BS959" s="161" t="e">
        <f t="shared" si="680"/>
        <v>#DIV/0!</v>
      </c>
      <c r="BT959" s="161" t="e">
        <f t="shared" si="681"/>
        <v>#DIV/0!</v>
      </c>
      <c r="BU959" s="161" t="e">
        <f t="shared" si="682"/>
        <v>#DIV/0!</v>
      </c>
      <c r="BV959" s="161" t="e">
        <f t="shared" si="683"/>
        <v>#DIV/0!</v>
      </c>
      <c r="BW959" s="161" t="e">
        <f t="shared" si="684"/>
        <v>#DIV/0!</v>
      </c>
      <c r="BX959" s="107">
        <f t="shared" si="685"/>
        <v>0</v>
      </c>
      <c r="BZ959" s="40" t="e">
        <f>VLOOKUP(I959,Lists!$D$2:$D$19,1,FALSE)</f>
        <v>#N/A</v>
      </c>
      <c r="CA959" s="40" t="e">
        <f>VLOOKUP($I959,Blends!$B$2:$B$115,1,FALSE)</f>
        <v>#N/A</v>
      </c>
      <c r="CC959" s="218">
        <f>ROUND(IF($I959="Other HFC Blend",(Z959*$L959*SUMIF(Lists!$E$2:$E$133,'Quarterly Information'!$K959,Exchange_Value)+Z959*$N959*SUMIF(Lists!$E$2:$E$133,'Quarterly Information'!$M959,Exchange_Value)+Z959*$P959*SUMIF(Lists!$E$2:$E$133,'Quarterly Information'!$O959,Exchange_Value)+Z959*$R959*SUMIF(Lists!$E$2:$E$133,'Quarterly Information'!$Q959,Exchange_Value)+Z959*$T959*SUMIF(Lists!$E$2:$E$133,'Quarterly Information'!$S959,Exchange_Value))/1000,Z959*SUMIF(Lists!$E$2:$E$133,$I959,Exchange_Value)/1000),1)</f>
        <v>0</v>
      </c>
      <c r="CD959" s="218">
        <f>ROUND(IF($I959="Other HFC Blend",(AA959*$L959*SUMIF(Lists!$E$2:$E$133,'Quarterly Information'!$K959,Exchange_Value)+AA959*$N959*SUMIF(Lists!$E$2:$E$133,'Quarterly Information'!$M959,Exchange_Value)+AA959*$P959*SUMIF(Lists!$E$2:$E$133,'Quarterly Information'!$O959,Exchange_Value)+AA959*$R959*SUMIF(Lists!$E$2:$E$133,'Quarterly Information'!$Q959,Exchange_Value)+AA959*$T959*SUMIF(Lists!$E$2:$E$133,'Quarterly Information'!$S959,Exchange_Value))/1000,AA959*SUMIF(Lists!$E$2:$E$133,$I959,Exchange_Value)/1000),1)</f>
        <v>0</v>
      </c>
      <c r="CE959" s="218">
        <f>ROUND(IF($I959="Other HFC Blend",(AB959*$L959*SUMIF(Lists!$E$2:$E$133,'Quarterly Information'!$K959,Exchange_Value)+AB959*$N959*SUMIF(Lists!$E$2:$E$133,'Quarterly Information'!$M959,Exchange_Value)+AB959*$P959*SUMIF(Lists!$E$2:$E$133,'Quarterly Information'!$O959,Exchange_Value)+AB959*$R959*SUMIF(Lists!$E$2:$E$133,'Quarterly Information'!$Q959,Exchange_Value)+AB959*$T959*SUMIF(Lists!$E$2:$E$133,'Quarterly Information'!$S959,Exchange_Value))/1000,AB959*SUMIF(Lists!$E$2:$E$133,$I959,Exchange_Value)/1000),1)</f>
        <v>0</v>
      </c>
      <c r="CF959" s="218">
        <f>ROUND(IF($I959="Other HFC Blend",(AC959*$L959*SUMIF(Lists!$E$2:$E$133,'Quarterly Information'!$K959,Exchange_Value)+AC959*$N959*SUMIF(Lists!$E$2:$E$133,'Quarterly Information'!$M959,Exchange_Value)+AC959*$P959*SUMIF(Lists!$E$2:$E$133,'Quarterly Information'!$O959,Exchange_Value)+AC959*$R959*SUMIF(Lists!$E$2:$E$133,'Quarterly Information'!$Q959,Exchange_Value)+AC959*$T959*SUMIF(Lists!$E$2:$E$133,'Quarterly Information'!$S959,Exchange_Value))/1000,AC959*SUMIF(Lists!$E$2:$E$133,$I959,Exchange_Value)/1000),1)</f>
        <v>0</v>
      </c>
      <c r="CG959" s="218">
        <f>ROUND(IF($I959="Other HFC Blend",(AD959*$L959*SUMIF(Lists!$E$2:$E$133,'Quarterly Information'!$K959,Exchange_Value)+AD959*$N959*SUMIF(Lists!$E$2:$E$133,'Quarterly Information'!$M959,Exchange_Value)+AD959*$P959*SUMIF(Lists!$E$2:$E$133,'Quarterly Information'!$O959,Exchange_Value)+AD959*$R959*SUMIF(Lists!$E$2:$E$133,'Quarterly Information'!$Q959,Exchange_Value)+AD959*$T959*SUMIF(Lists!$E$2:$E$133,'Quarterly Information'!$S959,Exchange_Value))/1000,AD959*SUMIF(Lists!$E$2:$E$133,$I959,Exchange_Value)/1000),1)</f>
        <v>0</v>
      </c>
      <c r="CH959" s="218">
        <f>ROUND(IF($I959="Other HFC Blend",(AE959*$L959*SUMIF(Lists!$E$2:$E$133,'Quarterly Information'!$K959,Exchange_Value)+AE959*$N959*SUMIF(Lists!$E$2:$E$133,'Quarterly Information'!$M959,Exchange_Value)+AE959*$P959*SUMIF(Lists!$E$2:$E$133,'Quarterly Information'!$O959,Exchange_Value)+AE959*$R959*SUMIF(Lists!$E$2:$E$133,'Quarterly Information'!$Q959,Exchange_Value)+AE959*$T959*SUMIF(Lists!$E$2:$E$133,'Quarterly Information'!$S959,Exchange_Value))/1000,AE959*SUMIF(Lists!$E$2:$E$133,$I959,Exchange_Value)/1000),1)</f>
        <v>0</v>
      </c>
      <c r="CI959" s="218">
        <f>ROUND(IF($I959="Other HFC Blend",(AF959*$L959*SUMIF(Lists!$E$2:$E$133,'Quarterly Information'!$K959,Exchange_Value)+AF959*$N959*SUMIF(Lists!$E$2:$E$133,'Quarterly Information'!$M959,Exchange_Value)+AF959*$P959*SUMIF(Lists!$E$2:$E$133,'Quarterly Information'!$O959,Exchange_Value)+AF959*$R959*SUMIF(Lists!$E$2:$E$133,'Quarterly Information'!$Q959,Exchange_Value)+AF959*$T959*SUMIF(Lists!$E$2:$E$133,'Quarterly Information'!$S959,Exchange_Value))/1000,AF959*SUMIF(Lists!$E$2:$E$133,$I959,Exchange_Value)/1000),1)</f>
        <v>0</v>
      </c>
    </row>
    <row r="960" spans="1:87" ht="14" x14ac:dyDescent="0.25">
      <c r="A960" s="39">
        <v>918</v>
      </c>
      <c r="B960" s="90" t="str">
        <f t="shared" si="643"/>
        <v/>
      </c>
      <c r="C960" s="159"/>
      <c r="D960" s="91"/>
      <c r="E960" s="174"/>
      <c r="F960" s="92"/>
      <c r="G960" s="93"/>
      <c r="H960" s="94"/>
      <c r="I960" s="92"/>
      <c r="J960" s="200"/>
      <c r="K960" s="210"/>
      <c r="L960" s="95"/>
      <c r="M960" s="92"/>
      <c r="N960" s="95"/>
      <c r="O960" s="92"/>
      <c r="P960" s="95"/>
      <c r="Q960" s="128"/>
      <c r="R960" s="95"/>
      <c r="S960" s="128"/>
      <c r="T960" s="211"/>
      <c r="U960" s="203"/>
      <c r="V960" s="92"/>
      <c r="W960" s="96"/>
      <c r="X960" s="92"/>
      <c r="Y960" s="220"/>
      <c r="Z960" s="226"/>
      <c r="AA960" s="165"/>
      <c r="AB960" s="165"/>
      <c r="AC960" s="165"/>
      <c r="AD960" s="165"/>
      <c r="AE960" s="165"/>
      <c r="AF960" s="168"/>
      <c r="AG960"/>
      <c r="AH960" s="107">
        <f t="shared" si="645"/>
        <v>0</v>
      </c>
      <c r="AI960" s="107">
        <f t="shared" si="646"/>
        <v>0</v>
      </c>
      <c r="AJ960" s="107">
        <f t="shared" si="647"/>
        <v>0</v>
      </c>
      <c r="AK960" s="107">
        <f t="shared" si="648"/>
        <v>0</v>
      </c>
      <c r="AL960" s="107">
        <f t="shared" si="649"/>
        <v>0</v>
      </c>
      <c r="AM960" s="107">
        <f t="shared" si="644"/>
        <v>0</v>
      </c>
      <c r="AO960" s="161" t="e">
        <f t="shared" si="650"/>
        <v>#DIV/0!</v>
      </c>
      <c r="AP960" s="161" t="e">
        <f t="shared" si="651"/>
        <v>#DIV/0!</v>
      </c>
      <c r="AQ960" s="161" t="e">
        <f t="shared" si="652"/>
        <v>#DIV/0!</v>
      </c>
      <c r="AR960" s="161" t="e">
        <f t="shared" si="653"/>
        <v>#DIV/0!</v>
      </c>
      <c r="AS960" s="161" t="e">
        <f t="shared" si="654"/>
        <v>#DIV/0!</v>
      </c>
      <c r="AT960" s="107">
        <f t="shared" si="655"/>
        <v>0</v>
      </c>
      <c r="AU960" s="161" t="e">
        <f t="shared" si="656"/>
        <v>#DIV/0!</v>
      </c>
      <c r="AV960" s="161" t="e">
        <f t="shared" si="657"/>
        <v>#DIV/0!</v>
      </c>
      <c r="AW960" s="161" t="e">
        <f t="shared" si="658"/>
        <v>#DIV/0!</v>
      </c>
      <c r="AX960" s="161" t="e">
        <f t="shared" si="659"/>
        <v>#DIV/0!</v>
      </c>
      <c r="AY960" s="161" t="e">
        <f t="shared" si="660"/>
        <v>#DIV/0!</v>
      </c>
      <c r="AZ960" s="107">
        <f t="shared" si="661"/>
        <v>0</v>
      </c>
      <c r="BA960" s="161" t="e">
        <f t="shared" si="662"/>
        <v>#DIV/0!</v>
      </c>
      <c r="BB960" s="161" t="e">
        <f t="shared" si="663"/>
        <v>#DIV/0!</v>
      </c>
      <c r="BC960" s="161" t="e">
        <f t="shared" si="664"/>
        <v>#DIV/0!</v>
      </c>
      <c r="BD960" s="161" t="e">
        <f t="shared" si="665"/>
        <v>#DIV/0!</v>
      </c>
      <c r="BE960" s="161" t="e">
        <f t="shared" si="666"/>
        <v>#DIV/0!</v>
      </c>
      <c r="BF960" s="107">
        <f t="shared" si="667"/>
        <v>0</v>
      </c>
      <c r="BG960" s="161" t="e">
        <f t="shared" si="668"/>
        <v>#DIV/0!</v>
      </c>
      <c r="BH960" s="161" t="e">
        <f t="shared" si="669"/>
        <v>#DIV/0!</v>
      </c>
      <c r="BI960" s="161" t="e">
        <f t="shared" si="670"/>
        <v>#DIV/0!</v>
      </c>
      <c r="BJ960" s="161" t="e">
        <f t="shared" si="671"/>
        <v>#DIV/0!</v>
      </c>
      <c r="BK960" s="161" t="e">
        <f t="shared" si="672"/>
        <v>#DIV/0!</v>
      </c>
      <c r="BL960" s="107">
        <f t="shared" si="673"/>
        <v>0</v>
      </c>
      <c r="BM960" s="161" t="e">
        <f t="shared" si="674"/>
        <v>#DIV/0!</v>
      </c>
      <c r="BN960" s="161" t="e">
        <f t="shared" si="675"/>
        <v>#DIV/0!</v>
      </c>
      <c r="BO960" s="161" t="e">
        <f t="shared" si="676"/>
        <v>#DIV/0!</v>
      </c>
      <c r="BP960" s="161" t="e">
        <f t="shared" si="677"/>
        <v>#DIV/0!</v>
      </c>
      <c r="BQ960" s="161" t="e">
        <f t="shared" si="678"/>
        <v>#DIV/0!</v>
      </c>
      <c r="BR960" s="107">
        <f t="shared" si="679"/>
        <v>0</v>
      </c>
      <c r="BS960" s="161" t="e">
        <f t="shared" si="680"/>
        <v>#DIV/0!</v>
      </c>
      <c r="BT960" s="161" t="e">
        <f t="shared" si="681"/>
        <v>#DIV/0!</v>
      </c>
      <c r="BU960" s="161" t="e">
        <f t="shared" si="682"/>
        <v>#DIV/0!</v>
      </c>
      <c r="BV960" s="161" t="e">
        <f t="shared" si="683"/>
        <v>#DIV/0!</v>
      </c>
      <c r="BW960" s="161" t="e">
        <f t="shared" si="684"/>
        <v>#DIV/0!</v>
      </c>
      <c r="BX960" s="107">
        <f t="shared" si="685"/>
        <v>0</v>
      </c>
      <c r="BZ960" s="40" t="e">
        <f>VLOOKUP(I960,Lists!$D$2:$D$19,1,FALSE)</f>
        <v>#N/A</v>
      </c>
      <c r="CA960" s="40" t="e">
        <f>VLOOKUP($I960,Blends!$B$2:$B$115,1,FALSE)</f>
        <v>#N/A</v>
      </c>
      <c r="CC960" s="218">
        <f>ROUND(IF($I960="Other HFC Blend",(Z960*$L960*SUMIF(Lists!$E$2:$E$133,'Quarterly Information'!$K960,Exchange_Value)+Z960*$N960*SUMIF(Lists!$E$2:$E$133,'Quarterly Information'!$M960,Exchange_Value)+Z960*$P960*SUMIF(Lists!$E$2:$E$133,'Quarterly Information'!$O960,Exchange_Value)+Z960*$R960*SUMIF(Lists!$E$2:$E$133,'Quarterly Information'!$Q960,Exchange_Value)+Z960*$T960*SUMIF(Lists!$E$2:$E$133,'Quarterly Information'!$S960,Exchange_Value))/1000,Z960*SUMIF(Lists!$E$2:$E$133,$I960,Exchange_Value)/1000),1)</f>
        <v>0</v>
      </c>
      <c r="CD960" s="218">
        <f>ROUND(IF($I960="Other HFC Blend",(AA960*$L960*SUMIF(Lists!$E$2:$E$133,'Quarterly Information'!$K960,Exchange_Value)+AA960*$N960*SUMIF(Lists!$E$2:$E$133,'Quarterly Information'!$M960,Exchange_Value)+AA960*$P960*SUMIF(Lists!$E$2:$E$133,'Quarterly Information'!$O960,Exchange_Value)+AA960*$R960*SUMIF(Lists!$E$2:$E$133,'Quarterly Information'!$Q960,Exchange_Value)+AA960*$T960*SUMIF(Lists!$E$2:$E$133,'Quarterly Information'!$S960,Exchange_Value))/1000,AA960*SUMIF(Lists!$E$2:$E$133,$I960,Exchange_Value)/1000),1)</f>
        <v>0</v>
      </c>
      <c r="CE960" s="218">
        <f>ROUND(IF($I960="Other HFC Blend",(AB960*$L960*SUMIF(Lists!$E$2:$E$133,'Quarterly Information'!$K960,Exchange_Value)+AB960*$N960*SUMIF(Lists!$E$2:$E$133,'Quarterly Information'!$M960,Exchange_Value)+AB960*$P960*SUMIF(Lists!$E$2:$E$133,'Quarterly Information'!$O960,Exchange_Value)+AB960*$R960*SUMIF(Lists!$E$2:$E$133,'Quarterly Information'!$Q960,Exchange_Value)+AB960*$T960*SUMIF(Lists!$E$2:$E$133,'Quarterly Information'!$S960,Exchange_Value))/1000,AB960*SUMIF(Lists!$E$2:$E$133,$I960,Exchange_Value)/1000),1)</f>
        <v>0</v>
      </c>
      <c r="CF960" s="218">
        <f>ROUND(IF($I960="Other HFC Blend",(AC960*$L960*SUMIF(Lists!$E$2:$E$133,'Quarterly Information'!$K960,Exchange_Value)+AC960*$N960*SUMIF(Lists!$E$2:$E$133,'Quarterly Information'!$M960,Exchange_Value)+AC960*$P960*SUMIF(Lists!$E$2:$E$133,'Quarterly Information'!$O960,Exchange_Value)+AC960*$R960*SUMIF(Lists!$E$2:$E$133,'Quarterly Information'!$Q960,Exchange_Value)+AC960*$T960*SUMIF(Lists!$E$2:$E$133,'Quarterly Information'!$S960,Exchange_Value))/1000,AC960*SUMIF(Lists!$E$2:$E$133,$I960,Exchange_Value)/1000),1)</f>
        <v>0</v>
      </c>
      <c r="CG960" s="218">
        <f>ROUND(IF($I960="Other HFC Blend",(AD960*$L960*SUMIF(Lists!$E$2:$E$133,'Quarterly Information'!$K960,Exchange_Value)+AD960*$N960*SUMIF(Lists!$E$2:$E$133,'Quarterly Information'!$M960,Exchange_Value)+AD960*$P960*SUMIF(Lists!$E$2:$E$133,'Quarterly Information'!$O960,Exchange_Value)+AD960*$R960*SUMIF(Lists!$E$2:$E$133,'Quarterly Information'!$Q960,Exchange_Value)+AD960*$T960*SUMIF(Lists!$E$2:$E$133,'Quarterly Information'!$S960,Exchange_Value))/1000,AD960*SUMIF(Lists!$E$2:$E$133,$I960,Exchange_Value)/1000),1)</f>
        <v>0</v>
      </c>
      <c r="CH960" s="218">
        <f>ROUND(IF($I960="Other HFC Blend",(AE960*$L960*SUMIF(Lists!$E$2:$E$133,'Quarterly Information'!$K960,Exchange_Value)+AE960*$N960*SUMIF(Lists!$E$2:$E$133,'Quarterly Information'!$M960,Exchange_Value)+AE960*$P960*SUMIF(Lists!$E$2:$E$133,'Quarterly Information'!$O960,Exchange_Value)+AE960*$R960*SUMIF(Lists!$E$2:$E$133,'Quarterly Information'!$Q960,Exchange_Value)+AE960*$T960*SUMIF(Lists!$E$2:$E$133,'Quarterly Information'!$S960,Exchange_Value))/1000,AE960*SUMIF(Lists!$E$2:$E$133,$I960,Exchange_Value)/1000),1)</f>
        <v>0</v>
      </c>
      <c r="CI960" s="218">
        <f>ROUND(IF($I960="Other HFC Blend",(AF960*$L960*SUMIF(Lists!$E$2:$E$133,'Quarterly Information'!$K960,Exchange_Value)+AF960*$N960*SUMIF(Lists!$E$2:$E$133,'Quarterly Information'!$M960,Exchange_Value)+AF960*$P960*SUMIF(Lists!$E$2:$E$133,'Quarterly Information'!$O960,Exchange_Value)+AF960*$R960*SUMIF(Lists!$E$2:$E$133,'Quarterly Information'!$Q960,Exchange_Value)+AF960*$T960*SUMIF(Lists!$E$2:$E$133,'Quarterly Information'!$S960,Exchange_Value))/1000,AF960*SUMIF(Lists!$E$2:$E$133,$I960,Exchange_Value)/1000),1)</f>
        <v>0</v>
      </c>
    </row>
    <row r="961" spans="1:87" ht="14" x14ac:dyDescent="0.25">
      <c r="A961" s="39">
        <v>919</v>
      </c>
      <c r="B961" s="90" t="str">
        <f t="shared" si="643"/>
        <v/>
      </c>
      <c r="C961" s="159"/>
      <c r="D961" s="91"/>
      <c r="E961" s="174"/>
      <c r="F961" s="92"/>
      <c r="G961" s="93"/>
      <c r="H961" s="94"/>
      <c r="I961" s="92"/>
      <c r="J961" s="200"/>
      <c r="K961" s="210"/>
      <c r="L961" s="95"/>
      <c r="M961" s="92"/>
      <c r="N961" s="95"/>
      <c r="O961" s="92"/>
      <c r="P961" s="95"/>
      <c r="Q961" s="128"/>
      <c r="R961" s="95"/>
      <c r="S961" s="128"/>
      <c r="T961" s="211"/>
      <c r="U961" s="203"/>
      <c r="V961" s="92"/>
      <c r="W961" s="96"/>
      <c r="X961" s="92"/>
      <c r="Y961" s="220"/>
      <c r="Z961" s="226"/>
      <c r="AA961" s="165"/>
      <c r="AB961" s="165"/>
      <c r="AC961" s="165"/>
      <c r="AD961" s="165"/>
      <c r="AE961" s="165"/>
      <c r="AF961" s="168"/>
      <c r="AG961"/>
      <c r="AH961" s="107">
        <f t="shared" si="645"/>
        <v>0</v>
      </c>
      <c r="AI961" s="107">
        <f t="shared" si="646"/>
        <v>0</v>
      </c>
      <c r="AJ961" s="107">
        <f t="shared" si="647"/>
        <v>0</v>
      </c>
      <c r="AK961" s="107">
        <f t="shared" si="648"/>
        <v>0</v>
      </c>
      <c r="AL961" s="107">
        <f t="shared" si="649"/>
        <v>0</v>
      </c>
      <c r="AM961" s="107">
        <f t="shared" si="644"/>
        <v>0</v>
      </c>
      <c r="AO961" s="161" t="e">
        <f t="shared" si="650"/>
        <v>#DIV/0!</v>
      </c>
      <c r="AP961" s="161" t="e">
        <f t="shared" si="651"/>
        <v>#DIV/0!</v>
      </c>
      <c r="AQ961" s="161" t="e">
        <f t="shared" si="652"/>
        <v>#DIV/0!</v>
      </c>
      <c r="AR961" s="161" t="e">
        <f t="shared" si="653"/>
        <v>#DIV/0!</v>
      </c>
      <c r="AS961" s="161" t="e">
        <f t="shared" si="654"/>
        <v>#DIV/0!</v>
      </c>
      <c r="AT961" s="107">
        <f t="shared" si="655"/>
        <v>0</v>
      </c>
      <c r="AU961" s="161" t="e">
        <f t="shared" si="656"/>
        <v>#DIV/0!</v>
      </c>
      <c r="AV961" s="161" t="e">
        <f t="shared" si="657"/>
        <v>#DIV/0!</v>
      </c>
      <c r="AW961" s="161" t="e">
        <f t="shared" si="658"/>
        <v>#DIV/0!</v>
      </c>
      <c r="AX961" s="161" t="e">
        <f t="shared" si="659"/>
        <v>#DIV/0!</v>
      </c>
      <c r="AY961" s="161" t="e">
        <f t="shared" si="660"/>
        <v>#DIV/0!</v>
      </c>
      <c r="AZ961" s="107">
        <f t="shared" si="661"/>
        <v>0</v>
      </c>
      <c r="BA961" s="161" t="e">
        <f t="shared" si="662"/>
        <v>#DIV/0!</v>
      </c>
      <c r="BB961" s="161" t="e">
        <f t="shared" si="663"/>
        <v>#DIV/0!</v>
      </c>
      <c r="BC961" s="161" t="e">
        <f t="shared" si="664"/>
        <v>#DIV/0!</v>
      </c>
      <c r="BD961" s="161" t="e">
        <f t="shared" si="665"/>
        <v>#DIV/0!</v>
      </c>
      <c r="BE961" s="161" t="e">
        <f t="shared" si="666"/>
        <v>#DIV/0!</v>
      </c>
      <c r="BF961" s="107">
        <f t="shared" si="667"/>
        <v>0</v>
      </c>
      <c r="BG961" s="161" t="e">
        <f t="shared" si="668"/>
        <v>#DIV/0!</v>
      </c>
      <c r="BH961" s="161" t="e">
        <f t="shared" si="669"/>
        <v>#DIV/0!</v>
      </c>
      <c r="BI961" s="161" t="e">
        <f t="shared" si="670"/>
        <v>#DIV/0!</v>
      </c>
      <c r="BJ961" s="161" t="e">
        <f t="shared" si="671"/>
        <v>#DIV/0!</v>
      </c>
      <c r="BK961" s="161" t="e">
        <f t="shared" si="672"/>
        <v>#DIV/0!</v>
      </c>
      <c r="BL961" s="107">
        <f t="shared" si="673"/>
        <v>0</v>
      </c>
      <c r="BM961" s="161" t="e">
        <f t="shared" si="674"/>
        <v>#DIV/0!</v>
      </c>
      <c r="BN961" s="161" t="e">
        <f t="shared" si="675"/>
        <v>#DIV/0!</v>
      </c>
      <c r="BO961" s="161" t="e">
        <f t="shared" si="676"/>
        <v>#DIV/0!</v>
      </c>
      <c r="BP961" s="161" t="e">
        <f t="shared" si="677"/>
        <v>#DIV/0!</v>
      </c>
      <c r="BQ961" s="161" t="e">
        <f t="shared" si="678"/>
        <v>#DIV/0!</v>
      </c>
      <c r="BR961" s="107">
        <f t="shared" si="679"/>
        <v>0</v>
      </c>
      <c r="BS961" s="161" t="e">
        <f t="shared" si="680"/>
        <v>#DIV/0!</v>
      </c>
      <c r="BT961" s="161" t="e">
        <f t="shared" si="681"/>
        <v>#DIV/0!</v>
      </c>
      <c r="BU961" s="161" t="e">
        <f t="shared" si="682"/>
        <v>#DIV/0!</v>
      </c>
      <c r="BV961" s="161" t="e">
        <f t="shared" si="683"/>
        <v>#DIV/0!</v>
      </c>
      <c r="BW961" s="161" t="e">
        <f t="shared" si="684"/>
        <v>#DIV/0!</v>
      </c>
      <c r="BX961" s="107">
        <f t="shared" si="685"/>
        <v>0</v>
      </c>
      <c r="BZ961" s="40" t="e">
        <f>VLOOKUP(I961,Lists!$D$2:$D$19,1,FALSE)</f>
        <v>#N/A</v>
      </c>
      <c r="CA961" s="40" t="e">
        <f>VLOOKUP($I961,Blends!$B$2:$B$115,1,FALSE)</f>
        <v>#N/A</v>
      </c>
      <c r="CC961" s="218">
        <f>ROUND(IF($I961="Other HFC Blend",(Z961*$L961*SUMIF(Lists!$E$2:$E$133,'Quarterly Information'!$K961,Exchange_Value)+Z961*$N961*SUMIF(Lists!$E$2:$E$133,'Quarterly Information'!$M961,Exchange_Value)+Z961*$P961*SUMIF(Lists!$E$2:$E$133,'Quarterly Information'!$O961,Exchange_Value)+Z961*$R961*SUMIF(Lists!$E$2:$E$133,'Quarterly Information'!$Q961,Exchange_Value)+Z961*$T961*SUMIF(Lists!$E$2:$E$133,'Quarterly Information'!$S961,Exchange_Value))/1000,Z961*SUMIF(Lists!$E$2:$E$133,$I961,Exchange_Value)/1000),1)</f>
        <v>0</v>
      </c>
      <c r="CD961" s="218">
        <f>ROUND(IF($I961="Other HFC Blend",(AA961*$L961*SUMIF(Lists!$E$2:$E$133,'Quarterly Information'!$K961,Exchange_Value)+AA961*$N961*SUMIF(Lists!$E$2:$E$133,'Quarterly Information'!$M961,Exchange_Value)+AA961*$P961*SUMIF(Lists!$E$2:$E$133,'Quarterly Information'!$O961,Exchange_Value)+AA961*$R961*SUMIF(Lists!$E$2:$E$133,'Quarterly Information'!$Q961,Exchange_Value)+AA961*$T961*SUMIF(Lists!$E$2:$E$133,'Quarterly Information'!$S961,Exchange_Value))/1000,AA961*SUMIF(Lists!$E$2:$E$133,$I961,Exchange_Value)/1000),1)</f>
        <v>0</v>
      </c>
      <c r="CE961" s="218">
        <f>ROUND(IF($I961="Other HFC Blend",(AB961*$L961*SUMIF(Lists!$E$2:$E$133,'Quarterly Information'!$K961,Exchange_Value)+AB961*$N961*SUMIF(Lists!$E$2:$E$133,'Quarterly Information'!$M961,Exchange_Value)+AB961*$P961*SUMIF(Lists!$E$2:$E$133,'Quarterly Information'!$O961,Exchange_Value)+AB961*$R961*SUMIF(Lists!$E$2:$E$133,'Quarterly Information'!$Q961,Exchange_Value)+AB961*$T961*SUMIF(Lists!$E$2:$E$133,'Quarterly Information'!$S961,Exchange_Value))/1000,AB961*SUMIF(Lists!$E$2:$E$133,$I961,Exchange_Value)/1000),1)</f>
        <v>0</v>
      </c>
      <c r="CF961" s="218">
        <f>ROUND(IF($I961="Other HFC Blend",(AC961*$L961*SUMIF(Lists!$E$2:$E$133,'Quarterly Information'!$K961,Exchange_Value)+AC961*$N961*SUMIF(Lists!$E$2:$E$133,'Quarterly Information'!$M961,Exchange_Value)+AC961*$P961*SUMIF(Lists!$E$2:$E$133,'Quarterly Information'!$O961,Exchange_Value)+AC961*$R961*SUMIF(Lists!$E$2:$E$133,'Quarterly Information'!$Q961,Exchange_Value)+AC961*$T961*SUMIF(Lists!$E$2:$E$133,'Quarterly Information'!$S961,Exchange_Value))/1000,AC961*SUMIF(Lists!$E$2:$E$133,$I961,Exchange_Value)/1000),1)</f>
        <v>0</v>
      </c>
      <c r="CG961" s="218">
        <f>ROUND(IF($I961="Other HFC Blend",(AD961*$L961*SUMIF(Lists!$E$2:$E$133,'Quarterly Information'!$K961,Exchange_Value)+AD961*$N961*SUMIF(Lists!$E$2:$E$133,'Quarterly Information'!$M961,Exchange_Value)+AD961*$P961*SUMIF(Lists!$E$2:$E$133,'Quarterly Information'!$O961,Exchange_Value)+AD961*$R961*SUMIF(Lists!$E$2:$E$133,'Quarterly Information'!$Q961,Exchange_Value)+AD961*$T961*SUMIF(Lists!$E$2:$E$133,'Quarterly Information'!$S961,Exchange_Value))/1000,AD961*SUMIF(Lists!$E$2:$E$133,$I961,Exchange_Value)/1000),1)</f>
        <v>0</v>
      </c>
      <c r="CH961" s="218">
        <f>ROUND(IF($I961="Other HFC Blend",(AE961*$L961*SUMIF(Lists!$E$2:$E$133,'Quarterly Information'!$K961,Exchange_Value)+AE961*$N961*SUMIF(Lists!$E$2:$E$133,'Quarterly Information'!$M961,Exchange_Value)+AE961*$P961*SUMIF(Lists!$E$2:$E$133,'Quarterly Information'!$O961,Exchange_Value)+AE961*$R961*SUMIF(Lists!$E$2:$E$133,'Quarterly Information'!$Q961,Exchange_Value)+AE961*$T961*SUMIF(Lists!$E$2:$E$133,'Quarterly Information'!$S961,Exchange_Value))/1000,AE961*SUMIF(Lists!$E$2:$E$133,$I961,Exchange_Value)/1000),1)</f>
        <v>0</v>
      </c>
      <c r="CI961" s="218">
        <f>ROUND(IF($I961="Other HFC Blend",(AF961*$L961*SUMIF(Lists!$E$2:$E$133,'Quarterly Information'!$K961,Exchange_Value)+AF961*$N961*SUMIF(Lists!$E$2:$E$133,'Quarterly Information'!$M961,Exchange_Value)+AF961*$P961*SUMIF(Lists!$E$2:$E$133,'Quarterly Information'!$O961,Exchange_Value)+AF961*$R961*SUMIF(Lists!$E$2:$E$133,'Quarterly Information'!$Q961,Exchange_Value)+AF961*$T961*SUMIF(Lists!$E$2:$E$133,'Quarterly Information'!$S961,Exchange_Value))/1000,AF961*SUMIF(Lists!$E$2:$E$133,$I961,Exchange_Value)/1000),1)</f>
        <v>0</v>
      </c>
    </row>
    <row r="962" spans="1:87" ht="14" x14ac:dyDescent="0.25">
      <c r="A962" s="39">
        <v>920</v>
      </c>
      <c r="B962" s="90" t="str">
        <f t="shared" si="643"/>
        <v/>
      </c>
      <c r="C962" s="159"/>
      <c r="D962" s="91"/>
      <c r="E962" s="174"/>
      <c r="F962" s="92"/>
      <c r="G962" s="93"/>
      <c r="H962" s="94"/>
      <c r="I962" s="92"/>
      <c r="J962" s="200"/>
      <c r="K962" s="210"/>
      <c r="L962" s="95"/>
      <c r="M962" s="92"/>
      <c r="N962" s="95"/>
      <c r="O962" s="92"/>
      <c r="P962" s="95"/>
      <c r="Q962" s="128"/>
      <c r="R962" s="95"/>
      <c r="S962" s="128"/>
      <c r="T962" s="211"/>
      <c r="U962" s="203"/>
      <c r="V962" s="92"/>
      <c r="W962" s="96"/>
      <c r="X962" s="92"/>
      <c r="Y962" s="220"/>
      <c r="Z962" s="226"/>
      <c r="AA962" s="165"/>
      <c r="AB962" s="165"/>
      <c r="AC962" s="165"/>
      <c r="AD962" s="165"/>
      <c r="AE962" s="165"/>
      <c r="AF962" s="168"/>
      <c r="AG962"/>
      <c r="AH962" s="107">
        <f t="shared" si="645"/>
        <v>0</v>
      </c>
      <c r="AI962" s="107">
        <f t="shared" si="646"/>
        <v>0</v>
      </c>
      <c r="AJ962" s="107">
        <f t="shared" si="647"/>
        <v>0</v>
      </c>
      <c r="AK962" s="107">
        <f t="shared" si="648"/>
        <v>0</v>
      </c>
      <c r="AL962" s="107">
        <f t="shared" si="649"/>
        <v>0</v>
      </c>
      <c r="AM962" s="107">
        <f t="shared" si="644"/>
        <v>0</v>
      </c>
      <c r="AO962" s="161" t="e">
        <f t="shared" si="650"/>
        <v>#DIV/0!</v>
      </c>
      <c r="AP962" s="161" t="e">
        <f t="shared" si="651"/>
        <v>#DIV/0!</v>
      </c>
      <c r="AQ962" s="161" t="e">
        <f t="shared" si="652"/>
        <v>#DIV/0!</v>
      </c>
      <c r="AR962" s="161" t="e">
        <f t="shared" si="653"/>
        <v>#DIV/0!</v>
      </c>
      <c r="AS962" s="161" t="e">
        <f t="shared" si="654"/>
        <v>#DIV/0!</v>
      </c>
      <c r="AT962" s="107">
        <f t="shared" si="655"/>
        <v>0</v>
      </c>
      <c r="AU962" s="161" t="e">
        <f t="shared" si="656"/>
        <v>#DIV/0!</v>
      </c>
      <c r="AV962" s="161" t="e">
        <f t="shared" si="657"/>
        <v>#DIV/0!</v>
      </c>
      <c r="AW962" s="161" t="e">
        <f t="shared" si="658"/>
        <v>#DIV/0!</v>
      </c>
      <c r="AX962" s="161" t="e">
        <f t="shared" si="659"/>
        <v>#DIV/0!</v>
      </c>
      <c r="AY962" s="161" t="e">
        <f t="shared" si="660"/>
        <v>#DIV/0!</v>
      </c>
      <c r="AZ962" s="107">
        <f t="shared" si="661"/>
        <v>0</v>
      </c>
      <c r="BA962" s="161" t="e">
        <f t="shared" si="662"/>
        <v>#DIV/0!</v>
      </c>
      <c r="BB962" s="161" t="e">
        <f t="shared" si="663"/>
        <v>#DIV/0!</v>
      </c>
      <c r="BC962" s="161" t="e">
        <f t="shared" si="664"/>
        <v>#DIV/0!</v>
      </c>
      <c r="BD962" s="161" t="e">
        <f t="shared" si="665"/>
        <v>#DIV/0!</v>
      </c>
      <c r="BE962" s="161" t="e">
        <f t="shared" si="666"/>
        <v>#DIV/0!</v>
      </c>
      <c r="BF962" s="107">
        <f t="shared" si="667"/>
        <v>0</v>
      </c>
      <c r="BG962" s="161" t="e">
        <f t="shared" si="668"/>
        <v>#DIV/0!</v>
      </c>
      <c r="BH962" s="161" t="e">
        <f t="shared" si="669"/>
        <v>#DIV/0!</v>
      </c>
      <c r="BI962" s="161" t="e">
        <f t="shared" si="670"/>
        <v>#DIV/0!</v>
      </c>
      <c r="BJ962" s="161" t="e">
        <f t="shared" si="671"/>
        <v>#DIV/0!</v>
      </c>
      <c r="BK962" s="161" t="e">
        <f t="shared" si="672"/>
        <v>#DIV/0!</v>
      </c>
      <c r="BL962" s="107">
        <f t="shared" si="673"/>
        <v>0</v>
      </c>
      <c r="BM962" s="161" t="e">
        <f t="shared" si="674"/>
        <v>#DIV/0!</v>
      </c>
      <c r="BN962" s="161" t="e">
        <f t="shared" si="675"/>
        <v>#DIV/0!</v>
      </c>
      <c r="BO962" s="161" t="e">
        <f t="shared" si="676"/>
        <v>#DIV/0!</v>
      </c>
      <c r="BP962" s="161" t="e">
        <f t="shared" si="677"/>
        <v>#DIV/0!</v>
      </c>
      <c r="BQ962" s="161" t="e">
        <f t="shared" si="678"/>
        <v>#DIV/0!</v>
      </c>
      <c r="BR962" s="107">
        <f t="shared" si="679"/>
        <v>0</v>
      </c>
      <c r="BS962" s="161" t="e">
        <f t="shared" si="680"/>
        <v>#DIV/0!</v>
      </c>
      <c r="BT962" s="161" t="e">
        <f t="shared" si="681"/>
        <v>#DIV/0!</v>
      </c>
      <c r="BU962" s="161" t="e">
        <f t="shared" si="682"/>
        <v>#DIV/0!</v>
      </c>
      <c r="BV962" s="161" t="e">
        <f t="shared" si="683"/>
        <v>#DIV/0!</v>
      </c>
      <c r="BW962" s="161" t="e">
        <f t="shared" si="684"/>
        <v>#DIV/0!</v>
      </c>
      <c r="BX962" s="107">
        <f t="shared" si="685"/>
        <v>0</v>
      </c>
      <c r="BZ962" s="40" t="e">
        <f>VLOOKUP(I962,Lists!$D$2:$D$19,1,FALSE)</f>
        <v>#N/A</v>
      </c>
      <c r="CA962" s="40" t="e">
        <f>VLOOKUP($I962,Blends!$B$2:$B$115,1,FALSE)</f>
        <v>#N/A</v>
      </c>
      <c r="CC962" s="218">
        <f>ROUND(IF($I962="Other HFC Blend",(Z962*$L962*SUMIF(Lists!$E$2:$E$133,'Quarterly Information'!$K962,Exchange_Value)+Z962*$N962*SUMIF(Lists!$E$2:$E$133,'Quarterly Information'!$M962,Exchange_Value)+Z962*$P962*SUMIF(Lists!$E$2:$E$133,'Quarterly Information'!$O962,Exchange_Value)+Z962*$R962*SUMIF(Lists!$E$2:$E$133,'Quarterly Information'!$Q962,Exchange_Value)+Z962*$T962*SUMIF(Lists!$E$2:$E$133,'Quarterly Information'!$S962,Exchange_Value))/1000,Z962*SUMIF(Lists!$E$2:$E$133,$I962,Exchange_Value)/1000),1)</f>
        <v>0</v>
      </c>
      <c r="CD962" s="218">
        <f>ROUND(IF($I962="Other HFC Blend",(AA962*$L962*SUMIF(Lists!$E$2:$E$133,'Quarterly Information'!$K962,Exchange_Value)+AA962*$N962*SUMIF(Lists!$E$2:$E$133,'Quarterly Information'!$M962,Exchange_Value)+AA962*$P962*SUMIF(Lists!$E$2:$E$133,'Quarterly Information'!$O962,Exchange_Value)+AA962*$R962*SUMIF(Lists!$E$2:$E$133,'Quarterly Information'!$Q962,Exchange_Value)+AA962*$T962*SUMIF(Lists!$E$2:$E$133,'Quarterly Information'!$S962,Exchange_Value))/1000,AA962*SUMIF(Lists!$E$2:$E$133,$I962,Exchange_Value)/1000),1)</f>
        <v>0</v>
      </c>
      <c r="CE962" s="218">
        <f>ROUND(IF($I962="Other HFC Blend",(AB962*$L962*SUMIF(Lists!$E$2:$E$133,'Quarterly Information'!$K962,Exchange_Value)+AB962*$N962*SUMIF(Lists!$E$2:$E$133,'Quarterly Information'!$M962,Exchange_Value)+AB962*$P962*SUMIF(Lists!$E$2:$E$133,'Quarterly Information'!$O962,Exchange_Value)+AB962*$R962*SUMIF(Lists!$E$2:$E$133,'Quarterly Information'!$Q962,Exchange_Value)+AB962*$T962*SUMIF(Lists!$E$2:$E$133,'Quarterly Information'!$S962,Exchange_Value))/1000,AB962*SUMIF(Lists!$E$2:$E$133,$I962,Exchange_Value)/1000),1)</f>
        <v>0</v>
      </c>
      <c r="CF962" s="218">
        <f>ROUND(IF($I962="Other HFC Blend",(AC962*$L962*SUMIF(Lists!$E$2:$E$133,'Quarterly Information'!$K962,Exchange_Value)+AC962*$N962*SUMIF(Lists!$E$2:$E$133,'Quarterly Information'!$M962,Exchange_Value)+AC962*$P962*SUMIF(Lists!$E$2:$E$133,'Quarterly Information'!$O962,Exchange_Value)+AC962*$R962*SUMIF(Lists!$E$2:$E$133,'Quarterly Information'!$Q962,Exchange_Value)+AC962*$T962*SUMIF(Lists!$E$2:$E$133,'Quarterly Information'!$S962,Exchange_Value))/1000,AC962*SUMIF(Lists!$E$2:$E$133,$I962,Exchange_Value)/1000),1)</f>
        <v>0</v>
      </c>
      <c r="CG962" s="218">
        <f>ROUND(IF($I962="Other HFC Blend",(AD962*$L962*SUMIF(Lists!$E$2:$E$133,'Quarterly Information'!$K962,Exchange_Value)+AD962*$N962*SUMIF(Lists!$E$2:$E$133,'Quarterly Information'!$M962,Exchange_Value)+AD962*$P962*SUMIF(Lists!$E$2:$E$133,'Quarterly Information'!$O962,Exchange_Value)+AD962*$R962*SUMIF(Lists!$E$2:$E$133,'Quarterly Information'!$Q962,Exchange_Value)+AD962*$T962*SUMIF(Lists!$E$2:$E$133,'Quarterly Information'!$S962,Exchange_Value))/1000,AD962*SUMIF(Lists!$E$2:$E$133,$I962,Exchange_Value)/1000),1)</f>
        <v>0</v>
      </c>
      <c r="CH962" s="218">
        <f>ROUND(IF($I962="Other HFC Blend",(AE962*$L962*SUMIF(Lists!$E$2:$E$133,'Quarterly Information'!$K962,Exchange_Value)+AE962*$N962*SUMIF(Lists!$E$2:$E$133,'Quarterly Information'!$M962,Exchange_Value)+AE962*$P962*SUMIF(Lists!$E$2:$E$133,'Quarterly Information'!$O962,Exchange_Value)+AE962*$R962*SUMIF(Lists!$E$2:$E$133,'Quarterly Information'!$Q962,Exchange_Value)+AE962*$T962*SUMIF(Lists!$E$2:$E$133,'Quarterly Information'!$S962,Exchange_Value))/1000,AE962*SUMIF(Lists!$E$2:$E$133,$I962,Exchange_Value)/1000),1)</f>
        <v>0</v>
      </c>
      <c r="CI962" s="218">
        <f>ROUND(IF($I962="Other HFC Blend",(AF962*$L962*SUMIF(Lists!$E$2:$E$133,'Quarterly Information'!$K962,Exchange_Value)+AF962*$N962*SUMIF(Lists!$E$2:$E$133,'Quarterly Information'!$M962,Exchange_Value)+AF962*$P962*SUMIF(Lists!$E$2:$E$133,'Quarterly Information'!$O962,Exchange_Value)+AF962*$R962*SUMIF(Lists!$E$2:$E$133,'Quarterly Information'!$Q962,Exchange_Value)+AF962*$T962*SUMIF(Lists!$E$2:$E$133,'Quarterly Information'!$S962,Exchange_Value))/1000,AF962*SUMIF(Lists!$E$2:$E$133,$I962,Exchange_Value)/1000),1)</f>
        <v>0</v>
      </c>
    </row>
    <row r="963" spans="1:87" ht="14" x14ac:dyDescent="0.25">
      <c r="A963" s="39">
        <v>921</v>
      </c>
      <c r="B963" s="90" t="str">
        <f t="shared" si="643"/>
        <v/>
      </c>
      <c r="C963" s="159"/>
      <c r="D963" s="91"/>
      <c r="E963" s="174"/>
      <c r="F963" s="92"/>
      <c r="G963" s="93"/>
      <c r="H963" s="94"/>
      <c r="I963" s="92"/>
      <c r="J963" s="200"/>
      <c r="K963" s="210"/>
      <c r="L963" s="95"/>
      <c r="M963" s="92"/>
      <c r="N963" s="95"/>
      <c r="O963" s="92"/>
      <c r="P963" s="95"/>
      <c r="Q963" s="128"/>
      <c r="R963" s="95"/>
      <c r="S963" s="128"/>
      <c r="T963" s="211"/>
      <c r="U963" s="203"/>
      <c r="V963" s="92"/>
      <c r="W963" s="96"/>
      <c r="X963" s="92"/>
      <c r="Y963" s="220"/>
      <c r="Z963" s="226"/>
      <c r="AA963" s="165"/>
      <c r="AB963" s="165"/>
      <c r="AC963" s="165"/>
      <c r="AD963" s="165"/>
      <c r="AE963" s="165"/>
      <c r="AF963" s="168"/>
      <c r="AG963"/>
      <c r="AH963" s="107">
        <f t="shared" si="645"/>
        <v>0</v>
      </c>
      <c r="AI963" s="107">
        <f t="shared" si="646"/>
        <v>0</v>
      </c>
      <c r="AJ963" s="107">
        <f t="shared" si="647"/>
        <v>0</v>
      </c>
      <c r="AK963" s="107">
        <f t="shared" si="648"/>
        <v>0</v>
      </c>
      <c r="AL963" s="107">
        <f t="shared" si="649"/>
        <v>0</v>
      </c>
      <c r="AM963" s="107">
        <f t="shared" si="644"/>
        <v>0</v>
      </c>
      <c r="AO963" s="161" t="e">
        <f t="shared" si="650"/>
        <v>#DIV/0!</v>
      </c>
      <c r="AP963" s="161" t="e">
        <f t="shared" si="651"/>
        <v>#DIV/0!</v>
      </c>
      <c r="AQ963" s="161" t="e">
        <f t="shared" si="652"/>
        <v>#DIV/0!</v>
      </c>
      <c r="AR963" s="161" t="e">
        <f t="shared" si="653"/>
        <v>#DIV/0!</v>
      </c>
      <c r="AS963" s="161" t="e">
        <f t="shared" si="654"/>
        <v>#DIV/0!</v>
      </c>
      <c r="AT963" s="107">
        <f t="shared" si="655"/>
        <v>0</v>
      </c>
      <c r="AU963" s="161" t="e">
        <f t="shared" si="656"/>
        <v>#DIV/0!</v>
      </c>
      <c r="AV963" s="161" t="e">
        <f t="shared" si="657"/>
        <v>#DIV/0!</v>
      </c>
      <c r="AW963" s="161" t="e">
        <f t="shared" si="658"/>
        <v>#DIV/0!</v>
      </c>
      <c r="AX963" s="161" t="e">
        <f t="shared" si="659"/>
        <v>#DIV/0!</v>
      </c>
      <c r="AY963" s="161" t="e">
        <f t="shared" si="660"/>
        <v>#DIV/0!</v>
      </c>
      <c r="AZ963" s="107">
        <f t="shared" si="661"/>
        <v>0</v>
      </c>
      <c r="BA963" s="161" t="e">
        <f t="shared" si="662"/>
        <v>#DIV/0!</v>
      </c>
      <c r="BB963" s="161" t="e">
        <f t="shared" si="663"/>
        <v>#DIV/0!</v>
      </c>
      <c r="BC963" s="161" t="e">
        <f t="shared" si="664"/>
        <v>#DIV/0!</v>
      </c>
      <c r="BD963" s="161" t="e">
        <f t="shared" si="665"/>
        <v>#DIV/0!</v>
      </c>
      <c r="BE963" s="161" t="e">
        <f t="shared" si="666"/>
        <v>#DIV/0!</v>
      </c>
      <c r="BF963" s="107">
        <f t="shared" si="667"/>
        <v>0</v>
      </c>
      <c r="BG963" s="161" t="e">
        <f t="shared" si="668"/>
        <v>#DIV/0!</v>
      </c>
      <c r="BH963" s="161" t="e">
        <f t="shared" si="669"/>
        <v>#DIV/0!</v>
      </c>
      <c r="BI963" s="161" t="e">
        <f t="shared" si="670"/>
        <v>#DIV/0!</v>
      </c>
      <c r="BJ963" s="161" t="e">
        <f t="shared" si="671"/>
        <v>#DIV/0!</v>
      </c>
      <c r="BK963" s="161" t="e">
        <f t="shared" si="672"/>
        <v>#DIV/0!</v>
      </c>
      <c r="BL963" s="107">
        <f t="shared" si="673"/>
        <v>0</v>
      </c>
      <c r="BM963" s="161" t="e">
        <f t="shared" si="674"/>
        <v>#DIV/0!</v>
      </c>
      <c r="BN963" s="161" t="e">
        <f t="shared" si="675"/>
        <v>#DIV/0!</v>
      </c>
      <c r="BO963" s="161" t="e">
        <f t="shared" si="676"/>
        <v>#DIV/0!</v>
      </c>
      <c r="BP963" s="161" t="e">
        <f t="shared" si="677"/>
        <v>#DIV/0!</v>
      </c>
      <c r="BQ963" s="161" t="e">
        <f t="shared" si="678"/>
        <v>#DIV/0!</v>
      </c>
      <c r="BR963" s="107">
        <f t="shared" si="679"/>
        <v>0</v>
      </c>
      <c r="BS963" s="161" t="e">
        <f t="shared" si="680"/>
        <v>#DIV/0!</v>
      </c>
      <c r="BT963" s="161" t="e">
        <f t="shared" si="681"/>
        <v>#DIV/0!</v>
      </c>
      <c r="BU963" s="161" t="e">
        <f t="shared" si="682"/>
        <v>#DIV/0!</v>
      </c>
      <c r="BV963" s="161" t="e">
        <f t="shared" si="683"/>
        <v>#DIV/0!</v>
      </c>
      <c r="BW963" s="161" t="e">
        <f t="shared" si="684"/>
        <v>#DIV/0!</v>
      </c>
      <c r="BX963" s="107">
        <f t="shared" si="685"/>
        <v>0</v>
      </c>
      <c r="BZ963" s="40" t="e">
        <f>VLOOKUP(I963,Lists!$D$2:$D$19,1,FALSE)</f>
        <v>#N/A</v>
      </c>
      <c r="CA963" s="40" t="e">
        <f>VLOOKUP($I963,Blends!$B$2:$B$115,1,FALSE)</f>
        <v>#N/A</v>
      </c>
      <c r="CC963" s="218">
        <f>ROUND(IF($I963="Other HFC Blend",(Z963*$L963*SUMIF(Lists!$E$2:$E$133,'Quarterly Information'!$K963,Exchange_Value)+Z963*$N963*SUMIF(Lists!$E$2:$E$133,'Quarterly Information'!$M963,Exchange_Value)+Z963*$P963*SUMIF(Lists!$E$2:$E$133,'Quarterly Information'!$O963,Exchange_Value)+Z963*$R963*SUMIF(Lists!$E$2:$E$133,'Quarterly Information'!$Q963,Exchange_Value)+Z963*$T963*SUMIF(Lists!$E$2:$E$133,'Quarterly Information'!$S963,Exchange_Value))/1000,Z963*SUMIF(Lists!$E$2:$E$133,$I963,Exchange_Value)/1000),1)</f>
        <v>0</v>
      </c>
      <c r="CD963" s="218">
        <f>ROUND(IF($I963="Other HFC Blend",(AA963*$L963*SUMIF(Lists!$E$2:$E$133,'Quarterly Information'!$K963,Exchange_Value)+AA963*$N963*SUMIF(Lists!$E$2:$E$133,'Quarterly Information'!$M963,Exchange_Value)+AA963*$P963*SUMIF(Lists!$E$2:$E$133,'Quarterly Information'!$O963,Exchange_Value)+AA963*$R963*SUMIF(Lists!$E$2:$E$133,'Quarterly Information'!$Q963,Exchange_Value)+AA963*$T963*SUMIF(Lists!$E$2:$E$133,'Quarterly Information'!$S963,Exchange_Value))/1000,AA963*SUMIF(Lists!$E$2:$E$133,$I963,Exchange_Value)/1000),1)</f>
        <v>0</v>
      </c>
      <c r="CE963" s="218">
        <f>ROUND(IF($I963="Other HFC Blend",(AB963*$L963*SUMIF(Lists!$E$2:$E$133,'Quarterly Information'!$K963,Exchange_Value)+AB963*$N963*SUMIF(Lists!$E$2:$E$133,'Quarterly Information'!$M963,Exchange_Value)+AB963*$P963*SUMIF(Lists!$E$2:$E$133,'Quarterly Information'!$O963,Exchange_Value)+AB963*$R963*SUMIF(Lists!$E$2:$E$133,'Quarterly Information'!$Q963,Exchange_Value)+AB963*$T963*SUMIF(Lists!$E$2:$E$133,'Quarterly Information'!$S963,Exchange_Value))/1000,AB963*SUMIF(Lists!$E$2:$E$133,$I963,Exchange_Value)/1000),1)</f>
        <v>0</v>
      </c>
      <c r="CF963" s="218">
        <f>ROUND(IF($I963="Other HFC Blend",(AC963*$L963*SUMIF(Lists!$E$2:$E$133,'Quarterly Information'!$K963,Exchange_Value)+AC963*$N963*SUMIF(Lists!$E$2:$E$133,'Quarterly Information'!$M963,Exchange_Value)+AC963*$P963*SUMIF(Lists!$E$2:$E$133,'Quarterly Information'!$O963,Exchange_Value)+AC963*$R963*SUMIF(Lists!$E$2:$E$133,'Quarterly Information'!$Q963,Exchange_Value)+AC963*$T963*SUMIF(Lists!$E$2:$E$133,'Quarterly Information'!$S963,Exchange_Value))/1000,AC963*SUMIF(Lists!$E$2:$E$133,$I963,Exchange_Value)/1000),1)</f>
        <v>0</v>
      </c>
      <c r="CG963" s="218">
        <f>ROUND(IF($I963="Other HFC Blend",(AD963*$L963*SUMIF(Lists!$E$2:$E$133,'Quarterly Information'!$K963,Exchange_Value)+AD963*$N963*SUMIF(Lists!$E$2:$E$133,'Quarterly Information'!$M963,Exchange_Value)+AD963*$P963*SUMIF(Lists!$E$2:$E$133,'Quarterly Information'!$O963,Exchange_Value)+AD963*$R963*SUMIF(Lists!$E$2:$E$133,'Quarterly Information'!$Q963,Exchange_Value)+AD963*$T963*SUMIF(Lists!$E$2:$E$133,'Quarterly Information'!$S963,Exchange_Value))/1000,AD963*SUMIF(Lists!$E$2:$E$133,$I963,Exchange_Value)/1000),1)</f>
        <v>0</v>
      </c>
      <c r="CH963" s="218">
        <f>ROUND(IF($I963="Other HFC Blend",(AE963*$L963*SUMIF(Lists!$E$2:$E$133,'Quarterly Information'!$K963,Exchange_Value)+AE963*$N963*SUMIF(Lists!$E$2:$E$133,'Quarterly Information'!$M963,Exchange_Value)+AE963*$P963*SUMIF(Lists!$E$2:$E$133,'Quarterly Information'!$O963,Exchange_Value)+AE963*$R963*SUMIF(Lists!$E$2:$E$133,'Quarterly Information'!$Q963,Exchange_Value)+AE963*$T963*SUMIF(Lists!$E$2:$E$133,'Quarterly Information'!$S963,Exchange_Value))/1000,AE963*SUMIF(Lists!$E$2:$E$133,$I963,Exchange_Value)/1000),1)</f>
        <v>0</v>
      </c>
      <c r="CI963" s="218">
        <f>ROUND(IF($I963="Other HFC Blend",(AF963*$L963*SUMIF(Lists!$E$2:$E$133,'Quarterly Information'!$K963,Exchange_Value)+AF963*$N963*SUMIF(Lists!$E$2:$E$133,'Quarterly Information'!$M963,Exchange_Value)+AF963*$P963*SUMIF(Lists!$E$2:$E$133,'Quarterly Information'!$O963,Exchange_Value)+AF963*$R963*SUMIF(Lists!$E$2:$E$133,'Quarterly Information'!$Q963,Exchange_Value)+AF963*$T963*SUMIF(Lists!$E$2:$E$133,'Quarterly Information'!$S963,Exchange_Value))/1000,AF963*SUMIF(Lists!$E$2:$E$133,$I963,Exchange_Value)/1000),1)</f>
        <v>0</v>
      </c>
    </row>
    <row r="964" spans="1:87" ht="14" x14ac:dyDescent="0.25">
      <c r="A964" s="39">
        <v>922</v>
      </c>
      <c r="B964" s="90" t="str">
        <f t="shared" si="643"/>
        <v/>
      </c>
      <c r="C964" s="159"/>
      <c r="D964" s="91"/>
      <c r="E964" s="174"/>
      <c r="F964" s="92"/>
      <c r="G964" s="93"/>
      <c r="H964" s="94"/>
      <c r="I964" s="92"/>
      <c r="J964" s="200"/>
      <c r="K964" s="210"/>
      <c r="L964" s="95"/>
      <c r="M964" s="92"/>
      <c r="N964" s="95"/>
      <c r="O964" s="92"/>
      <c r="P964" s="95"/>
      <c r="Q964" s="128"/>
      <c r="R964" s="95"/>
      <c r="S964" s="128"/>
      <c r="T964" s="211"/>
      <c r="U964" s="203"/>
      <c r="V964" s="92"/>
      <c r="W964" s="96"/>
      <c r="X964" s="92"/>
      <c r="Y964" s="220"/>
      <c r="Z964" s="226"/>
      <c r="AA964" s="165"/>
      <c r="AB964" s="165"/>
      <c r="AC964" s="165"/>
      <c r="AD964" s="165"/>
      <c r="AE964" s="165"/>
      <c r="AF964" s="168"/>
      <c r="AG964"/>
      <c r="AH964" s="107">
        <f t="shared" si="645"/>
        <v>0</v>
      </c>
      <c r="AI964" s="107">
        <f t="shared" si="646"/>
        <v>0</v>
      </c>
      <c r="AJ964" s="107">
        <f t="shared" si="647"/>
        <v>0</v>
      </c>
      <c r="AK964" s="107">
        <f t="shared" si="648"/>
        <v>0</v>
      </c>
      <c r="AL964" s="107">
        <f t="shared" si="649"/>
        <v>0</v>
      </c>
      <c r="AM964" s="107">
        <f t="shared" si="644"/>
        <v>0</v>
      </c>
      <c r="AO964" s="161" t="e">
        <f t="shared" si="650"/>
        <v>#DIV/0!</v>
      </c>
      <c r="AP964" s="161" t="e">
        <f t="shared" si="651"/>
        <v>#DIV/0!</v>
      </c>
      <c r="AQ964" s="161" t="e">
        <f t="shared" si="652"/>
        <v>#DIV/0!</v>
      </c>
      <c r="AR964" s="161" t="e">
        <f t="shared" si="653"/>
        <v>#DIV/0!</v>
      </c>
      <c r="AS964" s="161" t="e">
        <f t="shared" si="654"/>
        <v>#DIV/0!</v>
      </c>
      <c r="AT964" s="107">
        <f t="shared" si="655"/>
        <v>0</v>
      </c>
      <c r="AU964" s="161" t="e">
        <f t="shared" si="656"/>
        <v>#DIV/0!</v>
      </c>
      <c r="AV964" s="161" t="e">
        <f t="shared" si="657"/>
        <v>#DIV/0!</v>
      </c>
      <c r="AW964" s="161" t="e">
        <f t="shared" si="658"/>
        <v>#DIV/0!</v>
      </c>
      <c r="AX964" s="161" t="e">
        <f t="shared" si="659"/>
        <v>#DIV/0!</v>
      </c>
      <c r="AY964" s="161" t="e">
        <f t="shared" si="660"/>
        <v>#DIV/0!</v>
      </c>
      <c r="AZ964" s="107">
        <f t="shared" si="661"/>
        <v>0</v>
      </c>
      <c r="BA964" s="161" t="e">
        <f t="shared" si="662"/>
        <v>#DIV/0!</v>
      </c>
      <c r="BB964" s="161" t="e">
        <f t="shared" si="663"/>
        <v>#DIV/0!</v>
      </c>
      <c r="BC964" s="161" t="e">
        <f t="shared" si="664"/>
        <v>#DIV/0!</v>
      </c>
      <c r="BD964" s="161" t="e">
        <f t="shared" si="665"/>
        <v>#DIV/0!</v>
      </c>
      <c r="BE964" s="161" t="e">
        <f t="shared" si="666"/>
        <v>#DIV/0!</v>
      </c>
      <c r="BF964" s="107">
        <f t="shared" si="667"/>
        <v>0</v>
      </c>
      <c r="BG964" s="161" t="e">
        <f t="shared" si="668"/>
        <v>#DIV/0!</v>
      </c>
      <c r="BH964" s="161" t="e">
        <f t="shared" si="669"/>
        <v>#DIV/0!</v>
      </c>
      <c r="BI964" s="161" t="e">
        <f t="shared" si="670"/>
        <v>#DIV/0!</v>
      </c>
      <c r="BJ964" s="161" t="e">
        <f t="shared" si="671"/>
        <v>#DIV/0!</v>
      </c>
      <c r="BK964" s="161" t="e">
        <f t="shared" si="672"/>
        <v>#DIV/0!</v>
      </c>
      <c r="BL964" s="107">
        <f t="shared" si="673"/>
        <v>0</v>
      </c>
      <c r="BM964" s="161" t="e">
        <f t="shared" si="674"/>
        <v>#DIV/0!</v>
      </c>
      <c r="BN964" s="161" t="e">
        <f t="shared" si="675"/>
        <v>#DIV/0!</v>
      </c>
      <c r="BO964" s="161" t="e">
        <f t="shared" si="676"/>
        <v>#DIV/0!</v>
      </c>
      <c r="BP964" s="161" t="e">
        <f t="shared" si="677"/>
        <v>#DIV/0!</v>
      </c>
      <c r="BQ964" s="161" t="e">
        <f t="shared" si="678"/>
        <v>#DIV/0!</v>
      </c>
      <c r="BR964" s="107">
        <f t="shared" si="679"/>
        <v>0</v>
      </c>
      <c r="BS964" s="161" t="e">
        <f t="shared" si="680"/>
        <v>#DIV/0!</v>
      </c>
      <c r="BT964" s="161" t="e">
        <f t="shared" si="681"/>
        <v>#DIV/0!</v>
      </c>
      <c r="BU964" s="161" t="e">
        <f t="shared" si="682"/>
        <v>#DIV/0!</v>
      </c>
      <c r="BV964" s="161" t="e">
        <f t="shared" si="683"/>
        <v>#DIV/0!</v>
      </c>
      <c r="BW964" s="161" t="e">
        <f t="shared" si="684"/>
        <v>#DIV/0!</v>
      </c>
      <c r="BX964" s="107">
        <f t="shared" si="685"/>
        <v>0</v>
      </c>
      <c r="BZ964" s="40" t="e">
        <f>VLOOKUP(I964,Lists!$D$2:$D$19,1,FALSE)</f>
        <v>#N/A</v>
      </c>
      <c r="CA964" s="40" t="e">
        <f>VLOOKUP($I964,Blends!$B$2:$B$115,1,FALSE)</f>
        <v>#N/A</v>
      </c>
      <c r="CC964" s="218">
        <f>ROUND(IF($I964="Other HFC Blend",(Z964*$L964*SUMIF(Lists!$E$2:$E$133,'Quarterly Information'!$K964,Exchange_Value)+Z964*$N964*SUMIF(Lists!$E$2:$E$133,'Quarterly Information'!$M964,Exchange_Value)+Z964*$P964*SUMIF(Lists!$E$2:$E$133,'Quarterly Information'!$O964,Exchange_Value)+Z964*$R964*SUMIF(Lists!$E$2:$E$133,'Quarterly Information'!$Q964,Exchange_Value)+Z964*$T964*SUMIF(Lists!$E$2:$E$133,'Quarterly Information'!$S964,Exchange_Value))/1000,Z964*SUMIF(Lists!$E$2:$E$133,$I964,Exchange_Value)/1000),1)</f>
        <v>0</v>
      </c>
      <c r="CD964" s="218">
        <f>ROUND(IF($I964="Other HFC Blend",(AA964*$L964*SUMIF(Lists!$E$2:$E$133,'Quarterly Information'!$K964,Exchange_Value)+AA964*$N964*SUMIF(Lists!$E$2:$E$133,'Quarterly Information'!$M964,Exchange_Value)+AA964*$P964*SUMIF(Lists!$E$2:$E$133,'Quarterly Information'!$O964,Exchange_Value)+AA964*$R964*SUMIF(Lists!$E$2:$E$133,'Quarterly Information'!$Q964,Exchange_Value)+AA964*$T964*SUMIF(Lists!$E$2:$E$133,'Quarterly Information'!$S964,Exchange_Value))/1000,AA964*SUMIF(Lists!$E$2:$E$133,$I964,Exchange_Value)/1000),1)</f>
        <v>0</v>
      </c>
      <c r="CE964" s="218">
        <f>ROUND(IF($I964="Other HFC Blend",(AB964*$L964*SUMIF(Lists!$E$2:$E$133,'Quarterly Information'!$K964,Exchange_Value)+AB964*$N964*SUMIF(Lists!$E$2:$E$133,'Quarterly Information'!$M964,Exchange_Value)+AB964*$P964*SUMIF(Lists!$E$2:$E$133,'Quarterly Information'!$O964,Exchange_Value)+AB964*$R964*SUMIF(Lists!$E$2:$E$133,'Quarterly Information'!$Q964,Exchange_Value)+AB964*$T964*SUMIF(Lists!$E$2:$E$133,'Quarterly Information'!$S964,Exchange_Value))/1000,AB964*SUMIF(Lists!$E$2:$E$133,$I964,Exchange_Value)/1000),1)</f>
        <v>0</v>
      </c>
      <c r="CF964" s="218">
        <f>ROUND(IF($I964="Other HFC Blend",(AC964*$L964*SUMIF(Lists!$E$2:$E$133,'Quarterly Information'!$K964,Exchange_Value)+AC964*$N964*SUMIF(Lists!$E$2:$E$133,'Quarterly Information'!$M964,Exchange_Value)+AC964*$P964*SUMIF(Lists!$E$2:$E$133,'Quarterly Information'!$O964,Exchange_Value)+AC964*$R964*SUMIF(Lists!$E$2:$E$133,'Quarterly Information'!$Q964,Exchange_Value)+AC964*$T964*SUMIF(Lists!$E$2:$E$133,'Quarterly Information'!$S964,Exchange_Value))/1000,AC964*SUMIF(Lists!$E$2:$E$133,$I964,Exchange_Value)/1000),1)</f>
        <v>0</v>
      </c>
      <c r="CG964" s="218">
        <f>ROUND(IF($I964="Other HFC Blend",(AD964*$L964*SUMIF(Lists!$E$2:$E$133,'Quarterly Information'!$K964,Exchange_Value)+AD964*$N964*SUMIF(Lists!$E$2:$E$133,'Quarterly Information'!$M964,Exchange_Value)+AD964*$P964*SUMIF(Lists!$E$2:$E$133,'Quarterly Information'!$O964,Exchange_Value)+AD964*$R964*SUMIF(Lists!$E$2:$E$133,'Quarterly Information'!$Q964,Exchange_Value)+AD964*$T964*SUMIF(Lists!$E$2:$E$133,'Quarterly Information'!$S964,Exchange_Value))/1000,AD964*SUMIF(Lists!$E$2:$E$133,$I964,Exchange_Value)/1000),1)</f>
        <v>0</v>
      </c>
      <c r="CH964" s="218">
        <f>ROUND(IF($I964="Other HFC Blend",(AE964*$L964*SUMIF(Lists!$E$2:$E$133,'Quarterly Information'!$K964,Exchange_Value)+AE964*$N964*SUMIF(Lists!$E$2:$E$133,'Quarterly Information'!$M964,Exchange_Value)+AE964*$P964*SUMIF(Lists!$E$2:$E$133,'Quarterly Information'!$O964,Exchange_Value)+AE964*$R964*SUMIF(Lists!$E$2:$E$133,'Quarterly Information'!$Q964,Exchange_Value)+AE964*$T964*SUMIF(Lists!$E$2:$E$133,'Quarterly Information'!$S964,Exchange_Value))/1000,AE964*SUMIF(Lists!$E$2:$E$133,$I964,Exchange_Value)/1000),1)</f>
        <v>0</v>
      </c>
      <c r="CI964" s="218">
        <f>ROUND(IF($I964="Other HFC Blend",(AF964*$L964*SUMIF(Lists!$E$2:$E$133,'Quarterly Information'!$K964,Exchange_Value)+AF964*$N964*SUMIF(Lists!$E$2:$E$133,'Quarterly Information'!$M964,Exchange_Value)+AF964*$P964*SUMIF(Lists!$E$2:$E$133,'Quarterly Information'!$O964,Exchange_Value)+AF964*$R964*SUMIF(Lists!$E$2:$E$133,'Quarterly Information'!$Q964,Exchange_Value)+AF964*$T964*SUMIF(Lists!$E$2:$E$133,'Quarterly Information'!$S964,Exchange_Value))/1000,AF964*SUMIF(Lists!$E$2:$E$133,$I964,Exchange_Value)/1000),1)</f>
        <v>0</v>
      </c>
    </row>
    <row r="965" spans="1:87" ht="14" x14ac:dyDescent="0.25">
      <c r="A965" s="39">
        <v>923</v>
      </c>
      <c r="B965" s="90" t="str">
        <f t="shared" si="643"/>
        <v/>
      </c>
      <c r="C965" s="159"/>
      <c r="D965" s="91"/>
      <c r="E965" s="174"/>
      <c r="F965" s="92"/>
      <c r="G965" s="93"/>
      <c r="H965" s="94"/>
      <c r="I965" s="92"/>
      <c r="J965" s="200"/>
      <c r="K965" s="210"/>
      <c r="L965" s="95"/>
      <c r="M965" s="92"/>
      <c r="N965" s="95"/>
      <c r="O965" s="92"/>
      <c r="P965" s="95"/>
      <c r="Q965" s="128"/>
      <c r="R965" s="95"/>
      <c r="S965" s="128"/>
      <c r="T965" s="211"/>
      <c r="U965" s="203"/>
      <c r="V965" s="92"/>
      <c r="W965" s="96"/>
      <c r="X965" s="92"/>
      <c r="Y965" s="220"/>
      <c r="Z965" s="226"/>
      <c r="AA965" s="165"/>
      <c r="AB965" s="165"/>
      <c r="AC965" s="165"/>
      <c r="AD965" s="165"/>
      <c r="AE965" s="165"/>
      <c r="AF965" s="168"/>
      <c r="AG965"/>
      <c r="AH965" s="107">
        <f t="shared" si="645"/>
        <v>0</v>
      </c>
      <c r="AI965" s="107">
        <f t="shared" si="646"/>
        <v>0</v>
      </c>
      <c r="AJ965" s="107">
        <f t="shared" si="647"/>
        <v>0</v>
      </c>
      <c r="AK965" s="107">
        <f t="shared" si="648"/>
        <v>0</v>
      </c>
      <c r="AL965" s="107">
        <f t="shared" si="649"/>
        <v>0</v>
      </c>
      <c r="AM965" s="107">
        <f t="shared" si="644"/>
        <v>0</v>
      </c>
      <c r="AO965" s="161" t="e">
        <f t="shared" si="650"/>
        <v>#DIV/0!</v>
      </c>
      <c r="AP965" s="161" t="e">
        <f t="shared" si="651"/>
        <v>#DIV/0!</v>
      </c>
      <c r="AQ965" s="161" t="e">
        <f t="shared" si="652"/>
        <v>#DIV/0!</v>
      </c>
      <c r="AR965" s="161" t="e">
        <f t="shared" si="653"/>
        <v>#DIV/0!</v>
      </c>
      <c r="AS965" s="161" t="e">
        <f t="shared" si="654"/>
        <v>#DIV/0!</v>
      </c>
      <c r="AT965" s="107">
        <f t="shared" si="655"/>
        <v>0</v>
      </c>
      <c r="AU965" s="161" t="e">
        <f t="shared" si="656"/>
        <v>#DIV/0!</v>
      </c>
      <c r="AV965" s="161" t="e">
        <f t="shared" si="657"/>
        <v>#DIV/0!</v>
      </c>
      <c r="AW965" s="161" t="e">
        <f t="shared" si="658"/>
        <v>#DIV/0!</v>
      </c>
      <c r="AX965" s="161" t="e">
        <f t="shared" si="659"/>
        <v>#DIV/0!</v>
      </c>
      <c r="AY965" s="161" t="e">
        <f t="shared" si="660"/>
        <v>#DIV/0!</v>
      </c>
      <c r="AZ965" s="107">
        <f t="shared" si="661"/>
        <v>0</v>
      </c>
      <c r="BA965" s="161" t="e">
        <f t="shared" si="662"/>
        <v>#DIV/0!</v>
      </c>
      <c r="BB965" s="161" t="e">
        <f t="shared" si="663"/>
        <v>#DIV/0!</v>
      </c>
      <c r="BC965" s="161" t="e">
        <f t="shared" si="664"/>
        <v>#DIV/0!</v>
      </c>
      <c r="BD965" s="161" t="e">
        <f t="shared" si="665"/>
        <v>#DIV/0!</v>
      </c>
      <c r="BE965" s="161" t="e">
        <f t="shared" si="666"/>
        <v>#DIV/0!</v>
      </c>
      <c r="BF965" s="107">
        <f t="shared" si="667"/>
        <v>0</v>
      </c>
      <c r="BG965" s="161" t="e">
        <f t="shared" si="668"/>
        <v>#DIV/0!</v>
      </c>
      <c r="BH965" s="161" t="e">
        <f t="shared" si="669"/>
        <v>#DIV/0!</v>
      </c>
      <c r="BI965" s="161" t="e">
        <f t="shared" si="670"/>
        <v>#DIV/0!</v>
      </c>
      <c r="BJ965" s="161" t="e">
        <f t="shared" si="671"/>
        <v>#DIV/0!</v>
      </c>
      <c r="BK965" s="161" t="e">
        <f t="shared" si="672"/>
        <v>#DIV/0!</v>
      </c>
      <c r="BL965" s="107">
        <f t="shared" si="673"/>
        <v>0</v>
      </c>
      <c r="BM965" s="161" t="e">
        <f t="shared" si="674"/>
        <v>#DIV/0!</v>
      </c>
      <c r="BN965" s="161" t="e">
        <f t="shared" si="675"/>
        <v>#DIV/0!</v>
      </c>
      <c r="BO965" s="161" t="e">
        <f t="shared" si="676"/>
        <v>#DIV/0!</v>
      </c>
      <c r="BP965" s="161" t="e">
        <f t="shared" si="677"/>
        <v>#DIV/0!</v>
      </c>
      <c r="BQ965" s="161" t="e">
        <f t="shared" si="678"/>
        <v>#DIV/0!</v>
      </c>
      <c r="BR965" s="107">
        <f t="shared" si="679"/>
        <v>0</v>
      </c>
      <c r="BS965" s="161" t="e">
        <f t="shared" si="680"/>
        <v>#DIV/0!</v>
      </c>
      <c r="BT965" s="161" t="e">
        <f t="shared" si="681"/>
        <v>#DIV/0!</v>
      </c>
      <c r="BU965" s="161" t="e">
        <f t="shared" si="682"/>
        <v>#DIV/0!</v>
      </c>
      <c r="BV965" s="161" t="e">
        <f t="shared" si="683"/>
        <v>#DIV/0!</v>
      </c>
      <c r="BW965" s="161" t="e">
        <f t="shared" si="684"/>
        <v>#DIV/0!</v>
      </c>
      <c r="BX965" s="107">
        <f t="shared" si="685"/>
        <v>0</v>
      </c>
      <c r="BZ965" s="40" t="e">
        <f>VLOOKUP(I965,Lists!$D$2:$D$19,1,FALSE)</f>
        <v>#N/A</v>
      </c>
      <c r="CA965" s="40" t="e">
        <f>VLOOKUP($I965,Blends!$B$2:$B$115,1,FALSE)</f>
        <v>#N/A</v>
      </c>
      <c r="CC965" s="218">
        <f>ROUND(IF($I965="Other HFC Blend",(Z965*$L965*SUMIF(Lists!$E$2:$E$133,'Quarterly Information'!$K965,Exchange_Value)+Z965*$N965*SUMIF(Lists!$E$2:$E$133,'Quarterly Information'!$M965,Exchange_Value)+Z965*$P965*SUMIF(Lists!$E$2:$E$133,'Quarterly Information'!$O965,Exchange_Value)+Z965*$R965*SUMIF(Lists!$E$2:$E$133,'Quarterly Information'!$Q965,Exchange_Value)+Z965*$T965*SUMIF(Lists!$E$2:$E$133,'Quarterly Information'!$S965,Exchange_Value))/1000,Z965*SUMIF(Lists!$E$2:$E$133,$I965,Exchange_Value)/1000),1)</f>
        <v>0</v>
      </c>
      <c r="CD965" s="218">
        <f>ROUND(IF($I965="Other HFC Blend",(AA965*$L965*SUMIF(Lists!$E$2:$E$133,'Quarterly Information'!$K965,Exchange_Value)+AA965*$N965*SUMIF(Lists!$E$2:$E$133,'Quarterly Information'!$M965,Exchange_Value)+AA965*$P965*SUMIF(Lists!$E$2:$E$133,'Quarterly Information'!$O965,Exchange_Value)+AA965*$R965*SUMIF(Lists!$E$2:$E$133,'Quarterly Information'!$Q965,Exchange_Value)+AA965*$T965*SUMIF(Lists!$E$2:$E$133,'Quarterly Information'!$S965,Exchange_Value))/1000,AA965*SUMIF(Lists!$E$2:$E$133,$I965,Exchange_Value)/1000),1)</f>
        <v>0</v>
      </c>
      <c r="CE965" s="218">
        <f>ROUND(IF($I965="Other HFC Blend",(AB965*$L965*SUMIF(Lists!$E$2:$E$133,'Quarterly Information'!$K965,Exchange_Value)+AB965*$N965*SUMIF(Lists!$E$2:$E$133,'Quarterly Information'!$M965,Exchange_Value)+AB965*$P965*SUMIF(Lists!$E$2:$E$133,'Quarterly Information'!$O965,Exchange_Value)+AB965*$R965*SUMIF(Lists!$E$2:$E$133,'Quarterly Information'!$Q965,Exchange_Value)+AB965*$T965*SUMIF(Lists!$E$2:$E$133,'Quarterly Information'!$S965,Exchange_Value))/1000,AB965*SUMIF(Lists!$E$2:$E$133,$I965,Exchange_Value)/1000),1)</f>
        <v>0</v>
      </c>
      <c r="CF965" s="218">
        <f>ROUND(IF($I965="Other HFC Blend",(AC965*$L965*SUMIF(Lists!$E$2:$E$133,'Quarterly Information'!$K965,Exchange_Value)+AC965*$N965*SUMIF(Lists!$E$2:$E$133,'Quarterly Information'!$M965,Exchange_Value)+AC965*$P965*SUMIF(Lists!$E$2:$E$133,'Quarterly Information'!$O965,Exchange_Value)+AC965*$R965*SUMIF(Lists!$E$2:$E$133,'Quarterly Information'!$Q965,Exchange_Value)+AC965*$T965*SUMIF(Lists!$E$2:$E$133,'Quarterly Information'!$S965,Exchange_Value))/1000,AC965*SUMIF(Lists!$E$2:$E$133,$I965,Exchange_Value)/1000),1)</f>
        <v>0</v>
      </c>
      <c r="CG965" s="218">
        <f>ROUND(IF($I965="Other HFC Blend",(AD965*$L965*SUMIF(Lists!$E$2:$E$133,'Quarterly Information'!$K965,Exchange_Value)+AD965*$N965*SUMIF(Lists!$E$2:$E$133,'Quarterly Information'!$M965,Exchange_Value)+AD965*$P965*SUMIF(Lists!$E$2:$E$133,'Quarterly Information'!$O965,Exchange_Value)+AD965*$R965*SUMIF(Lists!$E$2:$E$133,'Quarterly Information'!$Q965,Exchange_Value)+AD965*$T965*SUMIF(Lists!$E$2:$E$133,'Quarterly Information'!$S965,Exchange_Value))/1000,AD965*SUMIF(Lists!$E$2:$E$133,$I965,Exchange_Value)/1000),1)</f>
        <v>0</v>
      </c>
      <c r="CH965" s="218">
        <f>ROUND(IF($I965="Other HFC Blend",(AE965*$L965*SUMIF(Lists!$E$2:$E$133,'Quarterly Information'!$K965,Exchange_Value)+AE965*$N965*SUMIF(Lists!$E$2:$E$133,'Quarterly Information'!$M965,Exchange_Value)+AE965*$P965*SUMIF(Lists!$E$2:$E$133,'Quarterly Information'!$O965,Exchange_Value)+AE965*$R965*SUMIF(Lists!$E$2:$E$133,'Quarterly Information'!$Q965,Exchange_Value)+AE965*$T965*SUMIF(Lists!$E$2:$E$133,'Quarterly Information'!$S965,Exchange_Value))/1000,AE965*SUMIF(Lists!$E$2:$E$133,$I965,Exchange_Value)/1000),1)</f>
        <v>0</v>
      </c>
      <c r="CI965" s="218">
        <f>ROUND(IF($I965="Other HFC Blend",(AF965*$L965*SUMIF(Lists!$E$2:$E$133,'Quarterly Information'!$K965,Exchange_Value)+AF965*$N965*SUMIF(Lists!$E$2:$E$133,'Quarterly Information'!$M965,Exchange_Value)+AF965*$P965*SUMIF(Lists!$E$2:$E$133,'Quarterly Information'!$O965,Exchange_Value)+AF965*$R965*SUMIF(Lists!$E$2:$E$133,'Quarterly Information'!$Q965,Exchange_Value)+AF965*$T965*SUMIF(Lists!$E$2:$E$133,'Quarterly Information'!$S965,Exchange_Value))/1000,AF965*SUMIF(Lists!$E$2:$E$133,$I965,Exchange_Value)/1000),1)</f>
        <v>0</v>
      </c>
    </row>
    <row r="966" spans="1:87" ht="14" x14ac:dyDescent="0.25">
      <c r="A966" s="39">
        <v>924</v>
      </c>
      <c r="B966" s="90" t="str">
        <f t="shared" si="643"/>
        <v/>
      </c>
      <c r="C966" s="159"/>
      <c r="D966" s="91"/>
      <c r="E966" s="174"/>
      <c r="F966" s="92"/>
      <c r="G966" s="93"/>
      <c r="H966" s="94"/>
      <c r="I966" s="92"/>
      <c r="J966" s="200"/>
      <c r="K966" s="210"/>
      <c r="L966" s="95"/>
      <c r="M966" s="92"/>
      <c r="N966" s="95"/>
      <c r="O966" s="92"/>
      <c r="P966" s="95"/>
      <c r="Q966" s="128"/>
      <c r="R966" s="95"/>
      <c r="S966" s="128"/>
      <c r="T966" s="211"/>
      <c r="U966" s="203"/>
      <c r="V966" s="92"/>
      <c r="W966" s="96"/>
      <c r="X966" s="92"/>
      <c r="Y966" s="220"/>
      <c r="Z966" s="226"/>
      <c r="AA966" s="165"/>
      <c r="AB966" s="165"/>
      <c r="AC966" s="165"/>
      <c r="AD966" s="165"/>
      <c r="AE966" s="165"/>
      <c r="AF966" s="168"/>
      <c r="AG966"/>
      <c r="AH966" s="107">
        <f t="shared" si="645"/>
        <v>0</v>
      </c>
      <c r="AI966" s="107">
        <f t="shared" si="646"/>
        <v>0</v>
      </c>
      <c r="AJ966" s="107">
        <f t="shared" si="647"/>
        <v>0</v>
      </c>
      <c r="AK966" s="107">
        <f t="shared" si="648"/>
        <v>0</v>
      </c>
      <c r="AL966" s="107">
        <f t="shared" si="649"/>
        <v>0</v>
      </c>
      <c r="AM966" s="107">
        <f t="shared" si="644"/>
        <v>0</v>
      </c>
      <c r="AO966" s="161" t="e">
        <f t="shared" si="650"/>
        <v>#DIV/0!</v>
      </c>
      <c r="AP966" s="161" t="e">
        <f t="shared" si="651"/>
        <v>#DIV/0!</v>
      </c>
      <c r="AQ966" s="161" t="e">
        <f t="shared" si="652"/>
        <v>#DIV/0!</v>
      </c>
      <c r="AR966" s="161" t="e">
        <f t="shared" si="653"/>
        <v>#DIV/0!</v>
      </c>
      <c r="AS966" s="161" t="e">
        <f t="shared" si="654"/>
        <v>#DIV/0!</v>
      </c>
      <c r="AT966" s="107">
        <f t="shared" si="655"/>
        <v>0</v>
      </c>
      <c r="AU966" s="161" t="e">
        <f t="shared" si="656"/>
        <v>#DIV/0!</v>
      </c>
      <c r="AV966" s="161" t="e">
        <f t="shared" si="657"/>
        <v>#DIV/0!</v>
      </c>
      <c r="AW966" s="161" t="e">
        <f t="shared" si="658"/>
        <v>#DIV/0!</v>
      </c>
      <c r="AX966" s="161" t="e">
        <f t="shared" si="659"/>
        <v>#DIV/0!</v>
      </c>
      <c r="AY966" s="161" t="e">
        <f t="shared" si="660"/>
        <v>#DIV/0!</v>
      </c>
      <c r="AZ966" s="107">
        <f t="shared" si="661"/>
        <v>0</v>
      </c>
      <c r="BA966" s="161" t="e">
        <f t="shared" si="662"/>
        <v>#DIV/0!</v>
      </c>
      <c r="BB966" s="161" t="e">
        <f t="shared" si="663"/>
        <v>#DIV/0!</v>
      </c>
      <c r="BC966" s="161" t="e">
        <f t="shared" si="664"/>
        <v>#DIV/0!</v>
      </c>
      <c r="BD966" s="161" t="e">
        <f t="shared" si="665"/>
        <v>#DIV/0!</v>
      </c>
      <c r="BE966" s="161" t="e">
        <f t="shared" si="666"/>
        <v>#DIV/0!</v>
      </c>
      <c r="BF966" s="107">
        <f t="shared" si="667"/>
        <v>0</v>
      </c>
      <c r="BG966" s="161" t="e">
        <f t="shared" si="668"/>
        <v>#DIV/0!</v>
      </c>
      <c r="BH966" s="161" t="e">
        <f t="shared" si="669"/>
        <v>#DIV/0!</v>
      </c>
      <c r="BI966" s="161" t="e">
        <f t="shared" si="670"/>
        <v>#DIV/0!</v>
      </c>
      <c r="BJ966" s="161" t="e">
        <f t="shared" si="671"/>
        <v>#DIV/0!</v>
      </c>
      <c r="BK966" s="161" t="e">
        <f t="shared" si="672"/>
        <v>#DIV/0!</v>
      </c>
      <c r="BL966" s="107">
        <f t="shared" si="673"/>
        <v>0</v>
      </c>
      <c r="BM966" s="161" t="e">
        <f t="shared" si="674"/>
        <v>#DIV/0!</v>
      </c>
      <c r="BN966" s="161" t="e">
        <f t="shared" si="675"/>
        <v>#DIV/0!</v>
      </c>
      <c r="BO966" s="161" t="e">
        <f t="shared" si="676"/>
        <v>#DIV/0!</v>
      </c>
      <c r="BP966" s="161" t="e">
        <f t="shared" si="677"/>
        <v>#DIV/0!</v>
      </c>
      <c r="BQ966" s="161" t="e">
        <f t="shared" si="678"/>
        <v>#DIV/0!</v>
      </c>
      <c r="BR966" s="107">
        <f t="shared" si="679"/>
        <v>0</v>
      </c>
      <c r="BS966" s="161" t="e">
        <f t="shared" si="680"/>
        <v>#DIV/0!</v>
      </c>
      <c r="BT966" s="161" t="e">
        <f t="shared" si="681"/>
        <v>#DIV/0!</v>
      </c>
      <c r="BU966" s="161" t="e">
        <f t="shared" si="682"/>
        <v>#DIV/0!</v>
      </c>
      <c r="BV966" s="161" t="e">
        <f t="shared" si="683"/>
        <v>#DIV/0!</v>
      </c>
      <c r="BW966" s="161" t="e">
        <f t="shared" si="684"/>
        <v>#DIV/0!</v>
      </c>
      <c r="BX966" s="107">
        <f t="shared" si="685"/>
        <v>0</v>
      </c>
      <c r="BZ966" s="40" t="e">
        <f>VLOOKUP(I966,Lists!$D$2:$D$19,1,FALSE)</f>
        <v>#N/A</v>
      </c>
      <c r="CA966" s="40" t="e">
        <f>VLOOKUP($I966,Blends!$B$2:$B$115,1,FALSE)</f>
        <v>#N/A</v>
      </c>
      <c r="CC966" s="218">
        <f>ROUND(IF($I966="Other HFC Blend",(Z966*$L966*SUMIF(Lists!$E$2:$E$133,'Quarterly Information'!$K966,Exchange_Value)+Z966*$N966*SUMIF(Lists!$E$2:$E$133,'Quarterly Information'!$M966,Exchange_Value)+Z966*$P966*SUMIF(Lists!$E$2:$E$133,'Quarterly Information'!$O966,Exchange_Value)+Z966*$R966*SUMIF(Lists!$E$2:$E$133,'Quarterly Information'!$Q966,Exchange_Value)+Z966*$T966*SUMIF(Lists!$E$2:$E$133,'Quarterly Information'!$S966,Exchange_Value))/1000,Z966*SUMIF(Lists!$E$2:$E$133,$I966,Exchange_Value)/1000),1)</f>
        <v>0</v>
      </c>
      <c r="CD966" s="218">
        <f>ROUND(IF($I966="Other HFC Blend",(AA966*$L966*SUMIF(Lists!$E$2:$E$133,'Quarterly Information'!$K966,Exchange_Value)+AA966*$N966*SUMIF(Lists!$E$2:$E$133,'Quarterly Information'!$M966,Exchange_Value)+AA966*$P966*SUMIF(Lists!$E$2:$E$133,'Quarterly Information'!$O966,Exchange_Value)+AA966*$R966*SUMIF(Lists!$E$2:$E$133,'Quarterly Information'!$Q966,Exchange_Value)+AA966*$T966*SUMIF(Lists!$E$2:$E$133,'Quarterly Information'!$S966,Exchange_Value))/1000,AA966*SUMIF(Lists!$E$2:$E$133,$I966,Exchange_Value)/1000),1)</f>
        <v>0</v>
      </c>
      <c r="CE966" s="218">
        <f>ROUND(IF($I966="Other HFC Blend",(AB966*$L966*SUMIF(Lists!$E$2:$E$133,'Quarterly Information'!$K966,Exchange_Value)+AB966*$N966*SUMIF(Lists!$E$2:$E$133,'Quarterly Information'!$M966,Exchange_Value)+AB966*$P966*SUMIF(Lists!$E$2:$E$133,'Quarterly Information'!$O966,Exchange_Value)+AB966*$R966*SUMIF(Lists!$E$2:$E$133,'Quarterly Information'!$Q966,Exchange_Value)+AB966*$T966*SUMIF(Lists!$E$2:$E$133,'Quarterly Information'!$S966,Exchange_Value))/1000,AB966*SUMIF(Lists!$E$2:$E$133,$I966,Exchange_Value)/1000),1)</f>
        <v>0</v>
      </c>
      <c r="CF966" s="218">
        <f>ROUND(IF($I966="Other HFC Blend",(AC966*$L966*SUMIF(Lists!$E$2:$E$133,'Quarterly Information'!$K966,Exchange_Value)+AC966*$N966*SUMIF(Lists!$E$2:$E$133,'Quarterly Information'!$M966,Exchange_Value)+AC966*$P966*SUMIF(Lists!$E$2:$E$133,'Quarterly Information'!$O966,Exchange_Value)+AC966*$R966*SUMIF(Lists!$E$2:$E$133,'Quarterly Information'!$Q966,Exchange_Value)+AC966*$T966*SUMIF(Lists!$E$2:$E$133,'Quarterly Information'!$S966,Exchange_Value))/1000,AC966*SUMIF(Lists!$E$2:$E$133,$I966,Exchange_Value)/1000),1)</f>
        <v>0</v>
      </c>
      <c r="CG966" s="218">
        <f>ROUND(IF($I966="Other HFC Blend",(AD966*$L966*SUMIF(Lists!$E$2:$E$133,'Quarterly Information'!$K966,Exchange_Value)+AD966*$N966*SUMIF(Lists!$E$2:$E$133,'Quarterly Information'!$M966,Exchange_Value)+AD966*$P966*SUMIF(Lists!$E$2:$E$133,'Quarterly Information'!$O966,Exchange_Value)+AD966*$R966*SUMIF(Lists!$E$2:$E$133,'Quarterly Information'!$Q966,Exchange_Value)+AD966*$T966*SUMIF(Lists!$E$2:$E$133,'Quarterly Information'!$S966,Exchange_Value))/1000,AD966*SUMIF(Lists!$E$2:$E$133,$I966,Exchange_Value)/1000),1)</f>
        <v>0</v>
      </c>
      <c r="CH966" s="218">
        <f>ROUND(IF($I966="Other HFC Blend",(AE966*$L966*SUMIF(Lists!$E$2:$E$133,'Quarterly Information'!$K966,Exchange_Value)+AE966*$N966*SUMIF(Lists!$E$2:$E$133,'Quarterly Information'!$M966,Exchange_Value)+AE966*$P966*SUMIF(Lists!$E$2:$E$133,'Quarterly Information'!$O966,Exchange_Value)+AE966*$R966*SUMIF(Lists!$E$2:$E$133,'Quarterly Information'!$Q966,Exchange_Value)+AE966*$T966*SUMIF(Lists!$E$2:$E$133,'Quarterly Information'!$S966,Exchange_Value))/1000,AE966*SUMIF(Lists!$E$2:$E$133,$I966,Exchange_Value)/1000),1)</f>
        <v>0</v>
      </c>
      <c r="CI966" s="218">
        <f>ROUND(IF($I966="Other HFC Blend",(AF966*$L966*SUMIF(Lists!$E$2:$E$133,'Quarterly Information'!$K966,Exchange_Value)+AF966*$N966*SUMIF(Lists!$E$2:$E$133,'Quarterly Information'!$M966,Exchange_Value)+AF966*$P966*SUMIF(Lists!$E$2:$E$133,'Quarterly Information'!$O966,Exchange_Value)+AF966*$R966*SUMIF(Lists!$E$2:$E$133,'Quarterly Information'!$Q966,Exchange_Value)+AF966*$T966*SUMIF(Lists!$E$2:$E$133,'Quarterly Information'!$S966,Exchange_Value))/1000,AF966*SUMIF(Lists!$E$2:$E$133,$I966,Exchange_Value)/1000),1)</f>
        <v>0</v>
      </c>
    </row>
    <row r="967" spans="1:87" ht="14" x14ac:dyDescent="0.25">
      <c r="A967" s="39">
        <v>925</v>
      </c>
      <c r="B967" s="90" t="str">
        <f t="shared" si="643"/>
        <v/>
      </c>
      <c r="C967" s="159"/>
      <c r="D967" s="91"/>
      <c r="E967" s="174"/>
      <c r="F967" s="92"/>
      <c r="G967" s="93"/>
      <c r="H967" s="94"/>
      <c r="I967" s="92"/>
      <c r="J967" s="200"/>
      <c r="K967" s="210"/>
      <c r="L967" s="95"/>
      <c r="M967" s="92"/>
      <c r="N967" s="95"/>
      <c r="O967" s="92"/>
      <c r="P967" s="95"/>
      <c r="Q967" s="128"/>
      <c r="R967" s="95"/>
      <c r="S967" s="128"/>
      <c r="T967" s="211"/>
      <c r="U967" s="203"/>
      <c r="V967" s="92"/>
      <c r="W967" s="96"/>
      <c r="X967" s="92"/>
      <c r="Y967" s="220"/>
      <c r="Z967" s="226"/>
      <c r="AA967" s="165"/>
      <c r="AB967" s="165"/>
      <c r="AC967" s="165"/>
      <c r="AD967" s="165"/>
      <c r="AE967" s="165"/>
      <c r="AF967" s="168"/>
      <c r="AG967"/>
      <c r="AH967" s="107">
        <f t="shared" si="645"/>
        <v>0</v>
      </c>
      <c r="AI967" s="107">
        <f t="shared" si="646"/>
        <v>0</v>
      </c>
      <c r="AJ967" s="107">
        <f t="shared" si="647"/>
        <v>0</v>
      </c>
      <c r="AK967" s="107">
        <f t="shared" si="648"/>
        <v>0</v>
      </c>
      <c r="AL967" s="107">
        <f t="shared" si="649"/>
        <v>0</v>
      </c>
      <c r="AM967" s="107">
        <f t="shared" si="644"/>
        <v>0</v>
      </c>
      <c r="AO967" s="161" t="e">
        <f t="shared" si="650"/>
        <v>#DIV/0!</v>
      </c>
      <c r="AP967" s="161" t="e">
        <f t="shared" si="651"/>
        <v>#DIV/0!</v>
      </c>
      <c r="AQ967" s="161" t="e">
        <f t="shared" si="652"/>
        <v>#DIV/0!</v>
      </c>
      <c r="AR967" s="161" t="e">
        <f t="shared" si="653"/>
        <v>#DIV/0!</v>
      </c>
      <c r="AS967" s="161" t="e">
        <f t="shared" si="654"/>
        <v>#DIV/0!</v>
      </c>
      <c r="AT967" s="107">
        <f t="shared" si="655"/>
        <v>0</v>
      </c>
      <c r="AU967" s="161" t="e">
        <f t="shared" si="656"/>
        <v>#DIV/0!</v>
      </c>
      <c r="AV967" s="161" t="e">
        <f t="shared" si="657"/>
        <v>#DIV/0!</v>
      </c>
      <c r="AW967" s="161" t="e">
        <f t="shared" si="658"/>
        <v>#DIV/0!</v>
      </c>
      <c r="AX967" s="161" t="e">
        <f t="shared" si="659"/>
        <v>#DIV/0!</v>
      </c>
      <c r="AY967" s="161" t="e">
        <f t="shared" si="660"/>
        <v>#DIV/0!</v>
      </c>
      <c r="AZ967" s="107">
        <f t="shared" si="661"/>
        <v>0</v>
      </c>
      <c r="BA967" s="161" t="e">
        <f t="shared" si="662"/>
        <v>#DIV/0!</v>
      </c>
      <c r="BB967" s="161" t="e">
        <f t="shared" si="663"/>
        <v>#DIV/0!</v>
      </c>
      <c r="BC967" s="161" t="e">
        <f t="shared" si="664"/>
        <v>#DIV/0!</v>
      </c>
      <c r="BD967" s="161" t="e">
        <f t="shared" si="665"/>
        <v>#DIV/0!</v>
      </c>
      <c r="BE967" s="161" t="e">
        <f t="shared" si="666"/>
        <v>#DIV/0!</v>
      </c>
      <c r="BF967" s="107">
        <f t="shared" si="667"/>
        <v>0</v>
      </c>
      <c r="BG967" s="161" t="e">
        <f t="shared" si="668"/>
        <v>#DIV/0!</v>
      </c>
      <c r="BH967" s="161" t="e">
        <f t="shared" si="669"/>
        <v>#DIV/0!</v>
      </c>
      <c r="BI967" s="161" t="e">
        <f t="shared" si="670"/>
        <v>#DIV/0!</v>
      </c>
      <c r="BJ967" s="161" t="e">
        <f t="shared" si="671"/>
        <v>#DIV/0!</v>
      </c>
      <c r="BK967" s="161" t="e">
        <f t="shared" si="672"/>
        <v>#DIV/0!</v>
      </c>
      <c r="BL967" s="107">
        <f t="shared" si="673"/>
        <v>0</v>
      </c>
      <c r="BM967" s="161" t="e">
        <f t="shared" si="674"/>
        <v>#DIV/0!</v>
      </c>
      <c r="BN967" s="161" t="e">
        <f t="shared" si="675"/>
        <v>#DIV/0!</v>
      </c>
      <c r="BO967" s="161" t="e">
        <f t="shared" si="676"/>
        <v>#DIV/0!</v>
      </c>
      <c r="BP967" s="161" t="e">
        <f t="shared" si="677"/>
        <v>#DIV/0!</v>
      </c>
      <c r="BQ967" s="161" t="e">
        <f t="shared" si="678"/>
        <v>#DIV/0!</v>
      </c>
      <c r="BR967" s="107">
        <f t="shared" si="679"/>
        <v>0</v>
      </c>
      <c r="BS967" s="161" t="e">
        <f t="shared" si="680"/>
        <v>#DIV/0!</v>
      </c>
      <c r="BT967" s="161" t="e">
        <f t="shared" si="681"/>
        <v>#DIV/0!</v>
      </c>
      <c r="BU967" s="161" t="e">
        <f t="shared" si="682"/>
        <v>#DIV/0!</v>
      </c>
      <c r="BV967" s="161" t="e">
        <f t="shared" si="683"/>
        <v>#DIV/0!</v>
      </c>
      <c r="BW967" s="161" t="e">
        <f t="shared" si="684"/>
        <v>#DIV/0!</v>
      </c>
      <c r="BX967" s="107">
        <f t="shared" si="685"/>
        <v>0</v>
      </c>
      <c r="BZ967" s="40" t="e">
        <f>VLOOKUP(I967,Lists!$D$2:$D$19,1,FALSE)</f>
        <v>#N/A</v>
      </c>
      <c r="CA967" s="40" t="e">
        <f>VLOOKUP($I967,Blends!$B$2:$B$115,1,FALSE)</f>
        <v>#N/A</v>
      </c>
      <c r="CC967" s="218">
        <f>ROUND(IF($I967="Other HFC Blend",(Z967*$L967*SUMIF(Lists!$E$2:$E$133,'Quarterly Information'!$K967,Exchange_Value)+Z967*$N967*SUMIF(Lists!$E$2:$E$133,'Quarterly Information'!$M967,Exchange_Value)+Z967*$P967*SUMIF(Lists!$E$2:$E$133,'Quarterly Information'!$O967,Exchange_Value)+Z967*$R967*SUMIF(Lists!$E$2:$E$133,'Quarterly Information'!$Q967,Exchange_Value)+Z967*$T967*SUMIF(Lists!$E$2:$E$133,'Quarterly Information'!$S967,Exchange_Value))/1000,Z967*SUMIF(Lists!$E$2:$E$133,$I967,Exchange_Value)/1000),1)</f>
        <v>0</v>
      </c>
      <c r="CD967" s="218">
        <f>ROUND(IF($I967="Other HFC Blend",(AA967*$L967*SUMIF(Lists!$E$2:$E$133,'Quarterly Information'!$K967,Exchange_Value)+AA967*$N967*SUMIF(Lists!$E$2:$E$133,'Quarterly Information'!$M967,Exchange_Value)+AA967*$P967*SUMIF(Lists!$E$2:$E$133,'Quarterly Information'!$O967,Exchange_Value)+AA967*$R967*SUMIF(Lists!$E$2:$E$133,'Quarterly Information'!$Q967,Exchange_Value)+AA967*$T967*SUMIF(Lists!$E$2:$E$133,'Quarterly Information'!$S967,Exchange_Value))/1000,AA967*SUMIF(Lists!$E$2:$E$133,$I967,Exchange_Value)/1000),1)</f>
        <v>0</v>
      </c>
      <c r="CE967" s="218">
        <f>ROUND(IF($I967="Other HFC Blend",(AB967*$L967*SUMIF(Lists!$E$2:$E$133,'Quarterly Information'!$K967,Exchange_Value)+AB967*$N967*SUMIF(Lists!$E$2:$E$133,'Quarterly Information'!$M967,Exchange_Value)+AB967*$P967*SUMIF(Lists!$E$2:$E$133,'Quarterly Information'!$O967,Exchange_Value)+AB967*$R967*SUMIF(Lists!$E$2:$E$133,'Quarterly Information'!$Q967,Exchange_Value)+AB967*$T967*SUMIF(Lists!$E$2:$E$133,'Quarterly Information'!$S967,Exchange_Value))/1000,AB967*SUMIF(Lists!$E$2:$E$133,$I967,Exchange_Value)/1000),1)</f>
        <v>0</v>
      </c>
      <c r="CF967" s="218">
        <f>ROUND(IF($I967="Other HFC Blend",(AC967*$L967*SUMIF(Lists!$E$2:$E$133,'Quarterly Information'!$K967,Exchange_Value)+AC967*$N967*SUMIF(Lists!$E$2:$E$133,'Quarterly Information'!$M967,Exchange_Value)+AC967*$P967*SUMIF(Lists!$E$2:$E$133,'Quarterly Information'!$O967,Exchange_Value)+AC967*$R967*SUMIF(Lists!$E$2:$E$133,'Quarterly Information'!$Q967,Exchange_Value)+AC967*$T967*SUMIF(Lists!$E$2:$E$133,'Quarterly Information'!$S967,Exchange_Value))/1000,AC967*SUMIF(Lists!$E$2:$E$133,$I967,Exchange_Value)/1000),1)</f>
        <v>0</v>
      </c>
      <c r="CG967" s="218">
        <f>ROUND(IF($I967="Other HFC Blend",(AD967*$L967*SUMIF(Lists!$E$2:$E$133,'Quarterly Information'!$K967,Exchange_Value)+AD967*$N967*SUMIF(Lists!$E$2:$E$133,'Quarterly Information'!$M967,Exchange_Value)+AD967*$P967*SUMIF(Lists!$E$2:$E$133,'Quarterly Information'!$O967,Exchange_Value)+AD967*$R967*SUMIF(Lists!$E$2:$E$133,'Quarterly Information'!$Q967,Exchange_Value)+AD967*$T967*SUMIF(Lists!$E$2:$E$133,'Quarterly Information'!$S967,Exchange_Value))/1000,AD967*SUMIF(Lists!$E$2:$E$133,$I967,Exchange_Value)/1000),1)</f>
        <v>0</v>
      </c>
      <c r="CH967" s="218">
        <f>ROUND(IF($I967="Other HFC Blend",(AE967*$L967*SUMIF(Lists!$E$2:$E$133,'Quarterly Information'!$K967,Exchange_Value)+AE967*$N967*SUMIF(Lists!$E$2:$E$133,'Quarterly Information'!$M967,Exchange_Value)+AE967*$P967*SUMIF(Lists!$E$2:$E$133,'Quarterly Information'!$O967,Exchange_Value)+AE967*$R967*SUMIF(Lists!$E$2:$E$133,'Quarterly Information'!$Q967,Exchange_Value)+AE967*$T967*SUMIF(Lists!$E$2:$E$133,'Quarterly Information'!$S967,Exchange_Value))/1000,AE967*SUMIF(Lists!$E$2:$E$133,$I967,Exchange_Value)/1000),1)</f>
        <v>0</v>
      </c>
      <c r="CI967" s="218">
        <f>ROUND(IF($I967="Other HFC Blend",(AF967*$L967*SUMIF(Lists!$E$2:$E$133,'Quarterly Information'!$K967,Exchange_Value)+AF967*$N967*SUMIF(Lists!$E$2:$E$133,'Quarterly Information'!$M967,Exchange_Value)+AF967*$P967*SUMIF(Lists!$E$2:$E$133,'Quarterly Information'!$O967,Exchange_Value)+AF967*$R967*SUMIF(Lists!$E$2:$E$133,'Quarterly Information'!$Q967,Exchange_Value)+AF967*$T967*SUMIF(Lists!$E$2:$E$133,'Quarterly Information'!$S967,Exchange_Value))/1000,AF967*SUMIF(Lists!$E$2:$E$133,$I967,Exchange_Value)/1000),1)</f>
        <v>0</v>
      </c>
    </row>
    <row r="968" spans="1:87" ht="14" x14ac:dyDescent="0.25">
      <c r="A968" s="39">
        <v>926</v>
      </c>
      <c r="B968" s="90" t="str">
        <f t="shared" si="643"/>
        <v/>
      </c>
      <c r="C968" s="159"/>
      <c r="D968" s="91"/>
      <c r="E968" s="174"/>
      <c r="F968" s="92"/>
      <c r="G968" s="93"/>
      <c r="H968" s="94"/>
      <c r="I968" s="92"/>
      <c r="J968" s="200"/>
      <c r="K968" s="210"/>
      <c r="L968" s="95"/>
      <c r="M968" s="92"/>
      <c r="N968" s="95"/>
      <c r="O968" s="92"/>
      <c r="P968" s="95"/>
      <c r="Q968" s="128"/>
      <c r="R968" s="95"/>
      <c r="S968" s="128"/>
      <c r="T968" s="211"/>
      <c r="U968" s="203"/>
      <c r="V968" s="92"/>
      <c r="W968" s="96"/>
      <c r="X968" s="92"/>
      <c r="Y968" s="220"/>
      <c r="Z968" s="226"/>
      <c r="AA968" s="165"/>
      <c r="AB968" s="165"/>
      <c r="AC968" s="165"/>
      <c r="AD968" s="165"/>
      <c r="AE968" s="165"/>
      <c r="AF968" s="168"/>
      <c r="AG968"/>
      <c r="AH968" s="107">
        <f t="shared" si="645"/>
        <v>0</v>
      </c>
      <c r="AI968" s="107">
        <f t="shared" si="646"/>
        <v>0</v>
      </c>
      <c r="AJ968" s="107">
        <f t="shared" si="647"/>
        <v>0</v>
      </c>
      <c r="AK968" s="107">
        <f t="shared" si="648"/>
        <v>0</v>
      </c>
      <c r="AL968" s="107">
        <f t="shared" si="649"/>
        <v>0</v>
      </c>
      <c r="AM968" s="107">
        <f t="shared" si="644"/>
        <v>0</v>
      </c>
      <c r="AO968" s="161" t="e">
        <f t="shared" si="650"/>
        <v>#DIV/0!</v>
      </c>
      <c r="AP968" s="161" t="e">
        <f t="shared" si="651"/>
        <v>#DIV/0!</v>
      </c>
      <c r="AQ968" s="161" t="e">
        <f t="shared" si="652"/>
        <v>#DIV/0!</v>
      </c>
      <c r="AR968" s="161" t="e">
        <f t="shared" si="653"/>
        <v>#DIV/0!</v>
      </c>
      <c r="AS968" s="161" t="e">
        <f t="shared" si="654"/>
        <v>#DIV/0!</v>
      </c>
      <c r="AT968" s="107">
        <f t="shared" si="655"/>
        <v>0</v>
      </c>
      <c r="AU968" s="161" t="e">
        <f t="shared" si="656"/>
        <v>#DIV/0!</v>
      </c>
      <c r="AV968" s="161" t="e">
        <f t="shared" si="657"/>
        <v>#DIV/0!</v>
      </c>
      <c r="AW968" s="161" t="e">
        <f t="shared" si="658"/>
        <v>#DIV/0!</v>
      </c>
      <c r="AX968" s="161" t="e">
        <f t="shared" si="659"/>
        <v>#DIV/0!</v>
      </c>
      <c r="AY968" s="161" t="e">
        <f t="shared" si="660"/>
        <v>#DIV/0!</v>
      </c>
      <c r="AZ968" s="107">
        <f t="shared" si="661"/>
        <v>0</v>
      </c>
      <c r="BA968" s="161" t="e">
        <f t="shared" si="662"/>
        <v>#DIV/0!</v>
      </c>
      <c r="BB968" s="161" t="e">
        <f t="shared" si="663"/>
        <v>#DIV/0!</v>
      </c>
      <c r="BC968" s="161" t="e">
        <f t="shared" si="664"/>
        <v>#DIV/0!</v>
      </c>
      <c r="BD968" s="161" t="e">
        <f t="shared" si="665"/>
        <v>#DIV/0!</v>
      </c>
      <c r="BE968" s="161" t="e">
        <f t="shared" si="666"/>
        <v>#DIV/0!</v>
      </c>
      <c r="BF968" s="107">
        <f t="shared" si="667"/>
        <v>0</v>
      </c>
      <c r="BG968" s="161" t="e">
        <f t="shared" si="668"/>
        <v>#DIV/0!</v>
      </c>
      <c r="BH968" s="161" t="e">
        <f t="shared" si="669"/>
        <v>#DIV/0!</v>
      </c>
      <c r="BI968" s="161" t="e">
        <f t="shared" si="670"/>
        <v>#DIV/0!</v>
      </c>
      <c r="BJ968" s="161" t="e">
        <f t="shared" si="671"/>
        <v>#DIV/0!</v>
      </c>
      <c r="BK968" s="161" t="e">
        <f t="shared" si="672"/>
        <v>#DIV/0!</v>
      </c>
      <c r="BL968" s="107">
        <f t="shared" si="673"/>
        <v>0</v>
      </c>
      <c r="BM968" s="161" t="e">
        <f t="shared" si="674"/>
        <v>#DIV/0!</v>
      </c>
      <c r="BN968" s="161" t="e">
        <f t="shared" si="675"/>
        <v>#DIV/0!</v>
      </c>
      <c r="BO968" s="161" t="e">
        <f t="shared" si="676"/>
        <v>#DIV/0!</v>
      </c>
      <c r="BP968" s="161" t="e">
        <f t="shared" si="677"/>
        <v>#DIV/0!</v>
      </c>
      <c r="BQ968" s="161" t="e">
        <f t="shared" si="678"/>
        <v>#DIV/0!</v>
      </c>
      <c r="BR968" s="107">
        <f t="shared" si="679"/>
        <v>0</v>
      </c>
      <c r="BS968" s="161" t="e">
        <f t="shared" si="680"/>
        <v>#DIV/0!</v>
      </c>
      <c r="BT968" s="161" t="e">
        <f t="shared" si="681"/>
        <v>#DIV/0!</v>
      </c>
      <c r="BU968" s="161" t="e">
        <f t="shared" si="682"/>
        <v>#DIV/0!</v>
      </c>
      <c r="BV968" s="161" t="e">
        <f t="shared" si="683"/>
        <v>#DIV/0!</v>
      </c>
      <c r="BW968" s="161" t="e">
        <f t="shared" si="684"/>
        <v>#DIV/0!</v>
      </c>
      <c r="BX968" s="107">
        <f t="shared" si="685"/>
        <v>0</v>
      </c>
      <c r="BZ968" s="40" t="e">
        <f>VLOOKUP(I968,Lists!$D$2:$D$19,1,FALSE)</f>
        <v>#N/A</v>
      </c>
      <c r="CA968" s="40" t="e">
        <f>VLOOKUP($I968,Blends!$B$2:$B$115,1,FALSE)</f>
        <v>#N/A</v>
      </c>
      <c r="CC968" s="218">
        <f>ROUND(IF($I968="Other HFC Blend",(Z968*$L968*SUMIF(Lists!$E$2:$E$133,'Quarterly Information'!$K968,Exchange_Value)+Z968*$N968*SUMIF(Lists!$E$2:$E$133,'Quarterly Information'!$M968,Exchange_Value)+Z968*$P968*SUMIF(Lists!$E$2:$E$133,'Quarterly Information'!$O968,Exchange_Value)+Z968*$R968*SUMIF(Lists!$E$2:$E$133,'Quarterly Information'!$Q968,Exchange_Value)+Z968*$T968*SUMIF(Lists!$E$2:$E$133,'Quarterly Information'!$S968,Exchange_Value))/1000,Z968*SUMIF(Lists!$E$2:$E$133,$I968,Exchange_Value)/1000),1)</f>
        <v>0</v>
      </c>
      <c r="CD968" s="218">
        <f>ROUND(IF($I968="Other HFC Blend",(AA968*$L968*SUMIF(Lists!$E$2:$E$133,'Quarterly Information'!$K968,Exchange_Value)+AA968*$N968*SUMIF(Lists!$E$2:$E$133,'Quarterly Information'!$M968,Exchange_Value)+AA968*$P968*SUMIF(Lists!$E$2:$E$133,'Quarterly Information'!$O968,Exchange_Value)+AA968*$R968*SUMIF(Lists!$E$2:$E$133,'Quarterly Information'!$Q968,Exchange_Value)+AA968*$T968*SUMIF(Lists!$E$2:$E$133,'Quarterly Information'!$S968,Exchange_Value))/1000,AA968*SUMIF(Lists!$E$2:$E$133,$I968,Exchange_Value)/1000),1)</f>
        <v>0</v>
      </c>
      <c r="CE968" s="218">
        <f>ROUND(IF($I968="Other HFC Blend",(AB968*$L968*SUMIF(Lists!$E$2:$E$133,'Quarterly Information'!$K968,Exchange_Value)+AB968*$N968*SUMIF(Lists!$E$2:$E$133,'Quarterly Information'!$M968,Exchange_Value)+AB968*$P968*SUMIF(Lists!$E$2:$E$133,'Quarterly Information'!$O968,Exchange_Value)+AB968*$R968*SUMIF(Lists!$E$2:$E$133,'Quarterly Information'!$Q968,Exchange_Value)+AB968*$T968*SUMIF(Lists!$E$2:$E$133,'Quarterly Information'!$S968,Exchange_Value))/1000,AB968*SUMIF(Lists!$E$2:$E$133,$I968,Exchange_Value)/1000),1)</f>
        <v>0</v>
      </c>
      <c r="CF968" s="218">
        <f>ROUND(IF($I968="Other HFC Blend",(AC968*$L968*SUMIF(Lists!$E$2:$E$133,'Quarterly Information'!$K968,Exchange_Value)+AC968*$N968*SUMIF(Lists!$E$2:$E$133,'Quarterly Information'!$M968,Exchange_Value)+AC968*$P968*SUMIF(Lists!$E$2:$E$133,'Quarterly Information'!$O968,Exchange_Value)+AC968*$R968*SUMIF(Lists!$E$2:$E$133,'Quarterly Information'!$Q968,Exchange_Value)+AC968*$T968*SUMIF(Lists!$E$2:$E$133,'Quarterly Information'!$S968,Exchange_Value))/1000,AC968*SUMIF(Lists!$E$2:$E$133,$I968,Exchange_Value)/1000),1)</f>
        <v>0</v>
      </c>
      <c r="CG968" s="218">
        <f>ROUND(IF($I968="Other HFC Blend",(AD968*$L968*SUMIF(Lists!$E$2:$E$133,'Quarterly Information'!$K968,Exchange_Value)+AD968*$N968*SUMIF(Lists!$E$2:$E$133,'Quarterly Information'!$M968,Exchange_Value)+AD968*$P968*SUMIF(Lists!$E$2:$E$133,'Quarterly Information'!$O968,Exchange_Value)+AD968*$R968*SUMIF(Lists!$E$2:$E$133,'Quarterly Information'!$Q968,Exchange_Value)+AD968*$T968*SUMIF(Lists!$E$2:$E$133,'Quarterly Information'!$S968,Exchange_Value))/1000,AD968*SUMIF(Lists!$E$2:$E$133,$I968,Exchange_Value)/1000),1)</f>
        <v>0</v>
      </c>
      <c r="CH968" s="218">
        <f>ROUND(IF($I968="Other HFC Blend",(AE968*$L968*SUMIF(Lists!$E$2:$E$133,'Quarterly Information'!$K968,Exchange_Value)+AE968*$N968*SUMIF(Lists!$E$2:$E$133,'Quarterly Information'!$M968,Exchange_Value)+AE968*$P968*SUMIF(Lists!$E$2:$E$133,'Quarterly Information'!$O968,Exchange_Value)+AE968*$R968*SUMIF(Lists!$E$2:$E$133,'Quarterly Information'!$Q968,Exchange_Value)+AE968*$T968*SUMIF(Lists!$E$2:$E$133,'Quarterly Information'!$S968,Exchange_Value))/1000,AE968*SUMIF(Lists!$E$2:$E$133,$I968,Exchange_Value)/1000),1)</f>
        <v>0</v>
      </c>
      <c r="CI968" s="218">
        <f>ROUND(IF($I968="Other HFC Blend",(AF968*$L968*SUMIF(Lists!$E$2:$E$133,'Quarterly Information'!$K968,Exchange_Value)+AF968*$N968*SUMIF(Lists!$E$2:$E$133,'Quarterly Information'!$M968,Exchange_Value)+AF968*$P968*SUMIF(Lists!$E$2:$E$133,'Quarterly Information'!$O968,Exchange_Value)+AF968*$R968*SUMIF(Lists!$E$2:$E$133,'Quarterly Information'!$Q968,Exchange_Value)+AF968*$T968*SUMIF(Lists!$E$2:$E$133,'Quarterly Information'!$S968,Exchange_Value))/1000,AF968*SUMIF(Lists!$E$2:$E$133,$I968,Exchange_Value)/1000),1)</f>
        <v>0</v>
      </c>
    </row>
    <row r="969" spans="1:87" ht="14" x14ac:dyDescent="0.25">
      <c r="A969" s="39">
        <v>927</v>
      </c>
      <c r="B969" s="90" t="str">
        <f t="shared" si="643"/>
        <v/>
      </c>
      <c r="C969" s="159"/>
      <c r="D969" s="91"/>
      <c r="E969" s="174"/>
      <c r="F969" s="92"/>
      <c r="G969" s="93"/>
      <c r="H969" s="94"/>
      <c r="I969" s="92"/>
      <c r="J969" s="200"/>
      <c r="K969" s="210"/>
      <c r="L969" s="95"/>
      <c r="M969" s="92"/>
      <c r="N969" s="95"/>
      <c r="O969" s="92"/>
      <c r="P969" s="95"/>
      <c r="Q969" s="128"/>
      <c r="R969" s="95"/>
      <c r="S969" s="128"/>
      <c r="T969" s="211"/>
      <c r="U969" s="203"/>
      <c r="V969" s="92"/>
      <c r="W969" s="96"/>
      <c r="X969" s="92"/>
      <c r="Y969" s="220"/>
      <c r="Z969" s="226"/>
      <c r="AA969" s="165"/>
      <c r="AB969" s="165"/>
      <c r="AC969" s="165"/>
      <c r="AD969" s="165"/>
      <c r="AE969" s="165"/>
      <c r="AF969" s="168"/>
      <c r="AG969"/>
      <c r="AH969" s="107">
        <f t="shared" si="645"/>
        <v>0</v>
      </c>
      <c r="AI969" s="107">
        <f t="shared" si="646"/>
        <v>0</v>
      </c>
      <c r="AJ969" s="107">
        <f t="shared" si="647"/>
        <v>0</v>
      </c>
      <c r="AK969" s="107">
        <f t="shared" si="648"/>
        <v>0</v>
      </c>
      <c r="AL969" s="107">
        <f t="shared" si="649"/>
        <v>0</v>
      </c>
      <c r="AM969" s="107">
        <f t="shared" si="644"/>
        <v>0</v>
      </c>
      <c r="AO969" s="161" t="e">
        <f t="shared" si="650"/>
        <v>#DIV/0!</v>
      </c>
      <c r="AP969" s="161" t="e">
        <f t="shared" si="651"/>
        <v>#DIV/0!</v>
      </c>
      <c r="AQ969" s="161" t="e">
        <f t="shared" si="652"/>
        <v>#DIV/0!</v>
      </c>
      <c r="AR969" s="161" t="e">
        <f t="shared" si="653"/>
        <v>#DIV/0!</v>
      </c>
      <c r="AS969" s="161" t="e">
        <f t="shared" si="654"/>
        <v>#DIV/0!</v>
      </c>
      <c r="AT969" s="107">
        <f t="shared" si="655"/>
        <v>0</v>
      </c>
      <c r="AU969" s="161" t="e">
        <f t="shared" si="656"/>
        <v>#DIV/0!</v>
      </c>
      <c r="AV969" s="161" t="e">
        <f t="shared" si="657"/>
        <v>#DIV/0!</v>
      </c>
      <c r="AW969" s="161" t="e">
        <f t="shared" si="658"/>
        <v>#DIV/0!</v>
      </c>
      <c r="AX969" s="161" t="e">
        <f t="shared" si="659"/>
        <v>#DIV/0!</v>
      </c>
      <c r="AY969" s="161" t="e">
        <f t="shared" si="660"/>
        <v>#DIV/0!</v>
      </c>
      <c r="AZ969" s="107">
        <f t="shared" si="661"/>
        <v>0</v>
      </c>
      <c r="BA969" s="161" t="e">
        <f t="shared" si="662"/>
        <v>#DIV/0!</v>
      </c>
      <c r="BB969" s="161" t="e">
        <f t="shared" si="663"/>
        <v>#DIV/0!</v>
      </c>
      <c r="BC969" s="161" t="e">
        <f t="shared" si="664"/>
        <v>#DIV/0!</v>
      </c>
      <c r="BD969" s="161" t="e">
        <f t="shared" si="665"/>
        <v>#DIV/0!</v>
      </c>
      <c r="BE969" s="161" t="e">
        <f t="shared" si="666"/>
        <v>#DIV/0!</v>
      </c>
      <c r="BF969" s="107">
        <f t="shared" si="667"/>
        <v>0</v>
      </c>
      <c r="BG969" s="161" t="e">
        <f t="shared" si="668"/>
        <v>#DIV/0!</v>
      </c>
      <c r="BH969" s="161" t="e">
        <f t="shared" si="669"/>
        <v>#DIV/0!</v>
      </c>
      <c r="BI969" s="161" t="e">
        <f t="shared" si="670"/>
        <v>#DIV/0!</v>
      </c>
      <c r="BJ969" s="161" t="e">
        <f t="shared" si="671"/>
        <v>#DIV/0!</v>
      </c>
      <c r="BK969" s="161" t="e">
        <f t="shared" si="672"/>
        <v>#DIV/0!</v>
      </c>
      <c r="BL969" s="107">
        <f t="shared" si="673"/>
        <v>0</v>
      </c>
      <c r="BM969" s="161" t="e">
        <f t="shared" si="674"/>
        <v>#DIV/0!</v>
      </c>
      <c r="BN969" s="161" t="e">
        <f t="shared" si="675"/>
        <v>#DIV/0!</v>
      </c>
      <c r="BO969" s="161" t="e">
        <f t="shared" si="676"/>
        <v>#DIV/0!</v>
      </c>
      <c r="BP969" s="161" t="e">
        <f t="shared" si="677"/>
        <v>#DIV/0!</v>
      </c>
      <c r="BQ969" s="161" t="e">
        <f t="shared" si="678"/>
        <v>#DIV/0!</v>
      </c>
      <c r="BR969" s="107">
        <f t="shared" si="679"/>
        <v>0</v>
      </c>
      <c r="BS969" s="161" t="e">
        <f t="shared" si="680"/>
        <v>#DIV/0!</v>
      </c>
      <c r="BT969" s="161" t="e">
        <f t="shared" si="681"/>
        <v>#DIV/0!</v>
      </c>
      <c r="BU969" s="161" t="e">
        <f t="shared" si="682"/>
        <v>#DIV/0!</v>
      </c>
      <c r="BV969" s="161" t="e">
        <f t="shared" si="683"/>
        <v>#DIV/0!</v>
      </c>
      <c r="BW969" s="161" t="e">
        <f t="shared" si="684"/>
        <v>#DIV/0!</v>
      </c>
      <c r="BX969" s="107">
        <f t="shared" si="685"/>
        <v>0</v>
      </c>
      <c r="BZ969" s="40" t="e">
        <f>VLOOKUP(I969,Lists!$D$2:$D$19,1,FALSE)</f>
        <v>#N/A</v>
      </c>
      <c r="CA969" s="40" t="e">
        <f>VLOOKUP($I969,Blends!$B$2:$B$115,1,FALSE)</f>
        <v>#N/A</v>
      </c>
      <c r="CC969" s="218">
        <f>ROUND(IF($I969="Other HFC Blend",(Z969*$L969*SUMIF(Lists!$E$2:$E$133,'Quarterly Information'!$K969,Exchange_Value)+Z969*$N969*SUMIF(Lists!$E$2:$E$133,'Quarterly Information'!$M969,Exchange_Value)+Z969*$P969*SUMIF(Lists!$E$2:$E$133,'Quarterly Information'!$O969,Exchange_Value)+Z969*$R969*SUMIF(Lists!$E$2:$E$133,'Quarterly Information'!$Q969,Exchange_Value)+Z969*$T969*SUMIF(Lists!$E$2:$E$133,'Quarterly Information'!$S969,Exchange_Value))/1000,Z969*SUMIF(Lists!$E$2:$E$133,$I969,Exchange_Value)/1000),1)</f>
        <v>0</v>
      </c>
      <c r="CD969" s="218">
        <f>ROUND(IF($I969="Other HFC Blend",(AA969*$L969*SUMIF(Lists!$E$2:$E$133,'Quarterly Information'!$K969,Exchange_Value)+AA969*$N969*SUMIF(Lists!$E$2:$E$133,'Quarterly Information'!$M969,Exchange_Value)+AA969*$P969*SUMIF(Lists!$E$2:$E$133,'Quarterly Information'!$O969,Exchange_Value)+AA969*$R969*SUMIF(Lists!$E$2:$E$133,'Quarterly Information'!$Q969,Exchange_Value)+AA969*$T969*SUMIF(Lists!$E$2:$E$133,'Quarterly Information'!$S969,Exchange_Value))/1000,AA969*SUMIF(Lists!$E$2:$E$133,$I969,Exchange_Value)/1000),1)</f>
        <v>0</v>
      </c>
      <c r="CE969" s="218">
        <f>ROUND(IF($I969="Other HFC Blend",(AB969*$L969*SUMIF(Lists!$E$2:$E$133,'Quarterly Information'!$K969,Exchange_Value)+AB969*$N969*SUMIF(Lists!$E$2:$E$133,'Quarterly Information'!$M969,Exchange_Value)+AB969*$P969*SUMIF(Lists!$E$2:$E$133,'Quarterly Information'!$O969,Exchange_Value)+AB969*$R969*SUMIF(Lists!$E$2:$E$133,'Quarterly Information'!$Q969,Exchange_Value)+AB969*$T969*SUMIF(Lists!$E$2:$E$133,'Quarterly Information'!$S969,Exchange_Value))/1000,AB969*SUMIF(Lists!$E$2:$E$133,$I969,Exchange_Value)/1000),1)</f>
        <v>0</v>
      </c>
      <c r="CF969" s="218">
        <f>ROUND(IF($I969="Other HFC Blend",(AC969*$L969*SUMIF(Lists!$E$2:$E$133,'Quarterly Information'!$K969,Exchange_Value)+AC969*$N969*SUMIF(Lists!$E$2:$E$133,'Quarterly Information'!$M969,Exchange_Value)+AC969*$P969*SUMIF(Lists!$E$2:$E$133,'Quarterly Information'!$O969,Exchange_Value)+AC969*$R969*SUMIF(Lists!$E$2:$E$133,'Quarterly Information'!$Q969,Exchange_Value)+AC969*$T969*SUMIF(Lists!$E$2:$E$133,'Quarterly Information'!$S969,Exchange_Value))/1000,AC969*SUMIF(Lists!$E$2:$E$133,$I969,Exchange_Value)/1000),1)</f>
        <v>0</v>
      </c>
      <c r="CG969" s="218">
        <f>ROUND(IF($I969="Other HFC Blend",(AD969*$L969*SUMIF(Lists!$E$2:$E$133,'Quarterly Information'!$K969,Exchange_Value)+AD969*$N969*SUMIF(Lists!$E$2:$E$133,'Quarterly Information'!$M969,Exchange_Value)+AD969*$P969*SUMIF(Lists!$E$2:$E$133,'Quarterly Information'!$O969,Exchange_Value)+AD969*$R969*SUMIF(Lists!$E$2:$E$133,'Quarterly Information'!$Q969,Exchange_Value)+AD969*$T969*SUMIF(Lists!$E$2:$E$133,'Quarterly Information'!$S969,Exchange_Value))/1000,AD969*SUMIF(Lists!$E$2:$E$133,$I969,Exchange_Value)/1000),1)</f>
        <v>0</v>
      </c>
      <c r="CH969" s="218">
        <f>ROUND(IF($I969="Other HFC Blend",(AE969*$L969*SUMIF(Lists!$E$2:$E$133,'Quarterly Information'!$K969,Exchange_Value)+AE969*$N969*SUMIF(Lists!$E$2:$E$133,'Quarterly Information'!$M969,Exchange_Value)+AE969*$P969*SUMIF(Lists!$E$2:$E$133,'Quarterly Information'!$O969,Exchange_Value)+AE969*$R969*SUMIF(Lists!$E$2:$E$133,'Quarterly Information'!$Q969,Exchange_Value)+AE969*$T969*SUMIF(Lists!$E$2:$E$133,'Quarterly Information'!$S969,Exchange_Value))/1000,AE969*SUMIF(Lists!$E$2:$E$133,$I969,Exchange_Value)/1000),1)</f>
        <v>0</v>
      </c>
      <c r="CI969" s="218">
        <f>ROUND(IF($I969="Other HFC Blend",(AF969*$L969*SUMIF(Lists!$E$2:$E$133,'Quarterly Information'!$K969,Exchange_Value)+AF969*$N969*SUMIF(Lists!$E$2:$E$133,'Quarterly Information'!$M969,Exchange_Value)+AF969*$P969*SUMIF(Lists!$E$2:$E$133,'Quarterly Information'!$O969,Exchange_Value)+AF969*$R969*SUMIF(Lists!$E$2:$E$133,'Quarterly Information'!$Q969,Exchange_Value)+AF969*$T969*SUMIF(Lists!$E$2:$E$133,'Quarterly Information'!$S969,Exchange_Value))/1000,AF969*SUMIF(Lists!$E$2:$E$133,$I969,Exchange_Value)/1000),1)</f>
        <v>0</v>
      </c>
    </row>
    <row r="970" spans="1:87" ht="14" x14ac:dyDescent="0.25">
      <c r="A970" s="39">
        <v>928</v>
      </c>
      <c r="B970" s="90" t="str">
        <f t="shared" si="643"/>
        <v/>
      </c>
      <c r="C970" s="159"/>
      <c r="D970" s="91"/>
      <c r="E970" s="174"/>
      <c r="F970" s="92"/>
      <c r="G970" s="93"/>
      <c r="H970" s="94"/>
      <c r="I970" s="92"/>
      <c r="J970" s="200"/>
      <c r="K970" s="210"/>
      <c r="L970" s="95"/>
      <c r="M970" s="92"/>
      <c r="N970" s="95"/>
      <c r="O970" s="92"/>
      <c r="P970" s="95"/>
      <c r="Q970" s="128"/>
      <c r="R970" s="95"/>
      <c r="S970" s="128"/>
      <c r="T970" s="211"/>
      <c r="U970" s="203"/>
      <c r="V970" s="92"/>
      <c r="W970" s="96"/>
      <c r="X970" s="92"/>
      <c r="Y970" s="220"/>
      <c r="Z970" s="226"/>
      <c r="AA970" s="165"/>
      <c r="AB970" s="165"/>
      <c r="AC970" s="165"/>
      <c r="AD970" s="165"/>
      <c r="AE970" s="165"/>
      <c r="AF970" s="168"/>
      <c r="AG970"/>
      <c r="AH970" s="107">
        <f t="shared" si="645"/>
        <v>0</v>
      </c>
      <c r="AI970" s="107">
        <f t="shared" si="646"/>
        <v>0</v>
      </c>
      <c r="AJ970" s="107">
        <f t="shared" si="647"/>
        <v>0</v>
      </c>
      <c r="AK970" s="107">
        <f t="shared" si="648"/>
        <v>0</v>
      </c>
      <c r="AL970" s="107">
        <f t="shared" si="649"/>
        <v>0</v>
      </c>
      <c r="AM970" s="107">
        <f t="shared" si="644"/>
        <v>0</v>
      </c>
      <c r="AO970" s="161" t="e">
        <f t="shared" si="650"/>
        <v>#DIV/0!</v>
      </c>
      <c r="AP970" s="161" t="e">
        <f t="shared" si="651"/>
        <v>#DIV/0!</v>
      </c>
      <c r="AQ970" s="161" t="e">
        <f t="shared" si="652"/>
        <v>#DIV/0!</v>
      </c>
      <c r="AR970" s="161" t="e">
        <f t="shared" si="653"/>
        <v>#DIV/0!</v>
      </c>
      <c r="AS970" s="161" t="e">
        <f t="shared" si="654"/>
        <v>#DIV/0!</v>
      </c>
      <c r="AT970" s="107">
        <f t="shared" si="655"/>
        <v>0</v>
      </c>
      <c r="AU970" s="161" t="e">
        <f t="shared" si="656"/>
        <v>#DIV/0!</v>
      </c>
      <c r="AV970" s="161" t="e">
        <f t="shared" si="657"/>
        <v>#DIV/0!</v>
      </c>
      <c r="AW970" s="161" t="e">
        <f t="shared" si="658"/>
        <v>#DIV/0!</v>
      </c>
      <c r="AX970" s="161" t="e">
        <f t="shared" si="659"/>
        <v>#DIV/0!</v>
      </c>
      <c r="AY970" s="161" t="e">
        <f t="shared" si="660"/>
        <v>#DIV/0!</v>
      </c>
      <c r="AZ970" s="107">
        <f t="shared" si="661"/>
        <v>0</v>
      </c>
      <c r="BA970" s="161" t="e">
        <f t="shared" si="662"/>
        <v>#DIV/0!</v>
      </c>
      <c r="BB970" s="161" t="e">
        <f t="shared" si="663"/>
        <v>#DIV/0!</v>
      </c>
      <c r="BC970" s="161" t="e">
        <f t="shared" si="664"/>
        <v>#DIV/0!</v>
      </c>
      <c r="BD970" s="161" t="e">
        <f t="shared" si="665"/>
        <v>#DIV/0!</v>
      </c>
      <c r="BE970" s="161" t="e">
        <f t="shared" si="666"/>
        <v>#DIV/0!</v>
      </c>
      <c r="BF970" s="107">
        <f t="shared" si="667"/>
        <v>0</v>
      </c>
      <c r="BG970" s="161" t="e">
        <f t="shared" si="668"/>
        <v>#DIV/0!</v>
      </c>
      <c r="BH970" s="161" t="e">
        <f t="shared" si="669"/>
        <v>#DIV/0!</v>
      </c>
      <c r="BI970" s="161" t="e">
        <f t="shared" si="670"/>
        <v>#DIV/0!</v>
      </c>
      <c r="BJ970" s="161" t="e">
        <f t="shared" si="671"/>
        <v>#DIV/0!</v>
      </c>
      <c r="BK970" s="161" t="e">
        <f t="shared" si="672"/>
        <v>#DIV/0!</v>
      </c>
      <c r="BL970" s="107">
        <f t="shared" si="673"/>
        <v>0</v>
      </c>
      <c r="BM970" s="161" t="e">
        <f t="shared" si="674"/>
        <v>#DIV/0!</v>
      </c>
      <c r="BN970" s="161" t="e">
        <f t="shared" si="675"/>
        <v>#DIV/0!</v>
      </c>
      <c r="BO970" s="161" t="e">
        <f t="shared" si="676"/>
        <v>#DIV/0!</v>
      </c>
      <c r="BP970" s="161" t="e">
        <f t="shared" si="677"/>
        <v>#DIV/0!</v>
      </c>
      <c r="BQ970" s="161" t="e">
        <f t="shared" si="678"/>
        <v>#DIV/0!</v>
      </c>
      <c r="BR970" s="107">
        <f t="shared" si="679"/>
        <v>0</v>
      </c>
      <c r="BS970" s="161" t="e">
        <f t="shared" si="680"/>
        <v>#DIV/0!</v>
      </c>
      <c r="BT970" s="161" t="e">
        <f t="shared" si="681"/>
        <v>#DIV/0!</v>
      </c>
      <c r="BU970" s="161" t="e">
        <f t="shared" si="682"/>
        <v>#DIV/0!</v>
      </c>
      <c r="BV970" s="161" t="e">
        <f t="shared" si="683"/>
        <v>#DIV/0!</v>
      </c>
      <c r="BW970" s="161" t="e">
        <f t="shared" si="684"/>
        <v>#DIV/0!</v>
      </c>
      <c r="BX970" s="107">
        <f t="shared" si="685"/>
        <v>0</v>
      </c>
      <c r="BZ970" s="40" t="e">
        <f>VLOOKUP(I970,Lists!$D$2:$D$19,1,FALSE)</f>
        <v>#N/A</v>
      </c>
      <c r="CA970" s="40" t="e">
        <f>VLOOKUP($I970,Blends!$B$2:$B$115,1,FALSE)</f>
        <v>#N/A</v>
      </c>
      <c r="CC970" s="218">
        <f>ROUND(IF($I970="Other HFC Blend",(Z970*$L970*SUMIF(Lists!$E$2:$E$133,'Quarterly Information'!$K970,Exchange_Value)+Z970*$N970*SUMIF(Lists!$E$2:$E$133,'Quarterly Information'!$M970,Exchange_Value)+Z970*$P970*SUMIF(Lists!$E$2:$E$133,'Quarterly Information'!$O970,Exchange_Value)+Z970*$R970*SUMIF(Lists!$E$2:$E$133,'Quarterly Information'!$Q970,Exchange_Value)+Z970*$T970*SUMIF(Lists!$E$2:$E$133,'Quarterly Information'!$S970,Exchange_Value))/1000,Z970*SUMIF(Lists!$E$2:$E$133,$I970,Exchange_Value)/1000),1)</f>
        <v>0</v>
      </c>
      <c r="CD970" s="218">
        <f>ROUND(IF($I970="Other HFC Blend",(AA970*$L970*SUMIF(Lists!$E$2:$E$133,'Quarterly Information'!$K970,Exchange_Value)+AA970*$N970*SUMIF(Lists!$E$2:$E$133,'Quarterly Information'!$M970,Exchange_Value)+AA970*$P970*SUMIF(Lists!$E$2:$E$133,'Quarterly Information'!$O970,Exchange_Value)+AA970*$R970*SUMIF(Lists!$E$2:$E$133,'Quarterly Information'!$Q970,Exchange_Value)+AA970*$T970*SUMIF(Lists!$E$2:$E$133,'Quarterly Information'!$S970,Exchange_Value))/1000,AA970*SUMIF(Lists!$E$2:$E$133,$I970,Exchange_Value)/1000),1)</f>
        <v>0</v>
      </c>
      <c r="CE970" s="218">
        <f>ROUND(IF($I970="Other HFC Blend",(AB970*$L970*SUMIF(Lists!$E$2:$E$133,'Quarterly Information'!$K970,Exchange_Value)+AB970*$N970*SUMIF(Lists!$E$2:$E$133,'Quarterly Information'!$M970,Exchange_Value)+AB970*$P970*SUMIF(Lists!$E$2:$E$133,'Quarterly Information'!$O970,Exchange_Value)+AB970*$R970*SUMIF(Lists!$E$2:$E$133,'Quarterly Information'!$Q970,Exchange_Value)+AB970*$T970*SUMIF(Lists!$E$2:$E$133,'Quarterly Information'!$S970,Exchange_Value))/1000,AB970*SUMIF(Lists!$E$2:$E$133,$I970,Exchange_Value)/1000),1)</f>
        <v>0</v>
      </c>
      <c r="CF970" s="218">
        <f>ROUND(IF($I970="Other HFC Blend",(AC970*$L970*SUMIF(Lists!$E$2:$E$133,'Quarterly Information'!$K970,Exchange_Value)+AC970*$N970*SUMIF(Lists!$E$2:$E$133,'Quarterly Information'!$M970,Exchange_Value)+AC970*$P970*SUMIF(Lists!$E$2:$E$133,'Quarterly Information'!$O970,Exchange_Value)+AC970*$R970*SUMIF(Lists!$E$2:$E$133,'Quarterly Information'!$Q970,Exchange_Value)+AC970*$T970*SUMIF(Lists!$E$2:$E$133,'Quarterly Information'!$S970,Exchange_Value))/1000,AC970*SUMIF(Lists!$E$2:$E$133,$I970,Exchange_Value)/1000),1)</f>
        <v>0</v>
      </c>
      <c r="CG970" s="218">
        <f>ROUND(IF($I970="Other HFC Blend",(AD970*$L970*SUMIF(Lists!$E$2:$E$133,'Quarterly Information'!$K970,Exchange_Value)+AD970*$N970*SUMIF(Lists!$E$2:$E$133,'Quarterly Information'!$M970,Exchange_Value)+AD970*$P970*SUMIF(Lists!$E$2:$E$133,'Quarterly Information'!$O970,Exchange_Value)+AD970*$R970*SUMIF(Lists!$E$2:$E$133,'Quarterly Information'!$Q970,Exchange_Value)+AD970*$T970*SUMIF(Lists!$E$2:$E$133,'Quarterly Information'!$S970,Exchange_Value))/1000,AD970*SUMIF(Lists!$E$2:$E$133,$I970,Exchange_Value)/1000),1)</f>
        <v>0</v>
      </c>
      <c r="CH970" s="218">
        <f>ROUND(IF($I970="Other HFC Blend",(AE970*$L970*SUMIF(Lists!$E$2:$E$133,'Quarterly Information'!$K970,Exchange_Value)+AE970*$N970*SUMIF(Lists!$E$2:$E$133,'Quarterly Information'!$M970,Exchange_Value)+AE970*$P970*SUMIF(Lists!$E$2:$E$133,'Quarterly Information'!$O970,Exchange_Value)+AE970*$R970*SUMIF(Lists!$E$2:$E$133,'Quarterly Information'!$Q970,Exchange_Value)+AE970*$T970*SUMIF(Lists!$E$2:$E$133,'Quarterly Information'!$S970,Exchange_Value))/1000,AE970*SUMIF(Lists!$E$2:$E$133,$I970,Exchange_Value)/1000),1)</f>
        <v>0</v>
      </c>
      <c r="CI970" s="218">
        <f>ROUND(IF($I970="Other HFC Blend",(AF970*$L970*SUMIF(Lists!$E$2:$E$133,'Quarterly Information'!$K970,Exchange_Value)+AF970*$N970*SUMIF(Lists!$E$2:$E$133,'Quarterly Information'!$M970,Exchange_Value)+AF970*$P970*SUMIF(Lists!$E$2:$E$133,'Quarterly Information'!$O970,Exchange_Value)+AF970*$R970*SUMIF(Lists!$E$2:$E$133,'Quarterly Information'!$Q970,Exchange_Value)+AF970*$T970*SUMIF(Lists!$E$2:$E$133,'Quarterly Information'!$S970,Exchange_Value))/1000,AF970*SUMIF(Lists!$E$2:$E$133,$I970,Exchange_Value)/1000),1)</f>
        <v>0</v>
      </c>
    </row>
    <row r="971" spans="1:87" ht="14" x14ac:dyDescent="0.25">
      <c r="A971" s="39">
        <v>929</v>
      </c>
      <c r="B971" s="90" t="str">
        <f t="shared" si="643"/>
        <v/>
      </c>
      <c r="C971" s="159"/>
      <c r="D971" s="91"/>
      <c r="E971" s="174"/>
      <c r="F971" s="92"/>
      <c r="G971" s="93"/>
      <c r="H971" s="94"/>
      <c r="I971" s="92"/>
      <c r="J971" s="200"/>
      <c r="K971" s="210"/>
      <c r="L971" s="95"/>
      <c r="M971" s="92"/>
      <c r="N971" s="95"/>
      <c r="O971" s="92"/>
      <c r="P971" s="95"/>
      <c r="Q971" s="128"/>
      <c r="R971" s="95"/>
      <c r="S971" s="128"/>
      <c r="T971" s="211"/>
      <c r="U971" s="203"/>
      <c r="V971" s="92"/>
      <c r="W971" s="96"/>
      <c r="X971" s="92"/>
      <c r="Y971" s="220"/>
      <c r="Z971" s="226"/>
      <c r="AA971" s="165"/>
      <c r="AB971" s="165"/>
      <c r="AC971" s="165"/>
      <c r="AD971" s="165"/>
      <c r="AE971" s="165"/>
      <c r="AF971" s="168"/>
      <c r="AG971"/>
      <c r="AH971" s="107">
        <f t="shared" si="645"/>
        <v>0</v>
      </c>
      <c r="AI971" s="107">
        <f t="shared" si="646"/>
        <v>0</v>
      </c>
      <c r="AJ971" s="107">
        <f t="shared" si="647"/>
        <v>0</v>
      </c>
      <c r="AK971" s="107">
        <f t="shared" si="648"/>
        <v>0</v>
      </c>
      <c r="AL971" s="107">
        <f t="shared" si="649"/>
        <v>0</v>
      </c>
      <c r="AM971" s="107">
        <f t="shared" si="644"/>
        <v>0</v>
      </c>
      <c r="AO971" s="161" t="e">
        <f t="shared" si="650"/>
        <v>#DIV/0!</v>
      </c>
      <c r="AP971" s="161" t="e">
        <f t="shared" si="651"/>
        <v>#DIV/0!</v>
      </c>
      <c r="AQ971" s="161" t="e">
        <f t="shared" si="652"/>
        <v>#DIV/0!</v>
      </c>
      <c r="AR971" s="161" t="e">
        <f t="shared" si="653"/>
        <v>#DIV/0!</v>
      </c>
      <c r="AS971" s="161" t="e">
        <f t="shared" si="654"/>
        <v>#DIV/0!</v>
      </c>
      <c r="AT971" s="107">
        <f t="shared" si="655"/>
        <v>0</v>
      </c>
      <c r="AU971" s="161" t="e">
        <f t="shared" si="656"/>
        <v>#DIV/0!</v>
      </c>
      <c r="AV971" s="161" t="e">
        <f t="shared" si="657"/>
        <v>#DIV/0!</v>
      </c>
      <c r="AW971" s="161" t="e">
        <f t="shared" si="658"/>
        <v>#DIV/0!</v>
      </c>
      <c r="AX971" s="161" t="e">
        <f t="shared" si="659"/>
        <v>#DIV/0!</v>
      </c>
      <c r="AY971" s="161" t="e">
        <f t="shared" si="660"/>
        <v>#DIV/0!</v>
      </c>
      <c r="AZ971" s="107">
        <f t="shared" si="661"/>
        <v>0</v>
      </c>
      <c r="BA971" s="161" t="e">
        <f t="shared" si="662"/>
        <v>#DIV/0!</v>
      </c>
      <c r="BB971" s="161" t="e">
        <f t="shared" si="663"/>
        <v>#DIV/0!</v>
      </c>
      <c r="BC971" s="161" t="e">
        <f t="shared" si="664"/>
        <v>#DIV/0!</v>
      </c>
      <c r="BD971" s="161" t="e">
        <f t="shared" si="665"/>
        <v>#DIV/0!</v>
      </c>
      <c r="BE971" s="161" t="e">
        <f t="shared" si="666"/>
        <v>#DIV/0!</v>
      </c>
      <c r="BF971" s="107">
        <f t="shared" si="667"/>
        <v>0</v>
      </c>
      <c r="BG971" s="161" t="e">
        <f t="shared" si="668"/>
        <v>#DIV/0!</v>
      </c>
      <c r="BH971" s="161" t="e">
        <f t="shared" si="669"/>
        <v>#DIV/0!</v>
      </c>
      <c r="BI971" s="161" t="e">
        <f t="shared" si="670"/>
        <v>#DIV/0!</v>
      </c>
      <c r="BJ971" s="161" t="e">
        <f t="shared" si="671"/>
        <v>#DIV/0!</v>
      </c>
      <c r="BK971" s="161" t="e">
        <f t="shared" si="672"/>
        <v>#DIV/0!</v>
      </c>
      <c r="BL971" s="107">
        <f t="shared" si="673"/>
        <v>0</v>
      </c>
      <c r="BM971" s="161" t="e">
        <f t="shared" si="674"/>
        <v>#DIV/0!</v>
      </c>
      <c r="BN971" s="161" t="e">
        <f t="shared" si="675"/>
        <v>#DIV/0!</v>
      </c>
      <c r="BO971" s="161" t="e">
        <f t="shared" si="676"/>
        <v>#DIV/0!</v>
      </c>
      <c r="BP971" s="161" t="e">
        <f t="shared" si="677"/>
        <v>#DIV/0!</v>
      </c>
      <c r="BQ971" s="161" t="e">
        <f t="shared" si="678"/>
        <v>#DIV/0!</v>
      </c>
      <c r="BR971" s="107">
        <f t="shared" si="679"/>
        <v>0</v>
      </c>
      <c r="BS971" s="161" t="e">
        <f t="shared" si="680"/>
        <v>#DIV/0!</v>
      </c>
      <c r="BT971" s="161" t="e">
        <f t="shared" si="681"/>
        <v>#DIV/0!</v>
      </c>
      <c r="BU971" s="161" t="e">
        <f t="shared" si="682"/>
        <v>#DIV/0!</v>
      </c>
      <c r="BV971" s="161" t="e">
        <f t="shared" si="683"/>
        <v>#DIV/0!</v>
      </c>
      <c r="BW971" s="161" t="e">
        <f t="shared" si="684"/>
        <v>#DIV/0!</v>
      </c>
      <c r="BX971" s="107">
        <f t="shared" si="685"/>
        <v>0</v>
      </c>
      <c r="BZ971" s="40" t="e">
        <f>VLOOKUP(I971,Lists!$D$2:$D$19,1,FALSE)</f>
        <v>#N/A</v>
      </c>
      <c r="CA971" s="40" t="e">
        <f>VLOOKUP($I971,Blends!$B$2:$B$115,1,FALSE)</f>
        <v>#N/A</v>
      </c>
      <c r="CC971" s="218">
        <f>ROUND(IF($I971="Other HFC Blend",(Z971*$L971*SUMIF(Lists!$E$2:$E$133,'Quarterly Information'!$K971,Exchange_Value)+Z971*$N971*SUMIF(Lists!$E$2:$E$133,'Quarterly Information'!$M971,Exchange_Value)+Z971*$P971*SUMIF(Lists!$E$2:$E$133,'Quarterly Information'!$O971,Exchange_Value)+Z971*$R971*SUMIF(Lists!$E$2:$E$133,'Quarterly Information'!$Q971,Exchange_Value)+Z971*$T971*SUMIF(Lists!$E$2:$E$133,'Quarterly Information'!$S971,Exchange_Value))/1000,Z971*SUMIF(Lists!$E$2:$E$133,$I971,Exchange_Value)/1000),1)</f>
        <v>0</v>
      </c>
      <c r="CD971" s="218">
        <f>ROUND(IF($I971="Other HFC Blend",(AA971*$L971*SUMIF(Lists!$E$2:$E$133,'Quarterly Information'!$K971,Exchange_Value)+AA971*$N971*SUMIF(Lists!$E$2:$E$133,'Quarterly Information'!$M971,Exchange_Value)+AA971*$P971*SUMIF(Lists!$E$2:$E$133,'Quarterly Information'!$O971,Exchange_Value)+AA971*$R971*SUMIF(Lists!$E$2:$E$133,'Quarterly Information'!$Q971,Exchange_Value)+AA971*$T971*SUMIF(Lists!$E$2:$E$133,'Quarterly Information'!$S971,Exchange_Value))/1000,AA971*SUMIF(Lists!$E$2:$E$133,$I971,Exchange_Value)/1000),1)</f>
        <v>0</v>
      </c>
      <c r="CE971" s="218">
        <f>ROUND(IF($I971="Other HFC Blend",(AB971*$L971*SUMIF(Lists!$E$2:$E$133,'Quarterly Information'!$K971,Exchange_Value)+AB971*$N971*SUMIF(Lists!$E$2:$E$133,'Quarterly Information'!$M971,Exchange_Value)+AB971*$P971*SUMIF(Lists!$E$2:$E$133,'Quarterly Information'!$O971,Exchange_Value)+AB971*$R971*SUMIF(Lists!$E$2:$E$133,'Quarterly Information'!$Q971,Exchange_Value)+AB971*$T971*SUMIF(Lists!$E$2:$E$133,'Quarterly Information'!$S971,Exchange_Value))/1000,AB971*SUMIF(Lists!$E$2:$E$133,$I971,Exchange_Value)/1000),1)</f>
        <v>0</v>
      </c>
      <c r="CF971" s="218">
        <f>ROUND(IF($I971="Other HFC Blend",(AC971*$L971*SUMIF(Lists!$E$2:$E$133,'Quarterly Information'!$K971,Exchange_Value)+AC971*$N971*SUMIF(Lists!$E$2:$E$133,'Quarterly Information'!$M971,Exchange_Value)+AC971*$P971*SUMIF(Lists!$E$2:$E$133,'Quarterly Information'!$O971,Exchange_Value)+AC971*$R971*SUMIF(Lists!$E$2:$E$133,'Quarterly Information'!$Q971,Exchange_Value)+AC971*$T971*SUMIF(Lists!$E$2:$E$133,'Quarterly Information'!$S971,Exchange_Value))/1000,AC971*SUMIF(Lists!$E$2:$E$133,$I971,Exchange_Value)/1000),1)</f>
        <v>0</v>
      </c>
      <c r="CG971" s="218">
        <f>ROUND(IF($I971="Other HFC Blend",(AD971*$L971*SUMIF(Lists!$E$2:$E$133,'Quarterly Information'!$K971,Exchange_Value)+AD971*$N971*SUMIF(Lists!$E$2:$E$133,'Quarterly Information'!$M971,Exchange_Value)+AD971*$P971*SUMIF(Lists!$E$2:$E$133,'Quarterly Information'!$O971,Exchange_Value)+AD971*$R971*SUMIF(Lists!$E$2:$E$133,'Quarterly Information'!$Q971,Exchange_Value)+AD971*$T971*SUMIF(Lists!$E$2:$E$133,'Quarterly Information'!$S971,Exchange_Value))/1000,AD971*SUMIF(Lists!$E$2:$E$133,$I971,Exchange_Value)/1000),1)</f>
        <v>0</v>
      </c>
      <c r="CH971" s="218">
        <f>ROUND(IF($I971="Other HFC Blend",(AE971*$L971*SUMIF(Lists!$E$2:$E$133,'Quarterly Information'!$K971,Exchange_Value)+AE971*$N971*SUMIF(Lists!$E$2:$E$133,'Quarterly Information'!$M971,Exchange_Value)+AE971*$P971*SUMIF(Lists!$E$2:$E$133,'Quarterly Information'!$O971,Exchange_Value)+AE971*$R971*SUMIF(Lists!$E$2:$E$133,'Quarterly Information'!$Q971,Exchange_Value)+AE971*$T971*SUMIF(Lists!$E$2:$E$133,'Quarterly Information'!$S971,Exchange_Value))/1000,AE971*SUMIF(Lists!$E$2:$E$133,$I971,Exchange_Value)/1000),1)</f>
        <v>0</v>
      </c>
      <c r="CI971" s="218">
        <f>ROUND(IF($I971="Other HFC Blend",(AF971*$L971*SUMIF(Lists!$E$2:$E$133,'Quarterly Information'!$K971,Exchange_Value)+AF971*$N971*SUMIF(Lists!$E$2:$E$133,'Quarterly Information'!$M971,Exchange_Value)+AF971*$P971*SUMIF(Lists!$E$2:$E$133,'Quarterly Information'!$O971,Exchange_Value)+AF971*$R971*SUMIF(Lists!$E$2:$E$133,'Quarterly Information'!$Q971,Exchange_Value)+AF971*$T971*SUMIF(Lists!$E$2:$E$133,'Quarterly Information'!$S971,Exchange_Value))/1000,AF971*SUMIF(Lists!$E$2:$E$133,$I971,Exchange_Value)/1000),1)</f>
        <v>0</v>
      </c>
    </row>
    <row r="972" spans="1:87" ht="14" x14ac:dyDescent="0.25">
      <c r="A972" s="39">
        <v>930</v>
      </c>
      <c r="B972" s="90" t="str">
        <f t="shared" si="643"/>
        <v/>
      </c>
      <c r="C972" s="159"/>
      <c r="D972" s="91"/>
      <c r="E972" s="174"/>
      <c r="F972" s="92"/>
      <c r="G972" s="93"/>
      <c r="H972" s="94"/>
      <c r="I972" s="92"/>
      <c r="J972" s="200"/>
      <c r="K972" s="210"/>
      <c r="L972" s="95"/>
      <c r="M972" s="92"/>
      <c r="N972" s="95"/>
      <c r="O972" s="92"/>
      <c r="P972" s="95"/>
      <c r="Q972" s="128"/>
      <c r="R972" s="95"/>
      <c r="S972" s="128"/>
      <c r="T972" s="211"/>
      <c r="U972" s="203"/>
      <c r="V972" s="92"/>
      <c r="W972" s="96"/>
      <c r="X972" s="92"/>
      <c r="Y972" s="220"/>
      <c r="Z972" s="226"/>
      <c r="AA972" s="165"/>
      <c r="AB972" s="165"/>
      <c r="AC972" s="165"/>
      <c r="AD972" s="165"/>
      <c r="AE972" s="165"/>
      <c r="AF972" s="168"/>
      <c r="AG972"/>
      <c r="AH972" s="107">
        <f t="shared" si="645"/>
        <v>0</v>
      </c>
      <c r="AI972" s="107">
        <f t="shared" si="646"/>
        <v>0</v>
      </c>
      <c r="AJ972" s="107">
        <f t="shared" si="647"/>
        <v>0</v>
      </c>
      <c r="AK972" s="107">
        <f t="shared" si="648"/>
        <v>0</v>
      </c>
      <c r="AL972" s="107">
        <f t="shared" si="649"/>
        <v>0</v>
      </c>
      <c r="AM972" s="107">
        <f t="shared" si="644"/>
        <v>0</v>
      </c>
      <c r="AO972" s="161" t="e">
        <f t="shared" si="650"/>
        <v>#DIV/0!</v>
      </c>
      <c r="AP972" s="161" t="e">
        <f t="shared" si="651"/>
        <v>#DIV/0!</v>
      </c>
      <c r="AQ972" s="161" t="e">
        <f t="shared" si="652"/>
        <v>#DIV/0!</v>
      </c>
      <c r="AR972" s="161" t="e">
        <f t="shared" si="653"/>
        <v>#DIV/0!</v>
      </c>
      <c r="AS972" s="161" t="e">
        <f t="shared" si="654"/>
        <v>#DIV/0!</v>
      </c>
      <c r="AT972" s="107">
        <f t="shared" si="655"/>
        <v>0</v>
      </c>
      <c r="AU972" s="161" t="e">
        <f t="shared" si="656"/>
        <v>#DIV/0!</v>
      </c>
      <c r="AV972" s="161" t="e">
        <f t="shared" si="657"/>
        <v>#DIV/0!</v>
      </c>
      <c r="AW972" s="161" t="e">
        <f t="shared" si="658"/>
        <v>#DIV/0!</v>
      </c>
      <c r="AX972" s="161" t="e">
        <f t="shared" si="659"/>
        <v>#DIV/0!</v>
      </c>
      <c r="AY972" s="161" t="e">
        <f t="shared" si="660"/>
        <v>#DIV/0!</v>
      </c>
      <c r="AZ972" s="107">
        <f t="shared" si="661"/>
        <v>0</v>
      </c>
      <c r="BA972" s="161" t="e">
        <f t="shared" si="662"/>
        <v>#DIV/0!</v>
      </c>
      <c r="BB972" s="161" t="e">
        <f t="shared" si="663"/>
        <v>#DIV/0!</v>
      </c>
      <c r="BC972" s="161" t="e">
        <f t="shared" si="664"/>
        <v>#DIV/0!</v>
      </c>
      <c r="BD972" s="161" t="e">
        <f t="shared" si="665"/>
        <v>#DIV/0!</v>
      </c>
      <c r="BE972" s="161" t="e">
        <f t="shared" si="666"/>
        <v>#DIV/0!</v>
      </c>
      <c r="BF972" s="107">
        <f t="shared" si="667"/>
        <v>0</v>
      </c>
      <c r="BG972" s="161" t="e">
        <f t="shared" si="668"/>
        <v>#DIV/0!</v>
      </c>
      <c r="BH972" s="161" t="e">
        <f t="shared" si="669"/>
        <v>#DIV/0!</v>
      </c>
      <c r="BI972" s="161" t="e">
        <f t="shared" si="670"/>
        <v>#DIV/0!</v>
      </c>
      <c r="BJ972" s="161" t="e">
        <f t="shared" si="671"/>
        <v>#DIV/0!</v>
      </c>
      <c r="BK972" s="161" t="e">
        <f t="shared" si="672"/>
        <v>#DIV/0!</v>
      </c>
      <c r="BL972" s="107">
        <f t="shared" si="673"/>
        <v>0</v>
      </c>
      <c r="BM972" s="161" t="e">
        <f t="shared" si="674"/>
        <v>#DIV/0!</v>
      </c>
      <c r="BN972" s="161" t="e">
        <f t="shared" si="675"/>
        <v>#DIV/0!</v>
      </c>
      <c r="BO972" s="161" t="e">
        <f t="shared" si="676"/>
        <v>#DIV/0!</v>
      </c>
      <c r="BP972" s="161" t="e">
        <f t="shared" si="677"/>
        <v>#DIV/0!</v>
      </c>
      <c r="BQ972" s="161" t="e">
        <f t="shared" si="678"/>
        <v>#DIV/0!</v>
      </c>
      <c r="BR972" s="107">
        <f t="shared" si="679"/>
        <v>0</v>
      </c>
      <c r="BS972" s="161" t="e">
        <f t="shared" si="680"/>
        <v>#DIV/0!</v>
      </c>
      <c r="BT972" s="161" t="e">
        <f t="shared" si="681"/>
        <v>#DIV/0!</v>
      </c>
      <c r="BU972" s="161" t="e">
        <f t="shared" si="682"/>
        <v>#DIV/0!</v>
      </c>
      <c r="BV972" s="161" t="e">
        <f t="shared" si="683"/>
        <v>#DIV/0!</v>
      </c>
      <c r="BW972" s="161" t="e">
        <f t="shared" si="684"/>
        <v>#DIV/0!</v>
      </c>
      <c r="BX972" s="107">
        <f t="shared" si="685"/>
        <v>0</v>
      </c>
      <c r="BZ972" s="40" t="e">
        <f>VLOOKUP(I972,Lists!$D$2:$D$19,1,FALSE)</f>
        <v>#N/A</v>
      </c>
      <c r="CA972" s="40" t="e">
        <f>VLOOKUP($I972,Blends!$B$2:$B$115,1,FALSE)</f>
        <v>#N/A</v>
      </c>
      <c r="CC972" s="218">
        <f>ROUND(IF($I972="Other HFC Blend",(Z972*$L972*SUMIF(Lists!$E$2:$E$133,'Quarterly Information'!$K972,Exchange_Value)+Z972*$N972*SUMIF(Lists!$E$2:$E$133,'Quarterly Information'!$M972,Exchange_Value)+Z972*$P972*SUMIF(Lists!$E$2:$E$133,'Quarterly Information'!$O972,Exchange_Value)+Z972*$R972*SUMIF(Lists!$E$2:$E$133,'Quarterly Information'!$Q972,Exchange_Value)+Z972*$T972*SUMIF(Lists!$E$2:$E$133,'Quarterly Information'!$S972,Exchange_Value))/1000,Z972*SUMIF(Lists!$E$2:$E$133,$I972,Exchange_Value)/1000),1)</f>
        <v>0</v>
      </c>
      <c r="CD972" s="218">
        <f>ROUND(IF($I972="Other HFC Blend",(AA972*$L972*SUMIF(Lists!$E$2:$E$133,'Quarterly Information'!$K972,Exchange_Value)+AA972*$N972*SUMIF(Lists!$E$2:$E$133,'Quarterly Information'!$M972,Exchange_Value)+AA972*$P972*SUMIF(Lists!$E$2:$E$133,'Quarterly Information'!$O972,Exchange_Value)+AA972*$R972*SUMIF(Lists!$E$2:$E$133,'Quarterly Information'!$Q972,Exchange_Value)+AA972*$T972*SUMIF(Lists!$E$2:$E$133,'Quarterly Information'!$S972,Exchange_Value))/1000,AA972*SUMIF(Lists!$E$2:$E$133,$I972,Exchange_Value)/1000),1)</f>
        <v>0</v>
      </c>
      <c r="CE972" s="218">
        <f>ROUND(IF($I972="Other HFC Blend",(AB972*$L972*SUMIF(Lists!$E$2:$E$133,'Quarterly Information'!$K972,Exchange_Value)+AB972*$N972*SUMIF(Lists!$E$2:$E$133,'Quarterly Information'!$M972,Exchange_Value)+AB972*$P972*SUMIF(Lists!$E$2:$E$133,'Quarterly Information'!$O972,Exchange_Value)+AB972*$R972*SUMIF(Lists!$E$2:$E$133,'Quarterly Information'!$Q972,Exchange_Value)+AB972*$T972*SUMIF(Lists!$E$2:$E$133,'Quarterly Information'!$S972,Exchange_Value))/1000,AB972*SUMIF(Lists!$E$2:$E$133,$I972,Exchange_Value)/1000),1)</f>
        <v>0</v>
      </c>
      <c r="CF972" s="218">
        <f>ROUND(IF($I972="Other HFC Blend",(AC972*$L972*SUMIF(Lists!$E$2:$E$133,'Quarterly Information'!$K972,Exchange_Value)+AC972*$N972*SUMIF(Lists!$E$2:$E$133,'Quarterly Information'!$M972,Exchange_Value)+AC972*$P972*SUMIF(Lists!$E$2:$E$133,'Quarterly Information'!$O972,Exchange_Value)+AC972*$R972*SUMIF(Lists!$E$2:$E$133,'Quarterly Information'!$Q972,Exchange_Value)+AC972*$T972*SUMIF(Lists!$E$2:$E$133,'Quarterly Information'!$S972,Exchange_Value))/1000,AC972*SUMIF(Lists!$E$2:$E$133,$I972,Exchange_Value)/1000),1)</f>
        <v>0</v>
      </c>
      <c r="CG972" s="218">
        <f>ROUND(IF($I972="Other HFC Blend",(AD972*$L972*SUMIF(Lists!$E$2:$E$133,'Quarterly Information'!$K972,Exchange_Value)+AD972*$N972*SUMIF(Lists!$E$2:$E$133,'Quarterly Information'!$M972,Exchange_Value)+AD972*$P972*SUMIF(Lists!$E$2:$E$133,'Quarterly Information'!$O972,Exchange_Value)+AD972*$R972*SUMIF(Lists!$E$2:$E$133,'Quarterly Information'!$Q972,Exchange_Value)+AD972*$T972*SUMIF(Lists!$E$2:$E$133,'Quarterly Information'!$S972,Exchange_Value))/1000,AD972*SUMIF(Lists!$E$2:$E$133,$I972,Exchange_Value)/1000),1)</f>
        <v>0</v>
      </c>
      <c r="CH972" s="218">
        <f>ROUND(IF($I972="Other HFC Blend",(AE972*$L972*SUMIF(Lists!$E$2:$E$133,'Quarterly Information'!$K972,Exchange_Value)+AE972*$N972*SUMIF(Lists!$E$2:$E$133,'Quarterly Information'!$M972,Exchange_Value)+AE972*$P972*SUMIF(Lists!$E$2:$E$133,'Quarterly Information'!$O972,Exchange_Value)+AE972*$R972*SUMIF(Lists!$E$2:$E$133,'Quarterly Information'!$Q972,Exchange_Value)+AE972*$T972*SUMIF(Lists!$E$2:$E$133,'Quarterly Information'!$S972,Exchange_Value))/1000,AE972*SUMIF(Lists!$E$2:$E$133,$I972,Exchange_Value)/1000),1)</f>
        <v>0</v>
      </c>
      <c r="CI972" s="218">
        <f>ROUND(IF($I972="Other HFC Blend",(AF972*$L972*SUMIF(Lists!$E$2:$E$133,'Quarterly Information'!$K972,Exchange_Value)+AF972*$N972*SUMIF(Lists!$E$2:$E$133,'Quarterly Information'!$M972,Exchange_Value)+AF972*$P972*SUMIF(Lists!$E$2:$E$133,'Quarterly Information'!$O972,Exchange_Value)+AF972*$R972*SUMIF(Lists!$E$2:$E$133,'Quarterly Information'!$Q972,Exchange_Value)+AF972*$T972*SUMIF(Lists!$E$2:$E$133,'Quarterly Information'!$S972,Exchange_Value))/1000,AF972*SUMIF(Lists!$E$2:$E$133,$I972,Exchange_Value)/1000),1)</f>
        <v>0</v>
      </c>
    </row>
    <row r="973" spans="1:87" ht="14" x14ac:dyDescent="0.25">
      <c r="A973" s="39">
        <v>931</v>
      </c>
      <c r="B973" s="90" t="str">
        <f t="shared" si="643"/>
        <v/>
      </c>
      <c r="C973" s="159"/>
      <c r="D973" s="91"/>
      <c r="E973" s="174"/>
      <c r="F973" s="92"/>
      <c r="G973" s="93"/>
      <c r="H973" s="94"/>
      <c r="I973" s="92"/>
      <c r="J973" s="200"/>
      <c r="K973" s="210"/>
      <c r="L973" s="95"/>
      <c r="M973" s="92"/>
      <c r="N973" s="95"/>
      <c r="O973" s="92"/>
      <c r="P973" s="95"/>
      <c r="Q973" s="128"/>
      <c r="R973" s="95"/>
      <c r="S973" s="128"/>
      <c r="T973" s="211"/>
      <c r="U973" s="203"/>
      <c r="V973" s="92"/>
      <c r="W973" s="96"/>
      <c r="X973" s="92"/>
      <c r="Y973" s="220"/>
      <c r="Z973" s="226"/>
      <c r="AA973" s="165"/>
      <c r="AB973" s="165"/>
      <c r="AC973" s="165"/>
      <c r="AD973" s="165"/>
      <c r="AE973" s="165"/>
      <c r="AF973" s="168"/>
      <c r="AG973"/>
      <c r="AH973" s="107">
        <f t="shared" si="645"/>
        <v>0</v>
      </c>
      <c r="AI973" s="107">
        <f t="shared" si="646"/>
        <v>0</v>
      </c>
      <c r="AJ973" s="107">
        <f t="shared" si="647"/>
        <v>0</v>
      </c>
      <c r="AK973" s="107">
        <f t="shared" si="648"/>
        <v>0</v>
      </c>
      <c r="AL973" s="107">
        <f t="shared" si="649"/>
        <v>0</v>
      </c>
      <c r="AM973" s="107">
        <f t="shared" si="644"/>
        <v>0</v>
      </c>
      <c r="AO973" s="161" t="e">
        <f t="shared" si="650"/>
        <v>#DIV/0!</v>
      </c>
      <c r="AP973" s="161" t="e">
        <f t="shared" si="651"/>
        <v>#DIV/0!</v>
      </c>
      <c r="AQ973" s="161" t="e">
        <f t="shared" si="652"/>
        <v>#DIV/0!</v>
      </c>
      <c r="AR973" s="161" t="e">
        <f t="shared" si="653"/>
        <v>#DIV/0!</v>
      </c>
      <c r="AS973" s="161" t="e">
        <f t="shared" si="654"/>
        <v>#DIV/0!</v>
      </c>
      <c r="AT973" s="107">
        <f t="shared" si="655"/>
        <v>0</v>
      </c>
      <c r="AU973" s="161" t="e">
        <f t="shared" si="656"/>
        <v>#DIV/0!</v>
      </c>
      <c r="AV973" s="161" t="e">
        <f t="shared" si="657"/>
        <v>#DIV/0!</v>
      </c>
      <c r="AW973" s="161" t="e">
        <f t="shared" si="658"/>
        <v>#DIV/0!</v>
      </c>
      <c r="AX973" s="161" t="e">
        <f t="shared" si="659"/>
        <v>#DIV/0!</v>
      </c>
      <c r="AY973" s="161" t="e">
        <f t="shared" si="660"/>
        <v>#DIV/0!</v>
      </c>
      <c r="AZ973" s="107">
        <f t="shared" si="661"/>
        <v>0</v>
      </c>
      <c r="BA973" s="161" t="e">
        <f t="shared" si="662"/>
        <v>#DIV/0!</v>
      </c>
      <c r="BB973" s="161" t="e">
        <f t="shared" si="663"/>
        <v>#DIV/0!</v>
      </c>
      <c r="BC973" s="161" t="e">
        <f t="shared" si="664"/>
        <v>#DIV/0!</v>
      </c>
      <c r="BD973" s="161" t="e">
        <f t="shared" si="665"/>
        <v>#DIV/0!</v>
      </c>
      <c r="BE973" s="161" t="e">
        <f t="shared" si="666"/>
        <v>#DIV/0!</v>
      </c>
      <c r="BF973" s="107">
        <f t="shared" si="667"/>
        <v>0</v>
      </c>
      <c r="BG973" s="161" t="e">
        <f t="shared" si="668"/>
        <v>#DIV/0!</v>
      </c>
      <c r="BH973" s="161" t="e">
        <f t="shared" si="669"/>
        <v>#DIV/0!</v>
      </c>
      <c r="BI973" s="161" t="e">
        <f t="shared" si="670"/>
        <v>#DIV/0!</v>
      </c>
      <c r="BJ973" s="161" t="e">
        <f t="shared" si="671"/>
        <v>#DIV/0!</v>
      </c>
      <c r="BK973" s="161" t="e">
        <f t="shared" si="672"/>
        <v>#DIV/0!</v>
      </c>
      <c r="BL973" s="107">
        <f t="shared" si="673"/>
        <v>0</v>
      </c>
      <c r="BM973" s="161" t="e">
        <f t="shared" si="674"/>
        <v>#DIV/0!</v>
      </c>
      <c r="BN973" s="161" t="e">
        <f t="shared" si="675"/>
        <v>#DIV/0!</v>
      </c>
      <c r="BO973" s="161" t="e">
        <f t="shared" si="676"/>
        <v>#DIV/0!</v>
      </c>
      <c r="BP973" s="161" t="e">
        <f t="shared" si="677"/>
        <v>#DIV/0!</v>
      </c>
      <c r="BQ973" s="161" t="e">
        <f t="shared" si="678"/>
        <v>#DIV/0!</v>
      </c>
      <c r="BR973" s="107">
        <f t="shared" si="679"/>
        <v>0</v>
      </c>
      <c r="BS973" s="161" t="e">
        <f t="shared" si="680"/>
        <v>#DIV/0!</v>
      </c>
      <c r="BT973" s="161" t="e">
        <f t="shared" si="681"/>
        <v>#DIV/0!</v>
      </c>
      <c r="BU973" s="161" t="e">
        <f t="shared" si="682"/>
        <v>#DIV/0!</v>
      </c>
      <c r="BV973" s="161" t="e">
        <f t="shared" si="683"/>
        <v>#DIV/0!</v>
      </c>
      <c r="BW973" s="161" t="e">
        <f t="shared" si="684"/>
        <v>#DIV/0!</v>
      </c>
      <c r="BX973" s="107">
        <f t="shared" si="685"/>
        <v>0</v>
      </c>
      <c r="BZ973" s="40" t="e">
        <f>VLOOKUP(I973,Lists!$D$2:$D$19,1,FALSE)</f>
        <v>#N/A</v>
      </c>
      <c r="CA973" s="40" t="e">
        <f>VLOOKUP($I973,Blends!$B$2:$B$115,1,FALSE)</f>
        <v>#N/A</v>
      </c>
      <c r="CC973" s="218">
        <f>ROUND(IF($I973="Other HFC Blend",(Z973*$L973*SUMIF(Lists!$E$2:$E$133,'Quarterly Information'!$K973,Exchange_Value)+Z973*$N973*SUMIF(Lists!$E$2:$E$133,'Quarterly Information'!$M973,Exchange_Value)+Z973*$P973*SUMIF(Lists!$E$2:$E$133,'Quarterly Information'!$O973,Exchange_Value)+Z973*$R973*SUMIF(Lists!$E$2:$E$133,'Quarterly Information'!$Q973,Exchange_Value)+Z973*$T973*SUMIF(Lists!$E$2:$E$133,'Quarterly Information'!$S973,Exchange_Value))/1000,Z973*SUMIF(Lists!$E$2:$E$133,$I973,Exchange_Value)/1000),1)</f>
        <v>0</v>
      </c>
      <c r="CD973" s="218">
        <f>ROUND(IF($I973="Other HFC Blend",(AA973*$L973*SUMIF(Lists!$E$2:$E$133,'Quarterly Information'!$K973,Exchange_Value)+AA973*$N973*SUMIF(Lists!$E$2:$E$133,'Quarterly Information'!$M973,Exchange_Value)+AA973*$P973*SUMIF(Lists!$E$2:$E$133,'Quarterly Information'!$O973,Exchange_Value)+AA973*$R973*SUMIF(Lists!$E$2:$E$133,'Quarterly Information'!$Q973,Exchange_Value)+AA973*$T973*SUMIF(Lists!$E$2:$E$133,'Quarterly Information'!$S973,Exchange_Value))/1000,AA973*SUMIF(Lists!$E$2:$E$133,$I973,Exchange_Value)/1000),1)</f>
        <v>0</v>
      </c>
      <c r="CE973" s="218">
        <f>ROUND(IF($I973="Other HFC Blend",(AB973*$L973*SUMIF(Lists!$E$2:$E$133,'Quarterly Information'!$K973,Exchange_Value)+AB973*$N973*SUMIF(Lists!$E$2:$E$133,'Quarterly Information'!$M973,Exchange_Value)+AB973*$P973*SUMIF(Lists!$E$2:$E$133,'Quarterly Information'!$O973,Exchange_Value)+AB973*$R973*SUMIF(Lists!$E$2:$E$133,'Quarterly Information'!$Q973,Exchange_Value)+AB973*$T973*SUMIF(Lists!$E$2:$E$133,'Quarterly Information'!$S973,Exchange_Value))/1000,AB973*SUMIF(Lists!$E$2:$E$133,$I973,Exchange_Value)/1000),1)</f>
        <v>0</v>
      </c>
      <c r="CF973" s="218">
        <f>ROUND(IF($I973="Other HFC Blend",(AC973*$L973*SUMIF(Lists!$E$2:$E$133,'Quarterly Information'!$K973,Exchange_Value)+AC973*$N973*SUMIF(Lists!$E$2:$E$133,'Quarterly Information'!$M973,Exchange_Value)+AC973*$P973*SUMIF(Lists!$E$2:$E$133,'Quarterly Information'!$O973,Exchange_Value)+AC973*$R973*SUMIF(Lists!$E$2:$E$133,'Quarterly Information'!$Q973,Exchange_Value)+AC973*$T973*SUMIF(Lists!$E$2:$E$133,'Quarterly Information'!$S973,Exchange_Value))/1000,AC973*SUMIF(Lists!$E$2:$E$133,$I973,Exchange_Value)/1000),1)</f>
        <v>0</v>
      </c>
      <c r="CG973" s="218">
        <f>ROUND(IF($I973="Other HFC Blend",(AD973*$L973*SUMIF(Lists!$E$2:$E$133,'Quarterly Information'!$K973,Exchange_Value)+AD973*$N973*SUMIF(Lists!$E$2:$E$133,'Quarterly Information'!$M973,Exchange_Value)+AD973*$P973*SUMIF(Lists!$E$2:$E$133,'Quarterly Information'!$O973,Exchange_Value)+AD973*$R973*SUMIF(Lists!$E$2:$E$133,'Quarterly Information'!$Q973,Exchange_Value)+AD973*$T973*SUMIF(Lists!$E$2:$E$133,'Quarterly Information'!$S973,Exchange_Value))/1000,AD973*SUMIF(Lists!$E$2:$E$133,$I973,Exchange_Value)/1000),1)</f>
        <v>0</v>
      </c>
      <c r="CH973" s="218">
        <f>ROUND(IF($I973="Other HFC Blend",(AE973*$L973*SUMIF(Lists!$E$2:$E$133,'Quarterly Information'!$K973,Exchange_Value)+AE973*$N973*SUMIF(Lists!$E$2:$E$133,'Quarterly Information'!$M973,Exchange_Value)+AE973*$P973*SUMIF(Lists!$E$2:$E$133,'Quarterly Information'!$O973,Exchange_Value)+AE973*$R973*SUMIF(Lists!$E$2:$E$133,'Quarterly Information'!$Q973,Exchange_Value)+AE973*$T973*SUMIF(Lists!$E$2:$E$133,'Quarterly Information'!$S973,Exchange_Value))/1000,AE973*SUMIF(Lists!$E$2:$E$133,$I973,Exchange_Value)/1000),1)</f>
        <v>0</v>
      </c>
      <c r="CI973" s="218">
        <f>ROUND(IF($I973="Other HFC Blend",(AF973*$L973*SUMIF(Lists!$E$2:$E$133,'Quarterly Information'!$K973,Exchange_Value)+AF973*$N973*SUMIF(Lists!$E$2:$E$133,'Quarterly Information'!$M973,Exchange_Value)+AF973*$P973*SUMIF(Lists!$E$2:$E$133,'Quarterly Information'!$O973,Exchange_Value)+AF973*$R973*SUMIF(Lists!$E$2:$E$133,'Quarterly Information'!$Q973,Exchange_Value)+AF973*$T973*SUMIF(Lists!$E$2:$E$133,'Quarterly Information'!$S973,Exchange_Value))/1000,AF973*SUMIF(Lists!$E$2:$E$133,$I973,Exchange_Value)/1000),1)</f>
        <v>0</v>
      </c>
    </row>
    <row r="974" spans="1:87" ht="14" x14ac:dyDescent="0.25">
      <c r="A974" s="39">
        <v>932</v>
      </c>
      <c r="B974" s="90" t="str">
        <f t="shared" si="643"/>
        <v/>
      </c>
      <c r="C974" s="159"/>
      <c r="D974" s="91"/>
      <c r="E974" s="174"/>
      <c r="F974" s="92"/>
      <c r="G974" s="93"/>
      <c r="H974" s="94"/>
      <c r="I974" s="92"/>
      <c r="J974" s="200"/>
      <c r="K974" s="210"/>
      <c r="L974" s="95"/>
      <c r="M974" s="92"/>
      <c r="N974" s="95"/>
      <c r="O974" s="92"/>
      <c r="P974" s="95"/>
      <c r="Q974" s="128"/>
      <c r="R974" s="95"/>
      <c r="S974" s="128"/>
      <c r="T974" s="211"/>
      <c r="U974" s="203"/>
      <c r="V974" s="92"/>
      <c r="W974" s="96"/>
      <c r="X974" s="92"/>
      <c r="Y974" s="220"/>
      <c r="Z974" s="226"/>
      <c r="AA974" s="165"/>
      <c r="AB974" s="165"/>
      <c r="AC974" s="165"/>
      <c r="AD974" s="165"/>
      <c r="AE974" s="165"/>
      <c r="AF974" s="168"/>
      <c r="AG974"/>
      <c r="AH974" s="107">
        <f t="shared" si="645"/>
        <v>0</v>
      </c>
      <c r="AI974" s="107">
        <f t="shared" si="646"/>
        <v>0</v>
      </c>
      <c r="AJ974" s="107">
        <f t="shared" si="647"/>
        <v>0</v>
      </c>
      <c r="AK974" s="107">
        <f t="shared" si="648"/>
        <v>0</v>
      </c>
      <c r="AL974" s="107">
        <f t="shared" si="649"/>
        <v>0</v>
      </c>
      <c r="AM974" s="107">
        <f t="shared" si="644"/>
        <v>0</v>
      </c>
      <c r="AO974" s="161" t="e">
        <f t="shared" si="650"/>
        <v>#DIV/0!</v>
      </c>
      <c r="AP974" s="161" t="e">
        <f t="shared" si="651"/>
        <v>#DIV/0!</v>
      </c>
      <c r="AQ974" s="161" t="e">
        <f t="shared" si="652"/>
        <v>#DIV/0!</v>
      </c>
      <c r="AR974" s="161" t="e">
        <f t="shared" si="653"/>
        <v>#DIV/0!</v>
      </c>
      <c r="AS974" s="161" t="e">
        <f t="shared" si="654"/>
        <v>#DIV/0!</v>
      </c>
      <c r="AT974" s="107">
        <f t="shared" si="655"/>
        <v>0</v>
      </c>
      <c r="AU974" s="161" t="e">
        <f t="shared" si="656"/>
        <v>#DIV/0!</v>
      </c>
      <c r="AV974" s="161" t="e">
        <f t="shared" si="657"/>
        <v>#DIV/0!</v>
      </c>
      <c r="AW974" s="161" t="e">
        <f t="shared" si="658"/>
        <v>#DIV/0!</v>
      </c>
      <c r="AX974" s="161" t="e">
        <f t="shared" si="659"/>
        <v>#DIV/0!</v>
      </c>
      <c r="AY974" s="161" t="e">
        <f t="shared" si="660"/>
        <v>#DIV/0!</v>
      </c>
      <c r="AZ974" s="107">
        <f t="shared" si="661"/>
        <v>0</v>
      </c>
      <c r="BA974" s="161" t="e">
        <f t="shared" si="662"/>
        <v>#DIV/0!</v>
      </c>
      <c r="BB974" s="161" t="e">
        <f t="shared" si="663"/>
        <v>#DIV/0!</v>
      </c>
      <c r="BC974" s="161" t="e">
        <f t="shared" si="664"/>
        <v>#DIV/0!</v>
      </c>
      <c r="BD974" s="161" t="e">
        <f t="shared" si="665"/>
        <v>#DIV/0!</v>
      </c>
      <c r="BE974" s="161" t="e">
        <f t="shared" si="666"/>
        <v>#DIV/0!</v>
      </c>
      <c r="BF974" s="107">
        <f t="shared" si="667"/>
        <v>0</v>
      </c>
      <c r="BG974" s="161" t="e">
        <f t="shared" si="668"/>
        <v>#DIV/0!</v>
      </c>
      <c r="BH974" s="161" t="e">
        <f t="shared" si="669"/>
        <v>#DIV/0!</v>
      </c>
      <c r="BI974" s="161" t="e">
        <f t="shared" si="670"/>
        <v>#DIV/0!</v>
      </c>
      <c r="BJ974" s="161" t="e">
        <f t="shared" si="671"/>
        <v>#DIV/0!</v>
      </c>
      <c r="BK974" s="161" t="e">
        <f t="shared" si="672"/>
        <v>#DIV/0!</v>
      </c>
      <c r="BL974" s="107">
        <f t="shared" si="673"/>
        <v>0</v>
      </c>
      <c r="BM974" s="161" t="e">
        <f t="shared" si="674"/>
        <v>#DIV/0!</v>
      </c>
      <c r="BN974" s="161" t="e">
        <f t="shared" si="675"/>
        <v>#DIV/0!</v>
      </c>
      <c r="BO974" s="161" t="e">
        <f t="shared" si="676"/>
        <v>#DIV/0!</v>
      </c>
      <c r="BP974" s="161" t="e">
        <f t="shared" si="677"/>
        <v>#DIV/0!</v>
      </c>
      <c r="BQ974" s="161" t="e">
        <f t="shared" si="678"/>
        <v>#DIV/0!</v>
      </c>
      <c r="BR974" s="107">
        <f t="shared" si="679"/>
        <v>0</v>
      </c>
      <c r="BS974" s="161" t="e">
        <f t="shared" si="680"/>
        <v>#DIV/0!</v>
      </c>
      <c r="BT974" s="161" t="e">
        <f t="shared" si="681"/>
        <v>#DIV/0!</v>
      </c>
      <c r="BU974" s="161" t="e">
        <f t="shared" si="682"/>
        <v>#DIV/0!</v>
      </c>
      <c r="BV974" s="161" t="e">
        <f t="shared" si="683"/>
        <v>#DIV/0!</v>
      </c>
      <c r="BW974" s="161" t="e">
        <f t="shared" si="684"/>
        <v>#DIV/0!</v>
      </c>
      <c r="BX974" s="107">
        <f t="shared" si="685"/>
        <v>0</v>
      </c>
      <c r="BZ974" s="40" t="e">
        <f>VLOOKUP(I974,Lists!$D$2:$D$19,1,FALSE)</f>
        <v>#N/A</v>
      </c>
      <c r="CA974" s="40" t="e">
        <f>VLOOKUP($I974,Blends!$B$2:$B$115,1,FALSE)</f>
        <v>#N/A</v>
      </c>
      <c r="CC974" s="218">
        <f>ROUND(IF($I974="Other HFC Blend",(Z974*$L974*SUMIF(Lists!$E$2:$E$133,'Quarterly Information'!$K974,Exchange_Value)+Z974*$N974*SUMIF(Lists!$E$2:$E$133,'Quarterly Information'!$M974,Exchange_Value)+Z974*$P974*SUMIF(Lists!$E$2:$E$133,'Quarterly Information'!$O974,Exchange_Value)+Z974*$R974*SUMIF(Lists!$E$2:$E$133,'Quarterly Information'!$Q974,Exchange_Value)+Z974*$T974*SUMIF(Lists!$E$2:$E$133,'Quarterly Information'!$S974,Exchange_Value))/1000,Z974*SUMIF(Lists!$E$2:$E$133,$I974,Exchange_Value)/1000),1)</f>
        <v>0</v>
      </c>
      <c r="CD974" s="218">
        <f>ROUND(IF($I974="Other HFC Blend",(AA974*$L974*SUMIF(Lists!$E$2:$E$133,'Quarterly Information'!$K974,Exchange_Value)+AA974*$N974*SUMIF(Lists!$E$2:$E$133,'Quarterly Information'!$M974,Exchange_Value)+AA974*$P974*SUMIF(Lists!$E$2:$E$133,'Quarterly Information'!$O974,Exchange_Value)+AA974*$R974*SUMIF(Lists!$E$2:$E$133,'Quarterly Information'!$Q974,Exchange_Value)+AA974*$T974*SUMIF(Lists!$E$2:$E$133,'Quarterly Information'!$S974,Exchange_Value))/1000,AA974*SUMIF(Lists!$E$2:$E$133,$I974,Exchange_Value)/1000),1)</f>
        <v>0</v>
      </c>
      <c r="CE974" s="218">
        <f>ROUND(IF($I974="Other HFC Blend",(AB974*$L974*SUMIF(Lists!$E$2:$E$133,'Quarterly Information'!$K974,Exchange_Value)+AB974*$N974*SUMIF(Lists!$E$2:$E$133,'Quarterly Information'!$M974,Exchange_Value)+AB974*$P974*SUMIF(Lists!$E$2:$E$133,'Quarterly Information'!$O974,Exchange_Value)+AB974*$R974*SUMIF(Lists!$E$2:$E$133,'Quarterly Information'!$Q974,Exchange_Value)+AB974*$T974*SUMIF(Lists!$E$2:$E$133,'Quarterly Information'!$S974,Exchange_Value))/1000,AB974*SUMIF(Lists!$E$2:$E$133,$I974,Exchange_Value)/1000),1)</f>
        <v>0</v>
      </c>
      <c r="CF974" s="218">
        <f>ROUND(IF($I974="Other HFC Blend",(AC974*$L974*SUMIF(Lists!$E$2:$E$133,'Quarterly Information'!$K974,Exchange_Value)+AC974*$N974*SUMIF(Lists!$E$2:$E$133,'Quarterly Information'!$M974,Exchange_Value)+AC974*$P974*SUMIF(Lists!$E$2:$E$133,'Quarterly Information'!$O974,Exchange_Value)+AC974*$R974*SUMIF(Lists!$E$2:$E$133,'Quarterly Information'!$Q974,Exchange_Value)+AC974*$T974*SUMIF(Lists!$E$2:$E$133,'Quarterly Information'!$S974,Exchange_Value))/1000,AC974*SUMIF(Lists!$E$2:$E$133,$I974,Exchange_Value)/1000),1)</f>
        <v>0</v>
      </c>
      <c r="CG974" s="218">
        <f>ROUND(IF($I974="Other HFC Blend",(AD974*$L974*SUMIF(Lists!$E$2:$E$133,'Quarterly Information'!$K974,Exchange_Value)+AD974*$N974*SUMIF(Lists!$E$2:$E$133,'Quarterly Information'!$M974,Exchange_Value)+AD974*$P974*SUMIF(Lists!$E$2:$E$133,'Quarterly Information'!$O974,Exchange_Value)+AD974*$R974*SUMIF(Lists!$E$2:$E$133,'Quarterly Information'!$Q974,Exchange_Value)+AD974*$T974*SUMIF(Lists!$E$2:$E$133,'Quarterly Information'!$S974,Exchange_Value))/1000,AD974*SUMIF(Lists!$E$2:$E$133,$I974,Exchange_Value)/1000),1)</f>
        <v>0</v>
      </c>
      <c r="CH974" s="218">
        <f>ROUND(IF($I974="Other HFC Blend",(AE974*$L974*SUMIF(Lists!$E$2:$E$133,'Quarterly Information'!$K974,Exchange_Value)+AE974*$N974*SUMIF(Lists!$E$2:$E$133,'Quarterly Information'!$M974,Exchange_Value)+AE974*$P974*SUMIF(Lists!$E$2:$E$133,'Quarterly Information'!$O974,Exchange_Value)+AE974*$R974*SUMIF(Lists!$E$2:$E$133,'Quarterly Information'!$Q974,Exchange_Value)+AE974*$T974*SUMIF(Lists!$E$2:$E$133,'Quarterly Information'!$S974,Exchange_Value))/1000,AE974*SUMIF(Lists!$E$2:$E$133,$I974,Exchange_Value)/1000),1)</f>
        <v>0</v>
      </c>
      <c r="CI974" s="218">
        <f>ROUND(IF($I974="Other HFC Blend",(AF974*$L974*SUMIF(Lists!$E$2:$E$133,'Quarterly Information'!$K974,Exchange_Value)+AF974*$N974*SUMIF(Lists!$E$2:$E$133,'Quarterly Information'!$M974,Exchange_Value)+AF974*$P974*SUMIF(Lists!$E$2:$E$133,'Quarterly Information'!$O974,Exchange_Value)+AF974*$R974*SUMIF(Lists!$E$2:$E$133,'Quarterly Information'!$Q974,Exchange_Value)+AF974*$T974*SUMIF(Lists!$E$2:$E$133,'Quarterly Information'!$S974,Exchange_Value))/1000,AF974*SUMIF(Lists!$E$2:$E$133,$I974,Exchange_Value)/1000),1)</f>
        <v>0</v>
      </c>
    </row>
    <row r="975" spans="1:87" ht="14" x14ac:dyDescent="0.25">
      <c r="A975" s="39">
        <v>933</v>
      </c>
      <c r="B975" s="90" t="str">
        <f t="shared" si="643"/>
        <v/>
      </c>
      <c r="C975" s="159"/>
      <c r="D975" s="91"/>
      <c r="E975" s="174"/>
      <c r="F975" s="92"/>
      <c r="G975" s="93"/>
      <c r="H975" s="94"/>
      <c r="I975" s="92"/>
      <c r="J975" s="200"/>
      <c r="K975" s="210"/>
      <c r="L975" s="95"/>
      <c r="M975" s="92"/>
      <c r="N975" s="95"/>
      <c r="O975" s="92"/>
      <c r="P975" s="95"/>
      <c r="Q975" s="128"/>
      <c r="R975" s="95"/>
      <c r="S975" s="128"/>
      <c r="T975" s="211"/>
      <c r="U975" s="203"/>
      <c r="V975" s="92"/>
      <c r="W975" s="96"/>
      <c r="X975" s="92"/>
      <c r="Y975" s="220"/>
      <c r="Z975" s="226"/>
      <c r="AA975" s="165"/>
      <c r="AB975" s="165"/>
      <c r="AC975" s="165"/>
      <c r="AD975" s="165"/>
      <c r="AE975" s="165"/>
      <c r="AF975" s="168"/>
      <c r="AG975"/>
      <c r="AH975" s="107">
        <f t="shared" si="645"/>
        <v>0</v>
      </c>
      <c r="AI975" s="107">
        <f t="shared" si="646"/>
        <v>0</v>
      </c>
      <c r="AJ975" s="107">
        <f t="shared" si="647"/>
        <v>0</v>
      </c>
      <c r="AK975" s="107">
        <f t="shared" si="648"/>
        <v>0</v>
      </c>
      <c r="AL975" s="107">
        <f t="shared" si="649"/>
        <v>0</v>
      </c>
      <c r="AM975" s="107">
        <f t="shared" si="644"/>
        <v>0</v>
      </c>
      <c r="AO975" s="161" t="e">
        <f t="shared" si="650"/>
        <v>#DIV/0!</v>
      </c>
      <c r="AP975" s="161" t="e">
        <f t="shared" si="651"/>
        <v>#DIV/0!</v>
      </c>
      <c r="AQ975" s="161" t="e">
        <f t="shared" si="652"/>
        <v>#DIV/0!</v>
      </c>
      <c r="AR975" s="161" t="e">
        <f t="shared" si="653"/>
        <v>#DIV/0!</v>
      </c>
      <c r="AS975" s="161" t="e">
        <f t="shared" si="654"/>
        <v>#DIV/0!</v>
      </c>
      <c r="AT975" s="107">
        <f t="shared" si="655"/>
        <v>0</v>
      </c>
      <c r="AU975" s="161" t="e">
        <f t="shared" si="656"/>
        <v>#DIV/0!</v>
      </c>
      <c r="AV975" s="161" t="e">
        <f t="shared" si="657"/>
        <v>#DIV/0!</v>
      </c>
      <c r="AW975" s="161" t="e">
        <f t="shared" si="658"/>
        <v>#DIV/0!</v>
      </c>
      <c r="AX975" s="161" t="e">
        <f t="shared" si="659"/>
        <v>#DIV/0!</v>
      </c>
      <c r="AY975" s="161" t="e">
        <f t="shared" si="660"/>
        <v>#DIV/0!</v>
      </c>
      <c r="AZ975" s="107">
        <f t="shared" si="661"/>
        <v>0</v>
      </c>
      <c r="BA975" s="161" t="e">
        <f t="shared" si="662"/>
        <v>#DIV/0!</v>
      </c>
      <c r="BB975" s="161" t="e">
        <f t="shared" si="663"/>
        <v>#DIV/0!</v>
      </c>
      <c r="BC975" s="161" t="e">
        <f t="shared" si="664"/>
        <v>#DIV/0!</v>
      </c>
      <c r="BD975" s="161" t="e">
        <f t="shared" si="665"/>
        <v>#DIV/0!</v>
      </c>
      <c r="BE975" s="161" t="e">
        <f t="shared" si="666"/>
        <v>#DIV/0!</v>
      </c>
      <c r="BF975" s="107">
        <f t="shared" si="667"/>
        <v>0</v>
      </c>
      <c r="BG975" s="161" t="e">
        <f t="shared" si="668"/>
        <v>#DIV/0!</v>
      </c>
      <c r="BH975" s="161" t="e">
        <f t="shared" si="669"/>
        <v>#DIV/0!</v>
      </c>
      <c r="BI975" s="161" t="e">
        <f t="shared" si="670"/>
        <v>#DIV/0!</v>
      </c>
      <c r="BJ975" s="161" t="e">
        <f t="shared" si="671"/>
        <v>#DIV/0!</v>
      </c>
      <c r="BK975" s="161" t="e">
        <f t="shared" si="672"/>
        <v>#DIV/0!</v>
      </c>
      <c r="BL975" s="107">
        <f t="shared" si="673"/>
        <v>0</v>
      </c>
      <c r="BM975" s="161" t="e">
        <f t="shared" si="674"/>
        <v>#DIV/0!</v>
      </c>
      <c r="BN975" s="161" t="e">
        <f t="shared" si="675"/>
        <v>#DIV/0!</v>
      </c>
      <c r="BO975" s="161" t="e">
        <f t="shared" si="676"/>
        <v>#DIV/0!</v>
      </c>
      <c r="BP975" s="161" t="e">
        <f t="shared" si="677"/>
        <v>#DIV/0!</v>
      </c>
      <c r="BQ975" s="161" t="e">
        <f t="shared" si="678"/>
        <v>#DIV/0!</v>
      </c>
      <c r="BR975" s="107">
        <f t="shared" si="679"/>
        <v>0</v>
      </c>
      <c r="BS975" s="161" t="e">
        <f t="shared" si="680"/>
        <v>#DIV/0!</v>
      </c>
      <c r="BT975" s="161" t="e">
        <f t="shared" si="681"/>
        <v>#DIV/0!</v>
      </c>
      <c r="BU975" s="161" t="e">
        <f t="shared" si="682"/>
        <v>#DIV/0!</v>
      </c>
      <c r="BV975" s="161" t="e">
        <f t="shared" si="683"/>
        <v>#DIV/0!</v>
      </c>
      <c r="BW975" s="161" t="e">
        <f t="shared" si="684"/>
        <v>#DIV/0!</v>
      </c>
      <c r="BX975" s="107">
        <f t="shared" si="685"/>
        <v>0</v>
      </c>
      <c r="BZ975" s="40" t="e">
        <f>VLOOKUP(I975,Lists!$D$2:$D$19,1,FALSE)</f>
        <v>#N/A</v>
      </c>
      <c r="CA975" s="40" t="e">
        <f>VLOOKUP($I975,Blends!$B$2:$B$115,1,FALSE)</f>
        <v>#N/A</v>
      </c>
      <c r="CC975" s="218">
        <f>ROUND(IF($I975="Other HFC Blend",(Z975*$L975*SUMIF(Lists!$E$2:$E$133,'Quarterly Information'!$K975,Exchange_Value)+Z975*$N975*SUMIF(Lists!$E$2:$E$133,'Quarterly Information'!$M975,Exchange_Value)+Z975*$P975*SUMIF(Lists!$E$2:$E$133,'Quarterly Information'!$O975,Exchange_Value)+Z975*$R975*SUMIF(Lists!$E$2:$E$133,'Quarterly Information'!$Q975,Exchange_Value)+Z975*$T975*SUMIF(Lists!$E$2:$E$133,'Quarterly Information'!$S975,Exchange_Value))/1000,Z975*SUMIF(Lists!$E$2:$E$133,$I975,Exchange_Value)/1000),1)</f>
        <v>0</v>
      </c>
      <c r="CD975" s="218">
        <f>ROUND(IF($I975="Other HFC Blend",(AA975*$L975*SUMIF(Lists!$E$2:$E$133,'Quarterly Information'!$K975,Exchange_Value)+AA975*$N975*SUMIF(Lists!$E$2:$E$133,'Quarterly Information'!$M975,Exchange_Value)+AA975*$P975*SUMIF(Lists!$E$2:$E$133,'Quarterly Information'!$O975,Exchange_Value)+AA975*$R975*SUMIF(Lists!$E$2:$E$133,'Quarterly Information'!$Q975,Exchange_Value)+AA975*$T975*SUMIF(Lists!$E$2:$E$133,'Quarterly Information'!$S975,Exchange_Value))/1000,AA975*SUMIF(Lists!$E$2:$E$133,$I975,Exchange_Value)/1000),1)</f>
        <v>0</v>
      </c>
      <c r="CE975" s="218">
        <f>ROUND(IF($I975="Other HFC Blend",(AB975*$L975*SUMIF(Lists!$E$2:$E$133,'Quarterly Information'!$K975,Exchange_Value)+AB975*$N975*SUMIF(Lists!$E$2:$E$133,'Quarterly Information'!$M975,Exchange_Value)+AB975*$P975*SUMIF(Lists!$E$2:$E$133,'Quarterly Information'!$O975,Exchange_Value)+AB975*$R975*SUMIF(Lists!$E$2:$E$133,'Quarterly Information'!$Q975,Exchange_Value)+AB975*$T975*SUMIF(Lists!$E$2:$E$133,'Quarterly Information'!$S975,Exchange_Value))/1000,AB975*SUMIF(Lists!$E$2:$E$133,$I975,Exchange_Value)/1000),1)</f>
        <v>0</v>
      </c>
      <c r="CF975" s="218">
        <f>ROUND(IF($I975="Other HFC Blend",(AC975*$L975*SUMIF(Lists!$E$2:$E$133,'Quarterly Information'!$K975,Exchange_Value)+AC975*$N975*SUMIF(Lists!$E$2:$E$133,'Quarterly Information'!$M975,Exchange_Value)+AC975*$P975*SUMIF(Lists!$E$2:$E$133,'Quarterly Information'!$O975,Exchange_Value)+AC975*$R975*SUMIF(Lists!$E$2:$E$133,'Quarterly Information'!$Q975,Exchange_Value)+AC975*$T975*SUMIF(Lists!$E$2:$E$133,'Quarterly Information'!$S975,Exchange_Value))/1000,AC975*SUMIF(Lists!$E$2:$E$133,$I975,Exchange_Value)/1000),1)</f>
        <v>0</v>
      </c>
      <c r="CG975" s="218">
        <f>ROUND(IF($I975="Other HFC Blend",(AD975*$L975*SUMIF(Lists!$E$2:$E$133,'Quarterly Information'!$K975,Exchange_Value)+AD975*$N975*SUMIF(Lists!$E$2:$E$133,'Quarterly Information'!$M975,Exchange_Value)+AD975*$P975*SUMIF(Lists!$E$2:$E$133,'Quarterly Information'!$O975,Exchange_Value)+AD975*$R975*SUMIF(Lists!$E$2:$E$133,'Quarterly Information'!$Q975,Exchange_Value)+AD975*$T975*SUMIF(Lists!$E$2:$E$133,'Quarterly Information'!$S975,Exchange_Value))/1000,AD975*SUMIF(Lists!$E$2:$E$133,$I975,Exchange_Value)/1000),1)</f>
        <v>0</v>
      </c>
      <c r="CH975" s="218">
        <f>ROUND(IF($I975="Other HFC Blend",(AE975*$L975*SUMIF(Lists!$E$2:$E$133,'Quarterly Information'!$K975,Exchange_Value)+AE975*$N975*SUMIF(Lists!$E$2:$E$133,'Quarterly Information'!$M975,Exchange_Value)+AE975*$P975*SUMIF(Lists!$E$2:$E$133,'Quarterly Information'!$O975,Exchange_Value)+AE975*$R975*SUMIF(Lists!$E$2:$E$133,'Quarterly Information'!$Q975,Exchange_Value)+AE975*$T975*SUMIF(Lists!$E$2:$E$133,'Quarterly Information'!$S975,Exchange_Value))/1000,AE975*SUMIF(Lists!$E$2:$E$133,$I975,Exchange_Value)/1000),1)</f>
        <v>0</v>
      </c>
      <c r="CI975" s="218">
        <f>ROUND(IF($I975="Other HFC Blend",(AF975*$L975*SUMIF(Lists!$E$2:$E$133,'Quarterly Information'!$K975,Exchange_Value)+AF975*$N975*SUMIF(Lists!$E$2:$E$133,'Quarterly Information'!$M975,Exchange_Value)+AF975*$P975*SUMIF(Lists!$E$2:$E$133,'Quarterly Information'!$O975,Exchange_Value)+AF975*$R975*SUMIF(Lists!$E$2:$E$133,'Quarterly Information'!$Q975,Exchange_Value)+AF975*$T975*SUMIF(Lists!$E$2:$E$133,'Quarterly Information'!$S975,Exchange_Value))/1000,AF975*SUMIF(Lists!$E$2:$E$133,$I975,Exchange_Value)/1000),1)</f>
        <v>0</v>
      </c>
    </row>
    <row r="976" spans="1:87" ht="14" x14ac:dyDescent="0.25">
      <c r="A976" s="39">
        <v>934</v>
      </c>
      <c r="B976" s="90" t="str">
        <f t="shared" si="643"/>
        <v/>
      </c>
      <c r="C976" s="159"/>
      <c r="D976" s="91"/>
      <c r="E976" s="174"/>
      <c r="F976" s="92"/>
      <c r="G976" s="93"/>
      <c r="H976" s="94"/>
      <c r="I976" s="92"/>
      <c r="J976" s="200"/>
      <c r="K976" s="210"/>
      <c r="L976" s="95"/>
      <c r="M976" s="92"/>
      <c r="N976" s="95"/>
      <c r="O976" s="92"/>
      <c r="P976" s="95"/>
      <c r="Q976" s="128"/>
      <c r="R976" s="95"/>
      <c r="S976" s="128"/>
      <c r="T976" s="211"/>
      <c r="U976" s="203"/>
      <c r="V976" s="92"/>
      <c r="W976" s="96"/>
      <c r="X976" s="92"/>
      <c r="Y976" s="220"/>
      <c r="Z976" s="226"/>
      <c r="AA976" s="165"/>
      <c r="AB976" s="165"/>
      <c r="AC976" s="165"/>
      <c r="AD976" s="165"/>
      <c r="AE976" s="165"/>
      <c r="AF976" s="168"/>
      <c r="AG976"/>
      <c r="AH976" s="107">
        <f t="shared" si="645"/>
        <v>0</v>
      </c>
      <c r="AI976" s="107">
        <f t="shared" si="646"/>
        <v>0</v>
      </c>
      <c r="AJ976" s="107">
        <f t="shared" si="647"/>
        <v>0</v>
      </c>
      <c r="AK976" s="107">
        <f t="shared" si="648"/>
        <v>0</v>
      </c>
      <c r="AL976" s="107">
        <f t="shared" si="649"/>
        <v>0</v>
      </c>
      <c r="AM976" s="107">
        <f t="shared" si="644"/>
        <v>0</v>
      </c>
      <c r="AO976" s="161" t="e">
        <f t="shared" si="650"/>
        <v>#DIV/0!</v>
      </c>
      <c r="AP976" s="161" t="e">
        <f t="shared" si="651"/>
        <v>#DIV/0!</v>
      </c>
      <c r="AQ976" s="161" t="e">
        <f t="shared" si="652"/>
        <v>#DIV/0!</v>
      </c>
      <c r="AR976" s="161" t="e">
        <f t="shared" si="653"/>
        <v>#DIV/0!</v>
      </c>
      <c r="AS976" s="161" t="e">
        <f t="shared" si="654"/>
        <v>#DIV/0!</v>
      </c>
      <c r="AT976" s="107">
        <f t="shared" si="655"/>
        <v>0</v>
      </c>
      <c r="AU976" s="161" t="e">
        <f t="shared" si="656"/>
        <v>#DIV/0!</v>
      </c>
      <c r="AV976" s="161" t="e">
        <f t="shared" si="657"/>
        <v>#DIV/0!</v>
      </c>
      <c r="AW976" s="161" t="e">
        <f t="shared" si="658"/>
        <v>#DIV/0!</v>
      </c>
      <c r="AX976" s="161" t="e">
        <f t="shared" si="659"/>
        <v>#DIV/0!</v>
      </c>
      <c r="AY976" s="161" t="e">
        <f t="shared" si="660"/>
        <v>#DIV/0!</v>
      </c>
      <c r="AZ976" s="107">
        <f t="shared" si="661"/>
        <v>0</v>
      </c>
      <c r="BA976" s="161" t="e">
        <f t="shared" si="662"/>
        <v>#DIV/0!</v>
      </c>
      <c r="BB976" s="161" t="e">
        <f t="shared" si="663"/>
        <v>#DIV/0!</v>
      </c>
      <c r="BC976" s="161" t="e">
        <f t="shared" si="664"/>
        <v>#DIV/0!</v>
      </c>
      <c r="BD976" s="161" t="e">
        <f t="shared" si="665"/>
        <v>#DIV/0!</v>
      </c>
      <c r="BE976" s="161" t="e">
        <f t="shared" si="666"/>
        <v>#DIV/0!</v>
      </c>
      <c r="BF976" s="107">
        <f t="shared" si="667"/>
        <v>0</v>
      </c>
      <c r="BG976" s="161" t="e">
        <f t="shared" si="668"/>
        <v>#DIV/0!</v>
      </c>
      <c r="BH976" s="161" t="e">
        <f t="shared" si="669"/>
        <v>#DIV/0!</v>
      </c>
      <c r="BI976" s="161" t="e">
        <f t="shared" si="670"/>
        <v>#DIV/0!</v>
      </c>
      <c r="BJ976" s="161" t="e">
        <f t="shared" si="671"/>
        <v>#DIV/0!</v>
      </c>
      <c r="BK976" s="161" t="e">
        <f t="shared" si="672"/>
        <v>#DIV/0!</v>
      </c>
      <c r="BL976" s="107">
        <f t="shared" si="673"/>
        <v>0</v>
      </c>
      <c r="BM976" s="161" t="e">
        <f t="shared" si="674"/>
        <v>#DIV/0!</v>
      </c>
      <c r="BN976" s="161" t="e">
        <f t="shared" si="675"/>
        <v>#DIV/0!</v>
      </c>
      <c r="BO976" s="161" t="e">
        <f t="shared" si="676"/>
        <v>#DIV/0!</v>
      </c>
      <c r="BP976" s="161" t="e">
        <f t="shared" si="677"/>
        <v>#DIV/0!</v>
      </c>
      <c r="BQ976" s="161" t="e">
        <f t="shared" si="678"/>
        <v>#DIV/0!</v>
      </c>
      <c r="BR976" s="107">
        <f t="shared" si="679"/>
        <v>0</v>
      </c>
      <c r="BS976" s="161" t="e">
        <f t="shared" si="680"/>
        <v>#DIV/0!</v>
      </c>
      <c r="BT976" s="161" t="e">
        <f t="shared" si="681"/>
        <v>#DIV/0!</v>
      </c>
      <c r="BU976" s="161" t="e">
        <f t="shared" si="682"/>
        <v>#DIV/0!</v>
      </c>
      <c r="BV976" s="161" t="e">
        <f t="shared" si="683"/>
        <v>#DIV/0!</v>
      </c>
      <c r="BW976" s="161" t="e">
        <f t="shared" si="684"/>
        <v>#DIV/0!</v>
      </c>
      <c r="BX976" s="107">
        <f t="shared" si="685"/>
        <v>0</v>
      </c>
      <c r="BZ976" s="40" t="e">
        <f>VLOOKUP(I976,Lists!$D$2:$D$19,1,FALSE)</f>
        <v>#N/A</v>
      </c>
      <c r="CA976" s="40" t="e">
        <f>VLOOKUP($I976,Blends!$B$2:$B$115,1,FALSE)</f>
        <v>#N/A</v>
      </c>
      <c r="CC976" s="218">
        <f>ROUND(IF($I976="Other HFC Blend",(Z976*$L976*SUMIF(Lists!$E$2:$E$133,'Quarterly Information'!$K976,Exchange_Value)+Z976*$N976*SUMIF(Lists!$E$2:$E$133,'Quarterly Information'!$M976,Exchange_Value)+Z976*$P976*SUMIF(Lists!$E$2:$E$133,'Quarterly Information'!$O976,Exchange_Value)+Z976*$R976*SUMIF(Lists!$E$2:$E$133,'Quarterly Information'!$Q976,Exchange_Value)+Z976*$T976*SUMIF(Lists!$E$2:$E$133,'Quarterly Information'!$S976,Exchange_Value))/1000,Z976*SUMIF(Lists!$E$2:$E$133,$I976,Exchange_Value)/1000),1)</f>
        <v>0</v>
      </c>
      <c r="CD976" s="218">
        <f>ROUND(IF($I976="Other HFC Blend",(AA976*$L976*SUMIF(Lists!$E$2:$E$133,'Quarterly Information'!$K976,Exchange_Value)+AA976*$N976*SUMIF(Lists!$E$2:$E$133,'Quarterly Information'!$M976,Exchange_Value)+AA976*$P976*SUMIF(Lists!$E$2:$E$133,'Quarterly Information'!$O976,Exchange_Value)+AA976*$R976*SUMIF(Lists!$E$2:$E$133,'Quarterly Information'!$Q976,Exchange_Value)+AA976*$T976*SUMIF(Lists!$E$2:$E$133,'Quarterly Information'!$S976,Exchange_Value))/1000,AA976*SUMIF(Lists!$E$2:$E$133,$I976,Exchange_Value)/1000),1)</f>
        <v>0</v>
      </c>
      <c r="CE976" s="218">
        <f>ROUND(IF($I976="Other HFC Blend",(AB976*$L976*SUMIF(Lists!$E$2:$E$133,'Quarterly Information'!$K976,Exchange_Value)+AB976*$N976*SUMIF(Lists!$E$2:$E$133,'Quarterly Information'!$M976,Exchange_Value)+AB976*$P976*SUMIF(Lists!$E$2:$E$133,'Quarterly Information'!$O976,Exchange_Value)+AB976*$R976*SUMIF(Lists!$E$2:$E$133,'Quarterly Information'!$Q976,Exchange_Value)+AB976*$T976*SUMIF(Lists!$E$2:$E$133,'Quarterly Information'!$S976,Exchange_Value))/1000,AB976*SUMIF(Lists!$E$2:$E$133,$I976,Exchange_Value)/1000),1)</f>
        <v>0</v>
      </c>
      <c r="CF976" s="218">
        <f>ROUND(IF($I976="Other HFC Blend",(AC976*$L976*SUMIF(Lists!$E$2:$E$133,'Quarterly Information'!$K976,Exchange_Value)+AC976*$N976*SUMIF(Lists!$E$2:$E$133,'Quarterly Information'!$M976,Exchange_Value)+AC976*$P976*SUMIF(Lists!$E$2:$E$133,'Quarterly Information'!$O976,Exchange_Value)+AC976*$R976*SUMIF(Lists!$E$2:$E$133,'Quarterly Information'!$Q976,Exchange_Value)+AC976*$T976*SUMIF(Lists!$E$2:$E$133,'Quarterly Information'!$S976,Exchange_Value))/1000,AC976*SUMIF(Lists!$E$2:$E$133,$I976,Exchange_Value)/1000),1)</f>
        <v>0</v>
      </c>
      <c r="CG976" s="218">
        <f>ROUND(IF($I976="Other HFC Blend",(AD976*$L976*SUMIF(Lists!$E$2:$E$133,'Quarterly Information'!$K976,Exchange_Value)+AD976*$N976*SUMIF(Lists!$E$2:$E$133,'Quarterly Information'!$M976,Exchange_Value)+AD976*$P976*SUMIF(Lists!$E$2:$E$133,'Quarterly Information'!$O976,Exchange_Value)+AD976*$R976*SUMIF(Lists!$E$2:$E$133,'Quarterly Information'!$Q976,Exchange_Value)+AD976*$T976*SUMIF(Lists!$E$2:$E$133,'Quarterly Information'!$S976,Exchange_Value))/1000,AD976*SUMIF(Lists!$E$2:$E$133,$I976,Exchange_Value)/1000),1)</f>
        <v>0</v>
      </c>
      <c r="CH976" s="218">
        <f>ROUND(IF($I976="Other HFC Blend",(AE976*$L976*SUMIF(Lists!$E$2:$E$133,'Quarterly Information'!$K976,Exchange_Value)+AE976*$N976*SUMIF(Lists!$E$2:$E$133,'Quarterly Information'!$M976,Exchange_Value)+AE976*$P976*SUMIF(Lists!$E$2:$E$133,'Quarterly Information'!$O976,Exchange_Value)+AE976*$R976*SUMIF(Lists!$E$2:$E$133,'Quarterly Information'!$Q976,Exchange_Value)+AE976*$T976*SUMIF(Lists!$E$2:$E$133,'Quarterly Information'!$S976,Exchange_Value))/1000,AE976*SUMIF(Lists!$E$2:$E$133,$I976,Exchange_Value)/1000),1)</f>
        <v>0</v>
      </c>
      <c r="CI976" s="218">
        <f>ROUND(IF($I976="Other HFC Blend",(AF976*$L976*SUMIF(Lists!$E$2:$E$133,'Quarterly Information'!$K976,Exchange_Value)+AF976*$N976*SUMIF(Lists!$E$2:$E$133,'Quarterly Information'!$M976,Exchange_Value)+AF976*$P976*SUMIF(Lists!$E$2:$E$133,'Quarterly Information'!$O976,Exchange_Value)+AF976*$R976*SUMIF(Lists!$E$2:$E$133,'Quarterly Information'!$Q976,Exchange_Value)+AF976*$T976*SUMIF(Lists!$E$2:$E$133,'Quarterly Information'!$S976,Exchange_Value))/1000,AF976*SUMIF(Lists!$E$2:$E$133,$I976,Exchange_Value)/1000),1)</f>
        <v>0</v>
      </c>
    </row>
    <row r="977" spans="1:87" ht="14" x14ac:dyDescent="0.25">
      <c r="A977" s="39">
        <v>935</v>
      </c>
      <c r="B977" s="90" t="str">
        <f t="shared" si="643"/>
        <v/>
      </c>
      <c r="C977" s="159"/>
      <c r="D977" s="91"/>
      <c r="E977" s="174"/>
      <c r="F977" s="92"/>
      <c r="G977" s="93"/>
      <c r="H977" s="94"/>
      <c r="I977" s="92"/>
      <c r="J977" s="200"/>
      <c r="K977" s="210"/>
      <c r="L977" s="95"/>
      <c r="M977" s="92"/>
      <c r="N977" s="95"/>
      <c r="O977" s="92"/>
      <c r="P977" s="95"/>
      <c r="Q977" s="128"/>
      <c r="R977" s="95"/>
      <c r="S977" s="128"/>
      <c r="T977" s="211"/>
      <c r="U977" s="203"/>
      <c r="V977" s="92"/>
      <c r="W977" s="96"/>
      <c r="X977" s="92"/>
      <c r="Y977" s="220"/>
      <c r="Z977" s="226"/>
      <c r="AA977" s="165"/>
      <c r="AB977" s="165"/>
      <c r="AC977" s="165"/>
      <c r="AD977" s="165"/>
      <c r="AE977" s="165"/>
      <c r="AF977" s="168"/>
      <c r="AG977"/>
      <c r="AH977" s="107">
        <f t="shared" si="645"/>
        <v>0</v>
      </c>
      <c r="AI977" s="107">
        <f t="shared" si="646"/>
        <v>0</v>
      </c>
      <c r="AJ977" s="107">
        <f t="shared" si="647"/>
        <v>0</v>
      </c>
      <c r="AK977" s="107">
        <f t="shared" si="648"/>
        <v>0</v>
      </c>
      <c r="AL977" s="107">
        <f t="shared" si="649"/>
        <v>0</v>
      </c>
      <c r="AM977" s="107">
        <f t="shared" si="644"/>
        <v>0</v>
      </c>
      <c r="AO977" s="161" t="e">
        <f t="shared" si="650"/>
        <v>#DIV/0!</v>
      </c>
      <c r="AP977" s="161" t="e">
        <f t="shared" si="651"/>
        <v>#DIV/0!</v>
      </c>
      <c r="AQ977" s="161" t="e">
        <f t="shared" si="652"/>
        <v>#DIV/0!</v>
      </c>
      <c r="AR977" s="161" t="e">
        <f t="shared" si="653"/>
        <v>#DIV/0!</v>
      </c>
      <c r="AS977" s="161" t="e">
        <f t="shared" si="654"/>
        <v>#DIV/0!</v>
      </c>
      <c r="AT977" s="107">
        <f t="shared" si="655"/>
        <v>0</v>
      </c>
      <c r="AU977" s="161" t="e">
        <f t="shared" si="656"/>
        <v>#DIV/0!</v>
      </c>
      <c r="AV977" s="161" t="e">
        <f t="shared" si="657"/>
        <v>#DIV/0!</v>
      </c>
      <c r="AW977" s="161" t="e">
        <f t="shared" si="658"/>
        <v>#DIV/0!</v>
      </c>
      <c r="AX977" s="161" t="e">
        <f t="shared" si="659"/>
        <v>#DIV/0!</v>
      </c>
      <c r="AY977" s="161" t="e">
        <f t="shared" si="660"/>
        <v>#DIV/0!</v>
      </c>
      <c r="AZ977" s="107">
        <f t="shared" si="661"/>
        <v>0</v>
      </c>
      <c r="BA977" s="161" t="e">
        <f t="shared" si="662"/>
        <v>#DIV/0!</v>
      </c>
      <c r="BB977" s="161" t="e">
        <f t="shared" si="663"/>
        <v>#DIV/0!</v>
      </c>
      <c r="BC977" s="161" t="e">
        <f t="shared" si="664"/>
        <v>#DIV/0!</v>
      </c>
      <c r="BD977" s="161" t="e">
        <f t="shared" si="665"/>
        <v>#DIV/0!</v>
      </c>
      <c r="BE977" s="161" t="e">
        <f t="shared" si="666"/>
        <v>#DIV/0!</v>
      </c>
      <c r="BF977" s="107">
        <f t="shared" si="667"/>
        <v>0</v>
      </c>
      <c r="BG977" s="161" t="e">
        <f t="shared" si="668"/>
        <v>#DIV/0!</v>
      </c>
      <c r="BH977" s="161" t="e">
        <f t="shared" si="669"/>
        <v>#DIV/0!</v>
      </c>
      <c r="BI977" s="161" t="e">
        <f t="shared" si="670"/>
        <v>#DIV/0!</v>
      </c>
      <c r="BJ977" s="161" t="e">
        <f t="shared" si="671"/>
        <v>#DIV/0!</v>
      </c>
      <c r="BK977" s="161" t="e">
        <f t="shared" si="672"/>
        <v>#DIV/0!</v>
      </c>
      <c r="BL977" s="107">
        <f t="shared" si="673"/>
        <v>0</v>
      </c>
      <c r="BM977" s="161" t="e">
        <f t="shared" si="674"/>
        <v>#DIV/0!</v>
      </c>
      <c r="BN977" s="161" t="e">
        <f t="shared" si="675"/>
        <v>#DIV/0!</v>
      </c>
      <c r="BO977" s="161" t="e">
        <f t="shared" si="676"/>
        <v>#DIV/0!</v>
      </c>
      <c r="BP977" s="161" t="e">
        <f t="shared" si="677"/>
        <v>#DIV/0!</v>
      </c>
      <c r="BQ977" s="161" t="e">
        <f t="shared" si="678"/>
        <v>#DIV/0!</v>
      </c>
      <c r="BR977" s="107">
        <f t="shared" si="679"/>
        <v>0</v>
      </c>
      <c r="BS977" s="161" t="e">
        <f t="shared" si="680"/>
        <v>#DIV/0!</v>
      </c>
      <c r="BT977" s="161" t="e">
        <f t="shared" si="681"/>
        <v>#DIV/0!</v>
      </c>
      <c r="BU977" s="161" t="e">
        <f t="shared" si="682"/>
        <v>#DIV/0!</v>
      </c>
      <c r="BV977" s="161" t="e">
        <f t="shared" si="683"/>
        <v>#DIV/0!</v>
      </c>
      <c r="BW977" s="161" t="e">
        <f t="shared" si="684"/>
        <v>#DIV/0!</v>
      </c>
      <c r="BX977" s="107">
        <f t="shared" si="685"/>
        <v>0</v>
      </c>
      <c r="BZ977" s="40" t="e">
        <f>VLOOKUP(I977,Lists!$D$2:$D$19,1,FALSE)</f>
        <v>#N/A</v>
      </c>
      <c r="CA977" s="40" t="e">
        <f>VLOOKUP($I977,Blends!$B$2:$B$115,1,FALSE)</f>
        <v>#N/A</v>
      </c>
      <c r="CC977" s="218">
        <f>ROUND(IF($I977="Other HFC Blend",(Z977*$L977*SUMIF(Lists!$E$2:$E$133,'Quarterly Information'!$K977,Exchange_Value)+Z977*$N977*SUMIF(Lists!$E$2:$E$133,'Quarterly Information'!$M977,Exchange_Value)+Z977*$P977*SUMIF(Lists!$E$2:$E$133,'Quarterly Information'!$O977,Exchange_Value)+Z977*$R977*SUMIF(Lists!$E$2:$E$133,'Quarterly Information'!$Q977,Exchange_Value)+Z977*$T977*SUMIF(Lists!$E$2:$E$133,'Quarterly Information'!$S977,Exchange_Value))/1000,Z977*SUMIF(Lists!$E$2:$E$133,$I977,Exchange_Value)/1000),1)</f>
        <v>0</v>
      </c>
      <c r="CD977" s="218">
        <f>ROUND(IF($I977="Other HFC Blend",(AA977*$L977*SUMIF(Lists!$E$2:$E$133,'Quarterly Information'!$K977,Exchange_Value)+AA977*$N977*SUMIF(Lists!$E$2:$E$133,'Quarterly Information'!$M977,Exchange_Value)+AA977*$P977*SUMIF(Lists!$E$2:$E$133,'Quarterly Information'!$O977,Exchange_Value)+AA977*$R977*SUMIF(Lists!$E$2:$E$133,'Quarterly Information'!$Q977,Exchange_Value)+AA977*$T977*SUMIF(Lists!$E$2:$E$133,'Quarterly Information'!$S977,Exchange_Value))/1000,AA977*SUMIF(Lists!$E$2:$E$133,$I977,Exchange_Value)/1000),1)</f>
        <v>0</v>
      </c>
      <c r="CE977" s="218">
        <f>ROUND(IF($I977="Other HFC Blend",(AB977*$L977*SUMIF(Lists!$E$2:$E$133,'Quarterly Information'!$K977,Exchange_Value)+AB977*$N977*SUMIF(Lists!$E$2:$E$133,'Quarterly Information'!$M977,Exchange_Value)+AB977*$P977*SUMIF(Lists!$E$2:$E$133,'Quarterly Information'!$O977,Exchange_Value)+AB977*$R977*SUMIF(Lists!$E$2:$E$133,'Quarterly Information'!$Q977,Exchange_Value)+AB977*$T977*SUMIF(Lists!$E$2:$E$133,'Quarterly Information'!$S977,Exchange_Value))/1000,AB977*SUMIF(Lists!$E$2:$E$133,$I977,Exchange_Value)/1000),1)</f>
        <v>0</v>
      </c>
      <c r="CF977" s="218">
        <f>ROUND(IF($I977="Other HFC Blend",(AC977*$L977*SUMIF(Lists!$E$2:$E$133,'Quarterly Information'!$K977,Exchange_Value)+AC977*$N977*SUMIF(Lists!$E$2:$E$133,'Quarterly Information'!$M977,Exchange_Value)+AC977*$P977*SUMIF(Lists!$E$2:$E$133,'Quarterly Information'!$O977,Exchange_Value)+AC977*$R977*SUMIF(Lists!$E$2:$E$133,'Quarterly Information'!$Q977,Exchange_Value)+AC977*$T977*SUMIF(Lists!$E$2:$E$133,'Quarterly Information'!$S977,Exchange_Value))/1000,AC977*SUMIF(Lists!$E$2:$E$133,$I977,Exchange_Value)/1000),1)</f>
        <v>0</v>
      </c>
      <c r="CG977" s="218">
        <f>ROUND(IF($I977="Other HFC Blend",(AD977*$L977*SUMIF(Lists!$E$2:$E$133,'Quarterly Information'!$K977,Exchange_Value)+AD977*$N977*SUMIF(Lists!$E$2:$E$133,'Quarterly Information'!$M977,Exchange_Value)+AD977*$P977*SUMIF(Lists!$E$2:$E$133,'Quarterly Information'!$O977,Exchange_Value)+AD977*$R977*SUMIF(Lists!$E$2:$E$133,'Quarterly Information'!$Q977,Exchange_Value)+AD977*$T977*SUMIF(Lists!$E$2:$E$133,'Quarterly Information'!$S977,Exchange_Value))/1000,AD977*SUMIF(Lists!$E$2:$E$133,$I977,Exchange_Value)/1000),1)</f>
        <v>0</v>
      </c>
      <c r="CH977" s="218">
        <f>ROUND(IF($I977="Other HFC Blend",(AE977*$L977*SUMIF(Lists!$E$2:$E$133,'Quarterly Information'!$K977,Exchange_Value)+AE977*$N977*SUMIF(Lists!$E$2:$E$133,'Quarterly Information'!$M977,Exchange_Value)+AE977*$P977*SUMIF(Lists!$E$2:$E$133,'Quarterly Information'!$O977,Exchange_Value)+AE977*$R977*SUMIF(Lists!$E$2:$E$133,'Quarterly Information'!$Q977,Exchange_Value)+AE977*$T977*SUMIF(Lists!$E$2:$E$133,'Quarterly Information'!$S977,Exchange_Value))/1000,AE977*SUMIF(Lists!$E$2:$E$133,$I977,Exchange_Value)/1000),1)</f>
        <v>0</v>
      </c>
      <c r="CI977" s="218">
        <f>ROUND(IF($I977="Other HFC Blend",(AF977*$L977*SUMIF(Lists!$E$2:$E$133,'Quarterly Information'!$K977,Exchange_Value)+AF977*$N977*SUMIF(Lists!$E$2:$E$133,'Quarterly Information'!$M977,Exchange_Value)+AF977*$P977*SUMIF(Lists!$E$2:$E$133,'Quarterly Information'!$O977,Exchange_Value)+AF977*$R977*SUMIF(Lists!$E$2:$E$133,'Quarterly Information'!$Q977,Exchange_Value)+AF977*$T977*SUMIF(Lists!$E$2:$E$133,'Quarterly Information'!$S977,Exchange_Value))/1000,AF977*SUMIF(Lists!$E$2:$E$133,$I977,Exchange_Value)/1000),1)</f>
        <v>0</v>
      </c>
    </row>
    <row r="978" spans="1:87" ht="14" x14ac:dyDescent="0.25">
      <c r="A978" s="39">
        <v>936</v>
      </c>
      <c r="B978" s="90" t="str">
        <f t="shared" si="643"/>
        <v/>
      </c>
      <c r="C978" s="159"/>
      <c r="D978" s="91"/>
      <c r="E978" s="174"/>
      <c r="F978" s="92"/>
      <c r="G978" s="93"/>
      <c r="H978" s="94"/>
      <c r="I978" s="92"/>
      <c r="J978" s="200"/>
      <c r="K978" s="210"/>
      <c r="L978" s="95"/>
      <c r="M978" s="92"/>
      <c r="N978" s="95"/>
      <c r="O978" s="92"/>
      <c r="P978" s="95"/>
      <c r="Q978" s="128"/>
      <c r="R978" s="95"/>
      <c r="S978" s="128"/>
      <c r="T978" s="211"/>
      <c r="U978" s="203"/>
      <c r="V978" s="92"/>
      <c r="W978" s="96"/>
      <c r="X978" s="92"/>
      <c r="Y978" s="220"/>
      <c r="Z978" s="226"/>
      <c r="AA978" s="165"/>
      <c r="AB978" s="165"/>
      <c r="AC978" s="165"/>
      <c r="AD978" s="165"/>
      <c r="AE978" s="165"/>
      <c r="AF978" s="168"/>
      <c r="AG978"/>
      <c r="AH978" s="107">
        <f t="shared" si="645"/>
        <v>0</v>
      </c>
      <c r="AI978" s="107">
        <f t="shared" si="646"/>
        <v>0</v>
      </c>
      <c r="AJ978" s="107">
        <f t="shared" si="647"/>
        <v>0</v>
      </c>
      <c r="AK978" s="107">
        <f t="shared" si="648"/>
        <v>0</v>
      </c>
      <c r="AL978" s="107">
        <f t="shared" si="649"/>
        <v>0</v>
      </c>
      <c r="AM978" s="107">
        <f t="shared" si="644"/>
        <v>0</v>
      </c>
      <c r="AO978" s="161" t="e">
        <f t="shared" si="650"/>
        <v>#DIV/0!</v>
      </c>
      <c r="AP978" s="161" t="e">
        <f t="shared" si="651"/>
        <v>#DIV/0!</v>
      </c>
      <c r="AQ978" s="161" t="e">
        <f t="shared" si="652"/>
        <v>#DIV/0!</v>
      </c>
      <c r="AR978" s="161" t="e">
        <f t="shared" si="653"/>
        <v>#DIV/0!</v>
      </c>
      <c r="AS978" s="161" t="e">
        <f t="shared" si="654"/>
        <v>#DIV/0!</v>
      </c>
      <c r="AT978" s="107">
        <f t="shared" si="655"/>
        <v>0</v>
      </c>
      <c r="AU978" s="161" t="e">
        <f t="shared" si="656"/>
        <v>#DIV/0!</v>
      </c>
      <c r="AV978" s="161" t="e">
        <f t="shared" si="657"/>
        <v>#DIV/0!</v>
      </c>
      <c r="AW978" s="161" t="e">
        <f t="shared" si="658"/>
        <v>#DIV/0!</v>
      </c>
      <c r="AX978" s="161" t="e">
        <f t="shared" si="659"/>
        <v>#DIV/0!</v>
      </c>
      <c r="AY978" s="161" t="e">
        <f t="shared" si="660"/>
        <v>#DIV/0!</v>
      </c>
      <c r="AZ978" s="107">
        <f t="shared" si="661"/>
        <v>0</v>
      </c>
      <c r="BA978" s="161" t="e">
        <f t="shared" si="662"/>
        <v>#DIV/0!</v>
      </c>
      <c r="BB978" s="161" t="e">
        <f t="shared" si="663"/>
        <v>#DIV/0!</v>
      </c>
      <c r="BC978" s="161" t="e">
        <f t="shared" si="664"/>
        <v>#DIV/0!</v>
      </c>
      <c r="BD978" s="161" t="e">
        <f t="shared" si="665"/>
        <v>#DIV/0!</v>
      </c>
      <c r="BE978" s="161" t="e">
        <f t="shared" si="666"/>
        <v>#DIV/0!</v>
      </c>
      <c r="BF978" s="107">
        <f t="shared" si="667"/>
        <v>0</v>
      </c>
      <c r="BG978" s="161" t="e">
        <f t="shared" si="668"/>
        <v>#DIV/0!</v>
      </c>
      <c r="BH978" s="161" t="e">
        <f t="shared" si="669"/>
        <v>#DIV/0!</v>
      </c>
      <c r="BI978" s="161" t="e">
        <f t="shared" si="670"/>
        <v>#DIV/0!</v>
      </c>
      <c r="BJ978" s="161" t="e">
        <f t="shared" si="671"/>
        <v>#DIV/0!</v>
      </c>
      <c r="BK978" s="161" t="e">
        <f t="shared" si="672"/>
        <v>#DIV/0!</v>
      </c>
      <c r="BL978" s="107">
        <f t="shared" si="673"/>
        <v>0</v>
      </c>
      <c r="BM978" s="161" t="e">
        <f t="shared" si="674"/>
        <v>#DIV/0!</v>
      </c>
      <c r="BN978" s="161" t="e">
        <f t="shared" si="675"/>
        <v>#DIV/0!</v>
      </c>
      <c r="BO978" s="161" t="e">
        <f t="shared" si="676"/>
        <v>#DIV/0!</v>
      </c>
      <c r="BP978" s="161" t="e">
        <f t="shared" si="677"/>
        <v>#DIV/0!</v>
      </c>
      <c r="BQ978" s="161" t="e">
        <f t="shared" si="678"/>
        <v>#DIV/0!</v>
      </c>
      <c r="BR978" s="107">
        <f t="shared" si="679"/>
        <v>0</v>
      </c>
      <c r="BS978" s="161" t="e">
        <f t="shared" si="680"/>
        <v>#DIV/0!</v>
      </c>
      <c r="BT978" s="161" t="e">
        <f t="shared" si="681"/>
        <v>#DIV/0!</v>
      </c>
      <c r="BU978" s="161" t="e">
        <f t="shared" si="682"/>
        <v>#DIV/0!</v>
      </c>
      <c r="BV978" s="161" t="e">
        <f t="shared" si="683"/>
        <v>#DIV/0!</v>
      </c>
      <c r="BW978" s="161" t="e">
        <f t="shared" si="684"/>
        <v>#DIV/0!</v>
      </c>
      <c r="BX978" s="107">
        <f t="shared" si="685"/>
        <v>0</v>
      </c>
      <c r="BZ978" s="40" t="e">
        <f>VLOOKUP(I978,Lists!$D$2:$D$19,1,FALSE)</f>
        <v>#N/A</v>
      </c>
      <c r="CA978" s="40" t="e">
        <f>VLOOKUP($I978,Blends!$B$2:$B$115,1,FALSE)</f>
        <v>#N/A</v>
      </c>
      <c r="CC978" s="218">
        <f>ROUND(IF($I978="Other HFC Blend",(Z978*$L978*SUMIF(Lists!$E$2:$E$133,'Quarterly Information'!$K978,Exchange_Value)+Z978*$N978*SUMIF(Lists!$E$2:$E$133,'Quarterly Information'!$M978,Exchange_Value)+Z978*$P978*SUMIF(Lists!$E$2:$E$133,'Quarterly Information'!$O978,Exchange_Value)+Z978*$R978*SUMIF(Lists!$E$2:$E$133,'Quarterly Information'!$Q978,Exchange_Value)+Z978*$T978*SUMIF(Lists!$E$2:$E$133,'Quarterly Information'!$S978,Exchange_Value))/1000,Z978*SUMIF(Lists!$E$2:$E$133,$I978,Exchange_Value)/1000),1)</f>
        <v>0</v>
      </c>
      <c r="CD978" s="218">
        <f>ROUND(IF($I978="Other HFC Blend",(AA978*$L978*SUMIF(Lists!$E$2:$E$133,'Quarterly Information'!$K978,Exchange_Value)+AA978*$N978*SUMIF(Lists!$E$2:$E$133,'Quarterly Information'!$M978,Exchange_Value)+AA978*$P978*SUMIF(Lists!$E$2:$E$133,'Quarterly Information'!$O978,Exchange_Value)+AA978*$R978*SUMIF(Lists!$E$2:$E$133,'Quarterly Information'!$Q978,Exchange_Value)+AA978*$T978*SUMIF(Lists!$E$2:$E$133,'Quarterly Information'!$S978,Exchange_Value))/1000,AA978*SUMIF(Lists!$E$2:$E$133,$I978,Exchange_Value)/1000),1)</f>
        <v>0</v>
      </c>
      <c r="CE978" s="218">
        <f>ROUND(IF($I978="Other HFC Blend",(AB978*$L978*SUMIF(Lists!$E$2:$E$133,'Quarterly Information'!$K978,Exchange_Value)+AB978*$N978*SUMIF(Lists!$E$2:$E$133,'Quarterly Information'!$M978,Exchange_Value)+AB978*$P978*SUMIF(Lists!$E$2:$E$133,'Quarterly Information'!$O978,Exchange_Value)+AB978*$R978*SUMIF(Lists!$E$2:$E$133,'Quarterly Information'!$Q978,Exchange_Value)+AB978*$T978*SUMIF(Lists!$E$2:$E$133,'Quarterly Information'!$S978,Exchange_Value))/1000,AB978*SUMIF(Lists!$E$2:$E$133,$I978,Exchange_Value)/1000),1)</f>
        <v>0</v>
      </c>
      <c r="CF978" s="218">
        <f>ROUND(IF($I978="Other HFC Blend",(AC978*$L978*SUMIF(Lists!$E$2:$E$133,'Quarterly Information'!$K978,Exchange_Value)+AC978*$N978*SUMIF(Lists!$E$2:$E$133,'Quarterly Information'!$M978,Exchange_Value)+AC978*$P978*SUMIF(Lists!$E$2:$E$133,'Quarterly Information'!$O978,Exchange_Value)+AC978*$R978*SUMIF(Lists!$E$2:$E$133,'Quarterly Information'!$Q978,Exchange_Value)+AC978*$T978*SUMIF(Lists!$E$2:$E$133,'Quarterly Information'!$S978,Exchange_Value))/1000,AC978*SUMIF(Lists!$E$2:$E$133,$I978,Exchange_Value)/1000),1)</f>
        <v>0</v>
      </c>
      <c r="CG978" s="218">
        <f>ROUND(IF($I978="Other HFC Blend",(AD978*$L978*SUMIF(Lists!$E$2:$E$133,'Quarterly Information'!$K978,Exchange_Value)+AD978*$N978*SUMIF(Lists!$E$2:$E$133,'Quarterly Information'!$M978,Exchange_Value)+AD978*$P978*SUMIF(Lists!$E$2:$E$133,'Quarterly Information'!$O978,Exchange_Value)+AD978*$R978*SUMIF(Lists!$E$2:$E$133,'Quarterly Information'!$Q978,Exchange_Value)+AD978*$T978*SUMIF(Lists!$E$2:$E$133,'Quarterly Information'!$S978,Exchange_Value))/1000,AD978*SUMIF(Lists!$E$2:$E$133,$I978,Exchange_Value)/1000),1)</f>
        <v>0</v>
      </c>
      <c r="CH978" s="218">
        <f>ROUND(IF($I978="Other HFC Blend",(AE978*$L978*SUMIF(Lists!$E$2:$E$133,'Quarterly Information'!$K978,Exchange_Value)+AE978*$N978*SUMIF(Lists!$E$2:$E$133,'Quarterly Information'!$M978,Exchange_Value)+AE978*$P978*SUMIF(Lists!$E$2:$E$133,'Quarterly Information'!$O978,Exchange_Value)+AE978*$R978*SUMIF(Lists!$E$2:$E$133,'Quarterly Information'!$Q978,Exchange_Value)+AE978*$T978*SUMIF(Lists!$E$2:$E$133,'Quarterly Information'!$S978,Exchange_Value))/1000,AE978*SUMIF(Lists!$E$2:$E$133,$I978,Exchange_Value)/1000),1)</f>
        <v>0</v>
      </c>
      <c r="CI978" s="218">
        <f>ROUND(IF($I978="Other HFC Blend",(AF978*$L978*SUMIF(Lists!$E$2:$E$133,'Quarterly Information'!$K978,Exchange_Value)+AF978*$N978*SUMIF(Lists!$E$2:$E$133,'Quarterly Information'!$M978,Exchange_Value)+AF978*$P978*SUMIF(Lists!$E$2:$E$133,'Quarterly Information'!$O978,Exchange_Value)+AF978*$R978*SUMIF(Lists!$E$2:$E$133,'Quarterly Information'!$Q978,Exchange_Value)+AF978*$T978*SUMIF(Lists!$E$2:$E$133,'Quarterly Information'!$S978,Exchange_Value))/1000,AF978*SUMIF(Lists!$E$2:$E$133,$I978,Exchange_Value)/1000),1)</f>
        <v>0</v>
      </c>
    </row>
    <row r="979" spans="1:87" ht="14" x14ac:dyDescent="0.25">
      <c r="A979" s="39">
        <v>937</v>
      </c>
      <c r="B979" s="90" t="str">
        <f t="shared" si="643"/>
        <v/>
      </c>
      <c r="C979" s="159"/>
      <c r="D979" s="91"/>
      <c r="E979" s="174"/>
      <c r="F979" s="92"/>
      <c r="G979" s="93"/>
      <c r="H979" s="94"/>
      <c r="I979" s="92"/>
      <c r="J979" s="200"/>
      <c r="K979" s="210"/>
      <c r="L979" s="95"/>
      <c r="M979" s="92"/>
      <c r="N979" s="95"/>
      <c r="O979" s="92"/>
      <c r="P979" s="95"/>
      <c r="Q979" s="128"/>
      <c r="R979" s="95"/>
      <c r="S979" s="128"/>
      <c r="T979" s="211"/>
      <c r="U979" s="203"/>
      <c r="V979" s="92"/>
      <c r="W979" s="96"/>
      <c r="X979" s="92"/>
      <c r="Y979" s="220"/>
      <c r="Z979" s="226"/>
      <c r="AA979" s="165"/>
      <c r="AB979" s="165"/>
      <c r="AC979" s="165"/>
      <c r="AD979" s="165"/>
      <c r="AE979" s="165"/>
      <c r="AF979" s="168"/>
      <c r="AG979"/>
      <c r="AH979" s="107">
        <f t="shared" si="645"/>
        <v>0</v>
      </c>
      <c r="AI979" s="107">
        <f t="shared" si="646"/>
        <v>0</v>
      </c>
      <c r="AJ979" s="107">
        <f t="shared" si="647"/>
        <v>0</v>
      </c>
      <c r="AK979" s="107">
        <f t="shared" si="648"/>
        <v>0</v>
      </c>
      <c r="AL979" s="107">
        <f t="shared" si="649"/>
        <v>0</v>
      </c>
      <c r="AM979" s="107">
        <f t="shared" si="644"/>
        <v>0</v>
      </c>
      <c r="AO979" s="161" t="e">
        <f t="shared" si="650"/>
        <v>#DIV/0!</v>
      </c>
      <c r="AP979" s="161" t="e">
        <f t="shared" si="651"/>
        <v>#DIV/0!</v>
      </c>
      <c r="AQ979" s="161" t="e">
        <f t="shared" si="652"/>
        <v>#DIV/0!</v>
      </c>
      <c r="AR979" s="161" t="e">
        <f t="shared" si="653"/>
        <v>#DIV/0!</v>
      </c>
      <c r="AS979" s="161" t="e">
        <f t="shared" si="654"/>
        <v>#DIV/0!</v>
      </c>
      <c r="AT979" s="107">
        <f t="shared" si="655"/>
        <v>0</v>
      </c>
      <c r="AU979" s="161" t="e">
        <f t="shared" si="656"/>
        <v>#DIV/0!</v>
      </c>
      <c r="AV979" s="161" t="e">
        <f t="shared" si="657"/>
        <v>#DIV/0!</v>
      </c>
      <c r="AW979" s="161" t="e">
        <f t="shared" si="658"/>
        <v>#DIV/0!</v>
      </c>
      <c r="AX979" s="161" t="e">
        <f t="shared" si="659"/>
        <v>#DIV/0!</v>
      </c>
      <c r="AY979" s="161" t="e">
        <f t="shared" si="660"/>
        <v>#DIV/0!</v>
      </c>
      <c r="AZ979" s="107">
        <f t="shared" si="661"/>
        <v>0</v>
      </c>
      <c r="BA979" s="161" t="e">
        <f t="shared" si="662"/>
        <v>#DIV/0!</v>
      </c>
      <c r="BB979" s="161" t="e">
        <f t="shared" si="663"/>
        <v>#DIV/0!</v>
      </c>
      <c r="BC979" s="161" t="e">
        <f t="shared" si="664"/>
        <v>#DIV/0!</v>
      </c>
      <c r="BD979" s="161" t="e">
        <f t="shared" si="665"/>
        <v>#DIV/0!</v>
      </c>
      <c r="BE979" s="161" t="e">
        <f t="shared" si="666"/>
        <v>#DIV/0!</v>
      </c>
      <c r="BF979" s="107">
        <f t="shared" si="667"/>
        <v>0</v>
      </c>
      <c r="BG979" s="161" t="e">
        <f t="shared" si="668"/>
        <v>#DIV/0!</v>
      </c>
      <c r="BH979" s="161" t="e">
        <f t="shared" si="669"/>
        <v>#DIV/0!</v>
      </c>
      <c r="BI979" s="161" t="e">
        <f t="shared" si="670"/>
        <v>#DIV/0!</v>
      </c>
      <c r="BJ979" s="161" t="e">
        <f t="shared" si="671"/>
        <v>#DIV/0!</v>
      </c>
      <c r="BK979" s="161" t="e">
        <f t="shared" si="672"/>
        <v>#DIV/0!</v>
      </c>
      <c r="BL979" s="107">
        <f t="shared" si="673"/>
        <v>0</v>
      </c>
      <c r="BM979" s="161" t="e">
        <f t="shared" si="674"/>
        <v>#DIV/0!</v>
      </c>
      <c r="BN979" s="161" t="e">
        <f t="shared" si="675"/>
        <v>#DIV/0!</v>
      </c>
      <c r="BO979" s="161" t="e">
        <f t="shared" si="676"/>
        <v>#DIV/0!</v>
      </c>
      <c r="BP979" s="161" t="e">
        <f t="shared" si="677"/>
        <v>#DIV/0!</v>
      </c>
      <c r="BQ979" s="161" t="e">
        <f t="shared" si="678"/>
        <v>#DIV/0!</v>
      </c>
      <c r="BR979" s="107">
        <f t="shared" si="679"/>
        <v>0</v>
      </c>
      <c r="BS979" s="161" t="e">
        <f t="shared" si="680"/>
        <v>#DIV/0!</v>
      </c>
      <c r="BT979" s="161" t="e">
        <f t="shared" si="681"/>
        <v>#DIV/0!</v>
      </c>
      <c r="BU979" s="161" t="e">
        <f t="shared" si="682"/>
        <v>#DIV/0!</v>
      </c>
      <c r="BV979" s="161" t="e">
        <f t="shared" si="683"/>
        <v>#DIV/0!</v>
      </c>
      <c r="BW979" s="161" t="e">
        <f t="shared" si="684"/>
        <v>#DIV/0!</v>
      </c>
      <c r="BX979" s="107">
        <f t="shared" si="685"/>
        <v>0</v>
      </c>
      <c r="BZ979" s="40" t="e">
        <f>VLOOKUP(I979,Lists!$D$2:$D$19,1,FALSE)</f>
        <v>#N/A</v>
      </c>
      <c r="CA979" s="40" t="e">
        <f>VLOOKUP($I979,Blends!$B$2:$B$115,1,FALSE)</f>
        <v>#N/A</v>
      </c>
      <c r="CC979" s="218">
        <f>ROUND(IF($I979="Other HFC Blend",(Z979*$L979*SUMIF(Lists!$E$2:$E$133,'Quarterly Information'!$K979,Exchange_Value)+Z979*$N979*SUMIF(Lists!$E$2:$E$133,'Quarterly Information'!$M979,Exchange_Value)+Z979*$P979*SUMIF(Lists!$E$2:$E$133,'Quarterly Information'!$O979,Exchange_Value)+Z979*$R979*SUMIF(Lists!$E$2:$E$133,'Quarterly Information'!$Q979,Exchange_Value)+Z979*$T979*SUMIF(Lists!$E$2:$E$133,'Quarterly Information'!$S979,Exchange_Value))/1000,Z979*SUMIF(Lists!$E$2:$E$133,$I979,Exchange_Value)/1000),1)</f>
        <v>0</v>
      </c>
      <c r="CD979" s="218">
        <f>ROUND(IF($I979="Other HFC Blend",(AA979*$L979*SUMIF(Lists!$E$2:$E$133,'Quarterly Information'!$K979,Exchange_Value)+AA979*$N979*SUMIF(Lists!$E$2:$E$133,'Quarterly Information'!$M979,Exchange_Value)+AA979*$P979*SUMIF(Lists!$E$2:$E$133,'Quarterly Information'!$O979,Exchange_Value)+AA979*$R979*SUMIF(Lists!$E$2:$E$133,'Quarterly Information'!$Q979,Exchange_Value)+AA979*$T979*SUMIF(Lists!$E$2:$E$133,'Quarterly Information'!$S979,Exchange_Value))/1000,AA979*SUMIF(Lists!$E$2:$E$133,$I979,Exchange_Value)/1000),1)</f>
        <v>0</v>
      </c>
      <c r="CE979" s="218">
        <f>ROUND(IF($I979="Other HFC Blend",(AB979*$L979*SUMIF(Lists!$E$2:$E$133,'Quarterly Information'!$K979,Exchange_Value)+AB979*$N979*SUMIF(Lists!$E$2:$E$133,'Quarterly Information'!$M979,Exchange_Value)+AB979*$P979*SUMIF(Lists!$E$2:$E$133,'Quarterly Information'!$O979,Exchange_Value)+AB979*$R979*SUMIF(Lists!$E$2:$E$133,'Quarterly Information'!$Q979,Exchange_Value)+AB979*$T979*SUMIF(Lists!$E$2:$E$133,'Quarterly Information'!$S979,Exchange_Value))/1000,AB979*SUMIF(Lists!$E$2:$E$133,$I979,Exchange_Value)/1000),1)</f>
        <v>0</v>
      </c>
      <c r="CF979" s="218">
        <f>ROUND(IF($I979="Other HFC Blend",(AC979*$L979*SUMIF(Lists!$E$2:$E$133,'Quarterly Information'!$K979,Exchange_Value)+AC979*$N979*SUMIF(Lists!$E$2:$E$133,'Quarterly Information'!$M979,Exchange_Value)+AC979*$P979*SUMIF(Lists!$E$2:$E$133,'Quarterly Information'!$O979,Exchange_Value)+AC979*$R979*SUMIF(Lists!$E$2:$E$133,'Quarterly Information'!$Q979,Exchange_Value)+AC979*$T979*SUMIF(Lists!$E$2:$E$133,'Quarterly Information'!$S979,Exchange_Value))/1000,AC979*SUMIF(Lists!$E$2:$E$133,$I979,Exchange_Value)/1000),1)</f>
        <v>0</v>
      </c>
      <c r="CG979" s="218">
        <f>ROUND(IF($I979="Other HFC Blend",(AD979*$L979*SUMIF(Lists!$E$2:$E$133,'Quarterly Information'!$K979,Exchange_Value)+AD979*$N979*SUMIF(Lists!$E$2:$E$133,'Quarterly Information'!$M979,Exchange_Value)+AD979*$P979*SUMIF(Lists!$E$2:$E$133,'Quarterly Information'!$O979,Exchange_Value)+AD979*$R979*SUMIF(Lists!$E$2:$E$133,'Quarterly Information'!$Q979,Exchange_Value)+AD979*$T979*SUMIF(Lists!$E$2:$E$133,'Quarterly Information'!$S979,Exchange_Value))/1000,AD979*SUMIF(Lists!$E$2:$E$133,$I979,Exchange_Value)/1000),1)</f>
        <v>0</v>
      </c>
      <c r="CH979" s="218">
        <f>ROUND(IF($I979="Other HFC Blend",(AE979*$L979*SUMIF(Lists!$E$2:$E$133,'Quarterly Information'!$K979,Exchange_Value)+AE979*$N979*SUMIF(Lists!$E$2:$E$133,'Quarterly Information'!$M979,Exchange_Value)+AE979*$P979*SUMIF(Lists!$E$2:$E$133,'Quarterly Information'!$O979,Exchange_Value)+AE979*$R979*SUMIF(Lists!$E$2:$E$133,'Quarterly Information'!$Q979,Exchange_Value)+AE979*$T979*SUMIF(Lists!$E$2:$E$133,'Quarterly Information'!$S979,Exchange_Value))/1000,AE979*SUMIF(Lists!$E$2:$E$133,$I979,Exchange_Value)/1000),1)</f>
        <v>0</v>
      </c>
      <c r="CI979" s="218">
        <f>ROUND(IF($I979="Other HFC Blend",(AF979*$L979*SUMIF(Lists!$E$2:$E$133,'Quarterly Information'!$K979,Exchange_Value)+AF979*$N979*SUMIF(Lists!$E$2:$E$133,'Quarterly Information'!$M979,Exchange_Value)+AF979*$P979*SUMIF(Lists!$E$2:$E$133,'Quarterly Information'!$O979,Exchange_Value)+AF979*$R979*SUMIF(Lists!$E$2:$E$133,'Quarterly Information'!$Q979,Exchange_Value)+AF979*$T979*SUMIF(Lists!$E$2:$E$133,'Quarterly Information'!$S979,Exchange_Value))/1000,AF979*SUMIF(Lists!$E$2:$E$133,$I979,Exchange_Value)/1000),1)</f>
        <v>0</v>
      </c>
    </row>
    <row r="980" spans="1:87" ht="14" x14ac:dyDescent="0.25">
      <c r="A980" s="39">
        <v>938</v>
      </c>
      <c r="B980" s="90" t="str">
        <f t="shared" si="643"/>
        <v/>
      </c>
      <c r="C980" s="159"/>
      <c r="D980" s="91"/>
      <c r="E980" s="174"/>
      <c r="F980" s="92"/>
      <c r="G980" s="93"/>
      <c r="H980" s="94"/>
      <c r="I980" s="92"/>
      <c r="J980" s="200"/>
      <c r="K980" s="210"/>
      <c r="L980" s="95"/>
      <c r="M980" s="92"/>
      <c r="N980" s="95"/>
      <c r="O980" s="92"/>
      <c r="P980" s="95"/>
      <c r="Q980" s="128"/>
      <c r="R980" s="95"/>
      <c r="S980" s="128"/>
      <c r="T980" s="211"/>
      <c r="U980" s="203"/>
      <c r="V980" s="92"/>
      <c r="W980" s="96"/>
      <c r="X980" s="92"/>
      <c r="Y980" s="220"/>
      <c r="Z980" s="226"/>
      <c r="AA980" s="165"/>
      <c r="AB980" s="165"/>
      <c r="AC980" s="165"/>
      <c r="AD980" s="165"/>
      <c r="AE980" s="165"/>
      <c r="AF980" s="168"/>
      <c r="AG980"/>
      <c r="AH980" s="107">
        <f t="shared" si="645"/>
        <v>0</v>
      </c>
      <c r="AI980" s="107">
        <f t="shared" si="646"/>
        <v>0</v>
      </c>
      <c r="AJ980" s="107">
        <f t="shared" si="647"/>
        <v>0</v>
      </c>
      <c r="AK980" s="107">
        <f t="shared" si="648"/>
        <v>0</v>
      </c>
      <c r="AL980" s="107">
        <f t="shared" si="649"/>
        <v>0</v>
      </c>
      <c r="AM980" s="107">
        <f t="shared" si="644"/>
        <v>0</v>
      </c>
      <c r="AO980" s="161" t="e">
        <f t="shared" si="650"/>
        <v>#DIV/0!</v>
      </c>
      <c r="AP980" s="161" t="e">
        <f t="shared" si="651"/>
        <v>#DIV/0!</v>
      </c>
      <c r="AQ980" s="161" t="e">
        <f t="shared" si="652"/>
        <v>#DIV/0!</v>
      </c>
      <c r="AR980" s="161" t="e">
        <f t="shared" si="653"/>
        <v>#DIV/0!</v>
      </c>
      <c r="AS980" s="161" t="e">
        <f t="shared" si="654"/>
        <v>#DIV/0!</v>
      </c>
      <c r="AT980" s="107">
        <f t="shared" si="655"/>
        <v>0</v>
      </c>
      <c r="AU980" s="161" t="e">
        <f t="shared" si="656"/>
        <v>#DIV/0!</v>
      </c>
      <c r="AV980" s="161" t="e">
        <f t="shared" si="657"/>
        <v>#DIV/0!</v>
      </c>
      <c r="AW980" s="161" t="e">
        <f t="shared" si="658"/>
        <v>#DIV/0!</v>
      </c>
      <c r="AX980" s="161" t="e">
        <f t="shared" si="659"/>
        <v>#DIV/0!</v>
      </c>
      <c r="AY980" s="161" t="e">
        <f t="shared" si="660"/>
        <v>#DIV/0!</v>
      </c>
      <c r="AZ980" s="107">
        <f t="shared" si="661"/>
        <v>0</v>
      </c>
      <c r="BA980" s="161" t="e">
        <f t="shared" si="662"/>
        <v>#DIV/0!</v>
      </c>
      <c r="BB980" s="161" t="e">
        <f t="shared" si="663"/>
        <v>#DIV/0!</v>
      </c>
      <c r="BC980" s="161" t="e">
        <f t="shared" si="664"/>
        <v>#DIV/0!</v>
      </c>
      <c r="BD980" s="161" t="e">
        <f t="shared" si="665"/>
        <v>#DIV/0!</v>
      </c>
      <c r="BE980" s="161" t="e">
        <f t="shared" si="666"/>
        <v>#DIV/0!</v>
      </c>
      <c r="BF980" s="107">
        <f t="shared" si="667"/>
        <v>0</v>
      </c>
      <c r="BG980" s="161" t="e">
        <f t="shared" si="668"/>
        <v>#DIV/0!</v>
      </c>
      <c r="BH980" s="161" t="e">
        <f t="shared" si="669"/>
        <v>#DIV/0!</v>
      </c>
      <c r="BI980" s="161" t="e">
        <f t="shared" si="670"/>
        <v>#DIV/0!</v>
      </c>
      <c r="BJ980" s="161" t="e">
        <f t="shared" si="671"/>
        <v>#DIV/0!</v>
      </c>
      <c r="BK980" s="161" t="e">
        <f t="shared" si="672"/>
        <v>#DIV/0!</v>
      </c>
      <c r="BL980" s="107">
        <f t="shared" si="673"/>
        <v>0</v>
      </c>
      <c r="BM980" s="161" t="e">
        <f t="shared" si="674"/>
        <v>#DIV/0!</v>
      </c>
      <c r="BN980" s="161" t="e">
        <f t="shared" si="675"/>
        <v>#DIV/0!</v>
      </c>
      <c r="BO980" s="161" t="e">
        <f t="shared" si="676"/>
        <v>#DIV/0!</v>
      </c>
      <c r="BP980" s="161" t="e">
        <f t="shared" si="677"/>
        <v>#DIV/0!</v>
      </c>
      <c r="BQ980" s="161" t="e">
        <f t="shared" si="678"/>
        <v>#DIV/0!</v>
      </c>
      <c r="BR980" s="107">
        <f t="shared" si="679"/>
        <v>0</v>
      </c>
      <c r="BS980" s="161" t="e">
        <f t="shared" si="680"/>
        <v>#DIV/0!</v>
      </c>
      <c r="BT980" s="161" t="e">
        <f t="shared" si="681"/>
        <v>#DIV/0!</v>
      </c>
      <c r="BU980" s="161" t="e">
        <f t="shared" si="682"/>
        <v>#DIV/0!</v>
      </c>
      <c r="BV980" s="161" t="e">
        <f t="shared" si="683"/>
        <v>#DIV/0!</v>
      </c>
      <c r="BW980" s="161" t="e">
        <f t="shared" si="684"/>
        <v>#DIV/0!</v>
      </c>
      <c r="BX980" s="107">
        <f t="shared" si="685"/>
        <v>0</v>
      </c>
      <c r="BZ980" s="40" t="e">
        <f>VLOOKUP(I980,Lists!$D$2:$D$19,1,FALSE)</f>
        <v>#N/A</v>
      </c>
      <c r="CA980" s="40" t="e">
        <f>VLOOKUP($I980,Blends!$B$2:$B$115,1,FALSE)</f>
        <v>#N/A</v>
      </c>
      <c r="CC980" s="218">
        <f>ROUND(IF($I980="Other HFC Blend",(Z980*$L980*SUMIF(Lists!$E$2:$E$133,'Quarterly Information'!$K980,Exchange_Value)+Z980*$N980*SUMIF(Lists!$E$2:$E$133,'Quarterly Information'!$M980,Exchange_Value)+Z980*$P980*SUMIF(Lists!$E$2:$E$133,'Quarterly Information'!$O980,Exchange_Value)+Z980*$R980*SUMIF(Lists!$E$2:$E$133,'Quarterly Information'!$Q980,Exchange_Value)+Z980*$T980*SUMIF(Lists!$E$2:$E$133,'Quarterly Information'!$S980,Exchange_Value))/1000,Z980*SUMIF(Lists!$E$2:$E$133,$I980,Exchange_Value)/1000),1)</f>
        <v>0</v>
      </c>
      <c r="CD980" s="218">
        <f>ROUND(IF($I980="Other HFC Blend",(AA980*$L980*SUMIF(Lists!$E$2:$E$133,'Quarterly Information'!$K980,Exchange_Value)+AA980*$N980*SUMIF(Lists!$E$2:$E$133,'Quarterly Information'!$M980,Exchange_Value)+AA980*$P980*SUMIF(Lists!$E$2:$E$133,'Quarterly Information'!$O980,Exchange_Value)+AA980*$R980*SUMIF(Lists!$E$2:$E$133,'Quarterly Information'!$Q980,Exchange_Value)+AA980*$T980*SUMIF(Lists!$E$2:$E$133,'Quarterly Information'!$S980,Exchange_Value))/1000,AA980*SUMIF(Lists!$E$2:$E$133,$I980,Exchange_Value)/1000),1)</f>
        <v>0</v>
      </c>
      <c r="CE980" s="218">
        <f>ROUND(IF($I980="Other HFC Blend",(AB980*$L980*SUMIF(Lists!$E$2:$E$133,'Quarterly Information'!$K980,Exchange_Value)+AB980*$N980*SUMIF(Lists!$E$2:$E$133,'Quarterly Information'!$M980,Exchange_Value)+AB980*$P980*SUMIF(Lists!$E$2:$E$133,'Quarterly Information'!$O980,Exchange_Value)+AB980*$R980*SUMIF(Lists!$E$2:$E$133,'Quarterly Information'!$Q980,Exchange_Value)+AB980*$T980*SUMIF(Lists!$E$2:$E$133,'Quarterly Information'!$S980,Exchange_Value))/1000,AB980*SUMIF(Lists!$E$2:$E$133,$I980,Exchange_Value)/1000),1)</f>
        <v>0</v>
      </c>
      <c r="CF980" s="218">
        <f>ROUND(IF($I980="Other HFC Blend",(AC980*$L980*SUMIF(Lists!$E$2:$E$133,'Quarterly Information'!$K980,Exchange_Value)+AC980*$N980*SUMIF(Lists!$E$2:$E$133,'Quarterly Information'!$M980,Exchange_Value)+AC980*$P980*SUMIF(Lists!$E$2:$E$133,'Quarterly Information'!$O980,Exchange_Value)+AC980*$R980*SUMIF(Lists!$E$2:$E$133,'Quarterly Information'!$Q980,Exchange_Value)+AC980*$T980*SUMIF(Lists!$E$2:$E$133,'Quarterly Information'!$S980,Exchange_Value))/1000,AC980*SUMIF(Lists!$E$2:$E$133,$I980,Exchange_Value)/1000),1)</f>
        <v>0</v>
      </c>
      <c r="CG980" s="218">
        <f>ROUND(IF($I980="Other HFC Blend",(AD980*$L980*SUMIF(Lists!$E$2:$E$133,'Quarterly Information'!$K980,Exchange_Value)+AD980*$N980*SUMIF(Lists!$E$2:$E$133,'Quarterly Information'!$M980,Exchange_Value)+AD980*$P980*SUMIF(Lists!$E$2:$E$133,'Quarterly Information'!$O980,Exchange_Value)+AD980*$R980*SUMIF(Lists!$E$2:$E$133,'Quarterly Information'!$Q980,Exchange_Value)+AD980*$T980*SUMIF(Lists!$E$2:$E$133,'Quarterly Information'!$S980,Exchange_Value))/1000,AD980*SUMIF(Lists!$E$2:$E$133,$I980,Exchange_Value)/1000),1)</f>
        <v>0</v>
      </c>
      <c r="CH980" s="218">
        <f>ROUND(IF($I980="Other HFC Blend",(AE980*$L980*SUMIF(Lists!$E$2:$E$133,'Quarterly Information'!$K980,Exchange_Value)+AE980*$N980*SUMIF(Lists!$E$2:$E$133,'Quarterly Information'!$M980,Exchange_Value)+AE980*$P980*SUMIF(Lists!$E$2:$E$133,'Quarterly Information'!$O980,Exchange_Value)+AE980*$R980*SUMIF(Lists!$E$2:$E$133,'Quarterly Information'!$Q980,Exchange_Value)+AE980*$T980*SUMIF(Lists!$E$2:$E$133,'Quarterly Information'!$S980,Exchange_Value))/1000,AE980*SUMIF(Lists!$E$2:$E$133,$I980,Exchange_Value)/1000),1)</f>
        <v>0</v>
      </c>
      <c r="CI980" s="218">
        <f>ROUND(IF($I980="Other HFC Blend",(AF980*$L980*SUMIF(Lists!$E$2:$E$133,'Quarterly Information'!$K980,Exchange_Value)+AF980*$N980*SUMIF(Lists!$E$2:$E$133,'Quarterly Information'!$M980,Exchange_Value)+AF980*$P980*SUMIF(Lists!$E$2:$E$133,'Quarterly Information'!$O980,Exchange_Value)+AF980*$R980*SUMIF(Lists!$E$2:$E$133,'Quarterly Information'!$Q980,Exchange_Value)+AF980*$T980*SUMIF(Lists!$E$2:$E$133,'Quarterly Information'!$S980,Exchange_Value))/1000,AF980*SUMIF(Lists!$E$2:$E$133,$I980,Exchange_Value)/1000),1)</f>
        <v>0</v>
      </c>
    </row>
    <row r="981" spans="1:87" ht="14" x14ac:dyDescent="0.25">
      <c r="A981" s="39">
        <v>939</v>
      </c>
      <c r="B981" s="90" t="str">
        <f t="shared" si="643"/>
        <v/>
      </c>
      <c r="C981" s="159"/>
      <c r="D981" s="91"/>
      <c r="E981" s="174"/>
      <c r="F981" s="92"/>
      <c r="G981" s="93"/>
      <c r="H981" s="94"/>
      <c r="I981" s="92"/>
      <c r="J981" s="200"/>
      <c r="K981" s="210"/>
      <c r="L981" s="95"/>
      <c r="M981" s="92"/>
      <c r="N981" s="95"/>
      <c r="O981" s="92"/>
      <c r="P981" s="95"/>
      <c r="Q981" s="128"/>
      <c r="R981" s="95"/>
      <c r="S981" s="128"/>
      <c r="T981" s="211"/>
      <c r="U981" s="203"/>
      <c r="V981" s="92"/>
      <c r="W981" s="96"/>
      <c r="X981" s="92"/>
      <c r="Y981" s="220"/>
      <c r="Z981" s="226"/>
      <c r="AA981" s="165"/>
      <c r="AB981" s="165"/>
      <c r="AC981" s="165"/>
      <c r="AD981" s="165"/>
      <c r="AE981" s="165"/>
      <c r="AF981" s="168"/>
      <c r="AG981"/>
      <c r="AH981" s="107">
        <f t="shared" si="645"/>
        <v>0</v>
      </c>
      <c r="AI981" s="107">
        <f t="shared" si="646"/>
        <v>0</v>
      </c>
      <c r="AJ981" s="107">
        <f t="shared" si="647"/>
        <v>0</v>
      </c>
      <c r="AK981" s="107">
        <f t="shared" si="648"/>
        <v>0</v>
      </c>
      <c r="AL981" s="107">
        <f t="shared" si="649"/>
        <v>0</v>
      </c>
      <c r="AM981" s="107">
        <f t="shared" si="644"/>
        <v>0</v>
      </c>
      <c r="AO981" s="161" t="e">
        <f t="shared" si="650"/>
        <v>#DIV/0!</v>
      </c>
      <c r="AP981" s="161" t="e">
        <f t="shared" si="651"/>
        <v>#DIV/0!</v>
      </c>
      <c r="AQ981" s="161" t="e">
        <f t="shared" si="652"/>
        <v>#DIV/0!</v>
      </c>
      <c r="AR981" s="161" t="e">
        <f t="shared" si="653"/>
        <v>#DIV/0!</v>
      </c>
      <c r="AS981" s="161" t="e">
        <f t="shared" si="654"/>
        <v>#DIV/0!</v>
      </c>
      <c r="AT981" s="107">
        <f t="shared" si="655"/>
        <v>0</v>
      </c>
      <c r="AU981" s="161" t="e">
        <f t="shared" si="656"/>
        <v>#DIV/0!</v>
      </c>
      <c r="AV981" s="161" t="e">
        <f t="shared" si="657"/>
        <v>#DIV/0!</v>
      </c>
      <c r="AW981" s="161" t="e">
        <f t="shared" si="658"/>
        <v>#DIV/0!</v>
      </c>
      <c r="AX981" s="161" t="e">
        <f t="shared" si="659"/>
        <v>#DIV/0!</v>
      </c>
      <c r="AY981" s="161" t="e">
        <f t="shared" si="660"/>
        <v>#DIV/0!</v>
      </c>
      <c r="AZ981" s="107">
        <f t="shared" si="661"/>
        <v>0</v>
      </c>
      <c r="BA981" s="161" t="e">
        <f t="shared" si="662"/>
        <v>#DIV/0!</v>
      </c>
      <c r="BB981" s="161" t="e">
        <f t="shared" si="663"/>
        <v>#DIV/0!</v>
      </c>
      <c r="BC981" s="161" t="e">
        <f t="shared" si="664"/>
        <v>#DIV/0!</v>
      </c>
      <c r="BD981" s="161" t="e">
        <f t="shared" si="665"/>
        <v>#DIV/0!</v>
      </c>
      <c r="BE981" s="161" t="e">
        <f t="shared" si="666"/>
        <v>#DIV/0!</v>
      </c>
      <c r="BF981" s="107">
        <f t="shared" si="667"/>
        <v>0</v>
      </c>
      <c r="BG981" s="161" t="e">
        <f t="shared" si="668"/>
        <v>#DIV/0!</v>
      </c>
      <c r="BH981" s="161" t="e">
        <f t="shared" si="669"/>
        <v>#DIV/0!</v>
      </c>
      <c r="BI981" s="161" t="e">
        <f t="shared" si="670"/>
        <v>#DIV/0!</v>
      </c>
      <c r="BJ981" s="161" t="e">
        <f t="shared" si="671"/>
        <v>#DIV/0!</v>
      </c>
      <c r="BK981" s="161" t="e">
        <f t="shared" si="672"/>
        <v>#DIV/0!</v>
      </c>
      <c r="BL981" s="107">
        <f t="shared" si="673"/>
        <v>0</v>
      </c>
      <c r="BM981" s="161" t="e">
        <f t="shared" si="674"/>
        <v>#DIV/0!</v>
      </c>
      <c r="BN981" s="161" t="e">
        <f t="shared" si="675"/>
        <v>#DIV/0!</v>
      </c>
      <c r="BO981" s="161" t="e">
        <f t="shared" si="676"/>
        <v>#DIV/0!</v>
      </c>
      <c r="BP981" s="161" t="e">
        <f t="shared" si="677"/>
        <v>#DIV/0!</v>
      </c>
      <c r="BQ981" s="161" t="e">
        <f t="shared" si="678"/>
        <v>#DIV/0!</v>
      </c>
      <c r="BR981" s="107">
        <f t="shared" si="679"/>
        <v>0</v>
      </c>
      <c r="BS981" s="161" t="e">
        <f t="shared" si="680"/>
        <v>#DIV/0!</v>
      </c>
      <c r="BT981" s="161" t="e">
        <f t="shared" si="681"/>
        <v>#DIV/0!</v>
      </c>
      <c r="BU981" s="161" t="e">
        <f t="shared" si="682"/>
        <v>#DIV/0!</v>
      </c>
      <c r="BV981" s="161" t="e">
        <f t="shared" si="683"/>
        <v>#DIV/0!</v>
      </c>
      <c r="BW981" s="161" t="e">
        <f t="shared" si="684"/>
        <v>#DIV/0!</v>
      </c>
      <c r="BX981" s="107">
        <f t="shared" si="685"/>
        <v>0</v>
      </c>
      <c r="BZ981" s="40" t="e">
        <f>VLOOKUP(I981,Lists!$D$2:$D$19,1,FALSE)</f>
        <v>#N/A</v>
      </c>
      <c r="CA981" s="40" t="e">
        <f>VLOOKUP($I981,Blends!$B$2:$B$115,1,FALSE)</f>
        <v>#N/A</v>
      </c>
      <c r="CC981" s="218">
        <f>ROUND(IF($I981="Other HFC Blend",(Z981*$L981*SUMIF(Lists!$E$2:$E$133,'Quarterly Information'!$K981,Exchange_Value)+Z981*$N981*SUMIF(Lists!$E$2:$E$133,'Quarterly Information'!$M981,Exchange_Value)+Z981*$P981*SUMIF(Lists!$E$2:$E$133,'Quarterly Information'!$O981,Exchange_Value)+Z981*$R981*SUMIF(Lists!$E$2:$E$133,'Quarterly Information'!$Q981,Exchange_Value)+Z981*$T981*SUMIF(Lists!$E$2:$E$133,'Quarterly Information'!$S981,Exchange_Value))/1000,Z981*SUMIF(Lists!$E$2:$E$133,$I981,Exchange_Value)/1000),1)</f>
        <v>0</v>
      </c>
      <c r="CD981" s="218">
        <f>ROUND(IF($I981="Other HFC Blend",(AA981*$L981*SUMIF(Lists!$E$2:$E$133,'Quarterly Information'!$K981,Exchange_Value)+AA981*$N981*SUMIF(Lists!$E$2:$E$133,'Quarterly Information'!$M981,Exchange_Value)+AA981*$P981*SUMIF(Lists!$E$2:$E$133,'Quarterly Information'!$O981,Exchange_Value)+AA981*$R981*SUMIF(Lists!$E$2:$E$133,'Quarterly Information'!$Q981,Exchange_Value)+AA981*$T981*SUMIF(Lists!$E$2:$E$133,'Quarterly Information'!$S981,Exchange_Value))/1000,AA981*SUMIF(Lists!$E$2:$E$133,$I981,Exchange_Value)/1000),1)</f>
        <v>0</v>
      </c>
      <c r="CE981" s="218">
        <f>ROUND(IF($I981="Other HFC Blend",(AB981*$L981*SUMIF(Lists!$E$2:$E$133,'Quarterly Information'!$K981,Exchange_Value)+AB981*$N981*SUMIF(Lists!$E$2:$E$133,'Quarterly Information'!$M981,Exchange_Value)+AB981*$P981*SUMIF(Lists!$E$2:$E$133,'Quarterly Information'!$O981,Exchange_Value)+AB981*$R981*SUMIF(Lists!$E$2:$E$133,'Quarterly Information'!$Q981,Exchange_Value)+AB981*$T981*SUMIF(Lists!$E$2:$E$133,'Quarterly Information'!$S981,Exchange_Value))/1000,AB981*SUMIF(Lists!$E$2:$E$133,$I981,Exchange_Value)/1000),1)</f>
        <v>0</v>
      </c>
      <c r="CF981" s="218">
        <f>ROUND(IF($I981="Other HFC Blend",(AC981*$L981*SUMIF(Lists!$E$2:$E$133,'Quarterly Information'!$K981,Exchange_Value)+AC981*$N981*SUMIF(Lists!$E$2:$E$133,'Quarterly Information'!$M981,Exchange_Value)+AC981*$P981*SUMIF(Lists!$E$2:$E$133,'Quarterly Information'!$O981,Exchange_Value)+AC981*$R981*SUMIF(Lists!$E$2:$E$133,'Quarterly Information'!$Q981,Exchange_Value)+AC981*$T981*SUMIF(Lists!$E$2:$E$133,'Quarterly Information'!$S981,Exchange_Value))/1000,AC981*SUMIF(Lists!$E$2:$E$133,$I981,Exchange_Value)/1000),1)</f>
        <v>0</v>
      </c>
      <c r="CG981" s="218">
        <f>ROUND(IF($I981="Other HFC Blend",(AD981*$L981*SUMIF(Lists!$E$2:$E$133,'Quarterly Information'!$K981,Exchange_Value)+AD981*$N981*SUMIF(Lists!$E$2:$E$133,'Quarterly Information'!$M981,Exchange_Value)+AD981*$P981*SUMIF(Lists!$E$2:$E$133,'Quarterly Information'!$O981,Exchange_Value)+AD981*$R981*SUMIF(Lists!$E$2:$E$133,'Quarterly Information'!$Q981,Exchange_Value)+AD981*$T981*SUMIF(Lists!$E$2:$E$133,'Quarterly Information'!$S981,Exchange_Value))/1000,AD981*SUMIF(Lists!$E$2:$E$133,$I981,Exchange_Value)/1000),1)</f>
        <v>0</v>
      </c>
      <c r="CH981" s="218">
        <f>ROUND(IF($I981="Other HFC Blend",(AE981*$L981*SUMIF(Lists!$E$2:$E$133,'Quarterly Information'!$K981,Exchange_Value)+AE981*$N981*SUMIF(Lists!$E$2:$E$133,'Quarterly Information'!$M981,Exchange_Value)+AE981*$P981*SUMIF(Lists!$E$2:$E$133,'Quarterly Information'!$O981,Exchange_Value)+AE981*$R981*SUMIF(Lists!$E$2:$E$133,'Quarterly Information'!$Q981,Exchange_Value)+AE981*$T981*SUMIF(Lists!$E$2:$E$133,'Quarterly Information'!$S981,Exchange_Value))/1000,AE981*SUMIF(Lists!$E$2:$E$133,$I981,Exchange_Value)/1000),1)</f>
        <v>0</v>
      </c>
      <c r="CI981" s="218">
        <f>ROUND(IF($I981="Other HFC Blend",(AF981*$L981*SUMIF(Lists!$E$2:$E$133,'Quarterly Information'!$K981,Exchange_Value)+AF981*$N981*SUMIF(Lists!$E$2:$E$133,'Quarterly Information'!$M981,Exchange_Value)+AF981*$P981*SUMIF(Lists!$E$2:$E$133,'Quarterly Information'!$O981,Exchange_Value)+AF981*$R981*SUMIF(Lists!$E$2:$E$133,'Quarterly Information'!$Q981,Exchange_Value)+AF981*$T981*SUMIF(Lists!$E$2:$E$133,'Quarterly Information'!$S981,Exchange_Value))/1000,AF981*SUMIF(Lists!$E$2:$E$133,$I981,Exchange_Value)/1000),1)</f>
        <v>0</v>
      </c>
    </row>
    <row r="982" spans="1:87" ht="14" x14ac:dyDescent="0.25">
      <c r="A982" s="39">
        <v>940</v>
      </c>
      <c r="B982" s="90" t="str">
        <f t="shared" si="643"/>
        <v/>
      </c>
      <c r="C982" s="159"/>
      <c r="D982" s="91"/>
      <c r="E982" s="174"/>
      <c r="F982" s="92"/>
      <c r="G982" s="93"/>
      <c r="H982" s="94"/>
      <c r="I982" s="92"/>
      <c r="J982" s="200"/>
      <c r="K982" s="210"/>
      <c r="L982" s="95"/>
      <c r="M982" s="92"/>
      <c r="N982" s="95"/>
      <c r="O982" s="92"/>
      <c r="P982" s="95"/>
      <c r="Q982" s="128"/>
      <c r="R982" s="95"/>
      <c r="S982" s="128"/>
      <c r="T982" s="211"/>
      <c r="U982" s="203"/>
      <c r="V982" s="92"/>
      <c r="W982" s="96"/>
      <c r="X982" s="92"/>
      <c r="Y982" s="220"/>
      <c r="Z982" s="226"/>
      <c r="AA982" s="165"/>
      <c r="AB982" s="165"/>
      <c r="AC982" s="165"/>
      <c r="AD982" s="165"/>
      <c r="AE982" s="165"/>
      <c r="AF982" s="168"/>
      <c r="AG982"/>
      <c r="AH982" s="107">
        <f t="shared" si="645"/>
        <v>0</v>
      </c>
      <c r="AI982" s="107">
        <f t="shared" si="646"/>
        <v>0</v>
      </c>
      <c r="AJ982" s="107">
        <f t="shared" si="647"/>
        <v>0</v>
      </c>
      <c r="AK982" s="107">
        <f t="shared" si="648"/>
        <v>0</v>
      </c>
      <c r="AL982" s="107">
        <f t="shared" si="649"/>
        <v>0</v>
      </c>
      <c r="AM982" s="107">
        <f t="shared" si="644"/>
        <v>0</v>
      </c>
      <c r="AO982" s="161" t="e">
        <f t="shared" si="650"/>
        <v>#DIV/0!</v>
      </c>
      <c r="AP982" s="161" t="e">
        <f t="shared" si="651"/>
        <v>#DIV/0!</v>
      </c>
      <c r="AQ982" s="161" t="e">
        <f t="shared" si="652"/>
        <v>#DIV/0!</v>
      </c>
      <c r="AR982" s="161" t="e">
        <f t="shared" si="653"/>
        <v>#DIV/0!</v>
      </c>
      <c r="AS982" s="161" t="e">
        <f t="shared" si="654"/>
        <v>#DIV/0!</v>
      </c>
      <c r="AT982" s="107">
        <f t="shared" si="655"/>
        <v>0</v>
      </c>
      <c r="AU982" s="161" t="e">
        <f t="shared" si="656"/>
        <v>#DIV/0!</v>
      </c>
      <c r="AV982" s="161" t="e">
        <f t="shared" si="657"/>
        <v>#DIV/0!</v>
      </c>
      <c r="AW982" s="161" t="e">
        <f t="shared" si="658"/>
        <v>#DIV/0!</v>
      </c>
      <c r="AX982" s="161" t="e">
        <f t="shared" si="659"/>
        <v>#DIV/0!</v>
      </c>
      <c r="AY982" s="161" t="e">
        <f t="shared" si="660"/>
        <v>#DIV/0!</v>
      </c>
      <c r="AZ982" s="107">
        <f t="shared" si="661"/>
        <v>0</v>
      </c>
      <c r="BA982" s="161" t="e">
        <f t="shared" si="662"/>
        <v>#DIV/0!</v>
      </c>
      <c r="BB982" s="161" t="e">
        <f t="shared" si="663"/>
        <v>#DIV/0!</v>
      </c>
      <c r="BC982" s="161" t="e">
        <f t="shared" si="664"/>
        <v>#DIV/0!</v>
      </c>
      <c r="BD982" s="161" t="e">
        <f t="shared" si="665"/>
        <v>#DIV/0!</v>
      </c>
      <c r="BE982" s="161" t="e">
        <f t="shared" si="666"/>
        <v>#DIV/0!</v>
      </c>
      <c r="BF982" s="107">
        <f t="shared" si="667"/>
        <v>0</v>
      </c>
      <c r="BG982" s="161" t="e">
        <f t="shared" si="668"/>
        <v>#DIV/0!</v>
      </c>
      <c r="BH982" s="161" t="e">
        <f t="shared" si="669"/>
        <v>#DIV/0!</v>
      </c>
      <c r="BI982" s="161" t="e">
        <f t="shared" si="670"/>
        <v>#DIV/0!</v>
      </c>
      <c r="BJ982" s="161" t="e">
        <f t="shared" si="671"/>
        <v>#DIV/0!</v>
      </c>
      <c r="BK982" s="161" t="e">
        <f t="shared" si="672"/>
        <v>#DIV/0!</v>
      </c>
      <c r="BL982" s="107">
        <f t="shared" si="673"/>
        <v>0</v>
      </c>
      <c r="BM982" s="161" t="e">
        <f t="shared" si="674"/>
        <v>#DIV/0!</v>
      </c>
      <c r="BN982" s="161" t="e">
        <f t="shared" si="675"/>
        <v>#DIV/0!</v>
      </c>
      <c r="BO982" s="161" t="e">
        <f t="shared" si="676"/>
        <v>#DIV/0!</v>
      </c>
      <c r="BP982" s="161" t="e">
        <f t="shared" si="677"/>
        <v>#DIV/0!</v>
      </c>
      <c r="BQ982" s="161" t="e">
        <f t="shared" si="678"/>
        <v>#DIV/0!</v>
      </c>
      <c r="BR982" s="107">
        <f t="shared" si="679"/>
        <v>0</v>
      </c>
      <c r="BS982" s="161" t="e">
        <f t="shared" si="680"/>
        <v>#DIV/0!</v>
      </c>
      <c r="BT982" s="161" t="e">
        <f t="shared" si="681"/>
        <v>#DIV/0!</v>
      </c>
      <c r="BU982" s="161" t="e">
        <f t="shared" si="682"/>
        <v>#DIV/0!</v>
      </c>
      <c r="BV982" s="161" t="e">
        <f t="shared" si="683"/>
        <v>#DIV/0!</v>
      </c>
      <c r="BW982" s="161" t="e">
        <f t="shared" si="684"/>
        <v>#DIV/0!</v>
      </c>
      <c r="BX982" s="107">
        <f t="shared" si="685"/>
        <v>0</v>
      </c>
      <c r="BZ982" s="40" t="e">
        <f>VLOOKUP(I982,Lists!$D$2:$D$19,1,FALSE)</f>
        <v>#N/A</v>
      </c>
      <c r="CA982" s="40" t="e">
        <f>VLOOKUP($I982,Blends!$B$2:$B$115,1,FALSE)</f>
        <v>#N/A</v>
      </c>
      <c r="CC982" s="218">
        <f>ROUND(IF($I982="Other HFC Blend",(Z982*$L982*SUMIF(Lists!$E$2:$E$133,'Quarterly Information'!$K982,Exchange_Value)+Z982*$N982*SUMIF(Lists!$E$2:$E$133,'Quarterly Information'!$M982,Exchange_Value)+Z982*$P982*SUMIF(Lists!$E$2:$E$133,'Quarterly Information'!$O982,Exchange_Value)+Z982*$R982*SUMIF(Lists!$E$2:$E$133,'Quarterly Information'!$Q982,Exchange_Value)+Z982*$T982*SUMIF(Lists!$E$2:$E$133,'Quarterly Information'!$S982,Exchange_Value))/1000,Z982*SUMIF(Lists!$E$2:$E$133,$I982,Exchange_Value)/1000),1)</f>
        <v>0</v>
      </c>
      <c r="CD982" s="218">
        <f>ROUND(IF($I982="Other HFC Blend",(AA982*$L982*SUMIF(Lists!$E$2:$E$133,'Quarterly Information'!$K982,Exchange_Value)+AA982*$N982*SUMIF(Lists!$E$2:$E$133,'Quarterly Information'!$M982,Exchange_Value)+AA982*$P982*SUMIF(Lists!$E$2:$E$133,'Quarterly Information'!$O982,Exchange_Value)+AA982*$R982*SUMIF(Lists!$E$2:$E$133,'Quarterly Information'!$Q982,Exchange_Value)+AA982*$T982*SUMIF(Lists!$E$2:$E$133,'Quarterly Information'!$S982,Exchange_Value))/1000,AA982*SUMIF(Lists!$E$2:$E$133,$I982,Exchange_Value)/1000),1)</f>
        <v>0</v>
      </c>
      <c r="CE982" s="218">
        <f>ROUND(IF($I982="Other HFC Blend",(AB982*$L982*SUMIF(Lists!$E$2:$E$133,'Quarterly Information'!$K982,Exchange_Value)+AB982*$N982*SUMIF(Lists!$E$2:$E$133,'Quarterly Information'!$M982,Exchange_Value)+AB982*$P982*SUMIF(Lists!$E$2:$E$133,'Quarterly Information'!$O982,Exchange_Value)+AB982*$R982*SUMIF(Lists!$E$2:$E$133,'Quarterly Information'!$Q982,Exchange_Value)+AB982*$T982*SUMIF(Lists!$E$2:$E$133,'Quarterly Information'!$S982,Exchange_Value))/1000,AB982*SUMIF(Lists!$E$2:$E$133,$I982,Exchange_Value)/1000),1)</f>
        <v>0</v>
      </c>
      <c r="CF982" s="218">
        <f>ROUND(IF($I982="Other HFC Blend",(AC982*$L982*SUMIF(Lists!$E$2:$E$133,'Quarterly Information'!$K982,Exchange_Value)+AC982*$N982*SUMIF(Lists!$E$2:$E$133,'Quarterly Information'!$M982,Exchange_Value)+AC982*$P982*SUMIF(Lists!$E$2:$E$133,'Quarterly Information'!$O982,Exchange_Value)+AC982*$R982*SUMIF(Lists!$E$2:$E$133,'Quarterly Information'!$Q982,Exchange_Value)+AC982*$T982*SUMIF(Lists!$E$2:$E$133,'Quarterly Information'!$S982,Exchange_Value))/1000,AC982*SUMIF(Lists!$E$2:$E$133,$I982,Exchange_Value)/1000),1)</f>
        <v>0</v>
      </c>
      <c r="CG982" s="218">
        <f>ROUND(IF($I982="Other HFC Blend",(AD982*$L982*SUMIF(Lists!$E$2:$E$133,'Quarterly Information'!$K982,Exchange_Value)+AD982*$N982*SUMIF(Lists!$E$2:$E$133,'Quarterly Information'!$M982,Exchange_Value)+AD982*$P982*SUMIF(Lists!$E$2:$E$133,'Quarterly Information'!$O982,Exchange_Value)+AD982*$R982*SUMIF(Lists!$E$2:$E$133,'Quarterly Information'!$Q982,Exchange_Value)+AD982*$T982*SUMIF(Lists!$E$2:$E$133,'Quarterly Information'!$S982,Exchange_Value))/1000,AD982*SUMIF(Lists!$E$2:$E$133,$I982,Exchange_Value)/1000),1)</f>
        <v>0</v>
      </c>
      <c r="CH982" s="218">
        <f>ROUND(IF($I982="Other HFC Blend",(AE982*$L982*SUMIF(Lists!$E$2:$E$133,'Quarterly Information'!$K982,Exchange_Value)+AE982*$N982*SUMIF(Lists!$E$2:$E$133,'Quarterly Information'!$M982,Exchange_Value)+AE982*$P982*SUMIF(Lists!$E$2:$E$133,'Quarterly Information'!$O982,Exchange_Value)+AE982*$R982*SUMIF(Lists!$E$2:$E$133,'Quarterly Information'!$Q982,Exchange_Value)+AE982*$T982*SUMIF(Lists!$E$2:$E$133,'Quarterly Information'!$S982,Exchange_Value))/1000,AE982*SUMIF(Lists!$E$2:$E$133,$I982,Exchange_Value)/1000),1)</f>
        <v>0</v>
      </c>
      <c r="CI982" s="218">
        <f>ROUND(IF($I982="Other HFC Blend",(AF982*$L982*SUMIF(Lists!$E$2:$E$133,'Quarterly Information'!$K982,Exchange_Value)+AF982*$N982*SUMIF(Lists!$E$2:$E$133,'Quarterly Information'!$M982,Exchange_Value)+AF982*$P982*SUMIF(Lists!$E$2:$E$133,'Quarterly Information'!$O982,Exchange_Value)+AF982*$R982*SUMIF(Lists!$E$2:$E$133,'Quarterly Information'!$Q982,Exchange_Value)+AF982*$T982*SUMIF(Lists!$E$2:$E$133,'Quarterly Information'!$S982,Exchange_Value))/1000,AF982*SUMIF(Lists!$E$2:$E$133,$I982,Exchange_Value)/1000),1)</f>
        <v>0</v>
      </c>
    </row>
    <row r="983" spans="1:87" ht="14" x14ac:dyDescent="0.25">
      <c r="A983" s="39">
        <v>941</v>
      </c>
      <c r="B983" s="90" t="str">
        <f t="shared" si="643"/>
        <v/>
      </c>
      <c r="C983" s="159"/>
      <c r="D983" s="91"/>
      <c r="E983" s="174"/>
      <c r="F983" s="92"/>
      <c r="G983" s="93"/>
      <c r="H983" s="94"/>
      <c r="I983" s="92"/>
      <c r="J983" s="200"/>
      <c r="K983" s="210"/>
      <c r="L983" s="95"/>
      <c r="M983" s="92"/>
      <c r="N983" s="95"/>
      <c r="O983" s="92"/>
      <c r="P983" s="95"/>
      <c r="Q983" s="128"/>
      <c r="R983" s="95"/>
      <c r="S983" s="128"/>
      <c r="T983" s="211"/>
      <c r="U983" s="203"/>
      <c r="V983" s="92"/>
      <c r="W983" s="96"/>
      <c r="X983" s="92"/>
      <c r="Y983" s="220"/>
      <c r="Z983" s="226"/>
      <c r="AA983" s="165"/>
      <c r="AB983" s="165"/>
      <c r="AC983" s="165"/>
      <c r="AD983" s="165"/>
      <c r="AE983" s="165"/>
      <c r="AF983" s="168"/>
      <c r="AG983"/>
      <c r="AH983" s="107">
        <f t="shared" si="645"/>
        <v>0</v>
      </c>
      <c r="AI983" s="107">
        <f t="shared" si="646"/>
        <v>0</v>
      </c>
      <c r="AJ983" s="107">
        <f t="shared" si="647"/>
        <v>0</v>
      </c>
      <c r="AK983" s="107">
        <f t="shared" si="648"/>
        <v>0</v>
      </c>
      <c r="AL983" s="107">
        <f t="shared" si="649"/>
        <v>0</v>
      </c>
      <c r="AM983" s="107">
        <f t="shared" si="644"/>
        <v>0</v>
      </c>
      <c r="AO983" s="161" t="e">
        <f t="shared" si="650"/>
        <v>#DIV/0!</v>
      </c>
      <c r="AP983" s="161" t="e">
        <f t="shared" si="651"/>
        <v>#DIV/0!</v>
      </c>
      <c r="AQ983" s="161" t="e">
        <f t="shared" si="652"/>
        <v>#DIV/0!</v>
      </c>
      <c r="AR983" s="161" t="e">
        <f t="shared" si="653"/>
        <v>#DIV/0!</v>
      </c>
      <c r="AS983" s="161" t="e">
        <f t="shared" si="654"/>
        <v>#DIV/0!</v>
      </c>
      <c r="AT983" s="107">
        <f t="shared" si="655"/>
        <v>0</v>
      </c>
      <c r="AU983" s="161" t="e">
        <f t="shared" si="656"/>
        <v>#DIV/0!</v>
      </c>
      <c r="AV983" s="161" t="e">
        <f t="shared" si="657"/>
        <v>#DIV/0!</v>
      </c>
      <c r="AW983" s="161" t="e">
        <f t="shared" si="658"/>
        <v>#DIV/0!</v>
      </c>
      <c r="AX983" s="161" t="e">
        <f t="shared" si="659"/>
        <v>#DIV/0!</v>
      </c>
      <c r="AY983" s="161" t="e">
        <f t="shared" si="660"/>
        <v>#DIV/0!</v>
      </c>
      <c r="AZ983" s="107">
        <f t="shared" si="661"/>
        <v>0</v>
      </c>
      <c r="BA983" s="161" t="e">
        <f t="shared" si="662"/>
        <v>#DIV/0!</v>
      </c>
      <c r="BB983" s="161" t="e">
        <f t="shared" si="663"/>
        <v>#DIV/0!</v>
      </c>
      <c r="BC983" s="161" t="e">
        <f t="shared" si="664"/>
        <v>#DIV/0!</v>
      </c>
      <c r="BD983" s="161" t="e">
        <f t="shared" si="665"/>
        <v>#DIV/0!</v>
      </c>
      <c r="BE983" s="161" t="e">
        <f t="shared" si="666"/>
        <v>#DIV/0!</v>
      </c>
      <c r="BF983" s="107">
        <f t="shared" si="667"/>
        <v>0</v>
      </c>
      <c r="BG983" s="161" t="e">
        <f t="shared" si="668"/>
        <v>#DIV/0!</v>
      </c>
      <c r="BH983" s="161" t="e">
        <f t="shared" si="669"/>
        <v>#DIV/0!</v>
      </c>
      <c r="BI983" s="161" t="e">
        <f t="shared" si="670"/>
        <v>#DIV/0!</v>
      </c>
      <c r="BJ983" s="161" t="e">
        <f t="shared" si="671"/>
        <v>#DIV/0!</v>
      </c>
      <c r="BK983" s="161" t="e">
        <f t="shared" si="672"/>
        <v>#DIV/0!</v>
      </c>
      <c r="BL983" s="107">
        <f t="shared" si="673"/>
        <v>0</v>
      </c>
      <c r="BM983" s="161" t="e">
        <f t="shared" si="674"/>
        <v>#DIV/0!</v>
      </c>
      <c r="BN983" s="161" t="e">
        <f t="shared" si="675"/>
        <v>#DIV/0!</v>
      </c>
      <c r="BO983" s="161" t="e">
        <f t="shared" si="676"/>
        <v>#DIV/0!</v>
      </c>
      <c r="BP983" s="161" t="e">
        <f t="shared" si="677"/>
        <v>#DIV/0!</v>
      </c>
      <c r="BQ983" s="161" t="e">
        <f t="shared" si="678"/>
        <v>#DIV/0!</v>
      </c>
      <c r="BR983" s="107">
        <f t="shared" si="679"/>
        <v>0</v>
      </c>
      <c r="BS983" s="161" t="e">
        <f t="shared" si="680"/>
        <v>#DIV/0!</v>
      </c>
      <c r="BT983" s="161" t="e">
        <f t="shared" si="681"/>
        <v>#DIV/0!</v>
      </c>
      <c r="BU983" s="161" t="e">
        <f t="shared" si="682"/>
        <v>#DIV/0!</v>
      </c>
      <c r="BV983" s="161" t="e">
        <f t="shared" si="683"/>
        <v>#DIV/0!</v>
      </c>
      <c r="BW983" s="161" t="e">
        <f t="shared" si="684"/>
        <v>#DIV/0!</v>
      </c>
      <c r="BX983" s="107">
        <f t="shared" si="685"/>
        <v>0</v>
      </c>
      <c r="BZ983" s="40" t="e">
        <f>VLOOKUP(I983,Lists!$D$2:$D$19,1,FALSE)</f>
        <v>#N/A</v>
      </c>
      <c r="CA983" s="40" t="e">
        <f>VLOOKUP($I983,Blends!$B$2:$B$115,1,FALSE)</f>
        <v>#N/A</v>
      </c>
      <c r="CC983" s="218">
        <f>ROUND(IF($I983="Other HFC Blend",(Z983*$L983*SUMIF(Lists!$E$2:$E$133,'Quarterly Information'!$K983,Exchange_Value)+Z983*$N983*SUMIF(Lists!$E$2:$E$133,'Quarterly Information'!$M983,Exchange_Value)+Z983*$P983*SUMIF(Lists!$E$2:$E$133,'Quarterly Information'!$O983,Exchange_Value)+Z983*$R983*SUMIF(Lists!$E$2:$E$133,'Quarterly Information'!$Q983,Exchange_Value)+Z983*$T983*SUMIF(Lists!$E$2:$E$133,'Quarterly Information'!$S983,Exchange_Value))/1000,Z983*SUMIF(Lists!$E$2:$E$133,$I983,Exchange_Value)/1000),1)</f>
        <v>0</v>
      </c>
      <c r="CD983" s="218">
        <f>ROUND(IF($I983="Other HFC Blend",(AA983*$L983*SUMIF(Lists!$E$2:$E$133,'Quarterly Information'!$K983,Exchange_Value)+AA983*$N983*SUMIF(Lists!$E$2:$E$133,'Quarterly Information'!$M983,Exchange_Value)+AA983*$P983*SUMIF(Lists!$E$2:$E$133,'Quarterly Information'!$O983,Exchange_Value)+AA983*$R983*SUMIF(Lists!$E$2:$E$133,'Quarterly Information'!$Q983,Exchange_Value)+AA983*$T983*SUMIF(Lists!$E$2:$E$133,'Quarterly Information'!$S983,Exchange_Value))/1000,AA983*SUMIF(Lists!$E$2:$E$133,$I983,Exchange_Value)/1000),1)</f>
        <v>0</v>
      </c>
      <c r="CE983" s="218">
        <f>ROUND(IF($I983="Other HFC Blend",(AB983*$L983*SUMIF(Lists!$E$2:$E$133,'Quarterly Information'!$K983,Exchange_Value)+AB983*$N983*SUMIF(Lists!$E$2:$E$133,'Quarterly Information'!$M983,Exchange_Value)+AB983*$P983*SUMIF(Lists!$E$2:$E$133,'Quarterly Information'!$O983,Exchange_Value)+AB983*$R983*SUMIF(Lists!$E$2:$E$133,'Quarterly Information'!$Q983,Exchange_Value)+AB983*$T983*SUMIF(Lists!$E$2:$E$133,'Quarterly Information'!$S983,Exchange_Value))/1000,AB983*SUMIF(Lists!$E$2:$E$133,$I983,Exchange_Value)/1000),1)</f>
        <v>0</v>
      </c>
      <c r="CF983" s="218">
        <f>ROUND(IF($I983="Other HFC Blend",(AC983*$L983*SUMIF(Lists!$E$2:$E$133,'Quarterly Information'!$K983,Exchange_Value)+AC983*$N983*SUMIF(Lists!$E$2:$E$133,'Quarterly Information'!$M983,Exchange_Value)+AC983*$P983*SUMIF(Lists!$E$2:$E$133,'Quarterly Information'!$O983,Exchange_Value)+AC983*$R983*SUMIF(Lists!$E$2:$E$133,'Quarterly Information'!$Q983,Exchange_Value)+AC983*$T983*SUMIF(Lists!$E$2:$E$133,'Quarterly Information'!$S983,Exchange_Value))/1000,AC983*SUMIF(Lists!$E$2:$E$133,$I983,Exchange_Value)/1000),1)</f>
        <v>0</v>
      </c>
      <c r="CG983" s="218">
        <f>ROUND(IF($I983="Other HFC Blend",(AD983*$L983*SUMIF(Lists!$E$2:$E$133,'Quarterly Information'!$K983,Exchange_Value)+AD983*$N983*SUMIF(Lists!$E$2:$E$133,'Quarterly Information'!$M983,Exchange_Value)+AD983*$P983*SUMIF(Lists!$E$2:$E$133,'Quarterly Information'!$O983,Exchange_Value)+AD983*$R983*SUMIF(Lists!$E$2:$E$133,'Quarterly Information'!$Q983,Exchange_Value)+AD983*$T983*SUMIF(Lists!$E$2:$E$133,'Quarterly Information'!$S983,Exchange_Value))/1000,AD983*SUMIF(Lists!$E$2:$E$133,$I983,Exchange_Value)/1000),1)</f>
        <v>0</v>
      </c>
      <c r="CH983" s="218">
        <f>ROUND(IF($I983="Other HFC Blend",(AE983*$L983*SUMIF(Lists!$E$2:$E$133,'Quarterly Information'!$K983,Exchange_Value)+AE983*$N983*SUMIF(Lists!$E$2:$E$133,'Quarterly Information'!$M983,Exchange_Value)+AE983*$P983*SUMIF(Lists!$E$2:$E$133,'Quarterly Information'!$O983,Exchange_Value)+AE983*$R983*SUMIF(Lists!$E$2:$E$133,'Quarterly Information'!$Q983,Exchange_Value)+AE983*$T983*SUMIF(Lists!$E$2:$E$133,'Quarterly Information'!$S983,Exchange_Value))/1000,AE983*SUMIF(Lists!$E$2:$E$133,$I983,Exchange_Value)/1000),1)</f>
        <v>0</v>
      </c>
      <c r="CI983" s="218">
        <f>ROUND(IF($I983="Other HFC Blend",(AF983*$L983*SUMIF(Lists!$E$2:$E$133,'Quarterly Information'!$K983,Exchange_Value)+AF983*$N983*SUMIF(Lists!$E$2:$E$133,'Quarterly Information'!$M983,Exchange_Value)+AF983*$P983*SUMIF(Lists!$E$2:$E$133,'Quarterly Information'!$O983,Exchange_Value)+AF983*$R983*SUMIF(Lists!$E$2:$E$133,'Quarterly Information'!$Q983,Exchange_Value)+AF983*$T983*SUMIF(Lists!$E$2:$E$133,'Quarterly Information'!$S983,Exchange_Value))/1000,AF983*SUMIF(Lists!$E$2:$E$133,$I983,Exchange_Value)/1000),1)</f>
        <v>0</v>
      </c>
    </row>
    <row r="984" spans="1:87" ht="14" x14ac:dyDescent="0.25">
      <c r="A984" s="39">
        <v>942</v>
      </c>
      <c r="B984" s="90" t="str">
        <f t="shared" si="643"/>
        <v/>
      </c>
      <c r="C984" s="159"/>
      <c r="D984" s="91"/>
      <c r="E984" s="174"/>
      <c r="F984" s="92"/>
      <c r="G984" s="93"/>
      <c r="H984" s="94"/>
      <c r="I984" s="92"/>
      <c r="J984" s="200"/>
      <c r="K984" s="210"/>
      <c r="L984" s="95"/>
      <c r="M984" s="92"/>
      <c r="N984" s="95"/>
      <c r="O984" s="92"/>
      <c r="P984" s="95"/>
      <c r="Q984" s="128"/>
      <c r="R984" s="95"/>
      <c r="S984" s="128"/>
      <c r="T984" s="211"/>
      <c r="U984" s="203"/>
      <c r="V984" s="92"/>
      <c r="W984" s="96"/>
      <c r="X984" s="92"/>
      <c r="Y984" s="220"/>
      <c r="Z984" s="226"/>
      <c r="AA984" s="165"/>
      <c r="AB984" s="165"/>
      <c r="AC984" s="165"/>
      <c r="AD984" s="165"/>
      <c r="AE984" s="165"/>
      <c r="AF984" s="168"/>
      <c r="AG984"/>
      <c r="AH984" s="107">
        <f t="shared" si="645"/>
        <v>0</v>
      </c>
      <c r="AI984" s="107">
        <f t="shared" si="646"/>
        <v>0</v>
      </c>
      <c r="AJ984" s="107">
        <f t="shared" si="647"/>
        <v>0</v>
      </c>
      <c r="AK984" s="107">
        <f t="shared" si="648"/>
        <v>0</v>
      </c>
      <c r="AL984" s="107">
        <f t="shared" si="649"/>
        <v>0</v>
      </c>
      <c r="AM984" s="107">
        <f t="shared" si="644"/>
        <v>0</v>
      </c>
      <c r="AO984" s="161" t="e">
        <f t="shared" si="650"/>
        <v>#DIV/0!</v>
      </c>
      <c r="AP984" s="161" t="e">
        <f t="shared" si="651"/>
        <v>#DIV/0!</v>
      </c>
      <c r="AQ984" s="161" t="e">
        <f t="shared" si="652"/>
        <v>#DIV/0!</v>
      </c>
      <c r="AR984" s="161" t="e">
        <f t="shared" si="653"/>
        <v>#DIV/0!</v>
      </c>
      <c r="AS984" s="161" t="e">
        <f t="shared" si="654"/>
        <v>#DIV/0!</v>
      </c>
      <c r="AT984" s="107">
        <f t="shared" si="655"/>
        <v>0</v>
      </c>
      <c r="AU984" s="161" t="e">
        <f t="shared" si="656"/>
        <v>#DIV/0!</v>
      </c>
      <c r="AV984" s="161" t="e">
        <f t="shared" si="657"/>
        <v>#DIV/0!</v>
      </c>
      <c r="AW984" s="161" t="e">
        <f t="shared" si="658"/>
        <v>#DIV/0!</v>
      </c>
      <c r="AX984" s="161" t="e">
        <f t="shared" si="659"/>
        <v>#DIV/0!</v>
      </c>
      <c r="AY984" s="161" t="e">
        <f t="shared" si="660"/>
        <v>#DIV/0!</v>
      </c>
      <c r="AZ984" s="107">
        <f t="shared" si="661"/>
        <v>0</v>
      </c>
      <c r="BA984" s="161" t="e">
        <f t="shared" si="662"/>
        <v>#DIV/0!</v>
      </c>
      <c r="BB984" s="161" t="e">
        <f t="shared" si="663"/>
        <v>#DIV/0!</v>
      </c>
      <c r="BC984" s="161" t="e">
        <f t="shared" si="664"/>
        <v>#DIV/0!</v>
      </c>
      <c r="BD984" s="161" t="e">
        <f t="shared" si="665"/>
        <v>#DIV/0!</v>
      </c>
      <c r="BE984" s="161" t="e">
        <f t="shared" si="666"/>
        <v>#DIV/0!</v>
      </c>
      <c r="BF984" s="107">
        <f t="shared" si="667"/>
        <v>0</v>
      </c>
      <c r="BG984" s="161" t="e">
        <f t="shared" si="668"/>
        <v>#DIV/0!</v>
      </c>
      <c r="BH984" s="161" t="e">
        <f t="shared" si="669"/>
        <v>#DIV/0!</v>
      </c>
      <c r="BI984" s="161" t="e">
        <f t="shared" si="670"/>
        <v>#DIV/0!</v>
      </c>
      <c r="BJ984" s="161" t="e">
        <f t="shared" si="671"/>
        <v>#DIV/0!</v>
      </c>
      <c r="BK984" s="161" t="e">
        <f t="shared" si="672"/>
        <v>#DIV/0!</v>
      </c>
      <c r="BL984" s="107">
        <f t="shared" si="673"/>
        <v>0</v>
      </c>
      <c r="BM984" s="161" t="e">
        <f t="shared" si="674"/>
        <v>#DIV/0!</v>
      </c>
      <c r="BN984" s="161" t="e">
        <f t="shared" si="675"/>
        <v>#DIV/0!</v>
      </c>
      <c r="BO984" s="161" t="e">
        <f t="shared" si="676"/>
        <v>#DIV/0!</v>
      </c>
      <c r="BP984" s="161" t="e">
        <f t="shared" si="677"/>
        <v>#DIV/0!</v>
      </c>
      <c r="BQ984" s="161" t="e">
        <f t="shared" si="678"/>
        <v>#DIV/0!</v>
      </c>
      <c r="BR984" s="107">
        <f t="shared" si="679"/>
        <v>0</v>
      </c>
      <c r="BS984" s="161" t="e">
        <f t="shared" si="680"/>
        <v>#DIV/0!</v>
      </c>
      <c r="BT984" s="161" t="e">
        <f t="shared" si="681"/>
        <v>#DIV/0!</v>
      </c>
      <c r="BU984" s="161" t="e">
        <f t="shared" si="682"/>
        <v>#DIV/0!</v>
      </c>
      <c r="BV984" s="161" t="e">
        <f t="shared" si="683"/>
        <v>#DIV/0!</v>
      </c>
      <c r="BW984" s="161" t="e">
        <f t="shared" si="684"/>
        <v>#DIV/0!</v>
      </c>
      <c r="BX984" s="107">
        <f t="shared" si="685"/>
        <v>0</v>
      </c>
      <c r="BZ984" s="40" t="e">
        <f>VLOOKUP(I984,Lists!$D$2:$D$19,1,FALSE)</f>
        <v>#N/A</v>
      </c>
      <c r="CA984" s="40" t="e">
        <f>VLOOKUP($I984,Blends!$B$2:$B$115,1,FALSE)</f>
        <v>#N/A</v>
      </c>
      <c r="CC984" s="218">
        <f>ROUND(IF($I984="Other HFC Blend",(Z984*$L984*SUMIF(Lists!$E$2:$E$133,'Quarterly Information'!$K984,Exchange_Value)+Z984*$N984*SUMIF(Lists!$E$2:$E$133,'Quarterly Information'!$M984,Exchange_Value)+Z984*$P984*SUMIF(Lists!$E$2:$E$133,'Quarterly Information'!$O984,Exchange_Value)+Z984*$R984*SUMIF(Lists!$E$2:$E$133,'Quarterly Information'!$Q984,Exchange_Value)+Z984*$T984*SUMIF(Lists!$E$2:$E$133,'Quarterly Information'!$S984,Exchange_Value))/1000,Z984*SUMIF(Lists!$E$2:$E$133,$I984,Exchange_Value)/1000),1)</f>
        <v>0</v>
      </c>
      <c r="CD984" s="218">
        <f>ROUND(IF($I984="Other HFC Blend",(AA984*$L984*SUMIF(Lists!$E$2:$E$133,'Quarterly Information'!$K984,Exchange_Value)+AA984*$N984*SUMIF(Lists!$E$2:$E$133,'Quarterly Information'!$M984,Exchange_Value)+AA984*$P984*SUMIF(Lists!$E$2:$E$133,'Quarterly Information'!$O984,Exchange_Value)+AA984*$R984*SUMIF(Lists!$E$2:$E$133,'Quarterly Information'!$Q984,Exchange_Value)+AA984*$T984*SUMIF(Lists!$E$2:$E$133,'Quarterly Information'!$S984,Exchange_Value))/1000,AA984*SUMIF(Lists!$E$2:$E$133,$I984,Exchange_Value)/1000),1)</f>
        <v>0</v>
      </c>
      <c r="CE984" s="218">
        <f>ROUND(IF($I984="Other HFC Blend",(AB984*$L984*SUMIF(Lists!$E$2:$E$133,'Quarterly Information'!$K984,Exchange_Value)+AB984*$N984*SUMIF(Lists!$E$2:$E$133,'Quarterly Information'!$M984,Exchange_Value)+AB984*$P984*SUMIF(Lists!$E$2:$E$133,'Quarterly Information'!$O984,Exchange_Value)+AB984*$R984*SUMIF(Lists!$E$2:$E$133,'Quarterly Information'!$Q984,Exchange_Value)+AB984*$T984*SUMIF(Lists!$E$2:$E$133,'Quarterly Information'!$S984,Exchange_Value))/1000,AB984*SUMIF(Lists!$E$2:$E$133,$I984,Exchange_Value)/1000),1)</f>
        <v>0</v>
      </c>
      <c r="CF984" s="218">
        <f>ROUND(IF($I984="Other HFC Blend",(AC984*$L984*SUMIF(Lists!$E$2:$E$133,'Quarterly Information'!$K984,Exchange_Value)+AC984*$N984*SUMIF(Lists!$E$2:$E$133,'Quarterly Information'!$M984,Exchange_Value)+AC984*$P984*SUMIF(Lists!$E$2:$E$133,'Quarterly Information'!$O984,Exchange_Value)+AC984*$R984*SUMIF(Lists!$E$2:$E$133,'Quarterly Information'!$Q984,Exchange_Value)+AC984*$T984*SUMIF(Lists!$E$2:$E$133,'Quarterly Information'!$S984,Exchange_Value))/1000,AC984*SUMIF(Lists!$E$2:$E$133,$I984,Exchange_Value)/1000),1)</f>
        <v>0</v>
      </c>
      <c r="CG984" s="218">
        <f>ROUND(IF($I984="Other HFC Blend",(AD984*$L984*SUMIF(Lists!$E$2:$E$133,'Quarterly Information'!$K984,Exchange_Value)+AD984*$N984*SUMIF(Lists!$E$2:$E$133,'Quarterly Information'!$M984,Exchange_Value)+AD984*$P984*SUMIF(Lists!$E$2:$E$133,'Quarterly Information'!$O984,Exchange_Value)+AD984*$R984*SUMIF(Lists!$E$2:$E$133,'Quarterly Information'!$Q984,Exchange_Value)+AD984*$T984*SUMIF(Lists!$E$2:$E$133,'Quarterly Information'!$S984,Exchange_Value))/1000,AD984*SUMIF(Lists!$E$2:$E$133,$I984,Exchange_Value)/1000),1)</f>
        <v>0</v>
      </c>
      <c r="CH984" s="218">
        <f>ROUND(IF($I984="Other HFC Blend",(AE984*$L984*SUMIF(Lists!$E$2:$E$133,'Quarterly Information'!$K984,Exchange_Value)+AE984*$N984*SUMIF(Lists!$E$2:$E$133,'Quarterly Information'!$M984,Exchange_Value)+AE984*$P984*SUMIF(Lists!$E$2:$E$133,'Quarterly Information'!$O984,Exchange_Value)+AE984*$R984*SUMIF(Lists!$E$2:$E$133,'Quarterly Information'!$Q984,Exchange_Value)+AE984*$T984*SUMIF(Lists!$E$2:$E$133,'Quarterly Information'!$S984,Exchange_Value))/1000,AE984*SUMIF(Lists!$E$2:$E$133,$I984,Exchange_Value)/1000),1)</f>
        <v>0</v>
      </c>
      <c r="CI984" s="218">
        <f>ROUND(IF($I984="Other HFC Blend",(AF984*$L984*SUMIF(Lists!$E$2:$E$133,'Quarterly Information'!$K984,Exchange_Value)+AF984*$N984*SUMIF(Lists!$E$2:$E$133,'Quarterly Information'!$M984,Exchange_Value)+AF984*$P984*SUMIF(Lists!$E$2:$E$133,'Quarterly Information'!$O984,Exchange_Value)+AF984*$R984*SUMIF(Lists!$E$2:$E$133,'Quarterly Information'!$Q984,Exchange_Value)+AF984*$T984*SUMIF(Lists!$E$2:$E$133,'Quarterly Information'!$S984,Exchange_Value))/1000,AF984*SUMIF(Lists!$E$2:$E$133,$I984,Exchange_Value)/1000),1)</f>
        <v>0</v>
      </c>
    </row>
    <row r="985" spans="1:87" ht="14" x14ac:dyDescent="0.25">
      <c r="A985" s="39">
        <v>943</v>
      </c>
      <c r="B985" s="90" t="str">
        <f t="shared" si="643"/>
        <v/>
      </c>
      <c r="C985" s="159"/>
      <c r="D985" s="91"/>
      <c r="E985" s="174"/>
      <c r="F985" s="92"/>
      <c r="G985" s="93"/>
      <c r="H985" s="94"/>
      <c r="I985" s="92"/>
      <c r="J985" s="200"/>
      <c r="K985" s="210"/>
      <c r="L985" s="95"/>
      <c r="M985" s="92"/>
      <c r="N985" s="95"/>
      <c r="O985" s="92"/>
      <c r="P985" s="95"/>
      <c r="Q985" s="128"/>
      <c r="R985" s="95"/>
      <c r="S985" s="128"/>
      <c r="T985" s="211"/>
      <c r="U985" s="203"/>
      <c r="V985" s="92"/>
      <c r="W985" s="96"/>
      <c r="X985" s="92"/>
      <c r="Y985" s="220"/>
      <c r="Z985" s="226"/>
      <c r="AA985" s="165"/>
      <c r="AB985" s="165"/>
      <c r="AC985" s="165"/>
      <c r="AD985" s="165"/>
      <c r="AE985" s="165"/>
      <c r="AF985" s="168"/>
      <c r="AG985"/>
      <c r="AH985" s="107">
        <f t="shared" si="645"/>
        <v>0</v>
      </c>
      <c r="AI985" s="107">
        <f t="shared" si="646"/>
        <v>0</v>
      </c>
      <c r="AJ985" s="107">
        <f t="shared" si="647"/>
        <v>0</v>
      </c>
      <c r="AK985" s="107">
        <f t="shared" si="648"/>
        <v>0</v>
      </c>
      <c r="AL985" s="107">
        <f t="shared" si="649"/>
        <v>0</v>
      </c>
      <c r="AM985" s="107">
        <f t="shared" si="644"/>
        <v>0</v>
      </c>
      <c r="AO985" s="161" t="e">
        <f t="shared" si="650"/>
        <v>#DIV/0!</v>
      </c>
      <c r="AP985" s="161" t="e">
        <f t="shared" si="651"/>
        <v>#DIV/0!</v>
      </c>
      <c r="AQ985" s="161" t="e">
        <f t="shared" si="652"/>
        <v>#DIV/0!</v>
      </c>
      <c r="AR985" s="161" t="e">
        <f t="shared" si="653"/>
        <v>#DIV/0!</v>
      </c>
      <c r="AS985" s="161" t="e">
        <f t="shared" si="654"/>
        <v>#DIV/0!</v>
      </c>
      <c r="AT985" s="107">
        <f t="shared" si="655"/>
        <v>0</v>
      </c>
      <c r="AU985" s="161" t="e">
        <f t="shared" si="656"/>
        <v>#DIV/0!</v>
      </c>
      <c r="AV985" s="161" t="e">
        <f t="shared" si="657"/>
        <v>#DIV/0!</v>
      </c>
      <c r="AW985" s="161" t="e">
        <f t="shared" si="658"/>
        <v>#DIV/0!</v>
      </c>
      <c r="AX985" s="161" t="e">
        <f t="shared" si="659"/>
        <v>#DIV/0!</v>
      </c>
      <c r="AY985" s="161" t="e">
        <f t="shared" si="660"/>
        <v>#DIV/0!</v>
      </c>
      <c r="AZ985" s="107">
        <f t="shared" si="661"/>
        <v>0</v>
      </c>
      <c r="BA985" s="161" t="e">
        <f t="shared" si="662"/>
        <v>#DIV/0!</v>
      </c>
      <c r="BB985" s="161" t="e">
        <f t="shared" si="663"/>
        <v>#DIV/0!</v>
      </c>
      <c r="BC985" s="161" t="e">
        <f t="shared" si="664"/>
        <v>#DIV/0!</v>
      </c>
      <c r="BD985" s="161" t="e">
        <f t="shared" si="665"/>
        <v>#DIV/0!</v>
      </c>
      <c r="BE985" s="161" t="e">
        <f t="shared" si="666"/>
        <v>#DIV/0!</v>
      </c>
      <c r="BF985" s="107">
        <f t="shared" si="667"/>
        <v>0</v>
      </c>
      <c r="BG985" s="161" t="e">
        <f t="shared" si="668"/>
        <v>#DIV/0!</v>
      </c>
      <c r="BH985" s="161" t="e">
        <f t="shared" si="669"/>
        <v>#DIV/0!</v>
      </c>
      <c r="BI985" s="161" t="e">
        <f t="shared" si="670"/>
        <v>#DIV/0!</v>
      </c>
      <c r="BJ985" s="161" t="e">
        <f t="shared" si="671"/>
        <v>#DIV/0!</v>
      </c>
      <c r="BK985" s="161" t="e">
        <f t="shared" si="672"/>
        <v>#DIV/0!</v>
      </c>
      <c r="BL985" s="107">
        <f t="shared" si="673"/>
        <v>0</v>
      </c>
      <c r="BM985" s="161" t="e">
        <f t="shared" si="674"/>
        <v>#DIV/0!</v>
      </c>
      <c r="BN985" s="161" t="e">
        <f t="shared" si="675"/>
        <v>#DIV/0!</v>
      </c>
      <c r="BO985" s="161" t="e">
        <f t="shared" si="676"/>
        <v>#DIV/0!</v>
      </c>
      <c r="BP985" s="161" t="e">
        <f t="shared" si="677"/>
        <v>#DIV/0!</v>
      </c>
      <c r="BQ985" s="161" t="e">
        <f t="shared" si="678"/>
        <v>#DIV/0!</v>
      </c>
      <c r="BR985" s="107">
        <f t="shared" si="679"/>
        <v>0</v>
      </c>
      <c r="BS985" s="161" t="e">
        <f t="shared" si="680"/>
        <v>#DIV/0!</v>
      </c>
      <c r="BT985" s="161" t="e">
        <f t="shared" si="681"/>
        <v>#DIV/0!</v>
      </c>
      <c r="BU985" s="161" t="e">
        <f t="shared" si="682"/>
        <v>#DIV/0!</v>
      </c>
      <c r="BV985" s="161" t="e">
        <f t="shared" si="683"/>
        <v>#DIV/0!</v>
      </c>
      <c r="BW985" s="161" t="e">
        <f t="shared" si="684"/>
        <v>#DIV/0!</v>
      </c>
      <c r="BX985" s="107">
        <f t="shared" si="685"/>
        <v>0</v>
      </c>
      <c r="BZ985" s="40" t="e">
        <f>VLOOKUP(I985,Lists!$D$2:$D$19,1,FALSE)</f>
        <v>#N/A</v>
      </c>
      <c r="CA985" s="40" t="e">
        <f>VLOOKUP($I985,Blends!$B$2:$B$115,1,FALSE)</f>
        <v>#N/A</v>
      </c>
      <c r="CC985" s="218">
        <f>ROUND(IF($I985="Other HFC Blend",(Z985*$L985*SUMIF(Lists!$E$2:$E$133,'Quarterly Information'!$K985,Exchange_Value)+Z985*$N985*SUMIF(Lists!$E$2:$E$133,'Quarterly Information'!$M985,Exchange_Value)+Z985*$P985*SUMIF(Lists!$E$2:$E$133,'Quarterly Information'!$O985,Exchange_Value)+Z985*$R985*SUMIF(Lists!$E$2:$E$133,'Quarterly Information'!$Q985,Exchange_Value)+Z985*$T985*SUMIF(Lists!$E$2:$E$133,'Quarterly Information'!$S985,Exchange_Value))/1000,Z985*SUMIF(Lists!$E$2:$E$133,$I985,Exchange_Value)/1000),1)</f>
        <v>0</v>
      </c>
      <c r="CD985" s="218">
        <f>ROUND(IF($I985="Other HFC Blend",(AA985*$L985*SUMIF(Lists!$E$2:$E$133,'Quarterly Information'!$K985,Exchange_Value)+AA985*$N985*SUMIF(Lists!$E$2:$E$133,'Quarterly Information'!$M985,Exchange_Value)+AA985*$P985*SUMIF(Lists!$E$2:$E$133,'Quarterly Information'!$O985,Exchange_Value)+AA985*$R985*SUMIF(Lists!$E$2:$E$133,'Quarterly Information'!$Q985,Exchange_Value)+AA985*$T985*SUMIF(Lists!$E$2:$E$133,'Quarterly Information'!$S985,Exchange_Value))/1000,AA985*SUMIF(Lists!$E$2:$E$133,$I985,Exchange_Value)/1000),1)</f>
        <v>0</v>
      </c>
      <c r="CE985" s="218">
        <f>ROUND(IF($I985="Other HFC Blend",(AB985*$L985*SUMIF(Lists!$E$2:$E$133,'Quarterly Information'!$K985,Exchange_Value)+AB985*$N985*SUMIF(Lists!$E$2:$E$133,'Quarterly Information'!$M985,Exchange_Value)+AB985*$P985*SUMIF(Lists!$E$2:$E$133,'Quarterly Information'!$O985,Exchange_Value)+AB985*$R985*SUMIF(Lists!$E$2:$E$133,'Quarterly Information'!$Q985,Exchange_Value)+AB985*$T985*SUMIF(Lists!$E$2:$E$133,'Quarterly Information'!$S985,Exchange_Value))/1000,AB985*SUMIF(Lists!$E$2:$E$133,$I985,Exchange_Value)/1000),1)</f>
        <v>0</v>
      </c>
      <c r="CF985" s="218">
        <f>ROUND(IF($I985="Other HFC Blend",(AC985*$L985*SUMIF(Lists!$E$2:$E$133,'Quarterly Information'!$K985,Exchange_Value)+AC985*$N985*SUMIF(Lists!$E$2:$E$133,'Quarterly Information'!$M985,Exchange_Value)+AC985*$P985*SUMIF(Lists!$E$2:$E$133,'Quarterly Information'!$O985,Exchange_Value)+AC985*$R985*SUMIF(Lists!$E$2:$E$133,'Quarterly Information'!$Q985,Exchange_Value)+AC985*$T985*SUMIF(Lists!$E$2:$E$133,'Quarterly Information'!$S985,Exchange_Value))/1000,AC985*SUMIF(Lists!$E$2:$E$133,$I985,Exchange_Value)/1000),1)</f>
        <v>0</v>
      </c>
      <c r="CG985" s="218">
        <f>ROUND(IF($I985="Other HFC Blend",(AD985*$L985*SUMIF(Lists!$E$2:$E$133,'Quarterly Information'!$K985,Exchange_Value)+AD985*$N985*SUMIF(Lists!$E$2:$E$133,'Quarterly Information'!$M985,Exchange_Value)+AD985*$P985*SUMIF(Lists!$E$2:$E$133,'Quarterly Information'!$O985,Exchange_Value)+AD985*$R985*SUMIF(Lists!$E$2:$E$133,'Quarterly Information'!$Q985,Exchange_Value)+AD985*$T985*SUMIF(Lists!$E$2:$E$133,'Quarterly Information'!$S985,Exchange_Value))/1000,AD985*SUMIF(Lists!$E$2:$E$133,$I985,Exchange_Value)/1000),1)</f>
        <v>0</v>
      </c>
      <c r="CH985" s="218">
        <f>ROUND(IF($I985="Other HFC Blend",(AE985*$L985*SUMIF(Lists!$E$2:$E$133,'Quarterly Information'!$K985,Exchange_Value)+AE985*$N985*SUMIF(Lists!$E$2:$E$133,'Quarterly Information'!$M985,Exchange_Value)+AE985*$P985*SUMIF(Lists!$E$2:$E$133,'Quarterly Information'!$O985,Exchange_Value)+AE985*$R985*SUMIF(Lists!$E$2:$E$133,'Quarterly Information'!$Q985,Exchange_Value)+AE985*$T985*SUMIF(Lists!$E$2:$E$133,'Quarterly Information'!$S985,Exchange_Value))/1000,AE985*SUMIF(Lists!$E$2:$E$133,$I985,Exchange_Value)/1000),1)</f>
        <v>0</v>
      </c>
      <c r="CI985" s="218">
        <f>ROUND(IF($I985="Other HFC Blend",(AF985*$L985*SUMIF(Lists!$E$2:$E$133,'Quarterly Information'!$K985,Exchange_Value)+AF985*$N985*SUMIF(Lists!$E$2:$E$133,'Quarterly Information'!$M985,Exchange_Value)+AF985*$P985*SUMIF(Lists!$E$2:$E$133,'Quarterly Information'!$O985,Exchange_Value)+AF985*$R985*SUMIF(Lists!$E$2:$E$133,'Quarterly Information'!$Q985,Exchange_Value)+AF985*$T985*SUMIF(Lists!$E$2:$E$133,'Quarterly Information'!$S985,Exchange_Value))/1000,AF985*SUMIF(Lists!$E$2:$E$133,$I985,Exchange_Value)/1000),1)</f>
        <v>0</v>
      </c>
    </row>
    <row r="986" spans="1:87" ht="14" x14ac:dyDescent="0.25">
      <c r="A986" s="39">
        <v>944</v>
      </c>
      <c r="B986" s="90" t="str">
        <f t="shared" si="643"/>
        <v/>
      </c>
      <c r="C986" s="159"/>
      <c r="D986" s="91"/>
      <c r="E986" s="174"/>
      <c r="F986" s="92"/>
      <c r="G986" s="93"/>
      <c r="H986" s="94"/>
      <c r="I986" s="92"/>
      <c r="J986" s="200"/>
      <c r="K986" s="210"/>
      <c r="L986" s="95"/>
      <c r="M986" s="92"/>
      <c r="N986" s="95"/>
      <c r="O986" s="92"/>
      <c r="P986" s="95"/>
      <c r="Q986" s="128"/>
      <c r="R986" s="95"/>
      <c r="S986" s="128"/>
      <c r="T986" s="211"/>
      <c r="U986" s="203"/>
      <c r="V986" s="92"/>
      <c r="W986" s="96"/>
      <c r="X986" s="92"/>
      <c r="Y986" s="220"/>
      <c r="Z986" s="226"/>
      <c r="AA986" s="165"/>
      <c r="AB986" s="165"/>
      <c r="AC986" s="165"/>
      <c r="AD986" s="165"/>
      <c r="AE986" s="165"/>
      <c r="AF986" s="168"/>
      <c r="AG986"/>
      <c r="AH986" s="107">
        <f t="shared" si="645"/>
        <v>0</v>
      </c>
      <c r="AI986" s="107">
        <f t="shared" si="646"/>
        <v>0</v>
      </c>
      <c r="AJ986" s="107">
        <f t="shared" si="647"/>
        <v>0</v>
      </c>
      <c r="AK986" s="107">
        <f t="shared" si="648"/>
        <v>0</v>
      </c>
      <c r="AL986" s="107">
        <f t="shared" si="649"/>
        <v>0</v>
      </c>
      <c r="AM986" s="107">
        <f t="shared" si="644"/>
        <v>0</v>
      </c>
      <c r="AO986" s="161" t="e">
        <f t="shared" si="650"/>
        <v>#DIV/0!</v>
      </c>
      <c r="AP986" s="161" t="e">
        <f t="shared" si="651"/>
        <v>#DIV/0!</v>
      </c>
      <c r="AQ986" s="161" t="e">
        <f t="shared" si="652"/>
        <v>#DIV/0!</v>
      </c>
      <c r="AR986" s="161" t="e">
        <f t="shared" si="653"/>
        <v>#DIV/0!</v>
      </c>
      <c r="AS986" s="161" t="e">
        <f t="shared" si="654"/>
        <v>#DIV/0!</v>
      </c>
      <c r="AT986" s="107">
        <f t="shared" si="655"/>
        <v>0</v>
      </c>
      <c r="AU986" s="161" t="e">
        <f t="shared" si="656"/>
        <v>#DIV/0!</v>
      </c>
      <c r="AV986" s="161" t="e">
        <f t="shared" si="657"/>
        <v>#DIV/0!</v>
      </c>
      <c r="AW986" s="161" t="e">
        <f t="shared" si="658"/>
        <v>#DIV/0!</v>
      </c>
      <c r="AX986" s="161" t="e">
        <f t="shared" si="659"/>
        <v>#DIV/0!</v>
      </c>
      <c r="AY986" s="161" t="e">
        <f t="shared" si="660"/>
        <v>#DIV/0!</v>
      </c>
      <c r="AZ986" s="107">
        <f t="shared" si="661"/>
        <v>0</v>
      </c>
      <c r="BA986" s="161" t="e">
        <f t="shared" si="662"/>
        <v>#DIV/0!</v>
      </c>
      <c r="BB986" s="161" t="e">
        <f t="shared" si="663"/>
        <v>#DIV/0!</v>
      </c>
      <c r="BC986" s="161" t="e">
        <f t="shared" si="664"/>
        <v>#DIV/0!</v>
      </c>
      <c r="BD986" s="161" t="e">
        <f t="shared" si="665"/>
        <v>#DIV/0!</v>
      </c>
      <c r="BE986" s="161" t="e">
        <f t="shared" si="666"/>
        <v>#DIV/0!</v>
      </c>
      <c r="BF986" s="107">
        <f t="shared" si="667"/>
        <v>0</v>
      </c>
      <c r="BG986" s="161" t="e">
        <f t="shared" si="668"/>
        <v>#DIV/0!</v>
      </c>
      <c r="BH986" s="161" t="e">
        <f t="shared" si="669"/>
        <v>#DIV/0!</v>
      </c>
      <c r="BI986" s="161" t="e">
        <f t="shared" si="670"/>
        <v>#DIV/0!</v>
      </c>
      <c r="BJ986" s="161" t="e">
        <f t="shared" si="671"/>
        <v>#DIV/0!</v>
      </c>
      <c r="BK986" s="161" t="e">
        <f t="shared" si="672"/>
        <v>#DIV/0!</v>
      </c>
      <c r="BL986" s="107">
        <f t="shared" si="673"/>
        <v>0</v>
      </c>
      <c r="BM986" s="161" t="e">
        <f t="shared" si="674"/>
        <v>#DIV/0!</v>
      </c>
      <c r="BN986" s="161" t="e">
        <f t="shared" si="675"/>
        <v>#DIV/0!</v>
      </c>
      <c r="BO986" s="161" t="e">
        <f t="shared" si="676"/>
        <v>#DIV/0!</v>
      </c>
      <c r="BP986" s="161" t="e">
        <f t="shared" si="677"/>
        <v>#DIV/0!</v>
      </c>
      <c r="BQ986" s="161" t="e">
        <f t="shared" si="678"/>
        <v>#DIV/0!</v>
      </c>
      <c r="BR986" s="107">
        <f t="shared" si="679"/>
        <v>0</v>
      </c>
      <c r="BS986" s="161" t="e">
        <f t="shared" si="680"/>
        <v>#DIV/0!</v>
      </c>
      <c r="BT986" s="161" t="e">
        <f t="shared" si="681"/>
        <v>#DIV/0!</v>
      </c>
      <c r="BU986" s="161" t="e">
        <f t="shared" si="682"/>
        <v>#DIV/0!</v>
      </c>
      <c r="BV986" s="161" t="e">
        <f t="shared" si="683"/>
        <v>#DIV/0!</v>
      </c>
      <c r="BW986" s="161" t="e">
        <f t="shared" si="684"/>
        <v>#DIV/0!</v>
      </c>
      <c r="BX986" s="107">
        <f t="shared" si="685"/>
        <v>0</v>
      </c>
      <c r="BZ986" s="40" t="e">
        <f>VLOOKUP(I986,Lists!$D$2:$D$19,1,FALSE)</f>
        <v>#N/A</v>
      </c>
      <c r="CA986" s="40" t="e">
        <f>VLOOKUP($I986,Blends!$B$2:$B$115,1,FALSE)</f>
        <v>#N/A</v>
      </c>
      <c r="CC986" s="218">
        <f>ROUND(IF($I986="Other HFC Blend",(Z986*$L986*SUMIF(Lists!$E$2:$E$133,'Quarterly Information'!$K986,Exchange_Value)+Z986*$N986*SUMIF(Lists!$E$2:$E$133,'Quarterly Information'!$M986,Exchange_Value)+Z986*$P986*SUMIF(Lists!$E$2:$E$133,'Quarterly Information'!$O986,Exchange_Value)+Z986*$R986*SUMIF(Lists!$E$2:$E$133,'Quarterly Information'!$Q986,Exchange_Value)+Z986*$T986*SUMIF(Lists!$E$2:$E$133,'Quarterly Information'!$S986,Exchange_Value))/1000,Z986*SUMIF(Lists!$E$2:$E$133,$I986,Exchange_Value)/1000),1)</f>
        <v>0</v>
      </c>
      <c r="CD986" s="218">
        <f>ROUND(IF($I986="Other HFC Blend",(AA986*$L986*SUMIF(Lists!$E$2:$E$133,'Quarterly Information'!$K986,Exchange_Value)+AA986*$N986*SUMIF(Lists!$E$2:$E$133,'Quarterly Information'!$M986,Exchange_Value)+AA986*$P986*SUMIF(Lists!$E$2:$E$133,'Quarterly Information'!$O986,Exchange_Value)+AA986*$R986*SUMIF(Lists!$E$2:$E$133,'Quarterly Information'!$Q986,Exchange_Value)+AA986*$T986*SUMIF(Lists!$E$2:$E$133,'Quarterly Information'!$S986,Exchange_Value))/1000,AA986*SUMIF(Lists!$E$2:$E$133,$I986,Exchange_Value)/1000),1)</f>
        <v>0</v>
      </c>
      <c r="CE986" s="218">
        <f>ROUND(IF($I986="Other HFC Blend",(AB986*$L986*SUMIF(Lists!$E$2:$E$133,'Quarterly Information'!$K986,Exchange_Value)+AB986*$N986*SUMIF(Lists!$E$2:$E$133,'Quarterly Information'!$M986,Exchange_Value)+AB986*$P986*SUMIF(Lists!$E$2:$E$133,'Quarterly Information'!$O986,Exchange_Value)+AB986*$R986*SUMIF(Lists!$E$2:$E$133,'Quarterly Information'!$Q986,Exchange_Value)+AB986*$T986*SUMIF(Lists!$E$2:$E$133,'Quarterly Information'!$S986,Exchange_Value))/1000,AB986*SUMIF(Lists!$E$2:$E$133,$I986,Exchange_Value)/1000),1)</f>
        <v>0</v>
      </c>
      <c r="CF986" s="218">
        <f>ROUND(IF($I986="Other HFC Blend",(AC986*$L986*SUMIF(Lists!$E$2:$E$133,'Quarterly Information'!$K986,Exchange_Value)+AC986*$N986*SUMIF(Lists!$E$2:$E$133,'Quarterly Information'!$M986,Exchange_Value)+AC986*$P986*SUMIF(Lists!$E$2:$E$133,'Quarterly Information'!$O986,Exchange_Value)+AC986*$R986*SUMIF(Lists!$E$2:$E$133,'Quarterly Information'!$Q986,Exchange_Value)+AC986*$T986*SUMIF(Lists!$E$2:$E$133,'Quarterly Information'!$S986,Exchange_Value))/1000,AC986*SUMIF(Lists!$E$2:$E$133,$I986,Exchange_Value)/1000),1)</f>
        <v>0</v>
      </c>
      <c r="CG986" s="218">
        <f>ROUND(IF($I986="Other HFC Blend",(AD986*$L986*SUMIF(Lists!$E$2:$E$133,'Quarterly Information'!$K986,Exchange_Value)+AD986*$N986*SUMIF(Lists!$E$2:$E$133,'Quarterly Information'!$M986,Exchange_Value)+AD986*$P986*SUMIF(Lists!$E$2:$E$133,'Quarterly Information'!$O986,Exchange_Value)+AD986*$R986*SUMIF(Lists!$E$2:$E$133,'Quarterly Information'!$Q986,Exchange_Value)+AD986*$T986*SUMIF(Lists!$E$2:$E$133,'Quarterly Information'!$S986,Exchange_Value))/1000,AD986*SUMIF(Lists!$E$2:$E$133,$I986,Exchange_Value)/1000),1)</f>
        <v>0</v>
      </c>
      <c r="CH986" s="218">
        <f>ROUND(IF($I986="Other HFC Blend",(AE986*$L986*SUMIF(Lists!$E$2:$E$133,'Quarterly Information'!$K986,Exchange_Value)+AE986*$N986*SUMIF(Lists!$E$2:$E$133,'Quarterly Information'!$M986,Exchange_Value)+AE986*$P986*SUMIF(Lists!$E$2:$E$133,'Quarterly Information'!$O986,Exchange_Value)+AE986*$R986*SUMIF(Lists!$E$2:$E$133,'Quarterly Information'!$Q986,Exchange_Value)+AE986*$T986*SUMIF(Lists!$E$2:$E$133,'Quarterly Information'!$S986,Exchange_Value))/1000,AE986*SUMIF(Lists!$E$2:$E$133,$I986,Exchange_Value)/1000),1)</f>
        <v>0</v>
      </c>
      <c r="CI986" s="218">
        <f>ROUND(IF($I986="Other HFC Blend",(AF986*$L986*SUMIF(Lists!$E$2:$E$133,'Quarterly Information'!$K986,Exchange_Value)+AF986*$N986*SUMIF(Lists!$E$2:$E$133,'Quarterly Information'!$M986,Exchange_Value)+AF986*$P986*SUMIF(Lists!$E$2:$E$133,'Quarterly Information'!$O986,Exchange_Value)+AF986*$R986*SUMIF(Lists!$E$2:$E$133,'Quarterly Information'!$Q986,Exchange_Value)+AF986*$T986*SUMIF(Lists!$E$2:$E$133,'Quarterly Information'!$S986,Exchange_Value))/1000,AF986*SUMIF(Lists!$E$2:$E$133,$I986,Exchange_Value)/1000),1)</f>
        <v>0</v>
      </c>
    </row>
    <row r="987" spans="1:87" ht="14" x14ac:dyDescent="0.25">
      <c r="A987" s="39">
        <v>945</v>
      </c>
      <c r="B987" s="90" t="str">
        <f t="shared" si="643"/>
        <v/>
      </c>
      <c r="C987" s="159"/>
      <c r="D987" s="91"/>
      <c r="E987" s="174"/>
      <c r="F987" s="92"/>
      <c r="G987" s="93"/>
      <c r="H987" s="94"/>
      <c r="I987" s="92"/>
      <c r="J987" s="200"/>
      <c r="K987" s="210"/>
      <c r="L987" s="95"/>
      <c r="M987" s="92"/>
      <c r="N987" s="95"/>
      <c r="O987" s="92"/>
      <c r="P987" s="95"/>
      <c r="Q987" s="128"/>
      <c r="R987" s="95"/>
      <c r="S987" s="128"/>
      <c r="T987" s="211"/>
      <c r="U987" s="203"/>
      <c r="V987" s="92"/>
      <c r="W987" s="96"/>
      <c r="X987" s="92"/>
      <c r="Y987" s="220"/>
      <c r="Z987" s="226"/>
      <c r="AA987" s="165"/>
      <c r="AB987" s="165"/>
      <c r="AC987" s="165"/>
      <c r="AD987" s="165"/>
      <c r="AE987" s="165"/>
      <c r="AF987" s="168"/>
      <c r="AG987"/>
      <c r="AH987" s="107">
        <f t="shared" si="645"/>
        <v>0</v>
      </c>
      <c r="AI987" s="107">
        <f t="shared" si="646"/>
        <v>0</v>
      </c>
      <c r="AJ987" s="107">
        <f t="shared" si="647"/>
        <v>0</v>
      </c>
      <c r="AK987" s="107">
        <f t="shared" si="648"/>
        <v>0</v>
      </c>
      <c r="AL987" s="107">
        <f t="shared" si="649"/>
        <v>0</v>
      </c>
      <c r="AM987" s="107">
        <f t="shared" si="644"/>
        <v>0</v>
      </c>
      <c r="AO987" s="161" t="e">
        <f t="shared" si="650"/>
        <v>#DIV/0!</v>
      </c>
      <c r="AP987" s="161" t="e">
        <f t="shared" si="651"/>
        <v>#DIV/0!</v>
      </c>
      <c r="AQ987" s="161" t="e">
        <f t="shared" si="652"/>
        <v>#DIV/0!</v>
      </c>
      <c r="AR987" s="161" t="e">
        <f t="shared" si="653"/>
        <v>#DIV/0!</v>
      </c>
      <c r="AS987" s="161" t="e">
        <f t="shared" si="654"/>
        <v>#DIV/0!</v>
      </c>
      <c r="AT987" s="107">
        <f t="shared" si="655"/>
        <v>0</v>
      </c>
      <c r="AU987" s="161" t="e">
        <f t="shared" si="656"/>
        <v>#DIV/0!</v>
      </c>
      <c r="AV987" s="161" t="e">
        <f t="shared" si="657"/>
        <v>#DIV/0!</v>
      </c>
      <c r="AW987" s="161" t="e">
        <f t="shared" si="658"/>
        <v>#DIV/0!</v>
      </c>
      <c r="AX987" s="161" t="e">
        <f t="shared" si="659"/>
        <v>#DIV/0!</v>
      </c>
      <c r="AY987" s="161" t="e">
        <f t="shared" si="660"/>
        <v>#DIV/0!</v>
      </c>
      <c r="AZ987" s="107">
        <f t="shared" si="661"/>
        <v>0</v>
      </c>
      <c r="BA987" s="161" t="e">
        <f t="shared" si="662"/>
        <v>#DIV/0!</v>
      </c>
      <c r="BB987" s="161" t="e">
        <f t="shared" si="663"/>
        <v>#DIV/0!</v>
      </c>
      <c r="BC987" s="161" t="e">
        <f t="shared" si="664"/>
        <v>#DIV/0!</v>
      </c>
      <c r="BD987" s="161" t="e">
        <f t="shared" si="665"/>
        <v>#DIV/0!</v>
      </c>
      <c r="BE987" s="161" t="e">
        <f t="shared" si="666"/>
        <v>#DIV/0!</v>
      </c>
      <c r="BF987" s="107">
        <f t="shared" si="667"/>
        <v>0</v>
      </c>
      <c r="BG987" s="161" t="e">
        <f t="shared" si="668"/>
        <v>#DIV/0!</v>
      </c>
      <c r="BH987" s="161" t="e">
        <f t="shared" si="669"/>
        <v>#DIV/0!</v>
      </c>
      <c r="BI987" s="161" t="e">
        <f t="shared" si="670"/>
        <v>#DIV/0!</v>
      </c>
      <c r="BJ987" s="161" t="e">
        <f t="shared" si="671"/>
        <v>#DIV/0!</v>
      </c>
      <c r="BK987" s="161" t="e">
        <f t="shared" si="672"/>
        <v>#DIV/0!</v>
      </c>
      <c r="BL987" s="107">
        <f t="shared" si="673"/>
        <v>0</v>
      </c>
      <c r="BM987" s="161" t="e">
        <f t="shared" si="674"/>
        <v>#DIV/0!</v>
      </c>
      <c r="BN987" s="161" t="e">
        <f t="shared" si="675"/>
        <v>#DIV/0!</v>
      </c>
      <c r="BO987" s="161" t="e">
        <f t="shared" si="676"/>
        <v>#DIV/0!</v>
      </c>
      <c r="BP987" s="161" t="e">
        <f t="shared" si="677"/>
        <v>#DIV/0!</v>
      </c>
      <c r="BQ987" s="161" t="e">
        <f t="shared" si="678"/>
        <v>#DIV/0!</v>
      </c>
      <c r="BR987" s="107">
        <f t="shared" si="679"/>
        <v>0</v>
      </c>
      <c r="BS987" s="161" t="e">
        <f t="shared" si="680"/>
        <v>#DIV/0!</v>
      </c>
      <c r="BT987" s="161" t="e">
        <f t="shared" si="681"/>
        <v>#DIV/0!</v>
      </c>
      <c r="BU987" s="161" t="e">
        <f t="shared" si="682"/>
        <v>#DIV/0!</v>
      </c>
      <c r="BV987" s="161" t="e">
        <f t="shared" si="683"/>
        <v>#DIV/0!</v>
      </c>
      <c r="BW987" s="161" t="e">
        <f t="shared" si="684"/>
        <v>#DIV/0!</v>
      </c>
      <c r="BX987" s="107">
        <f t="shared" si="685"/>
        <v>0</v>
      </c>
      <c r="BZ987" s="40" t="e">
        <f>VLOOKUP(I987,Lists!$D$2:$D$19,1,FALSE)</f>
        <v>#N/A</v>
      </c>
      <c r="CA987" s="40" t="e">
        <f>VLOOKUP($I987,Blends!$B$2:$B$115,1,FALSE)</f>
        <v>#N/A</v>
      </c>
      <c r="CC987" s="218">
        <f>ROUND(IF($I987="Other HFC Blend",(Z987*$L987*SUMIF(Lists!$E$2:$E$133,'Quarterly Information'!$K987,Exchange_Value)+Z987*$N987*SUMIF(Lists!$E$2:$E$133,'Quarterly Information'!$M987,Exchange_Value)+Z987*$P987*SUMIF(Lists!$E$2:$E$133,'Quarterly Information'!$O987,Exchange_Value)+Z987*$R987*SUMIF(Lists!$E$2:$E$133,'Quarterly Information'!$Q987,Exchange_Value)+Z987*$T987*SUMIF(Lists!$E$2:$E$133,'Quarterly Information'!$S987,Exchange_Value))/1000,Z987*SUMIF(Lists!$E$2:$E$133,$I987,Exchange_Value)/1000),1)</f>
        <v>0</v>
      </c>
      <c r="CD987" s="218">
        <f>ROUND(IF($I987="Other HFC Blend",(AA987*$L987*SUMIF(Lists!$E$2:$E$133,'Quarterly Information'!$K987,Exchange_Value)+AA987*$N987*SUMIF(Lists!$E$2:$E$133,'Quarterly Information'!$M987,Exchange_Value)+AA987*$P987*SUMIF(Lists!$E$2:$E$133,'Quarterly Information'!$O987,Exchange_Value)+AA987*$R987*SUMIF(Lists!$E$2:$E$133,'Quarterly Information'!$Q987,Exchange_Value)+AA987*$T987*SUMIF(Lists!$E$2:$E$133,'Quarterly Information'!$S987,Exchange_Value))/1000,AA987*SUMIF(Lists!$E$2:$E$133,$I987,Exchange_Value)/1000),1)</f>
        <v>0</v>
      </c>
      <c r="CE987" s="218">
        <f>ROUND(IF($I987="Other HFC Blend",(AB987*$L987*SUMIF(Lists!$E$2:$E$133,'Quarterly Information'!$K987,Exchange_Value)+AB987*$N987*SUMIF(Lists!$E$2:$E$133,'Quarterly Information'!$M987,Exchange_Value)+AB987*$P987*SUMIF(Lists!$E$2:$E$133,'Quarterly Information'!$O987,Exchange_Value)+AB987*$R987*SUMIF(Lists!$E$2:$E$133,'Quarterly Information'!$Q987,Exchange_Value)+AB987*$T987*SUMIF(Lists!$E$2:$E$133,'Quarterly Information'!$S987,Exchange_Value))/1000,AB987*SUMIF(Lists!$E$2:$E$133,$I987,Exchange_Value)/1000),1)</f>
        <v>0</v>
      </c>
      <c r="CF987" s="218">
        <f>ROUND(IF($I987="Other HFC Blend",(AC987*$L987*SUMIF(Lists!$E$2:$E$133,'Quarterly Information'!$K987,Exchange_Value)+AC987*$N987*SUMIF(Lists!$E$2:$E$133,'Quarterly Information'!$M987,Exchange_Value)+AC987*$P987*SUMIF(Lists!$E$2:$E$133,'Quarterly Information'!$O987,Exchange_Value)+AC987*$R987*SUMIF(Lists!$E$2:$E$133,'Quarterly Information'!$Q987,Exchange_Value)+AC987*$T987*SUMIF(Lists!$E$2:$E$133,'Quarterly Information'!$S987,Exchange_Value))/1000,AC987*SUMIF(Lists!$E$2:$E$133,$I987,Exchange_Value)/1000),1)</f>
        <v>0</v>
      </c>
      <c r="CG987" s="218">
        <f>ROUND(IF($I987="Other HFC Blend",(AD987*$L987*SUMIF(Lists!$E$2:$E$133,'Quarterly Information'!$K987,Exchange_Value)+AD987*$N987*SUMIF(Lists!$E$2:$E$133,'Quarterly Information'!$M987,Exchange_Value)+AD987*$P987*SUMIF(Lists!$E$2:$E$133,'Quarterly Information'!$O987,Exchange_Value)+AD987*$R987*SUMIF(Lists!$E$2:$E$133,'Quarterly Information'!$Q987,Exchange_Value)+AD987*$T987*SUMIF(Lists!$E$2:$E$133,'Quarterly Information'!$S987,Exchange_Value))/1000,AD987*SUMIF(Lists!$E$2:$E$133,$I987,Exchange_Value)/1000),1)</f>
        <v>0</v>
      </c>
      <c r="CH987" s="218">
        <f>ROUND(IF($I987="Other HFC Blend",(AE987*$L987*SUMIF(Lists!$E$2:$E$133,'Quarterly Information'!$K987,Exchange_Value)+AE987*$N987*SUMIF(Lists!$E$2:$E$133,'Quarterly Information'!$M987,Exchange_Value)+AE987*$P987*SUMIF(Lists!$E$2:$E$133,'Quarterly Information'!$O987,Exchange_Value)+AE987*$R987*SUMIF(Lists!$E$2:$E$133,'Quarterly Information'!$Q987,Exchange_Value)+AE987*$T987*SUMIF(Lists!$E$2:$E$133,'Quarterly Information'!$S987,Exchange_Value))/1000,AE987*SUMIF(Lists!$E$2:$E$133,$I987,Exchange_Value)/1000),1)</f>
        <v>0</v>
      </c>
      <c r="CI987" s="218">
        <f>ROUND(IF($I987="Other HFC Blend",(AF987*$L987*SUMIF(Lists!$E$2:$E$133,'Quarterly Information'!$K987,Exchange_Value)+AF987*$N987*SUMIF(Lists!$E$2:$E$133,'Quarterly Information'!$M987,Exchange_Value)+AF987*$P987*SUMIF(Lists!$E$2:$E$133,'Quarterly Information'!$O987,Exchange_Value)+AF987*$R987*SUMIF(Lists!$E$2:$E$133,'Quarterly Information'!$Q987,Exchange_Value)+AF987*$T987*SUMIF(Lists!$E$2:$E$133,'Quarterly Information'!$S987,Exchange_Value))/1000,AF987*SUMIF(Lists!$E$2:$E$133,$I987,Exchange_Value)/1000),1)</f>
        <v>0</v>
      </c>
    </row>
    <row r="988" spans="1:87" ht="14" x14ac:dyDescent="0.25">
      <c r="A988" s="39">
        <v>946</v>
      </c>
      <c r="B988" s="90" t="str">
        <f t="shared" si="643"/>
        <v/>
      </c>
      <c r="C988" s="159"/>
      <c r="D988" s="91"/>
      <c r="E988" s="174"/>
      <c r="F988" s="92"/>
      <c r="G988" s="93"/>
      <c r="H988" s="94"/>
      <c r="I988" s="92"/>
      <c r="J988" s="200"/>
      <c r="K988" s="210"/>
      <c r="L988" s="95"/>
      <c r="M988" s="92"/>
      <c r="N988" s="95"/>
      <c r="O988" s="92"/>
      <c r="P988" s="95"/>
      <c r="Q988" s="128"/>
      <c r="R988" s="95"/>
      <c r="S988" s="128"/>
      <c r="T988" s="211"/>
      <c r="U988" s="203"/>
      <c r="V988" s="92"/>
      <c r="W988" s="96"/>
      <c r="X988" s="92"/>
      <c r="Y988" s="220"/>
      <c r="Z988" s="226"/>
      <c r="AA988" s="165"/>
      <c r="AB988" s="165"/>
      <c r="AC988" s="165"/>
      <c r="AD988" s="165"/>
      <c r="AE988" s="165"/>
      <c r="AF988" s="168"/>
      <c r="AG988"/>
      <c r="AH988" s="107">
        <f t="shared" si="645"/>
        <v>0</v>
      </c>
      <c r="AI988" s="107">
        <f t="shared" si="646"/>
        <v>0</v>
      </c>
      <c r="AJ988" s="107">
        <f t="shared" si="647"/>
        <v>0</v>
      </c>
      <c r="AK988" s="107">
        <f t="shared" si="648"/>
        <v>0</v>
      </c>
      <c r="AL988" s="107">
        <f t="shared" si="649"/>
        <v>0</v>
      </c>
      <c r="AM988" s="107">
        <f t="shared" si="644"/>
        <v>0</v>
      </c>
      <c r="AO988" s="161" t="e">
        <f t="shared" si="650"/>
        <v>#DIV/0!</v>
      </c>
      <c r="AP988" s="161" t="e">
        <f t="shared" si="651"/>
        <v>#DIV/0!</v>
      </c>
      <c r="AQ988" s="161" t="e">
        <f t="shared" si="652"/>
        <v>#DIV/0!</v>
      </c>
      <c r="AR988" s="161" t="e">
        <f t="shared" si="653"/>
        <v>#DIV/0!</v>
      </c>
      <c r="AS988" s="161" t="e">
        <f t="shared" si="654"/>
        <v>#DIV/0!</v>
      </c>
      <c r="AT988" s="107">
        <f t="shared" si="655"/>
        <v>0</v>
      </c>
      <c r="AU988" s="161" t="e">
        <f t="shared" si="656"/>
        <v>#DIV/0!</v>
      </c>
      <c r="AV988" s="161" t="e">
        <f t="shared" si="657"/>
        <v>#DIV/0!</v>
      </c>
      <c r="AW988" s="161" t="e">
        <f t="shared" si="658"/>
        <v>#DIV/0!</v>
      </c>
      <c r="AX988" s="161" t="e">
        <f t="shared" si="659"/>
        <v>#DIV/0!</v>
      </c>
      <c r="AY988" s="161" t="e">
        <f t="shared" si="660"/>
        <v>#DIV/0!</v>
      </c>
      <c r="AZ988" s="107">
        <f t="shared" si="661"/>
        <v>0</v>
      </c>
      <c r="BA988" s="161" t="e">
        <f t="shared" si="662"/>
        <v>#DIV/0!</v>
      </c>
      <c r="BB988" s="161" t="e">
        <f t="shared" si="663"/>
        <v>#DIV/0!</v>
      </c>
      <c r="BC988" s="161" t="e">
        <f t="shared" si="664"/>
        <v>#DIV/0!</v>
      </c>
      <c r="BD988" s="161" t="e">
        <f t="shared" si="665"/>
        <v>#DIV/0!</v>
      </c>
      <c r="BE988" s="161" t="e">
        <f t="shared" si="666"/>
        <v>#DIV/0!</v>
      </c>
      <c r="BF988" s="107">
        <f t="shared" si="667"/>
        <v>0</v>
      </c>
      <c r="BG988" s="161" t="e">
        <f t="shared" si="668"/>
        <v>#DIV/0!</v>
      </c>
      <c r="BH988" s="161" t="e">
        <f t="shared" si="669"/>
        <v>#DIV/0!</v>
      </c>
      <c r="BI988" s="161" t="e">
        <f t="shared" si="670"/>
        <v>#DIV/0!</v>
      </c>
      <c r="BJ988" s="161" t="e">
        <f t="shared" si="671"/>
        <v>#DIV/0!</v>
      </c>
      <c r="BK988" s="161" t="e">
        <f t="shared" si="672"/>
        <v>#DIV/0!</v>
      </c>
      <c r="BL988" s="107">
        <f t="shared" si="673"/>
        <v>0</v>
      </c>
      <c r="BM988" s="161" t="e">
        <f t="shared" si="674"/>
        <v>#DIV/0!</v>
      </c>
      <c r="BN988" s="161" t="e">
        <f t="shared" si="675"/>
        <v>#DIV/0!</v>
      </c>
      <c r="BO988" s="161" t="e">
        <f t="shared" si="676"/>
        <v>#DIV/0!</v>
      </c>
      <c r="BP988" s="161" t="e">
        <f t="shared" si="677"/>
        <v>#DIV/0!</v>
      </c>
      <c r="BQ988" s="161" t="e">
        <f t="shared" si="678"/>
        <v>#DIV/0!</v>
      </c>
      <c r="BR988" s="107">
        <f t="shared" si="679"/>
        <v>0</v>
      </c>
      <c r="BS988" s="161" t="e">
        <f t="shared" si="680"/>
        <v>#DIV/0!</v>
      </c>
      <c r="BT988" s="161" t="e">
        <f t="shared" si="681"/>
        <v>#DIV/0!</v>
      </c>
      <c r="BU988" s="161" t="e">
        <f t="shared" si="682"/>
        <v>#DIV/0!</v>
      </c>
      <c r="BV988" s="161" t="e">
        <f t="shared" si="683"/>
        <v>#DIV/0!</v>
      </c>
      <c r="BW988" s="161" t="e">
        <f t="shared" si="684"/>
        <v>#DIV/0!</v>
      </c>
      <c r="BX988" s="107">
        <f t="shared" si="685"/>
        <v>0</v>
      </c>
      <c r="BZ988" s="40" t="e">
        <f>VLOOKUP(I988,Lists!$D$2:$D$19,1,FALSE)</f>
        <v>#N/A</v>
      </c>
      <c r="CA988" s="40" t="e">
        <f>VLOOKUP($I988,Blends!$B$2:$B$115,1,FALSE)</f>
        <v>#N/A</v>
      </c>
      <c r="CC988" s="218">
        <f>ROUND(IF($I988="Other HFC Blend",(Z988*$L988*SUMIF(Lists!$E$2:$E$133,'Quarterly Information'!$K988,Exchange_Value)+Z988*$N988*SUMIF(Lists!$E$2:$E$133,'Quarterly Information'!$M988,Exchange_Value)+Z988*$P988*SUMIF(Lists!$E$2:$E$133,'Quarterly Information'!$O988,Exchange_Value)+Z988*$R988*SUMIF(Lists!$E$2:$E$133,'Quarterly Information'!$Q988,Exchange_Value)+Z988*$T988*SUMIF(Lists!$E$2:$E$133,'Quarterly Information'!$S988,Exchange_Value))/1000,Z988*SUMIF(Lists!$E$2:$E$133,$I988,Exchange_Value)/1000),1)</f>
        <v>0</v>
      </c>
      <c r="CD988" s="218">
        <f>ROUND(IF($I988="Other HFC Blend",(AA988*$L988*SUMIF(Lists!$E$2:$E$133,'Quarterly Information'!$K988,Exchange_Value)+AA988*$N988*SUMIF(Lists!$E$2:$E$133,'Quarterly Information'!$M988,Exchange_Value)+AA988*$P988*SUMIF(Lists!$E$2:$E$133,'Quarterly Information'!$O988,Exchange_Value)+AA988*$R988*SUMIF(Lists!$E$2:$E$133,'Quarterly Information'!$Q988,Exchange_Value)+AA988*$T988*SUMIF(Lists!$E$2:$E$133,'Quarterly Information'!$S988,Exchange_Value))/1000,AA988*SUMIF(Lists!$E$2:$E$133,$I988,Exchange_Value)/1000),1)</f>
        <v>0</v>
      </c>
      <c r="CE988" s="218">
        <f>ROUND(IF($I988="Other HFC Blend",(AB988*$L988*SUMIF(Lists!$E$2:$E$133,'Quarterly Information'!$K988,Exchange_Value)+AB988*$N988*SUMIF(Lists!$E$2:$E$133,'Quarterly Information'!$M988,Exchange_Value)+AB988*$P988*SUMIF(Lists!$E$2:$E$133,'Quarterly Information'!$O988,Exchange_Value)+AB988*$R988*SUMIF(Lists!$E$2:$E$133,'Quarterly Information'!$Q988,Exchange_Value)+AB988*$T988*SUMIF(Lists!$E$2:$E$133,'Quarterly Information'!$S988,Exchange_Value))/1000,AB988*SUMIF(Lists!$E$2:$E$133,$I988,Exchange_Value)/1000),1)</f>
        <v>0</v>
      </c>
      <c r="CF988" s="218">
        <f>ROUND(IF($I988="Other HFC Blend",(AC988*$L988*SUMIF(Lists!$E$2:$E$133,'Quarterly Information'!$K988,Exchange_Value)+AC988*$N988*SUMIF(Lists!$E$2:$E$133,'Quarterly Information'!$M988,Exchange_Value)+AC988*$P988*SUMIF(Lists!$E$2:$E$133,'Quarterly Information'!$O988,Exchange_Value)+AC988*$R988*SUMIF(Lists!$E$2:$E$133,'Quarterly Information'!$Q988,Exchange_Value)+AC988*$T988*SUMIF(Lists!$E$2:$E$133,'Quarterly Information'!$S988,Exchange_Value))/1000,AC988*SUMIF(Lists!$E$2:$E$133,$I988,Exchange_Value)/1000),1)</f>
        <v>0</v>
      </c>
      <c r="CG988" s="218">
        <f>ROUND(IF($I988="Other HFC Blend",(AD988*$L988*SUMIF(Lists!$E$2:$E$133,'Quarterly Information'!$K988,Exchange_Value)+AD988*$N988*SUMIF(Lists!$E$2:$E$133,'Quarterly Information'!$M988,Exchange_Value)+AD988*$P988*SUMIF(Lists!$E$2:$E$133,'Quarterly Information'!$O988,Exchange_Value)+AD988*$R988*SUMIF(Lists!$E$2:$E$133,'Quarterly Information'!$Q988,Exchange_Value)+AD988*$T988*SUMIF(Lists!$E$2:$E$133,'Quarterly Information'!$S988,Exchange_Value))/1000,AD988*SUMIF(Lists!$E$2:$E$133,$I988,Exchange_Value)/1000),1)</f>
        <v>0</v>
      </c>
      <c r="CH988" s="218">
        <f>ROUND(IF($I988="Other HFC Blend",(AE988*$L988*SUMIF(Lists!$E$2:$E$133,'Quarterly Information'!$K988,Exchange_Value)+AE988*$N988*SUMIF(Lists!$E$2:$E$133,'Quarterly Information'!$M988,Exchange_Value)+AE988*$P988*SUMIF(Lists!$E$2:$E$133,'Quarterly Information'!$O988,Exchange_Value)+AE988*$R988*SUMIF(Lists!$E$2:$E$133,'Quarterly Information'!$Q988,Exchange_Value)+AE988*$T988*SUMIF(Lists!$E$2:$E$133,'Quarterly Information'!$S988,Exchange_Value))/1000,AE988*SUMIF(Lists!$E$2:$E$133,$I988,Exchange_Value)/1000),1)</f>
        <v>0</v>
      </c>
      <c r="CI988" s="218">
        <f>ROUND(IF($I988="Other HFC Blend",(AF988*$L988*SUMIF(Lists!$E$2:$E$133,'Quarterly Information'!$K988,Exchange_Value)+AF988*$N988*SUMIF(Lists!$E$2:$E$133,'Quarterly Information'!$M988,Exchange_Value)+AF988*$P988*SUMIF(Lists!$E$2:$E$133,'Quarterly Information'!$O988,Exchange_Value)+AF988*$R988*SUMIF(Lists!$E$2:$E$133,'Quarterly Information'!$Q988,Exchange_Value)+AF988*$T988*SUMIF(Lists!$E$2:$E$133,'Quarterly Information'!$S988,Exchange_Value))/1000,AF988*SUMIF(Lists!$E$2:$E$133,$I988,Exchange_Value)/1000),1)</f>
        <v>0</v>
      </c>
    </row>
    <row r="989" spans="1:87" ht="14" x14ac:dyDescent="0.25">
      <c r="A989" s="39">
        <v>947</v>
      </c>
      <c r="B989" s="90" t="str">
        <f t="shared" si="643"/>
        <v/>
      </c>
      <c r="C989" s="159"/>
      <c r="D989" s="91"/>
      <c r="E989" s="174"/>
      <c r="F989" s="92"/>
      <c r="G989" s="93"/>
      <c r="H989" s="94"/>
      <c r="I989" s="92"/>
      <c r="J989" s="200"/>
      <c r="K989" s="210"/>
      <c r="L989" s="95"/>
      <c r="M989" s="92"/>
      <c r="N989" s="95"/>
      <c r="O989" s="92"/>
      <c r="P989" s="95"/>
      <c r="Q989" s="128"/>
      <c r="R989" s="95"/>
      <c r="S989" s="128"/>
      <c r="T989" s="211"/>
      <c r="U989" s="203"/>
      <c r="V989" s="92"/>
      <c r="W989" s="96"/>
      <c r="X989" s="92"/>
      <c r="Y989" s="220"/>
      <c r="Z989" s="226"/>
      <c r="AA989" s="165"/>
      <c r="AB989" s="165"/>
      <c r="AC989" s="165"/>
      <c r="AD989" s="165"/>
      <c r="AE989" s="165"/>
      <c r="AF989" s="168"/>
      <c r="AG989"/>
      <c r="AH989" s="107">
        <f t="shared" si="645"/>
        <v>0</v>
      </c>
      <c r="AI989" s="107">
        <f t="shared" si="646"/>
        <v>0</v>
      </c>
      <c r="AJ989" s="107">
        <f t="shared" si="647"/>
        <v>0</v>
      </c>
      <c r="AK989" s="107">
        <f t="shared" si="648"/>
        <v>0</v>
      </c>
      <c r="AL989" s="107">
        <f t="shared" si="649"/>
        <v>0</v>
      </c>
      <c r="AM989" s="107">
        <f t="shared" si="644"/>
        <v>0</v>
      </c>
      <c r="AO989" s="161" t="e">
        <f t="shared" si="650"/>
        <v>#DIV/0!</v>
      </c>
      <c r="AP989" s="161" t="e">
        <f t="shared" si="651"/>
        <v>#DIV/0!</v>
      </c>
      <c r="AQ989" s="161" t="e">
        <f t="shared" si="652"/>
        <v>#DIV/0!</v>
      </c>
      <c r="AR989" s="161" t="e">
        <f t="shared" si="653"/>
        <v>#DIV/0!</v>
      </c>
      <c r="AS989" s="161" t="e">
        <f t="shared" si="654"/>
        <v>#DIV/0!</v>
      </c>
      <c r="AT989" s="107">
        <f t="shared" si="655"/>
        <v>0</v>
      </c>
      <c r="AU989" s="161" t="e">
        <f t="shared" si="656"/>
        <v>#DIV/0!</v>
      </c>
      <c r="AV989" s="161" t="e">
        <f t="shared" si="657"/>
        <v>#DIV/0!</v>
      </c>
      <c r="AW989" s="161" t="e">
        <f t="shared" si="658"/>
        <v>#DIV/0!</v>
      </c>
      <c r="AX989" s="161" t="e">
        <f t="shared" si="659"/>
        <v>#DIV/0!</v>
      </c>
      <c r="AY989" s="161" t="e">
        <f t="shared" si="660"/>
        <v>#DIV/0!</v>
      </c>
      <c r="AZ989" s="107">
        <f t="shared" si="661"/>
        <v>0</v>
      </c>
      <c r="BA989" s="161" t="e">
        <f t="shared" si="662"/>
        <v>#DIV/0!</v>
      </c>
      <c r="BB989" s="161" t="e">
        <f t="shared" si="663"/>
        <v>#DIV/0!</v>
      </c>
      <c r="BC989" s="161" t="e">
        <f t="shared" si="664"/>
        <v>#DIV/0!</v>
      </c>
      <c r="BD989" s="161" t="e">
        <f t="shared" si="665"/>
        <v>#DIV/0!</v>
      </c>
      <c r="BE989" s="161" t="e">
        <f t="shared" si="666"/>
        <v>#DIV/0!</v>
      </c>
      <c r="BF989" s="107">
        <f t="shared" si="667"/>
        <v>0</v>
      </c>
      <c r="BG989" s="161" t="e">
        <f t="shared" si="668"/>
        <v>#DIV/0!</v>
      </c>
      <c r="BH989" s="161" t="e">
        <f t="shared" si="669"/>
        <v>#DIV/0!</v>
      </c>
      <c r="BI989" s="161" t="e">
        <f t="shared" si="670"/>
        <v>#DIV/0!</v>
      </c>
      <c r="BJ989" s="161" t="e">
        <f t="shared" si="671"/>
        <v>#DIV/0!</v>
      </c>
      <c r="BK989" s="161" t="e">
        <f t="shared" si="672"/>
        <v>#DIV/0!</v>
      </c>
      <c r="BL989" s="107">
        <f t="shared" si="673"/>
        <v>0</v>
      </c>
      <c r="BM989" s="161" t="e">
        <f t="shared" si="674"/>
        <v>#DIV/0!</v>
      </c>
      <c r="BN989" s="161" t="e">
        <f t="shared" si="675"/>
        <v>#DIV/0!</v>
      </c>
      <c r="BO989" s="161" t="e">
        <f t="shared" si="676"/>
        <v>#DIV/0!</v>
      </c>
      <c r="BP989" s="161" t="e">
        <f t="shared" si="677"/>
        <v>#DIV/0!</v>
      </c>
      <c r="BQ989" s="161" t="e">
        <f t="shared" si="678"/>
        <v>#DIV/0!</v>
      </c>
      <c r="BR989" s="107">
        <f t="shared" si="679"/>
        <v>0</v>
      </c>
      <c r="BS989" s="161" t="e">
        <f t="shared" si="680"/>
        <v>#DIV/0!</v>
      </c>
      <c r="BT989" s="161" t="e">
        <f t="shared" si="681"/>
        <v>#DIV/0!</v>
      </c>
      <c r="BU989" s="161" t="e">
        <f t="shared" si="682"/>
        <v>#DIV/0!</v>
      </c>
      <c r="BV989" s="161" t="e">
        <f t="shared" si="683"/>
        <v>#DIV/0!</v>
      </c>
      <c r="BW989" s="161" t="e">
        <f t="shared" si="684"/>
        <v>#DIV/0!</v>
      </c>
      <c r="BX989" s="107">
        <f t="shared" si="685"/>
        <v>0</v>
      </c>
      <c r="BZ989" s="40" t="e">
        <f>VLOOKUP(I989,Lists!$D$2:$D$19,1,FALSE)</f>
        <v>#N/A</v>
      </c>
      <c r="CA989" s="40" t="e">
        <f>VLOOKUP($I989,Blends!$B$2:$B$115,1,FALSE)</f>
        <v>#N/A</v>
      </c>
      <c r="CC989" s="218">
        <f>ROUND(IF($I989="Other HFC Blend",(Z989*$L989*SUMIF(Lists!$E$2:$E$133,'Quarterly Information'!$K989,Exchange_Value)+Z989*$N989*SUMIF(Lists!$E$2:$E$133,'Quarterly Information'!$M989,Exchange_Value)+Z989*$P989*SUMIF(Lists!$E$2:$E$133,'Quarterly Information'!$O989,Exchange_Value)+Z989*$R989*SUMIF(Lists!$E$2:$E$133,'Quarterly Information'!$Q989,Exchange_Value)+Z989*$T989*SUMIF(Lists!$E$2:$E$133,'Quarterly Information'!$S989,Exchange_Value))/1000,Z989*SUMIF(Lists!$E$2:$E$133,$I989,Exchange_Value)/1000),1)</f>
        <v>0</v>
      </c>
      <c r="CD989" s="218">
        <f>ROUND(IF($I989="Other HFC Blend",(AA989*$L989*SUMIF(Lists!$E$2:$E$133,'Quarterly Information'!$K989,Exchange_Value)+AA989*$N989*SUMIF(Lists!$E$2:$E$133,'Quarterly Information'!$M989,Exchange_Value)+AA989*$P989*SUMIF(Lists!$E$2:$E$133,'Quarterly Information'!$O989,Exchange_Value)+AA989*$R989*SUMIF(Lists!$E$2:$E$133,'Quarterly Information'!$Q989,Exchange_Value)+AA989*$T989*SUMIF(Lists!$E$2:$E$133,'Quarterly Information'!$S989,Exchange_Value))/1000,AA989*SUMIF(Lists!$E$2:$E$133,$I989,Exchange_Value)/1000),1)</f>
        <v>0</v>
      </c>
      <c r="CE989" s="218">
        <f>ROUND(IF($I989="Other HFC Blend",(AB989*$L989*SUMIF(Lists!$E$2:$E$133,'Quarterly Information'!$K989,Exchange_Value)+AB989*$N989*SUMIF(Lists!$E$2:$E$133,'Quarterly Information'!$M989,Exchange_Value)+AB989*$P989*SUMIF(Lists!$E$2:$E$133,'Quarterly Information'!$O989,Exchange_Value)+AB989*$R989*SUMIF(Lists!$E$2:$E$133,'Quarterly Information'!$Q989,Exchange_Value)+AB989*$T989*SUMIF(Lists!$E$2:$E$133,'Quarterly Information'!$S989,Exchange_Value))/1000,AB989*SUMIF(Lists!$E$2:$E$133,$I989,Exchange_Value)/1000),1)</f>
        <v>0</v>
      </c>
      <c r="CF989" s="218">
        <f>ROUND(IF($I989="Other HFC Blend",(AC989*$L989*SUMIF(Lists!$E$2:$E$133,'Quarterly Information'!$K989,Exchange_Value)+AC989*$N989*SUMIF(Lists!$E$2:$E$133,'Quarterly Information'!$M989,Exchange_Value)+AC989*$P989*SUMIF(Lists!$E$2:$E$133,'Quarterly Information'!$O989,Exchange_Value)+AC989*$R989*SUMIF(Lists!$E$2:$E$133,'Quarterly Information'!$Q989,Exchange_Value)+AC989*$T989*SUMIF(Lists!$E$2:$E$133,'Quarterly Information'!$S989,Exchange_Value))/1000,AC989*SUMIF(Lists!$E$2:$E$133,$I989,Exchange_Value)/1000),1)</f>
        <v>0</v>
      </c>
      <c r="CG989" s="218">
        <f>ROUND(IF($I989="Other HFC Blend",(AD989*$L989*SUMIF(Lists!$E$2:$E$133,'Quarterly Information'!$K989,Exchange_Value)+AD989*$N989*SUMIF(Lists!$E$2:$E$133,'Quarterly Information'!$M989,Exchange_Value)+AD989*$P989*SUMIF(Lists!$E$2:$E$133,'Quarterly Information'!$O989,Exchange_Value)+AD989*$R989*SUMIF(Lists!$E$2:$E$133,'Quarterly Information'!$Q989,Exchange_Value)+AD989*$T989*SUMIF(Lists!$E$2:$E$133,'Quarterly Information'!$S989,Exchange_Value))/1000,AD989*SUMIF(Lists!$E$2:$E$133,$I989,Exchange_Value)/1000),1)</f>
        <v>0</v>
      </c>
      <c r="CH989" s="218">
        <f>ROUND(IF($I989="Other HFC Blend",(AE989*$L989*SUMIF(Lists!$E$2:$E$133,'Quarterly Information'!$K989,Exchange_Value)+AE989*$N989*SUMIF(Lists!$E$2:$E$133,'Quarterly Information'!$M989,Exchange_Value)+AE989*$P989*SUMIF(Lists!$E$2:$E$133,'Quarterly Information'!$O989,Exchange_Value)+AE989*$R989*SUMIF(Lists!$E$2:$E$133,'Quarterly Information'!$Q989,Exchange_Value)+AE989*$T989*SUMIF(Lists!$E$2:$E$133,'Quarterly Information'!$S989,Exchange_Value))/1000,AE989*SUMIF(Lists!$E$2:$E$133,$I989,Exchange_Value)/1000),1)</f>
        <v>0</v>
      </c>
      <c r="CI989" s="218">
        <f>ROUND(IF($I989="Other HFC Blend",(AF989*$L989*SUMIF(Lists!$E$2:$E$133,'Quarterly Information'!$K989,Exchange_Value)+AF989*$N989*SUMIF(Lists!$E$2:$E$133,'Quarterly Information'!$M989,Exchange_Value)+AF989*$P989*SUMIF(Lists!$E$2:$E$133,'Quarterly Information'!$O989,Exchange_Value)+AF989*$R989*SUMIF(Lists!$E$2:$E$133,'Quarterly Information'!$Q989,Exchange_Value)+AF989*$T989*SUMIF(Lists!$E$2:$E$133,'Quarterly Information'!$S989,Exchange_Value))/1000,AF989*SUMIF(Lists!$E$2:$E$133,$I989,Exchange_Value)/1000),1)</f>
        <v>0</v>
      </c>
    </row>
    <row r="990" spans="1:87" ht="14" x14ac:dyDescent="0.25">
      <c r="A990" s="39">
        <v>948</v>
      </c>
      <c r="B990" s="90" t="str">
        <f t="shared" si="643"/>
        <v/>
      </c>
      <c r="C990" s="159"/>
      <c r="D990" s="91"/>
      <c r="E990" s="174"/>
      <c r="F990" s="92"/>
      <c r="G990" s="93"/>
      <c r="H990" s="94"/>
      <c r="I990" s="92"/>
      <c r="J990" s="200"/>
      <c r="K990" s="210"/>
      <c r="L990" s="95"/>
      <c r="M990" s="92"/>
      <c r="N990" s="95"/>
      <c r="O990" s="92"/>
      <c r="P990" s="95"/>
      <c r="Q990" s="128"/>
      <c r="R990" s="95"/>
      <c r="S990" s="128"/>
      <c r="T990" s="211"/>
      <c r="U990" s="203"/>
      <c r="V990" s="92"/>
      <c r="W990" s="96"/>
      <c r="X990" s="92"/>
      <c r="Y990" s="220"/>
      <c r="Z990" s="226"/>
      <c r="AA990" s="165"/>
      <c r="AB990" s="165"/>
      <c r="AC990" s="165"/>
      <c r="AD990" s="165"/>
      <c r="AE990" s="165"/>
      <c r="AF990" s="168"/>
      <c r="AG990"/>
      <c r="AH990" s="107">
        <f t="shared" si="645"/>
        <v>0</v>
      </c>
      <c r="AI990" s="107">
        <f t="shared" si="646"/>
        <v>0</v>
      </c>
      <c r="AJ990" s="107">
        <f t="shared" si="647"/>
        <v>0</v>
      </c>
      <c r="AK990" s="107">
        <f t="shared" si="648"/>
        <v>0</v>
      </c>
      <c r="AL990" s="107">
        <f t="shared" si="649"/>
        <v>0</v>
      </c>
      <c r="AM990" s="107">
        <f t="shared" si="644"/>
        <v>0</v>
      </c>
      <c r="AO990" s="161" t="e">
        <f t="shared" si="650"/>
        <v>#DIV/0!</v>
      </c>
      <c r="AP990" s="161" t="e">
        <f t="shared" si="651"/>
        <v>#DIV/0!</v>
      </c>
      <c r="AQ990" s="161" t="e">
        <f t="shared" si="652"/>
        <v>#DIV/0!</v>
      </c>
      <c r="AR990" s="161" t="e">
        <f t="shared" si="653"/>
        <v>#DIV/0!</v>
      </c>
      <c r="AS990" s="161" t="e">
        <f t="shared" si="654"/>
        <v>#DIV/0!</v>
      </c>
      <c r="AT990" s="107">
        <f t="shared" si="655"/>
        <v>0</v>
      </c>
      <c r="AU990" s="161" t="e">
        <f t="shared" si="656"/>
        <v>#DIV/0!</v>
      </c>
      <c r="AV990" s="161" t="e">
        <f t="shared" si="657"/>
        <v>#DIV/0!</v>
      </c>
      <c r="AW990" s="161" t="e">
        <f t="shared" si="658"/>
        <v>#DIV/0!</v>
      </c>
      <c r="AX990" s="161" t="e">
        <f t="shared" si="659"/>
        <v>#DIV/0!</v>
      </c>
      <c r="AY990" s="161" t="e">
        <f t="shared" si="660"/>
        <v>#DIV/0!</v>
      </c>
      <c r="AZ990" s="107">
        <f t="shared" si="661"/>
        <v>0</v>
      </c>
      <c r="BA990" s="161" t="e">
        <f t="shared" si="662"/>
        <v>#DIV/0!</v>
      </c>
      <c r="BB990" s="161" t="e">
        <f t="shared" si="663"/>
        <v>#DIV/0!</v>
      </c>
      <c r="BC990" s="161" t="e">
        <f t="shared" si="664"/>
        <v>#DIV/0!</v>
      </c>
      <c r="BD990" s="161" t="e">
        <f t="shared" si="665"/>
        <v>#DIV/0!</v>
      </c>
      <c r="BE990" s="161" t="e">
        <f t="shared" si="666"/>
        <v>#DIV/0!</v>
      </c>
      <c r="BF990" s="107">
        <f t="shared" si="667"/>
        <v>0</v>
      </c>
      <c r="BG990" s="161" t="e">
        <f t="shared" si="668"/>
        <v>#DIV/0!</v>
      </c>
      <c r="BH990" s="161" t="e">
        <f t="shared" si="669"/>
        <v>#DIV/0!</v>
      </c>
      <c r="BI990" s="161" t="e">
        <f t="shared" si="670"/>
        <v>#DIV/0!</v>
      </c>
      <c r="BJ990" s="161" t="e">
        <f t="shared" si="671"/>
        <v>#DIV/0!</v>
      </c>
      <c r="BK990" s="161" t="e">
        <f t="shared" si="672"/>
        <v>#DIV/0!</v>
      </c>
      <c r="BL990" s="107">
        <f t="shared" si="673"/>
        <v>0</v>
      </c>
      <c r="BM990" s="161" t="e">
        <f t="shared" si="674"/>
        <v>#DIV/0!</v>
      </c>
      <c r="BN990" s="161" t="e">
        <f t="shared" si="675"/>
        <v>#DIV/0!</v>
      </c>
      <c r="BO990" s="161" t="e">
        <f t="shared" si="676"/>
        <v>#DIV/0!</v>
      </c>
      <c r="BP990" s="161" t="e">
        <f t="shared" si="677"/>
        <v>#DIV/0!</v>
      </c>
      <c r="BQ990" s="161" t="e">
        <f t="shared" si="678"/>
        <v>#DIV/0!</v>
      </c>
      <c r="BR990" s="107">
        <f t="shared" si="679"/>
        <v>0</v>
      </c>
      <c r="BS990" s="161" t="e">
        <f t="shared" si="680"/>
        <v>#DIV/0!</v>
      </c>
      <c r="BT990" s="161" t="e">
        <f t="shared" si="681"/>
        <v>#DIV/0!</v>
      </c>
      <c r="BU990" s="161" t="e">
        <f t="shared" si="682"/>
        <v>#DIV/0!</v>
      </c>
      <c r="BV990" s="161" t="e">
        <f t="shared" si="683"/>
        <v>#DIV/0!</v>
      </c>
      <c r="BW990" s="161" t="e">
        <f t="shared" si="684"/>
        <v>#DIV/0!</v>
      </c>
      <c r="BX990" s="107">
        <f t="shared" si="685"/>
        <v>0</v>
      </c>
      <c r="BZ990" s="40" t="e">
        <f>VLOOKUP(I990,Lists!$D$2:$D$19,1,FALSE)</f>
        <v>#N/A</v>
      </c>
      <c r="CA990" s="40" t="e">
        <f>VLOOKUP($I990,Blends!$B$2:$B$115,1,FALSE)</f>
        <v>#N/A</v>
      </c>
      <c r="CC990" s="218">
        <f>ROUND(IF($I990="Other HFC Blend",(Z990*$L990*SUMIF(Lists!$E$2:$E$133,'Quarterly Information'!$K990,Exchange_Value)+Z990*$N990*SUMIF(Lists!$E$2:$E$133,'Quarterly Information'!$M990,Exchange_Value)+Z990*$P990*SUMIF(Lists!$E$2:$E$133,'Quarterly Information'!$O990,Exchange_Value)+Z990*$R990*SUMIF(Lists!$E$2:$E$133,'Quarterly Information'!$Q990,Exchange_Value)+Z990*$T990*SUMIF(Lists!$E$2:$E$133,'Quarterly Information'!$S990,Exchange_Value))/1000,Z990*SUMIF(Lists!$E$2:$E$133,$I990,Exchange_Value)/1000),1)</f>
        <v>0</v>
      </c>
      <c r="CD990" s="218">
        <f>ROUND(IF($I990="Other HFC Blend",(AA990*$L990*SUMIF(Lists!$E$2:$E$133,'Quarterly Information'!$K990,Exchange_Value)+AA990*$N990*SUMIF(Lists!$E$2:$E$133,'Quarterly Information'!$M990,Exchange_Value)+AA990*$P990*SUMIF(Lists!$E$2:$E$133,'Quarterly Information'!$O990,Exchange_Value)+AA990*$R990*SUMIF(Lists!$E$2:$E$133,'Quarterly Information'!$Q990,Exchange_Value)+AA990*$T990*SUMIF(Lists!$E$2:$E$133,'Quarterly Information'!$S990,Exchange_Value))/1000,AA990*SUMIF(Lists!$E$2:$E$133,$I990,Exchange_Value)/1000),1)</f>
        <v>0</v>
      </c>
      <c r="CE990" s="218">
        <f>ROUND(IF($I990="Other HFC Blend",(AB990*$L990*SUMIF(Lists!$E$2:$E$133,'Quarterly Information'!$K990,Exchange_Value)+AB990*$N990*SUMIF(Lists!$E$2:$E$133,'Quarterly Information'!$M990,Exchange_Value)+AB990*$P990*SUMIF(Lists!$E$2:$E$133,'Quarterly Information'!$O990,Exchange_Value)+AB990*$R990*SUMIF(Lists!$E$2:$E$133,'Quarterly Information'!$Q990,Exchange_Value)+AB990*$T990*SUMIF(Lists!$E$2:$E$133,'Quarterly Information'!$S990,Exchange_Value))/1000,AB990*SUMIF(Lists!$E$2:$E$133,$I990,Exchange_Value)/1000),1)</f>
        <v>0</v>
      </c>
      <c r="CF990" s="218">
        <f>ROUND(IF($I990="Other HFC Blend",(AC990*$L990*SUMIF(Lists!$E$2:$E$133,'Quarterly Information'!$K990,Exchange_Value)+AC990*$N990*SUMIF(Lists!$E$2:$E$133,'Quarterly Information'!$M990,Exchange_Value)+AC990*$P990*SUMIF(Lists!$E$2:$E$133,'Quarterly Information'!$O990,Exchange_Value)+AC990*$R990*SUMIF(Lists!$E$2:$E$133,'Quarterly Information'!$Q990,Exchange_Value)+AC990*$T990*SUMIF(Lists!$E$2:$E$133,'Quarterly Information'!$S990,Exchange_Value))/1000,AC990*SUMIF(Lists!$E$2:$E$133,$I990,Exchange_Value)/1000),1)</f>
        <v>0</v>
      </c>
      <c r="CG990" s="218">
        <f>ROUND(IF($I990="Other HFC Blend",(AD990*$L990*SUMIF(Lists!$E$2:$E$133,'Quarterly Information'!$K990,Exchange_Value)+AD990*$N990*SUMIF(Lists!$E$2:$E$133,'Quarterly Information'!$M990,Exchange_Value)+AD990*$P990*SUMIF(Lists!$E$2:$E$133,'Quarterly Information'!$O990,Exchange_Value)+AD990*$R990*SUMIF(Lists!$E$2:$E$133,'Quarterly Information'!$Q990,Exchange_Value)+AD990*$T990*SUMIF(Lists!$E$2:$E$133,'Quarterly Information'!$S990,Exchange_Value))/1000,AD990*SUMIF(Lists!$E$2:$E$133,$I990,Exchange_Value)/1000),1)</f>
        <v>0</v>
      </c>
      <c r="CH990" s="218">
        <f>ROUND(IF($I990="Other HFC Blend",(AE990*$L990*SUMIF(Lists!$E$2:$E$133,'Quarterly Information'!$K990,Exchange_Value)+AE990*$N990*SUMIF(Lists!$E$2:$E$133,'Quarterly Information'!$M990,Exchange_Value)+AE990*$P990*SUMIF(Lists!$E$2:$E$133,'Quarterly Information'!$O990,Exchange_Value)+AE990*$R990*SUMIF(Lists!$E$2:$E$133,'Quarterly Information'!$Q990,Exchange_Value)+AE990*$T990*SUMIF(Lists!$E$2:$E$133,'Quarterly Information'!$S990,Exchange_Value))/1000,AE990*SUMIF(Lists!$E$2:$E$133,$I990,Exchange_Value)/1000),1)</f>
        <v>0</v>
      </c>
      <c r="CI990" s="218">
        <f>ROUND(IF($I990="Other HFC Blend",(AF990*$L990*SUMIF(Lists!$E$2:$E$133,'Quarterly Information'!$K990,Exchange_Value)+AF990*$N990*SUMIF(Lists!$E$2:$E$133,'Quarterly Information'!$M990,Exchange_Value)+AF990*$P990*SUMIF(Lists!$E$2:$E$133,'Quarterly Information'!$O990,Exchange_Value)+AF990*$R990*SUMIF(Lists!$E$2:$E$133,'Quarterly Information'!$Q990,Exchange_Value)+AF990*$T990*SUMIF(Lists!$E$2:$E$133,'Quarterly Information'!$S990,Exchange_Value))/1000,AF990*SUMIF(Lists!$E$2:$E$133,$I990,Exchange_Value)/1000),1)</f>
        <v>0</v>
      </c>
    </row>
    <row r="991" spans="1:87" ht="14" x14ac:dyDescent="0.25">
      <c r="A991" s="39">
        <v>949</v>
      </c>
      <c r="B991" s="90" t="str">
        <f t="shared" si="643"/>
        <v/>
      </c>
      <c r="C991" s="159"/>
      <c r="D991" s="91"/>
      <c r="E991" s="174"/>
      <c r="F991" s="92"/>
      <c r="G991" s="93"/>
      <c r="H991" s="94"/>
      <c r="I991" s="92"/>
      <c r="J991" s="200"/>
      <c r="K991" s="210"/>
      <c r="L991" s="95"/>
      <c r="M991" s="92"/>
      <c r="N991" s="95"/>
      <c r="O991" s="92"/>
      <c r="P991" s="95"/>
      <c r="Q991" s="128"/>
      <c r="R991" s="95"/>
      <c r="S991" s="128"/>
      <c r="T991" s="211"/>
      <c r="U991" s="203"/>
      <c r="V991" s="92"/>
      <c r="W991" s="96"/>
      <c r="X991" s="92"/>
      <c r="Y991" s="220"/>
      <c r="Z991" s="226"/>
      <c r="AA991" s="165"/>
      <c r="AB991" s="165"/>
      <c r="AC991" s="165"/>
      <c r="AD991" s="165"/>
      <c r="AE991" s="165"/>
      <c r="AF991" s="168"/>
      <c r="AG991"/>
      <c r="AH991" s="107">
        <f t="shared" si="645"/>
        <v>0</v>
      </c>
      <c r="AI991" s="107">
        <f t="shared" si="646"/>
        <v>0</v>
      </c>
      <c r="AJ991" s="107">
        <f t="shared" si="647"/>
        <v>0</v>
      </c>
      <c r="AK991" s="107">
        <f t="shared" si="648"/>
        <v>0</v>
      </c>
      <c r="AL991" s="107">
        <f t="shared" si="649"/>
        <v>0</v>
      </c>
      <c r="AM991" s="107">
        <f t="shared" si="644"/>
        <v>0</v>
      </c>
      <c r="AO991" s="161" t="e">
        <f t="shared" si="650"/>
        <v>#DIV/0!</v>
      </c>
      <c r="AP991" s="161" t="e">
        <f t="shared" si="651"/>
        <v>#DIV/0!</v>
      </c>
      <c r="AQ991" s="161" t="e">
        <f t="shared" si="652"/>
        <v>#DIV/0!</v>
      </c>
      <c r="AR991" s="161" t="e">
        <f t="shared" si="653"/>
        <v>#DIV/0!</v>
      </c>
      <c r="AS991" s="161" t="e">
        <f t="shared" si="654"/>
        <v>#DIV/0!</v>
      </c>
      <c r="AT991" s="107">
        <f t="shared" si="655"/>
        <v>0</v>
      </c>
      <c r="AU991" s="161" t="e">
        <f t="shared" si="656"/>
        <v>#DIV/0!</v>
      </c>
      <c r="AV991" s="161" t="e">
        <f t="shared" si="657"/>
        <v>#DIV/0!</v>
      </c>
      <c r="AW991" s="161" t="e">
        <f t="shared" si="658"/>
        <v>#DIV/0!</v>
      </c>
      <c r="AX991" s="161" t="e">
        <f t="shared" si="659"/>
        <v>#DIV/0!</v>
      </c>
      <c r="AY991" s="161" t="e">
        <f t="shared" si="660"/>
        <v>#DIV/0!</v>
      </c>
      <c r="AZ991" s="107">
        <f t="shared" si="661"/>
        <v>0</v>
      </c>
      <c r="BA991" s="161" t="e">
        <f t="shared" si="662"/>
        <v>#DIV/0!</v>
      </c>
      <c r="BB991" s="161" t="e">
        <f t="shared" si="663"/>
        <v>#DIV/0!</v>
      </c>
      <c r="BC991" s="161" t="e">
        <f t="shared" si="664"/>
        <v>#DIV/0!</v>
      </c>
      <c r="BD991" s="161" t="e">
        <f t="shared" si="665"/>
        <v>#DIV/0!</v>
      </c>
      <c r="BE991" s="161" t="e">
        <f t="shared" si="666"/>
        <v>#DIV/0!</v>
      </c>
      <c r="BF991" s="107">
        <f t="shared" si="667"/>
        <v>0</v>
      </c>
      <c r="BG991" s="161" t="e">
        <f t="shared" si="668"/>
        <v>#DIV/0!</v>
      </c>
      <c r="BH991" s="161" t="e">
        <f t="shared" si="669"/>
        <v>#DIV/0!</v>
      </c>
      <c r="BI991" s="161" t="e">
        <f t="shared" si="670"/>
        <v>#DIV/0!</v>
      </c>
      <c r="BJ991" s="161" t="e">
        <f t="shared" si="671"/>
        <v>#DIV/0!</v>
      </c>
      <c r="BK991" s="161" t="e">
        <f t="shared" si="672"/>
        <v>#DIV/0!</v>
      </c>
      <c r="BL991" s="107">
        <f t="shared" si="673"/>
        <v>0</v>
      </c>
      <c r="BM991" s="161" t="e">
        <f t="shared" si="674"/>
        <v>#DIV/0!</v>
      </c>
      <c r="BN991" s="161" t="e">
        <f t="shared" si="675"/>
        <v>#DIV/0!</v>
      </c>
      <c r="BO991" s="161" t="e">
        <f t="shared" si="676"/>
        <v>#DIV/0!</v>
      </c>
      <c r="BP991" s="161" t="e">
        <f t="shared" si="677"/>
        <v>#DIV/0!</v>
      </c>
      <c r="BQ991" s="161" t="e">
        <f t="shared" si="678"/>
        <v>#DIV/0!</v>
      </c>
      <c r="BR991" s="107">
        <f t="shared" si="679"/>
        <v>0</v>
      </c>
      <c r="BS991" s="161" t="e">
        <f t="shared" si="680"/>
        <v>#DIV/0!</v>
      </c>
      <c r="BT991" s="161" t="e">
        <f t="shared" si="681"/>
        <v>#DIV/0!</v>
      </c>
      <c r="BU991" s="161" t="e">
        <f t="shared" si="682"/>
        <v>#DIV/0!</v>
      </c>
      <c r="BV991" s="161" t="e">
        <f t="shared" si="683"/>
        <v>#DIV/0!</v>
      </c>
      <c r="BW991" s="161" t="e">
        <f t="shared" si="684"/>
        <v>#DIV/0!</v>
      </c>
      <c r="BX991" s="107">
        <f t="shared" si="685"/>
        <v>0</v>
      </c>
      <c r="BZ991" s="40" t="e">
        <f>VLOOKUP(I991,Lists!$D$2:$D$19,1,FALSE)</f>
        <v>#N/A</v>
      </c>
      <c r="CA991" s="40" t="e">
        <f>VLOOKUP($I991,Blends!$B$2:$B$115,1,FALSE)</f>
        <v>#N/A</v>
      </c>
      <c r="CC991" s="218">
        <f>ROUND(IF($I991="Other HFC Blend",(Z991*$L991*SUMIF(Lists!$E$2:$E$133,'Quarterly Information'!$K991,Exchange_Value)+Z991*$N991*SUMIF(Lists!$E$2:$E$133,'Quarterly Information'!$M991,Exchange_Value)+Z991*$P991*SUMIF(Lists!$E$2:$E$133,'Quarterly Information'!$O991,Exchange_Value)+Z991*$R991*SUMIF(Lists!$E$2:$E$133,'Quarterly Information'!$Q991,Exchange_Value)+Z991*$T991*SUMIF(Lists!$E$2:$E$133,'Quarterly Information'!$S991,Exchange_Value))/1000,Z991*SUMIF(Lists!$E$2:$E$133,$I991,Exchange_Value)/1000),1)</f>
        <v>0</v>
      </c>
      <c r="CD991" s="218">
        <f>ROUND(IF($I991="Other HFC Blend",(AA991*$L991*SUMIF(Lists!$E$2:$E$133,'Quarterly Information'!$K991,Exchange_Value)+AA991*$N991*SUMIF(Lists!$E$2:$E$133,'Quarterly Information'!$M991,Exchange_Value)+AA991*$P991*SUMIF(Lists!$E$2:$E$133,'Quarterly Information'!$O991,Exchange_Value)+AA991*$R991*SUMIF(Lists!$E$2:$E$133,'Quarterly Information'!$Q991,Exchange_Value)+AA991*$T991*SUMIF(Lists!$E$2:$E$133,'Quarterly Information'!$S991,Exchange_Value))/1000,AA991*SUMIF(Lists!$E$2:$E$133,$I991,Exchange_Value)/1000),1)</f>
        <v>0</v>
      </c>
      <c r="CE991" s="218">
        <f>ROUND(IF($I991="Other HFC Blend",(AB991*$L991*SUMIF(Lists!$E$2:$E$133,'Quarterly Information'!$K991,Exchange_Value)+AB991*$N991*SUMIF(Lists!$E$2:$E$133,'Quarterly Information'!$M991,Exchange_Value)+AB991*$P991*SUMIF(Lists!$E$2:$E$133,'Quarterly Information'!$O991,Exchange_Value)+AB991*$R991*SUMIF(Lists!$E$2:$E$133,'Quarterly Information'!$Q991,Exchange_Value)+AB991*$T991*SUMIF(Lists!$E$2:$E$133,'Quarterly Information'!$S991,Exchange_Value))/1000,AB991*SUMIF(Lists!$E$2:$E$133,$I991,Exchange_Value)/1000),1)</f>
        <v>0</v>
      </c>
      <c r="CF991" s="218">
        <f>ROUND(IF($I991="Other HFC Blend",(AC991*$L991*SUMIF(Lists!$E$2:$E$133,'Quarterly Information'!$K991,Exchange_Value)+AC991*$N991*SUMIF(Lists!$E$2:$E$133,'Quarterly Information'!$M991,Exchange_Value)+AC991*$P991*SUMIF(Lists!$E$2:$E$133,'Quarterly Information'!$O991,Exchange_Value)+AC991*$R991*SUMIF(Lists!$E$2:$E$133,'Quarterly Information'!$Q991,Exchange_Value)+AC991*$T991*SUMIF(Lists!$E$2:$E$133,'Quarterly Information'!$S991,Exchange_Value))/1000,AC991*SUMIF(Lists!$E$2:$E$133,$I991,Exchange_Value)/1000),1)</f>
        <v>0</v>
      </c>
      <c r="CG991" s="218">
        <f>ROUND(IF($I991="Other HFC Blend",(AD991*$L991*SUMIF(Lists!$E$2:$E$133,'Quarterly Information'!$K991,Exchange_Value)+AD991*$N991*SUMIF(Lists!$E$2:$E$133,'Quarterly Information'!$M991,Exchange_Value)+AD991*$P991*SUMIF(Lists!$E$2:$E$133,'Quarterly Information'!$O991,Exchange_Value)+AD991*$R991*SUMIF(Lists!$E$2:$E$133,'Quarterly Information'!$Q991,Exchange_Value)+AD991*$T991*SUMIF(Lists!$E$2:$E$133,'Quarterly Information'!$S991,Exchange_Value))/1000,AD991*SUMIF(Lists!$E$2:$E$133,$I991,Exchange_Value)/1000),1)</f>
        <v>0</v>
      </c>
      <c r="CH991" s="218">
        <f>ROUND(IF($I991="Other HFC Blend",(AE991*$L991*SUMIF(Lists!$E$2:$E$133,'Quarterly Information'!$K991,Exchange_Value)+AE991*$N991*SUMIF(Lists!$E$2:$E$133,'Quarterly Information'!$M991,Exchange_Value)+AE991*$P991*SUMIF(Lists!$E$2:$E$133,'Quarterly Information'!$O991,Exchange_Value)+AE991*$R991*SUMIF(Lists!$E$2:$E$133,'Quarterly Information'!$Q991,Exchange_Value)+AE991*$T991*SUMIF(Lists!$E$2:$E$133,'Quarterly Information'!$S991,Exchange_Value))/1000,AE991*SUMIF(Lists!$E$2:$E$133,$I991,Exchange_Value)/1000),1)</f>
        <v>0</v>
      </c>
      <c r="CI991" s="218">
        <f>ROUND(IF($I991="Other HFC Blend",(AF991*$L991*SUMIF(Lists!$E$2:$E$133,'Quarterly Information'!$K991,Exchange_Value)+AF991*$N991*SUMIF(Lists!$E$2:$E$133,'Quarterly Information'!$M991,Exchange_Value)+AF991*$P991*SUMIF(Lists!$E$2:$E$133,'Quarterly Information'!$O991,Exchange_Value)+AF991*$R991*SUMIF(Lists!$E$2:$E$133,'Quarterly Information'!$Q991,Exchange_Value)+AF991*$T991*SUMIF(Lists!$E$2:$E$133,'Quarterly Information'!$S991,Exchange_Value))/1000,AF991*SUMIF(Lists!$E$2:$E$133,$I991,Exchange_Value)/1000),1)</f>
        <v>0</v>
      </c>
    </row>
    <row r="992" spans="1:87" ht="14" x14ac:dyDescent="0.25">
      <c r="A992" s="39">
        <v>950</v>
      </c>
      <c r="B992" s="90" t="str">
        <f t="shared" si="643"/>
        <v/>
      </c>
      <c r="C992" s="159"/>
      <c r="D992" s="91"/>
      <c r="E992" s="174"/>
      <c r="F992" s="92"/>
      <c r="G992" s="93"/>
      <c r="H992" s="94"/>
      <c r="I992" s="92"/>
      <c r="J992" s="200"/>
      <c r="K992" s="210"/>
      <c r="L992" s="95"/>
      <c r="M992" s="92"/>
      <c r="N992" s="95"/>
      <c r="O992" s="92"/>
      <c r="P992" s="95"/>
      <c r="Q992" s="128"/>
      <c r="R992" s="95"/>
      <c r="S992" s="128"/>
      <c r="T992" s="211"/>
      <c r="U992" s="203"/>
      <c r="V992" s="92"/>
      <c r="W992" s="96"/>
      <c r="X992" s="92"/>
      <c r="Y992" s="220"/>
      <c r="Z992" s="226"/>
      <c r="AA992" s="165"/>
      <c r="AB992" s="165"/>
      <c r="AC992" s="165"/>
      <c r="AD992" s="165"/>
      <c r="AE992" s="165"/>
      <c r="AF992" s="168"/>
      <c r="AG992"/>
      <c r="AH992" s="107">
        <f t="shared" si="645"/>
        <v>0</v>
      </c>
      <c r="AI992" s="107">
        <f t="shared" si="646"/>
        <v>0</v>
      </c>
      <c r="AJ992" s="107">
        <f t="shared" si="647"/>
        <v>0</v>
      </c>
      <c r="AK992" s="107">
        <f t="shared" si="648"/>
        <v>0</v>
      </c>
      <c r="AL992" s="107">
        <f t="shared" si="649"/>
        <v>0</v>
      </c>
      <c r="AM992" s="107">
        <f t="shared" si="644"/>
        <v>0</v>
      </c>
      <c r="AO992" s="161" t="e">
        <f t="shared" si="650"/>
        <v>#DIV/0!</v>
      </c>
      <c r="AP992" s="161" t="e">
        <f t="shared" si="651"/>
        <v>#DIV/0!</v>
      </c>
      <c r="AQ992" s="161" t="e">
        <f t="shared" si="652"/>
        <v>#DIV/0!</v>
      </c>
      <c r="AR992" s="161" t="e">
        <f t="shared" si="653"/>
        <v>#DIV/0!</v>
      </c>
      <c r="AS992" s="161" t="e">
        <f t="shared" si="654"/>
        <v>#DIV/0!</v>
      </c>
      <c r="AT992" s="107">
        <f t="shared" si="655"/>
        <v>0</v>
      </c>
      <c r="AU992" s="161" t="e">
        <f t="shared" si="656"/>
        <v>#DIV/0!</v>
      </c>
      <c r="AV992" s="161" t="e">
        <f t="shared" si="657"/>
        <v>#DIV/0!</v>
      </c>
      <c r="AW992" s="161" t="e">
        <f t="shared" si="658"/>
        <v>#DIV/0!</v>
      </c>
      <c r="AX992" s="161" t="e">
        <f t="shared" si="659"/>
        <v>#DIV/0!</v>
      </c>
      <c r="AY992" s="161" t="e">
        <f t="shared" si="660"/>
        <v>#DIV/0!</v>
      </c>
      <c r="AZ992" s="107">
        <f t="shared" si="661"/>
        <v>0</v>
      </c>
      <c r="BA992" s="161" t="e">
        <f t="shared" si="662"/>
        <v>#DIV/0!</v>
      </c>
      <c r="BB992" s="161" t="e">
        <f t="shared" si="663"/>
        <v>#DIV/0!</v>
      </c>
      <c r="BC992" s="161" t="e">
        <f t="shared" si="664"/>
        <v>#DIV/0!</v>
      </c>
      <c r="BD992" s="161" t="e">
        <f t="shared" si="665"/>
        <v>#DIV/0!</v>
      </c>
      <c r="BE992" s="161" t="e">
        <f t="shared" si="666"/>
        <v>#DIV/0!</v>
      </c>
      <c r="BF992" s="107">
        <f t="shared" si="667"/>
        <v>0</v>
      </c>
      <c r="BG992" s="161" t="e">
        <f t="shared" si="668"/>
        <v>#DIV/0!</v>
      </c>
      <c r="BH992" s="161" t="e">
        <f t="shared" si="669"/>
        <v>#DIV/0!</v>
      </c>
      <c r="BI992" s="161" t="e">
        <f t="shared" si="670"/>
        <v>#DIV/0!</v>
      </c>
      <c r="BJ992" s="161" t="e">
        <f t="shared" si="671"/>
        <v>#DIV/0!</v>
      </c>
      <c r="BK992" s="161" t="e">
        <f t="shared" si="672"/>
        <v>#DIV/0!</v>
      </c>
      <c r="BL992" s="107">
        <f t="shared" si="673"/>
        <v>0</v>
      </c>
      <c r="BM992" s="161" t="e">
        <f t="shared" si="674"/>
        <v>#DIV/0!</v>
      </c>
      <c r="BN992" s="161" t="e">
        <f t="shared" si="675"/>
        <v>#DIV/0!</v>
      </c>
      <c r="BO992" s="161" t="e">
        <f t="shared" si="676"/>
        <v>#DIV/0!</v>
      </c>
      <c r="BP992" s="161" t="e">
        <f t="shared" si="677"/>
        <v>#DIV/0!</v>
      </c>
      <c r="BQ992" s="161" t="e">
        <f t="shared" si="678"/>
        <v>#DIV/0!</v>
      </c>
      <c r="BR992" s="107">
        <f t="shared" si="679"/>
        <v>0</v>
      </c>
      <c r="BS992" s="161" t="e">
        <f t="shared" si="680"/>
        <v>#DIV/0!</v>
      </c>
      <c r="BT992" s="161" t="e">
        <f t="shared" si="681"/>
        <v>#DIV/0!</v>
      </c>
      <c r="BU992" s="161" t="e">
        <f t="shared" si="682"/>
        <v>#DIV/0!</v>
      </c>
      <c r="BV992" s="161" t="e">
        <f t="shared" si="683"/>
        <v>#DIV/0!</v>
      </c>
      <c r="BW992" s="161" t="e">
        <f t="shared" si="684"/>
        <v>#DIV/0!</v>
      </c>
      <c r="BX992" s="107">
        <f t="shared" si="685"/>
        <v>0</v>
      </c>
      <c r="BZ992" s="40" t="e">
        <f>VLOOKUP(I992,Lists!$D$2:$D$19,1,FALSE)</f>
        <v>#N/A</v>
      </c>
      <c r="CA992" s="40" t="e">
        <f>VLOOKUP($I992,Blends!$B$2:$B$115,1,FALSE)</f>
        <v>#N/A</v>
      </c>
      <c r="CC992" s="218">
        <f>ROUND(IF($I992="Other HFC Blend",(Z992*$L992*SUMIF(Lists!$E$2:$E$133,'Quarterly Information'!$K992,Exchange_Value)+Z992*$N992*SUMIF(Lists!$E$2:$E$133,'Quarterly Information'!$M992,Exchange_Value)+Z992*$P992*SUMIF(Lists!$E$2:$E$133,'Quarterly Information'!$O992,Exchange_Value)+Z992*$R992*SUMIF(Lists!$E$2:$E$133,'Quarterly Information'!$Q992,Exchange_Value)+Z992*$T992*SUMIF(Lists!$E$2:$E$133,'Quarterly Information'!$S992,Exchange_Value))/1000,Z992*SUMIF(Lists!$E$2:$E$133,$I992,Exchange_Value)/1000),1)</f>
        <v>0</v>
      </c>
      <c r="CD992" s="218">
        <f>ROUND(IF($I992="Other HFC Blend",(AA992*$L992*SUMIF(Lists!$E$2:$E$133,'Quarterly Information'!$K992,Exchange_Value)+AA992*$N992*SUMIF(Lists!$E$2:$E$133,'Quarterly Information'!$M992,Exchange_Value)+AA992*$P992*SUMIF(Lists!$E$2:$E$133,'Quarterly Information'!$O992,Exchange_Value)+AA992*$R992*SUMIF(Lists!$E$2:$E$133,'Quarterly Information'!$Q992,Exchange_Value)+AA992*$T992*SUMIF(Lists!$E$2:$E$133,'Quarterly Information'!$S992,Exchange_Value))/1000,AA992*SUMIF(Lists!$E$2:$E$133,$I992,Exchange_Value)/1000),1)</f>
        <v>0</v>
      </c>
      <c r="CE992" s="218">
        <f>ROUND(IF($I992="Other HFC Blend",(AB992*$L992*SUMIF(Lists!$E$2:$E$133,'Quarterly Information'!$K992,Exchange_Value)+AB992*$N992*SUMIF(Lists!$E$2:$E$133,'Quarterly Information'!$M992,Exchange_Value)+AB992*$P992*SUMIF(Lists!$E$2:$E$133,'Quarterly Information'!$O992,Exchange_Value)+AB992*$R992*SUMIF(Lists!$E$2:$E$133,'Quarterly Information'!$Q992,Exchange_Value)+AB992*$T992*SUMIF(Lists!$E$2:$E$133,'Quarterly Information'!$S992,Exchange_Value))/1000,AB992*SUMIF(Lists!$E$2:$E$133,$I992,Exchange_Value)/1000),1)</f>
        <v>0</v>
      </c>
      <c r="CF992" s="218">
        <f>ROUND(IF($I992="Other HFC Blend",(AC992*$L992*SUMIF(Lists!$E$2:$E$133,'Quarterly Information'!$K992,Exchange_Value)+AC992*$N992*SUMIF(Lists!$E$2:$E$133,'Quarterly Information'!$M992,Exchange_Value)+AC992*$P992*SUMIF(Lists!$E$2:$E$133,'Quarterly Information'!$O992,Exchange_Value)+AC992*$R992*SUMIF(Lists!$E$2:$E$133,'Quarterly Information'!$Q992,Exchange_Value)+AC992*$T992*SUMIF(Lists!$E$2:$E$133,'Quarterly Information'!$S992,Exchange_Value))/1000,AC992*SUMIF(Lists!$E$2:$E$133,$I992,Exchange_Value)/1000),1)</f>
        <v>0</v>
      </c>
      <c r="CG992" s="218">
        <f>ROUND(IF($I992="Other HFC Blend",(AD992*$L992*SUMIF(Lists!$E$2:$E$133,'Quarterly Information'!$K992,Exchange_Value)+AD992*$N992*SUMIF(Lists!$E$2:$E$133,'Quarterly Information'!$M992,Exchange_Value)+AD992*$P992*SUMIF(Lists!$E$2:$E$133,'Quarterly Information'!$O992,Exchange_Value)+AD992*$R992*SUMIF(Lists!$E$2:$E$133,'Quarterly Information'!$Q992,Exchange_Value)+AD992*$T992*SUMIF(Lists!$E$2:$E$133,'Quarterly Information'!$S992,Exchange_Value))/1000,AD992*SUMIF(Lists!$E$2:$E$133,$I992,Exchange_Value)/1000),1)</f>
        <v>0</v>
      </c>
      <c r="CH992" s="218">
        <f>ROUND(IF($I992="Other HFC Blend",(AE992*$L992*SUMIF(Lists!$E$2:$E$133,'Quarterly Information'!$K992,Exchange_Value)+AE992*$N992*SUMIF(Lists!$E$2:$E$133,'Quarterly Information'!$M992,Exchange_Value)+AE992*$P992*SUMIF(Lists!$E$2:$E$133,'Quarterly Information'!$O992,Exchange_Value)+AE992*$R992*SUMIF(Lists!$E$2:$E$133,'Quarterly Information'!$Q992,Exchange_Value)+AE992*$T992*SUMIF(Lists!$E$2:$E$133,'Quarterly Information'!$S992,Exchange_Value))/1000,AE992*SUMIF(Lists!$E$2:$E$133,$I992,Exchange_Value)/1000),1)</f>
        <v>0</v>
      </c>
      <c r="CI992" s="218">
        <f>ROUND(IF($I992="Other HFC Blend",(AF992*$L992*SUMIF(Lists!$E$2:$E$133,'Quarterly Information'!$K992,Exchange_Value)+AF992*$N992*SUMIF(Lists!$E$2:$E$133,'Quarterly Information'!$M992,Exchange_Value)+AF992*$P992*SUMIF(Lists!$E$2:$E$133,'Quarterly Information'!$O992,Exchange_Value)+AF992*$R992*SUMIF(Lists!$E$2:$E$133,'Quarterly Information'!$Q992,Exchange_Value)+AF992*$T992*SUMIF(Lists!$E$2:$E$133,'Quarterly Information'!$S992,Exchange_Value))/1000,AF992*SUMIF(Lists!$E$2:$E$133,$I992,Exchange_Value)/1000),1)</f>
        <v>0</v>
      </c>
    </row>
    <row r="993" spans="1:87" ht="14" x14ac:dyDescent="0.25">
      <c r="A993" s="39">
        <v>951</v>
      </c>
      <c r="B993" s="90" t="str">
        <f t="shared" si="643"/>
        <v/>
      </c>
      <c r="C993" s="159"/>
      <c r="D993" s="91"/>
      <c r="E993" s="174"/>
      <c r="F993" s="92"/>
      <c r="G993" s="93"/>
      <c r="H993" s="94"/>
      <c r="I993" s="92"/>
      <c r="J993" s="200"/>
      <c r="K993" s="210"/>
      <c r="L993" s="95"/>
      <c r="M993" s="92"/>
      <c r="N993" s="95"/>
      <c r="O993" s="92"/>
      <c r="P993" s="95"/>
      <c r="Q993" s="128"/>
      <c r="R993" s="95"/>
      <c r="S993" s="128"/>
      <c r="T993" s="211"/>
      <c r="U993" s="203"/>
      <c r="V993" s="92"/>
      <c r="W993" s="96"/>
      <c r="X993" s="92"/>
      <c r="Y993" s="220"/>
      <c r="Z993" s="226"/>
      <c r="AA993" s="165"/>
      <c r="AB993" s="165"/>
      <c r="AC993" s="165"/>
      <c r="AD993" s="165"/>
      <c r="AE993" s="165"/>
      <c r="AF993" s="168"/>
      <c r="AG993"/>
      <c r="AH993" s="107">
        <f t="shared" si="645"/>
        <v>0</v>
      </c>
      <c r="AI993" s="107">
        <f t="shared" si="646"/>
        <v>0</v>
      </c>
      <c r="AJ993" s="107">
        <f t="shared" si="647"/>
        <v>0</v>
      </c>
      <c r="AK993" s="107">
        <f t="shared" si="648"/>
        <v>0</v>
      </c>
      <c r="AL993" s="107">
        <f t="shared" si="649"/>
        <v>0</v>
      </c>
      <c r="AM993" s="107">
        <f t="shared" si="644"/>
        <v>0</v>
      </c>
      <c r="AO993" s="161" t="e">
        <f t="shared" si="650"/>
        <v>#DIV/0!</v>
      </c>
      <c r="AP993" s="161" t="e">
        <f t="shared" si="651"/>
        <v>#DIV/0!</v>
      </c>
      <c r="AQ993" s="161" t="e">
        <f t="shared" si="652"/>
        <v>#DIV/0!</v>
      </c>
      <c r="AR993" s="161" t="e">
        <f t="shared" si="653"/>
        <v>#DIV/0!</v>
      </c>
      <c r="AS993" s="161" t="e">
        <f t="shared" si="654"/>
        <v>#DIV/0!</v>
      </c>
      <c r="AT993" s="107">
        <f t="shared" si="655"/>
        <v>0</v>
      </c>
      <c r="AU993" s="161" t="e">
        <f t="shared" si="656"/>
        <v>#DIV/0!</v>
      </c>
      <c r="AV993" s="161" t="e">
        <f t="shared" si="657"/>
        <v>#DIV/0!</v>
      </c>
      <c r="AW993" s="161" t="e">
        <f t="shared" si="658"/>
        <v>#DIV/0!</v>
      </c>
      <c r="AX993" s="161" t="e">
        <f t="shared" si="659"/>
        <v>#DIV/0!</v>
      </c>
      <c r="AY993" s="161" t="e">
        <f t="shared" si="660"/>
        <v>#DIV/0!</v>
      </c>
      <c r="AZ993" s="107">
        <f t="shared" si="661"/>
        <v>0</v>
      </c>
      <c r="BA993" s="161" t="e">
        <f t="shared" si="662"/>
        <v>#DIV/0!</v>
      </c>
      <c r="BB993" s="161" t="e">
        <f t="shared" si="663"/>
        <v>#DIV/0!</v>
      </c>
      <c r="BC993" s="161" t="e">
        <f t="shared" si="664"/>
        <v>#DIV/0!</v>
      </c>
      <c r="BD993" s="161" t="e">
        <f t="shared" si="665"/>
        <v>#DIV/0!</v>
      </c>
      <c r="BE993" s="161" t="e">
        <f t="shared" si="666"/>
        <v>#DIV/0!</v>
      </c>
      <c r="BF993" s="107">
        <f t="shared" si="667"/>
        <v>0</v>
      </c>
      <c r="BG993" s="161" t="e">
        <f t="shared" si="668"/>
        <v>#DIV/0!</v>
      </c>
      <c r="BH993" s="161" t="e">
        <f t="shared" si="669"/>
        <v>#DIV/0!</v>
      </c>
      <c r="BI993" s="161" t="e">
        <f t="shared" si="670"/>
        <v>#DIV/0!</v>
      </c>
      <c r="BJ993" s="161" t="e">
        <f t="shared" si="671"/>
        <v>#DIV/0!</v>
      </c>
      <c r="BK993" s="161" t="e">
        <f t="shared" si="672"/>
        <v>#DIV/0!</v>
      </c>
      <c r="BL993" s="107">
        <f t="shared" si="673"/>
        <v>0</v>
      </c>
      <c r="BM993" s="161" t="e">
        <f t="shared" si="674"/>
        <v>#DIV/0!</v>
      </c>
      <c r="BN993" s="161" t="e">
        <f t="shared" si="675"/>
        <v>#DIV/0!</v>
      </c>
      <c r="BO993" s="161" t="e">
        <f t="shared" si="676"/>
        <v>#DIV/0!</v>
      </c>
      <c r="BP993" s="161" t="e">
        <f t="shared" si="677"/>
        <v>#DIV/0!</v>
      </c>
      <c r="BQ993" s="161" t="e">
        <f t="shared" si="678"/>
        <v>#DIV/0!</v>
      </c>
      <c r="BR993" s="107">
        <f t="shared" si="679"/>
        <v>0</v>
      </c>
      <c r="BS993" s="161" t="e">
        <f t="shared" si="680"/>
        <v>#DIV/0!</v>
      </c>
      <c r="BT993" s="161" t="e">
        <f t="shared" si="681"/>
        <v>#DIV/0!</v>
      </c>
      <c r="BU993" s="161" t="e">
        <f t="shared" si="682"/>
        <v>#DIV/0!</v>
      </c>
      <c r="BV993" s="161" t="e">
        <f t="shared" si="683"/>
        <v>#DIV/0!</v>
      </c>
      <c r="BW993" s="161" t="e">
        <f t="shared" si="684"/>
        <v>#DIV/0!</v>
      </c>
      <c r="BX993" s="107">
        <f t="shared" si="685"/>
        <v>0</v>
      </c>
      <c r="BZ993" s="40" t="e">
        <f>VLOOKUP(I993,Lists!$D$2:$D$19,1,FALSE)</f>
        <v>#N/A</v>
      </c>
      <c r="CA993" s="40" t="e">
        <f>VLOOKUP($I993,Blends!$B$2:$B$115,1,FALSE)</f>
        <v>#N/A</v>
      </c>
      <c r="CC993" s="218">
        <f>ROUND(IF($I993="Other HFC Blend",(Z993*$L993*SUMIF(Lists!$E$2:$E$133,'Quarterly Information'!$K993,Exchange_Value)+Z993*$N993*SUMIF(Lists!$E$2:$E$133,'Quarterly Information'!$M993,Exchange_Value)+Z993*$P993*SUMIF(Lists!$E$2:$E$133,'Quarterly Information'!$O993,Exchange_Value)+Z993*$R993*SUMIF(Lists!$E$2:$E$133,'Quarterly Information'!$Q993,Exchange_Value)+Z993*$T993*SUMIF(Lists!$E$2:$E$133,'Quarterly Information'!$S993,Exchange_Value))/1000,Z993*SUMIF(Lists!$E$2:$E$133,$I993,Exchange_Value)/1000),1)</f>
        <v>0</v>
      </c>
      <c r="CD993" s="218">
        <f>ROUND(IF($I993="Other HFC Blend",(AA993*$L993*SUMIF(Lists!$E$2:$E$133,'Quarterly Information'!$K993,Exchange_Value)+AA993*$N993*SUMIF(Lists!$E$2:$E$133,'Quarterly Information'!$M993,Exchange_Value)+AA993*$P993*SUMIF(Lists!$E$2:$E$133,'Quarterly Information'!$O993,Exchange_Value)+AA993*$R993*SUMIF(Lists!$E$2:$E$133,'Quarterly Information'!$Q993,Exchange_Value)+AA993*$T993*SUMIF(Lists!$E$2:$E$133,'Quarterly Information'!$S993,Exchange_Value))/1000,AA993*SUMIF(Lists!$E$2:$E$133,$I993,Exchange_Value)/1000),1)</f>
        <v>0</v>
      </c>
      <c r="CE993" s="218">
        <f>ROUND(IF($I993="Other HFC Blend",(AB993*$L993*SUMIF(Lists!$E$2:$E$133,'Quarterly Information'!$K993,Exchange_Value)+AB993*$N993*SUMIF(Lists!$E$2:$E$133,'Quarterly Information'!$M993,Exchange_Value)+AB993*$P993*SUMIF(Lists!$E$2:$E$133,'Quarterly Information'!$O993,Exchange_Value)+AB993*$R993*SUMIF(Lists!$E$2:$E$133,'Quarterly Information'!$Q993,Exchange_Value)+AB993*$T993*SUMIF(Lists!$E$2:$E$133,'Quarterly Information'!$S993,Exchange_Value))/1000,AB993*SUMIF(Lists!$E$2:$E$133,$I993,Exchange_Value)/1000),1)</f>
        <v>0</v>
      </c>
      <c r="CF993" s="218">
        <f>ROUND(IF($I993="Other HFC Blend",(AC993*$L993*SUMIF(Lists!$E$2:$E$133,'Quarterly Information'!$K993,Exchange_Value)+AC993*$N993*SUMIF(Lists!$E$2:$E$133,'Quarterly Information'!$M993,Exchange_Value)+AC993*$P993*SUMIF(Lists!$E$2:$E$133,'Quarterly Information'!$O993,Exchange_Value)+AC993*$R993*SUMIF(Lists!$E$2:$E$133,'Quarterly Information'!$Q993,Exchange_Value)+AC993*$T993*SUMIF(Lists!$E$2:$E$133,'Quarterly Information'!$S993,Exchange_Value))/1000,AC993*SUMIF(Lists!$E$2:$E$133,$I993,Exchange_Value)/1000),1)</f>
        <v>0</v>
      </c>
      <c r="CG993" s="218">
        <f>ROUND(IF($I993="Other HFC Blend",(AD993*$L993*SUMIF(Lists!$E$2:$E$133,'Quarterly Information'!$K993,Exchange_Value)+AD993*$N993*SUMIF(Lists!$E$2:$E$133,'Quarterly Information'!$M993,Exchange_Value)+AD993*$P993*SUMIF(Lists!$E$2:$E$133,'Quarterly Information'!$O993,Exchange_Value)+AD993*$R993*SUMIF(Lists!$E$2:$E$133,'Quarterly Information'!$Q993,Exchange_Value)+AD993*$T993*SUMIF(Lists!$E$2:$E$133,'Quarterly Information'!$S993,Exchange_Value))/1000,AD993*SUMIF(Lists!$E$2:$E$133,$I993,Exchange_Value)/1000),1)</f>
        <v>0</v>
      </c>
      <c r="CH993" s="218">
        <f>ROUND(IF($I993="Other HFC Blend",(AE993*$L993*SUMIF(Lists!$E$2:$E$133,'Quarterly Information'!$K993,Exchange_Value)+AE993*$N993*SUMIF(Lists!$E$2:$E$133,'Quarterly Information'!$M993,Exchange_Value)+AE993*$P993*SUMIF(Lists!$E$2:$E$133,'Quarterly Information'!$O993,Exchange_Value)+AE993*$R993*SUMIF(Lists!$E$2:$E$133,'Quarterly Information'!$Q993,Exchange_Value)+AE993*$T993*SUMIF(Lists!$E$2:$E$133,'Quarterly Information'!$S993,Exchange_Value))/1000,AE993*SUMIF(Lists!$E$2:$E$133,$I993,Exchange_Value)/1000),1)</f>
        <v>0</v>
      </c>
      <c r="CI993" s="218">
        <f>ROUND(IF($I993="Other HFC Blend",(AF993*$L993*SUMIF(Lists!$E$2:$E$133,'Quarterly Information'!$K993,Exchange_Value)+AF993*$N993*SUMIF(Lists!$E$2:$E$133,'Quarterly Information'!$M993,Exchange_Value)+AF993*$P993*SUMIF(Lists!$E$2:$E$133,'Quarterly Information'!$O993,Exchange_Value)+AF993*$R993*SUMIF(Lists!$E$2:$E$133,'Quarterly Information'!$Q993,Exchange_Value)+AF993*$T993*SUMIF(Lists!$E$2:$E$133,'Quarterly Information'!$S993,Exchange_Value))/1000,AF993*SUMIF(Lists!$E$2:$E$133,$I993,Exchange_Value)/1000),1)</f>
        <v>0</v>
      </c>
    </row>
    <row r="994" spans="1:87" ht="14" x14ac:dyDescent="0.25">
      <c r="A994" s="39">
        <v>952</v>
      </c>
      <c r="B994" s="90" t="str">
        <f t="shared" si="643"/>
        <v/>
      </c>
      <c r="C994" s="159"/>
      <c r="D994" s="91"/>
      <c r="E994" s="174"/>
      <c r="F994" s="92"/>
      <c r="G994" s="93"/>
      <c r="H994" s="94"/>
      <c r="I994" s="92"/>
      <c r="J994" s="200"/>
      <c r="K994" s="210"/>
      <c r="L994" s="95"/>
      <c r="M994" s="92"/>
      <c r="N994" s="95"/>
      <c r="O994" s="92"/>
      <c r="P994" s="95"/>
      <c r="Q994" s="128"/>
      <c r="R994" s="95"/>
      <c r="S994" s="128"/>
      <c r="T994" s="211"/>
      <c r="U994" s="203"/>
      <c r="V994" s="92"/>
      <c r="W994" s="96"/>
      <c r="X994" s="92"/>
      <c r="Y994" s="220"/>
      <c r="Z994" s="226"/>
      <c r="AA994" s="165"/>
      <c r="AB994" s="165"/>
      <c r="AC994" s="165"/>
      <c r="AD994" s="165"/>
      <c r="AE994" s="165"/>
      <c r="AF994" s="168"/>
      <c r="AG994"/>
      <c r="AH994" s="107">
        <f t="shared" si="645"/>
        <v>0</v>
      </c>
      <c r="AI994" s="107">
        <f t="shared" si="646"/>
        <v>0</v>
      </c>
      <c r="AJ994" s="107">
        <f t="shared" si="647"/>
        <v>0</v>
      </c>
      <c r="AK994" s="107">
        <f t="shared" si="648"/>
        <v>0</v>
      </c>
      <c r="AL994" s="107">
        <f t="shared" si="649"/>
        <v>0</v>
      </c>
      <c r="AM994" s="107">
        <f t="shared" si="644"/>
        <v>0</v>
      </c>
      <c r="AO994" s="161" t="e">
        <f t="shared" si="650"/>
        <v>#DIV/0!</v>
      </c>
      <c r="AP994" s="161" t="e">
        <f t="shared" si="651"/>
        <v>#DIV/0!</v>
      </c>
      <c r="AQ994" s="161" t="e">
        <f t="shared" si="652"/>
        <v>#DIV/0!</v>
      </c>
      <c r="AR994" s="161" t="e">
        <f t="shared" si="653"/>
        <v>#DIV/0!</v>
      </c>
      <c r="AS994" s="161" t="e">
        <f t="shared" si="654"/>
        <v>#DIV/0!</v>
      </c>
      <c r="AT994" s="107">
        <f t="shared" si="655"/>
        <v>0</v>
      </c>
      <c r="AU994" s="161" t="e">
        <f t="shared" si="656"/>
        <v>#DIV/0!</v>
      </c>
      <c r="AV994" s="161" t="e">
        <f t="shared" si="657"/>
        <v>#DIV/0!</v>
      </c>
      <c r="AW994" s="161" t="e">
        <f t="shared" si="658"/>
        <v>#DIV/0!</v>
      </c>
      <c r="AX994" s="161" t="e">
        <f t="shared" si="659"/>
        <v>#DIV/0!</v>
      </c>
      <c r="AY994" s="161" t="e">
        <f t="shared" si="660"/>
        <v>#DIV/0!</v>
      </c>
      <c r="AZ994" s="107">
        <f t="shared" si="661"/>
        <v>0</v>
      </c>
      <c r="BA994" s="161" t="e">
        <f t="shared" si="662"/>
        <v>#DIV/0!</v>
      </c>
      <c r="BB994" s="161" t="e">
        <f t="shared" si="663"/>
        <v>#DIV/0!</v>
      </c>
      <c r="BC994" s="161" t="e">
        <f t="shared" si="664"/>
        <v>#DIV/0!</v>
      </c>
      <c r="BD994" s="161" t="e">
        <f t="shared" si="665"/>
        <v>#DIV/0!</v>
      </c>
      <c r="BE994" s="161" t="e">
        <f t="shared" si="666"/>
        <v>#DIV/0!</v>
      </c>
      <c r="BF994" s="107">
        <f t="shared" si="667"/>
        <v>0</v>
      </c>
      <c r="BG994" s="161" t="e">
        <f t="shared" si="668"/>
        <v>#DIV/0!</v>
      </c>
      <c r="BH994" s="161" t="e">
        <f t="shared" si="669"/>
        <v>#DIV/0!</v>
      </c>
      <c r="BI994" s="161" t="e">
        <f t="shared" si="670"/>
        <v>#DIV/0!</v>
      </c>
      <c r="BJ994" s="161" t="e">
        <f t="shared" si="671"/>
        <v>#DIV/0!</v>
      </c>
      <c r="BK994" s="161" t="e">
        <f t="shared" si="672"/>
        <v>#DIV/0!</v>
      </c>
      <c r="BL994" s="107">
        <f t="shared" si="673"/>
        <v>0</v>
      </c>
      <c r="BM994" s="161" t="e">
        <f t="shared" si="674"/>
        <v>#DIV/0!</v>
      </c>
      <c r="BN994" s="161" t="e">
        <f t="shared" si="675"/>
        <v>#DIV/0!</v>
      </c>
      <c r="BO994" s="161" t="e">
        <f t="shared" si="676"/>
        <v>#DIV/0!</v>
      </c>
      <c r="BP994" s="161" t="e">
        <f t="shared" si="677"/>
        <v>#DIV/0!</v>
      </c>
      <c r="BQ994" s="161" t="e">
        <f t="shared" si="678"/>
        <v>#DIV/0!</v>
      </c>
      <c r="BR994" s="107">
        <f t="shared" si="679"/>
        <v>0</v>
      </c>
      <c r="BS994" s="161" t="e">
        <f t="shared" si="680"/>
        <v>#DIV/0!</v>
      </c>
      <c r="BT994" s="161" t="e">
        <f t="shared" si="681"/>
        <v>#DIV/0!</v>
      </c>
      <c r="BU994" s="161" t="e">
        <f t="shared" si="682"/>
        <v>#DIV/0!</v>
      </c>
      <c r="BV994" s="161" t="e">
        <f t="shared" si="683"/>
        <v>#DIV/0!</v>
      </c>
      <c r="BW994" s="161" t="e">
        <f t="shared" si="684"/>
        <v>#DIV/0!</v>
      </c>
      <c r="BX994" s="107">
        <f t="shared" si="685"/>
        <v>0</v>
      </c>
      <c r="BZ994" s="40" t="e">
        <f>VLOOKUP(I994,Lists!$D$2:$D$19,1,FALSE)</f>
        <v>#N/A</v>
      </c>
      <c r="CA994" s="40" t="e">
        <f>VLOOKUP($I994,Blends!$B$2:$B$115,1,FALSE)</f>
        <v>#N/A</v>
      </c>
      <c r="CC994" s="218">
        <f>ROUND(IF($I994="Other HFC Blend",(Z994*$L994*SUMIF(Lists!$E$2:$E$133,'Quarterly Information'!$K994,Exchange_Value)+Z994*$N994*SUMIF(Lists!$E$2:$E$133,'Quarterly Information'!$M994,Exchange_Value)+Z994*$P994*SUMIF(Lists!$E$2:$E$133,'Quarterly Information'!$O994,Exchange_Value)+Z994*$R994*SUMIF(Lists!$E$2:$E$133,'Quarterly Information'!$Q994,Exchange_Value)+Z994*$T994*SUMIF(Lists!$E$2:$E$133,'Quarterly Information'!$S994,Exchange_Value))/1000,Z994*SUMIF(Lists!$E$2:$E$133,$I994,Exchange_Value)/1000),1)</f>
        <v>0</v>
      </c>
      <c r="CD994" s="218">
        <f>ROUND(IF($I994="Other HFC Blend",(AA994*$L994*SUMIF(Lists!$E$2:$E$133,'Quarterly Information'!$K994,Exchange_Value)+AA994*$N994*SUMIF(Lists!$E$2:$E$133,'Quarterly Information'!$M994,Exchange_Value)+AA994*$P994*SUMIF(Lists!$E$2:$E$133,'Quarterly Information'!$O994,Exchange_Value)+AA994*$R994*SUMIF(Lists!$E$2:$E$133,'Quarterly Information'!$Q994,Exchange_Value)+AA994*$T994*SUMIF(Lists!$E$2:$E$133,'Quarterly Information'!$S994,Exchange_Value))/1000,AA994*SUMIF(Lists!$E$2:$E$133,$I994,Exchange_Value)/1000),1)</f>
        <v>0</v>
      </c>
      <c r="CE994" s="218">
        <f>ROUND(IF($I994="Other HFC Blend",(AB994*$L994*SUMIF(Lists!$E$2:$E$133,'Quarterly Information'!$K994,Exchange_Value)+AB994*$N994*SUMIF(Lists!$E$2:$E$133,'Quarterly Information'!$M994,Exchange_Value)+AB994*$P994*SUMIF(Lists!$E$2:$E$133,'Quarterly Information'!$O994,Exchange_Value)+AB994*$R994*SUMIF(Lists!$E$2:$E$133,'Quarterly Information'!$Q994,Exchange_Value)+AB994*$T994*SUMIF(Lists!$E$2:$E$133,'Quarterly Information'!$S994,Exchange_Value))/1000,AB994*SUMIF(Lists!$E$2:$E$133,$I994,Exchange_Value)/1000),1)</f>
        <v>0</v>
      </c>
      <c r="CF994" s="218">
        <f>ROUND(IF($I994="Other HFC Blend",(AC994*$L994*SUMIF(Lists!$E$2:$E$133,'Quarterly Information'!$K994,Exchange_Value)+AC994*$N994*SUMIF(Lists!$E$2:$E$133,'Quarterly Information'!$M994,Exchange_Value)+AC994*$P994*SUMIF(Lists!$E$2:$E$133,'Quarterly Information'!$O994,Exchange_Value)+AC994*$R994*SUMIF(Lists!$E$2:$E$133,'Quarterly Information'!$Q994,Exchange_Value)+AC994*$T994*SUMIF(Lists!$E$2:$E$133,'Quarterly Information'!$S994,Exchange_Value))/1000,AC994*SUMIF(Lists!$E$2:$E$133,$I994,Exchange_Value)/1000),1)</f>
        <v>0</v>
      </c>
      <c r="CG994" s="218">
        <f>ROUND(IF($I994="Other HFC Blend",(AD994*$L994*SUMIF(Lists!$E$2:$E$133,'Quarterly Information'!$K994,Exchange_Value)+AD994*$N994*SUMIF(Lists!$E$2:$E$133,'Quarterly Information'!$M994,Exchange_Value)+AD994*$P994*SUMIF(Lists!$E$2:$E$133,'Quarterly Information'!$O994,Exchange_Value)+AD994*$R994*SUMIF(Lists!$E$2:$E$133,'Quarterly Information'!$Q994,Exchange_Value)+AD994*$T994*SUMIF(Lists!$E$2:$E$133,'Quarterly Information'!$S994,Exchange_Value))/1000,AD994*SUMIF(Lists!$E$2:$E$133,$I994,Exchange_Value)/1000),1)</f>
        <v>0</v>
      </c>
      <c r="CH994" s="218">
        <f>ROUND(IF($I994="Other HFC Blend",(AE994*$L994*SUMIF(Lists!$E$2:$E$133,'Quarterly Information'!$K994,Exchange_Value)+AE994*$N994*SUMIF(Lists!$E$2:$E$133,'Quarterly Information'!$M994,Exchange_Value)+AE994*$P994*SUMIF(Lists!$E$2:$E$133,'Quarterly Information'!$O994,Exchange_Value)+AE994*$R994*SUMIF(Lists!$E$2:$E$133,'Quarterly Information'!$Q994,Exchange_Value)+AE994*$T994*SUMIF(Lists!$E$2:$E$133,'Quarterly Information'!$S994,Exchange_Value))/1000,AE994*SUMIF(Lists!$E$2:$E$133,$I994,Exchange_Value)/1000),1)</f>
        <v>0</v>
      </c>
      <c r="CI994" s="218">
        <f>ROUND(IF($I994="Other HFC Blend",(AF994*$L994*SUMIF(Lists!$E$2:$E$133,'Quarterly Information'!$K994,Exchange_Value)+AF994*$N994*SUMIF(Lists!$E$2:$E$133,'Quarterly Information'!$M994,Exchange_Value)+AF994*$P994*SUMIF(Lists!$E$2:$E$133,'Quarterly Information'!$O994,Exchange_Value)+AF994*$R994*SUMIF(Lists!$E$2:$E$133,'Quarterly Information'!$Q994,Exchange_Value)+AF994*$T994*SUMIF(Lists!$E$2:$E$133,'Quarterly Information'!$S994,Exchange_Value))/1000,AF994*SUMIF(Lists!$E$2:$E$133,$I994,Exchange_Value)/1000),1)</f>
        <v>0</v>
      </c>
    </row>
    <row r="995" spans="1:87" ht="14" x14ac:dyDescent="0.25">
      <c r="A995" s="39">
        <v>953</v>
      </c>
      <c r="B995" s="90" t="str">
        <f t="shared" si="643"/>
        <v/>
      </c>
      <c r="C995" s="159"/>
      <c r="D995" s="91"/>
      <c r="E995" s="174"/>
      <c r="F995" s="92"/>
      <c r="G995" s="93"/>
      <c r="H995" s="94"/>
      <c r="I995" s="92"/>
      <c r="J995" s="200"/>
      <c r="K995" s="210"/>
      <c r="L995" s="95"/>
      <c r="M995" s="92"/>
      <c r="N995" s="95"/>
      <c r="O995" s="92"/>
      <c r="P995" s="95"/>
      <c r="Q995" s="128"/>
      <c r="R995" s="95"/>
      <c r="S995" s="128"/>
      <c r="T995" s="211"/>
      <c r="U995" s="203"/>
      <c r="V995" s="92"/>
      <c r="W995" s="96"/>
      <c r="X995" s="92"/>
      <c r="Y995" s="220"/>
      <c r="Z995" s="226"/>
      <c r="AA995" s="165"/>
      <c r="AB995" s="165"/>
      <c r="AC995" s="165"/>
      <c r="AD995" s="165"/>
      <c r="AE995" s="165"/>
      <c r="AF995" s="168"/>
      <c r="AG995"/>
      <c r="AH995" s="107">
        <f t="shared" si="645"/>
        <v>0</v>
      </c>
      <c r="AI995" s="107">
        <f t="shared" si="646"/>
        <v>0</v>
      </c>
      <c r="AJ995" s="107">
        <f t="shared" si="647"/>
        <v>0</v>
      </c>
      <c r="AK995" s="107">
        <f t="shared" si="648"/>
        <v>0</v>
      </c>
      <c r="AL995" s="107">
        <f t="shared" si="649"/>
        <v>0</v>
      </c>
      <c r="AM995" s="107">
        <f t="shared" si="644"/>
        <v>0</v>
      </c>
      <c r="AO995" s="161" t="e">
        <f t="shared" si="650"/>
        <v>#DIV/0!</v>
      </c>
      <c r="AP995" s="161" t="e">
        <f t="shared" si="651"/>
        <v>#DIV/0!</v>
      </c>
      <c r="AQ995" s="161" t="e">
        <f t="shared" si="652"/>
        <v>#DIV/0!</v>
      </c>
      <c r="AR995" s="161" t="e">
        <f t="shared" si="653"/>
        <v>#DIV/0!</v>
      </c>
      <c r="AS995" s="161" t="e">
        <f t="shared" si="654"/>
        <v>#DIV/0!</v>
      </c>
      <c r="AT995" s="107">
        <f t="shared" si="655"/>
        <v>0</v>
      </c>
      <c r="AU995" s="161" t="e">
        <f t="shared" si="656"/>
        <v>#DIV/0!</v>
      </c>
      <c r="AV995" s="161" t="e">
        <f t="shared" si="657"/>
        <v>#DIV/0!</v>
      </c>
      <c r="AW995" s="161" t="e">
        <f t="shared" si="658"/>
        <v>#DIV/0!</v>
      </c>
      <c r="AX995" s="161" t="e">
        <f t="shared" si="659"/>
        <v>#DIV/0!</v>
      </c>
      <c r="AY995" s="161" t="e">
        <f t="shared" si="660"/>
        <v>#DIV/0!</v>
      </c>
      <c r="AZ995" s="107">
        <f t="shared" si="661"/>
        <v>0</v>
      </c>
      <c r="BA995" s="161" t="e">
        <f t="shared" si="662"/>
        <v>#DIV/0!</v>
      </c>
      <c r="BB995" s="161" t="e">
        <f t="shared" si="663"/>
        <v>#DIV/0!</v>
      </c>
      <c r="BC995" s="161" t="e">
        <f t="shared" si="664"/>
        <v>#DIV/0!</v>
      </c>
      <c r="BD995" s="161" t="e">
        <f t="shared" si="665"/>
        <v>#DIV/0!</v>
      </c>
      <c r="BE995" s="161" t="e">
        <f t="shared" si="666"/>
        <v>#DIV/0!</v>
      </c>
      <c r="BF995" s="107">
        <f t="shared" si="667"/>
        <v>0</v>
      </c>
      <c r="BG995" s="161" t="e">
        <f t="shared" si="668"/>
        <v>#DIV/0!</v>
      </c>
      <c r="BH995" s="161" t="e">
        <f t="shared" si="669"/>
        <v>#DIV/0!</v>
      </c>
      <c r="BI995" s="161" t="e">
        <f t="shared" si="670"/>
        <v>#DIV/0!</v>
      </c>
      <c r="BJ995" s="161" t="e">
        <f t="shared" si="671"/>
        <v>#DIV/0!</v>
      </c>
      <c r="BK995" s="161" t="e">
        <f t="shared" si="672"/>
        <v>#DIV/0!</v>
      </c>
      <c r="BL995" s="107">
        <f t="shared" si="673"/>
        <v>0</v>
      </c>
      <c r="BM995" s="161" t="e">
        <f t="shared" si="674"/>
        <v>#DIV/0!</v>
      </c>
      <c r="BN995" s="161" t="e">
        <f t="shared" si="675"/>
        <v>#DIV/0!</v>
      </c>
      <c r="BO995" s="161" t="e">
        <f t="shared" si="676"/>
        <v>#DIV/0!</v>
      </c>
      <c r="BP995" s="161" t="e">
        <f t="shared" si="677"/>
        <v>#DIV/0!</v>
      </c>
      <c r="BQ995" s="161" t="e">
        <f t="shared" si="678"/>
        <v>#DIV/0!</v>
      </c>
      <c r="BR995" s="107">
        <f t="shared" si="679"/>
        <v>0</v>
      </c>
      <c r="BS995" s="161" t="e">
        <f t="shared" si="680"/>
        <v>#DIV/0!</v>
      </c>
      <c r="BT995" s="161" t="e">
        <f t="shared" si="681"/>
        <v>#DIV/0!</v>
      </c>
      <c r="BU995" s="161" t="e">
        <f t="shared" si="682"/>
        <v>#DIV/0!</v>
      </c>
      <c r="BV995" s="161" t="e">
        <f t="shared" si="683"/>
        <v>#DIV/0!</v>
      </c>
      <c r="BW995" s="161" t="e">
        <f t="shared" si="684"/>
        <v>#DIV/0!</v>
      </c>
      <c r="BX995" s="107">
        <f t="shared" si="685"/>
        <v>0</v>
      </c>
      <c r="BZ995" s="40" t="e">
        <f>VLOOKUP(I995,Lists!$D$2:$D$19,1,FALSE)</f>
        <v>#N/A</v>
      </c>
      <c r="CA995" s="40" t="e">
        <f>VLOOKUP($I995,Blends!$B$2:$B$115,1,FALSE)</f>
        <v>#N/A</v>
      </c>
      <c r="CC995" s="218">
        <f>ROUND(IF($I995="Other HFC Blend",(Z995*$L995*SUMIF(Lists!$E$2:$E$133,'Quarterly Information'!$K995,Exchange_Value)+Z995*$N995*SUMIF(Lists!$E$2:$E$133,'Quarterly Information'!$M995,Exchange_Value)+Z995*$P995*SUMIF(Lists!$E$2:$E$133,'Quarterly Information'!$O995,Exchange_Value)+Z995*$R995*SUMIF(Lists!$E$2:$E$133,'Quarterly Information'!$Q995,Exchange_Value)+Z995*$T995*SUMIF(Lists!$E$2:$E$133,'Quarterly Information'!$S995,Exchange_Value))/1000,Z995*SUMIF(Lists!$E$2:$E$133,$I995,Exchange_Value)/1000),1)</f>
        <v>0</v>
      </c>
      <c r="CD995" s="218">
        <f>ROUND(IF($I995="Other HFC Blend",(AA995*$L995*SUMIF(Lists!$E$2:$E$133,'Quarterly Information'!$K995,Exchange_Value)+AA995*$N995*SUMIF(Lists!$E$2:$E$133,'Quarterly Information'!$M995,Exchange_Value)+AA995*$P995*SUMIF(Lists!$E$2:$E$133,'Quarterly Information'!$O995,Exchange_Value)+AA995*$R995*SUMIF(Lists!$E$2:$E$133,'Quarterly Information'!$Q995,Exchange_Value)+AA995*$T995*SUMIF(Lists!$E$2:$E$133,'Quarterly Information'!$S995,Exchange_Value))/1000,AA995*SUMIF(Lists!$E$2:$E$133,$I995,Exchange_Value)/1000),1)</f>
        <v>0</v>
      </c>
      <c r="CE995" s="218">
        <f>ROUND(IF($I995="Other HFC Blend",(AB995*$L995*SUMIF(Lists!$E$2:$E$133,'Quarterly Information'!$K995,Exchange_Value)+AB995*$N995*SUMIF(Lists!$E$2:$E$133,'Quarterly Information'!$M995,Exchange_Value)+AB995*$P995*SUMIF(Lists!$E$2:$E$133,'Quarterly Information'!$O995,Exchange_Value)+AB995*$R995*SUMIF(Lists!$E$2:$E$133,'Quarterly Information'!$Q995,Exchange_Value)+AB995*$T995*SUMIF(Lists!$E$2:$E$133,'Quarterly Information'!$S995,Exchange_Value))/1000,AB995*SUMIF(Lists!$E$2:$E$133,$I995,Exchange_Value)/1000),1)</f>
        <v>0</v>
      </c>
      <c r="CF995" s="218">
        <f>ROUND(IF($I995="Other HFC Blend",(AC995*$L995*SUMIF(Lists!$E$2:$E$133,'Quarterly Information'!$K995,Exchange_Value)+AC995*$N995*SUMIF(Lists!$E$2:$E$133,'Quarterly Information'!$M995,Exchange_Value)+AC995*$P995*SUMIF(Lists!$E$2:$E$133,'Quarterly Information'!$O995,Exchange_Value)+AC995*$R995*SUMIF(Lists!$E$2:$E$133,'Quarterly Information'!$Q995,Exchange_Value)+AC995*$T995*SUMIF(Lists!$E$2:$E$133,'Quarterly Information'!$S995,Exchange_Value))/1000,AC995*SUMIF(Lists!$E$2:$E$133,$I995,Exchange_Value)/1000),1)</f>
        <v>0</v>
      </c>
      <c r="CG995" s="218">
        <f>ROUND(IF($I995="Other HFC Blend",(AD995*$L995*SUMIF(Lists!$E$2:$E$133,'Quarterly Information'!$K995,Exchange_Value)+AD995*$N995*SUMIF(Lists!$E$2:$E$133,'Quarterly Information'!$M995,Exchange_Value)+AD995*$P995*SUMIF(Lists!$E$2:$E$133,'Quarterly Information'!$O995,Exchange_Value)+AD995*$R995*SUMIF(Lists!$E$2:$E$133,'Quarterly Information'!$Q995,Exchange_Value)+AD995*$T995*SUMIF(Lists!$E$2:$E$133,'Quarterly Information'!$S995,Exchange_Value))/1000,AD995*SUMIF(Lists!$E$2:$E$133,$I995,Exchange_Value)/1000),1)</f>
        <v>0</v>
      </c>
      <c r="CH995" s="218">
        <f>ROUND(IF($I995="Other HFC Blend",(AE995*$L995*SUMIF(Lists!$E$2:$E$133,'Quarterly Information'!$K995,Exchange_Value)+AE995*$N995*SUMIF(Lists!$E$2:$E$133,'Quarterly Information'!$M995,Exchange_Value)+AE995*$P995*SUMIF(Lists!$E$2:$E$133,'Quarterly Information'!$O995,Exchange_Value)+AE995*$R995*SUMIF(Lists!$E$2:$E$133,'Quarterly Information'!$Q995,Exchange_Value)+AE995*$T995*SUMIF(Lists!$E$2:$E$133,'Quarterly Information'!$S995,Exchange_Value))/1000,AE995*SUMIF(Lists!$E$2:$E$133,$I995,Exchange_Value)/1000),1)</f>
        <v>0</v>
      </c>
      <c r="CI995" s="218">
        <f>ROUND(IF($I995="Other HFC Blend",(AF995*$L995*SUMIF(Lists!$E$2:$E$133,'Quarterly Information'!$K995,Exchange_Value)+AF995*$N995*SUMIF(Lists!$E$2:$E$133,'Quarterly Information'!$M995,Exchange_Value)+AF995*$P995*SUMIF(Lists!$E$2:$E$133,'Quarterly Information'!$O995,Exchange_Value)+AF995*$R995*SUMIF(Lists!$E$2:$E$133,'Quarterly Information'!$Q995,Exchange_Value)+AF995*$T995*SUMIF(Lists!$E$2:$E$133,'Quarterly Information'!$S995,Exchange_Value))/1000,AF995*SUMIF(Lists!$E$2:$E$133,$I995,Exchange_Value)/1000),1)</f>
        <v>0</v>
      </c>
    </row>
    <row r="996" spans="1:87" ht="14" x14ac:dyDescent="0.25">
      <c r="A996" s="39">
        <v>954</v>
      </c>
      <c r="B996" s="90" t="str">
        <f t="shared" si="643"/>
        <v/>
      </c>
      <c r="C996" s="159"/>
      <c r="D996" s="91"/>
      <c r="E996" s="174"/>
      <c r="F996" s="92"/>
      <c r="G996" s="93"/>
      <c r="H996" s="94"/>
      <c r="I996" s="92"/>
      <c r="J996" s="200"/>
      <c r="K996" s="210"/>
      <c r="L996" s="95"/>
      <c r="M996" s="92"/>
      <c r="N996" s="95"/>
      <c r="O996" s="92"/>
      <c r="P996" s="95"/>
      <c r="Q996" s="128"/>
      <c r="R996" s="95"/>
      <c r="S996" s="128"/>
      <c r="T996" s="211"/>
      <c r="U996" s="203"/>
      <c r="V996" s="92"/>
      <c r="W996" s="96"/>
      <c r="X996" s="92"/>
      <c r="Y996" s="220"/>
      <c r="Z996" s="226"/>
      <c r="AA996" s="165"/>
      <c r="AB996" s="165"/>
      <c r="AC996" s="165"/>
      <c r="AD996" s="165"/>
      <c r="AE996" s="165"/>
      <c r="AF996" s="168"/>
      <c r="AG996"/>
      <c r="AH996" s="107">
        <f t="shared" si="645"/>
        <v>0</v>
      </c>
      <c r="AI996" s="107">
        <f t="shared" si="646"/>
        <v>0</v>
      </c>
      <c r="AJ996" s="107">
        <f t="shared" si="647"/>
        <v>0</v>
      </c>
      <c r="AK996" s="107">
        <f t="shared" si="648"/>
        <v>0</v>
      </c>
      <c r="AL996" s="107">
        <f t="shared" si="649"/>
        <v>0</v>
      </c>
      <c r="AM996" s="107">
        <f t="shared" si="644"/>
        <v>0</v>
      </c>
      <c r="AO996" s="161" t="e">
        <f t="shared" si="650"/>
        <v>#DIV/0!</v>
      </c>
      <c r="AP996" s="161" t="e">
        <f t="shared" si="651"/>
        <v>#DIV/0!</v>
      </c>
      <c r="AQ996" s="161" t="e">
        <f t="shared" si="652"/>
        <v>#DIV/0!</v>
      </c>
      <c r="AR996" s="161" t="e">
        <f t="shared" si="653"/>
        <v>#DIV/0!</v>
      </c>
      <c r="AS996" s="161" t="e">
        <f t="shared" si="654"/>
        <v>#DIV/0!</v>
      </c>
      <c r="AT996" s="107">
        <f t="shared" si="655"/>
        <v>0</v>
      </c>
      <c r="AU996" s="161" t="e">
        <f t="shared" si="656"/>
        <v>#DIV/0!</v>
      </c>
      <c r="AV996" s="161" t="e">
        <f t="shared" si="657"/>
        <v>#DIV/0!</v>
      </c>
      <c r="AW996" s="161" t="e">
        <f t="shared" si="658"/>
        <v>#DIV/0!</v>
      </c>
      <c r="AX996" s="161" t="e">
        <f t="shared" si="659"/>
        <v>#DIV/0!</v>
      </c>
      <c r="AY996" s="161" t="e">
        <f t="shared" si="660"/>
        <v>#DIV/0!</v>
      </c>
      <c r="AZ996" s="107">
        <f t="shared" si="661"/>
        <v>0</v>
      </c>
      <c r="BA996" s="161" t="e">
        <f t="shared" si="662"/>
        <v>#DIV/0!</v>
      </c>
      <c r="BB996" s="161" t="e">
        <f t="shared" si="663"/>
        <v>#DIV/0!</v>
      </c>
      <c r="BC996" s="161" t="e">
        <f t="shared" si="664"/>
        <v>#DIV/0!</v>
      </c>
      <c r="BD996" s="161" t="e">
        <f t="shared" si="665"/>
        <v>#DIV/0!</v>
      </c>
      <c r="BE996" s="161" t="e">
        <f t="shared" si="666"/>
        <v>#DIV/0!</v>
      </c>
      <c r="BF996" s="107">
        <f t="shared" si="667"/>
        <v>0</v>
      </c>
      <c r="BG996" s="161" t="e">
        <f t="shared" si="668"/>
        <v>#DIV/0!</v>
      </c>
      <c r="BH996" s="161" t="e">
        <f t="shared" si="669"/>
        <v>#DIV/0!</v>
      </c>
      <c r="BI996" s="161" t="e">
        <f t="shared" si="670"/>
        <v>#DIV/0!</v>
      </c>
      <c r="BJ996" s="161" t="e">
        <f t="shared" si="671"/>
        <v>#DIV/0!</v>
      </c>
      <c r="BK996" s="161" t="e">
        <f t="shared" si="672"/>
        <v>#DIV/0!</v>
      </c>
      <c r="BL996" s="107">
        <f t="shared" si="673"/>
        <v>0</v>
      </c>
      <c r="BM996" s="161" t="e">
        <f t="shared" si="674"/>
        <v>#DIV/0!</v>
      </c>
      <c r="BN996" s="161" t="e">
        <f t="shared" si="675"/>
        <v>#DIV/0!</v>
      </c>
      <c r="BO996" s="161" t="e">
        <f t="shared" si="676"/>
        <v>#DIV/0!</v>
      </c>
      <c r="BP996" s="161" t="e">
        <f t="shared" si="677"/>
        <v>#DIV/0!</v>
      </c>
      <c r="BQ996" s="161" t="e">
        <f t="shared" si="678"/>
        <v>#DIV/0!</v>
      </c>
      <c r="BR996" s="107">
        <f t="shared" si="679"/>
        <v>0</v>
      </c>
      <c r="BS996" s="161" t="e">
        <f t="shared" si="680"/>
        <v>#DIV/0!</v>
      </c>
      <c r="BT996" s="161" t="e">
        <f t="shared" si="681"/>
        <v>#DIV/0!</v>
      </c>
      <c r="BU996" s="161" t="e">
        <f t="shared" si="682"/>
        <v>#DIV/0!</v>
      </c>
      <c r="BV996" s="161" t="e">
        <f t="shared" si="683"/>
        <v>#DIV/0!</v>
      </c>
      <c r="BW996" s="161" t="e">
        <f t="shared" si="684"/>
        <v>#DIV/0!</v>
      </c>
      <c r="BX996" s="107">
        <f t="shared" si="685"/>
        <v>0</v>
      </c>
      <c r="BZ996" s="40" t="e">
        <f>VLOOKUP(I996,Lists!$D$2:$D$19,1,FALSE)</f>
        <v>#N/A</v>
      </c>
      <c r="CA996" s="40" t="e">
        <f>VLOOKUP($I996,Blends!$B$2:$B$115,1,FALSE)</f>
        <v>#N/A</v>
      </c>
      <c r="CC996" s="218">
        <f>ROUND(IF($I996="Other HFC Blend",(Z996*$L996*SUMIF(Lists!$E$2:$E$133,'Quarterly Information'!$K996,Exchange_Value)+Z996*$N996*SUMIF(Lists!$E$2:$E$133,'Quarterly Information'!$M996,Exchange_Value)+Z996*$P996*SUMIF(Lists!$E$2:$E$133,'Quarterly Information'!$O996,Exchange_Value)+Z996*$R996*SUMIF(Lists!$E$2:$E$133,'Quarterly Information'!$Q996,Exchange_Value)+Z996*$T996*SUMIF(Lists!$E$2:$E$133,'Quarterly Information'!$S996,Exchange_Value))/1000,Z996*SUMIF(Lists!$E$2:$E$133,$I996,Exchange_Value)/1000),1)</f>
        <v>0</v>
      </c>
      <c r="CD996" s="218">
        <f>ROUND(IF($I996="Other HFC Blend",(AA996*$L996*SUMIF(Lists!$E$2:$E$133,'Quarterly Information'!$K996,Exchange_Value)+AA996*$N996*SUMIF(Lists!$E$2:$E$133,'Quarterly Information'!$M996,Exchange_Value)+AA996*$P996*SUMIF(Lists!$E$2:$E$133,'Quarterly Information'!$O996,Exchange_Value)+AA996*$R996*SUMIF(Lists!$E$2:$E$133,'Quarterly Information'!$Q996,Exchange_Value)+AA996*$T996*SUMIF(Lists!$E$2:$E$133,'Quarterly Information'!$S996,Exchange_Value))/1000,AA996*SUMIF(Lists!$E$2:$E$133,$I996,Exchange_Value)/1000),1)</f>
        <v>0</v>
      </c>
      <c r="CE996" s="218">
        <f>ROUND(IF($I996="Other HFC Blend",(AB996*$L996*SUMIF(Lists!$E$2:$E$133,'Quarterly Information'!$K996,Exchange_Value)+AB996*$N996*SUMIF(Lists!$E$2:$E$133,'Quarterly Information'!$M996,Exchange_Value)+AB996*$P996*SUMIF(Lists!$E$2:$E$133,'Quarterly Information'!$O996,Exchange_Value)+AB996*$R996*SUMIF(Lists!$E$2:$E$133,'Quarterly Information'!$Q996,Exchange_Value)+AB996*$T996*SUMIF(Lists!$E$2:$E$133,'Quarterly Information'!$S996,Exchange_Value))/1000,AB996*SUMIF(Lists!$E$2:$E$133,$I996,Exchange_Value)/1000),1)</f>
        <v>0</v>
      </c>
      <c r="CF996" s="218">
        <f>ROUND(IF($I996="Other HFC Blend",(AC996*$L996*SUMIF(Lists!$E$2:$E$133,'Quarterly Information'!$K996,Exchange_Value)+AC996*$N996*SUMIF(Lists!$E$2:$E$133,'Quarterly Information'!$M996,Exchange_Value)+AC996*$P996*SUMIF(Lists!$E$2:$E$133,'Quarterly Information'!$O996,Exchange_Value)+AC996*$R996*SUMIF(Lists!$E$2:$E$133,'Quarterly Information'!$Q996,Exchange_Value)+AC996*$T996*SUMIF(Lists!$E$2:$E$133,'Quarterly Information'!$S996,Exchange_Value))/1000,AC996*SUMIF(Lists!$E$2:$E$133,$I996,Exchange_Value)/1000),1)</f>
        <v>0</v>
      </c>
      <c r="CG996" s="218">
        <f>ROUND(IF($I996="Other HFC Blend",(AD996*$L996*SUMIF(Lists!$E$2:$E$133,'Quarterly Information'!$K996,Exchange_Value)+AD996*$N996*SUMIF(Lists!$E$2:$E$133,'Quarterly Information'!$M996,Exchange_Value)+AD996*$P996*SUMIF(Lists!$E$2:$E$133,'Quarterly Information'!$O996,Exchange_Value)+AD996*$R996*SUMIF(Lists!$E$2:$E$133,'Quarterly Information'!$Q996,Exchange_Value)+AD996*$T996*SUMIF(Lists!$E$2:$E$133,'Quarterly Information'!$S996,Exchange_Value))/1000,AD996*SUMIF(Lists!$E$2:$E$133,$I996,Exchange_Value)/1000),1)</f>
        <v>0</v>
      </c>
      <c r="CH996" s="218">
        <f>ROUND(IF($I996="Other HFC Blend",(AE996*$L996*SUMIF(Lists!$E$2:$E$133,'Quarterly Information'!$K996,Exchange_Value)+AE996*$N996*SUMIF(Lists!$E$2:$E$133,'Quarterly Information'!$M996,Exchange_Value)+AE996*$P996*SUMIF(Lists!$E$2:$E$133,'Quarterly Information'!$O996,Exchange_Value)+AE996*$R996*SUMIF(Lists!$E$2:$E$133,'Quarterly Information'!$Q996,Exchange_Value)+AE996*$T996*SUMIF(Lists!$E$2:$E$133,'Quarterly Information'!$S996,Exchange_Value))/1000,AE996*SUMIF(Lists!$E$2:$E$133,$I996,Exchange_Value)/1000),1)</f>
        <v>0</v>
      </c>
      <c r="CI996" s="218">
        <f>ROUND(IF($I996="Other HFC Blend",(AF996*$L996*SUMIF(Lists!$E$2:$E$133,'Quarterly Information'!$K996,Exchange_Value)+AF996*$N996*SUMIF(Lists!$E$2:$E$133,'Quarterly Information'!$M996,Exchange_Value)+AF996*$P996*SUMIF(Lists!$E$2:$E$133,'Quarterly Information'!$O996,Exchange_Value)+AF996*$R996*SUMIF(Lists!$E$2:$E$133,'Quarterly Information'!$Q996,Exchange_Value)+AF996*$T996*SUMIF(Lists!$E$2:$E$133,'Quarterly Information'!$S996,Exchange_Value))/1000,AF996*SUMIF(Lists!$E$2:$E$133,$I996,Exchange_Value)/1000),1)</f>
        <v>0</v>
      </c>
    </row>
    <row r="997" spans="1:87" ht="14" x14ac:dyDescent="0.25">
      <c r="A997" s="39">
        <v>955</v>
      </c>
      <c r="B997" s="90" t="str">
        <f t="shared" si="643"/>
        <v/>
      </c>
      <c r="C997" s="159"/>
      <c r="D997" s="91"/>
      <c r="E997" s="174"/>
      <c r="F997" s="92"/>
      <c r="G997" s="93"/>
      <c r="H997" s="94"/>
      <c r="I997" s="92"/>
      <c r="J997" s="200"/>
      <c r="K997" s="210"/>
      <c r="L997" s="95"/>
      <c r="M997" s="92"/>
      <c r="N997" s="95"/>
      <c r="O997" s="92"/>
      <c r="P997" s="95"/>
      <c r="Q997" s="128"/>
      <c r="R997" s="95"/>
      <c r="S997" s="128"/>
      <c r="T997" s="211"/>
      <c r="U997" s="203"/>
      <c r="V997" s="92"/>
      <c r="W997" s="96"/>
      <c r="X997" s="92"/>
      <c r="Y997" s="220"/>
      <c r="Z997" s="226"/>
      <c r="AA997" s="165"/>
      <c r="AB997" s="165"/>
      <c r="AC997" s="165"/>
      <c r="AD997" s="165"/>
      <c r="AE997" s="165"/>
      <c r="AF997" s="168"/>
      <c r="AG997"/>
      <c r="AH997" s="107">
        <f t="shared" si="645"/>
        <v>0</v>
      </c>
      <c r="AI997" s="107">
        <f t="shared" si="646"/>
        <v>0</v>
      </c>
      <c r="AJ997" s="107">
        <f t="shared" si="647"/>
        <v>0</v>
      </c>
      <c r="AK997" s="107">
        <f t="shared" si="648"/>
        <v>0</v>
      </c>
      <c r="AL997" s="107">
        <f t="shared" si="649"/>
        <v>0</v>
      </c>
      <c r="AM997" s="107">
        <f t="shared" si="644"/>
        <v>0</v>
      </c>
      <c r="AO997" s="161" t="e">
        <f t="shared" si="650"/>
        <v>#DIV/0!</v>
      </c>
      <c r="AP997" s="161" t="e">
        <f t="shared" si="651"/>
        <v>#DIV/0!</v>
      </c>
      <c r="AQ997" s="161" t="e">
        <f t="shared" si="652"/>
        <v>#DIV/0!</v>
      </c>
      <c r="AR997" s="161" t="e">
        <f t="shared" si="653"/>
        <v>#DIV/0!</v>
      </c>
      <c r="AS997" s="161" t="e">
        <f t="shared" si="654"/>
        <v>#DIV/0!</v>
      </c>
      <c r="AT997" s="107">
        <f t="shared" si="655"/>
        <v>0</v>
      </c>
      <c r="AU997" s="161" t="e">
        <f t="shared" si="656"/>
        <v>#DIV/0!</v>
      </c>
      <c r="AV997" s="161" t="e">
        <f t="shared" si="657"/>
        <v>#DIV/0!</v>
      </c>
      <c r="AW997" s="161" t="e">
        <f t="shared" si="658"/>
        <v>#DIV/0!</v>
      </c>
      <c r="AX997" s="161" t="e">
        <f t="shared" si="659"/>
        <v>#DIV/0!</v>
      </c>
      <c r="AY997" s="161" t="e">
        <f t="shared" si="660"/>
        <v>#DIV/0!</v>
      </c>
      <c r="AZ997" s="107">
        <f t="shared" si="661"/>
        <v>0</v>
      </c>
      <c r="BA997" s="161" t="e">
        <f t="shared" si="662"/>
        <v>#DIV/0!</v>
      </c>
      <c r="BB997" s="161" t="e">
        <f t="shared" si="663"/>
        <v>#DIV/0!</v>
      </c>
      <c r="BC997" s="161" t="e">
        <f t="shared" si="664"/>
        <v>#DIV/0!</v>
      </c>
      <c r="BD997" s="161" t="e">
        <f t="shared" si="665"/>
        <v>#DIV/0!</v>
      </c>
      <c r="BE997" s="161" t="e">
        <f t="shared" si="666"/>
        <v>#DIV/0!</v>
      </c>
      <c r="BF997" s="107">
        <f t="shared" si="667"/>
        <v>0</v>
      </c>
      <c r="BG997" s="161" t="e">
        <f t="shared" si="668"/>
        <v>#DIV/0!</v>
      </c>
      <c r="BH997" s="161" t="e">
        <f t="shared" si="669"/>
        <v>#DIV/0!</v>
      </c>
      <c r="BI997" s="161" t="e">
        <f t="shared" si="670"/>
        <v>#DIV/0!</v>
      </c>
      <c r="BJ997" s="161" t="e">
        <f t="shared" si="671"/>
        <v>#DIV/0!</v>
      </c>
      <c r="BK997" s="161" t="e">
        <f t="shared" si="672"/>
        <v>#DIV/0!</v>
      </c>
      <c r="BL997" s="107">
        <f t="shared" si="673"/>
        <v>0</v>
      </c>
      <c r="BM997" s="161" t="e">
        <f t="shared" si="674"/>
        <v>#DIV/0!</v>
      </c>
      <c r="BN997" s="161" t="e">
        <f t="shared" si="675"/>
        <v>#DIV/0!</v>
      </c>
      <c r="BO997" s="161" t="e">
        <f t="shared" si="676"/>
        <v>#DIV/0!</v>
      </c>
      <c r="BP997" s="161" t="e">
        <f t="shared" si="677"/>
        <v>#DIV/0!</v>
      </c>
      <c r="BQ997" s="161" t="e">
        <f t="shared" si="678"/>
        <v>#DIV/0!</v>
      </c>
      <c r="BR997" s="107">
        <f t="shared" si="679"/>
        <v>0</v>
      </c>
      <c r="BS997" s="161" t="e">
        <f t="shared" si="680"/>
        <v>#DIV/0!</v>
      </c>
      <c r="BT997" s="161" t="e">
        <f t="shared" si="681"/>
        <v>#DIV/0!</v>
      </c>
      <c r="BU997" s="161" t="e">
        <f t="shared" si="682"/>
        <v>#DIV/0!</v>
      </c>
      <c r="BV997" s="161" t="e">
        <f t="shared" si="683"/>
        <v>#DIV/0!</v>
      </c>
      <c r="BW997" s="161" t="e">
        <f t="shared" si="684"/>
        <v>#DIV/0!</v>
      </c>
      <c r="BX997" s="107">
        <f t="shared" si="685"/>
        <v>0</v>
      </c>
      <c r="BZ997" s="40" t="e">
        <f>VLOOKUP(I997,Lists!$D$2:$D$19,1,FALSE)</f>
        <v>#N/A</v>
      </c>
      <c r="CA997" s="40" t="e">
        <f>VLOOKUP($I997,Blends!$B$2:$B$115,1,FALSE)</f>
        <v>#N/A</v>
      </c>
      <c r="CC997" s="218">
        <f>ROUND(IF($I997="Other HFC Blend",(Z997*$L997*SUMIF(Lists!$E$2:$E$133,'Quarterly Information'!$K997,Exchange_Value)+Z997*$N997*SUMIF(Lists!$E$2:$E$133,'Quarterly Information'!$M997,Exchange_Value)+Z997*$P997*SUMIF(Lists!$E$2:$E$133,'Quarterly Information'!$O997,Exchange_Value)+Z997*$R997*SUMIF(Lists!$E$2:$E$133,'Quarterly Information'!$Q997,Exchange_Value)+Z997*$T997*SUMIF(Lists!$E$2:$E$133,'Quarterly Information'!$S997,Exchange_Value))/1000,Z997*SUMIF(Lists!$E$2:$E$133,$I997,Exchange_Value)/1000),1)</f>
        <v>0</v>
      </c>
      <c r="CD997" s="218">
        <f>ROUND(IF($I997="Other HFC Blend",(AA997*$L997*SUMIF(Lists!$E$2:$E$133,'Quarterly Information'!$K997,Exchange_Value)+AA997*$N997*SUMIF(Lists!$E$2:$E$133,'Quarterly Information'!$M997,Exchange_Value)+AA997*$P997*SUMIF(Lists!$E$2:$E$133,'Quarterly Information'!$O997,Exchange_Value)+AA997*$R997*SUMIF(Lists!$E$2:$E$133,'Quarterly Information'!$Q997,Exchange_Value)+AA997*$T997*SUMIF(Lists!$E$2:$E$133,'Quarterly Information'!$S997,Exchange_Value))/1000,AA997*SUMIF(Lists!$E$2:$E$133,$I997,Exchange_Value)/1000),1)</f>
        <v>0</v>
      </c>
      <c r="CE997" s="218">
        <f>ROUND(IF($I997="Other HFC Blend",(AB997*$L997*SUMIF(Lists!$E$2:$E$133,'Quarterly Information'!$K997,Exchange_Value)+AB997*$N997*SUMIF(Lists!$E$2:$E$133,'Quarterly Information'!$M997,Exchange_Value)+AB997*$P997*SUMIF(Lists!$E$2:$E$133,'Quarterly Information'!$O997,Exchange_Value)+AB997*$R997*SUMIF(Lists!$E$2:$E$133,'Quarterly Information'!$Q997,Exchange_Value)+AB997*$T997*SUMIF(Lists!$E$2:$E$133,'Quarterly Information'!$S997,Exchange_Value))/1000,AB997*SUMIF(Lists!$E$2:$E$133,$I997,Exchange_Value)/1000),1)</f>
        <v>0</v>
      </c>
      <c r="CF997" s="218">
        <f>ROUND(IF($I997="Other HFC Blend",(AC997*$L997*SUMIF(Lists!$E$2:$E$133,'Quarterly Information'!$K997,Exchange_Value)+AC997*$N997*SUMIF(Lists!$E$2:$E$133,'Quarterly Information'!$M997,Exchange_Value)+AC997*$P997*SUMIF(Lists!$E$2:$E$133,'Quarterly Information'!$O997,Exchange_Value)+AC997*$R997*SUMIF(Lists!$E$2:$E$133,'Quarterly Information'!$Q997,Exchange_Value)+AC997*$T997*SUMIF(Lists!$E$2:$E$133,'Quarterly Information'!$S997,Exchange_Value))/1000,AC997*SUMIF(Lists!$E$2:$E$133,$I997,Exchange_Value)/1000),1)</f>
        <v>0</v>
      </c>
      <c r="CG997" s="218">
        <f>ROUND(IF($I997="Other HFC Blend",(AD997*$L997*SUMIF(Lists!$E$2:$E$133,'Quarterly Information'!$K997,Exchange_Value)+AD997*$N997*SUMIF(Lists!$E$2:$E$133,'Quarterly Information'!$M997,Exchange_Value)+AD997*$P997*SUMIF(Lists!$E$2:$E$133,'Quarterly Information'!$O997,Exchange_Value)+AD997*$R997*SUMIF(Lists!$E$2:$E$133,'Quarterly Information'!$Q997,Exchange_Value)+AD997*$T997*SUMIF(Lists!$E$2:$E$133,'Quarterly Information'!$S997,Exchange_Value))/1000,AD997*SUMIF(Lists!$E$2:$E$133,$I997,Exchange_Value)/1000),1)</f>
        <v>0</v>
      </c>
      <c r="CH997" s="218">
        <f>ROUND(IF($I997="Other HFC Blend",(AE997*$L997*SUMIF(Lists!$E$2:$E$133,'Quarterly Information'!$K997,Exchange_Value)+AE997*$N997*SUMIF(Lists!$E$2:$E$133,'Quarterly Information'!$M997,Exchange_Value)+AE997*$P997*SUMIF(Lists!$E$2:$E$133,'Quarterly Information'!$O997,Exchange_Value)+AE997*$R997*SUMIF(Lists!$E$2:$E$133,'Quarterly Information'!$Q997,Exchange_Value)+AE997*$T997*SUMIF(Lists!$E$2:$E$133,'Quarterly Information'!$S997,Exchange_Value))/1000,AE997*SUMIF(Lists!$E$2:$E$133,$I997,Exchange_Value)/1000),1)</f>
        <v>0</v>
      </c>
      <c r="CI997" s="218">
        <f>ROUND(IF($I997="Other HFC Blend",(AF997*$L997*SUMIF(Lists!$E$2:$E$133,'Quarterly Information'!$K997,Exchange_Value)+AF997*$N997*SUMIF(Lists!$E$2:$E$133,'Quarterly Information'!$M997,Exchange_Value)+AF997*$P997*SUMIF(Lists!$E$2:$E$133,'Quarterly Information'!$O997,Exchange_Value)+AF997*$R997*SUMIF(Lists!$E$2:$E$133,'Quarterly Information'!$Q997,Exchange_Value)+AF997*$T997*SUMIF(Lists!$E$2:$E$133,'Quarterly Information'!$S997,Exchange_Value))/1000,AF997*SUMIF(Lists!$E$2:$E$133,$I997,Exchange_Value)/1000),1)</f>
        <v>0</v>
      </c>
    </row>
    <row r="998" spans="1:87" ht="14" x14ac:dyDescent="0.25">
      <c r="A998" s="39">
        <v>956</v>
      </c>
      <c r="B998" s="90" t="str">
        <f t="shared" si="643"/>
        <v/>
      </c>
      <c r="C998" s="159"/>
      <c r="D998" s="91"/>
      <c r="E998" s="174"/>
      <c r="F998" s="92"/>
      <c r="G998" s="93"/>
      <c r="H998" s="94"/>
      <c r="I998" s="92"/>
      <c r="J998" s="200"/>
      <c r="K998" s="210"/>
      <c r="L998" s="95"/>
      <c r="M998" s="92"/>
      <c r="N998" s="95"/>
      <c r="O998" s="92"/>
      <c r="P998" s="95"/>
      <c r="Q998" s="128"/>
      <c r="R998" s="95"/>
      <c r="S998" s="128"/>
      <c r="T998" s="211"/>
      <c r="U998" s="203"/>
      <c r="V998" s="92"/>
      <c r="W998" s="96"/>
      <c r="X998" s="92"/>
      <c r="Y998" s="220"/>
      <c r="Z998" s="226"/>
      <c r="AA998" s="165"/>
      <c r="AB998" s="165"/>
      <c r="AC998" s="165"/>
      <c r="AD998" s="165"/>
      <c r="AE998" s="165"/>
      <c r="AF998" s="168"/>
      <c r="AG998"/>
      <c r="AH998" s="107">
        <f t="shared" si="645"/>
        <v>0</v>
      </c>
      <c r="AI998" s="107">
        <f t="shared" si="646"/>
        <v>0</v>
      </c>
      <c r="AJ998" s="107">
        <f t="shared" si="647"/>
        <v>0</v>
      </c>
      <c r="AK998" s="107">
        <f t="shared" si="648"/>
        <v>0</v>
      </c>
      <c r="AL998" s="107">
        <f t="shared" si="649"/>
        <v>0</v>
      </c>
      <c r="AM998" s="107">
        <f t="shared" si="644"/>
        <v>0</v>
      </c>
      <c r="AO998" s="161" t="e">
        <f t="shared" si="650"/>
        <v>#DIV/0!</v>
      </c>
      <c r="AP998" s="161" t="e">
        <f t="shared" si="651"/>
        <v>#DIV/0!</v>
      </c>
      <c r="AQ998" s="161" t="e">
        <f t="shared" si="652"/>
        <v>#DIV/0!</v>
      </c>
      <c r="AR998" s="161" t="e">
        <f t="shared" si="653"/>
        <v>#DIV/0!</v>
      </c>
      <c r="AS998" s="161" t="e">
        <f t="shared" si="654"/>
        <v>#DIV/0!</v>
      </c>
      <c r="AT998" s="107">
        <f t="shared" si="655"/>
        <v>0</v>
      </c>
      <c r="AU998" s="161" t="e">
        <f t="shared" si="656"/>
        <v>#DIV/0!</v>
      </c>
      <c r="AV998" s="161" t="e">
        <f t="shared" si="657"/>
        <v>#DIV/0!</v>
      </c>
      <c r="AW998" s="161" t="e">
        <f t="shared" si="658"/>
        <v>#DIV/0!</v>
      </c>
      <c r="AX998" s="161" t="e">
        <f t="shared" si="659"/>
        <v>#DIV/0!</v>
      </c>
      <c r="AY998" s="161" t="e">
        <f t="shared" si="660"/>
        <v>#DIV/0!</v>
      </c>
      <c r="AZ998" s="107">
        <f t="shared" si="661"/>
        <v>0</v>
      </c>
      <c r="BA998" s="161" t="e">
        <f t="shared" si="662"/>
        <v>#DIV/0!</v>
      </c>
      <c r="BB998" s="161" t="e">
        <f t="shared" si="663"/>
        <v>#DIV/0!</v>
      </c>
      <c r="BC998" s="161" t="e">
        <f t="shared" si="664"/>
        <v>#DIV/0!</v>
      </c>
      <c r="BD998" s="161" t="e">
        <f t="shared" si="665"/>
        <v>#DIV/0!</v>
      </c>
      <c r="BE998" s="161" t="e">
        <f t="shared" si="666"/>
        <v>#DIV/0!</v>
      </c>
      <c r="BF998" s="107">
        <f t="shared" si="667"/>
        <v>0</v>
      </c>
      <c r="BG998" s="161" t="e">
        <f t="shared" si="668"/>
        <v>#DIV/0!</v>
      </c>
      <c r="BH998" s="161" t="e">
        <f t="shared" si="669"/>
        <v>#DIV/0!</v>
      </c>
      <c r="BI998" s="161" t="e">
        <f t="shared" si="670"/>
        <v>#DIV/0!</v>
      </c>
      <c r="BJ998" s="161" t="e">
        <f t="shared" si="671"/>
        <v>#DIV/0!</v>
      </c>
      <c r="BK998" s="161" t="e">
        <f t="shared" si="672"/>
        <v>#DIV/0!</v>
      </c>
      <c r="BL998" s="107">
        <f t="shared" si="673"/>
        <v>0</v>
      </c>
      <c r="BM998" s="161" t="e">
        <f t="shared" si="674"/>
        <v>#DIV/0!</v>
      </c>
      <c r="BN998" s="161" t="e">
        <f t="shared" si="675"/>
        <v>#DIV/0!</v>
      </c>
      <c r="BO998" s="161" t="e">
        <f t="shared" si="676"/>
        <v>#DIV/0!</v>
      </c>
      <c r="BP998" s="161" t="e">
        <f t="shared" si="677"/>
        <v>#DIV/0!</v>
      </c>
      <c r="BQ998" s="161" t="e">
        <f t="shared" si="678"/>
        <v>#DIV/0!</v>
      </c>
      <c r="BR998" s="107">
        <f t="shared" si="679"/>
        <v>0</v>
      </c>
      <c r="BS998" s="161" t="e">
        <f t="shared" si="680"/>
        <v>#DIV/0!</v>
      </c>
      <c r="BT998" s="161" t="e">
        <f t="shared" si="681"/>
        <v>#DIV/0!</v>
      </c>
      <c r="BU998" s="161" t="e">
        <f t="shared" si="682"/>
        <v>#DIV/0!</v>
      </c>
      <c r="BV998" s="161" t="e">
        <f t="shared" si="683"/>
        <v>#DIV/0!</v>
      </c>
      <c r="BW998" s="161" t="e">
        <f t="shared" si="684"/>
        <v>#DIV/0!</v>
      </c>
      <c r="BX998" s="107">
        <f t="shared" si="685"/>
        <v>0</v>
      </c>
      <c r="BZ998" s="40" t="e">
        <f>VLOOKUP(I998,Lists!$D$2:$D$19,1,FALSE)</f>
        <v>#N/A</v>
      </c>
      <c r="CA998" s="40" t="e">
        <f>VLOOKUP($I998,Blends!$B$2:$B$115,1,FALSE)</f>
        <v>#N/A</v>
      </c>
      <c r="CC998" s="218">
        <f>ROUND(IF($I998="Other HFC Blend",(Z998*$L998*SUMIF(Lists!$E$2:$E$133,'Quarterly Information'!$K998,Exchange_Value)+Z998*$N998*SUMIF(Lists!$E$2:$E$133,'Quarterly Information'!$M998,Exchange_Value)+Z998*$P998*SUMIF(Lists!$E$2:$E$133,'Quarterly Information'!$O998,Exchange_Value)+Z998*$R998*SUMIF(Lists!$E$2:$E$133,'Quarterly Information'!$Q998,Exchange_Value)+Z998*$T998*SUMIF(Lists!$E$2:$E$133,'Quarterly Information'!$S998,Exchange_Value))/1000,Z998*SUMIF(Lists!$E$2:$E$133,$I998,Exchange_Value)/1000),1)</f>
        <v>0</v>
      </c>
      <c r="CD998" s="218">
        <f>ROUND(IF($I998="Other HFC Blend",(AA998*$L998*SUMIF(Lists!$E$2:$E$133,'Quarterly Information'!$K998,Exchange_Value)+AA998*$N998*SUMIF(Lists!$E$2:$E$133,'Quarterly Information'!$M998,Exchange_Value)+AA998*$P998*SUMIF(Lists!$E$2:$E$133,'Quarterly Information'!$O998,Exchange_Value)+AA998*$R998*SUMIF(Lists!$E$2:$E$133,'Quarterly Information'!$Q998,Exchange_Value)+AA998*$T998*SUMIF(Lists!$E$2:$E$133,'Quarterly Information'!$S998,Exchange_Value))/1000,AA998*SUMIF(Lists!$E$2:$E$133,$I998,Exchange_Value)/1000),1)</f>
        <v>0</v>
      </c>
      <c r="CE998" s="218">
        <f>ROUND(IF($I998="Other HFC Blend",(AB998*$L998*SUMIF(Lists!$E$2:$E$133,'Quarterly Information'!$K998,Exchange_Value)+AB998*$N998*SUMIF(Lists!$E$2:$E$133,'Quarterly Information'!$M998,Exchange_Value)+AB998*$P998*SUMIF(Lists!$E$2:$E$133,'Quarterly Information'!$O998,Exchange_Value)+AB998*$R998*SUMIF(Lists!$E$2:$E$133,'Quarterly Information'!$Q998,Exchange_Value)+AB998*$T998*SUMIF(Lists!$E$2:$E$133,'Quarterly Information'!$S998,Exchange_Value))/1000,AB998*SUMIF(Lists!$E$2:$E$133,$I998,Exchange_Value)/1000),1)</f>
        <v>0</v>
      </c>
      <c r="CF998" s="218">
        <f>ROUND(IF($I998="Other HFC Blend",(AC998*$L998*SUMIF(Lists!$E$2:$E$133,'Quarterly Information'!$K998,Exchange_Value)+AC998*$N998*SUMIF(Lists!$E$2:$E$133,'Quarterly Information'!$M998,Exchange_Value)+AC998*$P998*SUMIF(Lists!$E$2:$E$133,'Quarterly Information'!$O998,Exchange_Value)+AC998*$R998*SUMIF(Lists!$E$2:$E$133,'Quarterly Information'!$Q998,Exchange_Value)+AC998*$T998*SUMIF(Lists!$E$2:$E$133,'Quarterly Information'!$S998,Exchange_Value))/1000,AC998*SUMIF(Lists!$E$2:$E$133,$I998,Exchange_Value)/1000),1)</f>
        <v>0</v>
      </c>
      <c r="CG998" s="218">
        <f>ROUND(IF($I998="Other HFC Blend",(AD998*$L998*SUMIF(Lists!$E$2:$E$133,'Quarterly Information'!$K998,Exchange_Value)+AD998*$N998*SUMIF(Lists!$E$2:$E$133,'Quarterly Information'!$M998,Exchange_Value)+AD998*$P998*SUMIF(Lists!$E$2:$E$133,'Quarterly Information'!$O998,Exchange_Value)+AD998*$R998*SUMIF(Lists!$E$2:$E$133,'Quarterly Information'!$Q998,Exchange_Value)+AD998*$T998*SUMIF(Lists!$E$2:$E$133,'Quarterly Information'!$S998,Exchange_Value))/1000,AD998*SUMIF(Lists!$E$2:$E$133,$I998,Exchange_Value)/1000),1)</f>
        <v>0</v>
      </c>
      <c r="CH998" s="218">
        <f>ROUND(IF($I998="Other HFC Blend",(AE998*$L998*SUMIF(Lists!$E$2:$E$133,'Quarterly Information'!$K998,Exchange_Value)+AE998*$N998*SUMIF(Lists!$E$2:$E$133,'Quarterly Information'!$M998,Exchange_Value)+AE998*$P998*SUMIF(Lists!$E$2:$E$133,'Quarterly Information'!$O998,Exchange_Value)+AE998*$R998*SUMIF(Lists!$E$2:$E$133,'Quarterly Information'!$Q998,Exchange_Value)+AE998*$T998*SUMIF(Lists!$E$2:$E$133,'Quarterly Information'!$S998,Exchange_Value))/1000,AE998*SUMIF(Lists!$E$2:$E$133,$I998,Exchange_Value)/1000),1)</f>
        <v>0</v>
      </c>
      <c r="CI998" s="218">
        <f>ROUND(IF($I998="Other HFC Blend",(AF998*$L998*SUMIF(Lists!$E$2:$E$133,'Quarterly Information'!$K998,Exchange_Value)+AF998*$N998*SUMIF(Lists!$E$2:$E$133,'Quarterly Information'!$M998,Exchange_Value)+AF998*$P998*SUMIF(Lists!$E$2:$E$133,'Quarterly Information'!$O998,Exchange_Value)+AF998*$R998*SUMIF(Lists!$E$2:$E$133,'Quarterly Information'!$Q998,Exchange_Value)+AF998*$T998*SUMIF(Lists!$E$2:$E$133,'Quarterly Information'!$S998,Exchange_Value))/1000,AF998*SUMIF(Lists!$E$2:$E$133,$I998,Exchange_Value)/1000),1)</f>
        <v>0</v>
      </c>
    </row>
    <row r="999" spans="1:87" ht="14" x14ac:dyDescent="0.25">
      <c r="A999" s="39">
        <v>957</v>
      </c>
      <c r="B999" s="90" t="str">
        <f t="shared" si="643"/>
        <v/>
      </c>
      <c r="C999" s="159"/>
      <c r="D999" s="91"/>
      <c r="E999" s="174"/>
      <c r="F999" s="92"/>
      <c r="G999" s="93"/>
      <c r="H999" s="94"/>
      <c r="I999" s="92"/>
      <c r="J999" s="200"/>
      <c r="K999" s="210"/>
      <c r="L999" s="95"/>
      <c r="M999" s="92"/>
      <c r="N999" s="95"/>
      <c r="O999" s="92"/>
      <c r="P999" s="95"/>
      <c r="Q999" s="128"/>
      <c r="R999" s="95"/>
      <c r="S999" s="128"/>
      <c r="T999" s="211"/>
      <c r="U999" s="203"/>
      <c r="V999" s="92"/>
      <c r="W999" s="96"/>
      <c r="X999" s="92"/>
      <c r="Y999" s="220"/>
      <c r="Z999" s="226"/>
      <c r="AA999" s="165"/>
      <c r="AB999" s="165"/>
      <c r="AC999" s="165"/>
      <c r="AD999" s="165"/>
      <c r="AE999" s="165"/>
      <c r="AF999" s="168"/>
      <c r="AG999"/>
      <c r="AH999" s="107">
        <f t="shared" si="645"/>
        <v>0</v>
      </c>
      <c r="AI999" s="107">
        <f t="shared" si="646"/>
        <v>0</v>
      </c>
      <c r="AJ999" s="107">
        <f t="shared" si="647"/>
        <v>0</v>
      </c>
      <c r="AK999" s="107">
        <f t="shared" si="648"/>
        <v>0</v>
      </c>
      <c r="AL999" s="107">
        <f t="shared" si="649"/>
        <v>0</v>
      </c>
      <c r="AM999" s="107">
        <f t="shared" si="644"/>
        <v>0</v>
      </c>
      <c r="AO999" s="161" t="e">
        <f t="shared" si="650"/>
        <v>#DIV/0!</v>
      </c>
      <c r="AP999" s="161" t="e">
        <f t="shared" si="651"/>
        <v>#DIV/0!</v>
      </c>
      <c r="AQ999" s="161" t="e">
        <f t="shared" si="652"/>
        <v>#DIV/0!</v>
      </c>
      <c r="AR999" s="161" t="e">
        <f t="shared" si="653"/>
        <v>#DIV/0!</v>
      </c>
      <c r="AS999" s="161" t="e">
        <f t="shared" si="654"/>
        <v>#DIV/0!</v>
      </c>
      <c r="AT999" s="107">
        <f t="shared" si="655"/>
        <v>0</v>
      </c>
      <c r="AU999" s="161" t="e">
        <f t="shared" si="656"/>
        <v>#DIV/0!</v>
      </c>
      <c r="AV999" s="161" t="e">
        <f t="shared" si="657"/>
        <v>#DIV/0!</v>
      </c>
      <c r="AW999" s="161" t="e">
        <f t="shared" si="658"/>
        <v>#DIV/0!</v>
      </c>
      <c r="AX999" s="161" t="e">
        <f t="shared" si="659"/>
        <v>#DIV/0!</v>
      </c>
      <c r="AY999" s="161" t="e">
        <f t="shared" si="660"/>
        <v>#DIV/0!</v>
      </c>
      <c r="AZ999" s="107">
        <f t="shared" si="661"/>
        <v>0</v>
      </c>
      <c r="BA999" s="161" t="e">
        <f t="shared" si="662"/>
        <v>#DIV/0!</v>
      </c>
      <c r="BB999" s="161" t="e">
        <f t="shared" si="663"/>
        <v>#DIV/0!</v>
      </c>
      <c r="BC999" s="161" t="e">
        <f t="shared" si="664"/>
        <v>#DIV/0!</v>
      </c>
      <c r="BD999" s="161" t="e">
        <f t="shared" si="665"/>
        <v>#DIV/0!</v>
      </c>
      <c r="BE999" s="161" t="e">
        <f t="shared" si="666"/>
        <v>#DIV/0!</v>
      </c>
      <c r="BF999" s="107">
        <f t="shared" si="667"/>
        <v>0</v>
      </c>
      <c r="BG999" s="161" t="e">
        <f t="shared" si="668"/>
        <v>#DIV/0!</v>
      </c>
      <c r="BH999" s="161" t="e">
        <f t="shared" si="669"/>
        <v>#DIV/0!</v>
      </c>
      <c r="BI999" s="161" t="e">
        <f t="shared" si="670"/>
        <v>#DIV/0!</v>
      </c>
      <c r="BJ999" s="161" t="e">
        <f t="shared" si="671"/>
        <v>#DIV/0!</v>
      </c>
      <c r="BK999" s="161" t="e">
        <f t="shared" si="672"/>
        <v>#DIV/0!</v>
      </c>
      <c r="BL999" s="107">
        <f t="shared" si="673"/>
        <v>0</v>
      </c>
      <c r="BM999" s="161" t="e">
        <f t="shared" si="674"/>
        <v>#DIV/0!</v>
      </c>
      <c r="BN999" s="161" t="e">
        <f t="shared" si="675"/>
        <v>#DIV/0!</v>
      </c>
      <c r="BO999" s="161" t="e">
        <f t="shared" si="676"/>
        <v>#DIV/0!</v>
      </c>
      <c r="BP999" s="161" t="e">
        <f t="shared" si="677"/>
        <v>#DIV/0!</v>
      </c>
      <c r="BQ999" s="161" t="e">
        <f t="shared" si="678"/>
        <v>#DIV/0!</v>
      </c>
      <c r="BR999" s="107">
        <f t="shared" si="679"/>
        <v>0</v>
      </c>
      <c r="BS999" s="161" t="e">
        <f t="shared" si="680"/>
        <v>#DIV/0!</v>
      </c>
      <c r="BT999" s="161" t="e">
        <f t="shared" si="681"/>
        <v>#DIV/0!</v>
      </c>
      <c r="BU999" s="161" t="e">
        <f t="shared" si="682"/>
        <v>#DIV/0!</v>
      </c>
      <c r="BV999" s="161" t="e">
        <f t="shared" si="683"/>
        <v>#DIV/0!</v>
      </c>
      <c r="BW999" s="161" t="e">
        <f t="shared" si="684"/>
        <v>#DIV/0!</v>
      </c>
      <c r="BX999" s="107">
        <f t="shared" si="685"/>
        <v>0</v>
      </c>
      <c r="BZ999" s="40" t="e">
        <f>VLOOKUP(I999,Lists!$D$2:$D$19,1,FALSE)</f>
        <v>#N/A</v>
      </c>
      <c r="CA999" s="40" t="e">
        <f>VLOOKUP($I999,Blends!$B$2:$B$115,1,FALSE)</f>
        <v>#N/A</v>
      </c>
      <c r="CC999" s="218">
        <f>ROUND(IF($I999="Other HFC Blend",(Z999*$L999*SUMIF(Lists!$E$2:$E$133,'Quarterly Information'!$K999,Exchange_Value)+Z999*$N999*SUMIF(Lists!$E$2:$E$133,'Quarterly Information'!$M999,Exchange_Value)+Z999*$P999*SUMIF(Lists!$E$2:$E$133,'Quarterly Information'!$O999,Exchange_Value)+Z999*$R999*SUMIF(Lists!$E$2:$E$133,'Quarterly Information'!$Q999,Exchange_Value)+Z999*$T999*SUMIF(Lists!$E$2:$E$133,'Quarterly Information'!$S999,Exchange_Value))/1000,Z999*SUMIF(Lists!$E$2:$E$133,$I999,Exchange_Value)/1000),1)</f>
        <v>0</v>
      </c>
      <c r="CD999" s="218">
        <f>ROUND(IF($I999="Other HFC Blend",(AA999*$L999*SUMIF(Lists!$E$2:$E$133,'Quarterly Information'!$K999,Exchange_Value)+AA999*$N999*SUMIF(Lists!$E$2:$E$133,'Quarterly Information'!$M999,Exchange_Value)+AA999*$P999*SUMIF(Lists!$E$2:$E$133,'Quarterly Information'!$O999,Exchange_Value)+AA999*$R999*SUMIF(Lists!$E$2:$E$133,'Quarterly Information'!$Q999,Exchange_Value)+AA999*$T999*SUMIF(Lists!$E$2:$E$133,'Quarterly Information'!$S999,Exchange_Value))/1000,AA999*SUMIF(Lists!$E$2:$E$133,$I999,Exchange_Value)/1000),1)</f>
        <v>0</v>
      </c>
      <c r="CE999" s="218">
        <f>ROUND(IF($I999="Other HFC Blend",(AB999*$L999*SUMIF(Lists!$E$2:$E$133,'Quarterly Information'!$K999,Exchange_Value)+AB999*$N999*SUMIF(Lists!$E$2:$E$133,'Quarterly Information'!$M999,Exchange_Value)+AB999*$P999*SUMIF(Lists!$E$2:$E$133,'Quarterly Information'!$O999,Exchange_Value)+AB999*$R999*SUMIF(Lists!$E$2:$E$133,'Quarterly Information'!$Q999,Exchange_Value)+AB999*$T999*SUMIF(Lists!$E$2:$E$133,'Quarterly Information'!$S999,Exchange_Value))/1000,AB999*SUMIF(Lists!$E$2:$E$133,$I999,Exchange_Value)/1000),1)</f>
        <v>0</v>
      </c>
      <c r="CF999" s="218">
        <f>ROUND(IF($I999="Other HFC Blend",(AC999*$L999*SUMIF(Lists!$E$2:$E$133,'Quarterly Information'!$K999,Exchange_Value)+AC999*$N999*SUMIF(Lists!$E$2:$E$133,'Quarterly Information'!$M999,Exchange_Value)+AC999*$P999*SUMIF(Lists!$E$2:$E$133,'Quarterly Information'!$O999,Exchange_Value)+AC999*$R999*SUMIF(Lists!$E$2:$E$133,'Quarterly Information'!$Q999,Exchange_Value)+AC999*$T999*SUMIF(Lists!$E$2:$E$133,'Quarterly Information'!$S999,Exchange_Value))/1000,AC999*SUMIF(Lists!$E$2:$E$133,$I999,Exchange_Value)/1000),1)</f>
        <v>0</v>
      </c>
      <c r="CG999" s="218">
        <f>ROUND(IF($I999="Other HFC Blend",(AD999*$L999*SUMIF(Lists!$E$2:$E$133,'Quarterly Information'!$K999,Exchange_Value)+AD999*$N999*SUMIF(Lists!$E$2:$E$133,'Quarterly Information'!$M999,Exchange_Value)+AD999*$P999*SUMIF(Lists!$E$2:$E$133,'Quarterly Information'!$O999,Exchange_Value)+AD999*$R999*SUMIF(Lists!$E$2:$E$133,'Quarterly Information'!$Q999,Exchange_Value)+AD999*$T999*SUMIF(Lists!$E$2:$E$133,'Quarterly Information'!$S999,Exchange_Value))/1000,AD999*SUMIF(Lists!$E$2:$E$133,$I999,Exchange_Value)/1000),1)</f>
        <v>0</v>
      </c>
      <c r="CH999" s="218">
        <f>ROUND(IF($I999="Other HFC Blend",(AE999*$L999*SUMIF(Lists!$E$2:$E$133,'Quarterly Information'!$K999,Exchange_Value)+AE999*$N999*SUMIF(Lists!$E$2:$E$133,'Quarterly Information'!$M999,Exchange_Value)+AE999*$P999*SUMIF(Lists!$E$2:$E$133,'Quarterly Information'!$O999,Exchange_Value)+AE999*$R999*SUMIF(Lists!$E$2:$E$133,'Quarterly Information'!$Q999,Exchange_Value)+AE999*$T999*SUMIF(Lists!$E$2:$E$133,'Quarterly Information'!$S999,Exchange_Value))/1000,AE999*SUMIF(Lists!$E$2:$E$133,$I999,Exchange_Value)/1000),1)</f>
        <v>0</v>
      </c>
      <c r="CI999" s="218">
        <f>ROUND(IF($I999="Other HFC Blend",(AF999*$L999*SUMIF(Lists!$E$2:$E$133,'Quarterly Information'!$K999,Exchange_Value)+AF999*$N999*SUMIF(Lists!$E$2:$E$133,'Quarterly Information'!$M999,Exchange_Value)+AF999*$P999*SUMIF(Lists!$E$2:$E$133,'Quarterly Information'!$O999,Exchange_Value)+AF999*$R999*SUMIF(Lists!$E$2:$E$133,'Quarterly Information'!$Q999,Exchange_Value)+AF999*$T999*SUMIF(Lists!$E$2:$E$133,'Quarterly Information'!$S999,Exchange_Value))/1000,AF999*SUMIF(Lists!$E$2:$E$133,$I999,Exchange_Value)/1000),1)</f>
        <v>0</v>
      </c>
    </row>
    <row r="1000" spans="1:87" ht="14" x14ac:dyDescent="0.25">
      <c r="A1000" s="39">
        <v>958</v>
      </c>
      <c r="B1000" s="90" t="str">
        <f t="shared" si="643"/>
        <v/>
      </c>
      <c r="C1000" s="159"/>
      <c r="D1000" s="91"/>
      <c r="E1000" s="174"/>
      <c r="F1000" s="92"/>
      <c r="G1000" s="93"/>
      <c r="H1000" s="94"/>
      <c r="I1000" s="92"/>
      <c r="J1000" s="200"/>
      <c r="K1000" s="210"/>
      <c r="L1000" s="95"/>
      <c r="M1000" s="92"/>
      <c r="N1000" s="95"/>
      <c r="O1000" s="92"/>
      <c r="P1000" s="95"/>
      <c r="Q1000" s="128"/>
      <c r="R1000" s="95"/>
      <c r="S1000" s="128"/>
      <c r="T1000" s="211"/>
      <c r="U1000" s="203"/>
      <c r="V1000" s="92"/>
      <c r="W1000" s="96"/>
      <c r="X1000" s="92"/>
      <c r="Y1000" s="220"/>
      <c r="Z1000" s="226"/>
      <c r="AA1000" s="165"/>
      <c r="AB1000" s="165"/>
      <c r="AC1000" s="165"/>
      <c r="AD1000" s="165"/>
      <c r="AE1000" s="165"/>
      <c r="AF1000" s="168"/>
      <c r="AG1000"/>
      <c r="AH1000" s="107">
        <f t="shared" si="645"/>
        <v>0</v>
      </c>
      <c r="AI1000" s="107">
        <f t="shared" si="646"/>
        <v>0</v>
      </c>
      <c r="AJ1000" s="107">
        <f t="shared" si="647"/>
        <v>0</v>
      </c>
      <c r="AK1000" s="107">
        <f t="shared" si="648"/>
        <v>0</v>
      </c>
      <c r="AL1000" s="107">
        <f t="shared" si="649"/>
        <v>0</v>
      </c>
      <c r="AM1000" s="107">
        <f t="shared" si="644"/>
        <v>0</v>
      </c>
      <c r="AO1000" s="161" t="e">
        <f t="shared" si="650"/>
        <v>#DIV/0!</v>
      </c>
      <c r="AP1000" s="161" t="e">
        <f t="shared" si="651"/>
        <v>#DIV/0!</v>
      </c>
      <c r="AQ1000" s="161" t="e">
        <f t="shared" si="652"/>
        <v>#DIV/0!</v>
      </c>
      <c r="AR1000" s="161" t="e">
        <f t="shared" si="653"/>
        <v>#DIV/0!</v>
      </c>
      <c r="AS1000" s="161" t="e">
        <f t="shared" si="654"/>
        <v>#DIV/0!</v>
      </c>
      <c r="AT1000" s="107">
        <f t="shared" si="655"/>
        <v>0</v>
      </c>
      <c r="AU1000" s="161" t="e">
        <f t="shared" si="656"/>
        <v>#DIV/0!</v>
      </c>
      <c r="AV1000" s="161" t="e">
        <f t="shared" si="657"/>
        <v>#DIV/0!</v>
      </c>
      <c r="AW1000" s="161" t="e">
        <f t="shared" si="658"/>
        <v>#DIV/0!</v>
      </c>
      <c r="AX1000" s="161" t="e">
        <f t="shared" si="659"/>
        <v>#DIV/0!</v>
      </c>
      <c r="AY1000" s="161" t="e">
        <f t="shared" si="660"/>
        <v>#DIV/0!</v>
      </c>
      <c r="AZ1000" s="107">
        <f t="shared" si="661"/>
        <v>0</v>
      </c>
      <c r="BA1000" s="161" t="e">
        <f t="shared" si="662"/>
        <v>#DIV/0!</v>
      </c>
      <c r="BB1000" s="161" t="e">
        <f t="shared" si="663"/>
        <v>#DIV/0!</v>
      </c>
      <c r="BC1000" s="161" t="e">
        <f t="shared" si="664"/>
        <v>#DIV/0!</v>
      </c>
      <c r="BD1000" s="161" t="e">
        <f t="shared" si="665"/>
        <v>#DIV/0!</v>
      </c>
      <c r="BE1000" s="161" t="e">
        <f t="shared" si="666"/>
        <v>#DIV/0!</v>
      </c>
      <c r="BF1000" s="107">
        <f t="shared" si="667"/>
        <v>0</v>
      </c>
      <c r="BG1000" s="161" t="e">
        <f t="shared" si="668"/>
        <v>#DIV/0!</v>
      </c>
      <c r="BH1000" s="161" t="e">
        <f t="shared" si="669"/>
        <v>#DIV/0!</v>
      </c>
      <c r="BI1000" s="161" t="e">
        <f t="shared" si="670"/>
        <v>#DIV/0!</v>
      </c>
      <c r="BJ1000" s="161" t="e">
        <f t="shared" si="671"/>
        <v>#DIV/0!</v>
      </c>
      <c r="BK1000" s="161" t="e">
        <f t="shared" si="672"/>
        <v>#DIV/0!</v>
      </c>
      <c r="BL1000" s="107">
        <f t="shared" si="673"/>
        <v>0</v>
      </c>
      <c r="BM1000" s="161" t="e">
        <f t="shared" si="674"/>
        <v>#DIV/0!</v>
      </c>
      <c r="BN1000" s="161" t="e">
        <f t="shared" si="675"/>
        <v>#DIV/0!</v>
      </c>
      <c r="BO1000" s="161" t="e">
        <f t="shared" si="676"/>
        <v>#DIV/0!</v>
      </c>
      <c r="BP1000" s="161" t="e">
        <f t="shared" si="677"/>
        <v>#DIV/0!</v>
      </c>
      <c r="BQ1000" s="161" t="e">
        <f t="shared" si="678"/>
        <v>#DIV/0!</v>
      </c>
      <c r="BR1000" s="107">
        <f t="shared" si="679"/>
        <v>0</v>
      </c>
      <c r="BS1000" s="161" t="e">
        <f t="shared" si="680"/>
        <v>#DIV/0!</v>
      </c>
      <c r="BT1000" s="161" t="e">
        <f t="shared" si="681"/>
        <v>#DIV/0!</v>
      </c>
      <c r="BU1000" s="161" t="e">
        <f t="shared" si="682"/>
        <v>#DIV/0!</v>
      </c>
      <c r="BV1000" s="161" t="e">
        <f t="shared" si="683"/>
        <v>#DIV/0!</v>
      </c>
      <c r="BW1000" s="161" t="e">
        <f t="shared" si="684"/>
        <v>#DIV/0!</v>
      </c>
      <c r="BX1000" s="107">
        <f t="shared" si="685"/>
        <v>0</v>
      </c>
      <c r="BZ1000" s="40" t="e">
        <f>VLOOKUP(I1000,Lists!$D$2:$D$19,1,FALSE)</f>
        <v>#N/A</v>
      </c>
      <c r="CA1000" s="40" t="e">
        <f>VLOOKUP($I1000,Blends!$B$2:$B$115,1,FALSE)</f>
        <v>#N/A</v>
      </c>
      <c r="CC1000" s="218">
        <f>ROUND(IF($I1000="Other HFC Blend",(Z1000*$L1000*SUMIF(Lists!$E$2:$E$133,'Quarterly Information'!$K1000,Exchange_Value)+Z1000*$N1000*SUMIF(Lists!$E$2:$E$133,'Quarterly Information'!$M1000,Exchange_Value)+Z1000*$P1000*SUMIF(Lists!$E$2:$E$133,'Quarterly Information'!$O1000,Exchange_Value)+Z1000*$R1000*SUMIF(Lists!$E$2:$E$133,'Quarterly Information'!$Q1000,Exchange_Value)+Z1000*$T1000*SUMIF(Lists!$E$2:$E$133,'Quarterly Information'!$S1000,Exchange_Value))/1000,Z1000*SUMIF(Lists!$E$2:$E$133,$I1000,Exchange_Value)/1000),1)</f>
        <v>0</v>
      </c>
      <c r="CD1000" s="218">
        <f>ROUND(IF($I1000="Other HFC Blend",(AA1000*$L1000*SUMIF(Lists!$E$2:$E$133,'Quarterly Information'!$K1000,Exchange_Value)+AA1000*$N1000*SUMIF(Lists!$E$2:$E$133,'Quarterly Information'!$M1000,Exchange_Value)+AA1000*$P1000*SUMIF(Lists!$E$2:$E$133,'Quarterly Information'!$O1000,Exchange_Value)+AA1000*$R1000*SUMIF(Lists!$E$2:$E$133,'Quarterly Information'!$Q1000,Exchange_Value)+AA1000*$T1000*SUMIF(Lists!$E$2:$E$133,'Quarterly Information'!$S1000,Exchange_Value))/1000,AA1000*SUMIF(Lists!$E$2:$E$133,$I1000,Exchange_Value)/1000),1)</f>
        <v>0</v>
      </c>
      <c r="CE1000" s="218">
        <f>ROUND(IF($I1000="Other HFC Blend",(AB1000*$L1000*SUMIF(Lists!$E$2:$E$133,'Quarterly Information'!$K1000,Exchange_Value)+AB1000*$N1000*SUMIF(Lists!$E$2:$E$133,'Quarterly Information'!$M1000,Exchange_Value)+AB1000*$P1000*SUMIF(Lists!$E$2:$E$133,'Quarterly Information'!$O1000,Exchange_Value)+AB1000*$R1000*SUMIF(Lists!$E$2:$E$133,'Quarterly Information'!$Q1000,Exchange_Value)+AB1000*$T1000*SUMIF(Lists!$E$2:$E$133,'Quarterly Information'!$S1000,Exchange_Value))/1000,AB1000*SUMIF(Lists!$E$2:$E$133,$I1000,Exchange_Value)/1000),1)</f>
        <v>0</v>
      </c>
      <c r="CF1000" s="218">
        <f>ROUND(IF($I1000="Other HFC Blend",(AC1000*$L1000*SUMIF(Lists!$E$2:$E$133,'Quarterly Information'!$K1000,Exchange_Value)+AC1000*$N1000*SUMIF(Lists!$E$2:$E$133,'Quarterly Information'!$M1000,Exchange_Value)+AC1000*$P1000*SUMIF(Lists!$E$2:$E$133,'Quarterly Information'!$O1000,Exchange_Value)+AC1000*$R1000*SUMIF(Lists!$E$2:$E$133,'Quarterly Information'!$Q1000,Exchange_Value)+AC1000*$T1000*SUMIF(Lists!$E$2:$E$133,'Quarterly Information'!$S1000,Exchange_Value))/1000,AC1000*SUMIF(Lists!$E$2:$E$133,$I1000,Exchange_Value)/1000),1)</f>
        <v>0</v>
      </c>
      <c r="CG1000" s="218">
        <f>ROUND(IF($I1000="Other HFC Blend",(AD1000*$L1000*SUMIF(Lists!$E$2:$E$133,'Quarterly Information'!$K1000,Exchange_Value)+AD1000*$N1000*SUMIF(Lists!$E$2:$E$133,'Quarterly Information'!$M1000,Exchange_Value)+AD1000*$P1000*SUMIF(Lists!$E$2:$E$133,'Quarterly Information'!$O1000,Exchange_Value)+AD1000*$R1000*SUMIF(Lists!$E$2:$E$133,'Quarterly Information'!$Q1000,Exchange_Value)+AD1000*$T1000*SUMIF(Lists!$E$2:$E$133,'Quarterly Information'!$S1000,Exchange_Value))/1000,AD1000*SUMIF(Lists!$E$2:$E$133,$I1000,Exchange_Value)/1000),1)</f>
        <v>0</v>
      </c>
      <c r="CH1000" s="218">
        <f>ROUND(IF($I1000="Other HFC Blend",(AE1000*$L1000*SUMIF(Lists!$E$2:$E$133,'Quarterly Information'!$K1000,Exchange_Value)+AE1000*$N1000*SUMIF(Lists!$E$2:$E$133,'Quarterly Information'!$M1000,Exchange_Value)+AE1000*$P1000*SUMIF(Lists!$E$2:$E$133,'Quarterly Information'!$O1000,Exchange_Value)+AE1000*$R1000*SUMIF(Lists!$E$2:$E$133,'Quarterly Information'!$Q1000,Exchange_Value)+AE1000*$T1000*SUMIF(Lists!$E$2:$E$133,'Quarterly Information'!$S1000,Exchange_Value))/1000,AE1000*SUMIF(Lists!$E$2:$E$133,$I1000,Exchange_Value)/1000),1)</f>
        <v>0</v>
      </c>
      <c r="CI1000" s="218">
        <f>ROUND(IF($I1000="Other HFC Blend",(AF1000*$L1000*SUMIF(Lists!$E$2:$E$133,'Quarterly Information'!$K1000,Exchange_Value)+AF1000*$N1000*SUMIF(Lists!$E$2:$E$133,'Quarterly Information'!$M1000,Exchange_Value)+AF1000*$P1000*SUMIF(Lists!$E$2:$E$133,'Quarterly Information'!$O1000,Exchange_Value)+AF1000*$R1000*SUMIF(Lists!$E$2:$E$133,'Quarterly Information'!$Q1000,Exchange_Value)+AF1000*$T1000*SUMIF(Lists!$E$2:$E$133,'Quarterly Information'!$S1000,Exchange_Value))/1000,AF1000*SUMIF(Lists!$E$2:$E$133,$I1000,Exchange_Value)/1000),1)</f>
        <v>0</v>
      </c>
    </row>
    <row r="1001" spans="1:87" ht="14" x14ac:dyDescent="0.25">
      <c r="A1001" s="39">
        <v>959</v>
      </c>
      <c r="B1001" s="90" t="str">
        <f t="shared" si="643"/>
        <v/>
      </c>
      <c r="C1001" s="159"/>
      <c r="D1001" s="91"/>
      <c r="E1001" s="174"/>
      <c r="F1001" s="92"/>
      <c r="G1001" s="93"/>
      <c r="H1001" s="94"/>
      <c r="I1001" s="92"/>
      <c r="J1001" s="200"/>
      <c r="K1001" s="210"/>
      <c r="L1001" s="95"/>
      <c r="M1001" s="92"/>
      <c r="N1001" s="95"/>
      <c r="O1001" s="92"/>
      <c r="P1001" s="95"/>
      <c r="Q1001" s="128"/>
      <c r="R1001" s="95"/>
      <c r="S1001" s="128"/>
      <c r="T1001" s="211"/>
      <c r="U1001" s="203"/>
      <c r="V1001" s="92"/>
      <c r="W1001" s="96"/>
      <c r="X1001" s="92"/>
      <c r="Y1001" s="220"/>
      <c r="Z1001" s="226"/>
      <c r="AA1001" s="165"/>
      <c r="AB1001" s="165"/>
      <c r="AC1001" s="165"/>
      <c r="AD1001" s="165"/>
      <c r="AE1001" s="165"/>
      <c r="AF1001" s="168"/>
      <c r="AG1001"/>
      <c r="AH1001" s="107">
        <f t="shared" si="645"/>
        <v>0</v>
      </c>
      <c r="AI1001" s="107">
        <f t="shared" si="646"/>
        <v>0</v>
      </c>
      <c r="AJ1001" s="107">
        <f t="shared" si="647"/>
        <v>0</v>
      </c>
      <c r="AK1001" s="107">
        <f t="shared" si="648"/>
        <v>0</v>
      </c>
      <c r="AL1001" s="107">
        <f t="shared" si="649"/>
        <v>0</v>
      </c>
      <c r="AM1001" s="107">
        <f t="shared" si="644"/>
        <v>0</v>
      </c>
      <c r="AO1001" s="161" t="e">
        <f t="shared" si="650"/>
        <v>#DIV/0!</v>
      </c>
      <c r="AP1001" s="161" t="e">
        <f t="shared" si="651"/>
        <v>#DIV/0!</v>
      </c>
      <c r="AQ1001" s="161" t="e">
        <f t="shared" si="652"/>
        <v>#DIV/0!</v>
      </c>
      <c r="AR1001" s="161" t="e">
        <f t="shared" si="653"/>
        <v>#DIV/0!</v>
      </c>
      <c r="AS1001" s="161" t="e">
        <f t="shared" si="654"/>
        <v>#DIV/0!</v>
      </c>
      <c r="AT1001" s="107">
        <f t="shared" si="655"/>
        <v>0</v>
      </c>
      <c r="AU1001" s="161" t="e">
        <f t="shared" si="656"/>
        <v>#DIV/0!</v>
      </c>
      <c r="AV1001" s="161" t="e">
        <f t="shared" si="657"/>
        <v>#DIV/0!</v>
      </c>
      <c r="AW1001" s="161" t="e">
        <f t="shared" si="658"/>
        <v>#DIV/0!</v>
      </c>
      <c r="AX1001" s="161" t="e">
        <f t="shared" si="659"/>
        <v>#DIV/0!</v>
      </c>
      <c r="AY1001" s="161" t="e">
        <f t="shared" si="660"/>
        <v>#DIV/0!</v>
      </c>
      <c r="AZ1001" s="107">
        <f t="shared" si="661"/>
        <v>0</v>
      </c>
      <c r="BA1001" s="161" t="e">
        <f t="shared" si="662"/>
        <v>#DIV/0!</v>
      </c>
      <c r="BB1001" s="161" t="e">
        <f t="shared" si="663"/>
        <v>#DIV/0!</v>
      </c>
      <c r="BC1001" s="161" t="e">
        <f t="shared" si="664"/>
        <v>#DIV/0!</v>
      </c>
      <c r="BD1001" s="161" t="e">
        <f t="shared" si="665"/>
        <v>#DIV/0!</v>
      </c>
      <c r="BE1001" s="161" t="e">
        <f t="shared" si="666"/>
        <v>#DIV/0!</v>
      </c>
      <c r="BF1001" s="107">
        <f t="shared" si="667"/>
        <v>0</v>
      </c>
      <c r="BG1001" s="161" t="e">
        <f t="shared" si="668"/>
        <v>#DIV/0!</v>
      </c>
      <c r="BH1001" s="161" t="e">
        <f t="shared" si="669"/>
        <v>#DIV/0!</v>
      </c>
      <c r="BI1001" s="161" t="e">
        <f t="shared" si="670"/>
        <v>#DIV/0!</v>
      </c>
      <c r="BJ1001" s="161" t="e">
        <f t="shared" si="671"/>
        <v>#DIV/0!</v>
      </c>
      <c r="BK1001" s="161" t="e">
        <f t="shared" si="672"/>
        <v>#DIV/0!</v>
      </c>
      <c r="BL1001" s="107">
        <f t="shared" si="673"/>
        <v>0</v>
      </c>
      <c r="BM1001" s="161" t="e">
        <f t="shared" si="674"/>
        <v>#DIV/0!</v>
      </c>
      <c r="BN1001" s="161" t="e">
        <f t="shared" si="675"/>
        <v>#DIV/0!</v>
      </c>
      <c r="BO1001" s="161" t="e">
        <f t="shared" si="676"/>
        <v>#DIV/0!</v>
      </c>
      <c r="BP1001" s="161" t="e">
        <f t="shared" si="677"/>
        <v>#DIV/0!</v>
      </c>
      <c r="BQ1001" s="161" t="e">
        <f t="shared" si="678"/>
        <v>#DIV/0!</v>
      </c>
      <c r="BR1001" s="107">
        <f t="shared" si="679"/>
        <v>0</v>
      </c>
      <c r="BS1001" s="161" t="e">
        <f t="shared" si="680"/>
        <v>#DIV/0!</v>
      </c>
      <c r="BT1001" s="161" t="e">
        <f t="shared" si="681"/>
        <v>#DIV/0!</v>
      </c>
      <c r="BU1001" s="161" t="e">
        <f t="shared" si="682"/>
        <v>#DIV/0!</v>
      </c>
      <c r="BV1001" s="161" t="e">
        <f t="shared" si="683"/>
        <v>#DIV/0!</v>
      </c>
      <c r="BW1001" s="161" t="e">
        <f t="shared" si="684"/>
        <v>#DIV/0!</v>
      </c>
      <c r="BX1001" s="107">
        <f t="shared" si="685"/>
        <v>0</v>
      </c>
      <c r="BZ1001" s="40" t="e">
        <f>VLOOKUP(I1001,Lists!$D$2:$D$19,1,FALSE)</f>
        <v>#N/A</v>
      </c>
      <c r="CA1001" s="40" t="e">
        <f>VLOOKUP($I1001,Blends!$B$2:$B$115,1,FALSE)</f>
        <v>#N/A</v>
      </c>
      <c r="CC1001" s="218">
        <f>ROUND(IF($I1001="Other HFC Blend",(Z1001*$L1001*SUMIF(Lists!$E$2:$E$133,'Quarterly Information'!$K1001,Exchange_Value)+Z1001*$N1001*SUMIF(Lists!$E$2:$E$133,'Quarterly Information'!$M1001,Exchange_Value)+Z1001*$P1001*SUMIF(Lists!$E$2:$E$133,'Quarterly Information'!$O1001,Exchange_Value)+Z1001*$R1001*SUMIF(Lists!$E$2:$E$133,'Quarterly Information'!$Q1001,Exchange_Value)+Z1001*$T1001*SUMIF(Lists!$E$2:$E$133,'Quarterly Information'!$S1001,Exchange_Value))/1000,Z1001*SUMIF(Lists!$E$2:$E$133,$I1001,Exchange_Value)/1000),1)</f>
        <v>0</v>
      </c>
      <c r="CD1001" s="218">
        <f>ROUND(IF($I1001="Other HFC Blend",(AA1001*$L1001*SUMIF(Lists!$E$2:$E$133,'Quarterly Information'!$K1001,Exchange_Value)+AA1001*$N1001*SUMIF(Lists!$E$2:$E$133,'Quarterly Information'!$M1001,Exchange_Value)+AA1001*$P1001*SUMIF(Lists!$E$2:$E$133,'Quarterly Information'!$O1001,Exchange_Value)+AA1001*$R1001*SUMIF(Lists!$E$2:$E$133,'Quarterly Information'!$Q1001,Exchange_Value)+AA1001*$T1001*SUMIF(Lists!$E$2:$E$133,'Quarterly Information'!$S1001,Exchange_Value))/1000,AA1001*SUMIF(Lists!$E$2:$E$133,$I1001,Exchange_Value)/1000),1)</f>
        <v>0</v>
      </c>
      <c r="CE1001" s="218">
        <f>ROUND(IF($I1001="Other HFC Blend",(AB1001*$L1001*SUMIF(Lists!$E$2:$E$133,'Quarterly Information'!$K1001,Exchange_Value)+AB1001*$N1001*SUMIF(Lists!$E$2:$E$133,'Quarterly Information'!$M1001,Exchange_Value)+AB1001*$P1001*SUMIF(Lists!$E$2:$E$133,'Quarterly Information'!$O1001,Exchange_Value)+AB1001*$R1001*SUMIF(Lists!$E$2:$E$133,'Quarterly Information'!$Q1001,Exchange_Value)+AB1001*$T1001*SUMIF(Lists!$E$2:$E$133,'Quarterly Information'!$S1001,Exchange_Value))/1000,AB1001*SUMIF(Lists!$E$2:$E$133,$I1001,Exchange_Value)/1000),1)</f>
        <v>0</v>
      </c>
      <c r="CF1001" s="218">
        <f>ROUND(IF($I1001="Other HFC Blend",(AC1001*$L1001*SUMIF(Lists!$E$2:$E$133,'Quarterly Information'!$K1001,Exchange_Value)+AC1001*$N1001*SUMIF(Lists!$E$2:$E$133,'Quarterly Information'!$M1001,Exchange_Value)+AC1001*$P1001*SUMIF(Lists!$E$2:$E$133,'Quarterly Information'!$O1001,Exchange_Value)+AC1001*$R1001*SUMIF(Lists!$E$2:$E$133,'Quarterly Information'!$Q1001,Exchange_Value)+AC1001*$T1001*SUMIF(Lists!$E$2:$E$133,'Quarterly Information'!$S1001,Exchange_Value))/1000,AC1001*SUMIF(Lists!$E$2:$E$133,$I1001,Exchange_Value)/1000),1)</f>
        <v>0</v>
      </c>
      <c r="CG1001" s="218">
        <f>ROUND(IF($I1001="Other HFC Blend",(AD1001*$L1001*SUMIF(Lists!$E$2:$E$133,'Quarterly Information'!$K1001,Exchange_Value)+AD1001*$N1001*SUMIF(Lists!$E$2:$E$133,'Quarterly Information'!$M1001,Exchange_Value)+AD1001*$P1001*SUMIF(Lists!$E$2:$E$133,'Quarterly Information'!$O1001,Exchange_Value)+AD1001*$R1001*SUMIF(Lists!$E$2:$E$133,'Quarterly Information'!$Q1001,Exchange_Value)+AD1001*$T1001*SUMIF(Lists!$E$2:$E$133,'Quarterly Information'!$S1001,Exchange_Value))/1000,AD1001*SUMIF(Lists!$E$2:$E$133,$I1001,Exchange_Value)/1000),1)</f>
        <v>0</v>
      </c>
      <c r="CH1001" s="218">
        <f>ROUND(IF($I1001="Other HFC Blend",(AE1001*$L1001*SUMIF(Lists!$E$2:$E$133,'Quarterly Information'!$K1001,Exchange_Value)+AE1001*$N1001*SUMIF(Lists!$E$2:$E$133,'Quarterly Information'!$M1001,Exchange_Value)+AE1001*$P1001*SUMIF(Lists!$E$2:$E$133,'Quarterly Information'!$O1001,Exchange_Value)+AE1001*$R1001*SUMIF(Lists!$E$2:$E$133,'Quarterly Information'!$Q1001,Exchange_Value)+AE1001*$T1001*SUMIF(Lists!$E$2:$E$133,'Quarterly Information'!$S1001,Exchange_Value))/1000,AE1001*SUMIF(Lists!$E$2:$E$133,$I1001,Exchange_Value)/1000),1)</f>
        <v>0</v>
      </c>
      <c r="CI1001" s="218">
        <f>ROUND(IF($I1001="Other HFC Blend",(AF1001*$L1001*SUMIF(Lists!$E$2:$E$133,'Quarterly Information'!$K1001,Exchange_Value)+AF1001*$N1001*SUMIF(Lists!$E$2:$E$133,'Quarterly Information'!$M1001,Exchange_Value)+AF1001*$P1001*SUMIF(Lists!$E$2:$E$133,'Quarterly Information'!$O1001,Exchange_Value)+AF1001*$R1001*SUMIF(Lists!$E$2:$E$133,'Quarterly Information'!$Q1001,Exchange_Value)+AF1001*$T1001*SUMIF(Lists!$E$2:$E$133,'Quarterly Information'!$S1001,Exchange_Value))/1000,AF1001*SUMIF(Lists!$E$2:$E$133,$I1001,Exchange_Value)/1000),1)</f>
        <v>0</v>
      </c>
    </row>
    <row r="1002" spans="1:87" ht="14" x14ac:dyDescent="0.25">
      <c r="A1002" s="39">
        <v>960</v>
      </c>
      <c r="B1002" s="90" t="str">
        <f t="shared" si="643"/>
        <v/>
      </c>
      <c r="C1002" s="159"/>
      <c r="D1002" s="91"/>
      <c r="E1002" s="174"/>
      <c r="F1002" s="92"/>
      <c r="G1002" s="93"/>
      <c r="H1002" s="94"/>
      <c r="I1002" s="92"/>
      <c r="J1002" s="200"/>
      <c r="K1002" s="210"/>
      <c r="L1002" s="95"/>
      <c r="M1002" s="92"/>
      <c r="N1002" s="95"/>
      <c r="O1002" s="92"/>
      <c r="P1002" s="95"/>
      <c r="Q1002" s="128"/>
      <c r="R1002" s="95"/>
      <c r="S1002" s="128"/>
      <c r="T1002" s="211"/>
      <c r="U1002" s="203"/>
      <c r="V1002" s="92"/>
      <c r="W1002" s="96"/>
      <c r="X1002" s="92"/>
      <c r="Y1002" s="220"/>
      <c r="Z1002" s="226"/>
      <c r="AA1002" s="165"/>
      <c r="AB1002" s="165"/>
      <c r="AC1002" s="165"/>
      <c r="AD1002" s="165"/>
      <c r="AE1002" s="165"/>
      <c r="AF1002" s="168"/>
      <c r="AG1002"/>
      <c r="AH1002" s="107">
        <f t="shared" si="645"/>
        <v>0</v>
      </c>
      <c r="AI1002" s="107">
        <f t="shared" si="646"/>
        <v>0</v>
      </c>
      <c r="AJ1002" s="107">
        <f t="shared" si="647"/>
        <v>0</v>
      </c>
      <c r="AK1002" s="107">
        <f t="shared" si="648"/>
        <v>0</v>
      </c>
      <c r="AL1002" s="107">
        <f t="shared" si="649"/>
        <v>0</v>
      </c>
      <c r="AM1002" s="107">
        <f t="shared" si="644"/>
        <v>0</v>
      </c>
      <c r="AO1002" s="161" t="e">
        <f t="shared" si="650"/>
        <v>#DIV/0!</v>
      </c>
      <c r="AP1002" s="161" t="e">
        <f t="shared" si="651"/>
        <v>#DIV/0!</v>
      </c>
      <c r="AQ1002" s="161" t="e">
        <f t="shared" si="652"/>
        <v>#DIV/0!</v>
      </c>
      <c r="AR1002" s="161" t="e">
        <f t="shared" si="653"/>
        <v>#DIV/0!</v>
      </c>
      <c r="AS1002" s="161" t="e">
        <f t="shared" si="654"/>
        <v>#DIV/0!</v>
      </c>
      <c r="AT1002" s="107">
        <f t="shared" si="655"/>
        <v>0</v>
      </c>
      <c r="AU1002" s="161" t="e">
        <f t="shared" si="656"/>
        <v>#DIV/0!</v>
      </c>
      <c r="AV1002" s="161" t="e">
        <f t="shared" si="657"/>
        <v>#DIV/0!</v>
      </c>
      <c r="AW1002" s="161" t="e">
        <f t="shared" si="658"/>
        <v>#DIV/0!</v>
      </c>
      <c r="AX1002" s="161" t="e">
        <f t="shared" si="659"/>
        <v>#DIV/0!</v>
      </c>
      <c r="AY1002" s="161" t="e">
        <f t="shared" si="660"/>
        <v>#DIV/0!</v>
      </c>
      <c r="AZ1002" s="107">
        <f t="shared" si="661"/>
        <v>0</v>
      </c>
      <c r="BA1002" s="161" t="e">
        <f t="shared" si="662"/>
        <v>#DIV/0!</v>
      </c>
      <c r="BB1002" s="161" t="e">
        <f t="shared" si="663"/>
        <v>#DIV/0!</v>
      </c>
      <c r="BC1002" s="161" t="e">
        <f t="shared" si="664"/>
        <v>#DIV/0!</v>
      </c>
      <c r="BD1002" s="161" t="e">
        <f t="shared" si="665"/>
        <v>#DIV/0!</v>
      </c>
      <c r="BE1002" s="161" t="e">
        <f t="shared" si="666"/>
        <v>#DIV/0!</v>
      </c>
      <c r="BF1002" s="107">
        <f t="shared" si="667"/>
        <v>0</v>
      </c>
      <c r="BG1002" s="161" t="e">
        <f t="shared" si="668"/>
        <v>#DIV/0!</v>
      </c>
      <c r="BH1002" s="161" t="e">
        <f t="shared" si="669"/>
        <v>#DIV/0!</v>
      </c>
      <c r="BI1002" s="161" t="e">
        <f t="shared" si="670"/>
        <v>#DIV/0!</v>
      </c>
      <c r="BJ1002" s="161" t="e">
        <f t="shared" si="671"/>
        <v>#DIV/0!</v>
      </c>
      <c r="BK1002" s="161" t="e">
        <f t="shared" si="672"/>
        <v>#DIV/0!</v>
      </c>
      <c r="BL1002" s="107">
        <f t="shared" si="673"/>
        <v>0</v>
      </c>
      <c r="BM1002" s="161" t="e">
        <f t="shared" si="674"/>
        <v>#DIV/0!</v>
      </c>
      <c r="BN1002" s="161" t="e">
        <f t="shared" si="675"/>
        <v>#DIV/0!</v>
      </c>
      <c r="BO1002" s="161" t="e">
        <f t="shared" si="676"/>
        <v>#DIV/0!</v>
      </c>
      <c r="BP1002" s="161" t="e">
        <f t="shared" si="677"/>
        <v>#DIV/0!</v>
      </c>
      <c r="BQ1002" s="161" t="e">
        <f t="shared" si="678"/>
        <v>#DIV/0!</v>
      </c>
      <c r="BR1002" s="107">
        <f t="shared" si="679"/>
        <v>0</v>
      </c>
      <c r="BS1002" s="161" t="e">
        <f t="shared" si="680"/>
        <v>#DIV/0!</v>
      </c>
      <c r="BT1002" s="161" t="e">
        <f t="shared" si="681"/>
        <v>#DIV/0!</v>
      </c>
      <c r="BU1002" s="161" t="e">
        <f t="shared" si="682"/>
        <v>#DIV/0!</v>
      </c>
      <c r="BV1002" s="161" t="e">
        <f t="shared" si="683"/>
        <v>#DIV/0!</v>
      </c>
      <c r="BW1002" s="161" t="e">
        <f t="shared" si="684"/>
        <v>#DIV/0!</v>
      </c>
      <c r="BX1002" s="107">
        <f t="shared" si="685"/>
        <v>0</v>
      </c>
      <c r="BZ1002" s="40" t="e">
        <f>VLOOKUP(I1002,Lists!$D$2:$D$19,1,FALSE)</f>
        <v>#N/A</v>
      </c>
      <c r="CA1002" s="40" t="e">
        <f>VLOOKUP($I1002,Blends!$B$2:$B$115,1,FALSE)</f>
        <v>#N/A</v>
      </c>
      <c r="CC1002" s="218">
        <f>ROUND(IF($I1002="Other HFC Blend",(Z1002*$L1002*SUMIF(Lists!$E$2:$E$133,'Quarterly Information'!$K1002,Exchange_Value)+Z1002*$N1002*SUMIF(Lists!$E$2:$E$133,'Quarterly Information'!$M1002,Exchange_Value)+Z1002*$P1002*SUMIF(Lists!$E$2:$E$133,'Quarterly Information'!$O1002,Exchange_Value)+Z1002*$R1002*SUMIF(Lists!$E$2:$E$133,'Quarterly Information'!$Q1002,Exchange_Value)+Z1002*$T1002*SUMIF(Lists!$E$2:$E$133,'Quarterly Information'!$S1002,Exchange_Value))/1000,Z1002*SUMIF(Lists!$E$2:$E$133,$I1002,Exchange_Value)/1000),1)</f>
        <v>0</v>
      </c>
      <c r="CD1002" s="218">
        <f>ROUND(IF($I1002="Other HFC Blend",(AA1002*$L1002*SUMIF(Lists!$E$2:$E$133,'Quarterly Information'!$K1002,Exchange_Value)+AA1002*$N1002*SUMIF(Lists!$E$2:$E$133,'Quarterly Information'!$M1002,Exchange_Value)+AA1002*$P1002*SUMIF(Lists!$E$2:$E$133,'Quarterly Information'!$O1002,Exchange_Value)+AA1002*$R1002*SUMIF(Lists!$E$2:$E$133,'Quarterly Information'!$Q1002,Exchange_Value)+AA1002*$T1002*SUMIF(Lists!$E$2:$E$133,'Quarterly Information'!$S1002,Exchange_Value))/1000,AA1002*SUMIF(Lists!$E$2:$E$133,$I1002,Exchange_Value)/1000),1)</f>
        <v>0</v>
      </c>
      <c r="CE1002" s="218">
        <f>ROUND(IF($I1002="Other HFC Blend",(AB1002*$L1002*SUMIF(Lists!$E$2:$E$133,'Quarterly Information'!$K1002,Exchange_Value)+AB1002*$N1002*SUMIF(Lists!$E$2:$E$133,'Quarterly Information'!$M1002,Exchange_Value)+AB1002*$P1002*SUMIF(Lists!$E$2:$E$133,'Quarterly Information'!$O1002,Exchange_Value)+AB1002*$R1002*SUMIF(Lists!$E$2:$E$133,'Quarterly Information'!$Q1002,Exchange_Value)+AB1002*$T1002*SUMIF(Lists!$E$2:$E$133,'Quarterly Information'!$S1002,Exchange_Value))/1000,AB1002*SUMIF(Lists!$E$2:$E$133,$I1002,Exchange_Value)/1000),1)</f>
        <v>0</v>
      </c>
      <c r="CF1002" s="218">
        <f>ROUND(IF($I1002="Other HFC Blend",(AC1002*$L1002*SUMIF(Lists!$E$2:$E$133,'Quarterly Information'!$K1002,Exchange_Value)+AC1002*$N1002*SUMIF(Lists!$E$2:$E$133,'Quarterly Information'!$M1002,Exchange_Value)+AC1002*$P1002*SUMIF(Lists!$E$2:$E$133,'Quarterly Information'!$O1002,Exchange_Value)+AC1002*$R1002*SUMIF(Lists!$E$2:$E$133,'Quarterly Information'!$Q1002,Exchange_Value)+AC1002*$T1002*SUMIF(Lists!$E$2:$E$133,'Quarterly Information'!$S1002,Exchange_Value))/1000,AC1002*SUMIF(Lists!$E$2:$E$133,$I1002,Exchange_Value)/1000),1)</f>
        <v>0</v>
      </c>
      <c r="CG1002" s="218">
        <f>ROUND(IF($I1002="Other HFC Blend",(AD1002*$L1002*SUMIF(Lists!$E$2:$E$133,'Quarterly Information'!$K1002,Exchange_Value)+AD1002*$N1002*SUMIF(Lists!$E$2:$E$133,'Quarterly Information'!$M1002,Exchange_Value)+AD1002*$P1002*SUMIF(Lists!$E$2:$E$133,'Quarterly Information'!$O1002,Exchange_Value)+AD1002*$R1002*SUMIF(Lists!$E$2:$E$133,'Quarterly Information'!$Q1002,Exchange_Value)+AD1002*$T1002*SUMIF(Lists!$E$2:$E$133,'Quarterly Information'!$S1002,Exchange_Value))/1000,AD1002*SUMIF(Lists!$E$2:$E$133,$I1002,Exchange_Value)/1000),1)</f>
        <v>0</v>
      </c>
      <c r="CH1002" s="218">
        <f>ROUND(IF($I1002="Other HFC Blend",(AE1002*$L1002*SUMIF(Lists!$E$2:$E$133,'Quarterly Information'!$K1002,Exchange_Value)+AE1002*$N1002*SUMIF(Lists!$E$2:$E$133,'Quarterly Information'!$M1002,Exchange_Value)+AE1002*$P1002*SUMIF(Lists!$E$2:$E$133,'Quarterly Information'!$O1002,Exchange_Value)+AE1002*$R1002*SUMIF(Lists!$E$2:$E$133,'Quarterly Information'!$Q1002,Exchange_Value)+AE1002*$T1002*SUMIF(Lists!$E$2:$E$133,'Quarterly Information'!$S1002,Exchange_Value))/1000,AE1002*SUMIF(Lists!$E$2:$E$133,$I1002,Exchange_Value)/1000),1)</f>
        <v>0</v>
      </c>
      <c r="CI1002" s="218">
        <f>ROUND(IF($I1002="Other HFC Blend",(AF1002*$L1002*SUMIF(Lists!$E$2:$E$133,'Quarterly Information'!$K1002,Exchange_Value)+AF1002*$N1002*SUMIF(Lists!$E$2:$E$133,'Quarterly Information'!$M1002,Exchange_Value)+AF1002*$P1002*SUMIF(Lists!$E$2:$E$133,'Quarterly Information'!$O1002,Exchange_Value)+AF1002*$R1002*SUMIF(Lists!$E$2:$E$133,'Quarterly Information'!$Q1002,Exchange_Value)+AF1002*$T1002*SUMIF(Lists!$E$2:$E$133,'Quarterly Information'!$S1002,Exchange_Value))/1000,AF1002*SUMIF(Lists!$E$2:$E$133,$I1002,Exchange_Value)/1000),1)</f>
        <v>0</v>
      </c>
    </row>
    <row r="1003" spans="1:87" ht="14" x14ac:dyDescent="0.25">
      <c r="A1003" s="39">
        <v>961</v>
      </c>
      <c r="B1003" s="90" t="str">
        <f t="shared" si="643"/>
        <v/>
      </c>
      <c r="C1003" s="159"/>
      <c r="D1003" s="91"/>
      <c r="E1003" s="174"/>
      <c r="F1003" s="92"/>
      <c r="G1003" s="93"/>
      <c r="H1003" s="94"/>
      <c r="I1003" s="92"/>
      <c r="J1003" s="200"/>
      <c r="K1003" s="210"/>
      <c r="L1003" s="95"/>
      <c r="M1003" s="92"/>
      <c r="N1003" s="95"/>
      <c r="O1003" s="92"/>
      <c r="P1003" s="95"/>
      <c r="Q1003" s="128"/>
      <c r="R1003" s="95"/>
      <c r="S1003" s="128"/>
      <c r="T1003" s="211"/>
      <c r="U1003" s="203"/>
      <c r="V1003" s="92"/>
      <c r="W1003" s="96"/>
      <c r="X1003" s="92"/>
      <c r="Y1003" s="220"/>
      <c r="Z1003" s="226"/>
      <c r="AA1003" s="165"/>
      <c r="AB1003" s="165"/>
      <c r="AC1003" s="165"/>
      <c r="AD1003" s="165"/>
      <c r="AE1003" s="165"/>
      <c r="AF1003" s="168"/>
      <c r="AG1003"/>
      <c r="AH1003" s="107">
        <f t="shared" si="645"/>
        <v>0</v>
      </c>
      <c r="AI1003" s="107">
        <f t="shared" si="646"/>
        <v>0</v>
      </c>
      <c r="AJ1003" s="107">
        <f t="shared" si="647"/>
        <v>0</v>
      </c>
      <c r="AK1003" s="107">
        <f t="shared" si="648"/>
        <v>0</v>
      </c>
      <c r="AL1003" s="107">
        <f t="shared" si="649"/>
        <v>0</v>
      </c>
      <c r="AM1003" s="107">
        <f t="shared" si="644"/>
        <v>0</v>
      </c>
      <c r="AO1003" s="161" t="e">
        <f t="shared" si="650"/>
        <v>#DIV/0!</v>
      </c>
      <c r="AP1003" s="161" t="e">
        <f t="shared" si="651"/>
        <v>#DIV/0!</v>
      </c>
      <c r="AQ1003" s="161" t="e">
        <f t="shared" si="652"/>
        <v>#DIV/0!</v>
      </c>
      <c r="AR1003" s="161" t="e">
        <f t="shared" si="653"/>
        <v>#DIV/0!</v>
      </c>
      <c r="AS1003" s="161" t="e">
        <f t="shared" si="654"/>
        <v>#DIV/0!</v>
      </c>
      <c r="AT1003" s="107">
        <f t="shared" si="655"/>
        <v>0</v>
      </c>
      <c r="AU1003" s="161" t="e">
        <f t="shared" si="656"/>
        <v>#DIV/0!</v>
      </c>
      <c r="AV1003" s="161" t="e">
        <f t="shared" si="657"/>
        <v>#DIV/0!</v>
      </c>
      <c r="AW1003" s="161" t="e">
        <f t="shared" si="658"/>
        <v>#DIV/0!</v>
      </c>
      <c r="AX1003" s="161" t="e">
        <f t="shared" si="659"/>
        <v>#DIV/0!</v>
      </c>
      <c r="AY1003" s="161" t="e">
        <f t="shared" si="660"/>
        <v>#DIV/0!</v>
      </c>
      <c r="AZ1003" s="107">
        <f t="shared" si="661"/>
        <v>0</v>
      </c>
      <c r="BA1003" s="161" t="e">
        <f t="shared" si="662"/>
        <v>#DIV/0!</v>
      </c>
      <c r="BB1003" s="161" t="e">
        <f t="shared" si="663"/>
        <v>#DIV/0!</v>
      </c>
      <c r="BC1003" s="161" t="e">
        <f t="shared" si="664"/>
        <v>#DIV/0!</v>
      </c>
      <c r="BD1003" s="161" t="e">
        <f t="shared" si="665"/>
        <v>#DIV/0!</v>
      </c>
      <c r="BE1003" s="161" t="e">
        <f t="shared" si="666"/>
        <v>#DIV/0!</v>
      </c>
      <c r="BF1003" s="107">
        <f t="shared" si="667"/>
        <v>0</v>
      </c>
      <c r="BG1003" s="161" t="e">
        <f t="shared" si="668"/>
        <v>#DIV/0!</v>
      </c>
      <c r="BH1003" s="161" t="e">
        <f t="shared" si="669"/>
        <v>#DIV/0!</v>
      </c>
      <c r="BI1003" s="161" t="e">
        <f t="shared" si="670"/>
        <v>#DIV/0!</v>
      </c>
      <c r="BJ1003" s="161" t="e">
        <f t="shared" si="671"/>
        <v>#DIV/0!</v>
      </c>
      <c r="BK1003" s="161" t="e">
        <f t="shared" si="672"/>
        <v>#DIV/0!</v>
      </c>
      <c r="BL1003" s="107">
        <f t="shared" si="673"/>
        <v>0</v>
      </c>
      <c r="BM1003" s="161" t="e">
        <f t="shared" si="674"/>
        <v>#DIV/0!</v>
      </c>
      <c r="BN1003" s="161" t="e">
        <f t="shared" si="675"/>
        <v>#DIV/0!</v>
      </c>
      <c r="BO1003" s="161" t="e">
        <f t="shared" si="676"/>
        <v>#DIV/0!</v>
      </c>
      <c r="BP1003" s="161" t="e">
        <f t="shared" si="677"/>
        <v>#DIV/0!</v>
      </c>
      <c r="BQ1003" s="161" t="e">
        <f t="shared" si="678"/>
        <v>#DIV/0!</v>
      </c>
      <c r="BR1003" s="107">
        <f t="shared" si="679"/>
        <v>0</v>
      </c>
      <c r="BS1003" s="161" t="e">
        <f t="shared" si="680"/>
        <v>#DIV/0!</v>
      </c>
      <c r="BT1003" s="161" t="e">
        <f t="shared" si="681"/>
        <v>#DIV/0!</v>
      </c>
      <c r="BU1003" s="161" t="e">
        <f t="shared" si="682"/>
        <v>#DIV/0!</v>
      </c>
      <c r="BV1003" s="161" t="e">
        <f t="shared" si="683"/>
        <v>#DIV/0!</v>
      </c>
      <c r="BW1003" s="161" t="e">
        <f t="shared" si="684"/>
        <v>#DIV/0!</v>
      </c>
      <c r="BX1003" s="107">
        <f t="shared" si="685"/>
        <v>0</v>
      </c>
      <c r="BZ1003" s="40" t="e">
        <f>VLOOKUP(I1003,Lists!$D$2:$D$19,1,FALSE)</f>
        <v>#N/A</v>
      </c>
      <c r="CA1003" s="40" t="e">
        <f>VLOOKUP($I1003,Blends!$B$2:$B$115,1,FALSE)</f>
        <v>#N/A</v>
      </c>
      <c r="CC1003" s="218">
        <f>ROUND(IF($I1003="Other HFC Blend",(Z1003*$L1003*SUMIF(Lists!$E$2:$E$133,'Quarterly Information'!$K1003,Exchange_Value)+Z1003*$N1003*SUMIF(Lists!$E$2:$E$133,'Quarterly Information'!$M1003,Exchange_Value)+Z1003*$P1003*SUMIF(Lists!$E$2:$E$133,'Quarterly Information'!$O1003,Exchange_Value)+Z1003*$R1003*SUMIF(Lists!$E$2:$E$133,'Quarterly Information'!$Q1003,Exchange_Value)+Z1003*$T1003*SUMIF(Lists!$E$2:$E$133,'Quarterly Information'!$S1003,Exchange_Value))/1000,Z1003*SUMIF(Lists!$E$2:$E$133,$I1003,Exchange_Value)/1000),1)</f>
        <v>0</v>
      </c>
      <c r="CD1003" s="218">
        <f>ROUND(IF($I1003="Other HFC Blend",(AA1003*$L1003*SUMIF(Lists!$E$2:$E$133,'Quarterly Information'!$K1003,Exchange_Value)+AA1003*$N1003*SUMIF(Lists!$E$2:$E$133,'Quarterly Information'!$M1003,Exchange_Value)+AA1003*$P1003*SUMIF(Lists!$E$2:$E$133,'Quarterly Information'!$O1003,Exchange_Value)+AA1003*$R1003*SUMIF(Lists!$E$2:$E$133,'Quarterly Information'!$Q1003,Exchange_Value)+AA1003*$T1003*SUMIF(Lists!$E$2:$E$133,'Quarterly Information'!$S1003,Exchange_Value))/1000,AA1003*SUMIF(Lists!$E$2:$E$133,$I1003,Exchange_Value)/1000),1)</f>
        <v>0</v>
      </c>
      <c r="CE1003" s="218">
        <f>ROUND(IF($I1003="Other HFC Blend",(AB1003*$L1003*SUMIF(Lists!$E$2:$E$133,'Quarterly Information'!$K1003,Exchange_Value)+AB1003*$N1003*SUMIF(Lists!$E$2:$E$133,'Quarterly Information'!$M1003,Exchange_Value)+AB1003*$P1003*SUMIF(Lists!$E$2:$E$133,'Quarterly Information'!$O1003,Exchange_Value)+AB1003*$R1003*SUMIF(Lists!$E$2:$E$133,'Quarterly Information'!$Q1003,Exchange_Value)+AB1003*$T1003*SUMIF(Lists!$E$2:$E$133,'Quarterly Information'!$S1003,Exchange_Value))/1000,AB1003*SUMIF(Lists!$E$2:$E$133,$I1003,Exchange_Value)/1000),1)</f>
        <v>0</v>
      </c>
      <c r="CF1003" s="218">
        <f>ROUND(IF($I1003="Other HFC Blend",(AC1003*$L1003*SUMIF(Lists!$E$2:$E$133,'Quarterly Information'!$K1003,Exchange_Value)+AC1003*$N1003*SUMIF(Lists!$E$2:$E$133,'Quarterly Information'!$M1003,Exchange_Value)+AC1003*$P1003*SUMIF(Lists!$E$2:$E$133,'Quarterly Information'!$O1003,Exchange_Value)+AC1003*$R1003*SUMIF(Lists!$E$2:$E$133,'Quarterly Information'!$Q1003,Exchange_Value)+AC1003*$T1003*SUMIF(Lists!$E$2:$E$133,'Quarterly Information'!$S1003,Exchange_Value))/1000,AC1003*SUMIF(Lists!$E$2:$E$133,$I1003,Exchange_Value)/1000),1)</f>
        <v>0</v>
      </c>
      <c r="CG1003" s="218">
        <f>ROUND(IF($I1003="Other HFC Blend",(AD1003*$L1003*SUMIF(Lists!$E$2:$E$133,'Quarterly Information'!$K1003,Exchange_Value)+AD1003*$N1003*SUMIF(Lists!$E$2:$E$133,'Quarterly Information'!$M1003,Exchange_Value)+AD1003*$P1003*SUMIF(Lists!$E$2:$E$133,'Quarterly Information'!$O1003,Exchange_Value)+AD1003*$R1003*SUMIF(Lists!$E$2:$E$133,'Quarterly Information'!$Q1003,Exchange_Value)+AD1003*$T1003*SUMIF(Lists!$E$2:$E$133,'Quarterly Information'!$S1003,Exchange_Value))/1000,AD1003*SUMIF(Lists!$E$2:$E$133,$I1003,Exchange_Value)/1000),1)</f>
        <v>0</v>
      </c>
      <c r="CH1003" s="218">
        <f>ROUND(IF($I1003="Other HFC Blend",(AE1003*$L1003*SUMIF(Lists!$E$2:$E$133,'Quarterly Information'!$K1003,Exchange_Value)+AE1003*$N1003*SUMIF(Lists!$E$2:$E$133,'Quarterly Information'!$M1003,Exchange_Value)+AE1003*$P1003*SUMIF(Lists!$E$2:$E$133,'Quarterly Information'!$O1003,Exchange_Value)+AE1003*$R1003*SUMIF(Lists!$E$2:$E$133,'Quarterly Information'!$Q1003,Exchange_Value)+AE1003*$T1003*SUMIF(Lists!$E$2:$E$133,'Quarterly Information'!$S1003,Exchange_Value))/1000,AE1003*SUMIF(Lists!$E$2:$E$133,$I1003,Exchange_Value)/1000),1)</f>
        <v>0</v>
      </c>
      <c r="CI1003" s="218">
        <f>ROUND(IF($I1003="Other HFC Blend",(AF1003*$L1003*SUMIF(Lists!$E$2:$E$133,'Quarterly Information'!$K1003,Exchange_Value)+AF1003*$N1003*SUMIF(Lists!$E$2:$E$133,'Quarterly Information'!$M1003,Exchange_Value)+AF1003*$P1003*SUMIF(Lists!$E$2:$E$133,'Quarterly Information'!$O1003,Exchange_Value)+AF1003*$R1003*SUMIF(Lists!$E$2:$E$133,'Quarterly Information'!$Q1003,Exchange_Value)+AF1003*$T1003*SUMIF(Lists!$E$2:$E$133,'Quarterly Information'!$S1003,Exchange_Value))/1000,AF1003*SUMIF(Lists!$E$2:$E$133,$I1003,Exchange_Value)/1000),1)</f>
        <v>0</v>
      </c>
    </row>
    <row r="1004" spans="1:87" ht="14" x14ac:dyDescent="0.25">
      <c r="A1004" s="39">
        <v>962</v>
      </c>
      <c r="B1004" s="90" t="str">
        <f t="shared" ref="B1004:B1042" si="686">IF(C1004&gt;0,A1004,"")</f>
        <v/>
      </c>
      <c r="C1004" s="159"/>
      <c r="D1004" s="91"/>
      <c r="E1004" s="174"/>
      <c r="F1004" s="92"/>
      <c r="G1004" s="93"/>
      <c r="H1004" s="94"/>
      <c r="I1004" s="92"/>
      <c r="J1004" s="200"/>
      <c r="K1004" s="210"/>
      <c r="L1004" s="95"/>
      <c r="M1004" s="92"/>
      <c r="N1004" s="95"/>
      <c r="O1004" s="92"/>
      <c r="P1004" s="95"/>
      <c r="Q1004" s="128"/>
      <c r="R1004" s="95"/>
      <c r="S1004" s="128"/>
      <c r="T1004" s="211"/>
      <c r="U1004" s="203"/>
      <c r="V1004" s="92"/>
      <c r="W1004" s="96"/>
      <c r="X1004" s="92"/>
      <c r="Y1004" s="220"/>
      <c r="Z1004" s="226"/>
      <c r="AA1004" s="165"/>
      <c r="AB1004" s="165"/>
      <c r="AC1004" s="165"/>
      <c r="AD1004" s="165"/>
      <c r="AE1004" s="165"/>
      <c r="AF1004" s="168"/>
      <c r="AG1004"/>
      <c r="AH1004" s="107">
        <f t="shared" si="645"/>
        <v>0</v>
      </c>
      <c r="AI1004" s="107">
        <f t="shared" si="646"/>
        <v>0</v>
      </c>
      <c r="AJ1004" s="107">
        <f t="shared" si="647"/>
        <v>0</v>
      </c>
      <c r="AK1004" s="107">
        <f t="shared" si="648"/>
        <v>0</v>
      </c>
      <c r="AL1004" s="107">
        <f t="shared" si="649"/>
        <v>0</v>
      </c>
      <c r="AM1004" s="107">
        <f t="shared" ref="AM1004:AM1042" si="687">IF(F1004="No",J1004,0)</f>
        <v>0</v>
      </c>
      <c r="AO1004" s="161" t="e">
        <f t="shared" si="650"/>
        <v>#DIV/0!</v>
      </c>
      <c r="AP1004" s="161" t="e">
        <f t="shared" si="651"/>
        <v>#DIV/0!</v>
      </c>
      <c r="AQ1004" s="161" t="e">
        <f t="shared" si="652"/>
        <v>#DIV/0!</v>
      </c>
      <c r="AR1004" s="161" t="e">
        <f t="shared" si="653"/>
        <v>#DIV/0!</v>
      </c>
      <c r="AS1004" s="161" t="e">
        <f t="shared" si="654"/>
        <v>#DIV/0!</v>
      </c>
      <c r="AT1004" s="107">
        <f t="shared" si="655"/>
        <v>0</v>
      </c>
      <c r="AU1004" s="161" t="e">
        <f t="shared" si="656"/>
        <v>#DIV/0!</v>
      </c>
      <c r="AV1004" s="161" t="e">
        <f t="shared" si="657"/>
        <v>#DIV/0!</v>
      </c>
      <c r="AW1004" s="161" t="e">
        <f t="shared" si="658"/>
        <v>#DIV/0!</v>
      </c>
      <c r="AX1004" s="161" t="e">
        <f t="shared" si="659"/>
        <v>#DIV/0!</v>
      </c>
      <c r="AY1004" s="161" t="e">
        <f t="shared" si="660"/>
        <v>#DIV/0!</v>
      </c>
      <c r="AZ1004" s="107">
        <f t="shared" si="661"/>
        <v>0</v>
      </c>
      <c r="BA1004" s="161" t="e">
        <f t="shared" si="662"/>
        <v>#DIV/0!</v>
      </c>
      <c r="BB1004" s="161" t="e">
        <f t="shared" si="663"/>
        <v>#DIV/0!</v>
      </c>
      <c r="BC1004" s="161" t="e">
        <f t="shared" si="664"/>
        <v>#DIV/0!</v>
      </c>
      <c r="BD1004" s="161" t="e">
        <f t="shared" si="665"/>
        <v>#DIV/0!</v>
      </c>
      <c r="BE1004" s="161" t="e">
        <f t="shared" si="666"/>
        <v>#DIV/0!</v>
      </c>
      <c r="BF1004" s="107">
        <f t="shared" si="667"/>
        <v>0</v>
      </c>
      <c r="BG1004" s="161" t="e">
        <f t="shared" si="668"/>
        <v>#DIV/0!</v>
      </c>
      <c r="BH1004" s="161" t="e">
        <f t="shared" si="669"/>
        <v>#DIV/0!</v>
      </c>
      <c r="BI1004" s="161" t="e">
        <f t="shared" si="670"/>
        <v>#DIV/0!</v>
      </c>
      <c r="BJ1004" s="161" t="e">
        <f t="shared" si="671"/>
        <v>#DIV/0!</v>
      </c>
      <c r="BK1004" s="161" t="e">
        <f t="shared" si="672"/>
        <v>#DIV/0!</v>
      </c>
      <c r="BL1004" s="107">
        <f t="shared" si="673"/>
        <v>0</v>
      </c>
      <c r="BM1004" s="161" t="e">
        <f t="shared" si="674"/>
        <v>#DIV/0!</v>
      </c>
      <c r="BN1004" s="161" t="e">
        <f t="shared" si="675"/>
        <v>#DIV/0!</v>
      </c>
      <c r="BO1004" s="161" t="e">
        <f t="shared" si="676"/>
        <v>#DIV/0!</v>
      </c>
      <c r="BP1004" s="161" t="e">
        <f t="shared" si="677"/>
        <v>#DIV/0!</v>
      </c>
      <c r="BQ1004" s="161" t="e">
        <f t="shared" si="678"/>
        <v>#DIV/0!</v>
      </c>
      <c r="BR1004" s="107">
        <f t="shared" si="679"/>
        <v>0</v>
      </c>
      <c r="BS1004" s="161" t="e">
        <f t="shared" si="680"/>
        <v>#DIV/0!</v>
      </c>
      <c r="BT1004" s="161" t="e">
        <f t="shared" si="681"/>
        <v>#DIV/0!</v>
      </c>
      <c r="BU1004" s="161" t="e">
        <f t="shared" si="682"/>
        <v>#DIV/0!</v>
      </c>
      <c r="BV1004" s="161" t="e">
        <f t="shared" si="683"/>
        <v>#DIV/0!</v>
      </c>
      <c r="BW1004" s="161" t="e">
        <f t="shared" si="684"/>
        <v>#DIV/0!</v>
      </c>
      <c r="BX1004" s="107">
        <f t="shared" si="685"/>
        <v>0</v>
      </c>
      <c r="BZ1004" s="40" t="e">
        <f>VLOOKUP(I1004,Lists!$D$2:$D$19,1,FALSE)</f>
        <v>#N/A</v>
      </c>
      <c r="CA1004" s="40" t="e">
        <f>VLOOKUP($I1004,Blends!$B$2:$B$115,1,FALSE)</f>
        <v>#N/A</v>
      </c>
      <c r="CC1004" s="218">
        <f>ROUND(IF($I1004="Other HFC Blend",(Z1004*$L1004*SUMIF(Lists!$E$2:$E$133,'Quarterly Information'!$K1004,Exchange_Value)+Z1004*$N1004*SUMIF(Lists!$E$2:$E$133,'Quarterly Information'!$M1004,Exchange_Value)+Z1004*$P1004*SUMIF(Lists!$E$2:$E$133,'Quarterly Information'!$O1004,Exchange_Value)+Z1004*$R1004*SUMIF(Lists!$E$2:$E$133,'Quarterly Information'!$Q1004,Exchange_Value)+Z1004*$T1004*SUMIF(Lists!$E$2:$E$133,'Quarterly Information'!$S1004,Exchange_Value))/1000,Z1004*SUMIF(Lists!$E$2:$E$133,$I1004,Exchange_Value)/1000),1)</f>
        <v>0</v>
      </c>
      <c r="CD1004" s="218">
        <f>ROUND(IF($I1004="Other HFC Blend",(AA1004*$L1004*SUMIF(Lists!$E$2:$E$133,'Quarterly Information'!$K1004,Exchange_Value)+AA1004*$N1004*SUMIF(Lists!$E$2:$E$133,'Quarterly Information'!$M1004,Exchange_Value)+AA1004*$P1004*SUMIF(Lists!$E$2:$E$133,'Quarterly Information'!$O1004,Exchange_Value)+AA1004*$R1004*SUMIF(Lists!$E$2:$E$133,'Quarterly Information'!$Q1004,Exchange_Value)+AA1004*$T1004*SUMIF(Lists!$E$2:$E$133,'Quarterly Information'!$S1004,Exchange_Value))/1000,AA1004*SUMIF(Lists!$E$2:$E$133,$I1004,Exchange_Value)/1000),1)</f>
        <v>0</v>
      </c>
      <c r="CE1004" s="218">
        <f>ROUND(IF($I1004="Other HFC Blend",(AB1004*$L1004*SUMIF(Lists!$E$2:$E$133,'Quarterly Information'!$K1004,Exchange_Value)+AB1004*$N1004*SUMIF(Lists!$E$2:$E$133,'Quarterly Information'!$M1004,Exchange_Value)+AB1004*$P1004*SUMIF(Lists!$E$2:$E$133,'Quarterly Information'!$O1004,Exchange_Value)+AB1004*$R1004*SUMIF(Lists!$E$2:$E$133,'Quarterly Information'!$Q1004,Exchange_Value)+AB1004*$T1004*SUMIF(Lists!$E$2:$E$133,'Quarterly Information'!$S1004,Exchange_Value))/1000,AB1004*SUMIF(Lists!$E$2:$E$133,$I1004,Exchange_Value)/1000),1)</f>
        <v>0</v>
      </c>
      <c r="CF1004" s="218">
        <f>ROUND(IF($I1004="Other HFC Blend",(AC1004*$L1004*SUMIF(Lists!$E$2:$E$133,'Quarterly Information'!$K1004,Exchange_Value)+AC1004*$N1004*SUMIF(Lists!$E$2:$E$133,'Quarterly Information'!$M1004,Exchange_Value)+AC1004*$P1004*SUMIF(Lists!$E$2:$E$133,'Quarterly Information'!$O1004,Exchange_Value)+AC1004*$R1004*SUMIF(Lists!$E$2:$E$133,'Quarterly Information'!$Q1004,Exchange_Value)+AC1004*$T1004*SUMIF(Lists!$E$2:$E$133,'Quarterly Information'!$S1004,Exchange_Value))/1000,AC1004*SUMIF(Lists!$E$2:$E$133,$I1004,Exchange_Value)/1000),1)</f>
        <v>0</v>
      </c>
      <c r="CG1004" s="218">
        <f>ROUND(IF($I1004="Other HFC Blend",(AD1004*$L1004*SUMIF(Lists!$E$2:$E$133,'Quarterly Information'!$K1004,Exchange_Value)+AD1004*$N1004*SUMIF(Lists!$E$2:$E$133,'Quarterly Information'!$M1004,Exchange_Value)+AD1004*$P1004*SUMIF(Lists!$E$2:$E$133,'Quarterly Information'!$O1004,Exchange_Value)+AD1004*$R1004*SUMIF(Lists!$E$2:$E$133,'Quarterly Information'!$Q1004,Exchange_Value)+AD1004*$T1004*SUMIF(Lists!$E$2:$E$133,'Quarterly Information'!$S1004,Exchange_Value))/1000,AD1004*SUMIF(Lists!$E$2:$E$133,$I1004,Exchange_Value)/1000),1)</f>
        <v>0</v>
      </c>
      <c r="CH1004" s="218">
        <f>ROUND(IF($I1004="Other HFC Blend",(AE1004*$L1004*SUMIF(Lists!$E$2:$E$133,'Quarterly Information'!$K1004,Exchange_Value)+AE1004*$N1004*SUMIF(Lists!$E$2:$E$133,'Quarterly Information'!$M1004,Exchange_Value)+AE1004*$P1004*SUMIF(Lists!$E$2:$E$133,'Quarterly Information'!$O1004,Exchange_Value)+AE1004*$R1004*SUMIF(Lists!$E$2:$E$133,'Quarterly Information'!$Q1004,Exchange_Value)+AE1004*$T1004*SUMIF(Lists!$E$2:$E$133,'Quarterly Information'!$S1004,Exchange_Value))/1000,AE1004*SUMIF(Lists!$E$2:$E$133,$I1004,Exchange_Value)/1000),1)</f>
        <v>0</v>
      </c>
      <c r="CI1004" s="218">
        <f>ROUND(IF($I1004="Other HFC Blend",(AF1004*$L1004*SUMIF(Lists!$E$2:$E$133,'Quarterly Information'!$K1004,Exchange_Value)+AF1004*$N1004*SUMIF(Lists!$E$2:$E$133,'Quarterly Information'!$M1004,Exchange_Value)+AF1004*$P1004*SUMIF(Lists!$E$2:$E$133,'Quarterly Information'!$O1004,Exchange_Value)+AF1004*$R1004*SUMIF(Lists!$E$2:$E$133,'Quarterly Information'!$Q1004,Exchange_Value)+AF1004*$T1004*SUMIF(Lists!$E$2:$E$133,'Quarterly Information'!$S1004,Exchange_Value))/1000,AF1004*SUMIF(Lists!$E$2:$E$133,$I1004,Exchange_Value)/1000),1)</f>
        <v>0</v>
      </c>
    </row>
    <row r="1005" spans="1:87" ht="14" x14ac:dyDescent="0.25">
      <c r="A1005" s="39">
        <v>963</v>
      </c>
      <c r="B1005" s="90" t="str">
        <f t="shared" si="686"/>
        <v/>
      </c>
      <c r="C1005" s="159"/>
      <c r="D1005" s="91"/>
      <c r="E1005" s="174"/>
      <c r="F1005" s="92"/>
      <c r="G1005" s="93"/>
      <c r="H1005" s="94"/>
      <c r="I1005" s="92"/>
      <c r="J1005" s="200"/>
      <c r="K1005" s="210"/>
      <c r="L1005" s="95"/>
      <c r="M1005" s="92"/>
      <c r="N1005" s="95"/>
      <c r="O1005" s="92"/>
      <c r="P1005" s="95"/>
      <c r="Q1005" s="128"/>
      <c r="R1005" s="95"/>
      <c r="S1005" s="128"/>
      <c r="T1005" s="211"/>
      <c r="U1005" s="203"/>
      <c r="V1005" s="92"/>
      <c r="W1005" s="96"/>
      <c r="X1005" s="92"/>
      <c r="Y1005" s="220"/>
      <c r="Z1005" s="226"/>
      <c r="AA1005" s="165"/>
      <c r="AB1005" s="165"/>
      <c r="AC1005" s="165"/>
      <c r="AD1005" s="165"/>
      <c r="AE1005" s="165"/>
      <c r="AF1005" s="168"/>
      <c r="AG1005"/>
      <c r="AH1005" s="107">
        <f t="shared" si="645"/>
        <v>0</v>
      </c>
      <c r="AI1005" s="107">
        <f t="shared" si="646"/>
        <v>0</v>
      </c>
      <c r="AJ1005" s="107">
        <f t="shared" si="647"/>
        <v>0</v>
      </c>
      <c r="AK1005" s="107">
        <f t="shared" si="648"/>
        <v>0</v>
      </c>
      <c r="AL1005" s="107">
        <f t="shared" si="649"/>
        <v>0</v>
      </c>
      <c r="AM1005" s="107">
        <f t="shared" si="687"/>
        <v>0</v>
      </c>
      <c r="AO1005" s="161" t="e">
        <f t="shared" si="650"/>
        <v>#DIV/0!</v>
      </c>
      <c r="AP1005" s="161" t="e">
        <f t="shared" si="651"/>
        <v>#DIV/0!</v>
      </c>
      <c r="AQ1005" s="161" t="e">
        <f t="shared" si="652"/>
        <v>#DIV/0!</v>
      </c>
      <c r="AR1005" s="161" t="e">
        <f t="shared" si="653"/>
        <v>#DIV/0!</v>
      </c>
      <c r="AS1005" s="161" t="e">
        <f t="shared" si="654"/>
        <v>#DIV/0!</v>
      </c>
      <c r="AT1005" s="107">
        <f t="shared" si="655"/>
        <v>0</v>
      </c>
      <c r="AU1005" s="161" t="e">
        <f t="shared" si="656"/>
        <v>#DIV/0!</v>
      </c>
      <c r="AV1005" s="161" t="e">
        <f t="shared" si="657"/>
        <v>#DIV/0!</v>
      </c>
      <c r="AW1005" s="161" t="e">
        <f t="shared" si="658"/>
        <v>#DIV/0!</v>
      </c>
      <c r="AX1005" s="161" t="e">
        <f t="shared" si="659"/>
        <v>#DIV/0!</v>
      </c>
      <c r="AY1005" s="161" t="e">
        <f t="shared" si="660"/>
        <v>#DIV/0!</v>
      </c>
      <c r="AZ1005" s="107">
        <f t="shared" si="661"/>
        <v>0</v>
      </c>
      <c r="BA1005" s="161" t="e">
        <f t="shared" si="662"/>
        <v>#DIV/0!</v>
      </c>
      <c r="BB1005" s="161" t="e">
        <f t="shared" si="663"/>
        <v>#DIV/0!</v>
      </c>
      <c r="BC1005" s="161" t="e">
        <f t="shared" si="664"/>
        <v>#DIV/0!</v>
      </c>
      <c r="BD1005" s="161" t="e">
        <f t="shared" si="665"/>
        <v>#DIV/0!</v>
      </c>
      <c r="BE1005" s="161" t="e">
        <f t="shared" si="666"/>
        <v>#DIV/0!</v>
      </c>
      <c r="BF1005" s="107">
        <f t="shared" si="667"/>
        <v>0</v>
      </c>
      <c r="BG1005" s="161" t="e">
        <f t="shared" si="668"/>
        <v>#DIV/0!</v>
      </c>
      <c r="BH1005" s="161" t="e">
        <f t="shared" si="669"/>
        <v>#DIV/0!</v>
      </c>
      <c r="BI1005" s="161" t="e">
        <f t="shared" si="670"/>
        <v>#DIV/0!</v>
      </c>
      <c r="BJ1005" s="161" t="e">
        <f t="shared" si="671"/>
        <v>#DIV/0!</v>
      </c>
      <c r="BK1005" s="161" t="e">
        <f t="shared" si="672"/>
        <v>#DIV/0!</v>
      </c>
      <c r="BL1005" s="107">
        <f t="shared" si="673"/>
        <v>0</v>
      </c>
      <c r="BM1005" s="161" t="e">
        <f t="shared" si="674"/>
        <v>#DIV/0!</v>
      </c>
      <c r="BN1005" s="161" t="e">
        <f t="shared" si="675"/>
        <v>#DIV/0!</v>
      </c>
      <c r="BO1005" s="161" t="e">
        <f t="shared" si="676"/>
        <v>#DIV/0!</v>
      </c>
      <c r="BP1005" s="161" t="e">
        <f t="shared" si="677"/>
        <v>#DIV/0!</v>
      </c>
      <c r="BQ1005" s="161" t="e">
        <f t="shared" si="678"/>
        <v>#DIV/0!</v>
      </c>
      <c r="BR1005" s="107">
        <f t="shared" si="679"/>
        <v>0</v>
      </c>
      <c r="BS1005" s="161" t="e">
        <f t="shared" si="680"/>
        <v>#DIV/0!</v>
      </c>
      <c r="BT1005" s="161" t="e">
        <f t="shared" si="681"/>
        <v>#DIV/0!</v>
      </c>
      <c r="BU1005" s="161" t="e">
        <f t="shared" si="682"/>
        <v>#DIV/0!</v>
      </c>
      <c r="BV1005" s="161" t="e">
        <f t="shared" si="683"/>
        <v>#DIV/0!</v>
      </c>
      <c r="BW1005" s="161" t="e">
        <f t="shared" si="684"/>
        <v>#DIV/0!</v>
      </c>
      <c r="BX1005" s="107">
        <f t="shared" si="685"/>
        <v>0</v>
      </c>
      <c r="BZ1005" s="40" t="e">
        <f>VLOOKUP(I1005,Lists!$D$2:$D$19,1,FALSE)</f>
        <v>#N/A</v>
      </c>
      <c r="CA1005" s="40" t="e">
        <f>VLOOKUP($I1005,Blends!$B$2:$B$115,1,FALSE)</f>
        <v>#N/A</v>
      </c>
      <c r="CC1005" s="218">
        <f>ROUND(IF($I1005="Other HFC Blend",(Z1005*$L1005*SUMIF(Lists!$E$2:$E$133,'Quarterly Information'!$K1005,Exchange_Value)+Z1005*$N1005*SUMIF(Lists!$E$2:$E$133,'Quarterly Information'!$M1005,Exchange_Value)+Z1005*$P1005*SUMIF(Lists!$E$2:$E$133,'Quarterly Information'!$O1005,Exchange_Value)+Z1005*$R1005*SUMIF(Lists!$E$2:$E$133,'Quarterly Information'!$Q1005,Exchange_Value)+Z1005*$T1005*SUMIF(Lists!$E$2:$E$133,'Quarterly Information'!$S1005,Exchange_Value))/1000,Z1005*SUMIF(Lists!$E$2:$E$133,$I1005,Exchange_Value)/1000),1)</f>
        <v>0</v>
      </c>
      <c r="CD1005" s="218">
        <f>ROUND(IF($I1005="Other HFC Blend",(AA1005*$L1005*SUMIF(Lists!$E$2:$E$133,'Quarterly Information'!$K1005,Exchange_Value)+AA1005*$N1005*SUMIF(Lists!$E$2:$E$133,'Quarterly Information'!$M1005,Exchange_Value)+AA1005*$P1005*SUMIF(Lists!$E$2:$E$133,'Quarterly Information'!$O1005,Exchange_Value)+AA1005*$R1005*SUMIF(Lists!$E$2:$E$133,'Quarterly Information'!$Q1005,Exchange_Value)+AA1005*$T1005*SUMIF(Lists!$E$2:$E$133,'Quarterly Information'!$S1005,Exchange_Value))/1000,AA1005*SUMIF(Lists!$E$2:$E$133,$I1005,Exchange_Value)/1000),1)</f>
        <v>0</v>
      </c>
      <c r="CE1005" s="218">
        <f>ROUND(IF($I1005="Other HFC Blend",(AB1005*$L1005*SUMIF(Lists!$E$2:$E$133,'Quarterly Information'!$K1005,Exchange_Value)+AB1005*$N1005*SUMIF(Lists!$E$2:$E$133,'Quarterly Information'!$M1005,Exchange_Value)+AB1005*$P1005*SUMIF(Lists!$E$2:$E$133,'Quarterly Information'!$O1005,Exchange_Value)+AB1005*$R1005*SUMIF(Lists!$E$2:$E$133,'Quarterly Information'!$Q1005,Exchange_Value)+AB1005*$T1005*SUMIF(Lists!$E$2:$E$133,'Quarterly Information'!$S1005,Exchange_Value))/1000,AB1005*SUMIF(Lists!$E$2:$E$133,$I1005,Exchange_Value)/1000),1)</f>
        <v>0</v>
      </c>
      <c r="CF1005" s="218">
        <f>ROUND(IF($I1005="Other HFC Blend",(AC1005*$L1005*SUMIF(Lists!$E$2:$E$133,'Quarterly Information'!$K1005,Exchange_Value)+AC1005*$N1005*SUMIF(Lists!$E$2:$E$133,'Quarterly Information'!$M1005,Exchange_Value)+AC1005*$P1005*SUMIF(Lists!$E$2:$E$133,'Quarterly Information'!$O1005,Exchange_Value)+AC1005*$R1005*SUMIF(Lists!$E$2:$E$133,'Quarterly Information'!$Q1005,Exchange_Value)+AC1005*$T1005*SUMIF(Lists!$E$2:$E$133,'Quarterly Information'!$S1005,Exchange_Value))/1000,AC1005*SUMIF(Lists!$E$2:$E$133,$I1005,Exchange_Value)/1000),1)</f>
        <v>0</v>
      </c>
      <c r="CG1005" s="218">
        <f>ROUND(IF($I1005="Other HFC Blend",(AD1005*$L1005*SUMIF(Lists!$E$2:$E$133,'Quarterly Information'!$K1005,Exchange_Value)+AD1005*$N1005*SUMIF(Lists!$E$2:$E$133,'Quarterly Information'!$M1005,Exchange_Value)+AD1005*$P1005*SUMIF(Lists!$E$2:$E$133,'Quarterly Information'!$O1005,Exchange_Value)+AD1005*$R1005*SUMIF(Lists!$E$2:$E$133,'Quarterly Information'!$Q1005,Exchange_Value)+AD1005*$T1005*SUMIF(Lists!$E$2:$E$133,'Quarterly Information'!$S1005,Exchange_Value))/1000,AD1005*SUMIF(Lists!$E$2:$E$133,$I1005,Exchange_Value)/1000),1)</f>
        <v>0</v>
      </c>
      <c r="CH1005" s="218">
        <f>ROUND(IF($I1005="Other HFC Blend",(AE1005*$L1005*SUMIF(Lists!$E$2:$E$133,'Quarterly Information'!$K1005,Exchange_Value)+AE1005*$N1005*SUMIF(Lists!$E$2:$E$133,'Quarterly Information'!$M1005,Exchange_Value)+AE1005*$P1005*SUMIF(Lists!$E$2:$E$133,'Quarterly Information'!$O1005,Exchange_Value)+AE1005*$R1005*SUMIF(Lists!$E$2:$E$133,'Quarterly Information'!$Q1005,Exchange_Value)+AE1005*$T1005*SUMIF(Lists!$E$2:$E$133,'Quarterly Information'!$S1005,Exchange_Value))/1000,AE1005*SUMIF(Lists!$E$2:$E$133,$I1005,Exchange_Value)/1000),1)</f>
        <v>0</v>
      </c>
      <c r="CI1005" s="218">
        <f>ROUND(IF($I1005="Other HFC Blend",(AF1005*$L1005*SUMIF(Lists!$E$2:$E$133,'Quarterly Information'!$K1005,Exchange_Value)+AF1005*$N1005*SUMIF(Lists!$E$2:$E$133,'Quarterly Information'!$M1005,Exchange_Value)+AF1005*$P1005*SUMIF(Lists!$E$2:$E$133,'Quarterly Information'!$O1005,Exchange_Value)+AF1005*$R1005*SUMIF(Lists!$E$2:$E$133,'Quarterly Information'!$Q1005,Exchange_Value)+AF1005*$T1005*SUMIF(Lists!$E$2:$E$133,'Quarterly Information'!$S1005,Exchange_Value))/1000,AF1005*SUMIF(Lists!$E$2:$E$133,$I1005,Exchange_Value)/1000),1)</f>
        <v>0</v>
      </c>
    </row>
    <row r="1006" spans="1:87" ht="14" x14ac:dyDescent="0.25">
      <c r="A1006" s="39">
        <v>964</v>
      </c>
      <c r="B1006" s="90" t="str">
        <f t="shared" si="686"/>
        <v/>
      </c>
      <c r="C1006" s="159"/>
      <c r="D1006" s="91"/>
      <c r="E1006" s="174"/>
      <c r="F1006" s="92"/>
      <c r="G1006" s="93"/>
      <c r="H1006" s="94"/>
      <c r="I1006" s="92"/>
      <c r="J1006" s="200"/>
      <c r="K1006" s="210"/>
      <c r="L1006" s="95"/>
      <c r="M1006" s="92"/>
      <c r="N1006" s="95"/>
      <c r="O1006" s="92"/>
      <c r="P1006" s="95"/>
      <c r="Q1006" s="128"/>
      <c r="R1006" s="95"/>
      <c r="S1006" s="128"/>
      <c r="T1006" s="211"/>
      <c r="U1006" s="203"/>
      <c r="V1006" s="92"/>
      <c r="W1006" s="96"/>
      <c r="X1006" s="92"/>
      <c r="Y1006" s="220"/>
      <c r="Z1006" s="226"/>
      <c r="AA1006" s="165"/>
      <c r="AB1006" s="165"/>
      <c r="AC1006" s="165"/>
      <c r="AD1006" s="165"/>
      <c r="AE1006" s="165"/>
      <c r="AF1006" s="168"/>
      <c r="AG1006"/>
      <c r="AH1006" s="107">
        <f t="shared" si="645"/>
        <v>0</v>
      </c>
      <c r="AI1006" s="107">
        <f t="shared" si="646"/>
        <v>0</v>
      </c>
      <c r="AJ1006" s="107">
        <f t="shared" si="647"/>
        <v>0</v>
      </c>
      <c r="AK1006" s="107">
        <f t="shared" si="648"/>
        <v>0</v>
      </c>
      <c r="AL1006" s="107">
        <f t="shared" si="649"/>
        <v>0</v>
      </c>
      <c r="AM1006" s="107">
        <f t="shared" si="687"/>
        <v>0</v>
      </c>
      <c r="AO1006" s="161" t="e">
        <f t="shared" si="650"/>
        <v>#DIV/0!</v>
      </c>
      <c r="AP1006" s="161" t="e">
        <f t="shared" si="651"/>
        <v>#DIV/0!</v>
      </c>
      <c r="AQ1006" s="161" t="e">
        <f t="shared" si="652"/>
        <v>#DIV/0!</v>
      </c>
      <c r="AR1006" s="161" t="e">
        <f t="shared" si="653"/>
        <v>#DIV/0!</v>
      </c>
      <c r="AS1006" s="161" t="e">
        <f t="shared" si="654"/>
        <v>#DIV/0!</v>
      </c>
      <c r="AT1006" s="107">
        <f t="shared" si="655"/>
        <v>0</v>
      </c>
      <c r="AU1006" s="161" t="e">
        <f t="shared" si="656"/>
        <v>#DIV/0!</v>
      </c>
      <c r="AV1006" s="161" t="e">
        <f t="shared" si="657"/>
        <v>#DIV/0!</v>
      </c>
      <c r="AW1006" s="161" t="e">
        <f t="shared" si="658"/>
        <v>#DIV/0!</v>
      </c>
      <c r="AX1006" s="161" t="e">
        <f t="shared" si="659"/>
        <v>#DIV/0!</v>
      </c>
      <c r="AY1006" s="161" t="e">
        <f t="shared" si="660"/>
        <v>#DIV/0!</v>
      </c>
      <c r="AZ1006" s="107">
        <f t="shared" si="661"/>
        <v>0</v>
      </c>
      <c r="BA1006" s="161" t="e">
        <f t="shared" si="662"/>
        <v>#DIV/0!</v>
      </c>
      <c r="BB1006" s="161" t="e">
        <f t="shared" si="663"/>
        <v>#DIV/0!</v>
      </c>
      <c r="BC1006" s="161" t="e">
        <f t="shared" si="664"/>
        <v>#DIV/0!</v>
      </c>
      <c r="BD1006" s="161" t="e">
        <f t="shared" si="665"/>
        <v>#DIV/0!</v>
      </c>
      <c r="BE1006" s="161" t="e">
        <f t="shared" si="666"/>
        <v>#DIV/0!</v>
      </c>
      <c r="BF1006" s="107">
        <f t="shared" si="667"/>
        <v>0</v>
      </c>
      <c r="BG1006" s="161" t="e">
        <f t="shared" si="668"/>
        <v>#DIV/0!</v>
      </c>
      <c r="BH1006" s="161" t="e">
        <f t="shared" si="669"/>
        <v>#DIV/0!</v>
      </c>
      <c r="BI1006" s="161" t="e">
        <f t="shared" si="670"/>
        <v>#DIV/0!</v>
      </c>
      <c r="BJ1006" s="161" t="e">
        <f t="shared" si="671"/>
        <v>#DIV/0!</v>
      </c>
      <c r="BK1006" s="161" t="e">
        <f t="shared" si="672"/>
        <v>#DIV/0!</v>
      </c>
      <c r="BL1006" s="107">
        <f t="shared" si="673"/>
        <v>0</v>
      </c>
      <c r="BM1006" s="161" t="e">
        <f t="shared" si="674"/>
        <v>#DIV/0!</v>
      </c>
      <c r="BN1006" s="161" t="e">
        <f t="shared" si="675"/>
        <v>#DIV/0!</v>
      </c>
      <c r="BO1006" s="161" t="e">
        <f t="shared" si="676"/>
        <v>#DIV/0!</v>
      </c>
      <c r="BP1006" s="161" t="e">
        <f t="shared" si="677"/>
        <v>#DIV/0!</v>
      </c>
      <c r="BQ1006" s="161" t="e">
        <f t="shared" si="678"/>
        <v>#DIV/0!</v>
      </c>
      <c r="BR1006" s="107">
        <f t="shared" si="679"/>
        <v>0</v>
      </c>
      <c r="BS1006" s="161" t="e">
        <f t="shared" si="680"/>
        <v>#DIV/0!</v>
      </c>
      <c r="BT1006" s="161" t="e">
        <f t="shared" si="681"/>
        <v>#DIV/0!</v>
      </c>
      <c r="BU1006" s="161" t="e">
        <f t="shared" si="682"/>
        <v>#DIV/0!</v>
      </c>
      <c r="BV1006" s="161" t="e">
        <f t="shared" si="683"/>
        <v>#DIV/0!</v>
      </c>
      <c r="BW1006" s="161" t="e">
        <f t="shared" si="684"/>
        <v>#DIV/0!</v>
      </c>
      <c r="BX1006" s="107">
        <f t="shared" si="685"/>
        <v>0</v>
      </c>
      <c r="BZ1006" s="40" t="e">
        <f>VLOOKUP(I1006,Lists!$D$2:$D$19,1,FALSE)</f>
        <v>#N/A</v>
      </c>
      <c r="CA1006" s="40" t="e">
        <f>VLOOKUP($I1006,Blends!$B$2:$B$115,1,FALSE)</f>
        <v>#N/A</v>
      </c>
      <c r="CC1006" s="218">
        <f>ROUND(IF($I1006="Other HFC Blend",(Z1006*$L1006*SUMIF(Lists!$E$2:$E$133,'Quarterly Information'!$K1006,Exchange_Value)+Z1006*$N1006*SUMIF(Lists!$E$2:$E$133,'Quarterly Information'!$M1006,Exchange_Value)+Z1006*$P1006*SUMIF(Lists!$E$2:$E$133,'Quarterly Information'!$O1006,Exchange_Value)+Z1006*$R1006*SUMIF(Lists!$E$2:$E$133,'Quarterly Information'!$Q1006,Exchange_Value)+Z1006*$T1006*SUMIF(Lists!$E$2:$E$133,'Quarterly Information'!$S1006,Exchange_Value))/1000,Z1006*SUMIF(Lists!$E$2:$E$133,$I1006,Exchange_Value)/1000),1)</f>
        <v>0</v>
      </c>
      <c r="CD1006" s="218">
        <f>ROUND(IF($I1006="Other HFC Blend",(AA1006*$L1006*SUMIF(Lists!$E$2:$E$133,'Quarterly Information'!$K1006,Exchange_Value)+AA1006*$N1006*SUMIF(Lists!$E$2:$E$133,'Quarterly Information'!$M1006,Exchange_Value)+AA1006*$P1006*SUMIF(Lists!$E$2:$E$133,'Quarterly Information'!$O1006,Exchange_Value)+AA1006*$R1006*SUMIF(Lists!$E$2:$E$133,'Quarterly Information'!$Q1006,Exchange_Value)+AA1006*$T1006*SUMIF(Lists!$E$2:$E$133,'Quarterly Information'!$S1006,Exchange_Value))/1000,AA1006*SUMIF(Lists!$E$2:$E$133,$I1006,Exchange_Value)/1000),1)</f>
        <v>0</v>
      </c>
      <c r="CE1006" s="218">
        <f>ROUND(IF($I1006="Other HFC Blend",(AB1006*$L1006*SUMIF(Lists!$E$2:$E$133,'Quarterly Information'!$K1006,Exchange_Value)+AB1006*$N1006*SUMIF(Lists!$E$2:$E$133,'Quarterly Information'!$M1006,Exchange_Value)+AB1006*$P1006*SUMIF(Lists!$E$2:$E$133,'Quarterly Information'!$O1006,Exchange_Value)+AB1006*$R1006*SUMIF(Lists!$E$2:$E$133,'Quarterly Information'!$Q1006,Exchange_Value)+AB1006*$T1006*SUMIF(Lists!$E$2:$E$133,'Quarterly Information'!$S1006,Exchange_Value))/1000,AB1006*SUMIF(Lists!$E$2:$E$133,$I1006,Exchange_Value)/1000),1)</f>
        <v>0</v>
      </c>
      <c r="CF1006" s="218">
        <f>ROUND(IF($I1006="Other HFC Blend",(AC1006*$L1006*SUMIF(Lists!$E$2:$E$133,'Quarterly Information'!$K1006,Exchange_Value)+AC1006*$N1006*SUMIF(Lists!$E$2:$E$133,'Quarterly Information'!$M1006,Exchange_Value)+AC1006*$P1006*SUMIF(Lists!$E$2:$E$133,'Quarterly Information'!$O1006,Exchange_Value)+AC1006*$R1006*SUMIF(Lists!$E$2:$E$133,'Quarterly Information'!$Q1006,Exchange_Value)+AC1006*$T1006*SUMIF(Lists!$E$2:$E$133,'Quarterly Information'!$S1006,Exchange_Value))/1000,AC1006*SUMIF(Lists!$E$2:$E$133,$I1006,Exchange_Value)/1000),1)</f>
        <v>0</v>
      </c>
      <c r="CG1006" s="218">
        <f>ROUND(IF($I1006="Other HFC Blend",(AD1006*$L1006*SUMIF(Lists!$E$2:$E$133,'Quarterly Information'!$K1006,Exchange_Value)+AD1006*$N1006*SUMIF(Lists!$E$2:$E$133,'Quarterly Information'!$M1006,Exchange_Value)+AD1006*$P1006*SUMIF(Lists!$E$2:$E$133,'Quarterly Information'!$O1006,Exchange_Value)+AD1006*$R1006*SUMIF(Lists!$E$2:$E$133,'Quarterly Information'!$Q1006,Exchange_Value)+AD1006*$T1006*SUMIF(Lists!$E$2:$E$133,'Quarterly Information'!$S1006,Exchange_Value))/1000,AD1006*SUMIF(Lists!$E$2:$E$133,$I1006,Exchange_Value)/1000),1)</f>
        <v>0</v>
      </c>
      <c r="CH1006" s="218">
        <f>ROUND(IF($I1006="Other HFC Blend",(AE1006*$L1006*SUMIF(Lists!$E$2:$E$133,'Quarterly Information'!$K1006,Exchange_Value)+AE1006*$N1006*SUMIF(Lists!$E$2:$E$133,'Quarterly Information'!$M1006,Exchange_Value)+AE1006*$P1006*SUMIF(Lists!$E$2:$E$133,'Quarterly Information'!$O1006,Exchange_Value)+AE1006*$R1006*SUMIF(Lists!$E$2:$E$133,'Quarterly Information'!$Q1006,Exchange_Value)+AE1006*$T1006*SUMIF(Lists!$E$2:$E$133,'Quarterly Information'!$S1006,Exchange_Value))/1000,AE1006*SUMIF(Lists!$E$2:$E$133,$I1006,Exchange_Value)/1000),1)</f>
        <v>0</v>
      </c>
      <c r="CI1006" s="218">
        <f>ROUND(IF($I1006="Other HFC Blend",(AF1006*$L1006*SUMIF(Lists!$E$2:$E$133,'Quarterly Information'!$K1006,Exchange_Value)+AF1006*$N1006*SUMIF(Lists!$E$2:$E$133,'Quarterly Information'!$M1006,Exchange_Value)+AF1006*$P1006*SUMIF(Lists!$E$2:$E$133,'Quarterly Information'!$O1006,Exchange_Value)+AF1006*$R1006*SUMIF(Lists!$E$2:$E$133,'Quarterly Information'!$Q1006,Exchange_Value)+AF1006*$T1006*SUMIF(Lists!$E$2:$E$133,'Quarterly Information'!$S1006,Exchange_Value))/1000,AF1006*SUMIF(Lists!$E$2:$E$133,$I1006,Exchange_Value)/1000),1)</f>
        <v>0</v>
      </c>
    </row>
    <row r="1007" spans="1:87" ht="14" x14ac:dyDescent="0.25">
      <c r="A1007" s="39">
        <v>965</v>
      </c>
      <c r="B1007" s="90" t="str">
        <f t="shared" si="686"/>
        <v/>
      </c>
      <c r="C1007" s="159"/>
      <c r="D1007" s="91"/>
      <c r="E1007" s="174"/>
      <c r="F1007" s="92"/>
      <c r="G1007" s="93"/>
      <c r="H1007" s="94"/>
      <c r="I1007" s="92"/>
      <c r="J1007" s="200"/>
      <c r="K1007" s="210"/>
      <c r="L1007" s="95"/>
      <c r="M1007" s="92"/>
      <c r="N1007" s="95"/>
      <c r="O1007" s="92"/>
      <c r="P1007" s="95"/>
      <c r="Q1007" s="128"/>
      <c r="R1007" s="95"/>
      <c r="S1007" s="128"/>
      <c r="T1007" s="211"/>
      <c r="U1007" s="203"/>
      <c r="V1007" s="92"/>
      <c r="W1007" s="96"/>
      <c r="X1007" s="92"/>
      <c r="Y1007" s="220"/>
      <c r="Z1007" s="226"/>
      <c r="AA1007" s="165"/>
      <c r="AB1007" s="165"/>
      <c r="AC1007" s="165"/>
      <c r="AD1007" s="165"/>
      <c r="AE1007" s="165"/>
      <c r="AF1007" s="168"/>
      <c r="AG1007"/>
      <c r="AH1007" s="107">
        <f t="shared" si="645"/>
        <v>0</v>
      </c>
      <c r="AI1007" s="107">
        <f t="shared" si="646"/>
        <v>0</v>
      </c>
      <c r="AJ1007" s="107">
        <f t="shared" si="647"/>
        <v>0</v>
      </c>
      <c r="AK1007" s="107">
        <f t="shared" si="648"/>
        <v>0</v>
      </c>
      <c r="AL1007" s="107">
        <f t="shared" si="649"/>
        <v>0</v>
      </c>
      <c r="AM1007" s="107">
        <f t="shared" si="687"/>
        <v>0</v>
      </c>
      <c r="AO1007" s="161" t="e">
        <f t="shared" si="650"/>
        <v>#DIV/0!</v>
      </c>
      <c r="AP1007" s="161" t="e">
        <f t="shared" si="651"/>
        <v>#DIV/0!</v>
      </c>
      <c r="AQ1007" s="161" t="e">
        <f t="shared" si="652"/>
        <v>#DIV/0!</v>
      </c>
      <c r="AR1007" s="161" t="e">
        <f t="shared" si="653"/>
        <v>#DIV/0!</v>
      </c>
      <c r="AS1007" s="161" t="e">
        <f t="shared" si="654"/>
        <v>#DIV/0!</v>
      </c>
      <c r="AT1007" s="107">
        <f t="shared" si="655"/>
        <v>0</v>
      </c>
      <c r="AU1007" s="161" t="e">
        <f t="shared" si="656"/>
        <v>#DIV/0!</v>
      </c>
      <c r="AV1007" s="161" t="e">
        <f t="shared" si="657"/>
        <v>#DIV/0!</v>
      </c>
      <c r="AW1007" s="161" t="e">
        <f t="shared" si="658"/>
        <v>#DIV/0!</v>
      </c>
      <c r="AX1007" s="161" t="e">
        <f t="shared" si="659"/>
        <v>#DIV/0!</v>
      </c>
      <c r="AY1007" s="161" t="e">
        <f t="shared" si="660"/>
        <v>#DIV/0!</v>
      </c>
      <c r="AZ1007" s="107">
        <f t="shared" si="661"/>
        <v>0</v>
      </c>
      <c r="BA1007" s="161" t="e">
        <f t="shared" si="662"/>
        <v>#DIV/0!</v>
      </c>
      <c r="BB1007" s="161" t="e">
        <f t="shared" si="663"/>
        <v>#DIV/0!</v>
      </c>
      <c r="BC1007" s="161" t="e">
        <f t="shared" si="664"/>
        <v>#DIV/0!</v>
      </c>
      <c r="BD1007" s="161" t="e">
        <f t="shared" si="665"/>
        <v>#DIV/0!</v>
      </c>
      <c r="BE1007" s="161" t="e">
        <f t="shared" si="666"/>
        <v>#DIV/0!</v>
      </c>
      <c r="BF1007" s="107">
        <f t="shared" si="667"/>
        <v>0</v>
      </c>
      <c r="BG1007" s="161" t="e">
        <f t="shared" si="668"/>
        <v>#DIV/0!</v>
      </c>
      <c r="BH1007" s="161" t="e">
        <f t="shared" si="669"/>
        <v>#DIV/0!</v>
      </c>
      <c r="BI1007" s="161" t="e">
        <f t="shared" si="670"/>
        <v>#DIV/0!</v>
      </c>
      <c r="BJ1007" s="161" t="e">
        <f t="shared" si="671"/>
        <v>#DIV/0!</v>
      </c>
      <c r="BK1007" s="161" t="e">
        <f t="shared" si="672"/>
        <v>#DIV/0!</v>
      </c>
      <c r="BL1007" s="107">
        <f t="shared" si="673"/>
        <v>0</v>
      </c>
      <c r="BM1007" s="161" t="e">
        <f t="shared" si="674"/>
        <v>#DIV/0!</v>
      </c>
      <c r="BN1007" s="161" t="e">
        <f t="shared" si="675"/>
        <v>#DIV/0!</v>
      </c>
      <c r="BO1007" s="161" t="e">
        <f t="shared" si="676"/>
        <v>#DIV/0!</v>
      </c>
      <c r="BP1007" s="161" t="e">
        <f t="shared" si="677"/>
        <v>#DIV/0!</v>
      </c>
      <c r="BQ1007" s="161" t="e">
        <f t="shared" si="678"/>
        <v>#DIV/0!</v>
      </c>
      <c r="BR1007" s="107">
        <f t="shared" si="679"/>
        <v>0</v>
      </c>
      <c r="BS1007" s="161" t="e">
        <f t="shared" si="680"/>
        <v>#DIV/0!</v>
      </c>
      <c r="BT1007" s="161" t="e">
        <f t="shared" si="681"/>
        <v>#DIV/0!</v>
      </c>
      <c r="BU1007" s="161" t="e">
        <f t="shared" si="682"/>
        <v>#DIV/0!</v>
      </c>
      <c r="BV1007" s="161" t="e">
        <f t="shared" si="683"/>
        <v>#DIV/0!</v>
      </c>
      <c r="BW1007" s="161" t="e">
        <f t="shared" si="684"/>
        <v>#DIV/0!</v>
      </c>
      <c r="BX1007" s="107">
        <f t="shared" si="685"/>
        <v>0</v>
      </c>
      <c r="BZ1007" s="40" t="e">
        <f>VLOOKUP(I1007,Lists!$D$2:$D$19,1,FALSE)</f>
        <v>#N/A</v>
      </c>
      <c r="CA1007" s="40" t="e">
        <f>VLOOKUP($I1007,Blends!$B$2:$B$115,1,FALSE)</f>
        <v>#N/A</v>
      </c>
      <c r="CC1007" s="218">
        <f>ROUND(IF($I1007="Other HFC Blend",(Z1007*$L1007*SUMIF(Lists!$E$2:$E$133,'Quarterly Information'!$K1007,Exchange_Value)+Z1007*$N1007*SUMIF(Lists!$E$2:$E$133,'Quarterly Information'!$M1007,Exchange_Value)+Z1007*$P1007*SUMIF(Lists!$E$2:$E$133,'Quarterly Information'!$O1007,Exchange_Value)+Z1007*$R1007*SUMIF(Lists!$E$2:$E$133,'Quarterly Information'!$Q1007,Exchange_Value)+Z1007*$T1007*SUMIF(Lists!$E$2:$E$133,'Quarterly Information'!$S1007,Exchange_Value))/1000,Z1007*SUMIF(Lists!$E$2:$E$133,$I1007,Exchange_Value)/1000),1)</f>
        <v>0</v>
      </c>
      <c r="CD1007" s="218">
        <f>ROUND(IF($I1007="Other HFC Blend",(AA1007*$L1007*SUMIF(Lists!$E$2:$E$133,'Quarterly Information'!$K1007,Exchange_Value)+AA1007*$N1007*SUMIF(Lists!$E$2:$E$133,'Quarterly Information'!$M1007,Exchange_Value)+AA1007*$P1007*SUMIF(Lists!$E$2:$E$133,'Quarterly Information'!$O1007,Exchange_Value)+AA1007*$R1007*SUMIF(Lists!$E$2:$E$133,'Quarterly Information'!$Q1007,Exchange_Value)+AA1007*$T1007*SUMIF(Lists!$E$2:$E$133,'Quarterly Information'!$S1007,Exchange_Value))/1000,AA1007*SUMIF(Lists!$E$2:$E$133,$I1007,Exchange_Value)/1000),1)</f>
        <v>0</v>
      </c>
      <c r="CE1007" s="218">
        <f>ROUND(IF($I1007="Other HFC Blend",(AB1007*$L1007*SUMIF(Lists!$E$2:$E$133,'Quarterly Information'!$K1007,Exchange_Value)+AB1007*$N1007*SUMIF(Lists!$E$2:$E$133,'Quarterly Information'!$M1007,Exchange_Value)+AB1007*$P1007*SUMIF(Lists!$E$2:$E$133,'Quarterly Information'!$O1007,Exchange_Value)+AB1007*$R1007*SUMIF(Lists!$E$2:$E$133,'Quarterly Information'!$Q1007,Exchange_Value)+AB1007*$T1007*SUMIF(Lists!$E$2:$E$133,'Quarterly Information'!$S1007,Exchange_Value))/1000,AB1007*SUMIF(Lists!$E$2:$E$133,$I1007,Exchange_Value)/1000),1)</f>
        <v>0</v>
      </c>
      <c r="CF1007" s="218">
        <f>ROUND(IF($I1007="Other HFC Blend",(AC1007*$L1007*SUMIF(Lists!$E$2:$E$133,'Quarterly Information'!$K1007,Exchange_Value)+AC1007*$N1007*SUMIF(Lists!$E$2:$E$133,'Quarterly Information'!$M1007,Exchange_Value)+AC1007*$P1007*SUMIF(Lists!$E$2:$E$133,'Quarterly Information'!$O1007,Exchange_Value)+AC1007*$R1007*SUMIF(Lists!$E$2:$E$133,'Quarterly Information'!$Q1007,Exchange_Value)+AC1007*$T1007*SUMIF(Lists!$E$2:$E$133,'Quarterly Information'!$S1007,Exchange_Value))/1000,AC1007*SUMIF(Lists!$E$2:$E$133,$I1007,Exchange_Value)/1000),1)</f>
        <v>0</v>
      </c>
      <c r="CG1007" s="218">
        <f>ROUND(IF($I1007="Other HFC Blend",(AD1007*$L1007*SUMIF(Lists!$E$2:$E$133,'Quarterly Information'!$K1007,Exchange_Value)+AD1007*$N1007*SUMIF(Lists!$E$2:$E$133,'Quarterly Information'!$M1007,Exchange_Value)+AD1007*$P1007*SUMIF(Lists!$E$2:$E$133,'Quarterly Information'!$O1007,Exchange_Value)+AD1007*$R1007*SUMIF(Lists!$E$2:$E$133,'Quarterly Information'!$Q1007,Exchange_Value)+AD1007*$T1007*SUMIF(Lists!$E$2:$E$133,'Quarterly Information'!$S1007,Exchange_Value))/1000,AD1007*SUMIF(Lists!$E$2:$E$133,$I1007,Exchange_Value)/1000),1)</f>
        <v>0</v>
      </c>
      <c r="CH1007" s="218">
        <f>ROUND(IF($I1007="Other HFC Blend",(AE1007*$L1007*SUMIF(Lists!$E$2:$E$133,'Quarterly Information'!$K1007,Exchange_Value)+AE1007*$N1007*SUMIF(Lists!$E$2:$E$133,'Quarterly Information'!$M1007,Exchange_Value)+AE1007*$P1007*SUMIF(Lists!$E$2:$E$133,'Quarterly Information'!$O1007,Exchange_Value)+AE1007*$R1007*SUMIF(Lists!$E$2:$E$133,'Quarterly Information'!$Q1007,Exchange_Value)+AE1007*$T1007*SUMIF(Lists!$E$2:$E$133,'Quarterly Information'!$S1007,Exchange_Value))/1000,AE1007*SUMIF(Lists!$E$2:$E$133,$I1007,Exchange_Value)/1000),1)</f>
        <v>0</v>
      </c>
      <c r="CI1007" s="218">
        <f>ROUND(IF($I1007="Other HFC Blend",(AF1007*$L1007*SUMIF(Lists!$E$2:$E$133,'Quarterly Information'!$K1007,Exchange_Value)+AF1007*$N1007*SUMIF(Lists!$E$2:$E$133,'Quarterly Information'!$M1007,Exchange_Value)+AF1007*$P1007*SUMIF(Lists!$E$2:$E$133,'Quarterly Information'!$O1007,Exchange_Value)+AF1007*$R1007*SUMIF(Lists!$E$2:$E$133,'Quarterly Information'!$Q1007,Exchange_Value)+AF1007*$T1007*SUMIF(Lists!$E$2:$E$133,'Quarterly Information'!$S1007,Exchange_Value))/1000,AF1007*SUMIF(Lists!$E$2:$E$133,$I1007,Exchange_Value)/1000),1)</f>
        <v>0</v>
      </c>
    </row>
    <row r="1008" spans="1:87" ht="14" x14ac:dyDescent="0.25">
      <c r="A1008" s="39">
        <v>966</v>
      </c>
      <c r="B1008" s="90" t="str">
        <f t="shared" si="686"/>
        <v/>
      </c>
      <c r="C1008" s="159"/>
      <c r="D1008" s="91"/>
      <c r="E1008" s="174"/>
      <c r="F1008" s="92"/>
      <c r="G1008" s="93"/>
      <c r="H1008" s="94"/>
      <c r="I1008" s="92"/>
      <c r="J1008" s="200"/>
      <c r="K1008" s="210"/>
      <c r="L1008" s="95"/>
      <c r="M1008" s="92"/>
      <c r="N1008" s="95"/>
      <c r="O1008" s="92"/>
      <c r="P1008" s="95"/>
      <c r="Q1008" s="128"/>
      <c r="R1008" s="95"/>
      <c r="S1008" s="128"/>
      <c r="T1008" s="211"/>
      <c r="U1008" s="203"/>
      <c r="V1008" s="92"/>
      <c r="W1008" s="96"/>
      <c r="X1008" s="92"/>
      <c r="Y1008" s="220"/>
      <c r="Z1008" s="226"/>
      <c r="AA1008" s="165"/>
      <c r="AB1008" s="165"/>
      <c r="AC1008" s="165"/>
      <c r="AD1008" s="165"/>
      <c r="AE1008" s="165"/>
      <c r="AF1008" s="168"/>
      <c r="AG1008"/>
      <c r="AH1008" s="107">
        <f t="shared" si="645"/>
        <v>0</v>
      </c>
      <c r="AI1008" s="107">
        <f t="shared" si="646"/>
        <v>0</v>
      </c>
      <c r="AJ1008" s="107">
        <f t="shared" si="647"/>
        <v>0</v>
      </c>
      <c r="AK1008" s="107">
        <f t="shared" si="648"/>
        <v>0</v>
      </c>
      <c r="AL1008" s="107">
        <f t="shared" si="649"/>
        <v>0</v>
      </c>
      <c r="AM1008" s="107">
        <f t="shared" si="687"/>
        <v>0</v>
      </c>
      <c r="AO1008" s="161" t="e">
        <f t="shared" si="650"/>
        <v>#DIV/0!</v>
      </c>
      <c r="AP1008" s="161" t="e">
        <f t="shared" si="651"/>
        <v>#DIV/0!</v>
      </c>
      <c r="AQ1008" s="161" t="e">
        <f t="shared" si="652"/>
        <v>#DIV/0!</v>
      </c>
      <c r="AR1008" s="161" t="e">
        <f t="shared" si="653"/>
        <v>#DIV/0!</v>
      </c>
      <c r="AS1008" s="161" t="e">
        <f t="shared" si="654"/>
        <v>#DIV/0!</v>
      </c>
      <c r="AT1008" s="107">
        <f t="shared" si="655"/>
        <v>0</v>
      </c>
      <c r="AU1008" s="161" t="e">
        <f t="shared" si="656"/>
        <v>#DIV/0!</v>
      </c>
      <c r="AV1008" s="161" t="e">
        <f t="shared" si="657"/>
        <v>#DIV/0!</v>
      </c>
      <c r="AW1008" s="161" t="e">
        <f t="shared" si="658"/>
        <v>#DIV/0!</v>
      </c>
      <c r="AX1008" s="161" t="e">
        <f t="shared" si="659"/>
        <v>#DIV/0!</v>
      </c>
      <c r="AY1008" s="161" t="e">
        <f t="shared" si="660"/>
        <v>#DIV/0!</v>
      </c>
      <c r="AZ1008" s="107">
        <f t="shared" si="661"/>
        <v>0</v>
      </c>
      <c r="BA1008" s="161" t="e">
        <f t="shared" si="662"/>
        <v>#DIV/0!</v>
      </c>
      <c r="BB1008" s="161" t="e">
        <f t="shared" si="663"/>
        <v>#DIV/0!</v>
      </c>
      <c r="BC1008" s="161" t="e">
        <f t="shared" si="664"/>
        <v>#DIV/0!</v>
      </c>
      <c r="BD1008" s="161" t="e">
        <f t="shared" si="665"/>
        <v>#DIV/0!</v>
      </c>
      <c r="BE1008" s="161" t="e">
        <f t="shared" si="666"/>
        <v>#DIV/0!</v>
      </c>
      <c r="BF1008" s="107">
        <f t="shared" si="667"/>
        <v>0</v>
      </c>
      <c r="BG1008" s="161" t="e">
        <f t="shared" si="668"/>
        <v>#DIV/0!</v>
      </c>
      <c r="BH1008" s="161" t="e">
        <f t="shared" si="669"/>
        <v>#DIV/0!</v>
      </c>
      <c r="BI1008" s="161" t="e">
        <f t="shared" si="670"/>
        <v>#DIV/0!</v>
      </c>
      <c r="BJ1008" s="161" t="e">
        <f t="shared" si="671"/>
        <v>#DIV/0!</v>
      </c>
      <c r="BK1008" s="161" t="e">
        <f t="shared" si="672"/>
        <v>#DIV/0!</v>
      </c>
      <c r="BL1008" s="107">
        <f t="shared" si="673"/>
        <v>0</v>
      </c>
      <c r="BM1008" s="161" t="e">
        <f t="shared" si="674"/>
        <v>#DIV/0!</v>
      </c>
      <c r="BN1008" s="161" t="e">
        <f t="shared" si="675"/>
        <v>#DIV/0!</v>
      </c>
      <c r="BO1008" s="161" t="e">
        <f t="shared" si="676"/>
        <v>#DIV/0!</v>
      </c>
      <c r="BP1008" s="161" t="e">
        <f t="shared" si="677"/>
        <v>#DIV/0!</v>
      </c>
      <c r="BQ1008" s="161" t="e">
        <f t="shared" si="678"/>
        <v>#DIV/0!</v>
      </c>
      <c r="BR1008" s="107">
        <f t="shared" si="679"/>
        <v>0</v>
      </c>
      <c r="BS1008" s="161" t="e">
        <f t="shared" si="680"/>
        <v>#DIV/0!</v>
      </c>
      <c r="BT1008" s="161" t="e">
        <f t="shared" si="681"/>
        <v>#DIV/0!</v>
      </c>
      <c r="BU1008" s="161" t="e">
        <f t="shared" si="682"/>
        <v>#DIV/0!</v>
      </c>
      <c r="BV1008" s="161" t="e">
        <f t="shared" si="683"/>
        <v>#DIV/0!</v>
      </c>
      <c r="BW1008" s="161" t="e">
        <f t="shared" si="684"/>
        <v>#DIV/0!</v>
      </c>
      <c r="BX1008" s="107">
        <f t="shared" si="685"/>
        <v>0</v>
      </c>
      <c r="BZ1008" s="40" t="e">
        <f>VLOOKUP(I1008,Lists!$D$2:$D$19,1,FALSE)</f>
        <v>#N/A</v>
      </c>
      <c r="CA1008" s="40" t="e">
        <f>VLOOKUP($I1008,Blends!$B$2:$B$115,1,FALSE)</f>
        <v>#N/A</v>
      </c>
      <c r="CC1008" s="218">
        <f>ROUND(IF($I1008="Other HFC Blend",(Z1008*$L1008*SUMIF(Lists!$E$2:$E$133,'Quarterly Information'!$K1008,Exchange_Value)+Z1008*$N1008*SUMIF(Lists!$E$2:$E$133,'Quarterly Information'!$M1008,Exchange_Value)+Z1008*$P1008*SUMIF(Lists!$E$2:$E$133,'Quarterly Information'!$O1008,Exchange_Value)+Z1008*$R1008*SUMIF(Lists!$E$2:$E$133,'Quarterly Information'!$Q1008,Exchange_Value)+Z1008*$T1008*SUMIF(Lists!$E$2:$E$133,'Quarterly Information'!$S1008,Exchange_Value))/1000,Z1008*SUMIF(Lists!$E$2:$E$133,$I1008,Exchange_Value)/1000),1)</f>
        <v>0</v>
      </c>
      <c r="CD1008" s="218">
        <f>ROUND(IF($I1008="Other HFC Blend",(AA1008*$L1008*SUMIF(Lists!$E$2:$E$133,'Quarterly Information'!$K1008,Exchange_Value)+AA1008*$N1008*SUMIF(Lists!$E$2:$E$133,'Quarterly Information'!$M1008,Exchange_Value)+AA1008*$P1008*SUMIF(Lists!$E$2:$E$133,'Quarterly Information'!$O1008,Exchange_Value)+AA1008*$R1008*SUMIF(Lists!$E$2:$E$133,'Quarterly Information'!$Q1008,Exchange_Value)+AA1008*$T1008*SUMIF(Lists!$E$2:$E$133,'Quarterly Information'!$S1008,Exchange_Value))/1000,AA1008*SUMIF(Lists!$E$2:$E$133,$I1008,Exchange_Value)/1000),1)</f>
        <v>0</v>
      </c>
      <c r="CE1008" s="218">
        <f>ROUND(IF($I1008="Other HFC Blend",(AB1008*$L1008*SUMIF(Lists!$E$2:$E$133,'Quarterly Information'!$K1008,Exchange_Value)+AB1008*$N1008*SUMIF(Lists!$E$2:$E$133,'Quarterly Information'!$M1008,Exchange_Value)+AB1008*$P1008*SUMIF(Lists!$E$2:$E$133,'Quarterly Information'!$O1008,Exchange_Value)+AB1008*$R1008*SUMIF(Lists!$E$2:$E$133,'Quarterly Information'!$Q1008,Exchange_Value)+AB1008*$T1008*SUMIF(Lists!$E$2:$E$133,'Quarterly Information'!$S1008,Exchange_Value))/1000,AB1008*SUMIF(Lists!$E$2:$E$133,$I1008,Exchange_Value)/1000),1)</f>
        <v>0</v>
      </c>
      <c r="CF1008" s="218">
        <f>ROUND(IF($I1008="Other HFC Blend",(AC1008*$L1008*SUMIF(Lists!$E$2:$E$133,'Quarterly Information'!$K1008,Exchange_Value)+AC1008*$N1008*SUMIF(Lists!$E$2:$E$133,'Quarterly Information'!$M1008,Exchange_Value)+AC1008*$P1008*SUMIF(Lists!$E$2:$E$133,'Quarterly Information'!$O1008,Exchange_Value)+AC1008*$R1008*SUMIF(Lists!$E$2:$E$133,'Quarterly Information'!$Q1008,Exchange_Value)+AC1008*$T1008*SUMIF(Lists!$E$2:$E$133,'Quarterly Information'!$S1008,Exchange_Value))/1000,AC1008*SUMIF(Lists!$E$2:$E$133,$I1008,Exchange_Value)/1000),1)</f>
        <v>0</v>
      </c>
      <c r="CG1008" s="218">
        <f>ROUND(IF($I1008="Other HFC Blend",(AD1008*$L1008*SUMIF(Lists!$E$2:$E$133,'Quarterly Information'!$K1008,Exchange_Value)+AD1008*$N1008*SUMIF(Lists!$E$2:$E$133,'Quarterly Information'!$M1008,Exchange_Value)+AD1008*$P1008*SUMIF(Lists!$E$2:$E$133,'Quarterly Information'!$O1008,Exchange_Value)+AD1008*$R1008*SUMIF(Lists!$E$2:$E$133,'Quarterly Information'!$Q1008,Exchange_Value)+AD1008*$T1008*SUMIF(Lists!$E$2:$E$133,'Quarterly Information'!$S1008,Exchange_Value))/1000,AD1008*SUMIF(Lists!$E$2:$E$133,$I1008,Exchange_Value)/1000),1)</f>
        <v>0</v>
      </c>
      <c r="CH1008" s="218">
        <f>ROUND(IF($I1008="Other HFC Blend",(AE1008*$L1008*SUMIF(Lists!$E$2:$E$133,'Quarterly Information'!$K1008,Exchange_Value)+AE1008*$N1008*SUMIF(Lists!$E$2:$E$133,'Quarterly Information'!$M1008,Exchange_Value)+AE1008*$P1008*SUMIF(Lists!$E$2:$E$133,'Quarterly Information'!$O1008,Exchange_Value)+AE1008*$R1008*SUMIF(Lists!$E$2:$E$133,'Quarterly Information'!$Q1008,Exchange_Value)+AE1008*$T1008*SUMIF(Lists!$E$2:$E$133,'Quarterly Information'!$S1008,Exchange_Value))/1000,AE1008*SUMIF(Lists!$E$2:$E$133,$I1008,Exchange_Value)/1000),1)</f>
        <v>0</v>
      </c>
      <c r="CI1008" s="218">
        <f>ROUND(IF($I1008="Other HFC Blend",(AF1008*$L1008*SUMIF(Lists!$E$2:$E$133,'Quarterly Information'!$K1008,Exchange_Value)+AF1008*$N1008*SUMIF(Lists!$E$2:$E$133,'Quarterly Information'!$M1008,Exchange_Value)+AF1008*$P1008*SUMIF(Lists!$E$2:$E$133,'Quarterly Information'!$O1008,Exchange_Value)+AF1008*$R1008*SUMIF(Lists!$E$2:$E$133,'Quarterly Information'!$Q1008,Exchange_Value)+AF1008*$T1008*SUMIF(Lists!$E$2:$E$133,'Quarterly Information'!$S1008,Exchange_Value))/1000,AF1008*SUMIF(Lists!$E$2:$E$133,$I1008,Exchange_Value)/1000),1)</f>
        <v>0</v>
      </c>
    </row>
    <row r="1009" spans="1:87" ht="14" x14ac:dyDescent="0.25">
      <c r="A1009" s="39">
        <v>967</v>
      </c>
      <c r="B1009" s="90" t="str">
        <f t="shared" si="686"/>
        <v/>
      </c>
      <c r="C1009" s="159"/>
      <c r="D1009" s="91"/>
      <c r="E1009" s="174"/>
      <c r="F1009" s="92"/>
      <c r="G1009" s="93"/>
      <c r="H1009" s="94"/>
      <c r="I1009" s="92"/>
      <c r="J1009" s="200"/>
      <c r="K1009" s="210"/>
      <c r="L1009" s="95"/>
      <c r="M1009" s="92"/>
      <c r="N1009" s="95"/>
      <c r="O1009" s="92"/>
      <c r="P1009" s="95"/>
      <c r="Q1009" s="128"/>
      <c r="R1009" s="95"/>
      <c r="S1009" s="128"/>
      <c r="T1009" s="211"/>
      <c r="U1009" s="203"/>
      <c r="V1009" s="92"/>
      <c r="W1009" s="96"/>
      <c r="X1009" s="92"/>
      <c r="Y1009" s="220"/>
      <c r="Z1009" s="226"/>
      <c r="AA1009" s="165"/>
      <c r="AB1009" s="165"/>
      <c r="AC1009" s="165"/>
      <c r="AD1009" s="165"/>
      <c r="AE1009" s="165"/>
      <c r="AF1009" s="168"/>
      <c r="AG1009"/>
      <c r="AH1009" s="107">
        <f t="shared" si="645"/>
        <v>0</v>
      </c>
      <c r="AI1009" s="107">
        <f t="shared" si="646"/>
        <v>0</v>
      </c>
      <c r="AJ1009" s="107">
        <f t="shared" si="647"/>
        <v>0</v>
      </c>
      <c r="AK1009" s="107">
        <f t="shared" si="648"/>
        <v>0</v>
      </c>
      <c r="AL1009" s="107">
        <f t="shared" si="649"/>
        <v>0</v>
      </c>
      <c r="AM1009" s="107">
        <f t="shared" si="687"/>
        <v>0</v>
      </c>
      <c r="AO1009" s="161" t="e">
        <f t="shared" si="650"/>
        <v>#DIV/0!</v>
      </c>
      <c r="AP1009" s="161" t="e">
        <f t="shared" si="651"/>
        <v>#DIV/0!</v>
      </c>
      <c r="AQ1009" s="161" t="e">
        <f t="shared" si="652"/>
        <v>#DIV/0!</v>
      </c>
      <c r="AR1009" s="161" t="e">
        <f t="shared" si="653"/>
        <v>#DIV/0!</v>
      </c>
      <c r="AS1009" s="161" t="e">
        <f t="shared" si="654"/>
        <v>#DIV/0!</v>
      </c>
      <c r="AT1009" s="107">
        <f t="shared" si="655"/>
        <v>0</v>
      </c>
      <c r="AU1009" s="161" t="e">
        <f t="shared" si="656"/>
        <v>#DIV/0!</v>
      </c>
      <c r="AV1009" s="161" t="e">
        <f t="shared" si="657"/>
        <v>#DIV/0!</v>
      </c>
      <c r="AW1009" s="161" t="e">
        <f t="shared" si="658"/>
        <v>#DIV/0!</v>
      </c>
      <c r="AX1009" s="161" t="e">
        <f t="shared" si="659"/>
        <v>#DIV/0!</v>
      </c>
      <c r="AY1009" s="161" t="e">
        <f t="shared" si="660"/>
        <v>#DIV/0!</v>
      </c>
      <c r="AZ1009" s="107">
        <f t="shared" si="661"/>
        <v>0</v>
      </c>
      <c r="BA1009" s="161" t="e">
        <f t="shared" si="662"/>
        <v>#DIV/0!</v>
      </c>
      <c r="BB1009" s="161" t="e">
        <f t="shared" si="663"/>
        <v>#DIV/0!</v>
      </c>
      <c r="BC1009" s="161" t="e">
        <f t="shared" si="664"/>
        <v>#DIV/0!</v>
      </c>
      <c r="BD1009" s="161" t="e">
        <f t="shared" si="665"/>
        <v>#DIV/0!</v>
      </c>
      <c r="BE1009" s="161" t="e">
        <f t="shared" si="666"/>
        <v>#DIV/0!</v>
      </c>
      <c r="BF1009" s="107">
        <f t="shared" si="667"/>
        <v>0</v>
      </c>
      <c r="BG1009" s="161" t="e">
        <f t="shared" si="668"/>
        <v>#DIV/0!</v>
      </c>
      <c r="BH1009" s="161" t="e">
        <f t="shared" si="669"/>
        <v>#DIV/0!</v>
      </c>
      <c r="BI1009" s="161" t="e">
        <f t="shared" si="670"/>
        <v>#DIV/0!</v>
      </c>
      <c r="BJ1009" s="161" t="e">
        <f t="shared" si="671"/>
        <v>#DIV/0!</v>
      </c>
      <c r="BK1009" s="161" t="e">
        <f t="shared" si="672"/>
        <v>#DIV/0!</v>
      </c>
      <c r="BL1009" s="107">
        <f t="shared" si="673"/>
        <v>0</v>
      </c>
      <c r="BM1009" s="161" t="e">
        <f t="shared" si="674"/>
        <v>#DIV/0!</v>
      </c>
      <c r="BN1009" s="161" t="e">
        <f t="shared" si="675"/>
        <v>#DIV/0!</v>
      </c>
      <c r="BO1009" s="161" t="e">
        <f t="shared" si="676"/>
        <v>#DIV/0!</v>
      </c>
      <c r="BP1009" s="161" t="e">
        <f t="shared" si="677"/>
        <v>#DIV/0!</v>
      </c>
      <c r="BQ1009" s="161" t="e">
        <f t="shared" si="678"/>
        <v>#DIV/0!</v>
      </c>
      <c r="BR1009" s="107">
        <f t="shared" si="679"/>
        <v>0</v>
      </c>
      <c r="BS1009" s="161" t="e">
        <f t="shared" si="680"/>
        <v>#DIV/0!</v>
      </c>
      <c r="BT1009" s="161" t="e">
        <f t="shared" si="681"/>
        <v>#DIV/0!</v>
      </c>
      <c r="BU1009" s="161" t="e">
        <f t="shared" si="682"/>
        <v>#DIV/0!</v>
      </c>
      <c r="BV1009" s="161" t="e">
        <f t="shared" si="683"/>
        <v>#DIV/0!</v>
      </c>
      <c r="BW1009" s="161" t="e">
        <f t="shared" si="684"/>
        <v>#DIV/0!</v>
      </c>
      <c r="BX1009" s="107">
        <f t="shared" si="685"/>
        <v>0</v>
      </c>
      <c r="BZ1009" s="40" t="e">
        <f>VLOOKUP(I1009,Lists!$D$2:$D$19,1,FALSE)</f>
        <v>#N/A</v>
      </c>
      <c r="CA1009" s="40" t="e">
        <f>VLOOKUP($I1009,Blends!$B$2:$B$115,1,FALSE)</f>
        <v>#N/A</v>
      </c>
      <c r="CC1009" s="218">
        <f>ROUND(IF($I1009="Other HFC Blend",(Z1009*$L1009*SUMIF(Lists!$E$2:$E$133,'Quarterly Information'!$K1009,Exchange_Value)+Z1009*$N1009*SUMIF(Lists!$E$2:$E$133,'Quarterly Information'!$M1009,Exchange_Value)+Z1009*$P1009*SUMIF(Lists!$E$2:$E$133,'Quarterly Information'!$O1009,Exchange_Value)+Z1009*$R1009*SUMIF(Lists!$E$2:$E$133,'Quarterly Information'!$Q1009,Exchange_Value)+Z1009*$T1009*SUMIF(Lists!$E$2:$E$133,'Quarterly Information'!$S1009,Exchange_Value))/1000,Z1009*SUMIF(Lists!$E$2:$E$133,$I1009,Exchange_Value)/1000),1)</f>
        <v>0</v>
      </c>
      <c r="CD1009" s="218">
        <f>ROUND(IF($I1009="Other HFC Blend",(AA1009*$L1009*SUMIF(Lists!$E$2:$E$133,'Quarterly Information'!$K1009,Exchange_Value)+AA1009*$N1009*SUMIF(Lists!$E$2:$E$133,'Quarterly Information'!$M1009,Exchange_Value)+AA1009*$P1009*SUMIF(Lists!$E$2:$E$133,'Quarterly Information'!$O1009,Exchange_Value)+AA1009*$R1009*SUMIF(Lists!$E$2:$E$133,'Quarterly Information'!$Q1009,Exchange_Value)+AA1009*$T1009*SUMIF(Lists!$E$2:$E$133,'Quarterly Information'!$S1009,Exchange_Value))/1000,AA1009*SUMIF(Lists!$E$2:$E$133,$I1009,Exchange_Value)/1000),1)</f>
        <v>0</v>
      </c>
      <c r="CE1009" s="218">
        <f>ROUND(IF($I1009="Other HFC Blend",(AB1009*$L1009*SUMIF(Lists!$E$2:$E$133,'Quarterly Information'!$K1009,Exchange_Value)+AB1009*$N1009*SUMIF(Lists!$E$2:$E$133,'Quarterly Information'!$M1009,Exchange_Value)+AB1009*$P1009*SUMIF(Lists!$E$2:$E$133,'Quarterly Information'!$O1009,Exchange_Value)+AB1009*$R1009*SUMIF(Lists!$E$2:$E$133,'Quarterly Information'!$Q1009,Exchange_Value)+AB1009*$T1009*SUMIF(Lists!$E$2:$E$133,'Quarterly Information'!$S1009,Exchange_Value))/1000,AB1009*SUMIF(Lists!$E$2:$E$133,$I1009,Exchange_Value)/1000),1)</f>
        <v>0</v>
      </c>
      <c r="CF1009" s="218">
        <f>ROUND(IF($I1009="Other HFC Blend",(AC1009*$L1009*SUMIF(Lists!$E$2:$E$133,'Quarterly Information'!$K1009,Exchange_Value)+AC1009*$N1009*SUMIF(Lists!$E$2:$E$133,'Quarterly Information'!$M1009,Exchange_Value)+AC1009*$P1009*SUMIF(Lists!$E$2:$E$133,'Quarterly Information'!$O1009,Exchange_Value)+AC1009*$R1009*SUMIF(Lists!$E$2:$E$133,'Quarterly Information'!$Q1009,Exchange_Value)+AC1009*$T1009*SUMIF(Lists!$E$2:$E$133,'Quarterly Information'!$S1009,Exchange_Value))/1000,AC1009*SUMIF(Lists!$E$2:$E$133,$I1009,Exchange_Value)/1000),1)</f>
        <v>0</v>
      </c>
      <c r="CG1009" s="218">
        <f>ROUND(IF($I1009="Other HFC Blend",(AD1009*$L1009*SUMIF(Lists!$E$2:$E$133,'Quarterly Information'!$K1009,Exchange_Value)+AD1009*$N1009*SUMIF(Lists!$E$2:$E$133,'Quarterly Information'!$M1009,Exchange_Value)+AD1009*$P1009*SUMIF(Lists!$E$2:$E$133,'Quarterly Information'!$O1009,Exchange_Value)+AD1009*$R1009*SUMIF(Lists!$E$2:$E$133,'Quarterly Information'!$Q1009,Exchange_Value)+AD1009*$T1009*SUMIF(Lists!$E$2:$E$133,'Quarterly Information'!$S1009,Exchange_Value))/1000,AD1009*SUMIF(Lists!$E$2:$E$133,$I1009,Exchange_Value)/1000),1)</f>
        <v>0</v>
      </c>
      <c r="CH1009" s="218">
        <f>ROUND(IF($I1009="Other HFC Blend",(AE1009*$L1009*SUMIF(Lists!$E$2:$E$133,'Quarterly Information'!$K1009,Exchange_Value)+AE1009*$N1009*SUMIF(Lists!$E$2:$E$133,'Quarterly Information'!$M1009,Exchange_Value)+AE1009*$P1009*SUMIF(Lists!$E$2:$E$133,'Quarterly Information'!$O1009,Exchange_Value)+AE1009*$R1009*SUMIF(Lists!$E$2:$E$133,'Quarterly Information'!$Q1009,Exchange_Value)+AE1009*$T1009*SUMIF(Lists!$E$2:$E$133,'Quarterly Information'!$S1009,Exchange_Value))/1000,AE1009*SUMIF(Lists!$E$2:$E$133,$I1009,Exchange_Value)/1000),1)</f>
        <v>0</v>
      </c>
      <c r="CI1009" s="218">
        <f>ROUND(IF($I1009="Other HFC Blend",(AF1009*$L1009*SUMIF(Lists!$E$2:$E$133,'Quarterly Information'!$K1009,Exchange_Value)+AF1009*$N1009*SUMIF(Lists!$E$2:$E$133,'Quarterly Information'!$M1009,Exchange_Value)+AF1009*$P1009*SUMIF(Lists!$E$2:$E$133,'Quarterly Information'!$O1009,Exchange_Value)+AF1009*$R1009*SUMIF(Lists!$E$2:$E$133,'Quarterly Information'!$Q1009,Exchange_Value)+AF1009*$T1009*SUMIF(Lists!$E$2:$E$133,'Quarterly Information'!$S1009,Exchange_Value))/1000,AF1009*SUMIF(Lists!$E$2:$E$133,$I1009,Exchange_Value)/1000),1)</f>
        <v>0</v>
      </c>
    </row>
    <row r="1010" spans="1:87" ht="14" x14ac:dyDescent="0.25">
      <c r="A1010" s="39">
        <v>968</v>
      </c>
      <c r="B1010" s="90" t="str">
        <f t="shared" si="686"/>
        <v/>
      </c>
      <c r="C1010" s="159"/>
      <c r="D1010" s="91"/>
      <c r="E1010" s="174"/>
      <c r="F1010" s="92"/>
      <c r="G1010" s="93"/>
      <c r="H1010" s="94"/>
      <c r="I1010" s="92"/>
      <c r="J1010" s="200"/>
      <c r="K1010" s="210"/>
      <c r="L1010" s="95"/>
      <c r="M1010" s="92"/>
      <c r="N1010" s="95"/>
      <c r="O1010" s="92"/>
      <c r="P1010" s="95"/>
      <c r="Q1010" s="128"/>
      <c r="R1010" s="95"/>
      <c r="S1010" s="128"/>
      <c r="T1010" s="211"/>
      <c r="U1010" s="203"/>
      <c r="V1010" s="92"/>
      <c r="W1010" s="96"/>
      <c r="X1010" s="92"/>
      <c r="Y1010" s="220"/>
      <c r="Z1010" s="226"/>
      <c r="AA1010" s="165"/>
      <c r="AB1010" s="165"/>
      <c r="AC1010" s="165"/>
      <c r="AD1010" s="165"/>
      <c r="AE1010" s="165"/>
      <c r="AF1010" s="168"/>
      <c r="AG1010"/>
      <c r="AH1010" s="107">
        <f t="shared" si="645"/>
        <v>0</v>
      </c>
      <c r="AI1010" s="107">
        <f t="shared" si="646"/>
        <v>0</v>
      </c>
      <c r="AJ1010" s="107">
        <f t="shared" si="647"/>
        <v>0</v>
      </c>
      <c r="AK1010" s="107">
        <f t="shared" si="648"/>
        <v>0</v>
      </c>
      <c r="AL1010" s="107">
        <f t="shared" si="649"/>
        <v>0</v>
      </c>
      <c r="AM1010" s="107">
        <f t="shared" si="687"/>
        <v>0</v>
      </c>
      <c r="AO1010" s="161" t="e">
        <f t="shared" si="650"/>
        <v>#DIV/0!</v>
      </c>
      <c r="AP1010" s="161" t="e">
        <f t="shared" si="651"/>
        <v>#DIV/0!</v>
      </c>
      <c r="AQ1010" s="161" t="e">
        <f t="shared" si="652"/>
        <v>#DIV/0!</v>
      </c>
      <c r="AR1010" s="161" t="e">
        <f t="shared" si="653"/>
        <v>#DIV/0!</v>
      </c>
      <c r="AS1010" s="161" t="e">
        <f t="shared" si="654"/>
        <v>#DIV/0!</v>
      </c>
      <c r="AT1010" s="107">
        <f t="shared" si="655"/>
        <v>0</v>
      </c>
      <c r="AU1010" s="161" t="e">
        <f t="shared" si="656"/>
        <v>#DIV/0!</v>
      </c>
      <c r="AV1010" s="161" t="e">
        <f t="shared" si="657"/>
        <v>#DIV/0!</v>
      </c>
      <c r="AW1010" s="161" t="e">
        <f t="shared" si="658"/>
        <v>#DIV/0!</v>
      </c>
      <c r="AX1010" s="161" t="e">
        <f t="shared" si="659"/>
        <v>#DIV/0!</v>
      </c>
      <c r="AY1010" s="161" t="e">
        <f t="shared" si="660"/>
        <v>#DIV/0!</v>
      </c>
      <c r="AZ1010" s="107">
        <f t="shared" si="661"/>
        <v>0</v>
      </c>
      <c r="BA1010" s="161" t="e">
        <f t="shared" si="662"/>
        <v>#DIV/0!</v>
      </c>
      <c r="BB1010" s="161" t="e">
        <f t="shared" si="663"/>
        <v>#DIV/0!</v>
      </c>
      <c r="BC1010" s="161" t="e">
        <f t="shared" si="664"/>
        <v>#DIV/0!</v>
      </c>
      <c r="BD1010" s="161" t="e">
        <f t="shared" si="665"/>
        <v>#DIV/0!</v>
      </c>
      <c r="BE1010" s="161" t="e">
        <f t="shared" si="666"/>
        <v>#DIV/0!</v>
      </c>
      <c r="BF1010" s="107">
        <f t="shared" si="667"/>
        <v>0</v>
      </c>
      <c r="BG1010" s="161" t="e">
        <f t="shared" si="668"/>
        <v>#DIV/0!</v>
      </c>
      <c r="BH1010" s="161" t="e">
        <f t="shared" si="669"/>
        <v>#DIV/0!</v>
      </c>
      <c r="BI1010" s="161" t="e">
        <f t="shared" si="670"/>
        <v>#DIV/0!</v>
      </c>
      <c r="BJ1010" s="161" t="e">
        <f t="shared" si="671"/>
        <v>#DIV/0!</v>
      </c>
      <c r="BK1010" s="161" t="e">
        <f t="shared" si="672"/>
        <v>#DIV/0!</v>
      </c>
      <c r="BL1010" s="107">
        <f t="shared" si="673"/>
        <v>0</v>
      </c>
      <c r="BM1010" s="161" t="e">
        <f t="shared" si="674"/>
        <v>#DIV/0!</v>
      </c>
      <c r="BN1010" s="161" t="e">
        <f t="shared" si="675"/>
        <v>#DIV/0!</v>
      </c>
      <c r="BO1010" s="161" t="e">
        <f t="shared" si="676"/>
        <v>#DIV/0!</v>
      </c>
      <c r="BP1010" s="161" t="e">
        <f t="shared" si="677"/>
        <v>#DIV/0!</v>
      </c>
      <c r="BQ1010" s="161" t="e">
        <f t="shared" si="678"/>
        <v>#DIV/0!</v>
      </c>
      <c r="BR1010" s="107">
        <f t="shared" si="679"/>
        <v>0</v>
      </c>
      <c r="BS1010" s="161" t="e">
        <f t="shared" si="680"/>
        <v>#DIV/0!</v>
      </c>
      <c r="BT1010" s="161" t="e">
        <f t="shared" si="681"/>
        <v>#DIV/0!</v>
      </c>
      <c r="BU1010" s="161" t="e">
        <f t="shared" si="682"/>
        <v>#DIV/0!</v>
      </c>
      <c r="BV1010" s="161" t="e">
        <f t="shared" si="683"/>
        <v>#DIV/0!</v>
      </c>
      <c r="BW1010" s="161" t="e">
        <f t="shared" si="684"/>
        <v>#DIV/0!</v>
      </c>
      <c r="BX1010" s="107">
        <f t="shared" si="685"/>
        <v>0</v>
      </c>
      <c r="BZ1010" s="40" t="e">
        <f>VLOOKUP(I1010,Lists!$D$2:$D$19,1,FALSE)</f>
        <v>#N/A</v>
      </c>
      <c r="CA1010" s="40" t="e">
        <f>VLOOKUP($I1010,Blends!$B$2:$B$115,1,FALSE)</f>
        <v>#N/A</v>
      </c>
      <c r="CC1010" s="218">
        <f>ROUND(IF($I1010="Other HFC Blend",(Z1010*$L1010*SUMIF(Lists!$E$2:$E$133,'Quarterly Information'!$K1010,Exchange_Value)+Z1010*$N1010*SUMIF(Lists!$E$2:$E$133,'Quarterly Information'!$M1010,Exchange_Value)+Z1010*$P1010*SUMIF(Lists!$E$2:$E$133,'Quarterly Information'!$O1010,Exchange_Value)+Z1010*$R1010*SUMIF(Lists!$E$2:$E$133,'Quarterly Information'!$Q1010,Exchange_Value)+Z1010*$T1010*SUMIF(Lists!$E$2:$E$133,'Quarterly Information'!$S1010,Exchange_Value))/1000,Z1010*SUMIF(Lists!$E$2:$E$133,$I1010,Exchange_Value)/1000),1)</f>
        <v>0</v>
      </c>
      <c r="CD1010" s="218">
        <f>ROUND(IF($I1010="Other HFC Blend",(AA1010*$L1010*SUMIF(Lists!$E$2:$E$133,'Quarterly Information'!$K1010,Exchange_Value)+AA1010*$N1010*SUMIF(Lists!$E$2:$E$133,'Quarterly Information'!$M1010,Exchange_Value)+AA1010*$P1010*SUMIF(Lists!$E$2:$E$133,'Quarterly Information'!$O1010,Exchange_Value)+AA1010*$R1010*SUMIF(Lists!$E$2:$E$133,'Quarterly Information'!$Q1010,Exchange_Value)+AA1010*$T1010*SUMIF(Lists!$E$2:$E$133,'Quarterly Information'!$S1010,Exchange_Value))/1000,AA1010*SUMIF(Lists!$E$2:$E$133,$I1010,Exchange_Value)/1000),1)</f>
        <v>0</v>
      </c>
      <c r="CE1010" s="218">
        <f>ROUND(IF($I1010="Other HFC Blend",(AB1010*$L1010*SUMIF(Lists!$E$2:$E$133,'Quarterly Information'!$K1010,Exchange_Value)+AB1010*$N1010*SUMIF(Lists!$E$2:$E$133,'Quarterly Information'!$M1010,Exchange_Value)+AB1010*$P1010*SUMIF(Lists!$E$2:$E$133,'Quarterly Information'!$O1010,Exchange_Value)+AB1010*$R1010*SUMIF(Lists!$E$2:$E$133,'Quarterly Information'!$Q1010,Exchange_Value)+AB1010*$T1010*SUMIF(Lists!$E$2:$E$133,'Quarterly Information'!$S1010,Exchange_Value))/1000,AB1010*SUMIF(Lists!$E$2:$E$133,$I1010,Exchange_Value)/1000),1)</f>
        <v>0</v>
      </c>
      <c r="CF1010" s="218">
        <f>ROUND(IF($I1010="Other HFC Blend",(AC1010*$L1010*SUMIF(Lists!$E$2:$E$133,'Quarterly Information'!$K1010,Exchange_Value)+AC1010*$N1010*SUMIF(Lists!$E$2:$E$133,'Quarterly Information'!$M1010,Exchange_Value)+AC1010*$P1010*SUMIF(Lists!$E$2:$E$133,'Quarterly Information'!$O1010,Exchange_Value)+AC1010*$R1010*SUMIF(Lists!$E$2:$E$133,'Quarterly Information'!$Q1010,Exchange_Value)+AC1010*$T1010*SUMIF(Lists!$E$2:$E$133,'Quarterly Information'!$S1010,Exchange_Value))/1000,AC1010*SUMIF(Lists!$E$2:$E$133,$I1010,Exchange_Value)/1000),1)</f>
        <v>0</v>
      </c>
      <c r="CG1010" s="218">
        <f>ROUND(IF($I1010="Other HFC Blend",(AD1010*$L1010*SUMIF(Lists!$E$2:$E$133,'Quarterly Information'!$K1010,Exchange_Value)+AD1010*$N1010*SUMIF(Lists!$E$2:$E$133,'Quarterly Information'!$M1010,Exchange_Value)+AD1010*$P1010*SUMIF(Lists!$E$2:$E$133,'Quarterly Information'!$O1010,Exchange_Value)+AD1010*$R1010*SUMIF(Lists!$E$2:$E$133,'Quarterly Information'!$Q1010,Exchange_Value)+AD1010*$T1010*SUMIF(Lists!$E$2:$E$133,'Quarterly Information'!$S1010,Exchange_Value))/1000,AD1010*SUMIF(Lists!$E$2:$E$133,$I1010,Exchange_Value)/1000),1)</f>
        <v>0</v>
      </c>
      <c r="CH1010" s="218">
        <f>ROUND(IF($I1010="Other HFC Blend",(AE1010*$L1010*SUMIF(Lists!$E$2:$E$133,'Quarterly Information'!$K1010,Exchange_Value)+AE1010*$N1010*SUMIF(Lists!$E$2:$E$133,'Quarterly Information'!$M1010,Exchange_Value)+AE1010*$P1010*SUMIF(Lists!$E$2:$E$133,'Quarterly Information'!$O1010,Exchange_Value)+AE1010*$R1010*SUMIF(Lists!$E$2:$E$133,'Quarterly Information'!$Q1010,Exchange_Value)+AE1010*$T1010*SUMIF(Lists!$E$2:$E$133,'Quarterly Information'!$S1010,Exchange_Value))/1000,AE1010*SUMIF(Lists!$E$2:$E$133,$I1010,Exchange_Value)/1000),1)</f>
        <v>0</v>
      </c>
      <c r="CI1010" s="218">
        <f>ROUND(IF($I1010="Other HFC Blend",(AF1010*$L1010*SUMIF(Lists!$E$2:$E$133,'Quarterly Information'!$K1010,Exchange_Value)+AF1010*$N1010*SUMIF(Lists!$E$2:$E$133,'Quarterly Information'!$M1010,Exchange_Value)+AF1010*$P1010*SUMIF(Lists!$E$2:$E$133,'Quarterly Information'!$O1010,Exchange_Value)+AF1010*$R1010*SUMIF(Lists!$E$2:$E$133,'Quarterly Information'!$Q1010,Exchange_Value)+AF1010*$T1010*SUMIF(Lists!$E$2:$E$133,'Quarterly Information'!$S1010,Exchange_Value))/1000,AF1010*SUMIF(Lists!$E$2:$E$133,$I1010,Exchange_Value)/1000),1)</f>
        <v>0</v>
      </c>
    </row>
    <row r="1011" spans="1:87" ht="14" x14ac:dyDescent="0.25">
      <c r="A1011" s="39">
        <v>969</v>
      </c>
      <c r="B1011" s="90" t="str">
        <f t="shared" si="686"/>
        <v/>
      </c>
      <c r="C1011" s="159"/>
      <c r="D1011" s="91"/>
      <c r="E1011" s="174"/>
      <c r="F1011" s="92"/>
      <c r="G1011" s="93"/>
      <c r="H1011" s="94"/>
      <c r="I1011" s="92"/>
      <c r="J1011" s="200"/>
      <c r="K1011" s="210"/>
      <c r="L1011" s="95"/>
      <c r="M1011" s="92"/>
      <c r="N1011" s="95"/>
      <c r="O1011" s="92"/>
      <c r="P1011" s="95"/>
      <c r="Q1011" s="128"/>
      <c r="R1011" s="95"/>
      <c r="S1011" s="128"/>
      <c r="T1011" s="211"/>
      <c r="U1011" s="203"/>
      <c r="V1011" s="92"/>
      <c r="W1011" s="96"/>
      <c r="X1011" s="92"/>
      <c r="Y1011" s="220"/>
      <c r="Z1011" s="226"/>
      <c r="AA1011" s="165"/>
      <c r="AB1011" s="165"/>
      <c r="AC1011" s="165"/>
      <c r="AD1011" s="165"/>
      <c r="AE1011" s="165"/>
      <c r="AF1011" s="168"/>
      <c r="AG1011"/>
      <c r="AH1011" s="107">
        <f t="shared" si="645"/>
        <v>0</v>
      </c>
      <c r="AI1011" s="107">
        <f t="shared" si="646"/>
        <v>0</v>
      </c>
      <c r="AJ1011" s="107">
        <f t="shared" si="647"/>
        <v>0</v>
      </c>
      <c r="AK1011" s="107">
        <f t="shared" si="648"/>
        <v>0</v>
      </c>
      <c r="AL1011" s="107">
        <f t="shared" si="649"/>
        <v>0</v>
      </c>
      <c r="AM1011" s="107">
        <f t="shared" si="687"/>
        <v>0</v>
      </c>
      <c r="AO1011" s="161" t="e">
        <f t="shared" si="650"/>
        <v>#DIV/0!</v>
      </c>
      <c r="AP1011" s="161" t="e">
        <f t="shared" si="651"/>
        <v>#DIV/0!</v>
      </c>
      <c r="AQ1011" s="161" t="e">
        <f t="shared" si="652"/>
        <v>#DIV/0!</v>
      </c>
      <c r="AR1011" s="161" t="e">
        <f t="shared" si="653"/>
        <v>#DIV/0!</v>
      </c>
      <c r="AS1011" s="161" t="e">
        <f t="shared" si="654"/>
        <v>#DIV/0!</v>
      </c>
      <c r="AT1011" s="107">
        <f t="shared" si="655"/>
        <v>0</v>
      </c>
      <c r="AU1011" s="161" t="e">
        <f t="shared" si="656"/>
        <v>#DIV/0!</v>
      </c>
      <c r="AV1011" s="161" t="e">
        <f t="shared" si="657"/>
        <v>#DIV/0!</v>
      </c>
      <c r="AW1011" s="161" t="e">
        <f t="shared" si="658"/>
        <v>#DIV/0!</v>
      </c>
      <c r="AX1011" s="161" t="e">
        <f t="shared" si="659"/>
        <v>#DIV/0!</v>
      </c>
      <c r="AY1011" s="161" t="e">
        <f t="shared" si="660"/>
        <v>#DIV/0!</v>
      </c>
      <c r="AZ1011" s="107">
        <f t="shared" si="661"/>
        <v>0</v>
      </c>
      <c r="BA1011" s="161" t="e">
        <f t="shared" si="662"/>
        <v>#DIV/0!</v>
      </c>
      <c r="BB1011" s="161" t="e">
        <f t="shared" si="663"/>
        <v>#DIV/0!</v>
      </c>
      <c r="BC1011" s="161" t="e">
        <f t="shared" si="664"/>
        <v>#DIV/0!</v>
      </c>
      <c r="BD1011" s="161" t="e">
        <f t="shared" si="665"/>
        <v>#DIV/0!</v>
      </c>
      <c r="BE1011" s="161" t="e">
        <f t="shared" si="666"/>
        <v>#DIV/0!</v>
      </c>
      <c r="BF1011" s="107">
        <f t="shared" si="667"/>
        <v>0</v>
      </c>
      <c r="BG1011" s="161" t="e">
        <f t="shared" si="668"/>
        <v>#DIV/0!</v>
      </c>
      <c r="BH1011" s="161" t="e">
        <f t="shared" si="669"/>
        <v>#DIV/0!</v>
      </c>
      <c r="BI1011" s="161" t="e">
        <f t="shared" si="670"/>
        <v>#DIV/0!</v>
      </c>
      <c r="BJ1011" s="161" t="e">
        <f t="shared" si="671"/>
        <v>#DIV/0!</v>
      </c>
      <c r="BK1011" s="161" t="e">
        <f t="shared" si="672"/>
        <v>#DIV/0!</v>
      </c>
      <c r="BL1011" s="107">
        <f t="shared" si="673"/>
        <v>0</v>
      </c>
      <c r="BM1011" s="161" t="e">
        <f t="shared" si="674"/>
        <v>#DIV/0!</v>
      </c>
      <c r="BN1011" s="161" t="e">
        <f t="shared" si="675"/>
        <v>#DIV/0!</v>
      </c>
      <c r="BO1011" s="161" t="e">
        <f t="shared" si="676"/>
        <v>#DIV/0!</v>
      </c>
      <c r="BP1011" s="161" t="e">
        <f t="shared" si="677"/>
        <v>#DIV/0!</v>
      </c>
      <c r="BQ1011" s="161" t="e">
        <f t="shared" si="678"/>
        <v>#DIV/0!</v>
      </c>
      <c r="BR1011" s="107">
        <f t="shared" si="679"/>
        <v>0</v>
      </c>
      <c r="BS1011" s="161" t="e">
        <f t="shared" si="680"/>
        <v>#DIV/0!</v>
      </c>
      <c r="BT1011" s="161" t="e">
        <f t="shared" si="681"/>
        <v>#DIV/0!</v>
      </c>
      <c r="BU1011" s="161" t="e">
        <f t="shared" si="682"/>
        <v>#DIV/0!</v>
      </c>
      <c r="BV1011" s="161" t="e">
        <f t="shared" si="683"/>
        <v>#DIV/0!</v>
      </c>
      <c r="BW1011" s="161" t="e">
        <f t="shared" si="684"/>
        <v>#DIV/0!</v>
      </c>
      <c r="BX1011" s="107">
        <f t="shared" si="685"/>
        <v>0</v>
      </c>
      <c r="BZ1011" s="40" t="e">
        <f>VLOOKUP(I1011,Lists!$D$2:$D$19,1,FALSE)</f>
        <v>#N/A</v>
      </c>
      <c r="CA1011" s="40" t="e">
        <f>VLOOKUP($I1011,Blends!$B$2:$B$115,1,FALSE)</f>
        <v>#N/A</v>
      </c>
      <c r="CC1011" s="218">
        <f>ROUND(IF($I1011="Other HFC Blend",(Z1011*$L1011*SUMIF(Lists!$E$2:$E$133,'Quarterly Information'!$K1011,Exchange_Value)+Z1011*$N1011*SUMIF(Lists!$E$2:$E$133,'Quarterly Information'!$M1011,Exchange_Value)+Z1011*$P1011*SUMIF(Lists!$E$2:$E$133,'Quarterly Information'!$O1011,Exchange_Value)+Z1011*$R1011*SUMIF(Lists!$E$2:$E$133,'Quarterly Information'!$Q1011,Exchange_Value)+Z1011*$T1011*SUMIF(Lists!$E$2:$E$133,'Quarterly Information'!$S1011,Exchange_Value))/1000,Z1011*SUMIF(Lists!$E$2:$E$133,$I1011,Exchange_Value)/1000),1)</f>
        <v>0</v>
      </c>
      <c r="CD1011" s="218">
        <f>ROUND(IF($I1011="Other HFC Blend",(AA1011*$L1011*SUMIF(Lists!$E$2:$E$133,'Quarterly Information'!$K1011,Exchange_Value)+AA1011*$N1011*SUMIF(Lists!$E$2:$E$133,'Quarterly Information'!$M1011,Exchange_Value)+AA1011*$P1011*SUMIF(Lists!$E$2:$E$133,'Quarterly Information'!$O1011,Exchange_Value)+AA1011*$R1011*SUMIF(Lists!$E$2:$E$133,'Quarterly Information'!$Q1011,Exchange_Value)+AA1011*$T1011*SUMIF(Lists!$E$2:$E$133,'Quarterly Information'!$S1011,Exchange_Value))/1000,AA1011*SUMIF(Lists!$E$2:$E$133,$I1011,Exchange_Value)/1000),1)</f>
        <v>0</v>
      </c>
      <c r="CE1011" s="218">
        <f>ROUND(IF($I1011="Other HFC Blend",(AB1011*$L1011*SUMIF(Lists!$E$2:$E$133,'Quarterly Information'!$K1011,Exchange_Value)+AB1011*$N1011*SUMIF(Lists!$E$2:$E$133,'Quarterly Information'!$M1011,Exchange_Value)+AB1011*$P1011*SUMIF(Lists!$E$2:$E$133,'Quarterly Information'!$O1011,Exchange_Value)+AB1011*$R1011*SUMIF(Lists!$E$2:$E$133,'Quarterly Information'!$Q1011,Exchange_Value)+AB1011*$T1011*SUMIF(Lists!$E$2:$E$133,'Quarterly Information'!$S1011,Exchange_Value))/1000,AB1011*SUMIF(Lists!$E$2:$E$133,$I1011,Exchange_Value)/1000),1)</f>
        <v>0</v>
      </c>
      <c r="CF1011" s="218">
        <f>ROUND(IF($I1011="Other HFC Blend",(AC1011*$L1011*SUMIF(Lists!$E$2:$E$133,'Quarterly Information'!$K1011,Exchange_Value)+AC1011*$N1011*SUMIF(Lists!$E$2:$E$133,'Quarterly Information'!$M1011,Exchange_Value)+AC1011*$P1011*SUMIF(Lists!$E$2:$E$133,'Quarterly Information'!$O1011,Exchange_Value)+AC1011*$R1011*SUMIF(Lists!$E$2:$E$133,'Quarterly Information'!$Q1011,Exchange_Value)+AC1011*$T1011*SUMIF(Lists!$E$2:$E$133,'Quarterly Information'!$S1011,Exchange_Value))/1000,AC1011*SUMIF(Lists!$E$2:$E$133,$I1011,Exchange_Value)/1000),1)</f>
        <v>0</v>
      </c>
      <c r="CG1011" s="218">
        <f>ROUND(IF($I1011="Other HFC Blend",(AD1011*$L1011*SUMIF(Lists!$E$2:$E$133,'Quarterly Information'!$K1011,Exchange_Value)+AD1011*$N1011*SUMIF(Lists!$E$2:$E$133,'Quarterly Information'!$M1011,Exchange_Value)+AD1011*$P1011*SUMIF(Lists!$E$2:$E$133,'Quarterly Information'!$O1011,Exchange_Value)+AD1011*$R1011*SUMIF(Lists!$E$2:$E$133,'Quarterly Information'!$Q1011,Exchange_Value)+AD1011*$T1011*SUMIF(Lists!$E$2:$E$133,'Quarterly Information'!$S1011,Exchange_Value))/1000,AD1011*SUMIF(Lists!$E$2:$E$133,$I1011,Exchange_Value)/1000),1)</f>
        <v>0</v>
      </c>
      <c r="CH1011" s="218">
        <f>ROUND(IF($I1011="Other HFC Blend",(AE1011*$L1011*SUMIF(Lists!$E$2:$E$133,'Quarterly Information'!$K1011,Exchange_Value)+AE1011*$N1011*SUMIF(Lists!$E$2:$E$133,'Quarterly Information'!$M1011,Exchange_Value)+AE1011*$P1011*SUMIF(Lists!$E$2:$E$133,'Quarterly Information'!$O1011,Exchange_Value)+AE1011*$R1011*SUMIF(Lists!$E$2:$E$133,'Quarterly Information'!$Q1011,Exchange_Value)+AE1011*$T1011*SUMIF(Lists!$E$2:$E$133,'Quarterly Information'!$S1011,Exchange_Value))/1000,AE1011*SUMIF(Lists!$E$2:$E$133,$I1011,Exchange_Value)/1000),1)</f>
        <v>0</v>
      </c>
      <c r="CI1011" s="218">
        <f>ROUND(IF($I1011="Other HFC Blend",(AF1011*$L1011*SUMIF(Lists!$E$2:$E$133,'Quarterly Information'!$K1011,Exchange_Value)+AF1011*$N1011*SUMIF(Lists!$E$2:$E$133,'Quarterly Information'!$M1011,Exchange_Value)+AF1011*$P1011*SUMIF(Lists!$E$2:$E$133,'Quarterly Information'!$O1011,Exchange_Value)+AF1011*$R1011*SUMIF(Lists!$E$2:$E$133,'Quarterly Information'!$Q1011,Exchange_Value)+AF1011*$T1011*SUMIF(Lists!$E$2:$E$133,'Quarterly Information'!$S1011,Exchange_Value))/1000,AF1011*SUMIF(Lists!$E$2:$E$133,$I1011,Exchange_Value)/1000),1)</f>
        <v>0</v>
      </c>
    </row>
    <row r="1012" spans="1:87" ht="14" x14ac:dyDescent="0.25">
      <c r="A1012" s="39">
        <v>970</v>
      </c>
      <c r="B1012" s="90" t="str">
        <f t="shared" si="686"/>
        <v/>
      </c>
      <c r="C1012" s="159"/>
      <c r="D1012" s="91"/>
      <c r="E1012" s="174"/>
      <c r="F1012" s="92"/>
      <c r="G1012" s="93"/>
      <c r="H1012" s="94"/>
      <c r="I1012" s="92"/>
      <c r="J1012" s="200"/>
      <c r="K1012" s="210"/>
      <c r="L1012" s="95"/>
      <c r="M1012" s="92"/>
      <c r="N1012" s="95"/>
      <c r="O1012" s="92"/>
      <c r="P1012" s="95"/>
      <c r="Q1012" s="128"/>
      <c r="R1012" s="95"/>
      <c r="S1012" s="128"/>
      <c r="T1012" s="211"/>
      <c r="U1012" s="203"/>
      <c r="V1012" s="92"/>
      <c r="W1012" s="96"/>
      <c r="X1012" s="92"/>
      <c r="Y1012" s="220"/>
      <c r="Z1012" s="226"/>
      <c r="AA1012" s="165"/>
      <c r="AB1012" s="165"/>
      <c r="AC1012" s="165"/>
      <c r="AD1012" s="165"/>
      <c r="AE1012" s="165"/>
      <c r="AF1012" s="168"/>
      <c r="AG1012"/>
      <c r="AH1012" s="107">
        <f t="shared" si="645"/>
        <v>0</v>
      </c>
      <c r="AI1012" s="107">
        <f t="shared" si="646"/>
        <v>0</v>
      </c>
      <c r="AJ1012" s="107">
        <f t="shared" si="647"/>
        <v>0</v>
      </c>
      <c r="AK1012" s="107">
        <f t="shared" si="648"/>
        <v>0</v>
      </c>
      <c r="AL1012" s="107">
        <f t="shared" si="649"/>
        <v>0</v>
      </c>
      <c r="AM1012" s="107">
        <f t="shared" si="687"/>
        <v>0</v>
      </c>
      <c r="AO1012" s="161" t="e">
        <f t="shared" si="650"/>
        <v>#DIV/0!</v>
      </c>
      <c r="AP1012" s="161" t="e">
        <f t="shared" si="651"/>
        <v>#DIV/0!</v>
      </c>
      <c r="AQ1012" s="161" t="e">
        <f t="shared" si="652"/>
        <v>#DIV/0!</v>
      </c>
      <c r="AR1012" s="161" t="e">
        <f t="shared" si="653"/>
        <v>#DIV/0!</v>
      </c>
      <c r="AS1012" s="161" t="e">
        <f t="shared" si="654"/>
        <v>#DIV/0!</v>
      </c>
      <c r="AT1012" s="107">
        <f t="shared" si="655"/>
        <v>0</v>
      </c>
      <c r="AU1012" s="161" t="e">
        <f t="shared" si="656"/>
        <v>#DIV/0!</v>
      </c>
      <c r="AV1012" s="161" t="e">
        <f t="shared" si="657"/>
        <v>#DIV/0!</v>
      </c>
      <c r="AW1012" s="161" t="e">
        <f t="shared" si="658"/>
        <v>#DIV/0!</v>
      </c>
      <c r="AX1012" s="161" t="e">
        <f t="shared" si="659"/>
        <v>#DIV/0!</v>
      </c>
      <c r="AY1012" s="161" t="e">
        <f t="shared" si="660"/>
        <v>#DIV/0!</v>
      </c>
      <c r="AZ1012" s="107">
        <f t="shared" si="661"/>
        <v>0</v>
      </c>
      <c r="BA1012" s="161" t="e">
        <f t="shared" si="662"/>
        <v>#DIV/0!</v>
      </c>
      <c r="BB1012" s="161" t="e">
        <f t="shared" si="663"/>
        <v>#DIV/0!</v>
      </c>
      <c r="BC1012" s="161" t="e">
        <f t="shared" si="664"/>
        <v>#DIV/0!</v>
      </c>
      <c r="BD1012" s="161" t="e">
        <f t="shared" si="665"/>
        <v>#DIV/0!</v>
      </c>
      <c r="BE1012" s="161" t="e">
        <f t="shared" si="666"/>
        <v>#DIV/0!</v>
      </c>
      <c r="BF1012" s="107">
        <f t="shared" si="667"/>
        <v>0</v>
      </c>
      <c r="BG1012" s="161" t="e">
        <f t="shared" si="668"/>
        <v>#DIV/0!</v>
      </c>
      <c r="BH1012" s="161" t="e">
        <f t="shared" si="669"/>
        <v>#DIV/0!</v>
      </c>
      <c r="BI1012" s="161" t="e">
        <f t="shared" si="670"/>
        <v>#DIV/0!</v>
      </c>
      <c r="BJ1012" s="161" t="e">
        <f t="shared" si="671"/>
        <v>#DIV/0!</v>
      </c>
      <c r="BK1012" s="161" t="e">
        <f t="shared" si="672"/>
        <v>#DIV/0!</v>
      </c>
      <c r="BL1012" s="107">
        <f t="shared" si="673"/>
        <v>0</v>
      </c>
      <c r="BM1012" s="161" t="e">
        <f t="shared" si="674"/>
        <v>#DIV/0!</v>
      </c>
      <c r="BN1012" s="161" t="e">
        <f t="shared" si="675"/>
        <v>#DIV/0!</v>
      </c>
      <c r="BO1012" s="161" t="e">
        <f t="shared" si="676"/>
        <v>#DIV/0!</v>
      </c>
      <c r="BP1012" s="161" t="e">
        <f t="shared" si="677"/>
        <v>#DIV/0!</v>
      </c>
      <c r="BQ1012" s="161" t="e">
        <f t="shared" si="678"/>
        <v>#DIV/0!</v>
      </c>
      <c r="BR1012" s="107">
        <f t="shared" si="679"/>
        <v>0</v>
      </c>
      <c r="BS1012" s="161" t="e">
        <f t="shared" si="680"/>
        <v>#DIV/0!</v>
      </c>
      <c r="BT1012" s="161" t="e">
        <f t="shared" si="681"/>
        <v>#DIV/0!</v>
      </c>
      <c r="BU1012" s="161" t="e">
        <f t="shared" si="682"/>
        <v>#DIV/0!</v>
      </c>
      <c r="BV1012" s="161" t="e">
        <f t="shared" si="683"/>
        <v>#DIV/0!</v>
      </c>
      <c r="BW1012" s="161" t="e">
        <f t="shared" si="684"/>
        <v>#DIV/0!</v>
      </c>
      <c r="BX1012" s="107">
        <f t="shared" si="685"/>
        <v>0</v>
      </c>
      <c r="BZ1012" s="40" t="e">
        <f>VLOOKUP(I1012,Lists!$D$2:$D$19,1,FALSE)</f>
        <v>#N/A</v>
      </c>
      <c r="CA1012" s="40" t="e">
        <f>VLOOKUP($I1012,Blends!$B$2:$B$115,1,FALSE)</f>
        <v>#N/A</v>
      </c>
      <c r="CC1012" s="218">
        <f>ROUND(IF($I1012="Other HFC Blend",(Z1012*$L1012*SUMIF(Lists!$E$2:$E$133,'Quarterly Information'!$K1012,Exchange_Value)+Z1012*$N1012*SUMIF(Lists!$E$2:$E$133,'Quarterly Information'!$M1012,Exchange_Value)+Z1012*$P1012*SUMIF(Lists!$E$2:$E$133,'Quarterly Information'!$O1012,Exchange_Value)+Z1012*$R1012*SUMIF(Lists!$E$2:$E$133,'Quarterly Information'!$Q1012,Exchange_Value)+Z1012*$T1012*SUMIF(Lists!$E$2:$E$133,'Quarterly Information'!$S1012,Exchange_Value))/1000,Z1012*SUMIF(Lists!$E$2:$E$133,$I1012,Exchange_Value)/1000),1)</f>
        <v>0</v>
      </c>
      <c r="CD1012" s="218">
        <f>ROUND(IF($I1012="Other HFC Blend",(AA1012*$L1012*SUMIF(Lists!$E$2:$E$133,'Quarterly Information'!$K1012,Exchange_Value)+AA1012*$N1012*SUMIF(Lists!$E$2:$E$133,'Quarterly Information'!$M1012,Exchange_Value)+AA1012*$P1012*SUMIF(Lists!$E$2:$E$133,'Quarterly Information'!$O1012,Exchange_Value)+AA1012*$R1012*SUMIF(Lists!$E$2:$E$133,'Quarterly Information'!$Q1012,Exchange_Value)+AA1012*$T1012*SUMIF(Lists!$E$2:$E$133,'Quarterly Information'!$S1012,Exchange_Value))/1000,AA1012*SUMIF(Lists!$E$2:$E$133,$I1012,Exchange_Value)/1000),1)</f>
        <v>0</v>
      </c>
      <c r="CE1012" s="218">
        <f>ROUND(IF($I1012="Other HFC Blend",(AB1012*$L1012*SUMIF(Lists!$E$2:$E$133,'Quarterly Information'!$K1012,Exchange_Value)+AB1012*$N1012*SUMIF(Lists!$E$2:$E$133,'Quarterly Information'!$M1012,Exchange_Value)+AB1012*$P1012*SUMIF(Lists!$E$2:$E$133,'Quarterly Information'!$O1012,Exchange_Value)+AB1012*$R1012*SUMIF(Lists!$E$2:$E$133,'Quarterly Information'!$Q1012,Exchange_Value)+AB1012*$T1012*SUMIF(Lists!$E$2:$E$133,'Quarterly Information'!$S1012,Exchange_Value))/1000,AB1012*SUMIF(Lists!$E$2:$E$133,$I1012,Exchange_Value)/1000),1)</f>
        <v>0</v>
      </c>
      <c r="CF1012" s="218">
        <f>ROUND(IF($I1012="Other HFC Blend",(AC1012*$L1012*SUMIF(Lists!$E$2:$E$133,'Quarterly Information'!$K1012,Exchange_Value)+AC1012*$N1012*SUMIF(Lists!$E$2:$E$133,'Quarterly Information'!$M1012,Exchange_Value)+AC1012*$P1012*SUMIF(Lists!$E$2:$E$133,'Quarterly Information'!$O1012,Exchange_Value)+AC1012*$R1012*SUMIF(Lists!$E$2:$E$133,'Quarterly Information'!$Q1012,Exchange_Value)+AC1012*$T1012*SUMIF(Lists!$E$2:$E$133,'Quarterly Information'!$S1012,Exchange_Value))/1000,AC1012*SUMIF(Lists!$E$2:$E$133,$I1012,Exchange_Value)/1000),1)</f>
        <v>0</v>
      </c>
      <c r="CG1012" s="218">
        <f>ROUND(IF($I1012="Other HFC Blend",(AD1012*$L1012*SUMIF(Lists!$E$2:$E$133,'Quarterly Information'!$K1012,Exchange_Value)+AD1012*$N1012*SUMIF(Lists!$E$2:$E$133,'Quarterly Information'!$M1012,Exchange_Value)+AD1012*$P1012*SUMIF(Lists!$E$2:$E$133,'Quarterly Information'!$O1012,Exchange_Value)+AD1012*$R1012*SUMIF(Lists!$E$2:$E$133,'Quarterly Information'!$Q1012,Exchange_Value)+AD1012*$T1012*SUMIF(Lists!$E$2:$E$133,'Quarterly Information'!$S1012,Exchange_Value))/1000,AD1012*SUMIF(Lists!$E$2:$E$133,$I1012,Exchange_Value)/1000),1)</f>
        <v>0</v>
      </c>
      <c r="CH1012" s="218">
        <f>ROUND(IF($I1012="Other HFC Blend",(AE1012*$L1012*SUMIF(Lists!$E$2:$E$133,'Quarterly Information'!$K1012,Exchange_Value)+AE1012*$N1012*SUMIF(Lists!$E$2:$E$133,'Quarterly Information'!$M1012,Exchange_Value)+AE1012*$P1012*SUMIF(Lists!$E$2:$E$133,'Quarterly Information'!$O1012,Exchange_Value)+AE1012*$R1012*SUMIF(Lists!$E$2:$E$133,'Quarterly Information'!$Q1012,Exchange_Value)+AE1012*$T1012*SUMIF(Lists!$E$2:$E$133,'Quarterly Information'!$S1012,Exchange_Value))/1000,AE1012*SUMIF(Lists!$E$2:$E$133,$I1012,Exchange_Value)/1000),1)</f>
        <v>0</v>
      </c>
      <c r="CI1012" s="218">
        <f>ROUND(IF($I1012="Other HFC Blend",(AF1012*$L1012*SUMIF(Lists!$E$2:$E$133,'Quarterly Information'!$K1012,Exchange_Value)+AF1012*$N1012*SUMIF(Lists!$E$2:$E$133,'Quarterly Information'!$M1012,Exchange_Value)+AF1012*$P1012*SUMIF(Lists!$E$2:$E$133,'Quarterly Information'!$O1012,Exchange_Value)+AF1012*$R1012*SUMIF(Lists!$E$2:$E$133,'Quarterly Information'!$Q1012,Exchange_Value)+AF1012*$T1012*SUMIF(Lists!$E$2:$E$133,'Quarterly Information'!$S1012,Exchange_Value))/1000,AF1012*SUMIF(Lists!$E$2:$E$133,$I1012,Exchange_Value)/1000),1)</f>
        <v>0</v>
      </c>
    </row>
    <row r="1013" spans="1:87" ht="14" x14ac:dyDescent="0.25">
      <c r="A1013" s="39">
        <v>971</v>
      </c>
      <c r="B1013" s="90" t="str">
        <f t="shared" si="686"/>
        <v/>
      </c>
      <c r="C1013" s="159"/>
      <c r="D1013" s="91"/>
      <c r="E1013" s="174"/>
      <c r="F1013" s="92"/>
      <c r="G1013" s="93"/>
      <c r="H1013" s="94"/>
      <c r="I1013" s="92"/>
      <c r="J1013" s="200"/>
      <c r="K1013" s="210"/>
      <c r="L1013" s="95"/>
      <c r="M1013" s="92"/>
      <c r="N1013" s="95"/>
      <c r="O1013" s="92"/>
      <c r="P1013" s="95"/>
      <c r="Q1013" s="128"/>
      <c r="R1013" s="95"/>
      <c r="S1013" s="128"/>
      <c r="T1013" s="211"/>
      <c r="U1013" s="203"/>
      <c r="V1013" s="92"/>
      <c r="W1013" s="96"/>
      <c r="X1013" s="92"/>
      <c r="Y1013" s="220"/>
      <c r="Z1013" s="226"/>
      <c r="AA1013" s="165"/>
      <c r="AB1013" s="165"/>
      <c r="AC1013" s="165"/>
      <c r="AD1013" s="165"/>
      <c r="AE1013" s="165"/>
      <c r="AF1013" s="168"/>
      <c r="AG1013"/>
      <c r="AH1013" s="107">
        <f t="shared" si="645"/>
        <v>0</v>
      </c>
      <c r="AI1013" s="107">
        <f t="shared" si="646"/>
        <v>0</v>
      </c>
      <c r="AJ1013" s="107">
        <f t="shared" si="647"/>
        <v>0</v>
      </c>
      <c r="AK1013" s="107">
        <f t="shared" si="648"/>
        <v>0</v>
      </c>
      <c r="AL1013" s="107">
        <f t="shared" si="649"/>
        <v>0</v>
      </c>
      <c r="AM1013" s="107">
        <f t="shared" si="687"/>
        <v>0</v>
      </c>
      <c r="AO1013" s="161" t="e">
        <f t="shared" si="650"/>
        <v>#DIV/0!</v>
      </c>
      <c r="AP1013" s="161" t="e">
        <f t="shared" si="651"/>
        <v>#DIV/0!</v>
      </c>
      <c r="AQ1013" s="161" t="e">
        <f t="shared" si="652"/>
        <v>#DIV/0!</v>
      </c>
      <c r="AR1013" s="161" t="e">
        <f t="shared" si="653"/>
        <v>#DIV/0!</v>
      </c>
      <c r="AS1013" s="161" t="e">
        <f t="shared" si="654"/>
        <v>#DIV/0!</v>
      </c>
      <c r="AT1013" s="107">
        <f t="shared" si="655"/>
        <v>0</v>
      </c>
      <c r="AU1013" s="161" t="e">
        <f t="shared" si="656"/>
        <v>#DIV/0!</v>
      </c>
      <c r="AV1013" s="161" t="e">
        <f t="shared" si="657"/>
        <v>#DIV/0!</v>
      </c>
      <c r="AW1013" s="161" t="e">
        <f t="shared" si="658"/>
        <v>#DIV/0!</v>
      </c>
      <c r="AX1013" s="161" t="e">
        <f t="shared" si="659"/>
        <v>#DIV/0!</v>
      </c>
      <c r="AY1013" s="161" t="e">
        <f t="shared" si="660"/>
        <v>#DIV/0!</v>
      </c>
      <c r="AZ1013" s="107">
        <f t="shared" si="661"/>
        <v>0</v>
      </c>
      <c r="BA1013" s="161" t="e">
        <f t="shared" si="662"/>
        <v>#DIV/0!</v>
      </c>
      <c r="BB1013" s="161" t="e">
        <f t="shared" si="663"/>
        <v>#DIV/0!</v>
      </c>
      <c r="BC1013" s="161" t="e">
        <f t="shared" si="664"/>
        <v>#DIV/0!</v>
      </c>
      <c r="BD1013" s="161" t="e">
        <f t="shared" si="665"/>
        <v>#DIV/0!</v>
      </c>
      <c r="BE1013" s="161" t="e">
        <f t="shared" si="666"/>
        <v>#DIV/0!</v>
      </c>
      <c r="BF1013" s="107">
        <f t="shared" si="667"/>
        <v>0</v>
      </c>
      <c r="BG1013" s="161" t="e">
        <f t="shared" si="668"/>
        <v>#DIV/0!</v>
      </c>
      <c r="BH1013" s="161" t="e">
        <f t="shared" si="669"/>
        <v>#DIV/0!</v>
      </c>
      <c r="BI1013" s="161" t="e">
        <f t="shared" si="670"/>
        <v>#DIV/0!</v>
      </c>
      <c r="BJ1013" s="161" t="e">
        <f t="shared" si="671"/>
        <v>#DIV/0!</v>
      </c>
      <c r="BK1013" s="161" t="e">
        <f t="shared" si="672"/>
        <v>#DIV/0!</v>
      </c>
      <c r="BL1013" s="107">
        <f t="shared" si="673"/>
        <v>0</v>
      </c>
      <c r="BM1013" s="161" t="e">
        <f t="shared" si="674"/>
        <v>#DIV/0!</v>
      </c>
      <c r="BN1013" s="161" t="e">
        <f t="shared" si="675"/>
        <v>#DIV/0!</v>
      </c>
      <c r="BO1013" s="161" t="e">
        <f t="shared" si="676"/>
        <v>#DIV/0!</v>
      </c>
      <c r="BP1013" s="161" t="e">
        <f t="shared" si="677"/>
        <v>#DIV/0!</v>
      </c>
      <c r="BQ1013" s="161" t="e">
        <f t="shared" si="678"/>
        <v>#DIV/0!</v>
      </c>
      <c r="BR1013" s="107">
        <f t="shared" si="679"/>
        <v>0</v>
      </c>
      <c r="BS1013" s="161" t="e">
        <f t="shared" si="680"/>
        <v>#DIV/0!</v>
      </c>
      <c r="BT1013" s="161" t="e">
        <f t="shared" si="681"/>
        <v>#DIV/0!</v>
      </c>
      <c r="BU1013" s="161" t="e">
        <f t="shared" si="682"/>
        <v>#DIV/0!</v>
      </c>
      <c r="BV1013" s="161" t="e">
        <f t="shared" si="683"/>
        <v>#DIV/0!</v>
      </c>
      <c r="BW1013" s="161" t="e">
        <f t="shared" si="684"/>
        <v>#DIV/0!</v>
      </c>
      <c r="BX1013" s="107">
        <f t="shared" si="685"/>
        <v>0</v>
      </c>
      <c r="BZ1013" s="40" t="e">
        <f>VLOOKUP(I1013,Lists!$D$2:$D$19,1,FALSE)</f>
        <v>#N/A</v>
      </c>
      <c r="CA1013" s="40" t="e">
        <f>VLOOKUP($I1013,Blends!$B$2:$B$115,1,FALSE)</f>
        <v>#N/A</v>
      </c>
      <c r="CC1013" s="218">
        <f>ROUND(IF($I1013="Other HFC Blend",(Z1013*$L1013*SUMIF(Lists!$E$2:$E$133,'Quarterly Information'!$K1013,Exchange_Value)+Z1013*$N1013*SUMIF(Lists!$E$2:$E$133,'Quarterly Information'!$M1013,Exchange_Value)+Z1013*$P1013*SUMIF(Lists!$E$2:$E$133,'Quarterly Information'!$O1013,Exchange_Value)+Z1013*$R1013*SUMIF(Lists!$E$2:$E$133,'Quarterly Information'!$Q1013,Exchange_Value)+Z1013*$T1013*SUMIF(Lists!$E$2:$E$133,'Quarterly Information'!$S1013,Exchange_Value))/1000,Z1013*SUMIF(Lists!$E$2:$E$133,$I1013,Exchange_Value)/1000),1)</f>
        <v>0</v>
      </c>
      <c r="CD1013" s="218">
        <f>ROUND(IF($I1013="Other HFC Blend",(AA1013*$L1013*SUMIF(Lists!$E$2:$E$133,'Quarterly Information'!$K1013,Exchange_Value)+AA1013*$N1013*SUMIF(Lists!$E$2:$E$133,'Quarterly Information'!$M1013,Exchange_Value)+AA1013*$P1013*SUMIF(Lists!$E$2:$E$133,'Quarterly Information'!$O1013,Exchange_Value)+AA1013*$R1013*SUMIF(Lists!$E$2:$E$133,'Quarterly Information'!$Q1013,Exchange_Value)+AA1013*$T1013*SUMIF(Lists!$E$2:$E$133,'Quarterly Information'!$S1013,Exchange_Value))/1000,AA1013*SUMIF(Lists!$E$2:$E$133,$I1013,Exchange_Value)/1000),1)</f>
        <v>0</v>
      </c>
      <c r="CE1013" s="218">
        <f>ROUND(IF($I1013="Other HFC Blend",(AB1013*$L1013*SUMIF(Lists!$E$2:$E$133,'Quarterly Information'!$K1013,Exchange_Value)+AB1013*$N1013*SUMIF(Lists!$E$2:$E$133,'Quarterly Information'!$M1013,Exchange_Value)+AB1013*$P1013*SUMIF(Lists!$E$2:$E$133,'Quarterly Information'!$O1013,Exchange_Value)+AB1013*$R1013*SUMIF(Lists!$E$2:$E$133,'Quarterly Information'!$Q1013,Exchange_Value)+AB1013*$T1013*SUMIF(Lists!$E$2:$E$133,'Quarterly Information'!$S1013,Exchange_Value))/1000,AB1013*SUMIF(Lists!$E$2:$E$133,$I1013,Exchange_Value)/1000),1)</f>
        <v>0</v>
      </c>
      <c r="CF1013" s="218">
        <f>ROUND(IF($I1013="Other HFC Blend",(AC1013*$L1013*SUMIF(Lists!$E$2:$E$133,'Quarterly Information'!$K1013,Exchange_Value)+AC1013*$N1013*SUMIF(Lists!$E$2:$E$133,'Quarterly Information'!$M1013,Exchange_Value)+AC1013*$P1013*SUMIF(Lists!$E$2:$E$133,'Quarterly Information'!$O1013,Exchange_Value)+AC1013*$R1013*SUMIF(Lists!$E$2:$E$133,'Quarterly Information'!$Q1013,Exchange_Value)+AC1013*$T1013*SUMIF(Lists!$E$2:$E$133,'Quarterly Information'!$S1013,Exchange_Value))/1000,AC1013*SUMIF(Lists!$E$2:$E$133,$I1013,Exchange_Value)/1000),1)</f>
        <v>0</v>
      </c>
      <c r="CG1013" s="218">
        <f>ROUND(IF($I1013="Other HFC Blend",(AD1013*$L1013*SUMIF(Lists!$E$2:$E$133,'Quarterly Information'!$K1013,Exchange_Value)+AD1013*$N1013*SUMIF(Lists!$E$2:$E$133,'Quarterly Information'!$M1013,Exchange_Value)+AD1013*$P1013*SUMIF(Lists!$E$2:$E$133,'Quarterly Information'!$O1013,Exchange_Value)+AD1013*$R1013*SUMIF(Lists!$E$2:$E$133,'Quarterly Information'!$Q1013,Exchange_Value)+AD1013*$T1013*SUMIF(Lists!$E$2:$E$133,'Quarterly Information'!$S1013,Exchange_Value))/1000,AD1013*SUMIF(Lists!$E$2:$E$133,$I1013,Exchange_Value)/1000),1)</f>
        <v>0</v>
      </c>
      <c r="CH1013" s="218">
        <f>ROUND(IF($I1013="Other HFC Blend",(AE1013*$L1013*SUMIF(Lists!$E$2:$E$133,'Quarterly Information'!$K1013,Exchange_Value)+AE1013*$N1013*SUMIF(Lists!$E$2:$E$133,'Quarterly Information'!$M1013,Exchange_Value)+AE1013*$P1013*SUMIF(Lists!$E$2:$E$133,'Quarterly Information'!$O1013,Exchange_Value)+AE1013*$R1013*SUMIF(Lists!$E$2:$E$133,'Quarterly Information'!$Q1013,Exchange_Value)+AE1013*$T1013*SUMIF(Lists!$E$2:$E$133,'Quarterly Information'!$S1013,Exchange_Value))/1000,AE1013*SUMIF(Lists!$E$2:$E$133,$I1013,Exchange_Value)/1000),1)</f>
        <v>0</v>
      </c>
      <c r="CI1013" s="218">
        <f>ROUND(IF($I1013="Other HFC Blend",(AF1013*$L1013*SUMIF(Lists!$E$2:$E$133,'Quarterly Information'!$K1013,Exchange_Value)+AF1013*$N1013*SUMIF(Lists!$E$2:$E$133,'Quarterly Information'!$M1013,Exchange_Value)+AF1013*$P1013*SUMIF(Lists!$E$2:$E$133,'Quarterly Information'!$O1013,Exchange_Value)+AF1013*$R1013*SUMIF(Lists!$E$2:$E$133,'Quarterly Information'!$Q1013,Exchange_Value)+AF1013*$T1013*SUMIF(Lists!$E$2:$E$133,'Quarterly Information'!$S1013,Exchange_Value))/1000,AF1013*SUMIF(Lists!$E$2:$E$133,$I1013,Exchange_Value)/1000),1)</f>
        <v>0</v>
      </c>
    </row>
    <row r="1014" spans="1:87" ht="14" x14ac:dyDescent="0.25">
      <c r="A1014" s="39">
        <v>972</v>
      </c>
      <c r="B1014" s="90" t="str">
        <f t="shared" si="686"/>
        <v/>
      </c>
      <c r="C1014" s="159"/>
      <c r="D1014" s="91"/>
      <c r="E1014" s="174"/>
      <c r="F1014" s="92"/>
      <c r="G1014" s="93"/>
      <c r="H1014" s="94"/>
      <c r="I1014" s="92"/>
      <c r="J1014" s="200"/>
      <c r="K1014" s="210"/>
      <c r="L1014" s="95"/>
      <c r="M1014" s="92"/>
      <c r="N1014" s="95"/>
      <c r="O1014" s="92"/>
      <c r="P1014" s="95"/>
      <c r="Q1014" s="128"/>
      <c r="R1014" s="95"/>
      <c r="S1014" s="128"/>
      <c r="T1014" s="211"/>
      <c r="U1014" s="203"/>
      <c r="V1014" s="92"/>
      <c r="W1014" s="96"/>
      <c r="X1014" s="92"/>
      <c r="Y1014" s="220"/>
      <c r="Z1014" s="226"/>
      <c r="AA1014" s="165"/>
      <c r="AB1014" s="165"/>
      <c r="AC1014" s="165"/>
      <c r="AD1014" s="165"/>
      <c r="AE1014" s="165"/>
      <c r="AF1014" s="168"/>
      <c r="AG1014"/>
      <c r="AH1014" s="107">
        <f t="shared" si="645"/>
        <v>0</v>
      </c>
      <c r="AI1014" s="107">
        <f t="shared" si="646"/>
        <v>0</v>
      </c>
      <c r="AJ1014" s="107">
        <f t="shared" si="647"/>
        <v>0</v>
      </c>
      <c r="AK1014" s="107">
        <f t="shared" si="648"/>
        <v>0</v>
      </c>
      <c r="AL1014" s="107">
        <f t="shared" si="649"/>
        <v>0</v>
      </c>
      <c r="AM1014" s="107">
        <f t="shared" si="687"/>
        <v>0</v>
      </c>
      <c r="AO1014" s="161" t="e">
        <f t="shared" si="650"/>
        <v>#DIV/0!</v>
      </c>
      <c r="AP1014" s="161" t="e">
        <f t="shared" si="651"/>
        <v>#DIV/0!</v>
      </c>
      <c r="AQ1014" s="161" t="e">
        <f t="shared" si="652"/>
        <v>#DIV/0!</v>
      </c>
      <c r="AR1014" s="161" t="e">
        <f t="shared" si="653"/>
        <v>#DIV/0!</v>
      </c>
      <c r="AS1014" s="161" t="e">
        <f t="shared" si="654"/>
        <v>#DIV/0!</v>
      </c>
      <c r="AT1014" s="107">
        <f t="shared" si="655"/>
        <v>0</v>
      </c>
      <c r="AU1014" s="161" t="e">
        <f t="shared" si="656"/>
        <v>#DIV/0!</v>
      </c>
      <c r="AV1014" s="161" t="e">
        <f t="shared" si="657"/>
        <v>#DIV/0!</v>
      </c>
      <c r="AW1014" s="161" t="e">
        <f t="shared" si="658"/>
        <v>#DIV/0!</v>
      </c>
      <c r="AX1014" s="161" t="e">
        <f t="shared" si="659"/>
        <v>#DIV/0!</v>
      </c>
      <c r="AY1014" s="161" t="e">
        <f t="shared" si="660"/>
        <v>#DIV/0!</v>
      </c>
      <c r="AZ1014" s="107">
        <f t="shared" si="661"/>
        <v>0</v>
      </c>
      <c r="BA1014" s="161" t="e">
        <f t="shared" si="662"/>
        <v>#DIV/0!</v>
      </c>
      <c r="BB1014" s="161" t="e">
        <f t="shared" si="663"/>
        <v>#DIV/0!</v>
      </c>
      <c r="BC1014" s="161" t="e">
        <f t="shared" si="664"/>
        <v>#DIV/0!</v>
      </c>
      <c r="BD1014" s="161" t="e">
        <f t="shared" si="665"/>
        <v>#DIV/0!</v>
      </c>
      <c r="BE1014" s="161" t="e">
        <f t="shared" si="666"/>
        <v>#DIV/0!</v>
      </c>
      <c r="BF1014" s="107">
        <f t="shared" si="667"/>
        <v>0</v>
      </c>
      <c r="BG1014" s="161" t="e">
        <f t="shared" si="668"/>
        <v>#DIV/0!</v>
      </c>
      <c r="BH1014" s="161" t="e">
        <f t="shared" si="669"/>
        <v>#DIV/0!</v>
      </c>
      <c r="BI1014" s="161" t="e">
        <f t="shared" si="670"/>
        <v>#DIV/0!</v>
      </c>
      <c r="BJ1014" s="161" t="e">
        <f t="shared" si="671"/>
        <v>#DIV/0!</v>
      </c>
      <c r="BK1014" s="161" t="e">
        <f t="shared" si="672"/>
        <v>#DIV/0!</v>
      </c>
      <c r="BL1014" s="107">
        <f t="shared" si="673"/>
        <v>0</v>
      </c>
      <c r="BM1014" s="161" t="e">
        <f t="shared" si="674"/>
        <v>#DIV/0!</v>
      </c>
      <c r="BN1014" s="161" t="e">
        <f t="shared" si="675"/>
        <v>#DIV/0!</v>
      </c>
      <c r="BO1014" s="161" t="e">
        <f t="shared" si="676"/>
        <v>#DIV/0!</v>
      </c>
      <c r="BP1014" s="161" t="e">
        <f t="shared" si="677"/>
        <v>#DIV/0!</v>
      </c>
      <c r="BQ1014" s="161" t="e">
        <f t="shared" si="678"/>
        <v>#DIV/0!</v>
      </c>
      <c r="BR1014" s="107">
        <f t="shared" si="679"/>
        <v>0</v>
      </c>
      <c r="BS1014" s="161" t="e">
        <f t="shared" si="680"/>
        <v>#DIV/0!</v>
      </c>
      <c r="BT1014" s="161" t="e">
        <f t="shared" si="681"/>
        <v>#DIV/0!</v>
      </c>
      <c r="BU1014" s="161" t="e">
        <f t="shared" si="682"/>
        <v>#DIV/0!</v>
      </c>
      <c r="BV1014" s="161" t="e">
        <f t="shared" si="683"/>
        <v>#DIV/0!</v>
      </c>
      <c r="BW1014" s="161" t="e">
        <f t="shared" si="684"/>
        <v>#DIV/0!</v>
      </c>
      <c r="BX1014" s="107">
        <f t="shared" si="685"/>
        <v>0</v>
      </c>
      <c r="BZ1014" s="40" t="e">
        <f>VLOOKUP(I1014,Lists!$D$2:$D$19,1,FALSE)</f>
        <v>#N/A</v>
      </c>
      <c r="CA1014" s="40" t="e">
        <f>VLOOKUP($I1014,Blends!$B$2:$B$115,1,FALSE)</f>
        <v>#N/A</v>
      </c>
      <c r="CC1014" s="218">
        <f>ROUND(IF($I1014="Other HFC Blend",(Z1014*$L1014*SUMIF(Lists!$E$2:$E$133,'Quarterly Information'!$K1014,Exchange_Value)+Z1014*$N1014*SUMIF(Lists!$E$2:$E$133,'Quarterly Information'!$M1014,Exchange_Value)+Z1014*$P1014*SUMIF(Lists!$E$2:$E$133,'Quarterly Information'!$O1014,Exchange_Value)+Z1014*$R1014*SUMIF(Lists!$E$2:$E$133,'Quarterly Information'!$Q1014,Exchange_Value)+Z1014*$T1014*SUMIF(Lists!$E$2:$E$133,'Quarterly Information'!$S1014,Exchange_Value))/1000,Z1014*SUMIF(Lists!$E$2:$E$133,$I1014,Exchange_Value)/1000),1)</f>
        <v>0</v>
      </c>
      <c r="CD1014" s="218">
        <f>ROUND(IF($I1014="Other HFC Blend",(AA1014*$L1014*SUMIF(Lists!$E$2:$E$133,'Quarterly Information'!$K1014,Exchange_Value)+AA1014*$N1014*SUMIF(Lists!$E$2:$E$133,'Quarterly Information'!$M1014,Exchange_Value)+AA1014*$P1014*SUMIF(Lists!$E$2:$E$133,'Quarterly Information'!$O1014,Exchange_Value)+AA1014*$R1014*SUMIF(Lists!$E$2:$E$133,'Quarterly Information'!$Q1014,Exchange_Value)+AA1014*$T1014*SUMIF(Lists!$E$2:$E$133,'Quarterly Information'!$S1014,Exchange_Value))/1000,AA1014*SUMIF(Lists!$E$2:$E$133,$I1014,Exchange_Value)/1000),1)</f>
        <v>0</v>
      </c>
      <c r="CE1014" s="218">
        <f>ROUND(IF($I1014="Other HFC Blend",(AB1014*$L1014*SUMIF(Lists!$E$2:$E$133,'Quarterly Information'!$K1014,Exchange_Value)+AB1014*$N1014*SUMIF(Lists!$E$2:$E$133,'Quarterly Information'!$M1014,Exchange_Value)+AB1014*$P1014*SUMIF(Lists!$E$2:$E$133,'Quarterly Information'!$O1014,Exchange_Value)+AB1014*$R1014*SUMIF(Lists!$E$2:$E$133,'Quarterly Information'!$Q1014,Exchange_Value)+AB1014*$T1014*SUMIF(Lists!$E$2:$E$133,'Quarterly Information'!$S1014,Exchange_Value))/1000,AB1014*SUMIF(Lists!$E$2:$E$133,$I1014,Exchange_Value)/1000),1)</f>
        <v>0</v>
      </c>
      <c r="CF1014" s="218">
        <f>ROUND(IF($I1014="Other HFC Blend",(AC1014*$L1014*SUMIF(Lists!$E$2:$E$133,'Quarterly Information'!$K1014,Exchange_Value)+AC1014*$N1014*SUMIF(Lists!$E$2:$E$133,'Quarterly Information'!$M1014,Exchange_Value)+AC1014*$P1014*SUMIF(Lists!$E$2:$E$133,'Quarterly Information'!$O1014,Exchange_Value)+AC1014*$R1014*SUMIF(Lists!$E$2:$E$133,'Quarterly Information'!$Q1014,Exchange_Value)+AC1014*$T1014*SUMIF(Lists!$E$2:$E$133,'Quarterly Information'!$S1014,Exchange_Value))/1000,AC1014*SUMIF(Lists!$E$2:$E$133,$I1014,Exchange_Value)/1000),1)</f>
        <v>0</v>
      </c>
      <c r="CG1014" s="218">
        <f>ROUND(IF($I1014="Other HFC Blend",(AD1014*$L1014*SUMIF(Lists!$E$2:$E$133,'Quarterly Information'!$K1014,Exchange_Value)+AD1014*$N1014*SUMIF(Lists!$E$2:$E$133,'Quarterly Information'!$M1014,Exchange_Value)+AD1014*$P1014*SUMIF(Lists!$E$2:$E$133,'Quarterly Information'!$O1014,Exchange_Value)+AD1014*$R1014*SUMIF(Lists!$E$2:$E$133,'Quarterly Information'!$Q1014,Exchange_Value)+AD1014*$T1014*SUMIF(Lists!$E$2:$E$133,'Quarterly Information'!$S1014,Exchange_Value))/1000,AD1014*SUMIF(Lists!$E$2:$E$133,$I1014,Exchange_Value)/1000),1)</f>
        <v>0</v>
      </c>
      <c r="CH1014" s="218">
        <f>ROUND(IF($I1014="Other HFC Blend",(AE1014*$L1014*SUMIF(Lists!$E$2:$E$133,'Quarterly Information'!$K1014,Exchange_Value)+AE1014*$N1014*SUMIF(Lists!$E$2:$E$133,'Quarterly Information'!$M1014,Exchange_Value)+AE1014*$P1014*SUMIF(Lists!$E$2:$E$133,'Quarterly Information'!$O1014,Exchange_Value)+AE1014*$R1014*SUMIF(Lists!$E$2:$E$133,'Quarterly Information'!$Q1014,Exchange_Value)+AE1014*$T1014*SUMIF(Lists!$E$2:$E$133,'Quarterly Information'!$S1014,Exchange_Value))/1000,AE1014*SUMIF(Lists!$E$2:$E$133,$I1014,Exchange_Value)/1000),1)</f>
        <v>0</v>
      </c>
      <c r="CI1014" s="218">
        <f>ROUND(IF($I1014="Other HFC Blend",(AF1014*$L1014*SUMIF(Lists!$E$2:$E$133,'Quarterly Information'!$K1014,Exchange_Value)+AF1014*$N1014*SUMIF(Lists!$E$2:$E$133,'Quarterly Information'!$M1014,Exchange_Value)+AF1014*$P1014*SUMIF(Lists!$E$2:$E$133,'Quarterly Information'!$O1014,Exchange_Value)+AF1014*$R1014*SUMIF(Lists!$E$2:$E$133,'Quarterly Information'!$Q1014,Exchange_Value)+AF1014*$T1014*SUMIF(Lists!$E$2:$E$133,'Quarterly Information'!$S1014,Exchange_Value))/1000,AF1014*SUMIF(Lists!$E$2:$E$133,$I1014,Exchange_Value)/1000),1)</f>
        <v>0</v>
      </c>
    </row>
    <row r="1015" spans="1:87" ht="14" x14ac:dyDescent="0.25">
      <c r="A1015" s="39">
        <v>973</v>
      </c>
      <c r="B1015" s="90" t="str">
        <f t="shared" si="686"/>
        <v/>
      </c>
      <c r="C1015" s="159"/>
      <c r="D1015" s="91"/>
      <c r="E1015" s="174"/>
      <c r="F1015" s="92"/>
      <c r="G1015" s="93"/>
      <c r="H1015" s="94"/>
      <c r="I1015" s="92"/>
      <c r="J1015" s="200"/>
      <c r="K1015" s="210"/>
      <c r="L1015" s="95"/>
      <c r="M1015" s="92"/>
      <c r="N1015" s="95"/>
      <c r="O1015" s="92"/>
      <c r="P1015" s="95"/>
      <c r="Q1015" s="128"/>
      <c r="R1015" s="95"/>
      <c r="S1015" s="128"/>
      <c r="T1015" s="211"/>
      <c r="U1015" s="203"/>
      <c r="V1015" s="92"/>
      <c r="W1015" s="96"/>
      <c r="X1015" s="92"/>
      <c r="Y1015" s="220"/>
      <c r="Z1015" s="226"/>
      <c r="AA1015" s="165"/>
      <c r="AB1015" s="165"/>
      <c r="AC1015" s="165"/>
      <c r="AD1015" s="165"/>
      <c r="AE1015" s="165"/>
      <c r="AF1015" s="168"/>
      <c r="AG1015"/>
      <c r="AH1015" s="107">
        <f t="shared" si="645"/>
        <v>0</v>
      </c>
      <c r="AI1015" s="107">
        <f t="shared" si="646"/>
        <v>0</v>
      </c>
      <c r="AJ1015" s="107">
        <f t="shared" si="647"/>
        <v>0</v>
      </c>
      <c r="AK1015" s="107">
        <f t="shared" si="648"/>
        <v>0</v>
      </c>
      <c r="AL1015" s="107">
        <f t="shared" si="649"/>
        <v>0</v>
      </c>
      <c r="AM1015" s="107">
        <f t="shared" si="687"/>
        <v>0</v>
      </c>
      <c r="AO1015" s="161" t="e">
        <f t="shared" si="650"/>
        <v>#DIV/0!</v>
      </c>
      <c r="AP1015" s="161" t="e">
        <f t="shared" si="651"/>
        <v>#DIV/0!</v>
      </c>
      <c r="AQ1015" s="161" t="e">
        <f t="shared" si="652"/>
        <v>#DIV/0!</v>
      </c>
      <c r="AR1015" s="161" t="e">
        <f t="shared" si="653"/>
        <v>#DIV/0!</v>
      </c>
      <c r="AS1015" s="161" t="e">
        <f t="shared" si="654"/>
        <v>#DIV/0!</v>
      </c>
      <c r="AT1015" s="107">
        <f t="shared" si="655"/>
        <v>0</v>
      </c>
      <c r="AU1015" s="161" t="e">
        <f t="shared" si="656"/>
        <v>#DIV/0!</v>
      </c>
      <c r="AV1015" s="161" t="e">
        <f t="shared" si="657"/>
        <v>#DIV/0!</v>
      </c>
      <c r="AW1015" s="161" t="e">
        <f t="shared" si="658"/>
        <v>#DIV/0!</v>
      </c>
      <c r="AX1015" s="161" t="e">
        <f t="shared" si="659"/>
        <v>#DIV/0!</v>
      </c>
      <c r="AY1015" s="161" t="e">
        <f t="shared" si="660"/>
        <v>#DIV/0!</v>
      </c>
      <c r="AZ1015" s="107">
        <f t="shared" si="661"/>
        <v>0</v>
      </c>
      <c r="BA1015" s="161" t="e">
        <f t="shared" si="662"/>
        <v>#DIV/0!</v>
      </c>
      <c r="BB1015" s="161" t="e">
        <f t="shared" si="663"/>
        <v>#DIV/0!</v>
      </c>
      <c r="BC1015" s="161" t="e">
        <f t="shared" si="664"/>
        <v>#DIV/0!</v>
      </c>
      <c r="BD1015" s="161" t="e">
        <f t="shared" si="665"/>
        <v>#DIV/0!</v>
      </c>
      <c r="BE1015" s="161" t="e">
        <f t="shared" si="666"/>
        <v>#DIV/0!</v>
      </c>
      <c r="BF1015" s="107">
        <f t="shared" si="667"/>
        <v>0</v>
      </c>
      <c r="BG1015" s="161" t="e">
        <f t="shared" si="668"/>
        <v>#DIV/0!</v>
      </c>
      <c r="BH1015" s="161" t="e">
        <f t="shared" si="669"/>
        <v>#DIV/0!</v>
      </c>
      <c r="BI1015" s="161" t="e">
        <f t="shared" si="670"/>
        <v>#DIV/0!</v>
      </c>
      <c r="BJ1015" s="161" t="e">
        <f t="shared" si="671"/>
        <v>#DIV/0!</v>
      </c>
      <c r="BK1015" s="161" t="e">
        <f t="shared" si="672"/>
        <v>#DIV/0!</v>
      </c>
      <c r="BL1015" s="107">
        <f t="shared" si="673"/>
        <v>0</v>
      </c>
      <c r="BM1015" s="161" t="e">
        <f t="shared" si="674"/>
        <v>#DIV/0!</v>
      </c>
      <c r="BN1015" s="161" t="e">
        <f t="shared" si="675"/>
        <v>#DIV/0!</v>
      </c>
      <c r="BO1015" s="161" t="e">
        <f t="shared" si="676"/>
        <v>#DIV/0!</v>
      </c>
      <c r="BP1015" s="161" t="e">
        <f t="shared" si="677"/>
        <v>#DIV/0!</v>
      </c>
      <c r="BQ1015" s="161" t="e">
        <f t="shared" si="678"/>
        <v>#DIV/0!</v>
      </c>
      <c r="BR1015" s="107">
        <f t="shared" si="679"/>
        <v>0</v>
      </c>
      <c r="BS1015" s="161" t="e">
        <f t="shared" si="680"/>
        <v>#DIV/0!</v>
      </c>
      <c r="BT1015" s="161" t="e">
        <f t="shared" si="681"/>
        <v>#DIV/0!</v>
      </c>
      <c r="BU1015" s="161" t="e">
        <f t="shared" si="682"/>
        <v>#DIV/0!</v>
      </c>
      <c r="BV1015" s="161" t="e">
        <f t="shared" si="683"/>
        <v>#DIV/0!</v>
      </c>
      <c r="BW1015" s="161" t="e">
        <f t="shared" si="684"/>
        <v>#DIV/0!</v>
      </c>
      <c r="BX1015" s="107">
        <f t="shared" si="685"/>
        <v>0</v>
      </c>
      <c r="BZ1015" s="40" t="e">
        <f>VLOOKUP(I1015,Lists!$D$2:$D$19,1,FALSE)</f>
        <v>#N/A</v>
      </c>
      <c r="CA1015" s="40" t="e">
        <f>VLOOKUP($I1015,Blends!$B$2:$B$115,1,FALSE)</f>
        <v>#N/A</v>
      </c>
      <c r="CC1015" s="218">
        <f>ROUND(IF($I1015="Other HFC Blend",(Z1015*$L1015*SUMIF(Lists!$E$2:$E$133,'Quarterly Information'!$K1015,Exchange_Value)+Z1015*$N1015*SUMIF(Lists!$E$2:$E$133,'Quarterly Information'!$M1015,Exchange_Value)+Z1015*$P1015*SUMIF(Lists!$E$2:$E$133,'Quarterly Information'!$O1015,Exchange_Value)+Z1015*$R1015*SUMIF(Lists!$E$2:$E$133,'Quarterly Information'!$Q1015,Exchange_Value)+Z1015*$T1015*SUMIF(Lists!$E$2:$E$133,'Quarterly Information'!$S1015,Exchange_Value))/1000,Z1015*SUMIF(Lists!$E$2:$E$133,$I1015,Exchange_Value)/1000),1)</f>
        <v>0</v>
      </c>
      <c r="CD1015" s="218">
        <f>ROUND(IF($I1015="Other HFC Blend",(AA1015*$L1015*SUMIF(Lists!$E$2:$E$133,'Quarterly Information'!$K1015,Exchange_Value)+AA1015*$N1015*SUMIF(Lists!$E$2:$E$133,'Quarterly Information'!$M1015,Exchange_Value)+AA1015*$P1015*SUMIF(Lists!$E$2:$E$133,'Quarterly Information'!$O1015,Exchange_Value)+AA1015*$R1015*SUMIF(Lists!$E$2:$E$133,'Quarterly Information'!$Q1015,Exchange_Value)+AA1015*$T1015*SUMIF(Lists!$E$2:$E$133,'Quarterly Information'!$S1015,Exchange_Value))/1000,AA1015*SUMIF(Lists!$E$2:$E$133,$I1015,Exchange_Value)/1000),1)</f>
        <v>0</v>
      </c>
      <c r="CE1015" s="218">
        <f>ROUND(IF($I1015="Other HFC Blend",(AB1015*$L1015*SUMIF(Lists!$E$2:$E$133,'Quarterly Information'!$K1015,Exchange_Value)+AB1015*$N1015*SUMIF(Lists!$E$2:$E$133,'Quarterly Information'!$M1015,Exchange_Value)+AB1015*$P1015*SUMIF(Lists!$E$2:$E$133,'Quarterly Information'!$O1015,Exchange_Value)+AB1015*$R1015*SUMIF(Lists!$E$2:$E$133,'Quarterly Information'!$Q1015,Exchange_Value)+AB1015*$T1015*SUMIF(Lists!$E$2:$E$133,'Quarterly Information'!$S1015,Exchange_Value))/1000,AB1015*SUMIF(Lists!$E$2:$E$133,$I1015,Exchange_Value)/1000),1)</f>
        <v>0</v>
      </c>
      <c r="CF1015" s="218">
        <f>ROUND(IF($I1015="Other HFC Blend",(AC1015*$L1015*SUMIF(Lists!$E$2:$E$133,'Quarterly Information'!$K1015,Exchange_Value)+AC1015*$N1015*SUMIF(Lists!$E$2:$E$133,'Quarterly Information'!$M1015,Exchange_Value)+AC1015*$P1015*SUMIF(Lists!$E$2:$E$133,'Quarterly Information'!$O1015,Exchange_Value)+AC1015*$R1015*SUMIF(Lists!$E$2:$E$133,'Quarterly Information'!$Q1015,Exchange_Value)+AC1015*$T1015*SUMIF(Lists!$E$2:$E$133,'Quarterly Information'!$S1015,Exchange_Value))/1000,AC1015*SUMIF(Lists!$E$2:$E$133,$I1015,Exchange_Value)/1000),1)</f>
        <v>0</v>
      </c>
      <c r="CG1015" s="218">
        <f>ROUND(IF($I1015="Other HFC Blend",(AD1015*$L1015*SUMIF(Lists!$E$2:$E$133,'Quarterly Information'!$K1015,Exchange_Value)+AD1015*$N1015*SUMIF(Lists!$E$2:$E$133,'Quarterly Information'!$M1015,Exchange_Value)+AD1015*$P1015*SUMIF(Lists!$E$2:$E$133,'Quarterly Information'!$O1015,Exchange_Value)+AD1015*$R1015*SUMIF(Lists!$E$2:$E$133,'Quarterly Information'!$Q1015,Exchange_Value)+AD1015*$T1015*SUMIF(Lists!$E$2:$E$133,'Quarterly Information'!$S1015,Exchange_Value))/1000,AD1015*SUMIF(Lists!$E$2:$E$133,$I1015,Exchange_Value)/1000),1)</f>
        <v>0</v>
      </c>
      <c r="CH1015" s="218">
        <f>ROUND(IF($I1015="Other HFC Blend",(AE1015*$L1015*SUMIF(Lists!$E$2:$E$133,'Quarterly Information'!$K1015,Exchange_Value)+AE1015*$N1015*SUMIF(Lists!$E$2:$E$133,'Quarterly Information'!$M1015,Exchange_Value)+AE1015*$P1015*SUMIF(Lists!$E$2:$E$133,'Quarterly Information'!$O1015,Exchange_Value)+AE1015*$R1015*SUMIF(Lists!$E$2:$E$133,'Quarterly Information'!$Q1015,Exchange_Value)+AE1015*$T1015*SUMIF(Lists!$E$2:$E$133,'Quarterly Information'!$S1015,Exchange_Value))/1000,AE1015*SUMIF(Lists!$E$2:$E$133,$I1015,Exchange_Value)/1000),1)</f>
        <v>0</v>
      </c>
      <c r="CI1015" s="218">
        <f>ROUND(IF($I1015="Other HFC Blend",(AF1015*$L1015*SUMIF(Lists!$E$2:$E$133,'Quarterly Information'!$K1015,Exchange_Value)+AF1015*$N1015*SUMIF(Lists!$E$2:$E$133,'Quarterly Information'!$M1015,Exchange_Value)+AF1015*$P1015*SUMIF(Lists!$E$2:$E$133,'Quarterly Information'!$O1015,Exchange_Value)+AF1015*$R1015*SUMIF(Lists!$E$2:$E$133,'Quarterly Information'!$Q1015,Exchange_Value)+AF1015*$T1015*SUMIF(Lists!$E$2:$E$133,'Quarterly Information'!$S1015,Exchange_Value))/1000,AF1015*SUMIF(Lists!$E$2:$E$133,$I1015,Exchange_Value)/1000),1)</f>
        <v>0</v>
      </c>
    </row>
    <row r="1016" spans="1:87" ht="14" x14ac:dyDescent="0.25">
      <c r="A1016" s="39">
        <v>974</v>
      </c>
      <c r="B1016" s="90" t="str">
        <f t="shared" si="686"/>
        <v/>
      </c>
      <c r="C1016" s="159"/>
      <c r="D1016" s="91"/>
      <c r="E1016" s="174"/>
      <c r="F1016" s="92"/>
      <c r="G1016" s="93"/>
      <c r="H1016" s="94"/>
      <c r="I1016" s="92"/>
      <c r="J1016" s="200"/>
      <c r="K1016" s="210"/>
      <c r="L1016" s="95"/>
      <c r="M1016" s="92"/>
      <c r="N1016" s="95"/>
      <c r="O1016" s="92"/>
      <c r="P1016" s="95"/>
      <c r="Q1016" s="128"/>
      <c r="R1016" s="95"/>
      <c r="S1016" s="128"/>
      <c r="T1016" s="211"/>
      <c r="U1016" s="203"/>
      <c r="V1016" s="92"/>
      <c r="W1016" s="96"/>
      <c r="X1016" s="92"/>
      <c r="Y1016" s="220"/>
      <c r="Z1016" s="226"/>
      <c r="AA1016" s="165"/>
      <c r="AB1016" s="165"/>
      <c r="AC1016" s="165"/>
      <c r="AD1016" s="165"/>
      <c r="AE1016" s="165"/>
      <c r="AF1016" s="168"/>
      <c r="AG1016"/>
      <c r="AH1016" s="107">
        <f t="shared" si="645"/>
        <v>0</v>
      </c>
      <c r="AI1016" s="107">
        <f t="shared" si="646"/>
        <v>0</v>
      </c>
      <c r="AJ1016" s="107">
        <f t="shared" si="647"/>
        <v>0</v>
      </c>
      <c r="AK1016" s="107">
        <f t="shared" si="648"/>
        <v>0</v>
      </c>
      <c r="AL1016" s="107">
        <f t="shared" si="649"/>
        <v>0</v>
      </c>
      <c r="AM1016" s="107">
        <f t="shared" si="687"/>
        <v>0</v>
      </c>
      <c r="AO1016" s="161" t="e">
        <f t="shared" si="650"/>
        <v>#DIV/0!</v>
      </c>
      <c r="AP1016" s="161" t="e">
        <f t="shared" si="651"/>
        <v>#DIV/0!</v>
      </c>
      <c r="AQ1016" s="161" t="e">
        <f t="shared" si="652"/>
        <v>#DIV/0!</v>
      </c>
      <c r="AR1016" s="161" t="e">
        <f t="shared" si="653"/>
        <v>#DIV/0!</v>
      </c>
      <c r="AS1016" s="161" t="e">
        <f t="shared" si="654"/>
        <v>#DIV/0!</v>
      </c>
      <c r="AT1016" s="107">
        <f t="shared" si="655"/>
        <v>0</v>
      </c>
      <c r="AU1016" s="161" t="e">
        <f t="shared" si="656"/>
        <v>#DIV/0!</v>
      </c>
      <c r="AV1016" s="161" t="e">
        <f t="shared" si="657"/>
        <v>#DIV/0!</v>
      </c>
      <c r="AW1016" s="161" t="e">
        <f t="shared" si="658"/>
        <v>#DIV/0!</v>
      </c>
      <c r="AX1016" s="161" t="e">
        <f t="shared" si="659"/>
        <v>#DIV/0!</v>
      </c>
      <c r="AY1016" s="161" t="e">
        <f t="shared" si="660"/>
        <v>#DIV/0!</v>
      </c>
      <c r="AZ1016" s="107">
        <f t="shared" si="661"/>
        <v>0</v>
      </c>
      <c r="BA1016" s="161" t="e">
        <f t="shared" si="662"/>
        <v>#DIV/0!</v>
      </c>
      <c r="BB1016" s="161" t="e">
        <f t="shared" si="663"/>
        <v>#DIV/0!</v>
      </c>
      <c r="BC1016" s="161" t="e">
        <f t="shared" si="664"/>
        <v>#DIV/0!</v>
      </c>
      <c r="BD1016" s="161" t="e">
        <f t="shared" si="665"/>
        <v>#DIV/0!</v>
      </c>
      <c r="BE1016" s="161" t="e">
        <f t="shared" si="666"/>
        <v>#DIV/0!</v>
      </c>
      <c r="BF1016" s="107">
        <f t="shared" si="667"/>
        <v>0</v>
      </c>
      <c r="BG1016" s="161" t="e">
        <f t="shared" si="668"/>
        <v>#DIV/0!</v>
      </c>
      <c r="BH1016" s="161" t="e">
        <f t="shared" si="669"/>
        <v>#DIV/0!</v>
      </c>
      <c r="BI1016" s="161" t="e">
        <f t="shared" si="670"/>
        <v>#DIV/0!</v>
      </c>
      <c r="BJ1016" s="161" t="e">
        <f t="shared" si="671"/>
        <v>#DIV/0!</v>
      </c>
      <c r="BK1016" s="161" t="e">
        <f t="shared" si="672"/>
        <v>#DIV/0!</v>
      </c>
      <c r="BL1016" s="107">
        <f t="shared" si="673"/>
        <v>0</v>
      </c>
      <c r="BM1016" s="161" t="e">
        <f t="shared" si="674"/>
        <v>#DIV/0!</v>
      </c>
      <c r="BN1016" s="161" t="e">
        <f t="shared" si="675"/>
        <v>#DIV/0!</v>
      </c>
      <c r="BO1016" s="161" t="e">
        <f t="shared" si="676"/>
        <v>#DIV/0!</v>
      </c>
      <c r="BP1016" s="161" t="e">
        <f t="shared" si="677"/>
        <v>#DIV/0!</v>
      </c>
      <c r="BQ1016" s="161" t="e">
        <f t="shared" si="678"/>
        <v>#DIV/0!</v>
      </c>
      <c r="BR1016" s="107">
        <f t="shared" si="679"/>
        <v>0</v>
      </c>
      <c r="BS1016" s="161" t="e">
        <f t="shared" si="680"/>
        <v>#DIV/0!</v>
      </c>
      <c r="BT1016" s="161" t="e">
        <f t="shared" si="681"/>
        <v>#DIV/0!</v>
      </c>
      <c r="BU1016" s="161" t="e">
        <f t="shared" si="682"/>
        <v>#DIV/0!</v>
      </c>
      <c r="BV1016" s="161" t="e">
        <f t="shared" si="683"/>
        <v>#DIV/0!</v>
      </c>
      <c r="BW1016" s="161" t="e">
        <f t="shared" si="684"/>
        <v>#DIV/0!</v>
      </c>
      <c r="BX1016" s="107">
        <f t="shared" si="685"/>
        <v>0</v>
      </c>
      <c r="BZ1016" s="40" t="e">
        <f>VLOOKUP(I1016,Lists!$D$2:$D$19,1,FALSE)</f>
        <v>#N/A</v>
      </c>
      <c r="CA1016" s="40" t="e">
        <f>VLOOKUP($I1016,Blends!$B$2:$B$115,1,FALSE)</f>
        <v>#N/A</v>
      </c>
      <c r="CC1016" s="218">
        <f>ROUND(IF($I1016="Other HFC Blend",(Z1016*$L1016*SUMIF(Lists!$E$2:$E$133,'Quarterly Information'!$K1016,Exchange_Value)+Z1016*$N1016*SUMIF(Lists!$E$2:$E$133,'Quarterly Information'!$M1016,Exchange_Value)+Z1016*$P1016*SUMIF(Lists!$E$2:$E$133,'Quarterly Information'!$O1016,Exchange_Value)+Z1016*$R1016*SUMIF(Lists!$E$2:$E$133,'Quarterly Information'!$Q1016,Exchange_Value)+Z1016*$T1016*SUMIF(Lists!$E$2:$E$133,'Quarterly Information'!$S1016,Exchange_Value))/1000,Z1016*SUMIF(Lists!$E$2:$E$133,$I1016,Exchange_Value)/1000),1)</f>
        <v>0</v>
      </c>
      <c r="CD1016" s="218">
        <f>ROUND(IF($I1016="Other HFC Blend",(AA1016*$L1016*SUMIF(Lists!$E$2:$E$133,'Quarterly Information'!$K1016,Exchange_Value)+AA1016*$N1016*SUMIF(Lists!$E$2:$E$133,'Quarterly Information'!$M1016,Exchange_Value)+AA1016*$P1016*SUMIF(Lists!$E$2:$E$133,'Quarterly Information'!$O1016,Exchange_Value)+AA1016*$R1016*SUMIF(Lists!$E$2:$E$133,'Quarterly Information'!$Q1016,Exchange_Value)+AA1016*$T1016*SUMIF(Lists!$E$2:$E$133,'Quarterly Information'!$S1016,Exchange_Value))/1000,AA1016*SUMIF(Lists!$E$2:$E$133,$I1016,Exchange_Value)/1000),1)</f>
        <v>0</v>
      </c>
      <c r="CE1016" s="218">
        <f>ROUND(IF($I1016="Other HFC Blend",(AB1016*$L1016*SUMIF(Lists!$E$2:$E$133,'Quarterly Information'!$K1016,Exchange_Value)+AB1016*$N1016*SUMIF(Lists!$E$2:$E$133,'Quarterly Information'!$M1016,Exchange_Value)+AB1016*$P1016*SUMIF(Lists!$E$2:$E$133,'Quarterly Information'!$O1016,Exchange_Value)+AB1016*$R1016*SUMIF(Lists!$E$2:$E$133,'Quarterly Information'!$Q1016,Exchange_Value)+AB1016*$T1016*SUMIF(Lists!$E$2:$E$133,'Quarterly Information'!$S1016,Exchange_Value))/1000,AB1016*SUMIF(Lists!$E$2:$E$133,$I1016,Exchange_Value)/1000),1)</f>
        <v>0</v>
      </c>
      <c r="CF1016" s="218">
        <f>ROUND(IF($I1016="Other HFC Blend",(AC1016*$L1016*SUMIF(Lists!$E$2:$E$133,'Quarterly Information'!$K1016,Exchange_Value)+AC1016*$N1016*SUMIF(Lists!$E$2:$E$133,'Quarterly Information'!$M1016,Exchange_Value)+AC1016*$P1016*SUMIF(Lists!$E$2:$E$133,'Quarterly Information'!$O1016,Exchange_Value)+AC1016*$R1016*SUMIF(Lists!$E$2:$E$133,'Quarterly Information'!$Q1016,Exchange_Value)+AC1016*$T1016*SUMIF(Lists!$E$2:$E$133,'Quarterly Information'!$S1016,Exchange_Value))/1000,AC1016*SUMIF(Lists!$E$2:$E$133,$I1016,Exchange_Value)/1000),1)</f>
        <v>0</v>
      </c>
      <c r="CG1016" s="218">
        <f>ROUND(IF($I1016="Other HFC Blend",(AD1016*$L1016*SUMIF(Lists!$E$2:$E$133,'Quarterly Information'!$K1016,Exchange_Value)+AD1016*$N1016*SUMIF(Lists!$E$2:$E$133,'Quarterly Information'!$M1016,Exchange_Value)+AD1016*$P1016*SUMIF(Lists!$E$2:$E$133,'Quarterly Information'!$O1016,Exchange_Value)+AD1016*$R1016*SUMIF(Lists!$E$2:$E$133,'Quarterly Information'!$Q1016,Exchange_Value)+AD1016*$T1016*SUMIF(Lists!$E$2:$E$133,'Quarterly Information'!$S1016,Exchange_Value))/1000,AD1016*SUMIF(Lists!$E$2:$E$133,$I1016,Exchange_Value)/1000),1)</f>
        <v>0</v>
      </c>
      <c r="CH1016" s="218">
        <f>ROUND(IF($I1016="Other HFC Blend",(AE1016*$L1016*SUMIF(Lists!$E$2:$E$133,'Quarterly Information'!$K1016,Exchange_Value)+AE1016*$N1016*SUMIF(Lists!$E$2:$E$133,'Quarterly Information'!$M1016,Exchange_Value)+AE1016*$P1016*SUMIF(Lists!$E$2:$E$133,'Quarterly Information'!$O1016,Exchange_Value)+AE1016*$R1016*SUMIF(Lists!$E$2:$E$133,'Quarterly Information'!$Q1016,Exchange_Value)+AE1016*$T1016*SUMIF(Lists!$E$2:$E$133,'Quarterly Information'!$S1016,Exchange_Value))/1000,AE1016*SUMIF(Lists!$E$2:$E$133,$I1016,Exchange_Value)/1000),1)</f>
        <v>0</v>
      </c>
      <c r="CI1016" s="218">
        <f>ROUND(IF($I1016="Other HFC Blend",(AF1016*$L1016*SUMIF(Lists!$E$2:$E$133,'Quarterly Information'!$K1016,Exchange_Value)+AF1016*$N1016*SUMIF(Lists!$E$2:$E$133,'Quarterly Information'!$M1016,Exchange_Value)+AF1016*$P1016*SUMIF(Lists!$E$2:$E$133,'Quarterly Information'!$O1016,Exchange_Value)+AF1016*$R1016*SUMIF(Lists!$E$2:$E$133,'Quarterly Information'!$Q1016,Exchange_Value)+AF1016*$T1016*SUMIF(Lists!$E$2:$E$133,'Quarterly Information'!$S1016,Exchange_Value))/1000,AF1016*SUMIF(Lists!$E$2:$E$133,$I1016,Exchange_Value)/1000),1)</f>
        <v>0</v>
      </c>
    </row>
    <row r="1017" spans="1:87" ht="14" x14ac:dyDescent="0.25">
      <c r="A1017" s="39">
        <v>975</v>
      </c>
      <c r="B1017" s="90" t="str">
        <f t="shared" si="686"/>
        <v/>
      </c>
      <c r="C1017" s="159"/>
      <c r="D1017" s="91"/>
      <c r="E1017" s="174"/>
      <c r="F1017" s="92"/>
      <c r="G1017" s="93"/>
      <c r="H1017" s="94"/>
      <c r="I1017" s="92"/>
      <c r="J1017" s="200"/>
      <c r="K1017" s="210"/>
      <c r="L1017" s="95"/>
      <c r="M1017" s="92"/>
      <c r="N1017" s="95"/>
      <c r="O1017" s="92"/>
      <c r="P1017" s="95"/>
      <c r="Q1017" s="128"/>
      <c r="R1017" s="95"/>
      <c r="S1017" s="128"/>
      <c r="T1017" s="211"/>
      <c r="U1017" s="203"/>
      <c r="V1017" s="92"/>
      <c r="W1017" s="96"/>
      <c r="X1017" s="92"/>
      <c r="Y1017" s="220"/>
      <c r="Z1017" s="226"/>
      <c r="AA1017" s="165"/>
      <c r="AB1017" s="165"/>
      <c r="AC1017" s="165"/>
      <c r="AD1017" s="165"/>
      <c r="AE1017" s="165"/>
      <c r="AF1017" s="168"/>
      <c r="AG1017"/>
      <c r="AH1017" s="107">
        <f t="shared" si="645"/>
        <v>0</v>
      </c>
      <c r="AI1017" s="107">
        <f t="shared" si="646"/>
        <v>0</v>
      </c>
      <c r="AJ1017" s="107">
        <f t="shared" si="647"/>
        <v>0</v>
      </c>
      <c r="AK1017" s="107">
        <f t="shared" si="648"/>
        <v>0</v>
      </c>
      <c r="AL1017" s="107">
        <f t="shared" si="649"/>
        <v>0</v>
      </c>
      <c r="AM1017" s="107">
        <f t="shared" si="687"/>
        <v>0</v>
      </c>
      <c r="AO1017" s="161" t="e">
        <f t="shared" si="650"/>
        <v>#DIV/0!</v>
      </c>
      <c r="AP1017" s="161" t="e">
        <f t="shared" si="651"/>
        <v>#DIV/0!</v>
      </c>
      <c r="AQ1017" s="161" t="e">
        <f t="shared" si="652"/>
        <v>#DIV/0!</v>
      </c>
      <c r="AR1017" s="161" t="e">
        <f t="shared" si="653"/>
        <v>#DIV/0!</v>
      </c>
      <c r="AS1017" s="161" t="e">
        <f t="shared" si="654"/>
        <v>#DIV/0!</v>
      </c>
      <c r="AT1017" s="107">
        <f t="shared" si="655"/>
        <v>0</v>
      </c>
      <c r="AU1017" s="161" t="e">
        <f t="shared" si="656"/>
        <v>#DIV/0!</v>
      </c>
      <c r="AV1017" s="161" t="e">
        <f t="shared" si="657"/>
        <v>#DIV/0!</v>
      </c>
      <c r="AW1017" s="161" t="e">
        <f t="shared" si="658"/>
        <v>#DIV/0!</v>
      </c>
      <c r="AX1017" s="161" t="e">
        <f t="shared" si="659"/>
        <v>#DIV/0!</v>
      </c>
      <c r="AY1017" s="161" t="e">
        <f t="shared" si="660"/>
        <v>#DIV/0!</v>
      </c>
      <c r="AZ1017" s="107">
        <f t="shared" si="661"/>
        <v>0</v>
      </c>
      <c r="BA1017" s="161" t="e">
        <f t="shared" si="662"/>
        <v>#DIV/0!</v>
      </c>
      <c r="BB1017" s="161" t="e">
        <f t="shared" si="663"/>
        <v>#DIV/0!</v>
      </c>
      <c r="BC1017" s="161" t="e">
        <f t="shared" si="664"/>
        <v>#DIV/0!</v>
      </c>
      <c r="BD1017" s="161" t="e">
        <f t="shared" si="665"/>
        <v>#DIV/0!</v>
      </c>
      <c r="BE1017" s="161" t="e">
        <f t="shared" si="666"/>
        <v>#DIV/0!</v>
      </c>
      <c r="BF1017" s="107">
        <f t="shared" si="667"/>
        <v>0</v>
      </c>
      <c r="BG1017" s="161" t="e">
        <f t="shared" si="668"/>
        <v>#DIV/0!</v>
      </c>
      <c r="BH1017" s="161" t="e">
        <f t="shared" si="669"/>
        <v>#DIV/0!</v>
      </c>
      <c r="BI1017" s="161" t="e">
        <f t="shared" si="670"/>
        <v>#DIV/0!</v>
      </c>
      <c r="BJ1017" s="161" t="e">
        <f t="shared" si="671"/>
        <v>#DIV/0!</v>
      </c>
      <c r="BK1017" s="161" t="e">
        <f t="shared" si="672"/>
        <v>#DIV/0!</v>
      </c>
      <c r="BL1017" s="107">
        <f t="shared" si="673"/>
        <v>0</v>
      </c>
      <c r="BM1017" s="161" t="e">
        <f t="shared" si="674"/>
        <v>#DIV/0!</v>
      </c>
      <c r="BN1017" s="161" t="e">
        <f t="shared" si="675"/>
        <v>#DIV/0!</v>
      </c>
      <c r="BO1017" s="161" t="e">
        <f t="shared" si="676"/>
        <v>#DIV/0!</v>
      </c>
      <c r="BP1017" s="161" t="e">
        <f t="shared" si="677"/>
        <v>#DIV/0!</v>
      </c>
      <c r="BQ1017" s="161" t="e">
        <f t="shared" si="678"/>
        <v>#DIV/0!</v>
      </c>
      <c r="BR1017" s="107">
        <f t="shared" si="679"/>
        <v>0</v>
      </c>
      <c r="BS1017" s="161" t="e">
        <f t="shared" si="680"/>
        <v>#DIV/0!</v>
      </c>
      <c r="BT1017" s="161" t="e">
        <f t="shared" si="681"/>
        <v>#DIV/0!</v>
      </c>
      <c r="BU1017" s="161" t="e">
        <f t="shared" si="682"/>
        <v>#DIV/0!</v>
      </c>
      <c r="BV1017" s="161" t="e">
        <f t="shared" si="683"/>
        <v>#DIV/0!</v>
      </c>
      <c r="BW1017" s="161" t="e">
        <f t="shared" si="684"/>
        <v>#DIV/0!</v>
      </c>
      <c r="BX1017" s="107">
        <f t="shared" si="685"/>
        <v>0</v>
      </c>
      <c r="BZ1017" s="40" t="e">
        <f>VLOOKUP(I1017,Lists!$D$2:$D$19,1,FALSE)</f>
        <v>#N/A</v>
      </c>
      <c r="CA1017" s="40" t="e">
        <f>VLOOKUP($I1017,Blends!$B$2:$B$115,1,FALSE)</f>
        <v>#N/A</v>
      </c>
      <c r="CC1017" s="218">
        <f>ROUND(IF($I1017="Other HFC Blend",(Z1017*$L1017*SUMIF(Lists!$E$2:$E$133,'Quarterly Information'!$K1017,Exchange_Value)+Z1017*$N1017*SUMIF(Lists!$E$2:$E$133,'Quarterly Information'!$M1017,Exchange_Value)+Z1017*$P1017*SUMIF(Lists!$E$2:$E$133,'Quarterly Information'!$O1017,Exchange_Value)+Z1017*$R1017*SUMIF(Lists!$E$2:$E$133,'Quarterly Information'!$Q1017,Exchange_Value)+Z1017*$T1017*SUMIF(Lists!$E$2:$E$133,'Quarterly Information'!$S1017,Exchange_Value))/1000,Z1017*SUMIF(Lists!$E$2:$E$133,$I1017,Exchange_Value)/1000),1)</f>
        <v>0</v>
      </c>
      <c r="CD1017" s="218">
        <f>ROUND(IF($I1017="Other HFC Blend",(AA1017*$L1017*SUMIF(Lists!$E$2:$E$133,'Quarterly Information'!$K1017,Exchange_Value)+AA1017*$N1017*SUMIF(Lists!$E$2:$E$133,'Quarterly Information'!$M1017,Exchange_Value)+AA1017*$P1017*SUMIF(Lists!$E$2:$E$133,'Quarterly Information'!$O1017,Exchange_Value)+AA1017*$R1017*SUMIF(Lists!$E$2:$E$133,'Quarterly Information'!$Q1017,Exchange_Value)+AA1017*$T1017*SUMIF(Lists!$E$2:$E$133,'Quarterly Information'!$S1017,Exchange_Value))/1000,AA1017*SUMIF(Lists!$E$2:$E$133,$I1017,Exchange_Value)/1000),1)</f>
        <v>0</v>
      </c>
      <c r="CE1017" s="218">
        <f>ROUND(IF($I1017="Other HFC Blend",(AB1017*$L1017*SUMIF(Lists!$E$2:$E$133,'Quarterly Information'!$K1017,Exchange_Value)+AB1017*$N1017*SUMIF(Lists!$E$2:$E$133,'Quarterly Information'!$M1017,Exchange_Value)+AB1017*$P1017*SUMIF(Lists!$E$2:$E$133,'Quarterly Information'!$O1017,Exchange_Value)+AB1017*$R1017*SUMIF(Lists!$E$2:$E$133,'Quarterly Information'!$Q1017,Exchange_Value)+AB1017*$T1017*SUMIF(Lists!$E$2:$E$133,'Quarterly Information'!$S1017,Exchange_Value))/1000,AB1017*SUMIF(Lists!$E$2:$E$133,$I1017,Exchange_Value)/1000),1)</f>
        <v>0</v>
      </c>
      <c r="CF1017" s="218">
        <f>ROUND(IF($I1017="Other HFC Blend",(AC1017*$L1017*SUMIF(Lists!$E$2:$E$133,'Quarterly Information'!$K1017,Exchange_Value)+AC1017*$N1017*SUMIF(Lists!$E$2:$E$133,'Quarterly Information'!$M1017,Exchange_Value)+AC1017*$P1017*SUMIF(Lists!$E$2:$E$133,'Quarterly Information'!$O1017,Exchange_Value)+AC1017*$R1017*SUMIF(Lists!$E$2:$E$133,'Quarterly Information'!$Q1017,Exchange_Value)+AC1017*$T1017*SUMIF(Lists!$E$2:$E$133,'Quarterly Information'!$S1017,Exchange_Value))/1000,AC1017*SUMIF(Lists!$E$2:$E$133,$I1017,Exchange_Value)/1000),1)</f>
        <v>0</v>
      </c>
      <c r="CG1017" s="218">
        <f>ROUND(IF($I1017="Other HFC Blend",(AD1017*$L1017*SUMIF(Lists!$E$2:$E$133,'Quarterly Information'!$K1017,Exchange_Value)+AD1017*$N1017*SUMIF(Lists!$E$2:$E$133,'Quarterly Information'!$M1017,Exchange_Value)+AD1017*$P1017*SUMIF(Lists!$E$2:$E$133,'Quarterly Information'!$O1017,Exchange_Value)+AD1017*$R1017*SUMIF(Lists!$E$2:$E$133,'Quarterly Information'!$Q1017,Exchange_Value)+AD1017*$T1017*SUMIF(Lists!$E$2:$E$133,'Quarterly Information'!$S1017,Exchange_Value))/1000,AD1017*SUMIF(Lists!$E$2:$E$133,$I1017,Exchange_Value)/1000),1)</f>
        <v>0</v>
      </c>
      <c r="CH1017" s="218">
        <f>ROUND(IF($I1017="Other HFC Blend",(AE1017*$L1017*SUMIF(Lists!$E$2:$E$133,'Quarterly Information'!$K1017,Exchange_Value)+AE1017*$N1017*SUMIF(Lists!$E$2:$E$133,'Quarterly Information'!$M1017,Exchange_Value)+AE1017*$P1017*SUMIF(Lists!$E$2:$E$133,'Quarterly Information'!$O1017,Exchange_Value)+AE1017*$R1017*SUMIF(Lists!$E$2:$E$133,'Quarterly Information'!$Q1017,Exchange_Value)+AE1017*$T1017*SUMIF(Lists!$E$2:$E$133,'Quarterly Information'!$S1017,Exchange_Value))/1000,AE1017*SUMIF(Lists!$E$2:$E$133,$I1017,Exchange_Value)/1000),1)</f>
        <v>0</v>
      </c>
      <c r="CI1017" s="218">
        <f>ROUND(IF($I1017="Other HFC Blend",(AF1017*$L1017*SUMIF(Lists!$E$2:$E$133,'Quarterly Information'!$K1017,Exchange_Value)+AF1017*$N1017*SUMIF(Lists!$E$2:$E$133,'Quarterly Information'!$M1017,Exchange_Value)+AF1017*$P1017*SUMIF(Lists!$E$2:$E$133,'Quarterly Information'!$O1017,Exchange_Value)+AF1017*$R1017*SUMIF(Lists!$E$2:$E$133,'Quarterly Information'!$Q1017,Exchange_Value)+AF1017*$T1017*SUMIF(Lists!$E$2:$E$133,'Quarterly Information'!$S1017,Exchange_Value))/1000,AF1017*SUMIF(Lists!$E$2:$E$133,$I1017,Exchange_Value)/1000),1)</f>
        <v>0</v>
      </c>
    </row>
    <row r="1018" spans="1:87" ht="14" x14ac:dyDescent="0.25">
      <c r="A1018" s="39">
        <v>976</v>
      </c>
      <c r="B1018" s="90" t="str">
        <f t="shared" si="686"/>
        <v/>
      </c>
      <c r="C1018" s="159"/>
      <c r="D1018" s="91"/>
      <c r="E1018" s="174"/>
      <c r="F1018" s="92"/>
      <c r="G1018" s="93"/>
      <c r="H1018" s="94"/>
      <c r="I1018" s="92"/>
      <c r="J1018" s="200"/>
      <c r="K1018" s="210"/>
      <c r="L1018" s="95"/>
      <c r="M1018" s="92"/>
      <c r="N1018" s="95"/>
      <c r="O1018" s="92"/>
      <c r="P1018" s="95"/>
      <c r="Q1018" s="128"/>
      <c r="R1018" s="95"/>
      <c r="S1018" s="128"/>
      <c r="T1018" s="211"/>
      <c r="U1018" s="203"/>
      <c r="V1018" s="92"/>
      <c r="W1018" s="96"/>
      <c r="X1018" s="92"/>
      <c r="Y1018" s="220"/>
      <c r="Z1018" s="226"/>
      <c r="AA1018" s="165"/>
      <c r="AB1018" s="165"/>
      <c r="AC1018" s="165"/>
      <c r="AD1018" s="165"/>
      <c r="AE1018" s="165"/>
      <c r="AF1018" s="168"/>
      <c r="AG1018"/>
      <c r="AH1018" s="107">
        <f t="shared" si="645"/>
        <v>0</v>
      </c>
      <c r="AI1018" s="107">
        <f t="shared" si="646"/>
        <v>0</v>
      </c>
      <c r="AJ1018" s="107">
        <f t="shared" si="647"/>
        <v>0</v>
      </c>
      <c r="AK1018" s="107">
        <f t="shared" si="648"/>
        <v>0</v>
      </c>
      <c r="AL1018" s="107">
        <f t="shared" si="649"/>
        <v>0</v>
      </c>
      <c r="AM1018" s="107">
        <f t="shared" si="687"/>
        <v>0</v>
      </c>
      <c r="AO1018" s="161" t="e">
        <f t="shared" si="650"/>
        <v>#DIV/0!</v>
      </c>
      <c r="AP1018" s="161" t="e">
        <f t="shared" si="651"/>
        <v>#DIV/0!</v>
      </c>
      <c r="AQ1018" s="161" t="e">
        <f t="shared" si="652"/>
        <v>#DIV/0!</v>
      </c>
      <c r="AR1018" s="161" t="e">
        <f t="shared" si="653"/>
        <v>#DIV/0!</v>
      </c>
      <c r="AS1018" s="161" t="e">
        <f t="shared" si="654"/>
        <v>#DIV/0!</v>
      </c>
      <c r="AT1018" s="107">
        <f t="shared" si="655"/>
        <v>0</v>
      </c>
      <c r="AU1018" s="161" t="e">
        <f t="shared" si="656"/>
        <v>#DIV/0!</v>
      </c>
      <c r="AV1018" s="161" t="e">
        <f t="shared" si="657"/>
        <v>#DIV/0!</v>
      </c>
      <c r="AW1018" s="161" t="e">
        <f t="shared" si="658"/>
        <v>#DIV/0!</v>
      </c>
      <c r="AX1018" s="161" t="e">
        <f t="shared" si="659"/>
        <v>#DIV/0!</v>
      </c>
      <c r="AY1018" s="161" t="e">
        <f t="shared" si="660"/>
        <v>#DIV/0!</v>
      </c>
      <c r="AZ1018" s="107">
        <f t="shared" si="661"/>
        <v>0</v>
      </c>
      <c r="BA1018" s="161" t="e">
        <f t="shared" si="662"/>
        <v>#DIV/0!</v>
      </c>
      <c r="BB1018" s="161" t="e">
        <f t="shared" si="663"/>
        <v>#DIV/0!</v>
      </c>
      <c r="BC1018" s="161" t="e">
        <f t="shared" si="664"/>
        <v>#DIV/0!</v>
      </c>
      <c r="BD1018" s="161" t="e">
        <f t="shared" si="665"/>
        <v>#DIV/0!</v>
      </c>
      <c r="BE1018" s="161" t="e">
        <f t="shared" si="666"/>
        <v>#DIV/0!</v>
      </c>
      <c r="BF1018" s="107">
        <f t="shared" si="667"/>
        <v>0</v>
      </c>
      <c r="BG1018" s="161" t="e">
        <f t="shared" si="668"/>
        <v>#DIV/0!</v>
      </c>
      <c r="BH1018" s="161" t="e">
        <f t="shared" si="669"/>
        <v>#DIV/0!</v>
      </c>
      <c r="BI1018" s="161" t="e">
        <f t="shared" si="670"/>
        <v>#DIV/0!</v>
      </c>
      <c r="BJ1018" s="161" t="e">
        <f t="shared" si="671"/>
        <v>#DIV/0!</v>
      </c>
      <c r="BK1018" s="161" t="e">
        <f t="shared" si="672"/>
        <v>#DIV/0!</v>
      </c>
      <c r="BL1018" s="107">
        <f t="shared" si="673"/>
        <v>0</v>
      </c>
      <c r="BM1018" s="161" t="e">
        <f t="shared" si="674"/>
        <v>#DIV/0!</v>
      </c>
      <c r="BN1018" s="161" t="e">
        <f t="shared" si="675"/>
        <v>#DIV/0!</v>
      </c>
      <c r="BO1018" s="161" t="e">
        <f t="shared" si="676"/>
        <v>#DIV/0!</v>
      </c>
      <c r="BP1018" s="161" t="e">
        <f t="shared" si="677"/>
        <v>#DIV/0!</v>
      </c>
      <c r="BQ1018" s="161" t="e">
        <f t="shared" si="678"/>
        <v>#DIV/0!</v>
      </c>
      <c r="BR1018" s="107">
        <f t="shared" si="679"/>
        <v>0</v>
      </c>
      <c r="BS1018" s="161" t="e">
        <f t="shared" si="680"/>
        <v>#DIV/0!</v>
      </c>
      <c r="BT1018" s="161" t="e">
        <f t="shared" si="681"/>
        <v>#DIV/0!</v>
      </c>
      <c r="BU1018" s="161" t="e">
        <f t="shared" si="682"/>
        <v>#DIV/0!</v>
      </c>
      <c r="BV1018" s="161" t="e">
        <f t="shared" si="683"/>
        <v>#DIV/0!</v>
      </c>
      <c r="BW1018" s="161" t="e">
        <f t="shared" si="684"/>
        <v>#DIV/0!</v>
      </c>
      <c r="BX1018" s="107">
        <f t="shared" si="685"/>
        <v>0</v>
      </c>
      <c r="BZ1018" s="40" t="e">
        <f>VLOOKUP(I1018,Lists!$D$2:$D$19,1,FALSE)</f>
        <v>#N/A</v>
      </c>
      <c r="CA1018" s="40" t="e">
        <f>VLOOKUP($I1018,Blends!$B$2:$B$115,1,FALSE)</f>
        <v>#N/A</v>
      </c>
      <c r="CC1018" s="218">
        <f>ROUND(IF($I1018="Other HFC Blend",(Z1018*$L1018*SUMIF(Lists!$E$2:$E$133,'Quarterly Information'!$K1018,Exchange_Value)+Z1018*$N1018*SUMIF(Lists!$E$2:$E$133,'Quarterly Information'!$M1018,Exchange_Value)+Z1018*$P1018*SUMIF(Lists!$E$2:$E$133,'Quarterly Information'!$O1018,Exchange_Value)+Z1018*$R1018*SUMIF(Lists!$E$2:$E$133,'Quarterly Information'!$Q1018,Exchange_Value)+Z1018*$T1018*SUMIF(Lists!$E$2:$E$133,'Quarterly Information'!$S1018,Exchange_Value))/1000,Z1018*SUMIF(Lists!$E$2:$E$133,$I1018,Exchange_Value)/1000),1)</f>
        <v>0</v>
      </c>
      <c r="CD1018" s="218">
        <f>ROUND(IF($I1018="Other HFC Blend",(AA1018*$L1018*SUMIF(Lists!$E$2:$E$133,'Quarterly Information'!$K1018,Exchange_Value)+AA1018*$N1018*SUMIF(Lists!$E$2:$E$133,'Quarterly Information'!$M1018,Exchange_Value)+AA1018*$P1018*SUMIF(Lists!$E$2:$E$133,'Quarterly Information'!$O1018,Exchange_Value)+AA1018*$R1018*SUMIF(Lists!$E$2:$E$133,'Quarterly Information'!$Q1018,Exchange_Value)+AA1018*$T1018*SUMIF(Lists!$E$2:$E$133,'Quarterly Information'!$S1018,Exchange_Value))/1000,AA1018*SUMIF(Lists!$E$2:$E$133,$I1018,Exchange_Value)/1000),1)</f>
        <v>0</v>
      </c>
      <c r="CE1018" s="218">
        <f>ROUND(IF($I1018="Other HFC Blend",(AB1018*$L1018*SUMIF(Lists!$E$2:$E$133,'Quarterly Information'!$K1018,Exchange_Value)+AB1018*$N1018*SUMIF(Lists!$E$2:$E$133,'Quarterly Information'!$M1018,Exchange_Value)+AB1018*$P1018*SUMIF(Lists!$E$2:$E$133,'Quarterly Information'!$O1018,Exchange_Value)+AB1018*$R1018*SUMIF(Lists!$E$2:$E$133,'Quarterly Information'!$Q1018,Exchange_Value)+AB1018*$T1018*SUMIF(Lists!$E$2:$E$133,'Quarterly Information'!$S1018,Exchange_Value))/1000,AB1018*SUMIF(Lists!$E$2:$E$133,$I1018,Exchange_Value)/1000),1)</f>
        <v>0</v>
      </c>
      <c r="CF1018" s="218">
        <f>ROUND(IF($I1018="Other HFC Blend",(AC1018*$L1018*SUMIF(Lists!$E$2:$E$133,'Quarterly Information'!$K1018,Exchange_Value)+AC1018*$N1018*SUMIF(Lists!$E$2:$E$133,'Quarterly Information'!$M1018,Exchange_Value)+AC1018*$P1018*SUMIF(Lists!$E$2:$E$133,'Quarterly Information'!$O1018,Exchange_Value)+AC1018*$R1018*SUMIF(Lists!$E$2:$E$133,'Quarterly Information'!$Q1018,Exchange_Value)+AC1018*$T1018*SUMIF(Lists!$E$2:$E$133,'Quarterly Information'!$S1018,Exchange_Value))/1000,AC1018*SUMIF(Lists!$E$2:$E$133,$I1018,Exchange_Value)/1000),1)</f>
        <v>0</v>
      </c>
      <c r="CG1018" s="218">
        <f>ROUND(IF($I1018="Other HFC Blend",(AD1018*$L1018*SUMIF(Lists!$E$2:$E$133,'Quarterly Information'!$K1018,Exchange_Value)+AD1018*$N1018*SUMIF(Lists!$E$2:$E$133,'Quarterly Information'!$M1018,Exchange_Value)+AD1018*$P1018*SUMIF(Lists!$E$2:$E$133,'Quarterly Information'!$O1018,Exchange_Value)+AD1018*$R1018*SUMIF(Lists!$E$2:$E$133,'Quarterly Information'!$Q1018,Exchange_Value)+AD1018*$T1018*SUMIF(Lists!$E$2:$E$133,'Quarterly Information'!$S1018,Exchange_Value))/1000,AD1018*SUMIF(Lists!$E$2:$E$133,$I1018,Exchange_Value)/1000),1)</f>
        <v>0</v>
      </c>
      <c r="CH1018" s="218">
        <f>ROUND(IF($I1018="Other HFC Blend",(AE1018*$L1018*SUMIF(Lists!$E$2:$E$133,'Quarterly Information'!$K1018,Exchange_Value)+AE1018*$N1018*SUMIF(Lists!$E$2:$E$133,'Quarterly Information'!$M1018,Exchange_Value)+AE1018*$P1018*SUMIF(Lists!$E$2:$E$133,'Quarterly Information'!$O1018,Exchange_Value)+AE1018*$R1018*SUMIF(Lists!$E$2:$E$133,'Quarterly Information'!$Q1018,Exchange_Value)+AE1018*$T1018*SUMIF(Lists!$E$2:$E$133,'Quarterly Information'!$S1018,Exchange_Value))/1000,AE1018*SUMIF(Lists!$E$2:$E$133,$I1018,Exchange_Value)/1000),1)</f>
        <v>0</v>
      </c>
      <c r="CI1018" s="218">
        <f>ROUND(IF($I1018="Other HFC Blend",(AF1018*$L1018*SUMIF(Lists!$E$2:$E$133,'Quarterly Information'!$K1018,Exchange_Value)+AF1018*$N1018*SUMIF(Lists!$E$2:$E$133,'Quarterly Information'!$M1018,Exchange_Value)+AF1018*$P1018*SUMIF(Lists!$E$2:$E$133,'Quarterly Information'!$O1018,Exchange_Value)+AF1018*$R1018*SUMIF(Lists!$E$2:$E$133,'Quarterly Information'!$Q1018,Exchange_Value)+AF1018*$T1018*SUMIF(Lists!$E$2:$E$133,'Quarterly Information'!$S1018,Exchange_Value))/1000,AF1018*SUMIF(Lists!$E$2:$E$133,$I1018,Exchange_Value)/1000),1)</f>
        <v>0</v>
      </c>
    </row>
    <row r="1019" spans="1:87" ht="14" x14ac:dyDescent="0.25">
      <c r="A1019" s="39">
        <v>977</v>
      </c>
      <c r="B1019" s="90" t="str">
        <f t="shared" si="686"/>
        <v/>
      </c>
      <c r="C1019" s="159"/>
      <c r="D1019" s="91"/>
      <c r="E1019" s="174"/>
      <c r="F1019" s="92"/>
      <c r="G1019" s="93"/>
      <c r="H1019" s="94"/>
      <c r="I1019" s="92"/>
      <c r="J1019" s="200"/>
      <c r="K1019" s="210"/>
      <c r="L1019" s="95"/>
      <c r="M1019" s="92"/>
      <c r="N1019" s="95"/>
      <c r="O1019" s="92"/>
      <c r="P1019" s="95"/>
      <c r="Q1019" s="128"/>
      <c r="R1019" s="95"/>
      <c r="S1019" s="128"/>
      <c r="T1019" s="211"/>
      <c r="U1019" s="203"/>
      <c r="V1019" s="92"/>
      <c r="W1019" s="96"/>
      <c r="X1019" s="92"/>
      <c r="Y1019" s="220"/>
      <c r="Z1019" s="226"/>
      <c r="AA1019" s="165"/>
      <c r="AB1019" s="165"/>
      <c r="AC1019" s="165"/>
      <c r="AD1019" s="165"/>
      <c r="AE1019" s="165"/>
      <c r="AF1019" s="168"/>
      <c r="AG1019"/>
      <c r="AH1019" s="107">
        <f t="shared" ref="AH1019:AH1042" si="688">L1019*J1019</f>
        <v>0</v>
      </c>
      <c r="AI1019" s="107">
        <f t="shared" ref="AI1019:AI1042" si="689">N1019*J1019</f>
        <v>0</v>
      </c>
      <c r="AJ1019" s="107">
        <f t="shared" ref="AJ1019:AJ1042" si="690">P1019*J1019</f>
        <v>0</v>
      </c>
      <c r="AK1019" s="107">
        <f t="shared" ref="AK1019:AK1042" si="691">R1019*J1019</f>
        <v>0</v>
      </c>
      <c r="AL1019" s="107">
        <f t="shared" ref="AL1019:AL1042" si="692">T1019*J1019</f>
        <v>0</v>
      </c>
      <c r="AM1019" s="107">
        <f t="shared" si="687"/>
        <v>0</v>
      </c>
      <c r="AO1019" s="161" t="e">
        <f t="shared" ref="AO1019:AO1042" si="693">(J1019*L1019)*(Z1019/J1019)</f>
        <v>#DIV/0!</v>
      </c>
      <c r="AP1019" s="161" t="e">
        <f t="shared" ref="AP1019:AP1042" si="694">(J1019*N1019)*(Z1019/J1019)</f>
        <v>#DIV/0!</v>
      </c>
      <c r="AQ1019" s="161" t="e">
        <f t="shared" ref="AQ1019:AQ1042" si="695">(J1019*P1019)*(Z1019/J1019)</f>
        <v>#DIV/0!</v>
      </c>
      <c r="AR1019" s="161" t="e">
        <f t="shared" ref="AR1019:AR1042" si="696">(J1019*R1019)*(Z1019/J1019)</f>
        <v>#DIV/0!</v>
      </c>
      <c r="AS1019" s="161" t="e">
        <f t="shared" ref="AS1019:AS1042" si="697">(J1019*T1019)*(Z1019/J1019)</f>
        <v>#DIV/0!</v>
      </c>
      <c r="AT1019" s="107">
        <f t="shared" ref="AT1019:AT1042" si="698">IF(F1019="No",Z1019,0)</f>
        <v>0</v>
      </c>
      <c r="AU1019" s="161" t="e">
        <f t="shared" ref="AU1019:AU1042" si="699">(J1019*L1019)*(AA1019/J1019)</f>
        <v>#DIV/0!</v>
      </c>
      <c r="AV1019" s="161" t="e">
        <f t="shared" ref="AV1019:AV1042" si="700">(J1019*N1019)*(AA1019/J1019)</f>
        <v>#DIV/0!</v>
      </c>
      <c r="AW1019" s="161" t="e">
        <f t="shared" ref="AW1019:AW1042" si="701">(J1019*P1019)*(AA1019/J1019)</f>
        <v>#DIV/0!</v>
      </c>
      <c r="AX1019" s="161" t="e">
        <f t="shared" ref="AX1019:AX1042" si="702">(J1019*R1019)*(AA1019/J1019)</f>
        <v>#DIV/0!</v>
      </c>
      <c r="AY1019" s="161" t="e">
        <f t="shared" ref="AY1019:AY1042" si="703">(J1019*T1019)*(AA1019/J1019)</f>
        <v>#DIV/0!</v>
      </c>
      <c r="AZ1019" s="107">
        <f t="shared" ref="AZ1019:AZ1042" si="704">IF(F1019="No",AA1019,0)</f>
        <v>0</v>
      </c>
      <c r="BA1019" s="161" t="e">
        <f t="shared" ref="BA1019:BA1042" si="705">(J1019*L1019)*(AB1019/J1019)</f>
        <v>#DIV/0!</v>
      </c>
      <c r="BB1019" s="161" t="e">
        <f t="shared" ref="BB1019:BB1042" si="706">(J1019*N1019)*(AB1019/J1019)</f>
        <v>#DIV/0!</v>
      </c>
      <c r="BC1019" s="161" t="e">
        <f t="shared" ref="BC1019:BC1042" si="707">(J1019*P1019)*(AB1019/J1019)</f>
        <v>#DIV/0!</v>
      </c>
      <c r="BD1019" s="161" t="e">
        <f t="shared" ref="BD1019:BD1042" si="708">(J1019*R1019)*(AB1019/J1019)</f>
        <v>#DIV/0!</v>
      </c>
      <c r="BE1019" s="161" t="e">
        <f t="shared" ref="BE1019:BE1042" si="709">(J1019*T1019)*(AB1019/J1019)</f>
        <v>#DIV/0!</v>
      </c>
      <c r="BF1019" s="107">
        <f t="shared" ref="BF1019:BF1042" si="710">IF(F1019="No",AB1019,0)</f>
        <v>0</v>
      </c>
      <c r="BG1019" s="161" t="e">
        <f t="shared" ref="BG1019:BG1042" si="711">(J1019*L1019)*(AC1019/J1019)</f>
        <v>#DIV/0!</v>
      </c>
      <c r="BH1019" s="161" t="e">
        <f t="shared" ref="BH1019:BH1042" si="712">(J1019*N1019)*(AC1019/J1019)</f>
        <v>#DIV/0!</v>
      </c>
      <c r="BI1019" s="161" t="e">
        <f t="shared" ref="BI1019:BI1042" si="713">(J1019*P1019)*(AC1019/J1019)</f>
        <v>#DIV/0!</v>
      </c>
      <c r="BJ1019" s="161" t="e">
        <f t="shared" ref="BJ1019:BJ1042" si="714">(J1019*R1019)*(AC1019/J1019)</f>
        <v>#DIV/0!</v>
      </c>
      <c r="BK1019" s="161" t="e">
        <f t="shared" ref="BK1019:BK1042" si="715">(J1019*T1019)*(AC1019/J1019)</f>
        <v>#DIV/0!</v>
      </c>
      <c r="BL1019" s="107">
        <f t="shared" ref="BL1019:BL1042" si="716">IF(F1019="No",AC1019,0)</f>
        <v>0</v>
      </c>
      <c r="BM1019" s="161" t="e">
        <f t="shared" ref="BM1019:BM1042" si="717">(J1019*L1019)*(AD1019/J1019)</f>
        <v>#DIV/0!</v>
      </c>
      <c r="BN1019" s="161" t="e">
        <f t="shared" ref="BN1019:BN1042" si="718">(J1019*N1019)*(AD1019/J1019)</f>
        <v>#DIV/0!</v>
      </c>
      <c r="BO1019" s="161" t="e">
        <f t="shared" ref="BO1019:BO1042" si="719">(J1019*P1019)*(AD1019/J1019)</f>
        <v>#DIV/0!</v>
      </c>
      <c r="BP1019" s="161" t="e">
        <f t="shared" ref="BP1019:BP1042" si="720">(J1019*R1019)*(AD1019/J1019)</f>
        <v>#DIV/0!</v>
      </c>
      <c r="BQ1019" s="161" t="e">
        <f t="shared" ref="BQ1019:BQ1042" si="721">(J1019*T1019)*(AD1019/J1019)</f>
        <v>#DIV/0!</v>
      </c>
      <c r="BR1019" s="107">
        <f t="shared" ref="BR1019:BR1042" si="722">IF(F1019="No",AD1019,0)</f>
        <v>0</v>
      </c>
      <c r="BS1019" s="161" t="e">
        <f t="shared" ref="BS1019:BS1042" si="723">(J1019*L1019)*(AE1019/J1019)</f>
        <v>#DIV/0!</v>
      </c>
      <c r="BT1019" s="161" t="e">
        <f t="shared" ref="BT1019:BT1042" si="724">(J1019*N1019)*(AE1019/J1019)</f>
        <v>#DIV/0!</v>
      </c>
      <c r="BU1019" s="161" t="e">
        <f t="shared" ref="BU1019:BU1042" si="725">(J1019*P1019)*(AE1019/J1019)</f>
        <v>#DIV/0!</v>
      </c>
      <c r="BV1019" s="161" t="e">
        <f t="shared" ref="BV1019:BV1042" si="726">(J1019*R1019)*(AE1019/J1019)</f>
        <v>#DIV/0!</v>
      </c>
      <c r="BW1019" s="161" t="e">
        <f t="shared" ref="BW1019:BW1042" si="727">(J1019*T1019)*(AE1019/J1019)</f>
        <v>#DIV/0!</v>
      </c>
      <c r="BX1019" s="107">
        <f t="shared" ref="BX1019:BX1042" si="728">IF(F1019="No",AE1019,0)</f>
        <v>0</v>
      </c>
      <c r="BZ1019" s="40" t="e">
        <f>VLOOKUP(I1019,Lists!$D$2:$D$19,1,FALSE)</f>
        <v>#N/A</v>
      </c>
      <c r="CA1019" s="40" t="e">
        <f>VLOOKUP($I1019,Blends!$B$2:$B$115,1,FALSE)</f>
        <v>#N/A</v>
      </c>
      <c r="CC1019" s="218">
        <f>ROUND(IF($I1019="Other HFC Blend",(Z1019*$L1019*SUMIF(Lists!$E$2:$E$133,'Quarterly Information'!$K1019,Exchange_Value)+Z1019*$N1019*SUMIF(Lists!$E$2:$E$133,'Quarterly Information'!$M1019,Exchange_Value)+Z1019*$P1019*SUMIF(Lists!$E$2:$E$133,'Quarterly Information'!$O1019,Exchange_Value)+Z1019*$R1019*SUMIF(Lists!$E$2:$E$133,'Quarterly Information'!$Q1019,Exchange_Value)+Z1019*$T1019*SUMIF(Lists!$E$2:$E$133,'Quarterly Information'!$S1019,Exchange_Value))/1000,Z1019*SUMIF(Lists!$E$2:$E$133,$I1019,Exchange_Value)/1000),1)</f>
        <v>0</v>
      </c>
      <c r="CD1019" s="218">
        <f>ROUND(IF($I1019="Other HFC Blend",(AA1019*$L1019*SUMIF(Lists!$E$2:$E$133,'Quarterly Information'!$K1019,Exchange_Value)+AA1019*$N1019*SUMIF(Lists!$E$2:$E$133,'Quarterly Information'!$M1019,Exchange_Value)+AA1019*$P1019*SUMIF(Lists!$E$2:$E$133,'Quarterly Information'!$O1019,Exchange_Value)+AA1019*$R1019*SUMIF(Lists!$E$2:$E$133,'Quarterly Information'!$Q1019,Exchange_Value)+AA1019*$T1019*SUMIF(Lists!$E$2:$E$133,'Quarterly Information'!$S1019,Exchange_Value))/1000,AA1019*SUMIF(Lists!$E$2:$E$133,$I1019,Exchange_Value)/1000),1)</f>
        <v>0</v>
      </c>
      <c r="CE1019" s="218">
        <f>ROUND(IF($I1019="Other HFC Blend",(AB1019*$L1019*SUMIF(Lists!$E$2:$E$133,'Quarterly Information'!$K1019,Exchange_Value)+AB1019*$N1019*SUMIF(Lists!$E$2:$E$133,'Quarterly Information'!$M1019,Exchange_Value)+AB1019*$P1019*SUMIF(Lists!$E$2:$E$133,'Quarterly Information'!$O1019,Exchange_Value)+AB1019*$R1019*SUMIF(Lists!$E$2:$E$133,'Quarterly Information'!$Q1019,Exchange_Value)+AB1019*$T1019*SUMIF(Lists!$E$2:$E$133,'Quarterly Information'!$S1019,Exchange_Value))/1000,AB1019*SUMIF(Lists!$E$2:$E$133,$I1019,Exchange_Value)/1000),1)</f>
        <v>0</v>
      </c>
      <c r="CF1019" s="218">
        <f>ROUND(IF($I1019="Other HFC Blend",(AC1019*$L1019*SUMIF(Lists!$E$2:$E$133,'Quarterly Information'!$K1019,Exchange_Value)+AC1019*$N1019*SUMIF(Lists!$E$2:$E$133,'Quarterly Information'!$M1019,Exchange_Value)+AC1019*$P1019*SUMIF(Lists!$E$2:$E$133,'Quarterly Information'!$O1019,Exchange_Value)+AC1019*$R1019*SUMIF(Lists!$E$2:$E$133,'Quarterly Information'!$Q1019,Exchange_Value)+AC1019*$T1019*SUMIF(Lists!$E$2:$E$133,'Quarterly Information'!$S1019,Exchange_Value))/1000,AC1019*SUMIF(Lists!$E$2:$E$133,$I1019,Exchange_Value)/1000),1)</f>
        <v>0</v>
      </c>
      <c r="CG1019" s="218">
        <f>ROUND(IF($I1019="Other HFC Blend",(AD1019*$L1019*SUMIF(Lists!$E$2:$E$133,'Quarterly Information'!$K1019,Exchange_Value)+AD1019*$N1019*SUMIF(Lists!$E$2:$E$133,'Quarterly Information'!$M1019,Exchange_Value)+AD1019*$P1019*SUMIF(Lists!$E$2:$E$133,'Quarterly Information'!$O1019,Exchange_Value)+AD1019*$R1019*SUMIF(Lists!$E$2:$E$133,'Quarterly Information'!$Q1019,Exchange_Value)+AD1019*$T1019*SUMIF(Lists!$E$2:$E$133,'Quarterly Information'!$S1019,Exchange_Value))/1000,AD1019*SUMIF(Lists!$E$2:$E$133,$I1019,Exchange_Value)/1000),1)</f>
        <v>0</v>
      </c>
      <c r="CH1019" s="218">
        <f>ROUND(IF($I1019="Other HFC Blend",(AE1019*$L1019*SUMIF(Lists!$E$2:$E$133,'Quarterly Information'!$K1019,Exchange_Value)+AE1019*$N1019*SUMIF(Lists!$E$2:$E$133,'Quarterly Information'!$M1019,Exchange_Value)+AE1019*$P1019*SUMIF(Lists!$E$2:$E$133,'Quarterly Information'!$O1019,Exchange_Value)+AE1019*$R1019*SUMIF(Lists!$E$2:$E$133,'Quarterly Information'!$Q1019,Exchange_Value)+AE1019*$T1019*SUMIF(Lists!$E$2:$E$133,'Quarterly Information'!$S1019,Exchange_Value))/1000,AE1019*SUMIF(Lists!$E$2:$E$133,$I1019,Exchange_Value)/1000),1)</f>
        <v>0</v>
      </c>
      <c r="CI1019" s="218">
        <f>ROUND(IF($I1019="Other HFC Blend",(AF1019*$L1019*SUMIF(Lists!$E$2:$E$133,'Quarterly Information'!$K1019,Exchange_Value)+AF1019*$N1019*SUMIF(Lists!$E$2:$E$133,'Quarterly Information'!$M1019,Exchange_Value)+AF1019*$P1019*SUMIF(Lists!$E$2:$E$133,'Quarterly Information'!$O1019,Exchange_Value)+AF1019*$R1019*SUMIF(Lists!$E$2:$E$133,'Quarterly Information'!$Q1019,Exchange_Value)+AF1019*$T1019*SUMIF(Lists!$E$2:$E$133,'Quarterly Information'!$S1019,Exchange_Value))/1000,AF1019*SUMIF(Lists!$E$2:$E$133,$I1019,Exchange_Value)/1000),1)</f>
        <v>0</v>
      </c>
    </row>
    <row r="1020" spans="1:87" ht="14" x14ac:dyDescent="0.25">
      <c r="A1020" s="39">
        <v>978</v>
      </c>
      <c r="B1020" s="90" t="str">
        <f t="shared" si="686"/>
        <v/>
      </c>
      <c r="C1020" s="159"/>
      <c r="D1020" s="91"/>
      <c r="E1020" s="174"/>
      <c r="F1020" s="92"/>
      <c r="G1020" s="93"/>
      <c r="H1020" s="94"/>
      <c r="I1020" s="92"/>
      <c r="J1020" s="200"/>
      <c r="K1020" s="210"/>
      <c r="L1020" s="95"/>
      <c r="M1020" s="92"/>
      <c r="N1020" s="95"/>
      <c r="O1020" s="92"/>
      <c r="P1020" s="95"/>
      <c r="Q1020" s="128"/>
      <c r="R1020" s="95"/>
      <c r="S1020" s="128"/>
      <c r="T1020" s="211"/>
      <c r="U1020" s="203"/>
      <c r="V1020" s="92"/>
      <c r="W1020" s="96"/>
      <c r="X1020" s="92"/>
      <c r="Y1020" s="220"/>
      <c r="Z1020" s="226"/>
      <c r="AA1020" s="165"/>
      <c r="AB1020" s="165"/>
      <c r="AC1020" s="165"/>
      <c r="AD1020" s="165"/>
      <c r="AE1020" s="165"/>
      <c r="AF1020" s="168"/>
      <c r="AG1020"/>
      <c r="AH1020" s="107">
        <f t="shared" si="688"/>
        <v>0</v>
      </c>
      <c r="AI1020" s="107">
        <f t="shared" si="689"/>
        <v>0</v>
      </c>
      <c r="AJ1020" s="107">
        <f t="shared" si="690"/>
        <v>0</v>
      </c>
      <c r="AK1020" s="107">
        <f t="shared" si="691"/>
        <v>0</v>
      </c>
      <c r="AL1020" s="107">
        <f t="shared" si="692"/>
        <v>0</v>
      </c>
      <c r="AM1020" s="107">
        <f t="shared" si="687"/>
        <v>0</v>
      </c>
      <c r="AO1020" s="161" t="e">
        <f t="shared" si="693"/>
        <v>#DIV/0!</v>
      </c>
      <c r="AP1020" s="161" t="e">
        <f t="shared" si="694"/>
        <v>#DIV/0!</v>
      </c>
      <c r="AQ1020" s="161" t="e">
        <f t="shared" si="695"/>
        <v>#DIV/0!</v>
      </c>
      <c r="AR1020" s="161" t="e">
        <f t="shared" si="696"/>
        <v>#DIV/0!</v>
      </c>
      <c r="AS1020" s="161" t="e">
        <f t="shared" si="697"/>
        <v>#DIV/0!</v>
      </c>
      <c r="AT1020" s="107">
        <f t="shared" si="698"/>
        <v>0</v>
      </c>
      <c r="AU1020" s="161" t="e">
        <f t="shared" si="699"/>
        <v>#DIV/0!</v>
      </c>
      <c r="AV1020" s="161" t="e">
        <f t="shared" si="700"/>
        <v>#DIV/0!</v>
      </c>
      <c r="AW1020" s="161" t="e">
        <f t="shared" si="701"/>
        <v>#DIV/0!</v>
      </c>
      <c r="AX1020" s="161" t="e">
        <f t="shared" si="702"/>
        <v>#DIV/0!</v>
      </c>
      <c r="AY1020" s="161" t="e">
        <f t="shared" si="703"/>
        <v>#DIV/0!</v>
      </c>
      <c r="AZ1020" s="107">
        <f t="shared" si="704"/>
        <v>0</v>
      </c>
      <c r="BA1020" s="161" t="e">
        <f t="shared" si="705"/>
        <v>#DIV/0!</v>
      </c>
      <c r="BB1020" s="161" t="e">
        <f t="shared" si="706"/>
        <v>#DIV/0!</v>
      </c>
      <c r="BC1020" s="161" t="e">
        <f t="shared" si="707"/>
        <v>#DIV/0!</v>
      </c>
      <c r="BD1020" s="161" t="e">
        <f t="shared" si="708"/>
        <v>#DIV/0!</v>
      </c>
      <c r="BE1020" s="161" t="e">
        <f t="shared" si="709"/>
        <v>#DIV/0!</v>
      </c>
      <c r="BF1020" s="107">
        <f t="shared" si="710"/>
        <v>0</v>
      </c>
      <c r="BG1020" s="161" t="e">
        <f t="shared" si="711"/>
        <v>#DIV/0!</v>
      </c>
      <c r="BH1020" s="161" t="e">
        <f t="shared" si="712"/>
        <v>#DIV/0!</v>
      </c>
      <c r="BI1020" s="161" t="e">
        <f t="shared" si="713"/>
        <v>#DIV/0!</v>
      </c>
      <c r="BJ1020" s="161" t="e">
        <f t="shared" si="714"/>
        <v>#DIV/0!</v>
      </c>
      <c r="BK1020" s="161" t="e">
        <f t="shared" si="715"/>
        <v>#DIV/0!</v>
      </c>
      <c r="BL1020" s="107">
        <f t="shared" si="716"/>
        <v>0</v>
      </c>
      <c r="BM1020" s="161" t="e">
        <f t="shared" si="717"/>
        <v>#DIV/0!</v>
      </c>
      <c r="BN1020" s="161" t="e">
        <f t="shared" si="718"/>
        <v>#DIV/0!</v>
      </c>
      <c r="BO1020" s="161" t="e">
        <f t="shared" si="719"/>
        <v>#DIV/0!</v>
      </c>
      <c r="BP1020" s="161" t="e">
        <f t="shared" si="720"/>
        <v>#DIV/0!</v>
      </c>
      <c r="BQ1020" s="161" t="e">
        <f t="shared" si="721"/>
        <v>#DIV/0!</v>
      </c>
      <c r="BR1020" s="107">
        <f t="shared" si="722"/>
        <v>0</v>
      </c>
      <c r="BS1020" s="161" t="e">
        <f t="shared" si="723"/>
        <v>#DIV/0!</v>
      </c>
      <c r="BT1020" s="161" t="e">
        <f t="shared" si="724"/>
        <v>#DIV/0!</v>
      </c>
      <c r="BU1020" s="161" t="e">
        <f t="shared" si="725"/>
        <v>#DIV/0!</v>
      </c>
      <c r="BV1020" s="161" t="e">
        <f t="shared" si="726"/>
        <v>#DIV/0!</v>
      </c>
      <c r="BW1020" s="161" t="e">
        <f t="shared" si="727"/>
        <v>#DIV/0!</v>
      </c>
      <c r="BX1020" s="107">
        <f t="shared" si="728"/>
        <v>0</v>
      </c>
      <c r="BZ1020" s="40" t="e">
        <f>VLOOKUP(I1020,Lists!$D$2:$D$19,1,FALSE)</f>
        <v>#N/A</v>
      </c>
      <c r="CA1020" s="40" t="e">
        <f>VLOOKUP($I1020,Blends!$B$2:$B$115,1,FALSE)</f>
        <v>#N/A</v>
      </c>
      <c r="CC1020" s="218">
        <f>ROUND(IF($I1020="Other HFC Blend",(Z1020*$L1020*SUMIF(Lists!$E$2:$E$133,'Quarterly Information'!$K1020,Exchange_Value)+Z1020*$N1020*SUMIF(Lists!$E$2:$E$133,'Quarterly Information'!$M1020,Exchange_Value)+Z1020*$P1020*SUMIF(Lists!$E$2:$E$133,'Quarterly Information'!$O1020,Exchange_Value)+Z1020*$R1020*SUMIF(Lists!$E$2:$E$133,'Quarterly Information'!$Q1020,Exchange_Value)+Z1020*$T1020*SUMIF(Lists!$E$2:$E$133,'Quarterly Information'!$S1020,Exchange_Value))/1000,Z1020*SUMIF(Lists!$E$2:$E$133,$I1020,Exchange_Value)/1000),1)</f>
        <v>0</v>
      </c>
      <c r="CD1020" s="218">
        <f>ROUND(IF($I1020="Other HFC Blend",(AA1020*$L1020*SUMIF(Lists!$E$2:$E$133,'Quarterly Information'!$K1020,Exchange_Value)+AA1020*$N1020*SUMIF(Lists!$E$2:$E$133,'Quarterly Information'!$M1020,Exchange_Value)+AA1020*$P1020*SUMIF(Lists!$E$2:$E$133,'Quarterly Information'!$O1020,Exchange_Value)+AA1020*$R1020*SUMIF(Lists!$E$2:$E$133,'Quarterly Information'!$Q1020,Exchange_Value)+AA1020*$T1020*SUMIF(Lists!$E$2:$E$133,'Quarterly Information'!$S1020,Exchange_Value))/1000,AA1020*SUMIF(Lists!$E$2:$E$133,$I1020,Exchange_Value)/1000),1)</f>
        <v>0</v>
      </c>
      <c r="CE1020" s="218">
        <f>ROUND(IF($I1020="Other HFC Blend",(AB1020*$L1020*SUMIF(Lists!$E$2:$E$133,'Quarterly Information'!$K1020,Exchange_Value)+AB1020*$N1020*SUMIF(Lists!$E$2:$E$133,'Quarterly Information'!$M1020,Exchange_Value)+AB1020*$P1020*SUMIF(Lists!$E$2:$E$133,'Quarterly Information'!$O1020,Exchange_Value)+AB1020*$R1020*SUMIF(Lists!$E$2:$E$133,'Quarterly Information'!$Q1020,Exchange_Value)+AB1020*$T1020*SUMIF(Lists!$E$2:$E$133,'Quarterly Information'!$S1020,Exchange_Value))/1000,AB1020*SUMIF(Lists!$E$2:$E$133,$I1020,Exchange_Value)/1000),1)</f>
        <v>0</v>
      </c>
      <c r="CF1020" s="218">
        <f>ROUND(IF($I1020="Other HFC Blend",(AC1020*$L1020*SUMIF(Lists!$E$2:$E$133,'Quarterly Information'!$K1020,Exchange_Value)+AC1020*$N1020*SUMIF(Lists!$E$2:$E$133,'Quarterly Information'!$M1020,Exchange_Value)+AC1020*$P1020*SUMIF(Lists!$E$2:$E$133,'Quarterly Information'!$O1020,Exchange_Value)+AC1020*$R1020*SUMIF(Lists!$E$2:$E$133,'Quarterly Information'!$Q1020,Exchange_Value)+AC1020*$T1020*SUMIF(Lists!$E$2:$E$133,'Quarterly Information'!$S1020,Exchange_Value))/1000,AC1020*SUMIF(Lists!$E$2:$E$133,$I1020,Exchange_Value)/1000),1)</f>
        <v>0</v>
      </c>
      <c r="CG1020" s="218">
        <f>ROUND(IF($I1020="Other HFC Blend",(AD1020*$L1020*SUMIF(Lists!$E$2:$E$133,'Quarterly Information'!$K1020,Exchange_Value)+AD1020*$N1020*SUMIF(Lists!$E$2:$E$133,'Quarterly Information'!$M1020,Exchange_Value)+AD1020*$P1020*SUMIF(Lists!$E$2:$E$133,'Quarterly Information'!$O1020,Exchange_Value)+AD1020*$R1020*SUMIF(Lists!$E$2:$E$133,'Quarterly Information'!$Q1020,Exchange_Value)+AD1020*$T1020*SUMIF(Lists!$E$2:$E$133,'Quarterly Information'!$S1020,Exchange_Value))/1000,AD1020*SUMIF(Lists!$E$2:$E$133,$I1020,Exchange_Value)/1000),1)</f>
        <v>0</v>
      </c>
      <c r="CH1020" s="218">
        <f>ROUND(IF($I1020="Other HFC Blend",(AE1020*$L1020*SUMIF(Lists!$E$2:$E$133,'Quarterly Information'!$K1020,Exchange_Value)+AE1020*$N1020*SUMIF(Lists!$E$2:$E$133,'Quarterly Information'!$M1020,Exchange_Value)+AE1020*$P1020*SUMIF(Lists!$E$2:$E$133,'Quarterly Information'!$O1020,Exchange_Value)+AE1020*$R1020*SUMIF(Lists!$E$2:$E$133,'Quarterly Information'!$Q1020,Exchange_Value)+AE1020*$T1020*SUMIF(Lists!$E$2:$E$133,'Quarterly Information'!$S1020,Exchange_Value))/1000,AE1020*SUMIF(Lists!$E$2:$E$133,$I1020,Exchange_Value)/1000),1)</f>
        <v>0</v>
      </c>
      <c r="CI1020" s="218">
        <f>ROUND(IF($I1020="Other HFC Blend",(AF1020*$L1020*SUMIF(Lists!$E$2:$E$133,'Quarterly Information'!$K1020,Exchange_Value)+AF1020*$N1020*SUMIF(Lists!$E$2:$E$133,'Quarterly Information'!$M1020,Exchange_Value)+AF1020*$P1020*SUMIF(Lists!$E$2:$E$133,'Quarterly Information'!$O1020,Exchange_Value)+AF1020*$R1020*SUMIF(Lists!$E$2:$E$133,'Quarterly Information'!$Q1020,Exchange_Value)+AF1020*$T1020*SUMIF(Lists!$E$2:$E$133,'Quarterly Information'!$S1020,Exchange_Value))/1000,AF1020*SUMIF(Lists!$E$2:$E$133,$I1020,Exchange_Value)/1000),1)</f>
        <v>0</v>
      </c>
    </row>
    <row r="1021" spans="1:87" ht="14" x14ac:dyDescent="0.25">
      <c r="A1021" s="39">
        <v>979</v>
      </c>
      <c r="B1021" s="90" t="str">
        <f t="shared" si="686"/>
        <v/>
      </c>
      <c r="C1021" s="159"/>
      <c r="D1021" s="91"/>
      <c r="E1021" s="174"/>
      <c r="F1021" s="92"/>
      <c r="G1021" s="93"/>
      <c r="H1021" s="94"/>
      <c r="I1021" s="92"/>
      <c r="J1021" s="200"/>
      <c r="K1021" s="210"/>
      <c r="L1021" s="95"/>
      <c r="M1021" s="92"/>
      <c r="N1021" s="95"/>
      <c r="O1021" s="92"/>
      <c r="P1021" s="95"/>
      <c r="Q1021" s="128"/>
      <c r="R1021" s="95"/>
      <c r="S1021" s="128"/>
      <c r="T1021" s="211"/>
      <c r="U1021" s="203"/>
      <c r="V1021" s="92"/>
      <c r="W1021" s="96"/>
      <c r="X1021" s="92"/>
      <c r="Y1021" s="220"/>
      <c r="Z1021" s="226"/>
      <c r="AA1021" s="165"/>
      <c r="AB1021" s="165"/>
      <c r="AC1021" s="165"/>
      <c r="AD1021" s="165"/>
      <c r="AE1021" s="165"/>
      <c r="AF1021" s="168"/>
      <c r="AG1021"/>
      <c r="AH1021" s="107">
        <f t="shared" si="688"/>
        <v>0</v>
      </c>
      <c r="AI1021" s="107">
        <f t="shared" si="689"/>
        <v>0</v>
      </c>
      <c r="AJ1021" s="107">
        <f t="shared" si="690"/>
        <v>0</v>
      </c>
      <c r="AK1021" s="107">
        <f t="shared" si="691"/>
        <v>0</v>
      </c>
      <c r="AL1021" s="107">
        <f t="shared" si="692"/>
        <v>0</v>
      </c>
      <c r="AM1021" s="107">
        <f t="shared" si="687"/>
        <v>0</v>
      </c>
      <c r="AO1021" s="161" t="e">
        <f t="shared" si="693"/>
        <v>#DIV/0!</v>
      </c>
      <c r="AP1021" s="161" t="e">
        <f t="shared" si="694"/>
        <v>#DIV/0!</v>
      </c>
      <c r="AQ1021" s="161" t="e">
        <f t="shared" si="695"/>
        <v>#DIV/0!</v>
      </c>
      <c r="AR1021" s="161" t="e">
        <f t="shared" si="696"/>
        <v>#DIV/0!</v>
      </c>
      <c r="AS1021" s="161" t="e">
        <f t="shared" si="697"/>
        <v>#DIV/0!</v>
      </c>
      <c r="AT1021" s="107">
        <f t="shared" si="698"/>
        <v>0</v>
      </c>
      <c r="AU1021" s="161" t="e">
        <f t="shared" si="699"/>
        <v>#DIV/0!</v>
      </c>
      <c r="AV1021" s="161" t="e">
        <f t="shared" si="700"/>
        <v>#DIV/0!</v>
      </c>
      <c r="AW1021" s="161" t="e">
        <f t="shared" si="701"/>
        <v>#DIV/0!</v>
      </c>
      <c r="AX1021" s="161" t="e">
        <f t="shared" si="702"/>
        <v>#DIV/0!</v>
      </c>
      <c r="AY1021" s="161" t="e">
        <f t="shared" si="703"/>
        <v>#DIV/0!</v>
      </c>
      <c r="AZ1021" s="107">
        <f t="shared" si="704"/>
        <v>0</v>
      </c>
      <c r="BA1021" s="161" t="e">
        <f t="shared" si="705"/>
        <v>#DIV/0!</v>
      </c>
      <c r="BB1021" s="161" t="e">
        <f t="shared" si="706"/>
        <v>#DIV/0!</v>
      </c>
      <c r="BC1021" s="161" t="e">
        <f t="shared" si="707"/>
        <v>#DIV/0!</v>
      </c>
      <c r="BD1021" s="161" t="e">
        <f t="shared" si="708"/>
        <v>#DIV/0!</v>
      </c>
      <c r="BE1021" s="161" t="e">
        <f t="shared" si="709"/>
        <v>#DIV/0!</v>
      </c>
      <c r="BF1021" s="107">
        <f t="shared" si="710"/>
        <v>0</v>
      </c>
      <c r="BG1021" s="161" t="e">
        <f t="shared" si="711"/>
        <v>#DIV/0!</v>
      </c>
      <c r="BH1021" s="161" t="e">
        <f t="shared" si="712"/>
        <v>#DIV/0!</v>
      </c>
      <c r="BI1021" s="161" t="e">
        <f t="shared" si="713"/>
        <v>#DIV/0!</v>
      </c>
      <c r="BJ1021" s="161" t="e">
        <f t="shared" si="714"/>
        <v>#DIV/0!</v>
      </c>
      <c r="BK1021" s="161" t="e">
        <f t="shared" si="715"/>
        <v>#DIV/0!</v>
      </c>
      <c r="BL1021" s="107">
        <f t="shared" si="716"/>
        <v>0</v>
      </c>
      <c r="BM1021" s="161" t="e">
        <f t="shared" si="717"/>
        <v>#DIV/0!</v>
      </c>
      <c r="BN1021" s="161" t="e">
        <f t="shared" si="718"/>
        <v>#DIV/0!</v>
      </c>
      <c r="BO1021" s="161" t="e">
        <f t="shared" si="719"/>
        <v>#DIV/0!</v>
      </c>
      <c r="BP1021" s="161" t="e">
        <f t="shared" si="720"/>
        <v>#DIV/0!</v>
      </c>
      <c r="BQ1021" s="161" t="e">
        <f t="shared" si="721"/>
        <v>#DIV/0!</v>
      </c>
      <c r="BR1021" s="107">
        <f t="shared" si="722"/>
        <v>0</v>
      </c>
      <c r="BS1021" s="161" t="e">
        <f t="shared" si="723"/>
        <v>#DIV/0!</v>
      </c>
      <c r="BT1021" s="161" t="e">
        <f t="shared" si="724"/>
        <v>#DIV/0!</v>
      </c>
      <c r="BU1021" s="161" t="e">
        <f t="shared" si="725"/>
        <v>#DIV/0!</v>
      </c>
      <c r="BV1021" s="161" t="e">
        <f t="shared" si="726"/>
        <v>#DIV/0!</v>
      </c>
      <c r="BW1021" s="161" t="e">
        <f t="shared" si="727"/>
        <v>#DIV/0!</v>
      </c>
      <c r="BX1021" s="107">
        <f t="shared" si="728"/>
        <v>0</v>
      </c>
      <c r="BZ1021" s="40" t="e">
        <f>VLOOKUP(I1021,Lists!$D$2:$D$19,1,FALSE)</f>
        <v>#N/A</v>
      </c>
      <c r="CA1021" s="40" t="e">
        <f>VLOOKUP($I1021,Blends!$B$2:$B$115,1,FALSE)</f>
        <v>#N/A</v>
      </c>
      <c r="CC1021" s="218">
        <f>ROUND(IF($I1021="Other HFC Blend",(Z1021*$L1021*SUMIF(Lists!$E$2:$E$133,'Quarterly Information'!$K1021,Exchange_Value)+Z1021*$N1021*SUMIF(Lists!$E$2:$E$133,'Quarterly Information'!$M1021,Exchange_Value)+Z1021*$P1021*SUMIF(Lists!$E$2:$E$133,'Quarterly Information'!$O1021,Exchange_Value)+Z1021*$R1021*SUMIF(Lists!$E$2:$E$133,'Quarterly Information'!$Q1021,Exchange_Value)+Z1021*$T1021*SUMIF(Lists!$E$2:$E$133,'Quarterly Information'!$S1021,Exchange_Value))/1000,Z1021*SUMIF(Lists!$E$2:$E$133,$I1021,Exchange_Value)/1000),1)</f>
        <v>0</v>
      </c>
      <c r="CD1021" s="218">
        <f>ROUND(IF($I1021="Other HFC Blend",(AA1021*$L1021*SUMIF(Lists!$E$2:$E$133,'Quarterly Information'!$K1021,Exchange_Value)+AA1021*$N1021*SUMIF(Lists!$E$2:$E$133,'Quarterly Information'!$M1021,Exchange_Value)+AA1021*$P1021*SUMIF(Lists!$E$2:$E$133,'Quarterly Information'!$O1021,Exchange_Value)+AA1021*$R1021*SUMIF(Lists!$E$2:$E$133,'Quarterly Information'!$Q1021,Exchange_Value)+AA1021*$T1021*SUMIF(Lists!$E$2:$E$133,'Quarterly Information'!$S1021,Exchange_Value))/1000,AA1021*SUMIF(Lists!$E$2:$E$133,$I1021,Exchange_Value)/1000),1)</f>
        <v>0</v>
      </c>
      <c r="CE1021" s="218">
        <f>ROUND(IF($I1021="Other HFC Blend",(AB1021*$L1021*SUMIF(Lists!$E$2:$E$133,'Quarterly Information'!$K1021,Exchange_Value)+AB1021*$N1021*SUMIF(Lists!$E$2:$E$133,'Quarterly Information'!$M1021,Exchange_Value)+AB1021*$P1021*SUMIF(Lists!$E$2:$E$133,'Quarterly Information'!$O1021,Exchange_Value)+AB1021*$R1021*SUMIF(Lists!$E$2:$E$133,'Quarterly Information'!$Q1021,Exchange_Value)+AB1021*$T1021*SUMIF(Lists!$E$2:$E$133,'Quarterly Information'!$S1021,Exchange_Value))/1000,AB1021*SUMIF(Lists!$E$2:$E$133,$I1021,Exchange_Value)/1000),1)</f>
        <v>0</v>
      </c>
      <c r="CF1021" s="218">
        <f>ROUND(IF($I1021="Other HFC Blend",(AC1021*$L1021*SUMIF(Lists!$E$2:$E$133,'Quarterly Information'!$K1021,Exchange_Value)+AC1021*$N1021*SUMIF(Lists!$E$2:$E$133,'Quarterly Information'!$M1021,Exchange_Value)+AC1021*$P1021*SUMIF(Lists!$E$2:$E$133,'Quarterly Information'!$O1021,Exchange_Value)+AC1021*$R1021*SUMIF(Lists!$E$2:$E$133,'Quarterly Information'!$Q1021,Exchange_Value)+AC1021*$T1021*SUMIF(Lists!$E$2:$E$133,'Quarterly Information'!$S1021,Exchange_Value))/1000,AC1021*SUMIF(Lists!$E$2:$E$133,$I1021,Exchange_Value)/1000),1)</f>
        <v>0</v>
      </c>
      <c r="CG1021" s="218">
        <f>ROUND(IF($I1021="Other HFC Blend",(AD1021*$L1021*SUMIF(Lists!$E$2:$E$133,'Quarterly Information'!$K1021,Exchange_Value)+AD1021*$N1021*SUMIF(Lists!$E$2:$E$133,'Quarterly Information'!$M1021,Exchange_Value)+AD1021*$P1021*SUMIF(Lists!$E$2:$E$133,'Quarterly Information'!$O1021,Exchange_Value)+AD1021*$R1021*SUMIF(Lists!$E$2:$E$133,'Quarterly Information'!$Q1021,Exchange_Value)+AD1021*$T1021*SUMIF(Lists!$E$2:$E$133,'Quarterly Information'!$S1021,Exchange_Value))/1000,AD1021*SUMIF(Lists!$E$2:$E$133,$I1021,Exchange_Value)/1000),1)</f>
        <v>0</v>
      </c>
      <c r="CH1021" s="218">
        <f>ROUND(IF($I1021="Other HFC Blend",(AE1021*$L1021*SUMIF(Lists!$E$2:$E$133,'Quarterly Information'!$K1021,Exchange_Value)+AE1021*$N1021*SUMIF(Lists!$E$2:$E$133,'Quarterly Information'!$M1021,Exchange_Value)+AE1021*$P1021*SUMIF(Lists!$E$2:$E$133,'Quarterly Information'!$O1021,Exchange_Value)+AE1021*$R1021*SUMIF(Lists!$E$2:$E$133,'Quarterly Information'!$Q1021,Exchange_Value)+AE1021*$T1021*SUMIF(Lists!$E$2:$E$133,'Quarterly Information'!$S1021,Exchange_Value))/1000,AE1021*SUMIF(Lists!$E$2:$E$133,$I1021,Exchange_Value)/1000),1)</f>
        <v>0</v>
      </c>
      <c r="CI1021" s="218">
        <f>ROUND(IF($I1021="Other HFC Blend",(AF1021*$L1021*SUMIF(Lists!$E$2:$E$133,'Quarterly Information'!$K1021,Exchange_Value)+AF1021*$N1021*SUMIF(Lists!$E$2:$E$133,'Quarterly Information'!$M1021,Exchange_Value)+AF1021*$P1021*SUMIF(Lists!$E$2:$E$133,'Quarterly Information'!$O1021,Exchange_Value)+AF1021*$R1021*SUMIF(Lists!$E$2:$E$133,'Quarterly Information'!$Q1021,Exchange_Value)+AF1021*$T1021*SUMIF(Lists!$E$2:$E$133,'Quarterly Information'!$S1021,Exchange_Value))/1000,AF1021*SUMIF(Lists!$E$2:$E$133,$I1021,Exchange_Value)/1000),1)</f>
        <v>0</v>
      </c>
    </row>
    <row r="1022" spans="1:87" ht="14" x14ac:dyDescent="0.25">
      <c r="A1022" s="39">
        <v>980</v>
      </c>
      <c r="B1022" s="90" t="str">
        <f t="shared" si="686"/>
        <v/>
      </c>
      <c r="C1022" s="159"/>
      <c r="D1022" s="91"/>
      <c r="E1022" s="174"/>
      <c r="F1022" s="92"/>
      <c r="G1022" s="93"/>
      <c r="H1022" s="94"/>
      <c r="I1022" s="92"/>
      <c r="J1022" s="200"/>
      <c r="K1022" s="210"/>
      <c r="L1022" s="95"/>
      <c r="M1022" s="92"/>
      <c r="N1022" s="95"/>
      <c r="O1022" s="92"/>
      <c r="P1022" s="95"/>
      <c r="Q1022" s="128"/>
      <c r="R1022" s="95"/>
      <c r="S1022" s="128"/>
      <c r="T1022" s="211"/>
      <c r="U1022" s="203"/>
      <c r="V1022" s="92"/>
      <c r="W1022" s="96"/>
      <c r="X1022" s="92"/>
      <c r="Y1022" s="220"/>
      <c r="Z1022" s="226"/>
      <c r="AA1022" s="165"/>
      <c r="AB1022" s="165"/>
      <c r="AC1022" s="165"/>
      <c r="AD1022" s="165"/>
      <c r="AE1022" s="165"/>
      <c r="AF1022" s="168"/>
      <c r="AG1022"/>
      <c r="AH1022" s="107">
        <f t="shared" si="688"/>
        <v>0</v>
      </c>
      <c r="AI1022" s="107">
        <f t="shared" si="689"/>
        <v>0</v>
      </c>
      <c r="AJ1022" s="107">
        <f t="shared" si="690"/>
        <v>0</v>
      </c>
      <c r="AK1022" s="107">
        <f t="shared" si="691"/>
        <v>0</v>
      </c>
      <c r="AL1022" s="107">
        <f t="shared" si="692"/>
        <v>0</v>
      </c>
      <c r="AM1022" s="107">
        <f t="shared" si="687"/>
        <v>0</v>
      </c>
      <c r="AO1022" s="161" t="e">
        <f t="shared" si="693"/>
        <v>#DIV/0!</v>
      </c>
      <c r="AP1022" s="161" t="e">
        <f t="shared" si="694"/>
        <v>#DIV/0!</v>
      </c>
      <c r="AQ1022" s="161" t="e">
        <f t="shared" si="695"/>
        <v>#DIV/0!</v>
      </c>
      <c r="AR1022" s="161" t="e">
        <f t="shared" si="696"/>
        <v>#DIV/0!</v>
      </c>
      <c r="AS1022" s="161" t="e">
        <f t="shared" si="697"/>
        <v>#DIV/0!</v>
      </c>
      <c r="AT1022" s="107">
        <f t="shared" si="698"/>
        <v>0</v>
      </c>
      <c r="AU1022" s="161" t="e">
        <f t="shared" si="699"/>
        <v>#DIV/0!</v>
      </c>
      <c r="AV1022" s="161" t="e">
        <f t="shared" si="700"/>
        <v>#DIV/0!</v>
      </c>
      <c r="AW1022" s="161" t="e">
        <f t="shared" si="701"/>
        <v>#DIV/0!</v>
      </c>
      <c r="AX1022" s="161" t="e">
        <f t="shared" si="702"/>
        <v>#DIV/0!</v>
      </c>
      <c r="AY1022" s="161" t="e">
        <f t="shared" si="703"/>
        <v>#DIV/0!</v>
      </c>
      <c r="AZ1022" s="107">
        <f t="shared" si="704"/>
        <v>0</v>
      </c>
      <c r="BA1022" s="161" t="e">
        <f t="shared" si="705"/>
        <v>#DIV/0!</v>
      </c>
      <c r="BB1022" s="161" t="e">
        <f t="shared" si="706"/>
        <v>#DIV/0!</v>
      </c>
      <c r="BC1022" s="161" t="e">
        <f t="shared" si="707"/>
        <v>#DIV/0!</v>
      </c>
      <c r="BD1022" s="161" t="e">
        <f t="shared" si="708"/>
        <v>#DIV/0!</v>
      </c>
      <c r="BE1022" s="161" t="e">
        <f t="shared" si="709"/>
        <v>#DIV/0!</v>
      </c>
      <c r="BF1022" s="107">
        <f t="shared" si="710"/>
        <v>0</v>
      </c>
      <c r="BG1022" s="161" t="e">
        <f t="shared" si="711"/>
        <v>#DIV/0!</v>
      </c>
      <c r="BH1022" s="161" t="e">
        <f t="shared" si="712"/>
        <v>#DIV/0!</v>
      </c>
      <c r="BI1022" s="161" t="e">
        <f t="shared" si="713"/>
        <v>#DIV/0!</v>
      </c>
      <c r="BJ1022" s="161" t="e">
        <f t="shared" si="714"/>
        <v>#DIV/0!</v>
      </c>
      <c r="BK1022" s="161" t="e">
        <f t="shared" si="715"/>
        <v>#DIV/0!</v>
      </c>
      <c r="BL1022" s="107">
        <f t="shared" si="716"/>
        <v>0</v>
      </c>
      <c r="BM1022" s="161" t="e">
        <f t="shared" si="717"/>
        <v>#DIV/0!</v>
      </c>
      <c r="BN1022" s="161" t="e">
        <f t="shared" si="718"/>
        <v>#DIV/0!</v>
      </c>
      <c r="BO1022" s="161" t="e">
        <f t="shared" si="719"/>
        <v>#DIV/0!</v>
      </c>
      <c r="BP1022" s="161" t="e">
        <f t="shared" si="720"/>
        <v>#DIV/0!</v>
      </c>
      <c r="BQ1022" s="161" t="e">
        <f t="shared" si="721"/>
        <v>#DIV/0!</v>
      </c>
      <c r="BR1022" s="107">
        <f t="shared" si="722"/>
        <v>0</v>
      </c>
      <c r="BS1022" s="161" t="e">
        <f t="shared" si="723"/>
        <v>#DIV/0!</v>
      </c>
      <c r="BT1022" s="161" t="e">
        <f t="shared" si="724"/>
        <v>#DIV/0!</v>
      </c>
      <c r="BU1022" s="161" t="e">
        <f t="shared" si="725"/>
        <v>#DIV/0!</v>
      </c>
      <c r="BV1022" s="161" t="e">
        <f t="shared" si="726"/>
        <v>#DIV/0!</v>
      </c>
      <c r="BW1022" s="161" t="e">
        <f t="shared" si="727"/>
        <v>#DIV/0!</v>
      </c>
      <c r="BX1022" s="107">
        <f t="shared" si="728"/>
        <v>0</v>
      </c>
      <c r="BZ1022" s="40" t="e">
        <f>VLOOKUP(I1022,Lists!$D$2:$D$19,1,FALSE)</f>
        <v>#N/A</v>
      </c>
      <c r="CA1022" s="40" t="e">
        <f>VLOOKUP($I1022,Blends!$B$2:$B$115,1,FALSE)</f>
        <v>#N/A</v>
      </c>
      <c r="CC1022" s="218">
        <f>ROUND(IF($I1022="Other HFC Blend",(Z1022*$L1022*SUMIF(Lists!$E$2:$E$133,'Quarterly Information'!$K1022,Exchange_Value)+Z1022*$N1022*SUMIF(Lists!$E$2:$E$133,'Quarterly Information'!$M1022,Exchange_Value)+Z1022*$P1022*SUMIF(Lists!$E$2:$E$133,'Quarterly Information'!$O1022,Exchange_Value)+Z1022*$R1022*SUMIF(Lists!$E$2:$E$133,'Quarterly Information'!$Q1022,Exchange_Value)+Z1022*$T1022*SUMIF(Lists!$E$2:$E$133,'Quarterly Information'!$S1022,Exchange_Value))/1000,Z1022*SUMIF(Lists!$E$2:$E$133,$I1022,Exchange_Value)/1000),1)</f>
        <v>0</v>
      </c>
      <c r="CD1022" s="218">
        <f>ROUND(IF($I1022="Other HFC Blend",(AA1022*$L1022*SUMIF(Lists!$E$2:$E$133,'Quarterly Information'!$K1022,Exchange_Value)+AA1022*$N1022*SUMIF(Lists!$E$2:$E$133,'Quarterly Information'!$M1022,Exchange_Value)+AA1022*$P1022*SUMIF(Lists!$E$2:$E$133,'Quarterly Information'!$O1022,Exchange_Value)+AA1022*$R1022*SUMIF(Lists!$E$2:$E$133,'Quarterly Information'!$Q1022,Exchange_Value)+AA1022*$T1022*SUMIF(Lists!$E$2:$E$133,'Quarterly Information'!$S1022,Exchange_Value))/1000,AA1022*SUMIF(Lists!$E$2:$E$133,$I1022,Exchange_Value)/1000),1)</f>
        <v>0</v>
      </c>
      <c r="CE1022" s="218">
        <f>ROUND(IF($I1022="Other HFC Blend",(AB1022*$L1022*SUMIF(Lists!$E$2:$E$133,'Quarterly Information'!$K1022,Exchange_Value)+AB1022*$N1022*SUMIF(Lists!$E$2:$E$133,'Quarterly Information'!$M1022,Exchange_Value)+AB1022*$P1022*SUMIF(Lists!$E$2:$E$133,'Quarterly Information'!$O1022,Exchange_Value)+AB1022*$R1022*SUMIF(Lists!$E$2:$E$133,'Quarterly Information'!$Q1022,Exchange_Value)+AB1022*$T1022*SUMIF(Lists!$E$2:$E$133,'Quarterly Information'!$S1022,Exchange_Value))/1000,AB1022*SUMIF(Lists!$E$2:$E$133,$I1022,Exchange_Value)/1000),1)</f>
        <v>0</v>
      </c>
      <c r="CF1022" s="218">
        <f>ROUND(IF($I1022="Other HFC Blend",(AC1022*$L1022*SUMIF(Lists!$E$2:$E$133,'Quarterly Information'!$K1022,Exchange_Value)+AC1022*$N1022*SUMIF(Lists!$E$2:$E$133,'Quarterly Information'!$M1022,Exchange_Value)+AC1022*$P1022*SUMIF(Lists!$E$2:$E$133,'Quarterly Information'!$O1022,Exchange_Value)+AC1022*$R1022*SUMIF(Lists!$E$2:$E$133,'Quarterly Information'!$Q1022,Exchange_Value)+AC1022*$T1022*SUMIF(Lists!$E$2:$E$133,'Quarterly Information'!$S1022,Exchange_Value))/1000,AC1022*SUMIF(Lists!$E$2:$E$133,$I1022,Exchange_Value)/1000),1)</f>
        <v>0</v>
      </c>
      <c r="CG1022" s="218">
        <f>ROUND(IF($I1022="Other HFC Blend",(AD1022*$L1022*SUMIF(Lists!$E$2:$E$133,'Quarterly Information'!$K1022,Exchange_Value)+AD1022*$N1022*SUMIF(Lists!$E$2:$E$133,'Quarterly Information'!$M1022,Exchange_Value)+AD1022*$P1022*SUMIF(Lists!$E$2:$E$133,'Quarterly Information'!$O1022,Exchange_Value)+AD1022*$R1022*SUMIF(Lists!$E$2:$E$133,'Quarterly Information'!$Q1022,Exchange_Value)+AD1022*$T1022*SUMIF(Lists!$E$2:$E$133,'Quarterly Information'!$S1022,Exchange_Value))/1000,AD1022*SUMIF(Lists!$E$2:$E$133,$I1022,Exchange_Value)/1000),1)</f>
        <v>0</v>
      </c>
      <c r="CH1022" s="218">
        <f>ROUND(IF($I1022="Other HFC Blend",(AE1022*$L1022*SUMIF(Lists!$E$2:$E$133,'Quarterly Information'!$K1022,Exchange_Value)+AE1022*$N1022*SUMIF(Lists!$E$2:$E$133,'Quarterly Information'!$M1022,Exchange_Value)+AE1022*$P1022*SUMIF(Lists!$E$2:$E$133,'Quarterly Information'!$O1022,Exchange_Value)+AE1022*$R1022*SUMIF(Lists!$E$2:$E$133,'Quarterly Information'!$Q1022,Exchange_Value)+AE1022*$T1022*SUMIF(Lists!$E$2:$E$133,'Quarterly Information'!$S1022,Exchange_Value))/1000,AE1022*SUMIF(Lists!$E$2:$E$133,$I1022,Exchange_Value)/1000),1)</f>
        <v>0</v>
      </c>
      <c r="CI1022" s="218">
        <f>ROUND(IF($I1022="Other HFC Blend",(AF1022*$L1022*SUMIF(Lists!$E$2:$E$133,'Quarterly Information'!$K1022,Exchange_Value)+AF1022*$N1022*SUMIF(Lists!$E$2:$E$133,'Quarterly Information'!$M1022,Exchange_Value)+AF1022*$P1022*SUMIF(Lists!$E$2:$E$133,'Quarterly Information'!$O1022,Exchange_Value)+AF1022*$R1022*SUMIF(Lists!$E$2:$E$133,'Quarterly Information'!$Q1022,Exchange_Value)+AF1022*$T1022*SUMIF(Lists!$E$2:$E$133,'Quarterly Information'!$S1022,Exchange_Value))/1000,AF1022*SUMIF(Lists!$E$2:$E$133,$I1022,Exchange_Value)/1000),1)</f>
        <v>0</v>
      </c>
    </row>
    <row r="1023" spans="1:87" ht="14" x14ac:dyDescent="0.25">
      <c r="A1023" s="39">
        <v>981</v>
      </c>
      <c r="B1023" s="90" t="str">
        <f t="shared" si="686"/>
        <v/>
      </c>
      <c r="C1023" s="159"/>
      <c r="D1023" s="91"/>
      <c r="E1023" s="174"/>
      <c r="F1023" s="92"/>
      <c r="G1023" s="93"/>
      <c r="H1023" s="94"/>
      <c r="I1023" s="92"/>
      <c r="J1023" s="200"/>
      <c r="K1023" s="210"/>
      <c r="L1023" s="95"/>
      <c r="M1023" s="92"/>
      <c r="N1023" s="95"/>
      <c r="O1023" s="92"/>
      <c r="P1023" s="95"/>
      <c r="Q1023" s="128"/>
      <c r="R1023" s="95"/>
      <c r="S1023" s="128"/>
      <c r="T1023" s="211"/>
      <c r="U1023" s="203"/>
      <c r="V1023" s="92"/>
      <c r="W1023" s="96"/>
      <c r="X1023" s="92"/>
      <c r="Y1023" s="220"/>
      <c r="Z1023" s="226"/>
      <c r="AA1023" s="165"/>
      <c r="AB1023" s="165"/>
      <c r="AC1023" s="165"/>
      <c r="AD1023" s="165"/>
      <c r="AE1023" s="165"/>
      <c r="AF1023" s="168"/>
      <c r="AG1023"/>
      <c r="AH1023" s="107">
        <f t="shared" si="688"/>
        <v>0</v>
      </c>
      <c r="AI1023" s="107">
        <f t="shared" si="689"/>
        <v>0</v>
      </c>
      <c r="AJ1023" s="107">
        <f t="shared" si="690"/>
        <v>0</v>
      </c>
      <c r="AK1023" s="107">
        <f t="shared" si="691"/>
        <v>0</v>
      </c>
      <c r="AL1023" s="107">
        <f t="shared" si="692"/>
        <v>0</v>
      </c>
      <c r="AM1023" s="107">
        <f t="shared" si="687"/>
        <v>0</v>
      </c>
      <c r="AO1023" s="161" t="e">
        <f t="shared" si="693"/>
        <v>#DIV/0!</v>
      </c>
      <c r="AP1023" s="161" t="e">
        <f t="shared" si="694"/>
        <v>#DIV/0!</v>
      </c>
      <c r="AQ1023" s="161" t="e">
        <f t="shared" si="695"/>
        <v>#DIV/0!</v>
      </c>
      <c r="AR1023" s="161" t="e">
        <f t="shared" si="696"/>
        <v>#DIV/0!</v>
      </c>
      <c r="AS1023" s="161" t="e">
        <f t="shared" si="697"/>
        <v>#DIV/0!</v>
      </c>
      <c r="AT1023" s="107">
        <f t="shared" si="698"/>
        <v>0</v>
      </c>
      <c r="AU1023" s="161" t="e">
        <f t="shared" si="699"/>
        <v>#DIV/0!</v>
      </c>
      <c r="AV1023" s="161" t="e">
        <f t="shared" si="700"/>
        <v>#DIV/0!</v>
      </c>
      <c r="AW1023" s="161" t="e">
        <f t="shared" si="701"/>
        <v>#DIV/0!</v>
      </c>
      <c r="AX1023" s="161" t="e">
        <f t="shared" si="702"/>
        <v>#DIV/0!</v>
      </c>
      <c r="AY1023" s="161" t="e">
        <f t="shared" si="703"/>
        <v>#DIV/0!</v>
      </c>
      <c r="AZ1023" s="107">
        <f t="shared" si="704"/>
        <v>0</v>
      </c>
      <c r="BA1023" s="161" t="e">
        <f t="shared" si="705"/>
        <v>#DIV/0!</v>
      </c>
      <c r="BB1023" s="161" t="e">
        <f t="shared" si="706"/>
        <v>#DIV/0!</v>
      </c>
      <c r="BC1023" s="161" t="e">
        <f t="shared" si="707"/>
        <v>#DIV/0!</v>
      </c>
      <c r="BD1023" s="161" t="e">
        <f t="shared" si="708"/>
        <v>#DIV/0!</v>
      </c>
      <c r="BE1023" s="161" t="e">
        <f t="shared" si="709"/>
        <v>#DIV/0!</v>
      </c>
      <c r="BF1023" s="107">
        <f t="shared" si="710"/>
        <v>0</v>
      </c>
      <c r="BG1023" s="161" t="e">
        <f t="shared" si="711"/>
        <v>#DIV/0!</v>
      </c>
      <c r="BH1023" s="161" t="e">
        <f t="shared" si="712"/>
        <v>#DIV/0!</v>
      </c>
      <c r="BI1023" s="161" t="e">
        <f t="shared" si="713"/>
        <v>#DIV/0!</v>
      </c>
      <c r="BJ1023" s="161" t="e">
        <f t="shared" si="714"/>
        <v>#DIV/0!</v>
      </c>
      <c r="BK1023" s="161" t="e">
        <f t="shared" si="715"/>
        <v>#DIV/0!</v>
      </c>
      <c r="BL1023" s="107">
        <f t="shared" si="716"/>
        <v>0</v>
      </c>
      <c r="BM1023" s="161" t="e">
        <f t="shared" si="717"/>
        <v>#DIV/0!</v>
      </c>
      <c r="BN1023" s="161" t="e">
        <f t="shared" si="718"/>
        <v>#DIV/0!</v>
      </c>
      <c r="BO1023" s="161" t="e">
        <f t="shared" si="719"/>
        <v>#DIV/0!</v>
      </c>
      <c r="BP1023" s="161" t="e">
        <f t="shared" si="720"/>
        <v>#DIV/0!</v>
      </c>
      <c r="BQ1023" s="161" t="e">
        <f t="shared" si="721"/>
        <v>#DIV/0!</v>
      </c>
      <c r="BR1023" s="107">
        <f t="shared" si="722"/>
        <v>0</v>
      </c>
      <c r="BS1023" s="161" t="e">
        <f t="shared" si="723"/>
        <v>#DIV/0!</v>
      </c>
      <c r="BT1023" s="161" t="e">
        <f t="shared" si="724"/>
        <v>#DIV/0!</v>
      </c>
      <c r="BU1023" s="161" t="e">
        <f t="shared" si="725"/>
        <v>#DIV/0!</v>
      </c>
      <c r="BV1023" s="161" t="e">
        <f t="shared" si="726"/>
        <v>#DIV/0!</v>
      </c>
      <c r="BW1023" s="161" t="e">
        <f t="shared" si="727"/>
        <v>#DIV/0!</v>
      </c>
      <c r="BX1023" s="107">
        <f t="shared" si="728"/>
        <v>0</v>
      </c>
      <c r="BZ1023" s="40" t="e">
        <f>VLOOKUP(I1023,Lists!$D$2:$D$19,1,FALSE)</f>
        <v>#N/A</v>
      </c>
      <c r="CA1023" s="40" t="e">
        <f>VLOOKUP($I1023,Blends!$B$2:$B$115,1,FALSE)</f>
        <v>#N/A</v>
      </c>
      <c r="CC1023" s="218">
        <f>ROUND(IF($I1023="Other HFC Blend",(Z1023*$L1023*SUMIF(Lists!$E$2:$E$133,'Quarterly Information'!$K1023,Exchange_Value)+Z1023*$N1023*SUMIF(Lists!$E$2:$E$133,'Quarterly Information'!$M1023,Exchange_Value)+Z1023*$P1023*SUMIF(Lists!$E$2:$E$133,'Quarterly Information'!$O1023,Exchange_Value)+Z1023*$R1023*SUMIF(Lists!$E$2:$E$133,'Quarterly Information'!$Q1023,Exchange_Value)+Z1023*$T1023*SUMIF(Lists!$E$2:$E$133,'Quarterly Information'!$S1023,Exchange_Value))/1000,Z1023*SUMIF(Lists!$E$2:$E$133,$I1023,Exchange_Value)/1000),1)</f>
        <v>0</v>
      </c>
      <c r="CD1023" s="218">
        <f>ROUND(IF($I1023="Other HFC Blend",(AA1023*$L1023*SUMIF(Lists!$E$2:$E$133,'Quarterly Information'!$K1023,Exchange_Value)+AA1023*$N1023*SUMIF(Lists!$E$2:$E$133,'Quarterly Information'!$M1023,Exchange_Value)+AA1023*$P1023*SUMIF(Lists!$E$2:$E$133,'Quarterly Information'!$O1023,Exchange_Value)+AA1023*$R1023*SUMIF(Lists!$E$2:$E$133,'Quarterly Information'!$Q1023,Exchange_Value)+AA1023*$T1023*SUMIF(Lists!$E$2:$E$133,'Quarterly Information'!$S1023,Exchange_Value))/1000,AA1023*SUMIF(Lists!$E$2:$E$133,$I1023,Exchange_Value)/1000),1)</f>
        <v>0</v>
      </c>
      <c r="CE1023" s="218">
        <f>ROUND(IF($I1023="Other HFC Blend",(AB1023*$L1023*SUMIF(Lists!$E$2:$E$133,'Quarterly Information'!$K1023,Exchange_Value)+AB1023*$N1023*SUMIF(Lists!$E$2:$E$133,'Quarterly Information'!$M1023,Exchange_Value)+AB1023*$P1023*SUMIF(Lists!$E$2:$E$133,'Quarterly Information'!$O1023,Exchange_Value)+AB1023*$R1023*SUMIF(Lists!$E$2:$E$133,'Quarterly Information'!$Q1023,Exchange_Value)+AB1023*$T1023*SUMIF(Lists!$E$2:$E$133,'Quarterly Information'!$S1023,Exchange_Value))/1000,AB1023*SUMIF(Lists!$E$2:$E$133,$I1023,Exchange_Value)/1000),1)</f>
        <v>0</v>
      </c>
      <c r="CF1023" s="218">
        <f>ROUND(IF($I1023="Other HFC Blend",(AC1023*$L1023*SUMIF(Lists!$E$2:$E$133,'Quarterly Information'!$K1023,Exchange_Value)+AC1023*$N1023*SUMIF(Lists!$E$2:$E$133,'Quarterly Information'!$M1023,Exchange_Value)+AC1023*$P1023*SUMIF(Lists!$E$2:$E$133,'Quarterly Information'!$O1023,Exchange_Value)+AC1023*$R1023*SUMIF(Lists!$E$2:$E$133,'Quarterly Information'!$Q1023,Exchange_Value)+AC1023*$T1023*SUMIF(Lists!$E$2:$E$133,'Quarterly Information'!$S1023,Exchange_Value))/1000,AC1023*SUMIF(Lists!$E$2:$E$133,$I1023,Exchange_Value)/1000),1)</f>
        <v>0</v>
      </c>
      <c r="CG1023" s="218">
        <f>ROUND(IF($I1023="Other HFC Blend",(AD1023*$L1023*SUMIF(Lists!$E$2:$E$133,'Quarterly Information'!$K1023,Exchange_Value)+AD1023*$N1023*SUMIF(Lists!$E$2:$E$133,'Quarterly Information'!$M1023,Exchange_Value)+AD1023*$P1023*SUMIF(Lists!$E$2:$E$133,'Quarterly Information'!$O1023,Exchange_Value)+AD1023*$R1023*SUMIF(Lists!$E$2:$E$133,'Quarterly Information'!$Q1023,Exchange_Value)+AD1023*$T1023*SUMIF(Lists!$E$2:$E$133,'Quarterly Information'!$S1023,Exchange_Value))/1000,AD1023*SUMIF(Lists!$E$2:$E$133,$I1023,Exchange_Value)/1000),1)</f>
        <v>0</v>
      </c>
      <c r="CH1023" s="218">
        <f>ROUND(IF($I1023="Other HFC Blend",(AE1023*$L1023*SUMIF(Lists!$E$2:$E$133,'Quarterly Information'!$K1023,Exchange_Value)+AE1023*$N1023*SUMIF(Lists!$E$2:$E$133,'Quarterly Information'!$M1023,Exchange_Value)+AE1023*$P1023*SUMIF(Lists!$E$2:$E$133,'Quarterly Information'!$O1023,Exchange_Value)+AE1023*$R1023*SUMIF(Lists!$E$2:$E$133,'Quarterly Information'!$Q1023,Exchange_Value)+AE1023*$T1023*SUMIF(Lists!$E$2:$E$133,'Quarterly Information'!$S1023,Exchange_Value))/1000,AE1023*SUMIF(Lists!$E$2:$E$133,$I1023,Exchange_Value)/1000),1)</f>
        <v>0</v>
      </c>
      <c r="CI1023" s="218">
        <f>ROUND(IF($I1023="Other HFC Blend",(AF1023*$L1023*SUMIF(Lists!$E$2:$E$133,'Quarterly Information'!$K1023,Exchange_Value)+AF1023*$N1023*SUMIF(Lists!$E$2:$E$133,'Quarterly Information'!$M1023,Exchange_Value)+AF1023*$P1023*SUMIF(Lists!$E$2:$E$133,'Quarterly Information'!$O1023,Exchange_Value)+AF1023*$R1023*SUMIF(Lists!$E$2:$E$133,'Quarterly Information'!$Q1023,Exchange_Value)+AF1023*$T1023*SUMIF(Lists!$E$2:$E$133,'Quarterly Information'!$S1023,Exchange_Value))/1000,AF1023*SUMIF(Lists!$E$2:$E$133,$I1023,Exchange_Value)/1000),1)</f>
        <v>0</v>
      </c>
    </row>
    <row r="1024" spans="1:87" ht="14" x14ac:dyDescent="0.25">
      <c r="A1024" s="39">
        <v>982</v>
      </c>
      <c r="B1024" s="90" t="str">
        <f t="shared" si="686"/>
        <v/>
      </c>
      <c r="C1024" s="159"/>
      <c r="D1024" s="91"/>
      <c r="E1024" s="174"/>
      <c r="F1024" s="92"/>
      <c r="G1024" s="93"/>
      <c r="H1024" s="94"/>
      <c r="I1024" s="92"/>
      <c r="J1024" s="200"/>
      <c r="K1024" s="210"/>
      <c r="L1024" s="95"/>
      <c r="M1024" s="92"/>
      <c r="N1024" s="95"/>
      <c r="O1024" s="92"/>
      <c r="P1024" s="95"/>
      <c r="Q1024" s="128"/>
      <c r="R1024" s="95"/>
      <c r="S1024" s="128"/>
      <c r="T1024" s="211"/>
      <c r="U1024" s="203"/>
      <c r="V1024" s="92"/>
      <c r="W1024" s="96"/>
      <c r="X1024" s="92"/>
      <c r="Y1024" s="220"/>
      <c r="Z1024" s="226"/>
      <c r="AA1024" s="165"/>
      <c r="AB1024" s="165"/>
      <c r="AC1024" s="165"/>
      <c r="AD1024" s="165"/>
      <c r="AE1024" s="165"/>
      <c r="AF1024" s="168"/>
      <c r="AG1024"/>
      <c r="AH1024" s="107">
        <f t="shared" si="688"/>
        <v>0</v>
      </c>
      <c r="AI1024" s="107">
        <f t="shared" si="689"/>
        <v>0</v>
      </c>
      <c r="AJ1024" s="107">
        <f t="shared" si="690"/>
        <v>0</v>
      </c>
      <c r="AK1024" s="107">
        <f t="shared" si="691"/>
        <v>0</v>
      </c>
      <c r="AL1024" s="107">
        <f t="shared" si="692"/>
        <v>0</v>
      </c>
      <c r="AM1024" s="107">
        <f t="shared" si="687"/>
        <v>0</v>
      </c>
      <c r="AO1024" s="161" t="e">
        <f t="shared" si="693"/>
        <v>#DIV/0!</v>
      </c>
      <c r="AP1024" s="161" t="e">
        <f t="shared" si="694"/>
        <v>#DIV/0!</v>
      </c>
      <c r="AQ1024" s="161" t="e">
        <f t="shared" si="695"/>
        <v>#DIV/0!</v>
      </c>
      <c r="AR1024" s="161" t="e">
        <f t="shared" si="696"/>
        <v>#DIV/0!</v>
      </c>
      <c r="AS1024" s="161" t="e">
        <f t="shared" si="697"/>
        <v>#DIV/0!</v>
      </c>
      <c r="AT1024" s="107">
        <f t="shared" si="698"/>
        <v>0</v>
      </c>
      <c r="AU1024" s="161" t="e">
        <f t="shared" si="699"/>
        <v>#DIV/0!</v>
      </c>
      <c r="AV1024" s="161" t="e">
        <f t="shared" si="700"/>
        <v>#DIV/0!</v>
      </c>
      <c r="AW1024" s="161" t="e">
        <f t="shared" si="701"/>
        <v>#DIV/0!</v>
      </c>
      <c r="AX1024" s="161" t="e">
        <f t="shared" si="702"/>
        <v>#DIV/0!</v>
      </c>
      <c r="AY1024" s="161" t="e">
        <f t="shared" si="703"/>
        <v>#DIV/0!</v>
      </c>
      <c r="AZ1024" s="107">
        <f t="shared" si="704"/>
        <v>0</v>
      </c>
      <c r="BA1024" s="161" t="e">
        <f t="shared" si="705"/>
        <v>#DIV/0!</v>
      </c>
      <c r="BB1024" s="161" t="e">
        <f t="shared" si="706"/>
        <v>#DIV/0!</v>
      </c>
      <c r="BC1024" s="161" t="e">
        <f t="shared" si="707"/>
        <v>#DIV/0!</v>
      </c>
      <c r="BD1024" s="161" t="e">
        <f t="shared" si="708"/>
        <v>#DIV/0!</v>
      </c>
      <c r="BE1024" s="161" t="e">
        <f t="shared" si="709"/>
        <v>#DIV/0!</v>
      </c>
      <c r="BF1024" s="107">
        <f t="shared" si="710"/>
        <v>0</v>
      </c>
      <c r="BG1024" s="161" t="e">
        <f t="shared" si="711"/>
        <v>#DIV/0!</v>
      </c>
      <c r="BH1024" s="161" t="e">
        <f t="shared" si="712"/>
        <v>#DIV/0!</v>
      </c>
      <c r="BI1024" s="161" t="e">
        <f t="shared" si="713"/>
        <v>#DIV/0!</v>
      </c>
      <c r="BJ1024" s="161" t="e">
        <f t="shared" si="714"/>
        <v>#DIV/0!</v>
      </c>
      <c r="BK1024" s="161" t="e">
        <f t="shared" si="715"/>
        <v>#DIV/0!</v>
      </c>
      <c r="BL1024" s="107">
        <f t="shared" si="716"/>
        <v>0</v>
      </c>
      <c r="BM1024" s="161" t="e">
        <f t="shared" si="717"/>
        <v>#DIV/0!</v>
      </c>
      <c r="BN1024" s="161" t="e">
        <f t="shared" si="718"/>
        <v>#DIV/0!</v>
      </c>
      <c r="BO1024" s="161" t="e">
        <f t="shared" si="719"/>
        <v>#DIV/0!</v>
      </c>
      <c r="BP1024" s="161" t="e">
        <f t="shared" si="720"/>
        <v>#DIV/0!</v>
      </c>
      <c r="BQ1024" s="161" t="e">
        <f t="shared" si="721"/>
        <v>#DIV/0!</v>
      </c>
      <c r="BR1024" s="107">
        <f t="shared" si="722"/>
        <v>0</v>
      </c>
      <c r="BS1024" s="161" t="e">
        <f t="shared" si="723"/>
        <v>#DIV/0!</v>
      </c>
      <c r="BT1024" s="161" t="e">
        <f t="shared" si="724"/>
        <v>#DIV/0!</v>
      </c>
      <c r="BU1024" s="161" t="e">
        <f t="shared" si="725"/>
        <v>#DIV/0!</v>
      </c>
      <c r="BV1024" s="161" t="e">
        <f t="shared" si="726"/>
        <v>#DIV/0!</v>
      </c>
      <c r="BW1024" s="161" t="e">
        <f t="shared" si="727"/>
        <v>#DIV/0!</v>
      </c>
      <c r="BX1024" s="107">
        <f t="shared" si="728"/>
        <v>0</v>
      </c>
      <c r="BZ1024" s="40" t="e">
        <f>VLOOKUP(I1024,Lists!$D$2:$D$19,1,FALSE)</f>
        <v>#N/A</v>
      </c>
      <c r="CA1024" s="40" t="e">
        <f>VLOOKUP($I1024,Blends!$B$2:$B$115,1,FALSE)</f>
        <v>#N/A</v>
      </c>
      <c r="CC1024" s="218">
        <f>ROUND(IF($I1024="Other HFC Blend",(Z1024*$L1024*SUMIF(Lists!$E$2:$E$133,'Quarterly Information'!$K1024,Exchange_Value)+Z1024*$N1024*SUMIF(Lists!$E$2:$E$133,'Quarterly Information'!$M1024,Exchange_Value)+Z1024*$P1024*SUMIF(Lists!$E$2:$E$133,'Quarterly Information'!$O1024,Exchange_Value)+Z1024*$R1024*SUMIF(Lists!$E$2:$E$133,'Quarterly Information'!$Q1024,Exchange_Value)+Z1024*$T1024*SUMIF(Lists!$E$2:$E$133,'Quarterly Information'!$S1024,Exchange_Value))/1000,Z1024*SUMIF(Lists!$E$2:$E$133,$I1024,Exchange_Value)/1000),1)</f>
        <v>0</v>
      </c>
      <c r="CD1024" s="218">
        <f>ROUND(IF($I1024="Other HFC Blend",(AA1024*$L1024*SUMIF(Lists!$E$2:$E$133,'Quarterly Information'!$K1024,Exchange_Value)+AA1024*$N1024*SUMIF(Lists!$E$2:$E$133,'Quarterly Information'!$M1024,Exchange_Value)+AA1024*$P1024*SUMIF(Lists!$E$2:$E$133,'Quarterly Information'!$O1024,Exchange_Value)+AA1024*$R1024*SUMIF(Lists!$E$2:$E$133,'Quarterly Information'!$Q1024,Exchange_Value)+AA1024*$T1024*SUMIF(Lists!$E$2:$E$133,'Quarterly Information'!$S1024,Exchange_Value))/1000,AA1024*SUMIF(Lists!$E$2:$E$133,$I1024,Exchange_Value)/1000),1)</f>
        <v>0</v>
      </c>
      <c r="CE1024" s="218">
        <f>ROUND(IF($I1024="Other HFC Blend",(AB1024*$L1024*SUMIF(Lists!$E$2:$E$133,'Quarterly Information'!$K1024,Exchange_Value)+AB1024*$N1024*SUMIF(Lists!$E$2:$E$133,'Quarterly Information'!$M1024,Exchange_Value)+AB1024*$P1024*SUMIF(Lists!$E$2:$E$133,'Quarterly Information'!$O1024,Exchange_Value)+AB1024*$R1024*SUMIF(Lists!$E$2:$E$133,'Quarterly Information'!$Q1024,Exchange_Value)+AB1024*$T1024*SUMIF(Lists!$E$2:$E$133,'Quarterly Information'!$S1024,Exchange_Value))/1000,AB1024*SUMIF(Lists!$E$2:$E$133,$I1024,Exchange_Value)/1000),1)</f>
        <v>0</v>
      </c>
      <c r="CF1024" s="218">
        <f>ROUND(IF($I1024="Other HFC Blend",(AC1024*$L1024*SUMIF(Lists!$E$2:$E$133,'Quarterly Information'!$K1024,Exchange_Value)+AC1024*$N1024*SUMIF(Lists!$E$2:$E$133,'Quarterly Information'!$M1024,Exchange_Value)+AC1024*$P1024*SUMIF(Lists!$E$2:$E$133,'Quarterly Information'!$O1024,Exchange_Value)+AC1024*$R1024*SUMIF(Lists!$E$2:$E$133,'Quarterly Information'!$Q1024,Exchange_Value)+AC1024*$T1024*SUMIF(Lists!$E$2:$E$133,'Quarterly Information'!$S1024,Exchange_Value))/1000,AC1024*SUMIF(Lists!$E$2:$E$133,$I1024,Exchange_Value)/1000),1)</f>
        <v>0</v>
      </c>
      <c r="CG1024" s="218">
        <f>ROUND(IF($I1024="Other HFC Blend",(AD1024*$L1024*SUMIF(Lists!$E$2:$E$133,'Quarterly Information'!$K1024,Exchange_Value)+AD1024*$N1024*SUMIF(Lists!$E$2:$E$133,'Quarterly Information'!$M1024,Exchange_Value)+AD1024*$P1024*SUMIF(Lists!$E$2:$E$133,'Quarterly Information'!$O1024,Exchange_Value)+AD1024*$R1024*SUMIF(Lists!$E$2:$E$133,'Quarterly Information'!$Q1024,Exchange_Value)+AD1024*$T1024*SUMIF(Lists!$E$2:$E$133,'Quarterly Information'!$S1024,Exchange_Value))/1000,AD1024*SUMIF(Lists!$E$2:$E$133,$I1024,Exchange_Value)/1000),1)</f>
        <v>0</v>
      </c>
      <c r="CH1024" s="218">
        <f>ROUND(IF($I1024="Other HFC Blend",(AE1024*$L1024*SUMIF(Lists!$E$2:$E$133,'Quarterly Information'!$K1024,Exchange_Value)+AE1024*$N1024*SUMIF(Lists!$E$2:$E$133,'Quarterly Information'!$M1024,Exchange_Value)+AE1024*$P1024*SUMIF(Lists!$E$2:$E$133,'Quarterly Information'!$O1024,Exchange_Value)+AE1024*$R1024*SUMIF(Lists!$E$2:$E$133,'Quarterly Information'!$Q1024,Exchange_Value)+AE1024*$T1024*SUMIF(Lists!$E$2:$E$133,'Quarterly Information'!$S1024,Exchange_Value))/1000,AE1024*SUMIF(Lists!$E$2:$E$133,$I1024,Exchange_Value)/1000),1)</f>
        <v>0</v>
      </c>
      <c r="CI1024" s="218">
        <f>ROUND(IF($I1024="Other HFC Blend",(AF1024*$L1024*SUMIF(Lists!$E$2:$E$133,'Quarterly Information'!$K1024,Exchange_Value)+AF1024*$N1024*SUMIF(Lists!$E$2:$E$133,'Quarterly Information'!$M1024,Exchange_Value)+AF1024*$P1024*SUMIF(Lists!$E$2:$E$133,'Quarterly Information'!$O1024,Exchange_Value)+AF1024*$R1024*SUMIF(Lists!$E$2:$E$133,'Quarterly Information'!$Q1024,Exchange_Value)+AF1024*$T1024*SUMIF(Lists!$E$2:$E$133,'Quarterly Information'!$S1024,Exchange_Value))/1000,AF1024*SUMIF(Lists!$E$2:$E$133,$I1024,Exchange_Value)/1000),1)</f>
        <v>0</v>
      </c>
    </row>
    <row r="1025" spans="1:87" ht="14" x14ac:dyDescent="0.25">
      <c r="A1025" s="39">
        <v>983</v>
      </c>
      <c r="B1025" s="90" t="str">
        <f t="shared" si="686"/>
        <v/>
      </c>
      <c r="C1025" s="159"/>
      <c r="D1025" s="91"/>
      <c r="E1025" s="174"/>
      <c r="F1025" s="92"/>
      <c r="G1025" s="93"/>
      <c r="H1025" s="94"/>
      <c r="I1025" s="92"/>
      <c r="J1025" s="200"/>
      <c r="K1025" s="210"/>
      <c r="L1025" s="95"/>
      <c r="M1025" s="92"/>
      <c r="N1025" s="95"/>
      <c r="O1025" s="92"/>
      <c r="P1025" s="95"/>
      <c r="Q1025" s="128"/>
      <c r="R1025" s="95"/>
      <c r="S1025" s="128"/>
      <c r="T1025" s="211"/>
      <c r="U1025" s="203"/>
      <c r="V1025" s="92"/>
      <c r="W1025" s="96"/>
      <c r="X1025" s="92"/>
      <c r="Y1025" s="220"/>
      <c r="Z1025" s="226"/>
      <c r="AA1025" s="165"/>
      <c r="AB1025" s="165"/>
      <c r="AC1025" s="165"/>
      <c r="AD1025" s="165"/>
      <c r="AE1025" s="165"/>
      <c r="AF1025" s="168"/>
      <c r="AG1025"/>
      <c r="AH1025" s="107">
        <f t="shared" si="688"/>
        <v>0</v>
      </c>
      <c r="AI1025" s="107">
        <f t="shared" si="689"/>
        <v>0</v>
      </c>
      <c r="AJ1025" s="107">
        <f t="shared" si="690"/>
        <v>0</v>
      </c>
      <c r="AK1025" s="107">
        <f t="shared" si="691"/>
        <v>0</v>
      </c>
      <c r="AL1025" s="107">
        <f t="shared" si="692"/>
        <v>0</v>
      </c>
      <c r="AM1025" s="107">
        <f t="shared" si="687"/>
        <v>0</v>
      </c>
      <c r="AO1025" s="161" t="e">
        <f t="shared" si="693"/>
        <v>#DIV/0!</v>
      </c>
      <c r="AP1025" s="161" t="e">
        <f t="shared" si="694"/>
        <v>#DIV/0!</v>
      </c>
      <c r="AQ1025" s="161" t="e">
        <f t="shared" si="695"/>
        <v>#DIV/0!</v>
      </c>
      <c r="AR1025" s="161" t="e">
        <f t="shared" si="696"/>
        <v>#DIV/0!</v>
      </c>
      <c r="AS1025" s="161" t="e">
        <f t="shared" si="697"/>
        <v>#DIV/0!</v>
      </c>
      <c r="AT1025" s="107">
        <f t="shared" si="698"/>
        <v>0</v>
      </c>
      <c r="AU1025" s="161" t="e">
        <f t="shared" si="699"/>
        <v>#DIV/0!</v>
      </c>
      <c r="AV1025" s="161" t="e">
        <f t="shared" si="700"/>
        <v>#DIV/0!</v>
      </c>
      <c r="AW1025" s="161" t="e">
        <f t="shared" si="701"/>
        <v>#DIV/0!</v>
      </c>
      <c r="AX1025" s="161" t="e">
        <f t="shared" si="702"/>
        <v>#DIV/0!</v>
      </c>
      <c r="AY1025" s="161" t="e">
        <f t="shared" si="703"/>
        <v>#DIV/0!</v>
      </c>
      <c r="AZ1025" s="107">
        <f t="shared" si="704"/>
        <v>0</v>
      </c>
      <c r="BA1025" s="161" t="e">
        <f t="shared" si="705"/>
        <v>#DIV/0!</v>
      </c>
      <c r="BB1025" s="161" t="e">
        <f t="shared" si="706"/>
        <v>#DIV/0!</v>
      </c>
      <c r="BC1025" s="161" t="e">
        <f t="shared" si="707"/>
        <v>#DIV/0!</v>
      </c>
      <c r="BD1025" s="161" t="e">
        <f t="shared" si="708"/>
        <v>#DIV/0!</v>
      </c>
      <c r="BE1025" s="161" t="e">
        <f t="shared" si="709"/>
        <v>#DIV/0!</v>
      </c>
      <c r="BF1025" s="107">
        <f t="shared" si="710"/>
        <v>0</v>
      </c>
      <c r="BG1025" s="161" t="e">
        <f t="shared" si="711"/>
        <v>#DIV/0!</v>
      </c>
      <c r="BH1025" s="161" t="e">
        <f t="shared" si="712"/>
        <v>#DIV/0!</v>
      </c>
      <c r="BI1025" s="161" t="e">
        <f t="shared" si="713"/>
        <v>#DIV/0!</v>
      </c>
      <c r="BJ1025" s="161" t="e">
        <f t="shared" si="714"/>
        <v>#DIV/0!</v>
      </c>
      <c r="BK1025" s="161" t="e">
        <f t="shared" si="715"/>
        <v>#DIV/0!</v>
      </c>
      <c r="BL1025" s="107">
        <f t="shared" si="716"/>
        <v>0</v>
      </c>
      <c r="BM1025" s="161" t="e">
        <f t="shared" si="717"/>
        <v>#DIV/0!</v>
      </c>
      <c r="BN1025" s="161" t="e">
        <f t="shared" si="718"/>
        <v>#DIV/0!</v>
      </c>
      <c r="BO1025" s="161" t="e">
        <f t="shared" si="719"/>
        <v>#DIV/0!</v>
      </c>
      <c r="BP1025" s="161" t="e">
        <f t="shared" si="720"/>
        <v>#DIV/0!</v>
      </c>
      <c r="BQ1025" s="161" t="e">
        <f t="shared" si="721"/>
        <v>#DIV/0!</v>
      </c>
      <c r="BR1025" s="107">
        <f t="shared" si="722"/>
        <v>0</v>
      </c>
      <c r="BS1025" s="161" t="e">
        <f t="shared" si="723"/>
        <v>#DIV/0!</v>
      </c>
      <c r="BT1025" s="161" t="e">
        <f t="shared" si="724"/>
        <v>#DIV/0!</v>
      </c>
      <c r="BU1025" s="161" t="e">
        <f t="shared" si="725"/>
        <v>#DIV/0!</v>
      </c>
      <c r="BV1025" s="161" t="e">
        <f t="shared" si="726"/>
        <v>#DIV/0!</v>
      </c>
      <c r="BW1025" s="161" t="e">
        <f t="shared" si="727"/>
        <v>#DIV/0!</v>
      </c>
      <c r="BX1025" s="107">
        <f t="shared" si="728"/>
        <v>0</v>
      </c>
      <c r="BZ1025" s="40" t="e">
        <f>VLOOKUP(I1025,Lists!$D$2:$D$19,1,FALSE)</f>
        <v>#N/A</v>
      </c>
      <c r="CA1025" s="40" t="e">
        <f>VLOOKUP($I1025,Blends!$B$2:$B$115,1,FALSE)</f>
        <v>#N/A</v>
      </c>
      <c r="CC1025" s="218">
        <f>ROUND(IF($I1025="Other HFC Blend",(Z1025*$L1025*SUMIF(Lists!$E$2:$E$133,'Quarterly Information'!$K1025,Exchange_Value)+Z1025*$N1025*SUMIF(Lists!$E$2:$E$133,'Quarterly Information'!$M1025,Exchange_Value)+Z1025*$P1025*SUMIF(Lists!$E$2:$E$133,'Quarterly Information'!$O1025,Exchange_Value)+Z1025*$R1025*SUMIF(Lists!$E$2:$E$133,'Quarterly Information'!$Q1025,Exchange_Value)+Z1025*$T1025*SUMIF(Lists!$E$2:$E$133,'Quarterly Information'!$S1025,Exchange_Value))/1000,Z1025*SUMIF(Lists!$E$2:$E$133,$I1025,Exchange_Value)/1000),1)</f>
        <v>0</v>
      </c>
      <c r="CD1025" s="218">
        <f>ROUND(IF($I1025="Other HFC Blend",(AA1025*$L1025*SUMIF(Lists!$E$2:$E$133,'Quarterly Information'!$K1025,Exchange_Value)+AA1025*$N1025*SUMIF(Lists!$E$2:$E$133,'Quarterly Information'!$M1025,Exchange_Value)+AA1025*$P1025*SUMIF(Lists!$E$2:$E$133,'Quarterly Information'!$O1025,Exchange_Value)+AA1025*$R1025*SUMIF(Lists!$E$2:$E$133,'Quarterly Information'!$Q1025,Exchange_Value)+AA1025*$T1025*SUMIF(Lists!$E$2:$E$133,'Quarterly Information'!$S1025,Exchange_Value))/1000,AA1025*SUMIF(Lists!$E$2:$E$133,$I1025,Exchange_Value)/1000),1)</f>
        <v>0</v>
      </c>
      <c r="CE1025" s="218">
        <f>ROUND(IF($I1025="Other HFC Blend",(AB1025*$L1025*SUMIF(Lists!$E$2:$E$133,'Quarterly Information'!$K1025,Exchange_Value)+AB1025*$N1025*SUMIF(Lists!$E$2:$E$133,'Quarterly Information'!$M1025,Exchange_Value)+AB1025*$P1025*SUMIF(Lists!$E$2:$E$133,'Quarterly Information'!$O1025,Exchange_Value)+AB1025*$R1025*SUMIF(Lists!$E$2:$E$133,'Quarterly Information'!$Q1025,Exchange_Value)+AB1025*$T1025*SUMIF(Lists!$E$2:$E$133,'Quarterly Information'!$S1025,Exchange_Value))/1000,AB1025*SUMIF(Lists!$E$2:$E$133,$I1025,Exchange_Value)/1000),1)</f>
        <v>0</v>
      </c>
      <c r="CF1025" s="218">
        <f>ROUND(IF($I1025="Other HFC Blend",(AC1025*$L1025*SUMIF(Lists!$E$2:$E$133,'Quarterly Information'!$K1025,Exchange_Value)+AC1025*$N1025*SUMIF(Lists!$E$2:$E$133,'Quarterly Information'!$M1025,Exchange_Value)+AC1025*$P1025*SUMIF(Lists!$E$2:$E$133,'Quarterly Information'!$O1025,Exchange_Value)+AC1025*$R1025*SUMIF(Lists!$E$2:$E$133,'Quarterly Information'!$Q1025,Exchange_Value)+AC1025*$T1025*SUMIF(Lists!$E$2:$E$133,'Quarterly Information'!$S1025,Exchange_Value))/1000,AC1025*SUMIF(Lists!$E$2:$E$133,$I1025,Exchange_Value)/1000),1)</f>
        <v>0</v>
      </c>
      <c r="CG1025" s="218">
        <f>ROUND(IF($I1025="Other HFC Blend",(AD1025*$L1025*SUMIF(Lists!$E$2:$E$133,'Quarterly Information'!$K1025,Exchange_Value)+AD1025*$N1025*SUMIF(Lists!$E$2:$E$133,'Quarterly Information'!$M1025,Exchange_Value)+AD1025*$P1025*SUMIF(Lists!$E$2:$E$133,'Quarterly Information'!$O1025,Exchange_Value)+AD1025*$R1025*SUMIF(Lists!$E$2:$E$133,'Quarterly Information'!$Q1025,Exchange_Value)+AD1025*$T1025*SUMIF(Lists!$E$2:$E$133,'Quarterly Information'!$S1025,Exchange_Value))/1000,AD1025*SUMIF(Lists!$E$2:$E$133,$I1025,Exchange_Value)/1000),1)</f>
        <v>0</v>
      </c>
      <c r="CH1025" s="218">
        <f>ROUND(IF($I1025="Other HFC Blend",(AE1025*$L1025*SUMIF(Lists!$E$2:$E$133,'Quarterly Information'!$K1025,Exchange_Value)+AE1025*$N1025*SUMIF(Lists!$E$2:$E$133,'Quarterly Information'!$M1025,Exchange_Value)+AE1025*$P1025*SUMIF(Lists!$E$2:$E$133,'Quarterly Information'!$O1025,Exchange_Value)+AE1025*$R1025*SUMIF(Lists!$E$2:$E$133,'Quarterly Information'!$Q1025,Exchange_Value)+AE1025*$T1025*SUMIF(Lists!$E$2:$E$133,'Quarterly Information'!$S1025,Exchange_Value))/1000,AE1025*SUMIF(Lists!$E$2:$E$133,$I1025,Exchange_Value)/1000),1)</f>
        <v>0</v>
      </c>
      <c r="CI1025" s="218">
        <f>ROUND(IF($I1025="Other HFC Blend",(AF1025*$L1025*SUMIF(Lists!$E$2:$E$133,'Quarterly Information'!$K1025,Exchange_Value)+AF1025*$N1025*SUMIF(Lists!$E$2:$E$133,'Quarterly Information'!$M1025,Exchange_Value)+AF1025*$P1025*SUMIF(Lists!$E$2:$E$133,'Quarterly Information'!$O1025,Exchange_Value)+AF1025*$R1025*SUMIF(Lists!$E$2:$E$133,'Quarterly Information'!$Q1025,Exchange_Value)+AF1025*$T1025*SUMIF(Lists!$E$2:$E$133,'Quarterly Information'!$S1025,Exchange_Value))/1000,AF1025*SUMIF(Lists!$E$2:$E$133,$I1025,Exchange_Value)/1000),1)</f>
        <v>0</v>
      </c>
    </row>
    <row r="1026" spans="1:87" ht="14" x14ac:dyDescent="0.25">
      <c r="A1026" s="39">
        <v>984</v>
      </c>
      <c r="B1026" s="90" t="str">
        <f t="shared" si="686"/>
        <v/>
      </c>
      <c r="C1026" s="159"/>
      <c r="D1026" s="91"/>
      <c r="E1026" s="174"/>
      <c r="F1026" s="92"/>
      <c r="G1026" s="93"/>
      <c r="H1026" s="94"/>
      <c r="I1026" s="92"/>
      <c r="J1026" s="200"/>
      <c r="K1026" s="210"/>
      <c r="L1026" s="95"/>
      <c r="M1026" s="92"/>
      <c r="N1026" s="95"/>
      <c r="O1026" s="92"/>
      <c r="P1026" s="95"/>
      <c r="Q1026" s="128"/>
      <c r="R1026" s="95"/>
      <c r="S1026" s="128"/>
      <c r="T1026" s="211"/>
      <c r="U1026" s="203"/>
      <c r="V1026" s="92"/>
      <c r="W1026" s="96"/>
      <c r="X1026" s="92"/>
      <c r="Y1026" s="220"/>
      <c r="Z1026" s="226"/>
      <c r="AA1026" s="165"/>
      <c r="AB1026" s="165"/>
      <c r="AC1026" s="165"/>
      <c r="AD1026" s="165"/>
      <c r="AE1026" s="165"/>
      <c r="AF1026" s="168"/>
      <c r="AG1026"/>
      <c r="AH1026" s="107">
        <f t="shared" si="688"/>
        <v>0</v>
      </c>
      <c r="AI1026" s="107">
        <f t="shared" si="689"/>
        <v>0</v>
      </c>
      <c r="AJ1026" s="107">
        <f t="shared" si="690"/>
        <v>0</v>
      </c>
      <c r="AK1026" s="107">
        <f t="shared" si="691"/>
        <v>0</v>
      </c>
      <c r="AL1026" s="107">
        <f t="shared" si="692"/>
        <v>0</v>
      </c>
      <c r="AM1026" s="107">
        <f t="shared" si="687"/>
        <v>0</v>
      </c>
      <c r="AO1026" s="161" t="e">
        <f t="shared" si="693"/>
        <v>#DIV/0!</v>
      </c>
      <c r="AP1026" s="161" t="e">
        <f t="shared" si="694"/>
        <v>#DIV/0!</v>
      </c>
      <c r="AQ1026" s="161" t="e">
        <f t="shared" si="695"/>
        <v>#DIV/0!</v>
      </c>
      <c r="AR1026" s="161" t="e">
        <f t="shared" si="696"/>
        <v>#DIV/0!</v>
      </c>
      <c r="AS1026" s="161" t="e">
        <f t="shared" si="697"/>
        <v>#DIV/0!</v>
      </c>
      <c r="AT1026" s="107">
        <f t="shared" si="698"/>
        <v>0</v>
      </c>
      <c r="AU1026" s="161" t="e">
        <f t="shared" si="699"/>
        <v>#DIV/0!</v>
      </c>
      <c r="AV1026" s="161" t="e">
        <f t="shared" si="700"/>
        <v>#DIV/0!</v>
      </c>
      <c r="AW1026" s="161" t="e">
        <f t="shared" si="701"/>
        <v>#DIV/0!</v>
      </c>
      <c r="AX1026" s="161" t="e">
        <f t="shared" si="702"/>
        <v>#DIV/0!</v>
      </c>
      <c r="AY1026" s="161" t="e">
        <f t="shared" si="703"/>
        <v>#DIV/0!</v>
      </c>
      <c r="AZ1026" s="107">
        <f t="shared" si="704"/>
        <v>0</v>
      </c>
      <c r="BA1026" s="161" t="e">
        <f t="shared" si="705"/>
        <v>#DIV/0!</v>
      </c>
      <c r="BB1026" s="161" t="e">
        <f t="shared" si="706"/>
        <v>#DIV/0!</v>
      </c>
      <c r="BC1026" s="161" t="e">
        <f t="shared" si="707"/>
        <v>#DIV/0!</v>
      </c>
      <c r="BD1026" s="161" t="e">
        <f t="shared" si="708"/>
        <v>#DIV/0!</v>
      </c>
      <c r="BE1026" s="161" t="e">
        <f t="shared" si="709"/>
        <v>#DIV/0!</v>
      </c>
      <c r="BF1026" s="107">
        <f t="shared" si="710"/>
        <v>0</v>
      </c>
      <c r="BG1026" s="161" t="e">
        <f t="shared" si="711"/>
        <v>#DIV/0!</v>
      </c>
      <c r="BH1026" s="161" t="e">
        <f t="shared" si="712"/>
        <v>#DIV/0!</v>
      </c>
      <c r="BI1026" s="161" t="e">
        <f t="shared" si="713"/>
        <v>#DIV/0!</v>
      </c>
      <c r="BJ1026" s="161" t="e">
        <f t="shared" si="714"/>
        <v>#DIV/0!</v>
      </c>
      <c r="BK1026" s="161" t="e">
        <f t="shared" si="715"/>
        <v>#DIV/0!</v>
      </c>
      <c r="BL1026" s="107">
        <f t="shared" si="716"/>
        <v>0</v>
      </c>
      <c r="BM1026" s="161" t="e">
        <f t="shared" si="717"/>
        <v>#DIV/0!</v>
      </c>
      <c r="BN1026" s="161" t="e">
        <f t="shared" si="718"/>
        <v>#DIV/0!</v>
      </c>
      <c r="BO1026" s="161" t="e">
        <f t="shared" si="719"/>
        <v>#DIV/0!</v>
      </c>
      <c r="BP1026" s="161" t="e">
        <f t="shared" si="720"/>
        <v>#DIV/0!</v>
      </c>
      <c r="BQ1026" s="161" t="e">
        <f t="shared" si="721"/>
        <v>#DIV/0!</v>
      </c>
      <c r="BR1026" s="107">
        <f t="shared" si="722"/>
        <v>0</v>
      </c>
      <c r="BS1026" s="161" t="e">
        <f t="shared" si="723"/>
        <v>#DIV/0!</v>
      </c>
      <c r="BT1026" s="161" t="e">
        <f t="shared" si="724"/>
        <v>#DIV/0!</v>
      </c>
      <c r="BU1026" s="161" t="e">
        <f t="shared" si="725"/>
        <v>#DIV/0!</v>
      </c>
      <c r="BV1026" s="161" t="e">
        <f t="shared" si="726"/>
        <v>#DIV/0!</v>
      </c>
      <c r="BW1026" s="161" t="e">
        <f t="shared" si="727"/>
        <v>#DIV/0!</v>
      </c>
      <c r="BX1026" s="107">
        <f t="shared" si="728"/>
        <v>0</v>
      </c>
      <c r="BZ1026" s="40" t="e">
        <f>VLOOKUP(I1026,Lists!$D$2:$D$19,1,FALSE)</f>
        <v>#N/A</v>
      </c>
      <c r="CA1026" s="40" t="e">
        <f>VLOOKUP($I1026,Blends!$B$2:$B$115,1,FALSE)</f>
        <v>#N/A</v>
      </c>
      <c r="CC1026" s="218">
        <f>ROUND(IF($I1026="Other HFC Blend",(Z1026*$L1026*SUMIF(Lists!$E$2:$E$133,'Quarterly Information'!$K1026,Exchange_Value)+Z1026*$N1026*SUMIF(Lists!$E$2:$E$133,'Quarterly Information'!$M1026,Exchange_Value)+Z1026*$P1026*SUMIF(Lists!$E$2:$E$133,'Quarterly Information'!$O1026,Exchange_Value)+Z1026*$R1026*SUMIF(Lists!$E$2:$E$133,'Quarterly Information'!$Q1026,Exchange_Value)+Z1026*$T1026*SUMIF(Lists!$E$2:$E$133,'Quarterly Information'!$S1026,Exchange_Value))/1000,Z1026*SUMIF(Lists!$E$2:$E$133,$I1026,Exchange_Value)/1000),1)</f>
        <v>0</v>
      </c>
      <c r="CD1026" s="218">
        <f>ROUND(IF($I1026="Other HFC Blend",(AA1026*$L1026*SUMIF(Lists!$E$2:$E$133,'Quarterly Information'!$K1026,Exchange_Value)+AA1026*$N1026*SUMIF(Lists!$E$2:$E$133,'Quarterly Information'!$M1026,Exchange_Value)+AA1026*$P1026*SUMIF(Lists!$E$2:$E$133,'Quarterly Information'!$O1026,Exchange_Value)+AA1026*$R1026*SUMIF(Lists!$E$2:$E$133,'Quarterly Information'!$Q1026,Exchange_Value)+AA1026*$T1026*SUMIF(Lists!$E$2:$E$133,'Quarterly Information'!$S1026,Exchange_Value))/1000,AA1026*SUMIF(Lists!$E$2:$E$133,$I1026,Exchange_Value)/1000),1)</f>
        <v>0</v>
      </c>
      <c r="CE1026" s="218">
        <f>ROUND(IF($I1026="Other HFC Blend",(AB1026*$L1026*SUMIF(Lists!$E$2:$E$133,'Quarterly Information'!$K1026,Exchange_Value)+AB1026*$N1026*SUMIF(Lists!$E$2:$E$133,'Quarterly Information'!$M1026,Exchange_Value)+AB1026*$P1026*SUMIF(Lists!$E$2:$E$133,'Quarterly Information'!$O1026,Exchange_Value)+AB1026*$R1026*SUMIF(Lists!$E$2:$E$133,'Quarterly Information'!$Q1026,Exchange_Value)+AB1026*$T1026*SUMIF(Lists!$E$2:$E$133,'Quarterly Information'!$S1026,Exchange_Value))/1000,AB1026*SUMIF(Lists!$E$2:$E$133,$I1026,Exchange_Value)/1000),1)</f>
        <v>0</v>
      </c>
      <c r="CF1026" s="218">
        <f>ROUND(IF($I1026="Other HFC Blend",(AC1026*$L1026*SUMIF(Lists!$E$2:$E$133,'Quarterly Information'!$K1026,Exchange_Value)+AC1026*$N1026*SUMIF(Lists!$E$2:$E$133,'Quarterly Information'!$M1026,Exchange_Value)+AC1026*$P1026*SUMIF(Lists!$E$2:$E$133,'Quarterly Information'!$O1026,Exchange_Value)+AC1026*$R1026*SUMIF(Lists!$E$2:$E$133,'Quarterly Information'!$Q1026,Exchange_Value)+AC1026*$T1026*SUMIF(Lists!$E$2:$E$133,'Quarterly Information'!$S1026,Exchange_Value))/1000,AC1026*SUMIF(Lists!$E$2:$E$133,$I1026,Exchange_Value)/1000),1)</f>
        <v>0</v>
      </c>
      <c r="CG1026" s="218">
        <f>ROUND(IF($I1026="Other HFC Blend",(AD1026*$L1026*SUMIF(Lists!$E$2:$E$133,'Quarterly Information'!$K1026,Exchange_Value)+AD1026*$N1026*SUMIF(Lists!$E$2:$E$133,'Quarterly Information'!$M1026,Exchange_Value)+AD1026*$P1026*SUMIF(Lists!$E$2:$E$133,'Quarterly Information'!$O1026,Exchange_Value)+AD1026*$R1026*SUMIF(Lists!$E$2:$E$133,'Quarterly Information'!$Q1026,Exchange_Value)+AD1026*$T1026*SUMIF(Lists!$E$2:$E$133,'Quarterly Information'!$S1026,Exchange_Value))/1000,AD1026*SUMIF(Lists!$E$2:$E$133,$I1026,Exchange_Value)/1000),1)</f>
        <v>0</v>
      </c>
      <c r="CH1026" s="218">
        <f>ROUND(IF($I1026="Other HFC Blend",(AE1026*$L1026*SUMIF(Lists!$E$2:$E$133,'Quarterly Information'!$K1026,Exchange_Value)+AE1026*$N1026*SUMIF(Lists!$E$2:$E$133,'Quarterly Information'!$M1026,Exchange_Value)+AE1026*$P1026*SUMIF(Lists!$E$2:$E$133,'Quarterly Information'!$O1026,Exchange_Value)+AE1026*$R1026*SUMIF(Lists!$E$2:$E$133,'Quarterly Information'!$Q1026,Exchange_Value)+AE1026*$T1026*SUMIF(Lists!$E$2:$E$133,'Quarterly Information'!$S1026,Exchange_Value))/1000,AE1026*SUMIF(Lists!$E$2:$E$133,$I1026,Exchange_Value)/1000),1)</f>
        <v>0</v>
      </c>
      <c r="CI1026" s="218">
        <f>ROUND(IF($I1026="Other HFC Blend",(AF1026*$L1026*SUMIF(Lists!$E$2:$E$133,'Quarterly Information'!$K1026,Exchange_Value)+AF1026*$N1026*SUMIF(Lists!$E$2:$E$133,'Quarterly Information'!$M1026,Exchange_Value)+AF1026*$P1026*SUMIF(Lists!$E$2:$E$133,'Quarterly Information'!$O1026,Exchange_Value)+AF1026*$R1026*SUMIF(Lists!$E$2:$E$133,'Quarterly Information'!$Q1026,Exchange_Value)+AF1026*$T1026*SUMIF(Lists!$E$2:$E$133,'Quarterly Information'!$S1026,Exchange_Value))/1000,AF1026*SUMIF(Lists!$E$2:$E$133,$I1026,Exchange_Value)/1000),1)</f>
        <v>0</v>
      </c>
    </row>
    <row r="1027" spans="1:87" ht="14" x14ac:dyDescent="0.25">
      <c r="A1027" s="39">
        <v>985</v>
      </c>
      <c r="B1027" s="90" t="str">
        <f t="shared" si="686"/>
        <v/>
      </c>
      <c r="C1027" s="159"/>
      <c r="D1027" s="91"/>
      <c r="E1027" s="174"/>
      <c r="F1027" s="92"/>
      <c r="G1027" s="93"/>
      <c r="H1027" s="94"/>
      <c r="I1027" s="92"/>
      <c r="J1027" s="200"/>
      <c r="K1027" s="210"/>
      <c r="L1027" s="95"/>
      <c r="M1027" s="92"/>
      <c r="N1027" s="95"/>
      <c r="O1027" s="92"/>
      <c r="P1027" s="95"/>
      <c r="Q1027" s="128"/>
      <c r="R1027" s="95"/>
      <c r="S1027" s="128"/>
      <c r="T1027" s="211"/>
      <c r="U1027" s="203"/>
      <c r="V1027" s="92"/>
      <c r="W1027" s="96"/>
      <c r="X1027" s="92"/>
      <c r="Y1027" s="220"/>
      <c r="Z1027" s="226"/>
      <c r="AA1027" s="165"/>
      <c r="AB1027" s="165"/>
      <c r="AC1027" s="165"/>
      <c r="AD1027" s="165"/>
      <c r="AE1027" s="165"/>
      <c r="AF1027" s="168"/>
      <c r="AG1027"/>
      <c r="AH1027" s="107">
        <f t="shared" si="688"/>
        <v>0</v>
      </c>
      <c r="AI1027" s="107">
        <f t="shared" si="689"/>
        <v>0</v>
      </c>
      <c r="AJ1027" s="107">
        <f t="shared" si="690"/>
        <v>0</v>
      </c>
      <c r="AK1027" s="107">
        <f t="shared" si="691"/>
        <v>0</v>
      </c>
      <c r="AL1027" s="107">
        <f t="shared" si="692"/>
        <v>0</v>
      </c>
      <c r="AM1027" s="107">
        <f t="shared" si="687"/>
        <v>0</v>
      </c>
      <c r="AO1027" s="161" t="e">
        <f t="shared" si="693"/>
        <v>#DIV/0!</v>
      </c>
      <c r="AP1027" s="161" t="e">
        <f t="shared" si="694"/>
        <v>#DIV/0!</v>
      </c>
      <c r="AQ1027" s="161" t="e">
        <f t="shared" si="695"/>
        <v>#DIV/0!</v>
      </c>
      <c r="AR1027" s="161" t="e">
        <f t="shared" si="696"/>
        <v>#DIV/0!</v>
      </c>
      <c r="AS1027" s="161" t="e">
        <f t="shared" si="697"/>
        <v>#DIV/0!</v>
      </c>
      <c r="AT1027" s="107">
        <f t="shared" si="698"/>
        <v>0</v>
      </c>
      <c r="AU1027" s="161" t="e">
        <f t="shared" si="699"/>
        <v>#DIV/0!</v>
      </c>
      <c r="AV1027" s="161" t="e">
        <f t="shared" si="700"/>
        <v>#DIV/0!</v>
      </c>
      <c r="AW1027" s="161" t="e">
        <f t="shared" si="701"/>
        <v>#DIV/0!</v>
      </c>
      <c r="AX1027" s="161" t="e">
        <f t="shared" si="702"/>
        <v>#DIV/0!</v>
      </c>
      <c r="AY1027" s="161" t="e">
        <f t="shared" si="703"/>
        <v>#DIV/0!</v>
      </c>
      <c r="AZ1027" s="107">
        <f t="shared" si="704"/>
        <v>0</v>
      </c>
      <c r="BA1027" s="161" t="e">
        <f t="shared" si="705"/>
        <v>#DIV/0!</v>
      </c>
      <c r="BB1027" s="161" t="e">
        <f t="shared" si="706"/>
        <v>#DIV/0!</v>
      </c>
      <c r="BC1027" s="161" t="e">
        <f t="shared" si="707"/>
        <v>#DIV/0!</v>
      </c>
      <c r="BD1027" s="161" t="e">
        <f t="shared" si="708"/>
        <v>#DIV/0!</v>
      </c>
      <c r="BE1027" s="161" t="e">
        <f t="shared" si="709"/>
        <v>#DIV/0!</v>
      </c>
      <c r="BF1027" s="107">
        <f t="shared" si="710"/>
        <v>0</v>
      </c>
      <c r="BG1027" s="161" t="e">
        <f t="shared" si="711"/>
        <v>#DIV/0!</v>
      </c>
      <c r="BH1027" s="161" t="e">
        <f t="shared" si="712"/>
        <v>#DIV/0!</v>
      </c>
      <c r="BI1027" s="161" t="e">
        <f t="shared" si="713"/>
        <v>#DIV/0!</v>
      </c>
      <c r="BJ1027" s="161" t="e">
        <f t="shared" si="714"/>
        <v>#DIV/0!</v>
      </c>
      <c r="BK1027" s="161" t="e">
        <f t="shared" si="715"/>
        <v>#DIV/0!</v>
      </c>
      <c r="BL1027" s="107">
        <f t="shared" si="716"/>
        <v>0</v>
      </c>
      <c r="BM1027" s="161" t="e">
        <f t="shared" si="717"/>
        <v>#DIV/0!</v>
      </c>
      <c r="BN1027" s="161" t="e">
        <f t="shared" si="718"/>
        <v>#DIV/0!</v>
      </c>
      <c r="BO1027" s="161" t="e">
        <f t="shared" si="719"/>
        <v>#DIV/0!</v>
      </c>
      <c r="BP1027" s="161" t="e">
        <f t="shared" si="720"/>
        <v>#DIV/0!</v>
      </c>
      <c r="BQ1027" s="161" t="e">
        <f t="shared" si="721"/>
        <v>#DIV/0!</v>
      </c>
      <c r="BR1027" s="107">
        <f t="shared" si="722"/>
        <v>0</v>
      </c>
      <c r="BS1027" s="161" t="e">
        <f t="shared" si="723"/>
        <v>#DIV/0!</v>
      </c>
      <c r="BT1027" s="161" t="e">
        <f t="shared" si="724"/>
        <v>#DIV/0!</v>
      </c>
      <c r="BU1027" s="161" t="e">
        <f t="shared" si="725"/>
        <v>#DIV/0!</v>
      </c>
      <c r="BV1027" s="161" t="e">
        <f t="shared" si="726"/>
        <v>#DIV/0!</v>
      </c>
      <c r="BW1027" s="161" t="e">
        <f t="shared" si="727"/>
        <v>#DIV/0!</v>
      </c>
      <c r="BX1027" s="107">
        <f t="shared" si="728"/>
        <v>0</v>
      </c>
      <c r="BZ1027" s="40" t="e">
        <f>VLOOKUP(I1027,Lists!$D$2:$D$19,1,FALSE)</f>
        <v>#N/A</v>
      </c>
      <c r="CA1027" s="40" t="e">
        <f>VLOOKUP($I1027,Blends!$B$2:$B$115,1,FALSE)</f>
        <v>#N/A</v>
      </c>
      <c r="CC1027" s="218">
        <f>ROUND(IF($I1027="Other HFC Blend",(Z1027*$L1027*SUMIF(Lists!$E$2:$E$133,'Quarterly Information'!$K1027,Exchange_Value)+Z1027*$N1027*SUMIF(Lists!$E$2:$E$133,'Quarterly Information'!$M1027,Exchange_Value)+Z1027*$P1027*SUMIF(Lists!$E$2:$E$133,'Quarterly Information'!$O1027,Exchange_Value)+Z1027*$R1027*SUMIF(Lists!$E$2:$E$133,'Quarterly Information'!$Q1027,Exchange_Value)+Z1027*$T1027*SUMIF(Lists!$E$2:$E$133,'Quarterly Information'!$S1027,Exchange_Value))/1000,Z1027*SUMIF(Lists!$E$2:$E$133,$I1027,Exchange_Value)/1000),1)</f>
        <v>0</v>
      </c>
      <c r="CD1027" s="218">
        <f>ROUND(IF($I1027="Other HFC Blend",(AA1027*$L1027*SUMIF(Lists!$E$2:$E$133,'Quarterly Information'!$K1027,Exchange_Value)+AA1027*$N1027*SUMIF(Lists!$E$2:$E$133,'Quarterly Information'!$M1027,Exchange_Value)+AA1027*$P1027*SUMIF(Lists!$E$2:$E$133,'Quarterly Information'!$O1027,Exchange_Value)+AA1027*$R1027*SUMIF(Lists!$E$2:$E$133,'Quarterly Information'!$Q1027,Exchange_Value)+AA1027*$T1027*SUMIF(Lists!$E$2:$E$133,'Quarterly Information'!$S1027,Exchange_Value))/1000,AA1027*SUMIF(Lists!$E$2:$E$133,$I1027,Exchange_Value)/1000),1)</f>
        <v>0</v>
      </c>
      <c r="CE1027" s="218">
        <f>ROUND(IF($I1027="Other HFC Blend",(AB1027*$L1027*SUMIF(Lists!$E$2:$E$133,'Quarterly Information'!$K1027,Exchange_Value)+AB1027*$N1027*SUMIF(Lists!$E$2:$E$133,'Quarterly Information'!$M1027,Exchange_Value)+AB1027*$P1027*SUMIF(Lists!$E$2:$E$133,'Quarterly Information'!$O1027,Exchange_Value)+AB1027*$R1027*SUMIF(Lists!$E$2:$E$133,'Quarterly Information'!$Q1027,Exchange_Value)+AB1027*$T1027*SUMIF(Lists!$E$2:$E$133,'Quarterly Information'!$S1027,Exchange_Value))/1000,AB1027*SUMIF(Lists!$E$2:$E$133,$I1027,Exchange_Value)/1000),1)</f>
        <v>0</v>
      </c>
      <c r="CF1027" s="218">
        <f>ROUND(IF($I1027="Other HFC Blend",(AC1027*$L1027*SUMIF(Lists!$E$2:$E$133,'Quarterly Information'!$K1027,Exchange_Value)+AC1027*$N1027*SUMIF(Lists!$E$2:$E$133,'Quarterly Information'!$M1027,Exchange_Value)+AC1027*$P1027*SUMIF(Lists!$E$2:$E$133,'Quarterly Information'!$O1027,Exchange_Value)+AC1027*$R1027*SUMIF(Lists!$E$2:$E$133,'Quarterly Information'!$Q1027,Exchange_Value)+AC1027*$T1027*SUMIF(Lists!$E$2:$E$133,'Quarterly Information'!$S1027,Exchange_Value))/1000,AC1027*SUMIF(Lists!$E$2:$E$133,$I1027,Exchange_Value)/1000),1)</f>
        <v>0</v>
      </c>
      <c r="CG1027" s="218">
        <f>ROUND(IF($I1027="Other HFC Blend",(AD1027*$L1027*SUMIF(Lists!$E$2:$E$133,'Quarterly Information'!$K1027,Exchange_Value)+AD1027*$N1027*SUMIF(Lists!$E$2:$E$133,'Quarterly Information'!$M1027,Exchange_Value)+AD1027*$P1027*SUMIF(Lists!$E$2:$E$133,'Quarterly Information'!$O1027,Exchange_Value)+AD1027*$R1027*SUMIF(Lists!$E$2:$E$133,'Quarterly Information'!$Q1027,Exchange_Value)+AD1027*$T1027*SUMIF(Lists!$E$2:$E$133,'Quarterly Information'!$S1027,Exchange_Value))/1000,AD1027*SUMIF(Lists!$E$2:$E$133,$I1027,Exchange_Value)/1000),1)</f>
        <v>0</v>
      </c>
      <c r="CH1027" s="218">
        <f>ROUND(IF($I1027="Other HFC Blend",(AE1027*$L1027*SUMIF(Lists!$E$2:$E$133,'Quarterly Information'!$K1027,Exchange_Value)+AE1027*$N1027*SUMIF(Lists!$E$2:$E$133,'Quarterly Information'!$M1027,Exchange_Value)+AE1027*$P1027*SUMIF(Lists!$E$2:$E$133,'Quarterly Information'!$O1027,Exchange_Value)+AE1027*$R1027*SUMIF(Lists!$E$2:$E$133,'Quarterly Information'!$Q1027,Exchange_Value)+AE1027*$T1027*SUMIF(Lists!$E$2:$E$133,'Quarterly Information'!$S1027,Exchange_Value))/1000,AE1027*SUMIF(Lists!$E$2:$E$133,$I1027,Exchange_Value)/1000),1)</f>
        <v>0</v>
      </c>
      <c r="CI1027" s="218">
        <f>ROUND(IF($I1027="Other HFC Blend",(AF1027*$L1027*SUMIF(Lists!$E$2:$E$133,'Quarterly Information'!$K1027,Exchange_Value)+AF1027*$N1027*SUMIF(Lists!$E$2:$E$133,'Quarterly Information'!$M1027,Exchange_Value)+AF1027*$P1027*SUMIF(Lists!$E$2:$E$133,'Quarterly Information'!$O1027,Exchange_Value)+AF1027*$R1027*SUMIF(Lists!$E$2:$E$133,'Quarterly Information'!$Q1027,Exchange_Value)+AF1027*$T1027*SUMIF(Lists!$E$2:$E$133,'Quarterly Information'!$S1027,Exchange_Value))/1000,AF1027*SUMIF(Lists!$E$2:$E$133,$I1027,Exchange_Value)/1000),1)</f>
        <v>0</v>
      </c>
    </row>
    <row r="1028" spans="1:87" ht="14" x14ac:dyDescent="0.25">
      <c r="A1028" s="39">
        <v>986</v>
      </c>
      <c r="B1028" s="90" t="str">
        <f t="shared" si="686"/>
        <v/>
      </c>
      <c r="C1028" s="159"/>
      <c r="D1028" s="91"/>
      <c r="E1028" s="174"/>
      <c r="F1028" s="92"/>
      <c r="G1028" s="93"/>
      <c r="H1028" s="94"/>
      <c r="I1028" s="92"/>
      <c r="J1028" s="200"/>
      <c r="K1028" s="210"/>
      <c r="L1028" s="95"/>
      <c r="M1028" s="92"/>
      <c r="N1028" s="95"/>
      <c r="O1028" s="92"/>
      <c r="P1028" s="95"/>
      <c r="Q1028" s="128"/>
      <c r="R1028" s="95"/>
      <c r="S1028" s="128"/>
      <c r="T1028" s="211"/>
      <c r="U1028" s="203"/>
      <c r="V1028" s="92"/>
      <c r="W1028" s="96"/>
      <c r="X1028" s="92"/>
      <c r="Y1028" s="220"/>
      <c r="Z1028" s="226"/>
      <c r="AA1028" s="165"/>
      <c r="AB1028" s="165"/>
      <c r="AC1028" s="165"/>
      <c r="AD1028" s="165"/>
      <c r="AE1028" s="165"/>
      <c r="AF1028" s="168"/>
      <c r="AG1028"/>
      <c r="AH1028" s="107">
        <f t="shared" si="688"/>
        <v>0</v>
      </c>
      <c r="AI1028" s="107">
        <f t="shared" si="689"/>
        <v>0</v>
      </c>
      <c r="AJ1028" s="107">
        <f t="shared" si="690"/>
        <v>0</v>
      </c>
      <c r="AK1028" s="107">
        <f t="shared" si="691"/>
        <v>0</v>
      </c>
      <c r="AL1028" s="107">
        <f t="shared" si="692"/>
        <v>0</v>
      </c>
      <c r="AM1028" s="107">
        <f t="shared" si="687"/>
        <v>0</v>
      </c>
      <c r="AO1028" s="161" t="e">
        <f t="shared" si="693"/>
        <v>#DIV/0!</v>
      </c>
      <c r="AP1028" s="161" t="e">
        <f t="shared" si="694"/>
        <v>#DIV/0!</v>
      </c>
      <c r="AQ1028" s="161" t="e">
        <f t="shared" si="695"/>
        <v>#DIV/0!</v>
      </c>
      <c r="AR1028" s="161" t="e">
        <f t="shared" si="696"/>
        <v>#DIV/0!</v>
      </c>
      <c r="AS1028" s="161" t="e">
        <f t="shared" si="697"/>
        <v>#DIV/0!</v>
      </c>
      <c r="AT1028" s="107">
        <f t="shared" si="698"/>
        <v>0</v>
      </c>
      <c r="AU1028" s="161" t="e">
        <f t="shared" si="699"/>
        <v>#DIV/0!</v>
      </c>
      <c r="AV1028" s="161" t="e">
        <f t="shared" si="700"/>
        <v>#DIV/0!</v>
      </c>
      <c r="AW1028" s="161" t="e">
        <f t="shared" si="701"/>
        <v>#DIV/0!</v>
      </c>
      <c r="AX1028" s="161" t="e">
        <f t="shared" si="702"/>
        <v>#DIV/0!</v>
      </c>
      <c r="AY1028" s="161" t="e">
        <f t="shared" si="703"/>
        <v>#DIV/0!</v>
      </c>
      <c r="AZ1028" s="107">
        <f t="shared" si="704"/>
        <v>0</v>
      </c>
      <c r="BA1028" s="161" t="e">
        <f t="shared" si="705"/>
        <v>#DIV/0!</v>
      </c>
      <c r="BB1028" s="161" t="e">
        <f t="shared" si="706"/>
        <v>#DIV/0!</v>
      </c>
      <c r="BC1028" s="161" t="e">
        <f t="shared" si="707"/>
        <v>#DIV/0!</v>
      </c>
      <c r="BD1028" s="161" t="e">
        <f t="shared" si="708"/>
        <v>#DIV/0!</v>
      </c>
      <c r="BE1028" s="161" t="e">
        <f t="shared" si="709"/>
        <v>#DIV/0!</v>
      </c>
      <c r="BF1028" s="107">
        <f t="shared" si="710"/>
        <v>0</v>
      </c>
      <c r="BG1028" s="161" t="e">
        <f t="shared" si="711"/>
        <v>#DIV/0!</v>
      </c>
      <c r="BH1028" s="161" t="e">
        <f t="shared" si="712"/>
        <v>#DIV/0!</v>
      </c>
      <c r="BI1028" s="161" t="e">
        <f t="shared" si="713"/>
        <v>#DIV/0!</v>
      </c>
      <c r="BJ1028" s="161" t="e">
        <f t="shared" si="714"/>
        <v>#DIV/0!</v>
      </c>
      <c r="BK1028" s="161" t="e">
        <f t="shared" si="715"/>
        <v>#DIV/0!</v>
      </c>
      <c r="BL1028" s="107">
        <f t="shared" si="716"/>
        <v>0</v>
      </c>
      <c r="BM1028" s="161" t="e">
        <f t="shared" si="717"/>
        <v>#DIV/0!</v>
      </c>
      <c r="BN1028" s="161" t="e">
        <f t="shared" si="718"/>
        <v>#DIV/0!</v>
      </c>
      <c r="BO1028" s="161" t="e">
        <f t="shared" si="719"/>
        <v>#DIV/0!</v>
      </c>
      <c r="BP1028" s="161" t="e">
        <f t="shared" si="720"/>
        <v>#DIV/0!</v>
      </c>
      <c r="BQ1028" s="161" t="e">
        <f t="shared" si="721"/>
        <v>#DIV/0!</v>
      </c>
      <c r="BR1028" s="107">
        <f t="shared" si="722"/>
        <v>0</v>
      </c>
      <c r="BS1028" s="161" t="e">
        <f t="shared" si="723"/>
        <v>#DIV/0!</v>
      </c>
      <c r="BT1028" s="161" t="e">
        <f t="shared" si="724"/>
        <v>#DIV/0!</v>
      </c>
      <c r="BU1028" s="161" t="e">
        <f t="shared" si="725"/>
        <v>#DIV/0!</v>
      </c>
      <c r="BV1028" s="161" t="e">
        <f t="shared" si="726"/>
        <v>#DIV/0!</v>
      </c>
      <c r="BW1028" s="161" t="e">
        <f t="shared" si="727"/>
        <v>#DIV/0!</v>
      </c>
      <c r="BX1028" s="107">
        <f t="shared" si="728"/>
        <v>0</v>
      </c>
      <c r="BZ1028" s="40" t="e">
        <f>VLOOKUP(I1028,Lists!$D$2:$D$19,1,FALSE)</f>
        <v>#N/A</v>
      </c>
      <c r="CA1028" s="40" t="e">
        <f>VLOOKUP($I1028,Blends!$B$2:$B$115,1,FALSE)</f>
        <v>#N/A</v>
      </c>
      <c r="CC1028" s="218">
        <f>ROUND(IF($I1028="Other HFC Blend",(Z1028*$L1028*SUMIF(Lists!$E$2:$E$133,'Quarterly Information'!$K1028,Exchange_Value)+Z1028*$N1028*SUMIF(Lists!$E$2:$E$133,'Quarterly Information'!$M1028,Exchange_Value)+Z1028*$P1028*SUMIF(Lists!$E$2:$E$133,'Quarterly Information'!$O1028,Exchange_Value)+Z1028*$R1028*SUMIF(Lists!$E$2:$E$133,'Quarterly Information'!$Q1028,Exchange_Value)+Z1028*$T1028*SUMIF(Lists!$E$2:$E$133,'Quarterly Information'!$S1028,Exchange_Value))/1000,Z1028*SUMIF(Lists!$E$2:$E$133,$I1028,Exchange_Value)/1000),1)</f>
        <v>0</v>
      </c>
      <c r="CD1028" s="218">
        <f>ROUND(IF($I1028="Other HFC Blend",(AA1028*$L1028*SUMIF(Lists!$E$2:$E$133,'Quarterly Information'!$K1028,Exchange_Value)+AA1028*$N1028*SUMIF(Lists!$E$2:$E$133,'Quarterly Information'!$M1028,Exchange_Value)+AA1028*$P1028*SUMIF(Lists!$E$2:$E$133,'Quarterly Information'!$O1028,Exchange_Value)+AA1028*$R1028*SUMIF(Lists!$E$2:$E$133,'Quarterly Information'!$Q1028,Exchange_Value)+AA1028*$T1028*SUMIF(Lists!$E$2:$E$133,'Quarterly Information'!$S1028,Exchange_Value))/1000,AA1028*SUMIF(Lists!$E$2:$E$133,$I1028,Exchange_Value)/1000),1)</f>
        <v>0</v>
      </c>
      <c r="CE1028" s="218">
        <f>ROUND(IF($I1028="Other HFC Blend",(AB1028*$L1028*SUMIF(Lists!$E$2:$E$133,'Quarterly Information'!$K1028,Exchange_Value)+AB1028*$N1028*SUMIF(Lists!$E$2:$E$133,'Quarterly Information'!$M1028,Exchange_Value)+AB1028*$P1028*SUMIF(Lists!$E$2:$E$133,'Quarterly Information'!$O1028,Exchange_Value)+AB1028*$R1028*SUMIF(Lists!$E$2:$E$133,'Quarterly Information'!$Q1028,Exchange_Value)+AB1028*$T1028*SUMIF(Lists!$E$2:$E$133,'Quarterly Information'!$S1028,Exchange_Value))/1000,AB1028*SUMIF(Lists!$E$2:$E$133,$I1028,Exchange_Value)/1000),1)</f>
        <v>0</v>
      </c>
      <c r="CF1028" s="218">
        <f>ROUND(IF($I1028="Other HFC Blend",(AC1028*$L1028*SUMIF(Lists!$E$2:$E$133,'Quarterly Information'!$K1028,Exchange_Value)+AC1028*$N1028*SUMIF(Lists!$E$2:$E$133,'Quarterly Information'!$M1028,Exchange_Value)+AC1028*$P1028*SUMIF(Lists!$E$2:$E$133,'Quarterly Information'!$O1028,Exchange_Value)+AC1028*$R1028*SUMIF(Lists!$E$2:$E$133,'Quarterly Information'!$Q1028,Exchange_Value)+AC1028*$T1028*SUMIF(Lists!$E$2:$E$133,'Quarterly Information'!$S1028,Exchange_Value))/1000,AC1028*SUMIF(Lists!$E$2:$E$133,$I1028,Exchange_Value)/1000),1)</f>
        <v>0</v>
      </c>
      <c r="CG1028" s="218">
        <f>ROUND(IF($I1028="Other HFC Blend",(AD1028*$L1028*SUMIF(Lists!$E$2:$E$133,'Quarterly Information'!$K1028,Exchange_Value)+AD1028*$N1028*SUMIF(Lists!$E$2:$E$133,'Quarterly Information'!$M1028,Exchange_Value)+AD1028*$P1028*SUMIF(Lists!$E$2:$E$133,'Quarterly Information'!$O1028,Exchange_Value)+AD1028*$R1028*SUMIF(Lists!$E$2:$E$133,'Quarterly Information'!$Q1028,Exchange_Value)+AD1028*$T1028*SUMIF(Lists!$E$2:$E$133,'Quarterly Information'!$S1028,Exchange_Value))/1000,AD1028*SUMIF(Lists!$E$2:$E$133,$I1028,Exchange_Value)/1000),1)</f>
        <v>0</v>
      </c>
      <c r="CH1028" s="218">
        <f>ROUND(IF($I1028="Other HFC Blend",(AE1028*$L1028*SUMIF(Lists!$E$2:$E$133,'Quarterly Information'!$K1028,Exchange_Value)+AE1028*$N1028*SUMIF(Lists!$E$2:$E$133,'Quarterly Information'!$M1028,Exchange_Value)+AE1028*$P1028*SUMIF(Lists!$E$2:$E$133,'Quarterly Information'!$O1028,Exchange_Value)+AE1028*$R1028*SUMIF(Lists!$E$2:$E$133,'Quarterly Information'!$Q1028,Exchange_Value)+AE1028*$T1028*SUMIF(Lists!$E$2:$E$133,'Quarterly Information'!$S1028,Exchange_Value))/1000,AE1028*SUMIF(Lists!$E$2:$E$133,$I1028,Exchange_Value)/1000),1)</f>
        <v>0</v>
      </c>
      <c r="CI1028" s="218">
        <f>ROUND(IF($I1028="Other HFC Blend",(AF1028*$L1028*SUMIF(Lists!$E$2:$E$133,'Quarterly Information'!$K1028,Exchange_Value)+AF1028*$N1028*SUMIF(Lists!$E$2:$E$133,'Quarterly Information'!$M1028,Exchange_Value)+AF1028*$P1028*SUMIF(Lists!$E$2:$E$133,'Quarterly Information'!$O1028,Exchange_Value)+AF1028*$R1028*SUMIF(Lists!$E$2:$E$133,'Quarterly Information'!$Q1028,Exchange_Value)+AF1028*$T1028*SUMIF(Lists!$E$2:$E$133,'Quarterly Information'!$S1028,Exchange_Value))/1000,AF1028*SUMIF(Lists!$E$2:$E$133,$I1028,Exchange_Value)/1000),1)</f>
        <v>0</v>
      </c>
    </row>
    <row r="1029" spans="1:87" ht="14" x14ac:dyDescent="0.25">
      <c r="A1029" s="39">
        <v>987</v>
      </c>
      <c r="B1029" s="90" t="str">
        <f t="shared" si="686"/>
        <v/>
      </c>
      <c r="C1029" s="159"/>
      <c r="D1029" s="91"/>
      <c r="E1029" s="174"/>
      <c r="F1029" s="92"/>
      <c r="G1029" s="93"/>
      <c r="H1029" s="94"/>
      <c r="I1029" s="92"/>
      <c r="J1029" s="200"/>
      <c r="K1029" s="210"/>
      <c r="L1029" s="95"/>
      <c r="M1029" s="92"/>
      <c r="N1029" s="95"/>
      <c r="O1029" s="92"/>
      <c r="P1029" s="95"/>
      <c r="Q1029" s="128"/>
      <c r="R1029" s="95"/>
      <c r="S1029" s="128"/>
      <c r="T1029" s="211"/>
      <c r="U1029" s="203"/>
      <c r="V1029" s="92"/>
      <c r="W1029" s="96"/>
      <c r="X1029" s="92"/>
      <c r="Y1029" s="220"/>
      <c r="Z1029" s="226"/>
      <c r="AA1029" s="165"/>
      <c r="AB1029" s="165"/>
      <c r="AC1029" s="165"/>
      <c r="AD1029" s="165"/>
      <c r="AE1029" s="165"/>
      <c r="AF1029" s="168"/>
      <c r="AG1029"/>
      <c r="AH1029" s="107">
        <f t="shared" si="688"/>
        <v>0</v>
      </c>
      <c r="AI1029" s="107">
        <f t="shared" si="689"/>
        <v>0</v>
      </c>
      <c r="AJ1029" s="107">
        <f t="shared" si="690"/>
        <v>0</v>
      </c>
      <c r="AK1029" s="107">
        <f t="shared" si="691"/>
        <v>0</v>
      </c>
      <c r="AL1029" s="107">
        <f t="shared" si="692"/>
        <v>0</v>
      </c>
      <c r="AM1029" s="107">
        <f t="shared" si="687"/>
        <v>0</v>
      </c>
      <c r="AO1029" s="161" t="e">
        <f t="shared" si="693"/>
        <v>#DIV/0!</v>
      </c>
      <c r="AP1029" s="161" t="e">
        <f t="shared" si="694"/>
        <v>#DIV/0!</v>
      </c>
      <c r="AQ1029" s="161" t="e">
        <f t="shared" si="695"/>
        <v>#DIV/0!</v>
      </c>
      <c r="AR1029" s="161" t="e">
        <f t="shared" si="696"/>
        <v>#DIV/0!</v>
      </c>
      <c r="AS1029" s="161" t="e">
        <f t="shared" si="697"/>
        <v>#DIV/0!</v>
      </c>
      <c r="AT1029" s="107">
        <f t="shared" si="698"/>
        <v>0</v>
      </c>
      <c r="AU1029" s="161" t="e">
        <f t="shared" si="699"/>
        <v>#DIV/0!</v>
      </c>
      <c r="AV1029" s="161" t="e">
        <f t="shared" si="700"/>
        <v>#DIV/0!</v>
      </c>
      <c r="AW1029" s="161" t="e">
        <f t="shared" si="701"/>
        <v>#DIV/0!</v>
      </c>
      <c r="AX1029" s="161" t="e">
        <f t="shared" si="702"/>
        <v>#DIV/0!</v>
      </c>
      <c r="AY1029" s="161" t="e">
        <f t="shared" si="703"/>
        <v>#DIV/0!</v>
      </c>
      <c r="AZ1029" s="107">
        <f t="shared" si="704"/>
        <v>0</v>
      </c>
      <c r="BA1029" s="161" t="e">
        <f t="shared" si="705"/>
        <v>#DIV/0!</v>
      </c>
      <c r="BB1029" s="161" t="e">
        <f t="shared" si="706"/>
        <v>#DIV/0!</v>
      </c>
      <c r="BC1029" s="161" t="e">
        <f t="shared" si="707"/>
        <v>#DIV/0!</v>
      </c>
      <c r="BD1029" s="161" t="e">
        <f t="shared" si="708"/>
        <v>#DIV/0!</v>
      </c>
      <c r="BE1029" s="161" t="e">
        <f t="shared" si="709"/>
        <v>#DIV/0!</v>
      </c>
      <c r="BF1029" s="107">
        <f t="shared" si="710"/>
        <v>0</v>
      </c>
      <c r="BG1029" s="161" t="e">
        <f t="shared" si="711"/>
        <v>#DIV/0!</v>
      </c>
      <c r="BH1029" s="161" t="e">
        <f t="shared" si="712"/>
        <v>#DIV/0!</v>
      </c>
      <c r="BI1029" s="161" t="e">
        <f t="shared" si="713"/>
        <v>#DIV/0!</v>
      </c>
      <c r="BJ1029" s="161" t="e">
        <f t="shared" si="714"/>
        <v>#DIV/0!</v>
      </c>
      <c r="BK1029" s="161" t="e">
        <f t="shared" si="715"/>
        <v>#DIV/0!</v>
      </c>
      <c r="BL1029" s="107">
        <f t="shared" si="716"/>
        <v>0</v>
      </c>
      <c r="BM1029" s="161" t="e">
        <f t="shared" si="717"/>
        <v>#DIV/0!</v>
      </c>
      <c r="BN1029" s="161" t="e">
        <f t="shared" si="718"/>
        <v>#DIV/0!</v>
      </c>
      <c r="BO1029" s="161" t="e">
        <f t="shared" si="719"/>
        <v>#DIV/0!</v>
      </c>
      <c r="BP1029" s="161" t="e">
        <f t="shared" si="720"/>
        <v>#DIV/0!</v>
      </c>
      <c r="BQ1029" s="161" t="e">
        <f t="shared" si="721"/>
        <v>#DIV/0!</v>
      </c>
      <c r="BR1029" s="107">
        <f t="shared" si="722"/>
        <v>0</v>
      </c>
      <c r="BS1029" s="161" t="e">
        <f t="shared" si="723"/>
        <v>#DIV/0!</v>
      </c>
      <c r="BT1029" s="161" t="e">
        <f t="shared" si="724"/>
        <v>#DIV/0!</v>
      </c>
      <c r="BU1029" s="161" t="e">
        <f t="shared" si="725"/>
        <v>#DIV/0!</v>
      </c>
      <c r="BV1029" s="161" t="e">
        <f t="shared" si="726"/>
        <v>#DIV/0!</v>
      </c>
      <c r="BW1029" s="161" t="e">
        <f t="shared" si="727"/>
        <v>#DIV/0!</v>
      </c>
      <c r="BX1029" s="107">
        <f t="shared" si="728"/>
        <v>0</v>
      </c>
      <c r="BZ1029" s="40" t="e">
        <f>VLOOKUP(I1029,Lists!$D$2:$D$19,1,FALSE)</f>
        <v>#N/A</v>
      </c>
      <c r="CA1029" s="40" t="e">
        <f>VLOOKUP($I1029,Blends!$B$2:$B$115,1,FALSE)</f>
        <v>#N/A</v>
      </c>
      <c r="CC1029" s="218">
        <f>ROUND(IF($I1029="Other HFC Blend",(Z1029*$L1029*SUMIF(Lists!$E$2:$E$133,'Quarterly Information'!$K1029,Exchange_Value)+Z1029*$N1029*SUMIF(Lists!$E$2:$E$133,'Quarterly Information'!$M1029,Exchange_Value)+Z1029*$P1029*SUMIF(Lists!$E$2:$E$133,'Quarterly Information'!$O1029,Exchange_Value)+Z1029*$R1029*SUMIF(Lists!$E$2:$E$133,'Quarterly Information'!$Q1029,Exchange_Value)+Z1029*$T1029*SUMIF(Lists!$E$2:$E$133,'Quarterly Information'!$S1029,Exchange_Value))/1000,Z1029*SUMIF(Lists!$E$2:$E$133,$I1029,Exchange_Value)/1000),1)</f>
        <v>0</v>
      </c>
      <c r="CD1029" s="218">
        <f>ROUND(IF($I1029="Other HFC Blend",(AA1029*$L1029*SUMIF(Lists!$E$2:$E$133,'Quarterly Information'!$K1029,Exchange_Value)+AA1029*$N1029*SUMIF(Lists!$E$2:$E$133,'Quarterly Information'!$M1029,Exchange_Value)+AA1029*$P1029*SUMIF(Lists!$E$2:$E$133,'Quarterly Information'!$O1029,Exchange_Value)+AA1029*$R1029*SUMIF(Lists!$E$2:$E$133,'Quarterly Information'!$Q1029,Exchange_Value)+AA1029*$T1029*SUMIF(Lists!$E$2:$E$133,'Quarterly Information'!$S1029,Exchange_Value))/1000,AA1029*SUMIF(Lists!$E$2:$E$133,$I1029,Exchange_Value)/1000),1)</f>
        <v>0</v>
      </c>
      <c r="CE1029" s="218">
        <f>ROUND(IF($I1029="Other HFC Blend",(AB1029*$L1029*SUMIF(Lists!$E$2:$E$133,'Quarterly Information'!$K1029,Exchange_Value)+AB1029*$N1029*SUMIF(Lists!$E$2:$E$133,'Quarterly Information'!$M1029,Exchange_Value)+AB1029*$P1029*SUMIF(Lists!$E$2:$E$133,'Quarterly Information'!$O1029,Exchange_Value)+AB1029*$R1029*SUMIF(Lists!$E$2:$E$133,'Quarterly Information'!$Q1029,Exchange_Value)+AB1029*$T1029*SUMIF(Lists!$E$2:$E$133,'Quarterly Information'!$S1029,Exchange_Value))/1000,AB1029*SUMIF(Lists!$E$2:$E$133,$I1029,Exchange_Value)/1000),1)</f>
        <v>0</v>
      </c>
      <c r="CF1029" s="218">
        <f>ROUND(IF($I1029="Other HFC Blend",(AC1029*$L1029*SUMIF(Lists!$E$2:$E$133,'Quarterly Information'!$K1029,Exchange_Value)+AC1029*$N1029*SUMIF(Lists!$E$2:$E$133,'Quarterly Information'!$M1029,Exchange_Value)+AC1029*$P1029*SUMIF(Lists!$E$2:$E$133,'Quarterly Information'!$O1029,Exchange_Value)+AC1029*$R1029*SUMIF(Lists!$E$2:$E$133,'Quarterly Information'!$Q1029,Exchange_Value)+AC1029*$T1029*SUMIF(Lists!$E$2:$E$133,'Quarterly Information'!$S1029,Exchange_Value))/1000,AC1029*SUMIF(Lists!$E$2:$E$133,$I1029,Exchange_Value)/1000),1)</f>
        <v>0</v>
      </c>
      <c r="CG1029" s="218">
        <f>ROUND(IF($I1029="Other HFC Blend",(AD1029*$L1029*SUMIF(Lists!$E$2:$E$133,'Quarterly Information'!$K1029,Exchange_Value)+AD1029*$N1029*SUMIF(Lists!$E$2:$E$133,'Quarterly Information'!$M1029,Exchange_Value)+AD1029*$P1029*SUMIF(Lists!$E$2:$E$133,'Quarterly Information'!$O1029,Exchange_Value)+AD1029*$R1029*SUMIF(Lists!$E$2:$E$133,'Quarterly Information'!$Q1029,Exchange_Value)+AD1029*$T1029*SUMIF(Lists!$E$2:$E$133,'Quarterly Information'!$S1029,Exchange_Value))/1000,AD1029*SUMIF(Lists!$E$2:$E$133,$I1029,Exchange_Value)/1000),1)</f>
        <v>0</v>
      </c>
      <c r="CH1029" s="218">
        <f>ROUND(IF($I1029="Other HFC Blend",(AE1029*$L1029*SUMIF(Lists!$E$2:$E$133,'Quarterly Information'!$K1029,Exchange_Value)+AE1029*$N1029*SUMIF(Lists!$E$2:$E$133,'Quarterly Information'!$M1029,Exchange_Value)+AE1029*$P1029*SUMIF(Lists!$E$2:$E$133,'Quarterly Information'!$O1029,Exchange_Value)+AE1029*$R1029*SUMIF(Lists!$E$2:$E$133,'Quarterly Information'!$Q1029,Exchange_Value)+AE1029*$T1029*SUMIF(Lists!$E$2:$E$133,'Quarterly Information'!$S1029,Exchange_Value))/1000,AE1029*SUMIF(Lists!$E$2:$E$133,$I1029,Exchange_Value)/1000),1)</f>
        <v>0</v>
      </c>
      <c r="CI1029" s="218">
        <f>ROUND(IF($I1029="Other HFC Blend",(AF1029*$L1029*SUMIF(Lists!$E$2:$E$133,'Quarterly Information'!$K1029,Exchange_Value)+AF1029*$N1029*SUMIF(Lists!$E$2:$E$133,'Quarterly Information'!$M1029,Exchange_Value)+AF1029*$P1029*SUMIF(Lists!$E$2:$E$133,'Quarterly Information'!$O1029,Exchange_Value)+AF1029*$R1029*SUMIF(Lists!$E$2:$E$133,'Quarterly Information'!$Q1029,Exchange_Value)+AF1029*$T1029*SUMIF(Lists!$E$2:$E$133,'Quarterly Information'!$S1029,Exchange_Value))/1000,AF1029*SUMIF(Lists!$E$2:$E$133,$I1029,Exchange_Value)/1000),1)</f>
        <v>0</v>
      </c>
    </row>
    <row r="1030" spans="1:87" ht="14" x14ac:dyDescent="0.25">
      <c r="A1030" s="39">
        <v>988</v>
      </c>
      <c r="B1030" s="90" t="str">
        <f t="shared" si="686"/>
        <v/>
      </c>
      <c r="C1030" s="159"/>
      <c r="D1030" s="91"/>
      <c r="E1030" s="174"/>
      <c r="F1030" s="92"/>
      <c r="G1030" s="93"/>
      <c r="H1030" s="94"/>
      <c r="I1030" s="92"/>
      <c r="J1030" s="200"/>
      <c r="K1030" s="210"/>
      <c r="L1030" s="95"/>
      <c r="M1030" s="92"/>
      <c r="N1030" s="95"/>
      <c r="O1030" s="92"/>
      <c r="P1030" s="95"/>
      <c r="Q1030" s="128"/>
      <c r="R1030" s="95"/>
      <c r="S1030" s="128"/>
      <c r="T1030" s="211"/>
      <c r="U1030" s="203"/>
      <c r="V1030" s="92"/>
      <c r="W1030" s="96"/>
      <c r="X1030" s="92"/>
      <c r="Y1030" s="220"/>
      <c r="Z1030" s="226"/>
      <c r="AA1030" s="165"/>
      <c r="AB1030" s="165"/>
      <c r="AC1030" s="165"/>
      <c r="AD1030" s="165"/>
      <c r="AE1030" s="165"/>
      <c r="AF1030" s="168"/>
      <c r="AG1030"/>
      <c r="AH1030" s="107">
        <f t="shared" si="688"/>
        <v>0</v>
      </c>
      <c r="AI1030" s="107">
        <f t="shared" si="689"/>
        <v>0</v>
      </c>
      <c r="AJ1030" s="107">
        <f t="shared" si="690"/>
        <v>0</v>
      </c>
      <c r="AK1030" s="107">
        <f t="shared" si="691"/>
        <v>0</v>
      </c>
      <c r="AL1030" s="107">
        <f t="shared" si="692"/>
        <v>0</v>
      </c>
      <c r="AM1030" s="107">
        <f t="shared" si="687"/>
        <v>0</v>
      </c>
      <c r="AO1030" s="161" t="e">
        <f t="shared" si="693"/>
        <v>#DIV/0!</v>
      </c>
      <c r="AP1030" s="161" t="e">
        <f t="shared" si="694"/>
        <v>#DIV/0!</v>
      </c>
      <c r="AQ1030" s="161" t="e">
        <f t="shared" si="695"/>
        <v>#DIV/0!</v>
      </c>
      <c r="AR1030" s="161" t="e">
        <f t="shared" si="696"/>
        <v>#DIV/0!</v>
      </c>
      <c r="AS1030" s="161" t="e">
        <f t="shared" si="697"/>
        <v>#DIV/0!</v>
      </c>
      <c r="AT1030" s="107">
        <f t="shared" si="698"/>
        <v>0</v>
      </c>
      <c r="AU1030" s="161" t="e">
        <f t="shared" si="699"/>
        <v>#DIV/0!</v>
      </c>
      <c r="AV1030" s="161" t="e">
        <f t="shared" si="700"/>
        <v>#DIV/0!</v>
      </c>
      <c r="AW1030" s="161" t="e">
        <f t="shared" si="701"/>
        <v>#DIV/0!</v>
      </c>
      <c r="AX1030" s="161" t="e">
        <f t="shared" si="702"/>
        <v>#DIV/0!</v>
      </c>
      <c r="AY1030" s="161" t="e">
        <f t="shared" si="703"/>
        <v>#DIV/0!</v>
      </c>
      <c r="AZ1030" s="107">
        <f t="shared" si="704"/>
        <v>0</v>
      </c>
      <c r="BA1030" s="161" t="e">
        <f t="shared" si="705"/>
        <v>#DIV/0!</v>
      </c>
      <c r="BB1030" s="161" t="e">
        <f t="shared" si="706"/>
        <v>#DIV/0!</v>
      </c>
      <c r="BC1030" s="161" t="e">
        <f t="shared" si="707"/>
        <v>#DIV/0!</v>
      </c>
      <c r="BD1030" s="161" t="e">
        <f t="shared" si="708"/>
        <v>#DIV/0!</v>
      </c>
      <c r="BE1030" s="161" t="e">
        <f t="shared" si="709"/>
        <v>#DIV/0!</v>
      </c>
      <c r="BF1030" s="107">
        <f t="shared" si="710"/>
        <v>0</v>
      </c>
      <c r="BG1030" s="161" t="e">
        <f t="shared" si="711"/>
        <v>#DIV/0!</v>
      </c>
      <c r="BH1030" s="161" t="e">
        <f t="shared" si="712"/>
        <v>#DIV/0!</v>
      </c>
      <c r="BI1030" s="161" t="e">
        <f t="shared" si="713"/>
        <v>#DIV/0!</v>
      </c>
      <c r="BJ1030" s="161" t="e">
        <f t="shared" si="714"/>
        <v>#DIV/0!</v>
      </c>
      <c r="BK1030" s="161" t="e">
        <f t="shared" si="715"/>
        <v>#DIV/0!</v>
      </c>
      <c r="BL1030" s="107">
        <f t="shared" si="716"/>
        <v>0</v>
      </c>
      <c r="BM1030" s="161" t="e">
        <f t="shared" si="717"/>
        <v>#DIV/0!</v>
      </c>
      <c r="BN1030" s="161" t="e">
        <f t="shared" si="718"/>
        <v>#DIV/0!</v>
      </c>
      <c r="BO1030" s="161" t="e">
        <f t="shared" si="719"/>
        <v>#DIV/0!</v>
      </c>
      <c r="BP1030" s="161" t="e">
        <f t="shared" si="720"/>
        <v>#DIV/0!</v>
      </c>
      <c r="BQ1030" s="161" t="e">
        <f t="shared" si="721"/>
        <v>#DIV/0!</v>
      </c>
      <c r="BR1030" s="107">
        <f t="shared" si="722"/>
        <v>0</v>
      </c>
      <c r="BS1030" s="161" t="e">
        <f t="shared" si="723"/>
        <v>#DIV/0!</v>
      </c>
      <c r="BT1030" s="161" t="e">
        <f t="shared" si="724"/>
        <v>#DIV/0!</v>
      </c>
      <c r="BU1030" s="161" t="e">
        <f t="shared" si="725"/>
        <v>#DIV/0!</v>
      </c>
      <c r="BV1030" s="161" t="e">
        <f t="shared" si="726"/>
        <v>#DIV/0!</v>
      </c>
      <c r="BW1030" s="161" t="e">
        <f t="shared" si="727"/>
        <v>#DIV/0!</v>
      </c>
      <c r="BX1030" s="107">
        <f t="shared" si="728"/>
        <v>0</v>
      </c>
      <c r="BZ1030" s="40" t="e">
        <f>VLOOKUP(I1030,Lists!$D$2:$D$19,1,FALSE)</f>
        <v>#N/A</v>
      </c>
      <c r="CA1030" s="40" t="e">
        <f>VLOOKUP($I1030,Blends!$B$2:$B$115,1,FALSE)</f>
        <v>#N/A</v>
      </c>
      <c r="CC1030" s="218">
        <f>ROUND(IF($I1030="Other HFC Blend",(Z1030*$L1030*SUMIF(Lists!$E$2:$E$133,'Quarterly Information'!$K1030,Exchange_Value)+Z1030*$N1030*SUMIF(Lists!$E$2:$E$133,'Quarterly Information'!$M1030,Exchange_Value)+Z1030*$P1030*SUMIF(Lists!$E$2:$E$133,'Quarterly Information'!$O1030,Exchange_Value)+Z1030*$R1030*SUMIF(Lists!$E$2:$E$133,'Quarterly Information'!$Q1030,Exchange_Value)+Z1030*$T1030*SUMIF(Lists!$E$2:$E$133,'Quarterly Information'!$S1030,Exchange_Value))/1000,Z1030*SUMIF(Lists!$E$2:$E$133,$I1030,Exchange_Value)/1000),1)</f>
        <v>0</v>
      </c>
      <c r="CD1030" s="218">
        <f>ROUND(IF($I1030="Other HFC Blend",(AA1030*$L1030*SUMIF(Lists!$E$2:$E$133,'Quarterly Information'!$K1030,Exchange_Value)+AA1030*$N1030*SUMIF(Lists!$E$2:$E$133,'Quarterly Information'!$M1030,Exchange_Value)+AA1030*$P1030*SUMIF(Lists!$E$2:$E$133,'Quarterly Information'!$O1030,Exchange_Value)+AA1030*$R1030*SUMIF(Lists!$E$2:$E$133,'Quarterly Information'!$Q1030,Exchange_Value)+AA1030*$T1030*SUMIF(Lists!$E$2:$E$133,'Quarterly Information'!$S1030,Exchange_Value))/1000,AA1030*SUMIF(Lists!$E$2:$E$133,$I1030,Exchange_Value)/1000),1)</f>
        <v>0</v>
      </c>
      <c r="CE1030" s="218">
        <f>ROUND(IF($I1030="Other HFC Blend",(AB1030*$L1030*SUMIF(Lists!$E$2:$E$133,'Quarterly Information'!$K1030,Exchange_Value)+AB1030*$N1030*SUMIF(Lists!$E$2:$E$133,'Quarterly Information'!$M1030,Exchange_Value)+AB1030*$P1030*SUMIF(Lists!$E$2:$E$133,'Quarterly Information'!$O1030,Exchange_Value)+AB1030*$R1030*SUMIF(Lists!$E$2:$E$133,'Quarterly Information'!$Q1030,Exchange_Value)+AB1030*$T1030*SUMIF(Lists!$E$2:$E$133,'Quarterly Information'!$S1030,Exchange_Value))/1000,AB1030*SUMIF(Lists!$E$2:$E$133,$I1030,Exchange_Value)/1000),1)</f>
        <v>0</v>
      </c>
      <c r="CF1030" s="218">
        <f>ROUND(IF($I1030="Other HFC Blend",(AC1030*$L1030*SUMIF(Lists!$E$2:$E$133,'Quarterly Information'!$K1030,Exchange_Value)+AC1030*$N1030*SUMIF(Lists!$E$2:$E$133,'Quarterly Information'!$M1030,Exchange_Value)+AC1030*$P1030*SUMIF(Lists!$E$2:$E$133,'Quarterly Information'!$O1030,Exchange_Value)+AC1030*$R1030*SUMIF(Lists!$E$2:$E$133,'Quarterly Information'!$Q1030,Exchange_Value)+AC1030*$T1030*SUMIF(Lists!$E$2:$E$133,'Quarterly Information'!$S1030,Exchange_Value))/1000,AC1030*SUMIF(Lists!$E$2:$E$133,$I1030,Exchange_Value)/1000),1)</f>
        <v>0</v>
      </c>
      <c r="CG1030" s="218">
        <f>ROUND(IF($I1030="Other HFC Blend",(AD1030*$L1030*SUMIF(Lists!$E$2:$E$133,'Quarterly Information'!$K1030,Exchange_Value)+AD1030*$N1030*SUMIF(Lists!$E$2:$E$133,'Quarterly Information'!$M1030,Exchange_Value)+AD1030*$P1030*SUMIF(Lists!$E$2:$E$133,'Quarterly Information'!$O1030,Exchange_Value)+AD1030*$R1030*SUMIF(Lists!$E$2:$E$133,'Quarterly Information'!$Q1030,Exchange_Value)+AD1030*$T1030*SUMIF(Lists!$E$2:$E$133,'Quarterly Information'!$S1030,Exchange_Value))/1000,AD1030*SUMIF(Lists!$E$2:$E$133,$I1030,Exchange_Value)/1000),1)</f>
        <v>0</v>
      </c>
      <c r="CH1030" s="218">
        <f>ROUND(IF($I1030="Other HFC Blend",(AE1030*$L1030*SUMIF(Lists!$E$2:$E$133,'Quarterly Information'!$K1030,Exchange_Value)+AE1030*$N1030*SUMIF(Lists!$E$2:$E$133,'Quarterly Information'!$M1030,Exchange_Value)+AE1030*$P1030*SUMIF(Lists!$E$2:$E$133,'Quarterly Information'!$O1030,Exchange_Value)+AE1030*$R1030*SUMIF(Lists!$E$2:$E$133,'Quarterly Information'!$Q1030,Exchange_Value)+AE1030*$T1030*SUMIF(Lists!$E$2:$E$133,'Quarterly Information'!$S1030,Exchange_Value))/1000,AE1030*SUMIF(Lists!$E$2:$E$133,$I1030,Exchange_Value)/1000),1)</f>
        <v>0</v>
      </c>
      <c r="CI1030" s="218">
        <f>ROUND(IF($I1030="Other HFC Blend",(AF1030*$L1030*SUMIF(Lists!$E$2:$E$133,'Quarterly Information'!$K1030,Exchange_Value)+AF1030*$N1030*SUMIF(Lists!$E$2:$E$133,'Quarterly Information'!$M1030,Exchange_Value)+AF1030*$P1030*SUMIF(Lists!$E$2:$E$133,'Quarterly Information'!$O1030,Exchange_Value)+AF1030*$R1030*SUMIF(Lists!$E$2:$E$133,'Quarterly Information'!$Q1030,Exchange_Value)+AF1030*$T1030*SUMIF(Lists!$E$2:$E$133,'Quarterly Information'!$S1030,Exchange_Value))/1000,AF1030*SUMIF(Lists!$E$2:$E$133,$I1030,Exchange_Value)/1000),1)</f>
        <v>0</v>
      </c>
    </row>
    <row r="1031" spans="1:87" ht="14" x14ac:dyDescent="0.25">
      <c r="A1031" s="39">
        <v>989</v>
      </c>
      <c r="B1031" s="90" t="str">
        <f t="shared" si="686"/>
        <v/>
      </c>
      <c r="C1031" s="159"/>
      <c r="D1031" s="91"/>
      <c r="E1031" s="174"/>
      <c r="F1031" s="92"/>
      <c r="G1031" s="93"/>
      <c r="H1031" s="94"/>
      <c r="I1031" s="92"/>
      <c r="J1031" s="200"/>
      <c r="K1031" s="210"/>
      <c r="L1031" s="95"/>
      <c r="M1031" s="92"/>
      <c r="N1031" s="95"/>
      <c r="O1031" s="92"/>
      <c r="P1031" s="95"/>
      <c r="Q1031" s="128"/>
      <c r="R1031" s="95"/>
      <c r="S1031" s="128"/>
      <c r="T1031" s="211"/>
      <c r="U1031" s="203"/>
      <c r="V1031" s="92"/>
      <c r="W1031" s="96"/>
      <c r="X1031" s="92"/>
      <c r="Y1031" s="220"/>
      <c r="Z1031" s="226"/>
      <c r="AA1031" s="165"/>
      <c r="AB1031" s="165"/>
      <c r="AC1031" s="165"/>
      <c r="AD1031" s="165"/>
      <c r="AE1031" s="165"/>
      <c r="AF1031" s="168"/>
      <c r="AG1031"/>
      <c r="AH1031" s="107">
        <f t="shared" si="688"/>
        <v>0</v>
      </c>
      <c r="AI1031" s="107">
        <f t="shared" si="689"/>
        <v>0</v>
      </c>
      <c r="AJ1031" s="107">
        <f t="shared" si="690"/>
        <v>0</v>
      </c>
      <c r="AK1031" s="107">
        <f t="shared" si="691"/>
        <v>0</v>
      </c>
      <c r="AL1031" s="107">
        <f t="shared" si="692"/>
        <v>0</v>
      </c>
      <c r="AM1031" s="107">
        <f t="shared" si="687"/>
        <v>0</v>
      </c>
      <c r="AO1031" s="161" t="e">
        <f t="shared" si="693"/>
        <v>#DIV/0!</v>
      </c>
      <c r="AP1031" s="161" t="e">
        <f t="shared" si="694"/>
        <v>#DIV/0!</v>
      </c>
      <c r="AQ1031" s="161" t="e">
        <f t="shared" si="695"/>
        <v>#DIV/0!</v>
      </c>
      <c r="AR1031" s="161" t="e">
        <f t="shared" si="696"/>
        <v>#DIV/0!</v>
      </c>
      <c r="AS1031" s="161" t="e">
        <f t="shared" si="697"/>
        <v>#DIV/0!</v>
      </c>
      <c r="AT1031" s="107">
        <f t="shared" si="698"/>
        <v>0</v>
      </c>
      <c r="AU1031" s="161" t="e">
        <f t="shared" si="699"/>
        <v>#DIV/0!</v>
      </c>
      <c r="AV1031" s="161" t="e">
        <f t="shared" si="700"/>
        <v>#DIV/0!</v>
      </c>
      <c r="AW1031" s="161" t="e">
        <f t="shared" si="701"/>
        <v>#DIV/0!</v>
      </c>
      <c r="AX1031" s="161" t="e">
        <f t="shared" si="702"/>
        <v>#DIV/0!</v>
      </c>
      <c r="AY1031" s="161" t="e">
        <f t="shared" si="703"/>
        <v>#DIV/0!</v>
      </c>
      <c r="AZ1031" s="107">
        <f t="shared" si="704"/>
        <v>0</v>
      </c>
      <c r="BA1031" s="161" t="e">
        <f t="shared" si="705"/>
        <v>#DIV/0!</v>
      </c>
      <c r="BB1031" s="161" t="e">
        <f t="shared" si="706"/>
        <v>#DIV/0!</v>
      </c>
      <c r="BC1031" s="161" t="e">
        <f t="shared" si="707"/>
        <v>#DIV/0!</v>
      </c>
      <c r="BD1031" s="161" t="e">
        <f t="shared" si="708"/>
        <v>#DIV/0!</v>
      </c>
      <c r="BE1031" s="161" t="e">
        <f t="shared" si="709"/>
        <v>#DIV/0!</v>
      </c>
      <c r="BF1031" s="107">
        <f t="shared" si="710"/>
        <v>0</v>
      </c>
      <c r="BG1031" s="161" t="e">
        <f t="shared" si="711"/>
        <v>#DIV/0!</v>
      </c>
      <c r="BH1031" s="161" t="e">
        <f t="shared" si="712"/>
        <v>#DIV/0!</v>
      </c>
      <c r="BI1031" s="161" t="e">
        <f t="shared" si="713"/>
        <v>#DIV/0!</v>
      </c>
      <c r="BJ1031" s="161" t="e">
        <f t="shared" si="714"/>
        <v>#DIV/0!</v>
      </c>
      <c r="BK1031" s="161" t="e">
        <f t="shared" si="715"/>
        <v>#DIV/0!</v>
      </c>
      <c r="BL1031" s="107">
        <f t="shared" si="716"/>
        <v>0</v>
      </c>
      <c r="BM1031" s="161" t="e">
        <f t="shared" si="717"/>
        <v>#DIV/0!</v>
      </c>
      <c r="BN1031" s="161" t="e">
        <f t="shared" si="718"/>
        <v>#DIV/0!</v>
      </c>
      <c r="BO1031" s="161" t="e">
        <f t="shared" si="719"/>
        <v>#DIV/0!</v>
      </c>
      <c r="BP1031" s="161" t="e">
        <f t="shared" si="720"/>
        <v>#DIV/0!</v>
      </c>
      <c r="BQ1031" s="161" t="e">
        <f t="shared" si="721"/>
        <v>#DIV/0!</v>
      </c>
      <c r="BR1031" s="107">
        <f t="shared" si="722"/>
        <v>0</v>
      </c>
      <c r="BS1031" s="161" t="e">
        <f t="shared" si="723"/>
        <v>#DIV/0!</v>
      </c>
      <c r="BT1031" s="161" t="e">
        <f t="shared" si="724"/>
        <v>#DIV/0!</v>
      </c>
      <c r="BU1031" s="161" t="e">
        <f t="shared" si="725"/>
        <v>#DIV/0!</v>
      </c>
      <c r="BV1031" s="161" t="e">
        <f t="shared" si="726"/>
        <v>#DIV/0!</v>
      </c>
      <c r="BW1031" s="161" t="e">
        <f t="shared" si="727"/>
        <v>#DIV/0!</v>
      </c>
      <c r="BX1031" s="107">
        <f t="shared" si="728"/>
        <v>0</v>
      </c>
      <c r="BZ1031" s="40" t="e">
        <f>VLOOKUP(I1031,Lists!$D$2:$D$19,1,FALSE)</f>
        <v>#N/A</v>
      </c>
      <c r="CA1031" s="40" t="e">
        <f>VLOOKUP($I1031,Blends!$B$2:$B$115,1,FALSE)</f>
        <v>#N/A</v>
      </c>
      <c r="CC1031" s="218">
        <f>ROUND(IF($I1031="Other HFC Blend",(Z1031*$L1031*SUMIF(Lists!$E$2:$E$133,'Quarterly Information'!$K1031,Exchange_Value)+Z1031*$N1031*SUMIF(Lists!$E$2:$E$133,'Quarterly Information'!$M1031,Exchange_Value)+Z1031*$P1031*SUMIF(Lists!$E$2:$E$133,'Quarterly Information'!$O1031,Exchange_Value)+Z1031*$R1031*SUMIF(Lists!$E$2:$E$133,'Quarterly Information'!$Q1031,Exchange_Value)+Z1031*$T1031*SUMIF(Lists!$E$2:$E$133,'Quarterly Information'!$S1031,Exchange_Value))/1000,Z1031*SUMIF(Lists!$E$2:$E$133,$I1031,Exchange_Value)/1000),1)</f>
        <v>0</v>
      </c>
      <c r="CD1031" s="218">
        <f>ROUND(IF($I1031="Other HFC Blend",(AA1031*$L1031*SUMIF(Lists!$E$2:$E$133,'Quarterly Information'!$K1031,Exchange_Value)+AA1031*$N1031*SUMIF(Lists!$E$2:$E$133,'Quarterly Information'!$M1031,Exchange_Value)+AA1031*$P1031*SUMIF(Lists!$E$2:$E$133,'Quarterly Information'!$O1031,Exchange_Value)+AA1031*$R1031*SUMIF(Lists!$E$2:$E$133,'Quarterly Information'!$Q1031,Exchange_Value)+AA1031*$T1031*SUMIF(Lists!$E$2:$E$133,'Quarterly Information'!$S1031,Exchange_Value))/1000,AA1031*SUMIF(Lists!$E$2:$E$133,$I1031,Exchange_Value)/1000),1)</f>
        <v>0</v>
      </c>
      <c r="CE1031" s="218">
        <f>ROUND(IF($I1031="Other HFC Blend",(AB1031*$L1031*SUMIF(Lists!$E$2:$E$133,'Quarterly Information'!$K1031,Exchange_Value)+AB1031*$N1031*SUMIF(Lists!$E$2:$E$133,'Quarterly Information'!$M1031,Exchange_Value)+AB1031*$P1031*SUMIF(Lists!$E$2:$E$133,'Quarterly Information'!$O1031,Exchange_Value)+AB1031*$R1031*SUMIF(Lists!$E$2:$E$133,'Quarterly Information'!$Q1031,Exchange_Value)+AB1031*$T1031*SUMIF(Lists!$E$2:$E$133,'Quarterly Information'!$S1031,Exchange_Value))/1000,AB1031*SUMIF(Lists!$E$2:$E$133,$I1031,Exchange_Value)/1000),1)</f>
        <v>0</v>
      </c>
      <c r="CF1031" s="218">
        <f>ROUND(IF($I1031="Other HFC Blend",(AC1031*$L1031*SUMIF(Lists!$E$2:$E$133,'Quarterly Information'!$K1031,Exchange_Value)+AC1031*$N1031*SUMIF(Lists!$E$2:$E$133,'Quarterly Information'!$M1031,Exchange_Value)+AC1031*$P1031*SUMIF(Lists!$E$2:$E$133,'Quarterly Information'!$O1031,Exchange_Value)+AC1031*$R1031*SUMIF(Lists!$E$2:$E$133,'Quarterly Information'!$Q1031,Exchange_Value)+AC1031*$T1031*SUMIF(Lists!$E$2:$E$133,'Quarterly Information'!$S1031,Exchange_Value))/1000,AC1031*SUMIF(Lists!$E$2:$E$133,$I1031,Exchange_Value)/1000),1)</f>
        <v>0</v>
      </c>
      <c r="CG1031" s="218">
        <f>ROUND(IF($I1031="Other HFC Blend",(AD1031*$L1031*SUMIF(Lists!$E$2:$E$133,'Quarterly Information'!$K1031,Exchange_Value)+AD1031*$N1031*SUMIF(Lists!$E$2:$E$133,'Quarterly Information'!$M1031,Exchange_Value)+AD1031*$P1031*SUMIF(Lists!$E$2:$E$133,'Quarterly Information'!$O1031,Exchange_Value)+AD1031*$R1031*SUMIF(Lists!$E$2:$E$133,'Quarterly Information'!$Q1031,Exchange_Value)+AD1031*$T1031*SUMIF(Lists!$E$2:$E$133,'Quarterly Information'!$S1031,Exchange_Value))/1000,AD1031*SUMIF(Lists!$E$2:$E$133,$I1031,Exchange_Value)/1000),1)</f>
        <v>0</v>
      </c>
      <c r="CH1031" s="218">
        <f>ROUND(IF($I1031="Other HFC Blend",(AE1031*$L1031*SUMIF(Lists!$E$2:$E$133,'Quarterly Information'!$K1031,Exchange_Value)+AE1031*$N1031*SUMIF(Lists!$E$2:$E$133,'Quarterly Information'!$M1031,Exchange_Value)+AE1031*$P1031*SUMIF(Lists!$E$2:$E$133,'Quarterly Information'!$O1031,Exchange_Value)+AE1031*$R1031*SUMIF(Lists!$E$2:$E$133,'Quarterly Information'!$Q1031,Exchange_Value)+AE1031*$T1031*SUMIF(Lists!$E$2:$E$133,'Quarterly Information'!$S1031,Exchange_Value))/1000,AE1031*SUMIF(Lists!$E$2:$E$133,$I1031,Exchange_Value)/1000),1)</f>
        <v>0</v>
      </c>
      <c r="CI1031" s="218">
        <f>ROUND(IF($I1031="Other HFC Blend",(AF1031*$L1031*SUMIF(Lists!$E$2:$E$133,'Quarterly Information'!$K1031,Exchange_Value)+AF1031*$N1031*SUMIF(Lists!$E$2:$E$133,'Quarterly Information'!$M1031,Exchange_Value)+AF1031*$P1031*SUMIF(Lists!$E$2:$E$133,'Quarterly Information'!$O1031,Exchange_Value)+AF1031*$R1031*SUMIF(Lists!$E$2:$E$133,'Quarterly Information'!$Q1031,Exchange_Value)+AF1031*$T1031*SUMIF(Lists!$E$2:$E$133,'Quarterly Information'!$S1031,Exchange_Value))/1000,AF1031*SUMIF(Lists!$E$2:$E$133,$I1031,Exchange_Value)/1000),1)</f>
        <v>0</v>
      </c>
    </row>
    <row r="1032" spans="1:87" ht="14" x14ac:dyDescent="0.25">
      <c r="A1032" s="39">
        <v>990</v>
      </c>
      <c r="B1032" s="90" t="str">
        <f t="shared" si="686"/>
        <v/>
      </c>
      <c r="C1032" s="159"/>
      <c r="D1032" s="91"/>
      <c r="E1032" s="174"/>
      <c r="F1032" s="92"/>
      <c r="G1032" s="93"/>
      <c r="H1032" s="94"/>
      <c r="I1032" s="92"/>
      <c r="J1032" s="200"/>
      <c r="K1032" s="210"/>
      <c r="L1032" s="95"/>
      <c r="M1032" s="92"/>
      <c r="N1032" s="95"/>
      <c r="O1032" s="92"/>
      <c r="P1032" s="95"/>
      <c r="Q1032" s="128"/>
      <c r="R1032" s="95"/>
      <c r="S1032" s="128"/>
      <c r="T1032" s="211"/>
      <c r="U1032" s="203"/>
      <c r="V1032" s="92"/>
      <c r="W1032" s="96"/>
      <c r="X1032" s="92"/>
      <c r="Y1032" s="220"/>
      <c r="Z1032" s="226"/>
      <c r="AA1032" s="165"/>
      <c r="AB1032" s="165"/>
      <c r="AC1032" s="165"/>
      <c r="AD1032" s="165"/>
      <c r="AE1032" s="165"/>
      <c r="AF1032" s="168"/>
      <c r="AG1032"/>
      <c r="AH1032" s="107">
        <f t="shared" si="688"/>
        <v>0</v>
      </c>
      <c r="AI1032" s="107">
        <f t="shared" si="689"/>
        <v>0</v>
      </c>
      <c r="AJ1032" s="107">
        <f t="shared" si="690"/>
        <v>0</v>
      </c>
      <c r="AK1032" s="107">
        <f t="shared" si="691"/>
        <v>0</v>
      </c>
      <c r="AL1032" s="107">
        <f t="shared" si="692"/>
        <v>0</v>
      </c>
      <c r="AM1032" s="107">
        <f t="shared" si="687"/>
        <v>0</v>
      </c>
      <c r="AO1032" s="161" t="e">
        <f t="shared" si="693"/>
        <v>#DIV/0!</v>
      </c>
      <c r="AP1032" s="161" t="e">
        <f t="shared" si="694"/>
        <v>#DIV/0!</v>
      </c>
      <c r="AQ1032" s="161" t="e">
        <f t="shared" si="695"/>
        <v>#DIV/0!</v>
      </c>
      <c r="AR1032" s="161" t="e">
        <f t="shared" si="696"/>
        <v>#DIV/0!</v>
      </c>
      <c r="AS1032" s="161" t="e">
        <f t="shared" si="697"/>
        <v>#DIV/0!</v>
      </c>
      <c r="AT1032" s="107">
        <f t="shared" si="698"/>
        <v>0</v>
      </c>
      <c r="AU1032" s="161" t="e">
        <f t="shared" si="699"/>
        <v>#DIV/0!</v>
      </c>
      <c r="AV1032" s="161" t="e">
        <f t="shared" si="700"/>
        <v>#DIV/0!</v>
      </c>
      <c r="AW1032" s="161" t="e">
        <f t="shared" si="701"/>
        <v>#DIV/0!</v>
      </c>
      <c r="AX1032" s="161" t="e">
        <f t="shared" si="702"/>
        <v>#DIV/0!</v>
      </c>
      <c r="AY1032" s="161" t="e">
        <f t="shared" si="703"/>
        <v>#DIV/0!</v>
      </c>
      <c r="AZ1032" s="107">
        <f t="shared" si="704"/>
        <v>0</v>
      </c>
      <c r="BA1032" s="161" t="e">
        <f t="shared" si="705"/>
        <v>#DIV/0!</v>
      </c>
      <c r="BB1032" s="161" t="e">
        <f t="shared" si="706"/>
        <v>#DIV/0!</v>
      </c>
      <c r="BC1032" s="161" t="e">
        <f t="shared" si="707"/>
        <v>#DIV/0!</v>
      </c>
      <c r="BD1032" s="161" t="e">
        <f t="shared" si="708"/>
        <v>#DIV/0!</v>
      </c>
      <c r="BE1032" s="161" t="e">
        <f t="shared" si="709"/>
        <v>#DIV/0!</v>
      </c>
      <c r="BF1032" s="107">
        <f t="shared" si="710"/>
        <v>0</v>
      </c>
      <c r="BG1032" s="161" t="e">
        <f t="shared" si="711"/>
        <v>#DIV/0!</v>
      </c>
      <c r="BH1032" s="161" t="e">
        <f t="shared" si="712"/>
        <v>#DIV/0!</v>
      </c>
      <c r="BI1032" s="161" t="e">
        <f t="shared" si="713"/>
        <v>#DIV/0!</v>
      </c>
      <c r="BJ1032" s="161" t="e">
        <f t="shared" si="714"/>
        <v>#DIV/0!</v>
      </c>
      <c r="BK1032" s="161" t="e">
        <f t="shared" si="715"/>
        <v>#DIV/0!</v>
      </c>
      <c r="BL1032" s="107">
        <f t="shared" si="716"/>
        <v>0</v>
      </c>
      <c r="BM1032" s="161" t="e">
        <f t="shared" si="717"/>
        <v>#DIV/0!</v>
      </c>
      <c r="BN1032" s="161" t="e">
        <f t="shared" si="718"/>
        <v>#DIV/0!</v>
      </c>
      <c r="BO1032" s="161" t="e">
        <f t="shared" si="719"/>
        <v>#DIV/0!</v>
      </c>
      <c r="BP1032" s="161" t="e">
        <f t="shared" si="720"/>
        <v>#DIV/0!</v>
      </c>
      <c r="BQ1032" s="161" t="e">
        <f t="shared" si="721"/>
        <v>#DIV/0!</v>
      </c>
      <c r="BR1032" s="107">
        <f t="shared" si="722"/>
        <v>0</v>
      </c>
      <c r="BS1032" s="161" t="e">
        <f t="shared" si="723"/>
        <v>#DIV/0!</v>
      </c>
      <c r="BT1032" s="161" t="e">
        <f t="shared" si="724"/>
        <v>#DIV/0!</v>
      </c>
      <c r="BU1032" s="161" t="e">
        <f t="shared" si="725"/>
        <v>#DIV/0!</v>
      </c>
      <c r="BV1032" s="161" t="e">
        <f t="shared" si="726"/>
        <v>#DIV/0!</v>
      </c>
      <c r="BW1032" s="161" t="e">
        <f t="shared" si="727"/>
        <v>#DIV/0!</v>
      </c>
      <c r="BX1032" s="107">
        <f t="shared" si="728"/>
        <v>0</v>
      </c>
      <c r="BZ1032" s="40" t="e">
        <f>VLOOKUP(I1032,Lists!$D$2:$D$19,1,FALSE)</f>
        <v>#N/A</v>
      </c>
      <c r="CA1032" s="40" t="e">
        <f>VLOOKUP($I1032,Blends!$B$2:$B$115,1,FALSE)</f>
        <v>#N/A</v>
      </c>
      <c r="CC1032" s="218">
        <f>ROUND(IF($I1032="Other HFC Blend",(Z1032*$L1032*SUMIF(Lists!$E$2:$E$133,'Quarterly Information'!$K1032,Exchange_Value)+Z1032*$N1032*SUMIF(Lists!$E$2:$E$133,'Quarterly Information'!$M1032,Exchange_Value)+Z1032*$P1032*SUMIF(Lists!$E$2:$E$133,'Quarterly Information'!$O1032,Exchange_Value)+Z1032*$R1032*SUMIF(Lists!$E$2:$E$133,'Quarterly Information'!$Q1032,Exchange_Value)+Z1032*$T1032*SUMIF(Lists!$E$2:$E$133,'Quarterly Information'!$S1032,Exchange_Value))/1000,Z1032*SUMIF(Lists!$E$2:$E$133,$I1032,Exchange_Value)/1000),1)</f>
        <v>0</v>
      </c>
      <c r="CD1032" s="218">
        <f>ROUND(IF($I1032="Other HFC Blend",(AA1032*$L1032*SUMIF(Lists!$E$2:$E$133,'Quarterly Information'!$K1032,Exchange_Value)+AA1032*$N1032*SUMIF(Lists!$E$2:$E$133,'Quarterly Information'!$M1032,Exchange_Value)+AA1032*$P1032*SUMIF(Lists!$E$2:$E$133,'Quarterly Information'!$O1032,Exchange_Value)+AA1032*$R1032*SUMIF(Lists!$E$2:$E$133,'Quarterly Information'!$Q1032,Exchange_Value)+AA1032*$T1032*SUMIF(Lists!$E$2:$E$133,'Quarterly Information'!$S1032,Exchange_Value))/1000,AA1032*SUMIF(Lists!$E$2:$E$133,$I1032,Exchange_Value)/1000),1)</f>
        <v>0</v>
      </c>
      <c r="CE1032" s="218">
        <f>ROUND(IF($I1032="Other HFC Blend",(AB1032*$L1032*SUMIF(Lists!$E$2:$E$133,'Quarterly Information'!$K1032,Exchange_Value)+AB1032*$N1032*SUMIF(Lists!$E$2:$E$133,'Quarterly Information'!$M1032,Exchange_Value)+AB1032*$P1032*SUMIF(Lists!$E$2:$E$133,'Quarterly Information'!$O1032,Exchange_Value)+AB1032*$R1032*SUMIF(Lists!$E$2:$E$133,'Quarterly Information'!$Q1032,Exchange_Value)+AB1032*$T1032*SUMIF(Lists!$E$2:$E$133,'Quarterly Information'!$S1032,Exchange_Value))/1000,AB1032*SUMIF(Lists!$E$2:$E$133,$I1032,Exchange_Value)/1000),1)</f>
        <v>0</v>
      </c>
      <c r="CF1032" s="218">
        <f>ROUND(IF($I1032="Other HFC Blend",(AC1032*$L1032*SUMIF(Lists!$E$2:$E$133,'Quarterly Information'!$K1032,Exchange_Value)+AC1032*$N1032*SUMIF(Lists!$E$2:$E$133,'Quarterly Information'!$M1032,Exchange_Value)+AC1032*$P1032*SUMIF(Lists!$E$2:$E$133,'Quarterly Information'!$O1032,Exchange_Value)+AC1032*$R1032*SUMIF(Lists!$E$2:$E$133,'Quarterly Information'!$Q1032,Exchange_Value)+AC1032*$T1032*SUMIF(Lists!$E$2:$E$133,'Quarterly Information'!$S1032,Exchange_Value))/1000,AC1032*SUMIF(Lists!$E$2:$E$133,$I1032,Exchange_Value)/1000),1)</f>
        <v>0</v>
      </c>
      <c r="CG1032" s="218">
        <f>ROUND(IF($I1032="Other HFC Blend",(AD1032*$L1032*SUMIF(Lists!$E$2:$E$133,'Quarterly Information'!$K1032,Exchange_Value)+AD1032*$N1032*SUMIF(Lists!$E$2:$E$133,'Quarterly Information'!$M1032,Exchange_Value)+AD1032*$P1032*SUMIF(Lists!$E$2:$E$133,'Quarterly Information'!$O1032,Exchange_Value)+AD1032*$R1032*SUMIF(Lists!$E$2:$E$133,'Quarterly Information'!$Q1032,Exchange_Value)+AD1032*$T1032*SUMIF(Lists!$E$2:$E$133,'Quarterly Information'!$S1032,Exchange_Value))/1000,AD1032*SUMIF(Lists!$E$2:$E$133,$I1032,Exchange_Value)/1000),1)</f>
        <v>0</v>
      </c>
      <c r="CH1032" s="218">
        <f>ROUND(IF($I1032="Other HFC Blend",(AE1032*$L1032*SUMIF(Lists!$E$2:$E$133,'Quarterly Information'!$K1032,Exchange_Value)+AE1032*$N1032*SUMIF(Lists!$E$2:$E$133,'Quarterly Information'!$M1032,Exchange_Value)+AE1032*$P1032*SUMIF(Lists!$E$2:$E$133,'Quarterly Information'!$O1032,Exchange_Value)+AE1032*$R1032*SUMIF(Lists!$E$2:$E$133,'Quarterly Information'!$Q1032,Exchange_Value)+AE1032*$T1032*SUMIF(Lists!$E$2:$E$133,'Quarterly Information'!$S1032,Exchange_Value))/1000,AE1032*SUMIF(Lists!$E$2:$E$133,$I1032,Exchange_Value)/1000),1)</f>
        <v>0</v>
      </c>
      <c r="CI1032" s="218">
        <f>ROUND(IF($I1032="Other HFC Blend",(AF1032*$L1032*SUMIF(Lists!$E$2:$E$133,'Quarterly Information'!$K1032,Exchange_Value)+AF1032*$N1032*SUMIF(Lists!$E$2:$E$133,'Quarterly Information'!$M1032,Exchange_Value)+AF1032*$P1032*SUMIF(Lists!$E$2:$E$133,'Quarterly Information'!$O1032,Exchange_Value)+AF1032*$R1032*SUMIF(Lists!$E$2:$E$133,'Quarterly Information'!$Q1032,Exchange_Value)+AF1032*$T1032*SUMIF(Lists!$E$2:$E$133,'Quarterly Information'!$S1032,Exchange_Value))/1000,AF1032*SUMIF(Lists!$E$2:$E$133,$I1032,Exchange_Value)/1000),1)</f>
        <v>0</v>
      </c>
    </row>
    <row r="1033" spans="1:87" ht="14" x14ac:dyDescent="0.25">
      <c r="A1033" s="39">
        <v>991</v>
      </c>
      <c r="B1033" s="90" t="str">
        <f t="shared" si="686"/>
        <v/>
      </c>
      <c r="C1033" s="159"/>
      <c r="D1033" s="91"/>
      <c r="E1033" s="174"/>
      <c r="F1033" s="92"/>
      <c r="G1033" s="93"/>
      <c r="H1033" s="94"/>
      <c r="I1033" s="92"/>
      <c r="J1033" s="200"/>
      <c r="K1033" s="210"/>
      <c r="L1033" s="95"/>
      <c r="M1033" s="92"/>
      <c r="N1033" s="95"/>
      <c r="O1033" s="92"/>
      <c r="P1033" s="95"/>
      <c r="Q1033" s="128"/>
      <c r="R1033" s="95"/>
      <c r="S1033" s="128"/>
      <c r="T1033" s="211"/>
      <c r="U1033" s="203"/>
      <c r="V1033" s="92"/>
      <c r="W1033" s="96"/>
      <c r="X1033" s="92"/>
      <c r="Y1033" s="220"/>
      <c r="Z1033" s="226"/>
      <c r="AA1033" s="165"/>
      <c r="AB1033" s="165"/>
      <c r="AC1033" s="165"/>
      <c r="AD1033" s="165"/>
      <c r="AE1033" s="165"/>
      <c r="AF1033" s="168"/>
      <c r="AG1033"/>
      <c r="AH1033" s="107">
        <f t="shared" si="688"/>
        <v>0</v>
      </c>
      <c r="AI1033" s="107">
        <f t="shared" si="689"/>
        <v>0</v>
      </c>
      <c r="AJ1033" s="107">
        <f t="shared" si="690"/>
        <v>0</v>
      </c>
      <c r="AK1033" s="107">
        <f t="shared" si="691"/>
        <v>0</v>
      </c>
      <c r="AL1033" s="107">
        <f t="shared" si="692"/>
        <v>0</v>
      </c>
      <c r="AM1033" s="107">
        <f t="shared" si="687"/>
        <v>0</v>
      </c>
      <c r="AO1033" s="161" t="e">
        <f t="shared" si="693"/>
        <v>#DIV/0!</v>
      </c>
      <c r="AP1033" s="161" t="e">
        <f t="shared" si="694"/>
        <v>#DIV/0!</v>
      </c>
      <c r="AQ1033" s="161" t="e">
        <f t="shared" si="695"/>
        <v>#DIV/0!</v>
      </c>
      <c r="AR1033" s="161" t="e">
        <f t="shared" si="696"/>
        <v>#DIV/0!</v>
      </c>
      <c r="AS1033" s="161" t="e">
        <f t="shared" si="697"/>
        <v>#DIV/0!</v>
      </c>
      <c r="AT1033" s="107">
        <f t="shared" si="698"/>
        <v>0</v>
      </c>
      <c r="AU1033" s="161" t="e">
        <f t="shared" si="699"/>
        <v>#DIV/0!</v>
      </c>
      <c r="AV1033" s="161" t="e">
        <f t="shared" si="700"/>
        <v>#DIV/0!</v>
      </c>
      <c r="AW1033" s="161" t="e">
        <f t="shared" si="701"/>
        <v>#DIV/0!</v>
      </c>
      <c r="AX1033" s="161" t="e">
        <f t="shared" si="702"/>
        <v>#DIV/0!</v>
      </c>
      <c r="AY1033" s="161" t="e">
        <f t="shared" si="703"/>
        <v>#DIV/0!</v>
      </c>
      <c r="AZ1033" s="107">
        <f t="shared" si="704"/>
        <v>0</v>
      </c>
      <c r="BA1033" s="161" t="e">
        <f t="shared" si="705"/>
        <v>#DIV/0!</v>
      </c>
      <c r="BB1033" s="161" t="e">
        <f t="shared" si="706"/>
        <v>#DIV/0!</v>
      </c>
      <c r="BC1033" s="161" t="e">
        <f t="shared" si="707"/>
        <v>#DIV/0!</v>
      </c>
      <c r="BD1033" s="161" t="e">
        <f t="shared" si="708"/>
        <v>#DIV/0!</v>
      </c>
      <c r="BE1033" s="161" t="e">
        <f t="shared" si="709"/>
        <v>#DIV/0!</v>
      </c>
      <c r="BF1033" s="107">
        <f t="shared" si="710"/>
        <v>0</v>
      </c>
      <c r="BG1033" s="161" t="e">
        <f t="shared" si="711"/>
        <v>#DIV/0!</v>
      </c>
      <c r="BH1033" s="161" t="e">
        <f t="shared" si="712"/>
        <v>#DIV/0!</v>
      </c>
      <c r="BI1033" s="161" t="e">
        <f t="shared" si="713"/>
        <v>#DIV/0!</v>
      </c>
      <c r="BJ1033" s="161" t="e">
        <f t="shared" si="714"/>
        <v>#DIV/0!</v>
      </c>
      <c r="BK1033" s="161" t="e">
        <f t="shared" si="715"/>
        <v>#DIV/0!</v>
      </c>
      <c r="BL1033" s="107">
        <f t="shared" si="716"/>
        <v>0</v>
      </c>
      <c r="BM1033" s="161" t="e">
        <f t="shared" si="717"/>
        <v>#DIV/0!</v>
      </c>
      <c r="BN1033" s="161" t="e">
        <f t="shared" si="718"/>
        <v>#DIV/0!</v>
      </c>
      <c r="BO1033" s="161" t="e">
        <f t="shared" si="719"/>
        <v>#DIV/0!</v>
      </c>
      <c r="BP1033" s="161" t="e">
        <f t="shared" si="720"/>
        <v>#DIV/0!</v>
      </c>
      <c r="BQ1033" s="161" t="e">
        <f t="shared" si="721"/>
        <v>#DIV/0!</v>
      </c>
      <c r="BR1033" s="107">
        <f t="shared" si="722"/>
        <v>0</v>
      </c>
      <c r="BS1033" s="161" t="e">
        <f t="shared" si="723"/>
        <v>#DIV/0!</v>
      </c>
      <c r="BT1033" s="161" t="e">
        <f t="shared" si="724"/>
        <v>#DIV/0!</v>
      </c>
      <c r="BU1033" s="161" t="e">
        <f t="shared" si="725"/>
        <v>#DIV/0!</v>
      </c>
      <c r="BV1033" s="161" t="e">
        <f t="shared" si="726"/>
        <v>#DIV/0!</v>
      </c>
      <c r="BW1033" s="161" t="e">
        <f t="shared" si="727"/>
        <v>#DIV/0!</v>
      </c>
      <c r="BX1033" s="107">
        <f t="shared" si="728"/>
        <v>0</v>
      </c>
      <c r="BZ1033" s="40" t="e">
        <f>VLOOKUP(I1033,Lists!$D$2:$D$19,1,FALSE)</f>
        <v>#N/A</v>
      </c>
      <c r="CA1033" s="40" t="e">
        <f>VLOOKUP($I1033,Blends!$B$2:$B$115,1,FALSE)</f>
        <v>#N/A</v>
      </c>
      <c r="CC1033" s="218">
        <f>ROUND(IF($I1033="Other HFC Blend",(Z1033*$L1033*SUMIF(Lists!$E$2:$E$133,'Quarterly Information'!$K1033,Exchange_Value)+Z1033*$N1033*SUMIF(Lists!$E$2:$E$133,'Quarterly Information'!$M1033,Exchange_Value)+Z1033*$P1033*SUMIF(Lists!$E$2:$E$133,'Quarterly Information'!$O1033,Exchange_Value)+Z1033*$R1033*SUMIF(Lists!$E$2:$E$133,'Quarterly Information'!$Q1033,Exchange_Value)+Z1033*$T1033*SUMIF(Lists!$E$2:$E$133,'Quarterly Information'!$S1033,Exchange_Value))/1000,Z1033*SUMIF(Lists!$E$2:$E$133,$I1033,Exchange_Value)/1000),1)</f>
        <v>0</v>
      </c>
      <c r="CD1033" s="218">
        <f>ROUND(IF($I1033="Other HFC Blend",(AA1033*$L1033*SUMIF(Lists!$E$2:$E$133,'Quarterly Information'!$K1033,Exchange_Value)+AA1033*$N1033*SUMIF(Lists!$E$2:$E$133,'Quarterly Information'!$M1033,Exchange_Value)+AA1033*$P1033*SUMIF(Lists!$E$2:$E$133,'Quarterly Information'!$O1033,Exchange_Value)+AA1033*$R1033*SUMIF(Lists!$E$2:$E$133,'Quarterly Information'!$Q1033,Exchange_Value)+AA1033*$T1033*SUMIF(Lists!$E$2:$E$133,'Quarterly Information'!$S1033,Exchange_Value))/1000,AA1033*SUMIF(Lists!$E$2:$E$133,$I1033,Exchange_Value)/1000),1)</f>
        <v>0</v>
      </c>
      <c r="CE1033" s="218">
        <f>ROUND(IF($I1033="Other HFC Blend",(AB1033*$L1033*SUMIF(Lists!$E$2:$E$133,'Quarterly Information'!$K1033,Exchange_Value)+AB1033*$N1033*SUMIF(Lists!$E$2:$E$133,'Quarterly Information'!$M1033,Exchange_Value)+AB1033*$P1033*SUMIF(Lists!$E$2:$E$133,'Quarterly Information'!$O1033,Exchange_Value)+AB1033*$R1033*SUMIF(Lists!$E$2:$E$133,'Quarterly Information'!$Q1033,Exchange_Value)+AB1033*$T1033*SUMIF(Lists!$E$2:$E$133,'Quarterly Information'!$S1033,Exchange_Value))/1000,AB1033*SUMIF(Lists!$E$2:$E$133,$I1033,Exchange_Value)/1000),1)</f>
        <v>0</v>
      </c>
      <c r="CF1033" s="218">
        <f>ROUND(IF($I1033="Other HFC Blend",(AC1033*$L1033*SUMIF(Lists!$E$2:$E$133,'Quarterly Information'!$K1033,Exchange_Value)+AC1033*$N1033*SUMIF(Lists!$E$2:$E$133,'Quarterly Information'!$M1033,Exchange_Value)+AC1033*$P1033*SUMIF(Lists!$E$2:$E$133,'Quarterly Information'!$O1033,Exchange_Value)+AC1033*$R1033*SUMIF(Lists!$E$2:$E$133,'Quarterly Information'!$Q1033,Exchange_Value)+AC1033*$T1033*SUMIF(Lists!$E$2:$E$133,'Quarterly Information'!$S1033,Exchange_Value))/1000,AC1033*SUMIF(Lists!$E$2:$E$133,$I1033,Exchange_Value)/1000),1)</f>
        <v>0</v>
      </c>
      <c r="CG1033" s="218">
        <f>ROUND(IF($I1033="Other HFC Blend",(AD1033*$L1033*SUMIF(Lists!$E$2:$E$133,'Quarterly Information'!$K1033,Exchange_Value)+AD1033*$N1033*SUMIF(Lists!$E$2:$E$133,'Quarterly Information'!$M1033,Exchange_Value)+AD1033*$P1033*SUMIF(Lists!$E$2:$E$133,'Quarterly Information'!$O1033,Exchange_Value)+AD1033*$R1033*SUMIF(Lists!$E$2:$E$133,'Quarterly Information'!$Q1033,Exchange_Value)+AD1033*$T1033*SUMIF(Lists!$E$2:$E$133,'Quarterly Information'!$S1033,Exchange_Value))/1000,AD1033*SUMIF(Lists!$E$2:$E$133,$I1033,Exchange_Value)/1000),1)</f>
        <v>0</v>
      </c>
      <c r="CH1033" s="218">
        <f>ROUND(IF($I1033="Other HFC Blend",(AE1033*$L1033*SUMIF(Lists!$E$2:$E$133,'Quarterly Information'!$K1033,Exchange_Value)+AE1033*$N1033*SUMIF(Lists!$E$2:$E$133,'Quarterly Information'!$M1033,Exchange_Value)+AE1033*$P1033*SUMIF(Lists!$E$2:$E$133,'Quarterly Information'!$O1033,Exchange_Value)+AE1033*$R1033*SUMIF(Lists!$E$2:$E$133,'Quarterly Information'!$Q1033,Exchange_Value)+AE1033*$T1033*SUMIF(Lists!$E$2:$E$133,'Quarterly Information'!$S1033,Exchange_Value))/1000,AE1033*SUMIF(Lists!$E$2:$E$133,$I1033,Exchange_Value)/1000),1)</f>
        <v>0</v>
      </c>
      <c r="CI1033" s="218">
        <f>ROUND(IF($I1033="Other HFC Blend",(AF1033*$L1033*SUMIF(Lists!$E$2:$E$133,'Quarterly Information'!$K1033,Exchange_Value)+AF1033*$N1033*SUMIF(Lists!$E$2:$E$133,'Quarterly Information'!$M1033,Exchange_Value)+AF1033*$P1033*SUMIF(Lists!$E$2:$E$133,'Quarterly Information'!$O1033,Exchange_Value)+AF1033*$R1033*SUMIF(Lists!$E$2:$E$133,'Quarterly Information'!$Q1033,Exchange_Value)+AF1033*$T1033*SUMIF(Lists!$E$2:$E$133,'Quarterly Information'!$S1033,Exchange_Value))/1000,AF1033*SUMIF(Lists!$E$2:$E$133,$I1033,Exchange_Value)/1000),1)</f>
        <v>0</v>
      </c>
    </row>
    <row r="1034" spans="1:87" ht="14" x14ac:dyDescent="0.25">
      <c r="A1034" s="39">
        <v>992</v>
      </c>
      <c r="B1034" s="90" t="str">
        <f t="shared" si="686"/>
        <v/>
      </c>
      <c r="C1034" s="159"/>
      <c r="D1034" s="91"/>
      <c r="E1034" s="174"/>
      <c r="F1034" s="92"/>
      <c r="G1034" s="93"/>
      <c r="H1034" s="94"/>
      <c r="I1034" s="92"/>
      <c r="J1034" s="200"/>
      <c r="K1034" s="210"/>
      <c r="L1034" s="95"/>
      <c r="M1034" s="92"/>
      <c r="N1034" s="95"/>
      <c r="O1034" s="92"/>
      <c r="P1034" s="95"/>
      <c r="Q1034" s="128"/>
      <c r="R1034" s="95"/>
      <c r="S1034" s="128"/>
      <c r="T1034" s="211"/>
      <c r="U1034" s="203"/>
      <c r="V1034" s="92"/>
      <c r="W1034" s="96"/>
      <c r="X1034" s="92"/>
      <c r="Y1034" s="220"/>
      <c r="Z1034" s="226"/>
      <c r="AA1034" s="165"/>
      <c r="AB1034" s="165"/>
      <c r="AC1034" s="165"/>
      <c r="AD1034" s="165"/>
      <c r="AE1034" s="165"/>
      <c r="AF1034" s="168"/>
      <c r="AG1034"/>
      <c r="AH1034" s="107">
        <f t="shared" si="688"/>
        <v>0</v>
      </c>
      <c r="AI1034" s="107">
        <f t="shared" si="689"/>
        <v>0</v>
      </c>
      <c r="AJ1034" s="107">
        <f t="shared" si="690"/>
        <v>0</v>
      </c>
      <c r="AK1034" s="107">
        <f t="shared" si="691"/>
        <v>0</v>
      </c>
      <c r="AL1034" s="107">
        <f t="shared" si="692"/>
        <v>0</v>
      </c>
      <c r="AM1034" s="107">
        <f t="shared" si="687"/>
        <v>0</v>
      </c>
      <c r="AO1034" s="161" t="e">
        <f t="shared" si="693"/>
        <v>#DIV/0!</v>
      </c>
      <c r="AP1034" s="161" t="e">
        <f t="shared" si="694"/>
        <v>#DIV/0!</v>
      </c>
      <c r="AQ1034" s="161" t="e">
        <f t="shared" si="695"/>
        <v>#DIV/0!</v>
      </c>
      <c r="AR1034" s="161" t="e">
        <f t="shared" si="696"/>
        <v>#DIV/0!</v>
      </c>
      <c r="AS1034" s="161" t="e">
        <f t="shared" si="697"/>
        <v>#DIV/0!</v>
      </c>
      <c r="AT1034" s="107">
        <f t="shared" si="698"/>
        <v>0</v>
      </c>
      <c r="AU1034" s="161" t="e">
        <f t="shared" si="699"/>
        <v>#DIV/0!</v>
      </c>
      <c r="AV1034" s="161" t="e">
        <f t="shared" si="700"/>
        <v>#DIV/0!</v>
      </c>
      <c r="AW1034" s="161" t="e">
        <f t="shared" si="701"/>
        <v>#DIV/0!</v>
      </c>
      <c r="AX1034" s="161" t="e">
        <f t="shared" si="702"/>
        <v>#DIV/0!</v>
      </c>
      <c r="AY1034" s="161" t="e">
        <f t="shared" si="703"/>
        <v>#DIV/0!</v>
      </c>
      <c r="AZ1034" s="107">
        <f t="shared" si="704"/>
        <v>0</v>
      </c>
      <c r="BA1034" s="161" t="e">
        <f t="shared" si="705"/>
        <v>#DIV/0!</v>
      </c>
      <c r="BB1034" s="161" t="e">
        <f t="shared" si="706"/>
        <v>#DIV/0!</v>
      </c>
      <c r="BC1034" s="161" t="e">
        <f t="shared" si="707"/>
        <v>#DIV/0!</v>
      </c>
      <c r="BD1034" s="161" t="e">
        <f t="shared" si="708"/>
        <v>#DIV/0!</v>
      </c>
      <c r="BE1034" s="161" t="e">
        <f t="shared" si="709"/>
        <v>#DIV/0!</v>
      </c>
      <c r="BF1034" s="107">
        <f t="shared" si="710"/>
        <v>0</v>
      </c>
      <c r="BG1034" s="161" t="e">
        <f t="shared" si="711"/>
        <v>#DIV/0!</v>
      </c>
      <c r="BH1034" s="161" t="e">
        <f t="shared" si="712"/>
        <v>#DIV/0!</v>
      </c>
      <c r="BI1034" s="161" t="e">
        <f t="shared" si="713"/>
        <v>#DIV/0!</v>
      </c>
      <c r="BJ1034" s="161" t="e">
        <f t="shared" si="714"/>
        <v>#DIV/0!</v>
      </c>
      <c r="BK1034" s="161" t="e">
        <f t="shared" si="715"/>
        <v>#DIV/0!</v>
      </c>
      <c r="BL1034" s="107">
        <f t="shared" si="716"/>
        <v>0</v>
      </c>
      <c r="BM1034" s="161" t="e">
        <f t="shared" si="717"/>
        <v>#DIV/0!</v>
      </c>
      <c r="BN1034" s="161" t="e">
        <f t="shared" si="718"/>
        <v>#DIV/0!</v>
      </c>
      <c r="BO1034" s="161" t="e">
        <f t="shared" si="719"/>
        <v>#DIV/0!</v>
      </c>
      <c r="BP1034" s="161" t="e">
        <f t="shared" si="720"/>
        <v>#DIV/0!</v>
      </c>
      <c r="BQ1034" s="161" t="e">
        <f t="shared" si="721"/>
        <v>#DIV/0!</v>
      </c>
      <c r="BR1034" s="107">
        <f t="shared" si="722"/>
        <v>0</v>
      </c>
      <c r="BS1034" s="161" t="e">
        <f t="shared" si="723"/>
        <v>#DIV/0!</v>
      </c>
      <c r="BT1034" s="161" t="e">
        <f t="shared" si="724"/>
        <v>#DIV/0!</v>
      </c>
      <c r="BU1034" s="161" t="e">
        <f t="shared" si="725"/>
        <v>#DIV/0!</v>
      </c>
      <c r="BV1034" s="161" t="e">
        <f t="shared" si="726"/>
        <v>#DIV/0!</v>
      </c>
      <c r="BW1034" s="161" t="e">
        <f t="shared" si="727"/>
        <v>#DIV/0!</v>
      </c>
      <c r="BX1034" s="107">
        <f t="shared" si="728"/>
        <v>0</v>
      </c>
      <c r="BZ1034" s="40" t="e">
        <f>VLOOKUP(I1034,Lists!$D$2:$D$19,1,FALSE)</f>
        <v>#N/A</v>
      </c>
      <c r="CA1034" s="40" t="e">
        <f>VLOOKUP($I1034,Blends!$B$2:$B$115,1,FALSE)</f>
        <v>#N/A</v>
      </c>
      <c r="CC1034" s="218">
        <f>ROUND(IF($I1034="Other HFC Blend",(Z1034*$L1034*SUMIF(Lists!$E$2:$E$133,'Quarterly Information'!$K1034,Exchange_Value)+Z1034*$N1034*SUMIF(Lists!$E$2:$E$133,'Quarterly Information'!$M1034,Exchange_Value)+Z1034*$P1034*SUMIF(Lists!$E$2:$E$133,'Quarterly Information'!$O1034,Exchange_Value)+Z1034*$R1034*SUMIF(Lists!$E$2:$E$133,'Quarterly Information'!$Q1034,Exchange_Value)+Z1034*$T1034*SUMIF(Lists!$E$2:$E$133,'Quarterly Information'!$S1034,Exchange_Value))/1000,Z1034*SUMIF(Lists!$E$2:$E$133,$I1034,Exchange_Value)/1000),1)</f>
        <v>0</v>
      </c>
      <c r="CD1034" s="218">
        <f>ROUND(IF($I1034="Other HFC Blend",(AA1034*$L1034*SUMIF(Lists!$E$2:$E$133,'Quarterly Information'!$K1034,Exchange_Value)+AA1034*$N1034*SUMIF(Lists!$E$2:$E$133,'Quarterly Information'!$M1034,Exchange_Value)+AA1034*$P1034*SUMIF(Lists!$E$2:$E$133,'Quarterly Information'!$O1034,Exchange_Value)+AA1034*$R1034*SUMIF(Lists!$E$2:$E$133,'Quarterly Information'!$Q1034,Exchange_Value)+AA1034*$T1034*SUMIF(Lists!$E$2:$E$133,'Quarterly Information'!$S1034,Exchange_Value))/1000,AA1034*SUMIF(Lists!$E$2:$E$133,$I1034,Exchange_Value)/1000),1)</f>
        <v>0</v>
      </c>
      <c r="CE1034" s="218">
        <f>ROUND(IF($I1034="Other HFC Blend",(AB1034*$L1034*SUMIF(Lists!$E$2:$E$133,'Quarterly Information'!$K1034,Exchange_Value)+AB1034*$N1034*SUMIF(Lists!$E$2:$E$133,'Quarterly Information'!$M1034,Exchange_Value)+AB1034*$P1034*SUMIF(Lists!$E$2:$E$133,'Quarterly Information'!$O1034,Exchange_Value)+AB1034*$R1034*SUMIF(Lists!$E$2:$E$133,'Quarterly Information'!$Q1034,Exchange_Value)+AB1034*$T1034*SUMIF(Lists!$E$2:$E$133,'Quarterly Information'!$S1034,Exchange_Value))/1000,AB1034*SUMIF(Lists!$E$2:$E$133,$I1034,Exchange_Value)/1000),1)</f>
        <v>0</v>
      </c>
      <c r="CF1034" s="218">
        <f>ROUND(IF($I1034="Other HFC Blend",(AC1034*$L1034*SUMIF(Lists!$E$2:$E$133,'Quarterly Information'!$K1034,Exchange_Value)+AC1034*$N1034*SUMIF(Lists!$E$2:$E$133,'Quarterly Information'!$M1034,Exchange_Value)+AC1034*$P1034*SUMIF(Lists!$E$2:$E$133,'Quarterly Information'!$O1034,Exchange_Value)+AC1034*$R1034*SUMIF(Lists!$E$2:$E$133,'Quarterly Information'!$Q1034,Exchange_Value)+AC1034*$T1034*SUMIF(Lists!$E$2:$E$133,'Quarterly Information'!$S1034,Exchange_Value))/1000,AC1034*SUMIF(Lists!$E$2:$E$133,$I1034,Exchange_Value)/1000),1)</f>
        <v>0</v>
      </c>
      <c r="CG1034" s="218">
        <f>ROUND(IF($I1034="Other HFC Blend",(AD1034*$L1034*SUMIF(Lists!$E$2:$E$133,'Quarterly Information'!$K1034,Exchange_Value)+AD1034*$N1034*SUMIF(Lists!$E$2:$E$133,'Quarterly Information'!$M1034,Exchange_Value)+AD1034*$P1034*SUMIF(Lists!$E$2:$E$133,'Quarterly Information'!$O1034,Exchange_Value)+AD1034*$R1034*SUMIF(Lists!$E$2:$E$133,'Quarterly Information'!$Q1034,Exchange_Value)+AD1034*$T1034*SUMIF(Lists!$E$2:$E$133,'Quarterly Information'!$S1034,Exchange_Value))/1000,AD1034*SUMIF(Lists!$E$2:$E$133,$I1034,Exchange_Value)/1000),1)</f>
        <v>0</v>
      </c>
      <c r="CH1034" s="218">
        <f>ROUND(IF($I1034="Other HFC Blend",(AE1034*$L1034*SUMIF(Lists!$E$2:$E$133,'Quarterly Information'!$K1034,Exchange_Value)+AE1034*$N1034*SUMIF(Lists!$E$2:$E$133,'Quarterly Information'!$M1034,Exchange_Value)+AE1034*$P1034*SUMIF(Lists!$E$2:$E$133,'Quarterly Information'!$O1034,Exchange_Value)+AE1034*$R1034*SUMIF(Lists!$E$2:$E$133,'Quarterly Information'!$Q1034,Exchange_Value)+AE1034*$T1034*SUMIF(Lists!$E$2:$E$133,'Quarterly Information'!$S1034,Exchange_Value))/1000,AE1034*SUMIF(Lists!$E$2:$E$133,$I1034,Exchange_Value)/1000),1)</f>
        <v>0</v>
      </c>
      <c r="CI1034" s="218">
        <f>ROUND(IF($I1034="Other HFC Blend",(AF1034*$L1034*SUMIF(Lists!$E$2:$E$133,'Quarterly Information'!$K1034,Exchange_Value)+AF1034*$N1034*SUMIF(Lists!$E$2:$E$133,'Quarterly Information'!$M1034,Exchange_Value)+AF1034*$P1034*SUMIF(Lists!$E$2:$E$133,'Quarterly Information'!$O1034,Exchange_Value)+AF1034*$R1034*SUMIF(Lists!$E$2:$E$133,'Quarterly Information'!$Q1034,Exchange_Value)+AF1034*$T1034*SUMIF(Lists!$E$2:$E$133,'Quarterly Information'!$S1034,Exchange_Value))/1000,AF1034*SUMIF(Lists!$E$2:$E$133,$I1034,Exchange_Value)/1000),1)</f>
        <v>0</v>
      </c>
    </row>
    <row r="1035" spans="1:87" ht="14" x14ac:dyDescent="0.25">
      <c r="A1035" s="39">
        <v>993</v>
      </c>
      <c r="B1035" s="90" t="str">
        <f t="shared" si="686"/>
        <v/>
      </c>
      <c r="C1035" s="159"/>
      <c r="D1035" s="91"/>
      <c r="E1035" s="174"/>
      <c r="F1035" s="92"/>
      <c r="G1035" s="93"/>
      <c r="H1035" s="94"/>
      <c r="I1035" s="92"/>
      <c r="J1035" s="200"/>
      <c r="K1035" s="210"/>
      <c r="L1035" s="95"/>
      <c r="M1035" s="92"/>
      <c r="N1035" s="95"/>
      <c r="O1035" s="92"/>
      <c r="P1035" s="95"/>
      <c r="Q1035" s="128"/>
      <c r="R1035" s="95"/>
      <c r="S1035" s="128"/>
      <c r="T1035" s="211"/>
      <c r="U1035" s="203"/>
      <c r="V1035" s="92"/>
      <c r="W1035" s="96"/>
      <c r="X1035" s="92"/>
      <c r="Y1035" s="220"/>
      <c r="Z1035" s="226"/>
      <c r="AA1035" s="165"/>
      <c r="AB1035" s="165"/>
      <c r="AC1035" s="165"/>
      <c r="AD1035" s="165"/>
      <c r="AE1035" s="165"/>
      <c r="AF1035" s="168"/>
      <c r="AG1035"/>
      <c r="AH1035" s="107">
        <f t="shared" si="688"/>
        <v>0</v>
      </c>
      <c r="AI1035" s="107">
        <f t="shared" si="689"/>
        <v>0</v>
      </c>
      <c r="AJ1035" s="107">
        <f t="shared" si="690"/>
        <v>0</v>
      </c>
      <c r="AK1035" s="107">
        <f t="shared" si="691"/>
        <v>0</v>
      </c>
      <c r="AL1035" s="107">
        <f t="shared" si="692"/>
        <v>0</v>
      </c>
      <c r="AM1035" s="107">
        <f t="shared" si="687"/>
        <v>0</v>
      </c>
      <c r="AO1035" s="161" t="e">
        <f t="shared" si="693"/>
        <v>#DIV/0!</v>
      </c>
      <c r="AP1035" s="161" t="e">
        <f t="shared" si="694"/>
        <v>#DIV/0!</v>
      </c>
      <c r="AQ1035" s="161" t="e">
        <f t="shared" si="695"/>
        <v>#DIV/0!</v>
      </c>
      <c r="AR1035" s="161" t="e">
        <f t="shared" si="696"/>
        <v>#DIV/0!</v>
      </c>
      <c r="AS1035" s="161" t="e">
        <f t="shared" si="697"/>
        <v>#DIV/0!</v>
      </c>
      <c r="AT1035" s="107">
        <f t="shared" si="698"/>
        <v>0</v>
      </c>
      <c r="AU1035" s="161" t="e">
        <f t="shared" si="699"/>
        <v>#DIV/0!</v>
      </c>
      <c r="AV1035" s="161" t="e">
        <f t="shared" si="700"/>
        <v>#DIV/0!</v>
      </c>
      <c r="AW1035" s="161" t="e">
        <f t="shared" si="701"/>
        <v>#DIV/0!</v>
      </c>
      <c r="AX1035" s="161" t="e">
        <f t="shared" si="702"/>
        <v>#DIV/0!</v>
      </c>
      <c r="AY1035" s="161" t="e">
        <f t="shared" si="703"/>
        <v>#DIV/0!</v>
      </c>
      <c r="AZ1035" s="107">
        <f t="shared" si="704"/>
        <v>0</v>
      </c>
      <c r="BA1035" s="161" t="e">
        <f t="shared" si="705"/>
        <v>#DIV/0!</v>
      </c>
      <c r="BB1035" s="161" t="e">
        <f t="shared" si="706"/>
        <v>#DIV/0!</v>
      </c>
      <c r="BC1035" s="161" t="e">
        <f t="shared" si="707"/>
        <v>#DIV/0!</v>
      </c>
      <c r="BD1035" s="161" t="e">
        <f t="shared" si="708"/>
        <v>#DIV/0!</v>
      </c>
      <c r="BE1035" s="161" t="e">
        <f t="shared" si="709"/>
        <v>#DIV/0!</v>
      </c>
      <c r="BF1035" s="107">
        <f t="shared" si="710"/>
        <v>0</v>
      </c>
      <c r="BG1035" s="161" t="e">
        <f t="shared" si="711"/>
        <v>#DIV/0!</v>
      </c>
      <c r="BH1035" s="161" t="e">
        <f t="shared" si="712"/>
        <v>#DIV/0!</v>
      </c>
      <c r="BI1035" s="161" t="e">
        <f t="shared" si="713"/>
        <v>#DIV/0!</v>
      </c>
      <c r="BJ1035" s="161" t="e">
        <f t="shared" si="714"/>
        <v>#DIV/0!</v>
      </c>
      <c r="BK1035" s="161" t="e">
        <f t="shared" si="715"/>
        <v>#DIV/0!</v>
      </c>
      <c r="BL1035" s="107">
        <f t="shared" si="716"/>
        <v>0</v>
      </c>
      <c r="BM1035" s="161" t="e">
        <f t="shared" si="717"/>
        <v>#DIV/0!</v>
      </c>
      <c r="BN1035" s="161" t="e">
        <f t="shared" si="718"/>
        <v>#DIV/0!</v>
      </c>
      <c r="BO1035" s="161" t="e">
        <f t="shared" si="719"/>
        <v>#DIV/0!</v>
      </c>
      <c r="BP1035" s="161" t="e">
        <f t="shared" si="720"/>
        <v>#DIV/0!</v>
      </c>
      <c r="BQ1035" s="161" t="e">
        <f t="shared" si="721"/>
        <v>#DIV/0!</v>
      </c>
      <c r="BR1035" s="107">
        <f t="shared" si="722"/>
        <v>0</v>
      </c>
      <c r="BS1035" s="161" t="e">
        <f t="shared" si="723"/>
        <v>#DIV/0!</v>
      </c>
      <c r="BT1035" s="161" t="e">
        <f t="shared" si="724"/>
        <v>#DIV/0!</v>
      </c>
      <c r="BU1035" s="161" t="e">
        <f t="shared" si="725"/>
        <v>#DIV/0!</v>
      </c>
      <c r="BV1035" s="161" t="e">
        <f t="shared" si="726"/>
        <v>#DIV/0!</v>
      </c>
      <c r="BW1035" s="161" t="e">
        <f t="shared" si="727"/>
        <v>#DIV/0!</v>
      </c>
      <c r="BX1035" s="107">
        <f t="shared" si="728"/>
        <v>0</v>
      </c>
      <c r="BZ1035" s="40" t="e">
        <f>VLOOKUP(I1035,Lists!$D$2:$D$19,1,FALSE)</f>
        <v>#N/A</v>
      </c>
      <c r="CA1035" s="40" t="e">
        <f>VLOOKUP($I1035,Blends!$B$2:$B$115,1,FALSE)</f>
        <v>#N/A</v>
      </c>
      <c r="CC1035" s="218">
        <f>ROUND(IF($I1035="Other HFC Blend",(Z1035*$L1035*SUMIF(Lists!$E$2:$E$133,'Quarterly Information'!$K1035,Exchange_Value)+Z1035*$N1035*SUMIF(Lists!$E$2:$E$133,'Quarterly Information'!$M1035,Exchange_Value)+Z1035*$P1035*SUMIF(Lists!$E$2:$E$133,'Quarterly Information'!$O1035,Exchange_Value)+Z1035*$R1035*SUMIF(Lists!$E$2:$E$133,'Quarterly Information'!$Q1035,Exchange_Value)+Z1035*$T1035*SUMIF(Lists!$E$2:$E$133,'Quarterly Information'!$S1035,Exchange_Value))/1000,Z1035*SUMIF(Lists!$E$2:$E$133,$I1035,Exchange_Value)/1000),1)</f>
        <v>0</v>
      </c>
      <c r="CD1035" s="218">
        <f>ROUND(IF($I1035="Other HFC Blend",(AA1035*$L1035*SUMIF(Lists!$E$2:$E$133,'Quarterly Information'!$K1035,Exchange_Value)+AA1035*$N1035*SUMIF(Lists!$E$2:$E$133,'Quarterly Information'!$M1035,Exchange_Value)+AA1035*$P1035*SUMIF(Lists!$E$2:$E$133,'Quarterly Information'!$O1035,Exchange_Value)+AA1035*$R1035*SUMIF(Lists!$E$2:$E$133,'Quarterly Information'!$Q1035,Exchange_Value)+AA1035*$T1035*SUMIF(Lists!$E$2:$E$133,'Quarterly Information'!$S1035,Exchange_Value))/1000,AA1035*SUMIF(Lists!$E$2:$E$133,$I1035,Exchange_Value)/1000),1)</f>
        <v>0</v>
      </c>
      <c r="CE1035" s="218">
        <f>ROUND(IF($I1035="Other HFC Blend",(AB1035*$L1035*SUMIF(Lists!$E$2:$E$133,'Quarterly Information'!$K1035,Exchange_Value)+AB1035*$N1035*SUMIF(Lists!$E$2:$E$133,'Quarterly Information'!$M1035,Exchange_Value)+AB1035*$P1035*SUMIF(Lists!$E$2:$E$133,'Quarterly Information'!$O1035,Exchange_Value)+AB1035*$R1035*SUMIF(Lists!$E$2:$E$133,'Quarterly Information'!$Q1035,Exchange_Value)+AB1035*$T1035*SUMIF(Lists!$E$2:$E$133,'Quarterly Information'!$S1035,Exchange_Value))/1000,AB1035*SUMIF(Lists!$E$2:$E$133,$I1035,Exchange_Value)/1000),1)</f>
        <v>0</v>
      </c>
      <c r="CF1035" s="218">
        <f>ROUND(IF($I1035="Other HFC Blend",(AC1035*$L1035*SUMIF(Lists!$E$2:$E$133,'Quarterly Information'!$K1035,Exchange_Value)+AC1035*$N1035*SUMIF(Lists!$E$2:$E$133,'Quarterly Information'!$M1035,Exchange_Value)+AC1035*$P1035*SUMIF(Lists!$E$2:$E$133,'Quarterly Information'!$O1035,Exchange_Value)+AC1035*$R1035*SUMIF(Lists!$E$2:$E$133,'Quarterly Information'!$Q1035,Exchange_Value)+AC1035*$T1035*SUMIF(Lists!$E$2:$E$133,'Quarterly Information'!$S1035,Exchange_Value))/1000,AC1035*SUMIF(Lists!$E$2:$E$133,$I1035,Exchange_Value)/1000),1)</f>
        <v>0</v>
      </c>
      <c r="CG1035" s="218">
        <f>ROUND(IF($I1035="Other HFC Blend",(AD1035*$L1035*SUMIF(Lists!$E$2:$E$133,'Quarterly Information'!$K1035,Exchange_Value)+AD1035*$N1035*SUMIF(Lists!$E$2:$E$133,'Quarterly Information'!$M1035,Exchange_Value)+AD1035*$P1035*SUMIF(Lists!$E$2:$E$133,'Quarterly Information'!$O1035,Exchange_Value)+AD1035*$R1035*SUMIF(Lists!$E$2:$E$133,'Quarterly Information'!$Q1035,Exchange_Value)+AD1035*$T1035*SUMIF(Lists!$E$2:$E$133,'Quarterly Information'!$S1035,Exchange_Value))/1000,AD1035*SUMIF(Lists!$E$2:$E$133,$I1035,Exchange_Value)/1000),1)</f>
        <v>0</v>
      </c>
      <c r="CH1035" s="218">
        <f>ROUND(IF($I1035="Other HFC Blend",(AE1035*$L1035*SUMIF(Lists!$E$2:$E$133,'Quarterly Information'!$K1035,Exchange_Value)+AE1035*$N1035*SUMIF(Lists!$E$2:$E$133,'Quarterly Information'!$M1035,Exchange_Value)+AE1035*$P1035*SUMIF(Lists!$E$2:$E$133,'Quarterly Information'!$O1035,Exchange_Value)+AE1035*$R1035*SUMIF(Lists!$E$2:$E$133,'Quarterly Information'!$Q1035,Exchange_Value)+AE1035*$T1035*SUMIF(Lists!$E$2:$E$133,'Quarterly Information'!$S1035,Exchange_Value))/1000,AE1035*SUMIF(Lists!$E$2:$E$133,$I1035,Exchange_Value)/1000),1)</f>
        <v>0</v>
      </c>
      <c r="CI1035" s="218">
        <f>ROUND(IF($I1035="Other HFC Blend",(AF1035*$L1035*SUMIF(Lists!$E$2:$E$133,'Quarterly Information'!$K1035,Exchange_Value)+AF1035*$N1035*SUMIF(Lists!$E$2:$E$133,'Quarterly Information'!$M1035,Exchange_Value)+AF1035*$P1035*SUMIF(Lists!$E$2:$E$133,'Quarterly Information'!$O1035,Exchange_Value)+AF1035*$R1035*SUMIF(Lists!$E$2:$E$133,'Quarterly Information'!$Q1035,Exchange_Value)+AF1035*$T1035*SUMIF(Lists!$E$2:$E$133,'Quarterly Information'!$S1035,Exchange_Value))/1000,AF1035*SUMIF(Lists!$E$2:$E$133,$I1035,Exchange_Value)/1000),1)</f>
        <v>0</v>
      </c>
    </row>
    <row r="1036" spans="1:87" ht="14" x14ac:dyDescent="0.25">
      <c r="A1036" s="39">
        <v>994</v>
      </c>
      <c r="B1036" s="90" t="str">
        <f t="shared" si="686"/>
        <v/>
      </c>
      <c r="C1036" s="159"/>
      <c r="D1036" s="91"/>
      <c r="E1036" s="174"/>
      <c r="F1036" s="92"/>
      <c r="G1036" s="93"/>
      <c r="H1036" s="94"/>
      <c r="I1036" s="92"/>
      <c r="J1036" s="200"/>
      <c r="K1036" s="210"/>
      <c r="L1036" s="95"/>
      <c r="M1036" s="92"/>
      <c r="N1036" s="95"/>
      <c r="O1036" s="92"/>
      <c r="P1036" s="95"/>
      <c r="Q1036" s="128"/>
      <c r="R1036" s="95"/>
      <c r="S1036" s="128"/>
      <c r="T1036" s="211"/>
      <c r="U1036" s="203"/>
      <c r="V1036" s="92"/>
      <c r="W1036" s="96"/>
      <c r="X1036" s="92"/>
      <c r="Y1036" s="220"/>
      <c r="Z1036" s="226"/>
      <c r="AA1036" s="165"/>
      <c r="AB1036" s="165"/>
      <c r="AC1036" s="165"/>
      <c r="AD1036" s="165"/>
      <c r="AE1036" s="165"/>
      <c r="AF1036" s="168"/>
      <c r="AG1036"/>
      <c r="AH1036" s="107">
        <f t="shared" si="688"/>
        <v>0</v>
      </c>
      <c r="AI1036" s="107">
        <f t="shared" si="689"/>
        <v>0</v>
      </c>
      <c r="AJ1036" s="107">
        <f t="shared" si="690"/>
        <v>0</v>
      </c>
      <c r="AK1036" s="107">
        <f t="shared" si="691"/>
        <v>0</v>
      </c>
      <c r="AL1036" s="107">
        <f t="shared" si="692"/>
        <v>0</v>
      </c>
      <c r="AM1036" s="107">
        <f t="shared" si="687"/>
        <v>0</v>
      </c>
      <c r="AO1036" s="161" t="e">
        <f t="shared" si="693"/>
        <v>#DIV/0!</v>
      </c>
      <c r="AP1036" s="161" t="e">
        <f t="shared" si="694"/>
        <v>#DIV/0!</v>
      </c>
      <c r="AQ1036" s="161" t="e">
        <f t="shared" si="695"/>
        <v>#DIV/0!</v>
      </c>
      <c r="AR1036" s="161" t="e">
        <f t="shared" si="696"/>
        <v>#DIV/0!</v>
      </c>
      <c r="AS1036" s="161" t="e">
        <f t="shared" si="697"/>
        <v>#DIV/0!</v>
      </c>
      <c r="AT1036" s="107">
        <f t="shared" si="698"/>
        <v>0</v>
      </c>
      <c r="AU1036" s="161" t="e">
        <f t="shared" si="699"/>
        <v>#DIV/0!</v>
      </c>
      <c r="AV1036" s="161" t="e">
        <f t="shared" si="700"/>
        <v>#DIV/0!</v>
      </c>
      <c r="AW1036" s="161" t="e">
        <f t="shared" si="701"/>
        <v>#DIV/0!</v>
      </c>
      <c r="AX1036" s="161" t="e">
        <f t="shared" si="702"/>
        <v>#DIV/0!</v>
      </c>
      <c r="AY1036" s="161" t="e">
        <f t="shared" si="703"/>
        <v>#DIV/0!</v>
      </c>
      <c r="AZ1036" s="107">
        <f t="shared" si="704"/>
        <v>0</v>
      </c>
      <c r="BA1036" s="161" t="e">
        <f t="shared" si="705"/>
        <v>#DIV/0!</v>
      </c>
      <c r="BB1036" s="161" t="e">
        <f t="shared" si="706"/>
        <v>#DIV/0!</v>
      </c>
      <c r="BC1036" s="161" t="e">
        <f t="shared" si="707"/>
        <v>#DIV/0!</v>
      </c>
      <c r="BD1036" s="161" t="e">
        <f t="shared" si="708"/>
        <v>#DIV/0!</v>
      </c>
      <c r="BE1036" s="161" t="e">
        <f t="shared" si="709"/>
        <v>#DIV/0!</v>
      </c>
      <c r="BF1036" s="107">
        <f t="shared" si="710"/>
        <v>0</v>
      </c>
      <c r="BG1036" s="161" t="e">
        <f t="shared" si="711"/>
        <v>#DIV/0!</v>
      </c>
      <c r="BH1036" s="161" t="e">
        <f t="shared" si="712"/>
        <v>#DIV/0!</v>
      </c>
      <c r="BI1036" s="161" t="e">
        <f t="shared" si="713"/>
        <v>#DIV/0!</v>
      </c>
      <c r="BJ1036" s="161" t="e">
        <f t="shared" si="714"/>
        <v>#DIV/0!</v>
      </c>
      <c r="BK1036" s="161" t="e">
        <f t="shared" si="715"/>
        <v>#DIV/0!</v>
      </c>
      <c r="BL1036" s="107">
        <f t="shared" si="716"/>
        <v>0</v>
      </c>
      <c r="BM1036" s="161" t="e">
        <f t="shared" si="717"/>
        <v>#DIV/0!</v>
      </c>
      <c r="BN1036" s="161" t="e">
        <f t="shared" si="718"/>
        <v>#DIV/0!</v>
      </c>
      <c r="BO1036" s="161" t="e">
        <f t="shared" si="719"/>
        <v>#DIV/0!</v>
      </c>
      <c r="BP1036" s="161" t="e">
        <f t="shared" si="720"/>
        <v>#DIV/0!</v>
      </c>
      <c r="BQ1036" s="161" t="e">
        <f t="shared" si="721"/>
        <v>#DIV/0!</v>
      </c>
      <c r="BR1036" s="107">
        <f t="shared" si="722"/>
        <v>0</v>
      </c>
      <c r="BS1036" s="161" t="e">
        <f t="shared" si="723"/>
        <v>#DIV/0!</v>
      </c>
      <c r="BT1036" s="161" t="e">
        <f t="shared" si="724"/>
        <v>#DIV/0!</v>
      </c>
      <c r="BU1036" s="161" t="e">
        <f t="shared" si="725"/>
        <v>#DIV/0!</v>
      </c>
      <c r="BV1036" s="161" t="e">
        <f t="shared" si="726"/>
        <v>#DIV/0!</v>
      </c>
      <c r="BW1036" s="161" t="e">
        <f t="shared" si="727"/>
        <v>#DIV/0!</v>
      </c>
      <c r="BX1036" s="107">
        <f t="shared" si="728"/>
        <v>0</v>
      </c>
      <c r="BZ1036" s="40" t="e">
        <f>VLOOKUP(I1036,Lists!$D$2:$D$19,1,FALSE)</f>
        <v>#N/A</v>
      </c>
      <c r="CA1036" s="40" t="e">
        <f>VLOOKUP($I1036,Blends!$B$2:$B$115,1,FALSE)</f>
        <v>#N/A</v>
      </c>
      <c r="CC1036" s="218">
        <f>ROUND(IF($I1036="Other HFC Blend",(Z1036*$L1036*SUMIF(Lists!$E$2:$E$133,'Quarterly Information'!$K1036,Exchange_Value)+Z1036*$N1036*SUMIF(Lists!$E$2:$E$133,'Quarterly Information'!$M1036,Exchange_Value)+Z1036*$P1036*SUMIF(Lists!$E$2:$E$133,'Quarterly Information'!$O1036,Exchange_Value)+Z1036*$R1036*SUMIF(Lists!$E$2:$E$133,'Quarterly Information'!$Q1036,Exchange_Value)+Z1036*$T1036*SUMIF(Lists!$E$2:$E$133,'Quarterly Information'!$S1036,Exchange_Value))/1000,Z1036*SUMIF(Lists!$E$2:$E$133,$I1036,Exchange_Value)/1000),1)</f>
        <v>0</v>
      </c>
      <c r="CD1036" s="218">
        <f>ROUND(IF($I1036="Other HFC Blend",(AA1036*$L1036*SUMIF(Lists!$E$2:$E$133,'Quarterly Information'!$K1036,Exchange_Value)+AA1036*$N1036*SUMIF(Lists!$E$2:$E$133,'Quarterly Information'!$M1036,Exchange_Value)+AA1036*$P1036*SUMIF(Lists!$E$2:$E$133,'Quarterly Information'!$O1036,Exchange_Value)+AA1036*$R1036*SUMIF(Lists!$E$2:$E$133,'Quarterly Information'!$Q1036,Exchange_Value)+AA1036*$T1036*SUMIF(Lists!$E$2:$E$133,'Quarterly Information'!$S1036,Exchange_Value))/1000,AA1036*SUMIF(Lists!$E$2:$E$133,$I1036,Exchange_Value)/1000),1)</f>
        <v>0</v>
      </c>
      <c r="CE1036" s="218">
        <f>ROUND(IF($I1036="Other HFC Blend",(AB1036*$L1036*SUMIF(Lists!$E$2:$E$133,'Quarterly Information'!$K1036,Exchange_Value)+AB1036*$N1036*SUMIF(Lists!$E$2:$E$133,'Quarterly Information'!$M1036,Exchange_Value)+AB1036*$P1036*SUMIF(Lists!$E$2:$E$133,'Quarterly Information'!$O1036,Exchange_Value)+AB1036*$R1036*SUMIF(Lists!$E$2:$E$133,'Quarterly Information'!$Q1036,Exchange_Value)+AB1036*$T1036*SUMIF(Lists!$E$2:$E$133,'Quarterly Information'!$S1036,Exchange_Value))/1000,AB1036*SUMIF(Lists!$E$2:$E$133,$I1036,Exchange_Value)/1000),1)</f>
        <v>0</v>
      </c>
      <c r="CF1036" s="218">
        <f>ROUND(IF($I1036="Other HFC Blend",(AC1036*$L1036*SUMIF(Lists!$E$2:$E$133,'Quarterly Information'!$K1036,Exchange_Value)+AC1036*$N1036*SUMIF(Lists!$E$2:$E$133,'Quarterly Information'!$M1036,Exchange_Value)+AC1036*$P1036*SUMIF(Lists!$E$2:$E$133,'Quarterly Information'!$O1036,Exchange_Value)+AC1036*$R1036*SUMIF(Lists!$E$2:$E$133,'Quarterly Information'!$Q1036,Exchange_Value)+AC1036*$T1036*SUMIF(Lists!$E$2:$E$133,'Quarterly Information'!$S1036,Exchange_Value))/1000,AC1036*SUMIF(Lists!$E$2:$E$133,$I1036,Exchange_Value)/1000),1)</f>
        <v>0</v>
      </c>
      <c r="CG1036" s="218">
        <f>ROUND(IF($I1036="Other HFC Blend",(AD1036*$L1036*SUMIF(Lists!$E$2:$E$133,'Quarterly Information'!$K1036,Exchange_Value)+AD1036*$N1036*SUMIF(Lists!$E$2:$E$133,'Quarterly Information'!$M1036,Exchange_Value)+AD1036*$P1036*SUMIF(Lists!$E$2:$E$133,'Quarterly Information'!$O1036,Exchange_Value)+AD1036*$R1036*SUMIF(Lists!$E$2:$E$133,'Quarterly Information'!$Q1036,Exchange_Value)+AD1036*$T1036*SUMIF(Lists!$E$2:$E$133,'Quarterly Information'!$S1036,Exchange_Value))/1000,AD1036*SUMIF(Lists!$E$2:$E$133,$I1036,Exchange_Value)/1000),1)</f>
        <v>0</v>
      </c>
      <c r="CH1036" s="218">
        <f>ROUND(IF($I1036="Other HFC Blend",(AE1036*$L1036*SUMIF(Lists!$E$2:$E$133,'Quarterly Information'!$K1036,Exchange_Value)+AE1036*$N1036*SUMIF(Lists!$E$2:$E$133,'Quarterly Information'!$M1036,Exchange_Value)+AE1036*$P1036*SUMIF(Lists!$E$2:$E$133,'Quarterly Information'!$O1036,Exchange_Value)+AE1036*$R1036*SUMIF(Lists!$E$2:$E$133,'Quarterly Information'!$Q1036,Exchange_Value)+AE1036*$T1036*SUMIF(Lists!$E$2:$E$133,'Quarterly Information'!$S1036,Exchange_Value))/1000,AE1036*SUMIF(Lists!$E$2:$E$133,$I1036,Exchange_Value)/1000),1)</f>
        <v>0</v>
      </c>
      <c r="CI1036" s="218">
        <f>ROUND(IF($I1036="Other HFC Blend",(AF1036*$L1036*SUMIF(Lists!$E$2:$E$133,'Quarterly Information'!$K1036,Exchange_Value)+AF1036*$N1036*SUMIF(Lists!$E$2:$E$133,'Quarterly Information'!$M1036,Exchange_Value)+AF1036*$P1036*SUMIF(Lists!$E$2:$E$133,'Quarterly Information'!$O1036,Exchange_Value)+AF1036*$R1036*SUMIF(Lists!$E$2:$E$133,'Quarterly Information'!$Q1036,Exchange_Value)+AF1036*$T1036*SUMIF(Lists!$E$2:$E$133,'Quarterly Information'!$S1036,Exchange_Value))/1000,AF1036*SUMIF(Lists!$E$2:$E$133,$I1036,Exchange_Value)/1000),1)</f>
        <v>0</v>
      </c>
    </row>
    <row r="1037" spans="1:87" ht="14" x14ac:dyDescent="0.25">
      <c r="A1037" s="39">
        <v>995</v>
      </c>
      <c r="B1037" s="90" t="str">
        <f t="shared" si="686"/>
        <v/>
      </c>
      <c r="C1037" s="159"/>
      <c r="D1037" s="91"/>
      <c r="E1037" s="174"/>
      <c r="F1037" s="92"/>
      <c r="G1037" s="93"/>
      <c r="H1037" s="94"/>
      <c r="I1037" s="92"/>
      <c r="J1037" s="200"/>
      <c r="K1037" s="210"/>
      <c r="L1037" s="95"/>
      <c r="M1037" s="92"/>
      <c r="N1037" s="95"/>
      <c r="O1037" s="92"/>
      <c r="P1037" s="95"/>
      <c r="Q1037" s="128"/>
      <c r="R1037" s="95"/>
      <c r="S1037" s="128"/>
      <c r="T1037" s="211"/>
      <c r="U1037" s="203"/>
      <c r="V1037" s="92"/>
      <c r="W1037" s="96"/>
      <c r="X1037" s="92"/>
      <c r="Y1037" s="220"/>
      <c r="Z1037" s="226"/>
      <c r="AA1037" s="165"/>
      <c r="AB1037" s="165"/>
      <c r="AC1037" s="165"/>
      <c r="AD1037" s="165"/>
      <c r="AE1037" s="165"/>
      <c r="AF1037" s="168"/>
      <c r="AG1037"/>
      <c r="AH1037" s="107">
        <f t="shared" si="688"/>
        <v>0</v>
      </c>
      <c r="AI1037" s="107">
        <f t="shared" si="689"/>
        <v>0</v>
      </c>
      <c r="AJ1037" s="107">
        <f t="shared" si="690"/>
        <v>0</v>
      </c>
      <c r="AK1037" s="107">
        <f t="shared" si="691"/>
        <v>0</v>
      </c>
      <c r="AL1037" s="107">
        <f t="shared" si="692"/>
        <v>0</v>
      </c>
      <c r="AM1037" s="107">
        <f t="shared" si="687"/>
        <v>0</v>
      </c>
      <c r="AO1037" s="161" t="e">
        <f t="shared" si="693"/>
        <v>#DIV/0!</v>
      </c>
      <c r="AP1037" s="161" t="e">
        <f t="shared" si="694"/>
        <v>#DIV/0!</v>
      </c>
      <c r="AQ1037" s="161" t="e">
        <f t="shared" si="695"/>
        <v>#DIV/0!</v>
      </c>
      <c r="AR1037" s="161" t="e">
        <f t="shared" si="696"/>
        <v>#DIV/0!</v>
      </c>
      <c r="AS1037" s="161" t="e">
        <f t="shared" si="697"/>
        <v>#DIV/0!</v>
      </c>
      <c r="AT1037" s="107">
        <f t="shared" si="698"/>
        <v>0</v>
      </c>
      <c r="AU1037" s="161" t="e">
        <f t="shared" si="699"/>
        <v>#DIV/0!</v>
      </c>
      <c r="AV1037" s="161" t="e">
        <f t="shared" si="700"/>
        <v>#DIV/0!</v>
      </c>
      <c r="AW1037" s="161" t="e">
        <f t="shared" si="701"/>
        <v>#DIV/0!</v>
      </c>
      <c r="AX1037" s="161" t="e">
        <f t="shared" si="702"/>
        <v>#DIV/0!</v>
      </c>
      <c r="AY1037" s="161" t="e">
        <f t="shared" si="703"/>
        <v>#DIV/0!</v>
      </c>
      <c r="AZ1037" s="107">
        <f t="shared" si="704"/>
        <v>0</v>
      </c>
      <c r="BA1037" s="161" t="e">
        <f t="shared" si="705"/>
        <v>#DIV/0!</v>
      </c>
      <c r="BB1037" s="161" t="e">
        <f t="shared" si="706"/>
        <v>#DIV/0!</v>
      </c>
      <c r="BC1037" s="161" t="e">
        <f t="shared" si="707"/>
        <v>#DIV/0!</v>
      </c>
      <c r="BD1037" s="161" t="e">
        <f t="shared" si="708"/>
        <v>#DIV/0!</v>
      </c>
      <c r="BE1037" s="161" t="e">
        <f t="shared" si="709"/>
        <v>#DIV/0!</v>
      </c>
      <c r="BF1037" s="107">
        <f t="shared" si="710"/>
        <v>0</v>
      </c>
      <c r="BG1037" s="161" t="e">
        <f t="shared" si="711"/>
        <v>#DIV/0!</v>
      </c>
      <c r="BH1037" s="161" t="e">
        <f t="shared" si="712"/>
        <v>#DIV/0!</v>
      </c>
      <c r="BI1037" s="161" t="e">
        <f t="shared" si="713"/>
        <v>#DIV/0!</v>
      </c>
      <c r="BJ1037" s="161" t="e">
        <f t="shared" si="714"/>
        <v>#DIV/0!</v>
      </c>
      <c r="BK1037" s="161" t="e">
        <f t="shared" si="715"/>
        <v>#DIV/0!</v>
      </c>
      <c r="BL1037" s="107">
        <f t="shared" si="716"/>
        <v>0</v>
      </c>
      <c r="BM1037" s="161" t="e">
        <f t="shared" si="717"/>
        <v>#DIV/0!</v>
      </c>
      <c r="BN1037" s="161" t="e">
        <f t="shared" si="718"/>
        <v>#DIV/0!</v>
      </c>
      <c r="BO1037" s="161" t="e">
        <f t="shared" si="719"/>
        <v>#DIV/0!</v>
      </c>
      <c r="BP1037" s="161" t="e">
        <f t="shared" si="720"/>
        <v>#DIV/0!</v>
      </c>
      <c r="BQ1037" s="161" t="e">
        <f t="shared" si="721"/>
        <v>#DIV/0!</v>
      </c>
      <c r="BR1037" s="107">
        <f t="shared" si="722"/>
        <v>0</v>
      </c>
      <c r="BS1037" s="161" t="e">
        <f t="shared" si="723"/>
        <v>#DIV/0!</v>
      </c>
      <c r="BT1037" s="161" t="e">
        <f t="shared" si="724"/>
        <v>#DIV/0!</v>
      </c>
      <c r="BU1037" s="161" t="e">
        <f t="shared" si="725"/>
        <v>#DIV/0!</v>
      </c>
      <c r="BV1037" s="161" t="e">
        <f t="shared" si="726"/>
        <v>#DIV/0!</v>
      </c>
      <c r="BW1037" s="161" t="e">
        <f t="shared" si="727"/>
        <v>#DIV/0!</v>
      </c>
      <c r="BX1037" s="107">
        <f t="shared" si="728"/>
        <v>0</v>
      </c>
      <c r="BZ1037" s="40" t="e">
        <f>VLOOKUP(I1037,Lists!$D$2:$D$19,1,FALSE)</f>
        <v>#N/A</v>
      </c>
      <c r="CA1037" s="40" t="e">
        <f>VLOOKUP($I1037,Blends!$B$2:$B$115,1,FALSE)</f>
        <v>#N/A</v>
      </c>
      <c r="CC1037" s="218">
        <f>ROUND(IF($I1037="Other HFC Blend",(Z1037*$L1037*SUMIF(Lists!$E$2:$E$133,'Quarterly Information'!$K1037,Exchange_Value)+Z1037*$N1037*SUMIF(Lists!$E$2:$E$133,'Quarterly Information'!$M1037,Exchange_Value)+Z1037*$P1037*SUMIF(Lists!$E$2:$E$133,'Quarterly Information'!$O1037,Exchange_Value)+Z1037*$R1037*SUMIF(Lists!$E$2:$E$133,'Quarterly Information'!$Q1037,Exchange_Value)+Z1037*$T1037*SUMIF(Lists!$E$2:$E$133,'Quarterly Information'!$S1037,Exchange_Value))/1000,Z1037*SUMIF(Lists!$E$2:$E$133,$I1037,Exchange_Value)/1000),1)</f>
        <v>0</v>
      </c>
      <c r="CD1037" s="218">
        <f>ROUND(IF($I1037="Other HFC Blend",(AA1037*$L1037*SUMIF(Lists!$E$2:$E$133,'Quarterly Information'!$K1037,Exchange_Value)+AA1037*$N1037*SUMIF(Lists!$E$2:$E$133,'Quarterly Information'!$M1037,Exchange_Value)+AA1037*$P1037*SUMIF(Lists!$E$2:$E$133,'Quarterly Information'!$O1037,Exchange_Value)+AA1037*$R1037*SUMIF(Lists!$E$2:$E$133,'Quarterly Information'!$Q1037,Exchange_Value)+AA1037*$T1037*SUMIF(Lists!$E$2:$E$133,'Quarterly Information'!$S1037,Exchange_Value))/1000,AA1037*SUMIF(Lists!$E$2:$E$133,$I1037,Exchange_Value)/1000),1)</f>
        <v>0</v>
      </c>
      <c r="CE1037" s="218">
        <f>ROUND(IF($I1037="Other HFC Blend",(AB1037*$L1037*SUMIF(Lists!$E$2:$E$133,'Quarterly Information'!$K1037,Exchange_Value)+AB1037*$N1037*SUMIF(Lists!$E$2:$E$133,'Quarterly Information'!$M1037,Exchange_Value)+AB1037*$P1037*SUMIF(Lists!$E$2:$E$133,'Quarterly Information'!$O1037,Exchange_Value)+AB1037*$R1037*SUMIF(Lists!$E$2:$E$133,'Quarterly Information'!$Q1037,Exchange_Value)+AB1037*$T1037*SUMIF(Lists!$E$2:$E$133,'Quarterly Information'!$S1037,Exchange_Value))/1000,AB1037*SUMIF(Lists!$E$2:$E$133,$I1037,Exchange_Value)/1000),1)</f>
        <v>0</v>
      </c>
      <c r="CF1037" s="218">
        <f>ROUND(IF($I1037="Other HFC Blend",(AC1037*$L1037*SUMIF(Lists!$E$2:$E$133,'Quarterly Information'!$K1037,Exchange_Value)+AC1037*$N1037*SUMIF(Lists!$E$2:$E$133,'Quarterly Information'!$M1037,Exchange_Value)+AC1037*$P1037*SUMIF(Lists!$E$2:$E$133,'Quarterly Information'!$O1037,Exchange_Value)+AC1037*$R1037*SUMIF(Lists!$E$2:$E$133,'Quarterly Information'!$Q1037,Exchange_Value)+AC1037*$T1037*SUMIF(Lists!$E$2:$E$133,'Quarterly Information'!$S1037,Exchange_Value))/1000,AC1037*SUMIF(Lists!$E$2:$E$133,$I1037,Exchange_Value)/1000),1)</f>
        <v>0</v>
      </c>
      <c r="CG1037" s="218">
        <f>ROUND(IF($I1037="Other HFC Blend",(AD1037*$L1037*SUMIF(Lists!$E$2:$E$133,'Quarterly Information'!$K1037,Exchange_Value)+AD1037*$N1037*SUMIF(Lists!$E$2:$E$133,'Quarterly Information'!$M1037,Exchange_Value)+AD1037*$P1037*SUMIF(Lists!$E$2:$E$133,'Quarterly Information'!$O1037,Exchange_Value)+AD1037*$R1037*SUMIF(Lists!$E$2:$E$133,'Quarterly Information'!$Q1037,Exchange_Value)+AD1037*$T1037*SUMIF(Lists!$E$2:$E$133,'Quarterly Information'!$S1037,Exchange_Value))/1000,AD1037*SUMIF(Lists!$E$2:$E$133,$I1037,Exchange_Value)/1000),1)</f>
        <v>0</v>
      </c>
      <c r="CH1037" s="218">
        <f>ROUND(IF($I1037="Other HFC Blend",(AE1037*$L1037*SUMIF(Lists!$E$2:$E$133,'Quarterly Information'!$K1037,Exchange_Value)+AE1037*$N1037*SUMIF(Lists!$E$2:$E$133,'Quarterly Information'!$M1037,Exchange_Value)+AE1037*$P1037*SUMIF(Lists!$E$2:$E$133,'Quarterly Information'!$O1037,Exchange_Value)+AE1037*$R1037*SUMIF(Lists!$E$2:$E$133,'Quarterly Information'!$Q1037,Exchange_Value)+AE1037*$T1037*SUMIF(Lists!$E$2:$E$133,'Quarterly Information'!$S1037,Exchange_Value))/1000,AE1037*SUMIF(Lists!$E$2:$E$133,$I1037,Exchange_Value)/1000),1)</f>
        <v>0</v>
      </c>
      <c r="CI1037" s="218">
        <f>ROUND(IF($I1037="Other HFC Blend",(AF1037*$L1037*SUMIF(Lists!$E$2:$E$133,'Quarterly Information'!$K1037,Exchange_Value)+AF1037*$N1037*SUMIF(Lists!$E$2:$E$133,'Quarterly Information'!$M1037,Exchange_Value)+AF1037*$P1037*SUMIF(Lists!$E$2:$E$133,'Quarterly Information'!$O1037,Exchange_Value)+AF1037*$R1037*SUMIF(Lists!$E$2:$E$133,'Quarterly Information'!$Q1037,Exchange_Value)+AF1037*$T1037*SUMIF(Lists!$E$2:$E$133,'Quarterly Information'!$S1037,Exchange_Value))/1000,AF1037*SUMIF(Lists!$E$2:$E$133,$I1037,Exchange_Value)/1000),1)</f>
        <v>0</v>
      </c>
    </row>
    <row r="1038" spans="1:87" ht="14" x14ac:dyDescent="0.25">
      <c r="A1038" s="39">
        <v>996</v>
      </c>
      <c r="B1038" s="90" t="str">
        <f t="shared" si="686"/>
        <v/>
      </c>
      <c r="C1038" s="159"/>
      <c r="D1038" s="91"/>
      <c r="E1038" s="174"/>
      <c r="F1038" s="92"/>
      <c r="G1038" s="93"/>
      <c r="H1038" s="94"/>
      <c r="I1038" s="92"/>
      <c r="J1038" s="200"/>
      <c r="K1038" s="210"/>
      <c r="L1038" s="95"/>
      <c r="M1038" s="92"/>
      <c r="N1038" s="95"/>
      <c r="O1038" s="92"/>
      <c r="P1038" s="95"/>
      <c r="Q1038" s="128"/>
      <c r="R1038" s="95"/>
      <c r="S1038" s="128"/>
      <c r="T1038" s="211"/>
      <c r="U1038" s="203"/>
      <c r="V1038" s="92"/>
      <c r="W1038" s="96"/>
      <c r="X1038" s="92"/>
      <c r="Y1038" s="220"/>
      <c r="Z1038" s="226"/>
      <c r="AA1038" s="165"/>
      <c r="AB1038" s="165"/>
      <c r="AC1038" s="165"/>
      <c r="AD1038" s="165"/>
      <c r="AE1038" s="165"/>
      <c r="AF1038" s="168"/>
      <c r="AG1038"/>
      <c r="AH1038" s="107">
        <f t="shared" si="688"/>
        <v>0</v>
      </c>
      <c r="AI1038" s="107">
        <f t="shared" si="689"/>
        <v>0</v>
      </c>
      <c r="AJ1038" s="107">
        <f t="shared" si="690"/>
        <v>0</v>
      </c>
      <c r="AK1038" s="107">
        <f t="shared" si="691"/>
        <v>0</v>
      </c>
      <c r="AL1038" s="107">
        <f t="shared" si="692"/>
        <v>0</v>
      </c>
      <c r="AM1038" s="107">
        <f t="shared" si="687"/>
        <v>0</v>
      </c>
      <c r="AO1038" s="161" t="e">
        <f t="shared" si="693"/>
        <v>#DIV/0!</v>
      </c>
      <c r="AP1038" s="161" t="e">
        <f t="shared" si="694"/>
        <v>#DIV/0!</v>
      </c>
      <c r="AQ1038" s="161" t="e">
        <f t="shared" si="695"/>
        <v>#DIV/0!</v>
      </c>
      <c r="AR1038" s="161" t="e">
        <f t="shared" si="696"/>
        <v>#DIV/0!</v>
      </c>
      <c r="AS1038" s="161" t="e">
        <f t="shared" si="697"/>
        <v>#DIV/0!</v>
      </c>
      <c r="AT1038" s="107">
        <f t="shared" si="698"/>
        <v>0</v>
      </c>
      <c r="AU1038" s="161" t="e">
        <f t="shared" si="699"/>
        <v>#DIV/0!</v>
      </c>
      <c r="AV1038" s="161" t="e">
        <f t="shared" si="700"/>
        <v>#DIV/0!</v>
      </c>
      <c r="AW1038" s="161" t="e">
        <f t="shared" si="701"/>
        <v>#DIV/0!</v>
      </c>
      <c r="AX1038" s="161" t="e">
        <f t="shared" si="702"/>
        <v>#DIV/0!</v>
      </c>
      <c r="AY1038" s="161" t="e">
        <f t="shared" si="703"/>
        <v>#DIV/0!</v>
      </c>
      <c r="AZ1038" s="107">
        <f t="shared" si="704"/>
        <v>0</v>
      </c>
      <c r="BA1038" s="161" t="e">
        <f t="shared" si="705"/>
        <v>#DIV/0!</v>
      </c>
      <c r="BB1038" s="161" t="e">
        <f t="shared" si="706"/>
        <v>#DIV/0!</v>
      </c>
      <c r="BC1038" s="161" t="e">
        <f t="shared" si="707"/>
        <v>#DIV/0!</v>
      </c>
      <c r="BD1038" s="161" t="e">
        <f t="shared" si="708"/>
        <v>#DIV/0!</v>
      </c>
      <c r="BE1038" s="161" t="e">
        <f t="shared" si="709"/>
        <v>#DIV/0!</v>
      </c>
      <c r="BF1038" s="107">
        <f t="shared" si="710"/>
        <v>0</v>
      </c>
      <c r="BG1038" s="161" t="e">
        <f t="shared" si="711"/>
        <v>#DIV/0!</v>
      </c>
      <c r="BH1038" s="161" t="e">
        <f t="shared" si="712"/>
        <v>#DIV/0!</v>
      </c>
      <c r="BI1038" s="161" t="e">
        <f t="shared" si="713"/>
        <v>#DIV/0!</v>
      </c>
      <c r="BJ1038" s="161" t="e">
        <f t="shared" si="714"/>
        <v>#DIV/0!</v>
      </c>
      <c r="BK1038" s="161" t="e">
        <f t="shared" si="715"/>
        <v>#DIV/0!</v>
      </c>
      <c r="BL1038" s="107">
        <f t="shared" si="716"/>
        <v>0</v>
      </c>
      <c r="BM1038" s="161" t="e">
        <f t="shared" si="717"/>
        <v>#DIV/0!</v>
      </c>
      <c r="BN1038" s="161" t="e">
        <f t="shared" si="718"/>
        <v>#DIV/0!</v>
      </c>
      <c r="BO1038" s="161" t="e">
        <f t="shared" si="719"/>
        <v>#DIV/0!</v>
      </c>
      <c r="BP1038" s="161" t="e">
        <f t="shared" si="720"/>
        <v>#DIV/0!</v>
      </c>
      <c r="BQ1038" s="161" t="e">
        <f t="shared" si="721"/>
        <v>#DIV/0!</v>
      </c>
      <c r="BR1038" s="107">
        <f t="shared" si="722"/>
        <v>0</v>
      </c>
      <c r="BS1038" s="161" t="e">
        <f t="shared" si="723"/>
        <v>#DIV/0!</v>
      </c>
      <c r="BT1038" s="161" t="e">
        <f t="shared" si="724"/>
        <v>#DIV/0!</v>
      </c>
      <c r="BU1038" s="161" t="e">
        <f t="shared" si="725"/>
        <v>#DIV/0!</v>
      </c>
      <c r="BV1038" s="161" t="e">
        <f t="shared" si="726"/>
        <v>#DIV/0!</v>
      </c>
      <c r="BW1038" s="161" t="e">
        <f t="shared" si="727"/>
        <v>#DIV/0!</v>
      </c>
      <c r="BX1038" s="107">
        <f t="shared" si="728"/>
        <v>0</v>
      </c>
      <c r="BZ1038" s="40" t="e">
        <f>VLOOKUP(I1038,Lists!$D$2:$D$19,1,FALSE)</f>
        <v>#N/A</v>
      </c>
      <c r="CA1038" s="40" t="e">
        <f>VLOOKUP($I1038,Blends!$B$2:$B$115,1,FALSE)</f>
        <v>#N/A</v>
      </c>
      <c r="CC1038" s="218">
        <f>ROUND(IF($I1038="Other HFC Blend",(Z1038*$L1038*SUMIF(Lists!$E$2:$E$133,'Quarterly Information'!$K1038,Exchange_Value)+Z1038*$N1038*SUMIF(Lists!$E$2:$E$133,'Quarterly Information'!$M1038,Exchange_Value)+Z1038*$P1038*SUMIF(Lists!$E$2:$E$133,'Quarterly Information'!$O1038,Exchange_Value)+Z1038*$R1038*SUMIF(Lists!$E$2:$E$133,'Quarterly Information'!$Q1038,Exchange_Value)+Z1038*$T1038*SUMIF(Lists!$E$2:$E$133,'Quarterly Information'!$S1038,Exchange_Value))/1000,Z1038*SUMIF(Lists!$E$2:$E$133,$I1038,Exchange_Value)/1000),1)</f>
        <v>0</v>
      </c>
      <c r="CD1038" s="218">
        <f>ROUND(IF($I1038="Other HFC Blend",(AA1038*$L1038*SUMIF(Lists!$E$2:$E$133,'Quarterly Information'!$K1038,Exchange_Value)+AA1038*$N1038*SUMIF(Lists!$E$2:$E$133,'Quarterly Information'!$M1038,Exchange_Value)+AA1038*$P1038*SUMIF(Lists!$E$2:$E$133,'Quarterly Information'!$O1038,Exchange_Value)+AA1038*$R1038*SUMIF(Lists!$E$2:$E$133,'Quarterly Information'!$Q1038,Exchange_Value)+AA1038*$T1038*SUMIF(Lists!$E$2:$E$133,'Quarterly Information'!$S1038,Exchange_Value))/1000,AA1038*SUMIF(Lists!$E$2:$E$133,$I1038,Exchange_Value)/1000),1)</f>
        <v>0</v>
      </c>
      <c r="CE1038" s="218">
        <f>ROUND(IF($I1038="Other HFC Blend",(AB1038*$L1038*SUMIF(Lists!$E$2:$E$133,'Quarterly Information'!$K1038,Exchange_Value)+AB1038*$N1038*SUMIF(Lists!$E$2:$E$133,'Quarterly Information'!$M1038,Exchange_Value)+AB1038*$P1038*SUMIF(Lists!$E$2:$E$133,'Quarterly Information'!$O1038,Exchange_Value)+AB1038*$R1038*SUMIF(Lists!$E$2:$E$133,'Quarterly Information'!$Q1038,Exchange_Value)+AB1038*$T1038*SUMIF(Lists!$E$2:$E$133,'Quarterly Information'!$S1038,Exchange_Value))/1000,AB1038*SUMIF(Lists!$E$2:$E$133,$I1038,Exchange_Value)/1000),1)</f>
        <v>0</v>
      </c>
      <c r="CF1038" s="218">
        <f>ROUND(IF($I1038="Other HFC Blend",(AC1038*$L1038*SUMIF(Lists!$E$2:$E$133,'Quarterly Information'!$K1038,Exchange_Value)+AC1038*$N1038*SUMIF(Lists!$E$2:$E$133,'Quarterly Information'!$M1038,Exchange_Value)+AC1038*$P1038*SUMIF(Lists!$E$2:$E$133,'Quarterly Information'!$O1038,Exchange_Value)+AC1038*$R1038*SUMIF(Lists!$E$2:$E$133,'Quarterly Information'!$Q1038,Exchange_Value)+AC1038*$T1038*SUMIF(Lists!$E$2:$E$133,'Quarterly Information'!$S1038,Exchange_Value))/1000,AC1038*SUMIF(Lists!$E$2:$E$133,$I1038,Exchange_Value)/1000),1)</f>
        <v>0</v>
      </c>
      <c r="CG1038" s="218">
        <f>ROUND(IF($I1038="Other HFC Blend",(AD1038*$L1038*SUMIF(Lists!$E$2:$E$133,'Quarterly Information'!$K1038,Exchange_Value)+AD1038*$N1038*SUMIF(Lists!$E$2:$E$133,'Quarterly Information'!$M1038,Exchange_Value)+AD1038*$P1038*SUMIF(Lists!$E$2:$E$133,'Quarterly Information'!$O1038,Exchange_Value)+AD1038*$R1038*SUMIF(Lists!$E$2:$E$133,'Quarterly Information'!$Q1038,Exchange_Value)+AD1038*$T1038*SUMIF(Lists!$E$2:$E$133,'Quarterly Information'!$S1038,Exchange_Value))/1000,AD1038*SUMIF(Lists!$E$2:$E$133,$I1038,Exchange_Value)/1000),1)</f>
        <v>0</v>
      </c>
      <c r="CH1038" s="218">
        <f>ROUND(IF($I1038="Other HFC Blend",(AE1038*$L1038*SUMIF(Lists!$E$2:$E$133,'Quarterly Information'!$K1038,Exchange_Value)+AE1038*$N1038*SUMIF(Lists!$E$2:$E$133,'Quarterly Information'!$M1038,Exchange_Value)+AE1038*$P1038*SUMIF(Lists!$E$2:$E$133,'Quarterly Information'!$O1038,Exchange_Value)+AE1038*$R1038*SUMIF(Lists!$E$2:$E$133,'Quarterly Information'!$Q1038,Exchange_Value)+AE1038*$T1038*SUMIF(Lists!$E$2:$E$133,'Quarterly Information'!$S1038,Exchange_Value))/1000,AE1038*SUMIF(Lists!$E$2:$E$133,$I1038,Exchange_Value)/1000),1)</f>
        <v>0</v>
      </c>
      <c r="CI1038" s="218">
        <f>ROUND(IF($I1038="Other HFC Blend",(AF1038*$L1038*SUMIF(Lists!$E$2:$E$133,'Quarterly Information'!$K1038,Exchange_Value)+AF1038*$N1038*SUMIF(Lists!$E$2:$E$133,'Quarterly Information'!$M1038,Exchange_Value)+AF1038*$P1038*SUMIF(Lists!$E$2:$E$133,'Quarterly Information'!$O1038,Exchange_Value)+AF1038*$R1038*SUMIF(Lists!$E$2:$E$133,'Quarterly Information'!$Q1038,Exchange_Value)+AF1038*$T1038*SUMIF(Lists!$E$2:$E$133,'Quarterly Information'!$S1038,Exchange_Value))/1000,AF1038*SUMIF(Lists!$E$2:$E$133,$I1038,Exchange_Value)/1000),1)</f>
        <v>0</v>
      </c>
    </row>
    <row r="1039" spans="1:87" ht="14" x14ac:dyDescent="0.25">
      <c r="A1039" s="39">
        <v>997</v>
      </c>
      <c r="B1039" s="90" t="str">
        <f t="shared" si="686"/>
        <v/>
      </c>
      <c r="C1039" s="159"/>
      <c r="D1039" s="91"/>
      <c r="E1039" s="174"/>
      <c r="F1039" s="92"/>
      <c r="G1039" s="93"/>
      <c r="H1039" s="94"/>
      <c r="I1039" s="92"/>
      <c r="J1039" s="200"/>
      <c r="K1039" s="210"/>
      <c r="L1039" s="95"/>
      <c r="M1039" s="92"/>
      <c r="N1039" s="95"/>
      <c r="O1039" s="92"/>
      <c r="P1039" s="95"/>
      <c r="Q1039" s="128"/>
      <c r="R1039" s="95"/>
      <c r="S1039" s="128"/>
      <c r="T1039" s="211"/>
      <c r="U1039" s="203"/>
      <c r="V1039" s="92"/>
      <c r="W1039" s="96"/>
      <c r="X1039" s="92"/>
      <c r="Y1039" s="220"/>
      <c r="Z1039" s="226"/>
      <c r="AA1039" s="165"/>
      <c r="AB1039" s="165"/>
      <c r="AC1039" s="165"/>
      <c r="AD1039" s="165"/>
      <c r="AE1039" s="165"/>
      <c r="AF1039" s="168"/>
      <c r="AG1039"/>
      <c r="AH1039" s="107">
        <f t="shared" si="688"/>
        <v>0</v>
      </c>
      <c r="AI1039" s="107">
        <f t="shared" si="689"/>
        <v>0</v>
      </c>
      <c r="AJ1039" s="107">
        <f t="shared" si="690"/>
        <v>0</v>
      </c>
      <c r="AK1039" s="107">
        <f t="shared" si="691"/>
        <v>0</v>
      </c>
      <c r="AL1039" s="107">
        <f t="shared" si="692"/>
        <v>0</v>
      </c>
      <c r="AM1039" s="107">
        <f t="shared" si="687"/>
        <v>0</v>
      </c>
      <c r="AO1039" s="161" t="e">
        <f t="shared" si="693"/>
        <v>#DIV/0!</v>
      </c>
      <c r="AP1039" s="161" t="e">
        <f t="shared" si="694"/>
        <v>#DIV/0!</v>
      </c>
      <c r="AQ1039" s="161" t="e">
        <f t="shared" si="695"/>
        <v>#DIV/0!</v>
      </c>
      <c r="AR1039" s="161" t="e">
        <f t="shared" si="696"/>
        <v>#DIV/0!</v>
      </c>
      <c r="AS1039" s="161" t="e">
        <f t="shared" si="697"/>
        <v>#DIV/0!</v>
      </c>
      <c r="AT1039" s="107">
        <f t="shared" si="698"/>
        <v>0</v>
      </c>
      <c r="AU1039" s="161" t="e">
        <f t="shared" si="699"/>
        <v>#DIV/0!</v>
      </c>
      <c r="AV1039" s="161" t="e">
        <f t="shared" si="700"/>
        <v>#DIV/0!</v>
      </c>
      <c r="AW1039" s="161" t="e">
        <f t="shared" si="701"/>
        <v>#DIV/0!</v>
      </c>
      <c r="AX1039" s="161" t="e">
        <f t="shared" si="702"/>
        <v>#DIV/0!</v>
      </c>
      <c r="AY1039" s="161" t="e">
        <f t="shared" si="703"/>
        <v>#DIV/0!</v>
      </c>
      <c r="AZ1039" s="107">
        <f t="shared" si="704"/>
        <v>0</v>
      </c>
      <c r="BA1039" s="161" t="e">
        <f t="shared" si="705"/>
        <v>#DIV/0!</v>
      </c>
      <c r="BB1039" s="161" t="e">
        <f t="shared" si="706"/>
        <v>#DIV/0!</v>
      </c>
      <c r="BC1039" s="161" t="e">
        <f t="shared" si="707"/>
        <v>#DIV/0!</v>
      </c>
      <c r="BD1039" s="161" t="e">
        <f t="shared" si="708"/>
        <v>#DIV/0!</v>
      </c>
      <c r="BE1039" s="161" t="e">
        <f t="shared" si="709"/>
        <v>#DIV/0!</v>
      </c>
      <c r="BF1039" s="107">
        <f t="shared" si="710"/>
        <v>0</v>
      </c>
      <c r="BG1039" s="161" t="e">
        <f t="shared" si="711"/>
        <v>#DIV/0!</v>
      </c>
      <c r="BH1039" s="161" t="e">
        <f t="shared" si="712"/>
        <v>#DIV/0!</v>
      </c>
      <c r="BI1039" s="161" t="e">
        <f t="shared" si="713"/>
        <v>#DIV/0!</v>
      </c>
      <c r="BJ1039" s="161" t="e">
        <f t="shared" si="714"/>
        <v>#DIV/0!</v>
      </c>
      <c r="BK1039" s="161" t="e">
        <f t="shared" si="715"/>
        <v>#DIV/0!</v>
      </c>
      <c r="BL1039" s="107">
        <f t="shared" si="716"/>
        <v>0</v>
      </c>
      <c r="BM1039" s="161" t="e">
        <f t="shared" si="717"/>
        <v>#DIV/0!</v>
      </c>
      <c r="BN1039" s="161" t="e">
        <f t="shared" si="718"/>
        <v>#DIV/0!</v>
      </c>
      <c r="BO1039" s="161" t="e">
        <f t="shared" si="719"/>
        <v>#DIV/0!</v>
      </c>
      <c r="BP1039" s="161" t="e">
        <f t="shared" si="720"/>
        <v>#DIV/0!</v>
      </c>
      <c r="BQ1039" s="161" t="e">
        <f t="shared" si="721"/>
        <v>#DIV/0!</v>
      </c>
      <c r="BR1039" s="107">
        <f t="shared" si="722"/>
        <v>0</v>
      </c>
      <c r="BS1039" s="161" t="e">
        <f t="shared" si="723"/>
        <v>#DIV/0!</v>
      </c>
      <c r="BT1039" s="161" t="e">
        <f t="shared" si="724"/>
        <v>#DIV/0!</v>
      </c>
      <c r="BU1039" s="161" t="e">
        <f t="shared" si="725"/>
        <v>#DIV/0!</v>
      </c>
      <c r="BV1039" s="161" t="e">
        <f t="shared" si="726"/>
        <v>#DIV/0!</v>
      </c>
      <c r="BW1039" s="161" t="e">
        <f t="shared" si="727"/>
        <v>#DIV/0!</v>
      </c>
      <c r="BX1039" s="107">
        <f t="shared" si="728"/>
        <v>0</v>
      </c>
      <c r="BZ1039" s="40" t="e">
        <f>VLOOKUP(I1039,Lists!$D$2:$D$19,1,FALSE)</f>
        <v>#N/A</v>
      </c>
      <c r="CA1039" s="40" t="e">
        <f>VLOOKUP($I1039,Blends!$B$2:$B$115,1,FALSE)</f>
        <v>#N/A</v>
      </c>
      <c r="CC1039" s="218">
        <f>ROUND(IF($I1039="Other HFC Blend",(Z1039*$L1039*SUMIF(Lists!$E$2:$E$133,'Quarterly Information'!$K1039,Exchange_Value)+Z1039*$N1039*SUMIF(Lists!$E$2:$E$133,'Quarterly Information'!$M1039,Exchange_Value)+Z1039*$P1039*SUMIF(Lists!$E$2:$E$133,'Quarterly Information'!$O1039,Exchange_Value)+Z1039*$R1039*SUMIF(Lists!$E$2:$E$133,'Quarterly Information'!$Q1039,Exchange_Value)+Z1039*$T1039*SUMIF(Lists!$E$2:$E$133,'Quarterly Information'!$S1039,Exchange_Value))/1000,Z1039*SUMIF(Lists!$E$2:$E$133,$I1039,Exchange_Value)/1000),1)</f>
        <v>0</v>
      </c>
      <c r="CD1039" s="218">
        <f>ROUND(IF($I1039="Other HFC Blend",(AA1039*$L1039*SUMIF(Lists!$E$2:$E$133,'Quarterly Information'!$K1039,Exchange_Value)+AA1039*$N1039*SUMIF(Lists!$E$2:$E$133,'Quarterly Information'!$M1039,Exchange_Value)+AA1039*$P1039*SUMIF(Lists!$E$2:$E$133,'Quarterly Information'!$O1039,Exchange_Value)+AA1039*$R1039*SUMIF(Lists!$E$2:$E$133,'Quarterly Information'!$Q1039,Exchange_Value)+AA1039*$T1039*SUMIF(Lists!$E$2:$E$133,'Quarterly Information'!$S1039,Exchange_Value))/1000,AA1039*SUMIF(Lists!$E$2:$E$133,$I1039,Exchange_Value)/1000),1)</f>
        <v>0</v>
      </c>
      <c r="CE1039" s="218">
        <f>ROUND(IF($I1039="Other HFC Blend",(AB1039*$L1039*SUMIF(Lists!$E$2:$E$133,'Quarterly Information'!$K1039,Exchange_Value)+AB1039*$N1039*SUMIF(Lists!$E$2:$E$133,'Quarterly Information'!$M1039,Exchange_Value)+AB1039*$P1039*SUMIF(Lists!$E$2:$E$133,'Quarterly Information'!$O1039,Exchange_Value)+AB1039*$R1039*SUMIF(Lists!$E$2:$E$133,'Quarterly Information'!$Q1039,Exchange_Value)+AB1039*$T1039*SUMIF(Lists!$E$2:$E$133,'Quarterly Information'!$S1039,Exchange_Value))/1000,AB1039*SUMIF(Lists!$E$2:$E$133,$I1039,Exchange_Value)/1000),1)</f>
        <v>0</v>
      </c>
      <c r="CF1039" s="218">
        <f>ROUND(IF($I1039="Other HFC Blend",(AC1039*$L1039*SUMIF(Lists!$E$2:$E$133,'Quarterly Information'!$K1039,Exchange_Value)+AC1039*$N1039*SUMIF(Lists!$E$2:$E$133,'Quarterly Information'!$M1039,Exchange_Value)+AC1039*$P1039*SUMIF(Lists!$E$2:$E$133,'Quarterly Information'!$O1039,Exchange_Value)+AC1039*$R1039*SUMIF(Lists!$E$2:$E$133,'Quarterly Information'!$Q1039,Exchange_Value)+AC1039*$T1039*SUMIF(Lists!$E$2:$E$133,'Quarterly Information'!$S1039,Exchange_Value))/1000,AC1039*SUMIF(Lists!$E$2:$E$133,$I1039,Exchange_Value)/1000),1)</f>
        <v>0</v>
      </c>
      <c r="CG1039" s="218">
        <f>ROUND(IF($I1039="Other HFC Blend",(AD1039*$L1039*SUMIF(Lists!$E$2:$E$133,'Quarterly Information'!$K1039,Exchange_Value)+AD1039*$N1039*SUMIF(Lists!$E$2:$E$133,'Quarterly Information'!$M1039,Exchange_Value)+AD1039*$P1039*SUMIF(Lists!$E$2:$E$133,'Quarterly Information'!$O1039,Exchange_Value)+AD1039*$R1039*SUMIF(Lists!$E$2:$E$133,'Quarterly Information'!$Q1039,Exchange_Value)+AD1039*$T1039*SUMIF(Lists!$E$2:$E$133,'Quarterly Information'!$S1039,Exchange_Value))/1000,AD1039*SUMIF(Lists!$E$2:$E$133,$I1039,Exchange_Value)/1000),1)</f>
        <v>0</v>
      </c>
      <c r="CH1039" s="218">
        <f>ROUND(IF($I1039="Other HFC Blend",(AE1039*$L1039*SUMIF(Lists!$E$2:$E$133,'Quarterly Information'!$K1039,Exchange_Value)+AE1039*$N1039*SUMIF(Lists!$E$2:$E$133,'Quarterly Information'!$M1039,Exchange_Value)+AE1039*$P1039*SUMIF(Lists!$E$2:$E$133,'Quarterly Information'!$O1039,Exchange_Value)+AE1039*$R1039*SUMIF(Lists!$E$2:$E$133,'Quarterly Information'!$Q1039,Exchange_Value)+AE1039*$T1039*SUMIF(Lists!$E$2:$E$133,'Quarterly Information'!$S1039,Exchange_Value))/1000,AE1039*SUMIF(Lists!$E$2:$E$133,$I1039,Exchange_Value)/1000),1)</f>
        <v>0</v>
      </c>
      <c r="CI1039" s="218">
        <f>ROUND(IF($I1039="Other HFC Blend",(AF1039*$L1039*SUMIF(Lists!$E$2:$E$133,'Quarterly Information'!$K1039,Exchange_Value)+AF1039*$N1039*SUMIF(Lists!$E$2:$E$133,'Quarterly Information'!$M1039,Exchange_Value)+AF1039*$P1039*SUMIF(Lists!$E$2:$E$133,'Quarterly Information'!$O1039,Exchange_Value)+AF1039*$R1039*SUMIF(Lists!$E$2:$E$133,'Quarterly Information'!$Q1039,Exchange_Value)+AF1039*$T1039*SUMIF(Lists!$E$2:$E$133,'Quarterly Information'!$S1039,Exchange_Value))/1000,AF1039*SUMIF(Lists!$E$2:$E$133,$I1039,Exchange_Value)/1000),1)</f>
        <v>0</v>
      </c>
    </row>
    <row r="1040" spans="1:87" ht="14" x14ac:dyDescent="0.25">
      <c r="A1040" s="39">
        <v>998</v>
      </c>
      <c r="B1040" s="90" t="str">
        <f t="shared" si="686"/>
        <v/>
      </c>
      <c r="C1040" s="159"/>
      <c r="D1040" s="91"/>
      <c r="E1040" s="174"/>
      <c r="F1040" s="92"/>
      <c r="G1040" s="93"/>
      <c r="H1040" s="94"/>
      <c r="I1040" s="92"/>
      <c r="J1040" s="200"/>
      <c r="K1040" s="210"/>
      <c r="L1040" s="95"/>
      <c r="M1040" s="92"/>
      <c r="N1040" s="95"/>
      <c r="O1040" s="92"/>
      <c r="P1040" s="95"/>
      <c r="Q1040" s="128"/>
      <c r="R1040" s="95"/>
      <c r="S1040" s="128"/>
      <c r="T1040" s="211"/>
      <c r="U1040" s="203"/>
      <c r="V1040" s="92"/>
      <c r="W1040" s="96"/>
      <c r="X1040" s="92"/>
      <c r="Y1040" s="220"/>
      <c r="Z1040" s="226"/>
      <c r="AA1040" s="165"/>
      <c r="AB1040" s="165"/>
      <c r="AC1040" s="165"/>
      <c r="AD1040" s="165"/>
      <c r="AE1040" s="165"/>
      <c r="AF1040" s="168"/>
      <c r="AG1040"/>
      <c r="AH1040" s="107">
        <f t="shared" si="688"/>
        <v>0</v>
      </c>
      <c r="AI1040" s="107">
        <f t="shared" si="689"/>
        <v>0</v>
      </c>
      <c r="AJ1040" s="107">
        <f t="shared" si="690"/>
        <v>0</v>
      </c>
      <c r="AK1040" s="107">
        <f t="shared" si="691"/>
        <v>0</v>
      </c>
      <c r="AL1040" s="107">
        <f t="shared" si="692"/>
        <v>0</v>
      </c>
      <c r="AM1040" s="107">
        <f t="shared" si="687"/>
        <v>0</v>
      </c>
      <c r="AO1040" s="161" t="e">
        <f t="shared" si="693"/>
        <v>#DIV/0!</v>
      </c>
      <c r="AP1040" s="161" t="e">
        <f t="shared" si="694"/>
        <v>#DIV/0!</v>
      </c>
      <c r="AQ1040" s="161" t="e">
        <f t="shared" si="695"/>
        <v>#DIV/0!</v>
      </c>
      <c r="AR1040" s="161" t="e">
        <f t="shared" si="696"/>
        <v>#DIV/0!</v>
      </c>
      <c r="AS1040" s="161" t="e">
        <f t="shared" si="697"/>
        <v>#DIV/0!</v>
      </c>
      <c r="AT1040" s="107">
        <f t="shared" si="698"/>
        <v>0</v>
      </c>
      <c r="AU1040" s="161" t="e">
        <f t="shared" si="699"/>
        <v>#DIV/0!</v>
      </c>
      <c r="AV1040" s="161" t="e">
        <f t="shared" si="700"/>
        <v>#DIV/0!</v>
      </c>
      <c r="AW1040" s="161" t="e">
        <f t="shared" si="701"/>
        <v>#DIV/0!</v>
      </c>
      <c r="AX1040" s="161" t="e">
        <f t="shared" si="702"/>
        <v>#DIV/0!</v>
      </c>
      <c r="AY1040" s="161" t="e">
        <f t="shared" si="703"/>
        <v>#DIV/0!</v>
      </c>
      <c r="AZ1040" s="107">
        <f t="shared" si="704"/>
        <v>0</v>
      </c>
      <c r="BA1040" s="161" t="e">
        <f t="shared" si="705"/>
        <v>#DIV/0!</v>
      </c>
      <c r="BB1040" s="161" t="e">
        <f t="shared" si="706"/>
        <v>#DIV/0!</v>
      </c>
      <c r="BC1040" s="161" t="e">
        <f t="shared" si="707"/>
        <v>#DIV/0!</v>
      </c>
      <c r="BD1040" s="161" t="e">
        <f t="shared" si="708"/>
        <v>#DIV/0!</v>
      </c>
      <c r="BE1040" s="161" t="e">
        <f t="shared" si="709"/>
        <v>#DIV/0!</v>
      </c>
      <c r="BF1040" s="107">
        <f t="shared" si="710"/>
        <v>0</v>
      </c>
      <c r="BG1040" s="161" t="e">
        <f t="shared" si="711"/>
        <v>#DIV/0!</v>
      </c>
      <c r="BH1040" s="161" t="e">
        <f t="shared" si="712"/>
        <v>#DIV/0!</v>
      </c>
      <c r="BI1040" s="161" t="e">
        <f t="shared" si="713"/>
        <v>#DIV/0!</v>
      </c>
      <c r="BJ1040" s="161" t="e">
        <f t="shared" si="714"/>
        <v>#DIV/0!</v>
      </c>
      <c r="BK1040" s="161" t="e">
        <f t="shared" si="715"/>
        <v>#DIV/0!</v>
      </c>
      <c r="BL1040" s="107">
        <f t="shared" si="716"/>
        <v>0</v>
      </c>
      <c r="BM1040" s="161" t="e">
        <f t="shared" si="717"/>
        <v>#DIV/0!</v>
      </c>
      <c r="BN1040" s="161" t="e">
        <f t="shared" si="718"/>
        <v>#DIV/0!</v>
      </c>
      <c r="BO1040" s="161" t="e">
        <f t="shared" si="719"/>
        <v>#DIV/0!</v>
      </c>
      <c r="BP1040" s="161" t="e">
        <f t="shared" si="720"/>
        <v>#DIV/0!</v>
      </c>
      <c r="BQ1040" s="161" t="e">
        <f t="shared" si="721"/>
        <v>#DIV/0!</v>
      </c>
      <c r="BR1040" s="107">
        <f t="shared" si="722"/>
        <v>0</v>
      </c>
      <c r="BS1040" s="161" t="e">
        <f t="shared" si="723"/>
        <v>#DIV/0!</v>
      </c>
      <c r="BT1040" s="161" t="e">
        <f t="shared" si="724"/>
        <v>#DIV/0!</v>
      </c>
      <c r="BU1040" s="161" t="e">
        <f t="shared" si="725"/>
        <v>#DIV/0!</v>
      </c>
      <c r="BV1040" s="161" t="e">
        <f t="shared" si="726"/>
        <v>#DIV/0!</v>
      </c>
      <c r="BW1040" s="161" t="e">
        <f t="shared" si="727"/>
        <v>#DIV/0!</v>
      </c>
      <c r="BX1040" s="107">
        <f t="shared" si="728"/>
        <v>0</v>
      </c>
      <c r="BZ1040" s="40" t="e">
        <f>VLOOKUP(I1040,Lists!$D$2:$D$19,1,FALSE)</f>
        <v>#N/A</v>
      </c>
      <c r="CA1040" s="40" t="e">
        <f>VLOOKUP($I1040,Blends!$B$2:$B$115,1,FALSE)</f>
        <v>#N/A</v>
      </c>
      <c r="CC1040" s="218">
        <f>ROUND(IF($I1040="Other HFC Blend",(Z1040*$L1040*SUMIF(Lists!$E$2:$E$133,'Quarterly Information'!$K1040,Exchange_Value)+Z1040*$N1040*SUMIF(Lists!$E$2:$E$133,'Quarterly Information'!$M1040,Exchange_Value)+Z1040*$P1040*SUMIF(Lists!$E$2:$E$133,'Quarterly Information'!$O1040,Exchange_Value)+Z1040*$R1040*SUMIF(Lists!$E$2:$E$133,'Quarterly Information'!$Q1040,Exchange_Value)+Z1040*$T1040*SUMIF(Lists!$E$2:$E$133,'Quarterly Information'!$S1040,Exchange_Value))/1000,Z1040*SUMIF(Lists!$E$2:$E$133,$I1040,Exchange_Value)/1000),1)</f>
        <v>0</v>
      </c>
      <c r="CD1040" s="218">
        <f>ROUND(IF($I1040="Other HFC Blend",(AA1040*$L1040*SUMIF(Lists!$E$2:$E$133,'Quarterly Information'!$K1040,Exchange_Value)+AA1040*$N1040*SUMIF(Lists!$E$2:$E$133,'Quarterly Information'!$M1040,Exchange_Value)+AA1040*$P1040*SUMIF(Lists!$E$2:$E$133,'Quarterly Information'!$O1040,Exchange_Value)+AA1040*$R1040*SUMIF(Lists!$E$2:$E$133,'Quarterly Information'!$Q1040,Exchange_Value)+AA1040*$T1040*SUMIF(Lists!$E$2:$E$133,'Quarterly Information'!$S1040,Exchange_Value))/1000,AA1040*SUMIF(Lists!$E$2:$E$133,$I1040,Exchange_Value)/1000),1)</f>
        <v>0</v>
      </c>
      <c r="CE1040" s="218">
        <f>ROUND(IF($I1040="Other HFC Blend",(AB1040*$L1040*SUMIF(Lists!$E$2:$E$133,'Quarterly Information'!$K1040,Exchange_Value)+AB1040*$N1040*SUMIF(Lists!$E$2:$E$133,'Quarterly Information'!$M1040,Exchange_Value)+AB1040*$P1040*SUMIF(Lists!$E$2:$E$133,'Quarterly Information'!$O1040,Exchange_Value)+AB1040*$R1040*SUMIF(Lists!$E$2:$E$133,'Quarterly Information'!$Q1040,Exchange_Value)+AB1040*$T1040*SUMIF(Lists!$E$2:$E$133,'Quarterly Information'!$S1040,Exchange_Value))/1000,AB1040*SUMIF(Lists!$E$2:$E$133,$I1040,Exchange_Value)/1000),1)</f>
        <v>0</v>
      </c>
      <c r="CF1040" s="218">
        <f>ROUND(IF($I1040="Other HFC Blend",(AC1040*$L1040*SUMIF(Lists!$E$2:$E$133,'Quarterly Information'!$K1040,Exchange_Value)+AC1040*$N1040*SUMIF(Lists!$E$2:$E$133,'Quarterly Information'!$M1040,Exchange_Value)+AC1040*$P1040*SUMIF(Lists!$E$2:$E$133,'Quarterly Information'!$O1040,Exchange_Value)+AC1040*$R1040*SUMIF(Lists!$E$2:$E$133,'Quarterly Information'!$Q1040,Exchange_Value)+AC1040*$T1040*SUMIF(Lists!$E$2:$E$133,'Quarterly Information'!$S1040,Exchange_Value))/1000,AC1040*SUMIF(Lists!$E$2:$E$133,$I1040,Exchange_Value)/1000),1)</f>
        <v>0</v>
      </c>
      <c r="CG1040" s="218">
        <f>ROUND(IF($I1040="Other HFC Blend",(AD1040*$L1040*SUMIF(Lists!$E$2:$E$133,'Quarterly Information'!$K1040,Exchange_Value)+AD1040*$N1040*SUMIF(Lists!$E$2:$E$133,'Quarterly Information'!$M1040,Exchange_Value)+AD1040*$P1040*SUMIF(Lists!$E$2:$E$133,'Quarterly Information'!$O1040,Exchange_Value)+AD1040*$R1040*SUMIF(Lists!$E$2:$E$133,'Quarterly Information'!$Q1040,Exchange_Value)+AD1040*$T1040*SUMIF(Lists!$E$2:$E$133,'Quarterly Information'!$S1040,Exchange_Value))/1000,AD1040*SUMIF(Lists!$E$2:$E$133,$I1040,Exchange_Value)/1000),1)</f>
        <v>0</v>
      </c>
      <c r="CH1040" s="218">
        <f>ROUND(IF($I1040="Other HFC Blend",(AE1040*$L1040*SUMIF(Lists!$E$2:$E$133,'Quarterly Information'!$K1040,Exchange_Value)+AE1040*$N1040*SUMIF(Lists!$E$2:$E$133,'Quarterly Information'!$M1040,Exchange_Value)+AE1040*$P1040*SUMIF(Lists!$E$2:$E$133,'Quarterly Information'!$O1040,Exchange_Value)+AE1040*$R1040*SUMIF(Lists!$E$2:$E$133,'Quarterly Information'!$Q1040,Exchange_Value)+AE1040*$T1040*SUMIF(Lists!$E$2:$E$133,'Quarterly Information'!$S1040,Exchange_Value))/1000,AE1040*SUMIF(Lists!$E$2:$E$133,$I1040,Exchange_Value)/1000),1)</f>
        <v>0</v>
      </c>
      <c r="CI1040" s="218">
        <f>ROUND(IF($I1040="Other HFC Blend",(AF1040*$L1040*SUMIF(Lists!$E$2:$E$133,'Quarterly Information'!$K1040,Exchange_Value)+AF1040*$N1040*SUMIF(Lists!$E$2:$E$133,'Quarterly Information'!$M1040,Exchange_Value)+AF1040*$P1040*SUMIF(Lists!$E$2:$E$133,'Quarterly Information'!$O1040,Exchange_Value)+AF1040*$R1040*SUMIF(Lists!$E$2:$E$133,'Quarterly Information'!$Q1040,Exchange_Value)+AF1040*$T1040*SUMIF(Lists!$E$2:$E$133,'Quarterly Information'!$S1040,Exchange_Value))/1000,AF1040*SUMIF(Lists!$E$2:$E$133,$I1040,Exchange_Value)/1000),1)</f>
        <v>0</v>
      </c>
    </row>
    <row r="1041" spans="1:87" ht="14" x14ac:dyDescent="0.25">
      <c r="A1041" s="39">
        <v>999</v>
      </c>
      <c r="B1041" s="90" t="str">
        <f t="shared" si="686"/>
        <v/>
      </c>
      <c r="C1041" s="159"/>
      <c r="D1041" s="91"/>
      <c r="E1041" s="174"/>
      <c r="F1041" s="92"/>
      <c r="G1041" s="93"/>
      <c r="H1041" s="94"/>
      <c r="I1041" s="92"/>
      <c r="J1041" s="200"/>
      <c r="K1041" s="210"/>
      <c r="L1041" s="95"/>
      <c r="M1041" s="92"/>
      <c r="N1041" s="95"/>
      <c r="O1041" s="92"/>
      <c r="P1041" s="95"/>
      <c r="Q1041" s="128"/>
      <c r="R1041" s="95"/>
      <c r="S1041" s="128"/>
      <c r="T1041" s="211"/>
      <c r="U1041" s="203"/>
      <c r="V1041" s="92"/>
      <c r="W1041" s="96"/>
      <c r="X1041" s="92"/>
      <c r="Y1041" s="220"/>
      <c r="Z1041" s="226"/>
      <c r="AA1041" s="165"/>
      <c r="AB1041" s="165"/>
      <c r="AC1041" s="165"/>
      <c r="AD1041" s="165"/>
      <c r="AE1041" s="165"/>
      <c r="AF1041" s="168"/>
      <c r="AG1041"/>
      <c r="AH1041" s="107">
        <f t="shared" si="688"/>
        <v>0</v>
      </c>
      <c r="AI1041" s="107">
        <f t="shared" si="689"/>
        <v>0</v>
      </c>
      <c r="AJ1041" s="107">
        <f t="shared" si="690"/>
        <v>0</v>
      </c>
      <c r="AK1041" s="107">
        <f t="shared" si="691"/>
        <v>0</v>
      </c>
      <c r="AL1041" s="107">
        <f t="shared" si="692"/>
        <v>0</v>
      </c>
      <c r="AM1041" s="107">
        <f t="shared" si="687"/>
        <v>0</v>
      </c>
      <c r="AO1041" s="161" t="e">
        <f t="shared" si="693"/>
        <v>#DIV/0!</v>
      </c>
      <c r="AP1041" s="161" t="e">
        <f t="shared" si="694"/>
        <v>#DIV/0!</v>
      </c>
      <c r="AQ1041" s="161" t="e">
        <f t="shared" si="695"/>
        <v>#DIV/0!</v>
      </c>
      <c r="AR1041" s="161" t="e">
        <f t="shared" si="696"/>
        <v>#DIV/0!</v>
      </c>
      <c r="AS1041" s="161" t="e">
        <f t="shared" si="697"/>
        <v>#DIV/0!</v>
      </c>
      <c r="AT1041" s="107">
        <f t="shared" si="698"/>
        <v>0</v>
      </c>
      <c r="AU1041" s="161" t="e">
        <f t="shared" si="699"/>
        <v>#DIV/0!</v>
      </c>
      <c r="AV1041" s="161" t="e">
        <f t="shared" si="700"/>
        <v>#DIV/0!</v>
      </c>
      <c r="AW1041" s="161" t="e">
        <f t="shared" si="701"/>
        <v>#DIV/0!</v>
      </c>
      <c r="AX1041" s="161" t="e">
        <f t="shared" si="702"/>
        <v>#DIV/0!</v>
      </c>
      <c r="AY1041" s="161" t="e">
        <f t="shared" si="703"/>
        <v>#DIV/0!</v>
      </c>
      <c r="AZ1041" s="107">
        <f t="shared" si="704"/>
        <v>0</v>
      </c>
      <c r="BA1041" s="161" t="e">
        <f t="shared" si="705"/>
        <v>#DIV/0!</v>
      </c>
      <c r="BB1041" s="161" t="e">
        <f t="shared" si="706"/>
        <v>#DIV/0!</v>
      </c>
      <c r="BC1041" s="161" t="e">
        <f t="shared" si="707"/>
        <v>#DIV/0!</v>
      </c>
      <c r="BD1041" s="161" t="e">
        <f t="shared" si="708"/>
        <v>#DIV/0!</v>
      </c>
      <c r="BE1041" s="161" t="e">
        <f t="shared" si="709"/>
        <v>#DIV/0!</v>
      </c>
      <c r="BF1041" s="107">
        <f t="shared" si="710"/>
        <v>0</v>
      </c>
      <c r="BG1041" s="161" t="e">
        <f t="shared" si="711"/>
        <v>#DIV/0!</v>
      </c>
      <c r="BH1041" s="161" t="e">
        <f t="shared" si="712"/>
        <v>#DIV/0!</v>
      </c>
      <c r="BI1041" s="161" t="e">
        <f t="shared" si="713"/>
        <v>#DIV/0!</v>
      </c>
      <c r="BJ1041" s="161" t="e">
        <f t="shared" si="714"/>
        <v>#DIV/0!</v>
      </c>
      <c r="BK1041" s="161" t="e">
        <f t="shared" si="715"/>
        <v>#DIV/0!</v>
      </c>
      <c r="BL1041" s="107">
        <f t="shared" si="716"/>
        <v>0</v>
      </c>
      <c r="BM1041" s="161" t="e">
        <f t="shared" si="717"/>
        <v>#DIV/0!</v>
      </c>
      <c r="BN1041" s="161" t="e">
        <f t="shared" si="718"/>
        <v>#DIV/0!</v>
      </c>
      <c r="BO1041" s="161" t="e">
        <f t="shared" si="719"/>
        <v>#DIV/0!</v>
      </c>
      <c r="BP1041" s="161" t="e">
        <f t="shared" si="720"/>
        <v>#DIV/0!</v>
      </c>
      <c r="BQ1041" s="161" t="e">
        <f t="shared" si="721"/>
        <v>#DIV/0!</v>
      </c>
      <c r="BR1041" s="107">
        <f t="shared" si="722"/>
        <v>0</v>
      </c>
      <c r="BS1041" s="161" t="e">
        <f t="shared" si="723"/>
        <v>#DIV/0!</v>
      </c>
      <c r="BT1041" s="161" t="e">
        <f t="shared" si="724"/>
        <v>#DIV/0!</v>
      </c>
      <c r="BU1041" s="161" t="e">
        <f t="shared" si="725"/>
        <v>#DIV/0!</v>
      </c>
      <c r="BV1041" s="161" t="e">
        <f t="shared" si="726"/>
        <v>#DIV/0!</v>
      </c>
      <c r="BW1041" s="161" t="e">
        <f t="shared" si="727"/>
        <v>#DIV/0!</v>
      </c>
      <c r="BX1041" s="107">
        <f t="shared" si="728"/>
        <v>0</v>
      </c>
      <c r="BZ1041" s="40" t="e">
        <f>VLOOKUP(I1041,Lists!$D$2:$D$19,1,FALSE)</f>
        <v>#N/A</v>
      </c>
      <c r="CA1041" s="40" t="e">
        <f>VLOOKUP($I1041,Blends!$B$2:$B$115,1,FALSE)</f>
        <v>#N/A</v>
      </c>
      <c r="CC1041" s="218">
        <f>ROUND(IF($I1041="Other HFC Blend",(Z1041*$L1041*SUMIF(Lists!$E$2:$E$133,'Quarterly Information'!$K1041,Exchange_Value)+Z1041*$N1041*SUMIF(Lists!$E$2:$E$133,'Quarterly Information'!$M1041,Exchange_Value)+Z1041*$P1041*SUMIF(Lists!$E$2:$E$133,'Quarterly Information'!$O1041,Exchange_Value)+Z1041*$R1041*SUMIF(Lists!$E$2:$E$133,'Quarterly Information'!$Q1041,Exchange_Value)+Z1041*$T1041*SUMIF(Lists!$E$2:$E$133,'Quarterly Information'!$S1041,Exchange_Value))/1000,Z1041*SUMIF(Lists!$E$2:$E$133,$I1041,Exchange_Value)/1000),1)</f>
        <v>0</v>
      </c>
      <c r="CD1041" s="218">
        <f>ROUND(IF($I1041="Other HFC Blend",(AA1041*$L1041*SUMIF(Lists!$E$2:$E$133,'Quarterly Information'!$K1041,Exchange_Value)+AA1041*$N1041*SUMIF(Lists!$E$2:$E$133,'Quarterly Information'!$M1041,Exchange_Value)+AA1041*$P1041*SUMIF(Lists!$E$2:$E$133,'Quarterly Information'!$O1041,Exchange_Value)+AA1041*$R1041*SUMIF(Lists!$E$2:$E$133,'Quarterly Information'!$Q1041,Exchange_Value)+AA1041*$T1041*SUMIF(Lists!$E$2:$E$133,'Quarterly Information'!$S1041,Exchange_Value))/1000,AA1041*SUMIF(Lists!$E$2:$E$133,$I1041,Exchange_Value)/1000),1)</f>
        <v>0</v>
      </c>
      <c r="CE1041" s="218">
        <f>ROUND(IF($I1041="Other HFC Blend",(AB1041*$L1041*SUMIF(Lists!$E$2:$E$133,'Quarterly Information'!$K1041,Exchange_Value)+AB1041*$N1041*SUMIF(Lists!$E$2:$E$133,'Quarterly Information'!$M1041,Exchange_Value)+AB1041*$P1041*SUMIF(Lists!$E$2:$E$133,'Quarterly Information'!$O1041,Exchange_Value)+AB1041*$R1041*SUMIF(Lists!$E$2:$E$133,'Quarterly Information'!$Q1041,Exchange_Value)+AB1041*$T1041*SUMIF(Lists!$E$2:$E$133,'Quarterly Information'!$S1041,Exchange_Value))/1000,AB1041*SUMIF(Lists!$E$2:$E$133,$I1041,Exchange_Value)/1000),1)</f>
        <v>0</v>
      </c>
      <c r="CF1041" s="218">
        <f>ROUND(IF($I1041="Other HFC Blend",(AC1041*$L1041*SUMIF(Lists!$E$2:$E$133,'Quarterly Information'!$K1041,Exchange_Value)+AC1041*$N1041*SUMIF(Lists!$E$2:$E$133,'Quarterly Information'!$M1041,Exchange_Value)+AC1041*$P1041*SUMIF(Lists!$E$2:$E$133,'Quarterly Information'!$O1041,Exchange_Value)+AC1041*$R1041*SUMIF(Lists!$E$2:$E$133,'Quarterly Information'!$Q1041,Exchange_Value)+AC1041*$T1041*SUMIF(Lists!$E$2:$E$133,'Quarterly Information'!$S1041,Exchange_Value))/1000,AC1041*SUMIF(Lists!$E$2:$E$133,$I1041,Exchange_Value)/1000),1)</f>
        <v>0</v>
      </c>
      <c r="CG1041" s="218">
        <f>ROUND(IF($I1041="Other HFC Blend",(AD1041*$L1041*SUMIF(Lists!$E$2:$E$133,'Quarterly Information'!$K1041,Exchange_Value)+AD1041*$N1041*SUMIF(Lists!$E$2:$E$133,'Quarterly Information'!$M1041,Exchange_Value)+AD1041*$P1041*SUMIF(Lists!$E$2:$E$133,'Quarterly Information'!$O1041,Exchange_Value)+AD1041*$R1041*SUMIF(Lists!$E$2:$E$133,'Quarterly Information'!$Q1041,Exchange_Value)+AD1041*$T1041*SUMIF(Lists!$E$2:$E$133,'Quarterly Information'!$S1041,Exchange_Value))/1000,AD1041*SUMIF(Lists!$E$2:$E$133,$I1041,Exchange_Value)/1000),1)</f>
        <v>0</v>
      </c>
      <c r="CH1041" s="218">
        <f>ROUND(IF($I1041="Other HFC Blend",(AE1041*$L1041*SUMIF(Lists!$E$2:$E$133,'Quarterly Information'!$K1041,Exchange_Value)+AE1041*$N1041*SUMIF(Lists!$E$2:$E$133,'Quarterly Information'!$M1041,Exchange_Value)+AE1041*$P1041*SUMIF(Lists!$E$2:$E$133,'Quarterly Information'!$O1041,Exchange_Value)+AE1041*$R1041*SUMIF(Lists!$E$2:$E$133,'Quarterly Information'!$Q1041,Exchange_Value)+AE1041*$T1041*SUMIF(Lists!$E$2:$E$133,'Quarterly Information'!$S1041,Exchange_Value))/1000,AE1041*SUMIF(Lists!$E$2:$E$133,$I1041,Exchange_Value)/1000),1)</f>
        <v>0</v>
      </c>
      <c r="CI1041" s="218">
        <f>ROUND(IF($I1041="Other HFC Blend",(AF1041*$L1041*SUMIF(Lists!$E$2:$E$133,'Quarterly Information'!$K1041,Exchange_Value)+AF1041*$N1041*SUMIF(Lists!$E$2:$E$133,'Quarterly Information'!$M1041,Exchange_Value)+AF1041*$P1041*SUMIF(Lists!$E$2:$E$133,'Quarterly Information'!$O1041,Exchange_Value)+AF1041*$R1041*SUMIF(Lists!$E$2:$E$133,'Quarterly Information'!$Q1041,Exchange_Value)+AF1041*$T1041*SUMIF(Lists!$E$2:$E$133,'Quarterly Information'!$S1041,Exchange_Value))/1000,AF1041*SUMIF(Lists!$E$2:$E$133,$I1041,Exchange_Value)/1000),1)</f>
        <v>0</v>
      </c>
    </row>
    <row r="1042" spans="1:87" ht="14.5" thickBot="1" x14ac:dyDescent="0.3">
      <c r="A1042" s="39">
        <v>1000</v>
      </c>
      <c r="B1042" s="97" t="str">
        <f t="shared" si="686"/>
        <v/>
      </c>
      <c r="C1042" s="160"/>
      <c r="D1042" s="98"/>
      <c r="E1042" s="175"/>
      <c r="F1042" s="99"/>
      <c r="G1042" s="100"/>
      <c r="H1042" s="101"/>
      <c r="I1042" s="99"/>
      <c r="J1042" s="201"/>
      <c r="K1042" s="212"/>
      <c r="L1042" s="102"/>
      <c r="M1042" s="99"/>
      <c r="N1042" s="102"/>
      <c r="O1042" s="99"/>
      <c r="P1042" s="102"/>
      <c r="Q1042" s="129"/>
      <c r="R1042" s="102"/>
      <c r="S1042" s="129"/>
      <c r="T1042" s="213"/>
      <c r="U1042" s="204"/>
      <c r="V1042" s="99"/>
      <c r="W1042" s="103"/>
      <c r="X1042" s="99"/>
      <c r="Y1042" s="221"/>
      <c r="Z1042" s="227"/>
      <c r="AA1042" s="169"/>
      <c r="AB1042" s="169"/>
      <c r="AC1042" s="169"/>
      <c r="AD1042" s="169"/>
      <c r="AE1042" s="169"/>
      <c r="AF1042" s="170"/>
      <c r="AG1042"/>
      <c r="AH1042" s="107">
        <f t="shared" si="688"/>
        <v>0</v>
      </c>
      <c r="AI1042" s="107">
        <f t="shared" si="689"/>
        <v>0</v>
      </c>
      <c r="AJ1042" s="107">
        <f t="shared" si="690"/>
        <v>0</v>
      </c>
      <c r="AK1042" s="107">
        <f t="shared" si="691"/>
        <v>0</v>
      </c>
      <c r="AL1042" s="107">
        <f t="shared" si="692"/>
        <v>0</v>
      </c>
      <c r="AM1042" s="107">
        <f t="shared" si="687"/>
        <v>0</v>
      </c>
      <c r="AO1042" s="161" t="e">
        <f t="shared" si="693"/>
        <v>#DIV/0!</v>
      </c>
      <c r="AP1042" s="161" t="e">
        <f t="shared" si="694"/>
        <v>#DIV/0!</v>
      </c>
      <c r="AQ1042" s="161" t="e">
        <f t="shared" si="695"/>
        <v>#DIV/0!</v>
      </c>
      <c r="AR1042" s="161" t="e">
        <f t="shared" si="696"/>
        <v>#DIV/0!</v>
      </c>
      <c r="AS1042" s="161" t="e">
        <f t="shared" si="697"/>
        <v>#DIV/0!</v>
      </c>
      <c r="AT1042" s="107">
        <f t="shared" si="698"/>
        <v>0</v>
      </c>
      <c r="AU1042" s="161" t="e">
        <f t="shared" si="699"/>
        <v>#DIV/0!</v>
      </c>
      <c r="AV1042" s="161" t="e">
        <f t="shared" si="700"/>
        <v>#DIV/0!</v>
      </c>
      <c r="AW1042" s="161" t="e">
        <f t="shared" si="701"/>
        <v>#DIV/0!</v>
      </c>
      <c r="AX1042" s="161" t="e">
        <f t="shared" si="702"/>
        <v>#DIV/0!</v>
      </c>
      <c r="AY1042" s="161" t="e">
        <f t="shared" si="703"/>
        <v>#DIV/0!</v>
      </c>
      <c r="AZ1042" s="107">
        <f t="shared" si="704"/>
        <v>0</v>
      </c>
      <c r="BA1042" s="161" t="e">
        <f t="shared" si="705"/>
        <v>#DIV/0!</v>
      </c>
      <c r="BB1042" s="161" t="e">
        <f t="shared" si="706"/>
        <v>#DIV/0!</v>
      </c>
      <c r="BC1042" s="161" t="e">
        <f t="shared" si="707"/>
        <v>#DIV/0!</v>
      </c>
      <c r="BD1042" s="161" t="e">
        <f t="shared" si="708"/>
        <v>#DIV/0!</v>
      </c>
      <c r="BE1042" s="161" t="e">
        <f t="shared" si="709"/>
        <v>#DIV/0!</v>
      </c>
      <c r="BF1042" s="107">
        <f t="shared" si="710"/>
        <v>0</v>
      </c>
      <c r="BG1042" s="161" t="e">
        <f t="shared" si="711"/>
        <v>#DIV/0!</v>
      </c>
      <c r="BH1042" s="161" t="e">
        <f t="shared" si="712"/>
        <v>#DIV/0!</v>
      </c>
      <c r="BI1042" s="161" t="e">
        <f t="shared" si="713"/>
        <v>#DIV/0!</v>
      </c>
      <c r="BJ1042" s="161" t="e">
        <f t="shared" si="714"/>
        <v>#DIV/0!</v>
      </c>
      <c r="BK1042" s="161" t="e">
        <f t="shared" si="715"/>
        <v>#DIV/0!</v>
      </c>
      <c r="BL1042" s="107">
        <f t="shared" si="716"/>
        <v>0</v>
      </c>
      <c r="BM1042" s="161" t="e">
        <f t="shared" si="717"/>
        <v>#DIV/0!</v>
      </c>
      <c r="BN1042" s="161" t="e">
        <f t="shared" si="718"/>
        <v>#DIV/0!</v>
      </c>
      <c r="BO1042" s="161" t="e">
        <f t="shared" si="719"/>
        <v>#DIV/0!</v>
      </c>
      <c r="BP1042" s="161" t="e">
        <f t="shared" si="720"/>
        <v>#DIV/0!</v>
      </c>
      <c r="BQ1042" s="161" t="e">
        <f t="shared" si="721"/>
        <v>#DIV/0!</v>
      </c>
      <c r="BR1042" s="107">
        <f t="shared" si="722"/>
        <v>0</v>
      </c>
      <c r="BS1042" s="161" t="e">
        <f t="shared" si="723"/>
        <v>#DIV/0!</v>
      </c>
      <c r="BT1042" s="161" t="e">
        <f t="shared" si="724"/>
        <v>#DIV/0!</v>
      </c>
      <c r="BU1042" s="161" t="e">
        <f t="shared" si="725"/>
        <v>#DIV/0!</v>
      </c>
      <c r="BV1042" s="161" t="e">
        <f t="shared" si="726"/>
        <v>#DIV/0!</v>
      </c>
      <c r="BW1042" s="161" t="e">
        <f t="shared" si="727"/>
        <v>#DIV/0!</v>
      </c>
      <c r="BX1042" s="107">
        <f t="shared" si="728"/>
        <v>0</v>
      </c>
      <c r="BZ1042" s="40" t="e">
        <f>VLOOKUP(I1042,Lists!$D$2:$D$19,1,FALSE)</f>
        <v>#N/A</v>
      </c>
      <c r="CA1042" s="40" t="e">
        <f>VLOOKUP($I1042,Blends!$B$2:$B$115,1,FALSE)</f>
        <v>#N/A</v>
      </c>
      <c r="CC1042" s="218">
        <f>ROUND(IF($I1042="Other HFC Blend",(Z1042*$L1042*SUMIF(Lists!$E$2:$E$133,'Quarterly Information'!$K1042,Exchange_Value)+Z1042*$N1042*SUMIF(Lists!$E$2:$E$133,'Quarterly Information'!$M1042,Exchange_Value)+Z1042*$P1042*SUMIF(Lists!$E$2:$E$133,'Quarterly Information'!$O1042,Exchange_Value)+Z1042*$R1042*SUMIF(Lists!$E$2:$E$133,'Quarterly Information'!$Q1042,Exchange_Value)+Z1042*$T1042*SUMIF(Lists!$E$2:$E$133,'Quarterly Information'!$S1042,Exchange_Value))/1000,Z1042*SUMIF(Lists!$E$2:$E$133,$I1042,Exchange_Value)/1000),1)</f>
        <v>0</v>
      </c>
      <c r="CD1042" s="218">
        <f>ROUND(IF($I1042="Other HFC Blend",(AA1042*$L1042*SUMIF(Lists!$E$2:$E$133,'Quarterly Information'!$K1042,Exchange_Value)+AA1042*$N1042*SUMIF(Lists!$E$2:$E$133,'Quarterly Information'!$M1042,Exchange_Value)+AA1042*$P1042*SUMIF(Lists!$E$2:$E$133,'Quarterly Information'!$O1042,Exchange_Value)+AA1042*$R1042*SUMIF(Lists!$E$2:$E$133,'Quarterly Information'!$Q1042,Exchange_Value)+AA1042*$T1042*SUMIF(Lists!$E$2:$E$133,'Quarterly Information'!$S1042,Exchange_Value))/1000,AA1042*SUMIF(Lists!$E$2:$E$133,$I1042,Exchange_Value)/1000),1)</f>
        <v>0</v>
      </c>
      <c r="CE1042" s="218">
        <f>ROUND(IF($I1042="Other HFC Blend",(AB1042*$L1042*SUMIF(Lists!$E$2:$E$133,'Quarterly Information'!$K1042,Exchange_Value)+AB1042*$N1042*SUMIF(Lists!$E$2:$E$133,'Quarterly Information'!$M1042,Exchange_Value)+AB1042*$P1042*SUMIF(Lists!$E$2:$E$133,'Quarterly Information'!$O1042,Exchange_Value)+AB1042*$R1042*SUMIF(Lists!$E$2:$E$133,'Quarterly Information'!$Q1042,Exchange_Value)+AB1042*$T1042*SUMIF(Lists!$E$2:$E$133,'Quarterly Information'!$S1042,Exchange_Value))/1000,AB1042*SUMIF(Lists!$E$2:$E$133,$I1042,Exchange_Value)/1000),1)</f>
        <v>0</v>
      </c>
      <c r="CF1042" s="218">
        <f>ROUND(IF($I1042="Other HFC Blend",(AC1042*$L1042*SUMIF(Lists!$E$2:$E$133,'Quarterly Information'!$K1042,Exchange_Value)+AC1042*$N1042*SUMIF(Lists!$E$2:$E$133,'Quarterly Information'!$M1042,Exchange_Value)+AC1042*$P1042*SUMIF(Lists!$E$2:$E$133,'Quarterly Information'!$O1042,Exchange_Value)+AC1042*$R1042*SUMIF(Lists!$E$2:$E$133,'Quarterly Information'!$Q1042,Exchange_Value)+AC1042*$T1042*SUMIF(Lists!$E$2:$E$133,'Quarterly Information'!$S1042,Exchange_Value))/1000,AC1042*SUMIF(Lists!$E$2:$E$133,$I1042,Exchange_Value)/1000),1)</f>
        <v>0</v>
      </c>
      <c r="CG1042" s="218">
        <f>ROUND(IF($I1042="Other HFC Blend",(AD1042*$L1042*SUMIF(Lists!$E$2:$E$133,'Quarterly Information'!$K1042,Exchange_Value)+AD1042*$N1042*SUMIF(Lists!$E$2:$E$133,'Quarterly Information'!$M1042,Exchange_Value)+AD1042*$P1042*SUMIF(Lists!$E$2:$E$133,'Quarterly Information'!$O1042,Exchange_Value)+AD1042*$R1042*SUMIF(Lists!$E$2:$E$133,'Quarterly Information'!$Q1042,Exchange_Value)+AD1042*$T1042*SUMIF(Lists!$E$2:$E$133,'Quarterly Information'!$S1042,Exchange_Value))/1000,AD1042*SUMIF(Lists!$E$2:$E$133,$I1042,Exchange_Value)/1000),1)</f>
        <v>0</v>
      </c>
      <c r="CH1042" s="218">
        <f>ROUND(IF($I1042="Other HFC Blend",(AE1042*$L1042*SUMIF(Lists!$E$2:$E$133,'Quarterly Information'!$K1042,Exchange_Value)+AE1042*$N1042*SUMIF(Lists!$E$2:$E$133,'Quarterly Information'!$M1042,Exchange_Value)+AE1042*$P1042*SUMIF(Lists!$E$2:$E$133,'Quarterly Information'!$O1042,Exchange_Value)+AE1042*$R1042*SUMIF(Lists!$E$2:$E$133,'Quarterly Information'!$Q1042,Exchange_Value)+AE1042*$T1042*SUMIF(Lists!$E$2:$E$133,'Quarterly Information'!$S1042,Exchange_Value))/1000,AE1042*SUMIF(Lists!$E$2:$E$133,$I1042,Exchange_Value)/1000),1)</f>
        <v>0</v>
      </c>
      <c r="CI1042" s="218">
        <f>ROUND(IF($I1042="Other HFC Blend",(AF1042*$L1042*SUMIF(Lists!$E$2:$E$133,'Quarterly Information'!$K1042,Exchange_Value)+AF1042*$N1042*SUMIF(Lists!$E$2:$E$133,'Quarterly Information'!$M1042,Exchange_Value)+AF1042*$P1042*SUMIF(Lists!$E$2:$E$133,'Quarterly Information'!$O1042,Exchange_Value)+AF1042*$R1042*SUMIF(Lists!$E$2:$E$133,'Quarterly Information'!$Q1042,Exchange_Value)+AF1042*$T1042*SUMIF(Lists!$E$2:$E$133,'Quarterly Information'!$S1042,Exchange_Value))/1000,AF1042*SUMIF(Lists!$E$2:$E$133,$I1042,Exchange_Value)/1000),1)</f>
        <v>0</v>
      </c>
    </row>
    <row r="1044" spans="1:87" ht="16" customHeight="1" x14ac:dyDescent="0.25">
      <c r="B1044" s="285" t="s">
        <v>717</v>
      </c>
      <c r="C1044" s="285"/>
      <c r="D1044" s="285"/>
      <c r="E1044" s="285"/>
      <c r="F1044" s="285"/>
      <c r="G1044" s="285"/>
      <c r="H1044" s="285"/>
      <c r="I1044" s="285"/>
      <c r="J1044" s="285"/>
    </row>
    <row r="1045" spans="1:87" ht="16" customHeight="1" x14ac:dyDescent="0.25">
      <c r="B1045" s="285"/>
      <c r="C1045" s="285"/>
      <c r="D1045" s="285"/>
      <c r="E1045" s="285"/>
      <c r="F1045" s="285"/>
      <c r="G1045" s="285"/>
      <c r="H1045" s="285"/>
      <c r="I1045" s="285"/>
      <c r="J1045" s="285"/>
    </row>
    <row r="1046" spans="1:87" ht="16" customHeight="1" x14ac:dyDescent="0.25">
      <c r="B1046" s="285"/>
      <c r="C1046" s="285"/>
      <c r="D1046" s="285"/>
      <c r="E1046" s="285"/>
      <c r="F1046" s="285"/>
      <c r="G1046" s="285"/>
      <c r="H1046" s="285"/>
      <c r="I1046" s="285"/>
      <c r="J1046" s="285"/>
    </row>
    <row r="1047" spans="1:87" ht="16" customHeight="1" x14ac:dyDescent="0.25">
      <c r="B1047" s="285"/>
      <c r="C1047" s="285"/>
      <c r="D1047" s="285"/>
      <c r="E1047" s="285"/>
      <c r="F1047" s="285"/>
      <c r="G1047" s="285"/>
      <c r="H1047" s="285"/>
      <c r="I1047" s="285"/>
      <c r="J1047" s="285"/>
    </row>
    <row r="1048" spans="1:87" ht="16" customHeight="1" x14ac:dyDescent="0.25">
      <c r="B1048" s="285"/>
      <c r="C1048" s="285"/>
      <c r="D1048" s="285"/>
      <c r="E1048" s="285"/>
      <c r="F1048" s="285"/>
      <c r="G1048" s="285"/>
      <c r="H1048" s="285"/>
      <c r="I1048" s="285"/>
      <c r="J1048" s="285"/>
    </row>
    <row r="1050" spans="1:87" ht="16" customHeight="1" x14ac:dyDescent="0.25">
      <c r="B1050" s="40" t="s">
        <v>673</v>
      </c>
    </row>
  </sheetData>
  <sheetProtection algorithmName="SHA-512" hashValue="lewULQ8rWXheRoeF7zRGAPPd1jsVH25qCWqGjvLVBuL9FWxO0XFUnJOfsJvjWNcVBSQgGBFriZwP3PKqssymtQ==" saltValue="Zxdbm8Koy8rKnzCa2Ol7rg==" spinCount="100000" sheet="1" objects="1" scenarios="1"/>
  <mergeCells count="102">
    <mergeCell ref="BQ40:BQ42"/>
    <mergeCell ref="BR40:BR42"/>
    <mergeCell ref="BX40:BX42"/>
    <mergeCell ref="BS40:BS42"/>
    <mergeCell ref="BT40:BT42"/>
    <mergeCell ref="BU40:BU42"/>
    <mergeCell ref="BV40:BV42"/>
    <mergeCell ref="BW40:BW42"/>
    <mergeCell ref="BH40:BH42"/>
    <mergeCell ref="BI40:BI42"/>
    <mergeCell ref="BJ40:BJ42"/>
    <mergeCell ref="BK40:BK42"/>
    <mergeCell ref="BL40:BL42"/>
    <mergeCell ref="BM40:BM42"/>
    <mergeCell ref="BN40:BN42"/>
    <mergeCell ref="BO40:BO42"/>
    <mergeCell ref="BP40:BP42"/>
    <mergeCell ref="AY40:AY42"/>
    <mergeCell ref="AZ40:AZ42"/>
    <mergeCell ref="BA40:BA42"/>
    <mergeCell ref="BB40:BB42"/>
    <mergeCell ref="BC40:BC42"/>
    <mergeCell ref="BD40:BD42"/>
    <mergeCell ref="BE40:BE42"/>
    <mergeCell ref="BF40:BF42"/>
    <mergeCell ref="BG40:BG42"/>
    <mergeCell ref="AV40:AV42"/>
    <mergeCell ref="AW40:AW42"/>
    <mergeCell ref="AX40:AX42"/>
    <mergeCell ref="AT40:AT42"/>
    <mergeCell ref="AS40:AS42"/>
    <mergeCell ref="AO40:AO42"/>
    <mergeCell ref="AU40:AU42"/>
    <mergeCell ref="AR40:AR42"/>
    <mergeCell ref="AQ40:AQ42"/>
    <mergeCell ref="AP40:AP42"/>
    <mergeCell ref="B1044:J1048"/>
    <mergeCell ref="B14:F14"/>
    <mergeCell ref="I37:I42"/>
    <mergeCell ref="J37:J42"/>
    <mergeCell ref="B30:C30"/>
    <mergeCell ref="B29:C29"/>
    <mergeCell ref="F37:F42"/>
    <mergeCell ref="B37:B42"/>
    <mergeCell ref="C15:E15"/>
    <mergeCell ref="G37:G42"/>
    <mergeCell ref="D37:D42"/>
    <mergeCell ref="B34:AE34"/>
    <mergeCell ref="T38:T42"/>
    <mergeCell ref="B35:AF35"/>
    <mergeCell ref="P38:P42"/>
    <mergeCell ref="O38:O42"/>
    <mergeCell ref="X37:X42"/>
    <mergeCell ref="H37:H42"/>
    <mergeCell ref="C13:D13"/>
    <mergeCell ref="C37:C42"/>
    <mergeCell ref="B4:F5"/>
    <mergeCell ref="B6:F6"/>
    <mergeCell ref="B8:F8"/>
    <mergeCell ref="B10:F10"/>
    <mergeCell ref="B12:F12"/>
    <mergeCell ref="B7:F7"/>
    <mergeCell ref="B31:C31"/>
    <mergeCell ref="E37:E42"/>
    <mergeCell ref="C17:D17"/>
    <mergeCell ref="C16:D16"/>
    <mergeCell ref="B19:F20"/>
    <mergeCell ref="AM40:AM42"/>
    <mergeCell ref="AJ40:AJ42"/>
    <mergeCell ref="AI40:AI42"/>
    <mergeCell ref="AH40:AH42"/>
    <mergeCell ref="AB40:AB42"/>
    <mergeCell ref="AA40:AA42"/>
    <mergeCell ref="Z40:Z42"/>
    <mergeCell ref="N38:N42"/>
    <mergeCell ref="L38:L42"/>
    <mergeCell ref="R38:R42"/>
    <mergeCell ref="Q38:Q42"/>
    <mergeCell ref="Z37:AF39"/>
    <mergeCell ref="AF40:AF42"/>
    <mergeCell ref="AD40:AD42"/>
    <mergeCell ref="AC40:AC42"/>
    <mergeCell ref="K38:K42"/>
    <mergeCell ref="M38:M42"/>
    <mergeCell ref="AK40:AK42"/>
    <mergeCell ref="AL40:AL42"/>
    <mergeCell ref="AE40:AE42"/>
    <mergeCell ref="U37:U42"/>
    <mergeCell ref="K37:T37"/>
    <mergeCell ref="Y37:Y42"/>
    <mergeCell ref="V37:V42"/>
    <mergeCell ref="W37:W42"/>
    <mergeCell ref="S38:S42"/>
    <mergeCell ref="CI40:CI42"/>
    <mergeCell ref="CH40:CH42"/>
    <mergeCell ref="CG40:CG42"/>
    <mergeCell ref="CF40:CF42"/>
    <mergeCell ref="CE40:CE42"/>
    <mergeCell ref="CD40:CD42"/>
    <mergeCell ref="CC40:CC42"/>
    <mergeCell ref="BZ40:BZ42"/>
    <mergeCell ref="CA40:CA42"/>
  </mergeCells>
  <conditionalFormatting sqref="K43:T1042">
    <cfRule type="expression" dxfId="50" priority="1">
      <formula>$I43=$CA43</formula>
    </cfRule>
    <cfRule type="expression" dxfId="49" priority="65">
      <formula>$F43="No"</formula>
    </cfRule>
  </conditionalFormatting>
  <conditionalFormatting sqref="B157:I500 B501:J1042 K47:Y1042 B47:J156 B43:Y46">
    <cfRule type="expression" dxfId="48" priority="64">
      <formula>$D$29="No"</formula>
    </cfRule>
  </conditionalFormatting>
  <conditionalFormatting sqref="AC43:AC1042">
    <cfRule type="expression" dxfId="47" priority="63">
      <formula>$D$29="No"</formula>
    </cfRule>
  </conditionalFormatting>
  <conditionalFormatting sqref="AD43:AD1042">
    <cfRule type="expression" dxfId="46" priority="62">
      <formula>$D$29="No"</formula>
    </cfRule>
  </conditionalFormatting>
  <conditionalFormatting sqref="AF43:AF1042">
    <cfRule type="expression" dxfId="45" priority="60">
      <formula>$D$29="No"</formula>
    </cfRule>
  </conditionalFormatting>
  <conditionalFormatting sqref="AB43:AB1042">
    <cfRule type="expression" dxfId="44" priority="57">
      <formula>$D$29="No"</formula>
    </cfRule>
  </conditionalFormatting>
  <conditionalFormatting sqref="Z43:Z1042">
    <cfRule type="expression" dxfId="43" priority="59">
      <formula>$D$29="No"</formula>
    </cfRule>
  </conditionalFormatting>
  <conditionalFormatting sqref="AA43:AA1042">
    <cfRule type="expression" dxfId="42" priority="58">
      <formula>$D$29="No"</formula>
    </cfRule>
  </conditionalFormatting>
  <conditionalFormatting sqref="AE43:AE1042">
    <cfRule type="expression" dxfId="41" priority="56">
      <formula>$D$29="No"</formula>
    </cfRule>
  </conditionalFormatting>
  <conditionalFormatting sqref="Z43:AF1042">
    <cfRule type="expression" dxfId="40" priority="51">
      <formula>$X43="Second-Party Destruction"</formula>
    </cfRule>
    <cfRule type="expression" dxfId="39" priority="52">
      <formula>$X43="In-House Destruction"</formula>
    </cfRule>
    <cfRule type="expression" dxfId="38" priority="53">
      <formula>$X43="Second-Party Transformation"</formula>
    </cfRule>
    <cfRule type="expression" dxfId="37" priority="54">
      <formula>$X43="In-House Transformation"</formula>
    </cfRule>
    <cfRule type="expression" dxfId="36" priority="55">
      <formula>$X43="Transhipment"</formula>
    </cfRule>
  </conditionalFormatting>
  <conditionalFormatting sqref="Y43:Y1042">
    <cfRule type="expression" dxfId="35" priority="49">
      <formula>$X43="Transhipment"</formula>
    </cfRule>
    <cfRule type="expression" dxfId="34" priority="50">
      <formula>$X43="Other"</formula>
    </cfRule>
  </conditionalFormatting>
  <conditionalFormatting sqref="J157:J270">
    <cfRule type="expression" dxfId="33" priority="38">
      <formula>$D$29="No"</formula>
    </cfRule>
  </conditionalFormatting>
  <conditionalFormatting sqref="J271:J384">
    <cfRule type="expression" dxfId="32" priority="27">
      <formula>$D$29="No"</formula>
    </cfRule>
  </conditionalFormatting>
  <conditionalFormatting sqref="J385:J498">
    <cfRule type="expression" dxfId="31" priority="16">
      <formula>$D$29="No"</formula>
    </cfRule>
  </conditionalFormatting>
  <conditionalFormatting sqref="J499:J500">
    <cfRule type="expression" dxfId="30" priority="6">
      <formula>$D$29="No"</formula>
    </cfRule>
  </conditionalFormatting>
  <conditionalFormatting sqref="K43:T1042">
    <cfRule type="expression" dxfId="29" priority="2">
      <formula>$I43=$BZ43</formula>
    </cfRule>
  </conditionalFormatting>
  <dataValidations count="30">
    <dataValidation type="list" allowBlank="1" showInputMessage="1" showErrorMessage="1" promptTitle="Reporting Quarter" prompt="Select the quarter for which the data in this report apply._x000a__x000a_Quarter 1: Jan 1-Mar 31_x000a_Quarter 2: Apr 1-Jun 30_x000a_Quarter 3: Jul 1-Sept 30_x000a_Quarter 4: Oct 1-Dec 31_x000a_" sqref="C27" xr:uid="{00000000-0002-0000-0000-000000000000}">
      <formula1>Quarter</formula1>
    </dataValidation>
    <dataValidation type="list" allowBlank="1" showInputMessage="1" showErrorMessage="1" promptTitle="Reporting Year" prompt="Select the reporting year for which the data in this report apply. Reporting years run from January 1 to December 31." sqref="C26" xr:uid="{00000000-0002-0000-0000-000001000000}">
      <formula1>Year</formula1>
    </dataValidation>
    <dataValidation type="date" operator="greaterThanOrEqual" allowBlank="1" showInputMessage="1" showErrorMessage="1" error="Date of Import must be within the selected reporting year and quarter and in the form of MM/DD/YYYY." promptTitle="Date of Import" prompt="The date the ship berthed at a dock in the U.S. for the first time (for ocean shipments) or the date the cargo crossed the U.S. border (for all other modes). This date is often referred to as the &quot;conveyance arrival date&quot; on Customs paperwork." sqref="C43:C1042" xr:uid="{00000000-0002-0000-0000-000002000000}">
      <formula1>44562</formula1>
    </dataValidation>
    <dataValidation type="list" allowBlank="1" showInputMessage="1" showErrorMessage="1" sqref="F43:F1042" xr:uid="{00000000-0002-0000-0000-000003000000}">
      <formula1>Option_1</formula1>
    </dataValidation>
    <dataValidation type="list" operator="greaterThanOrEqual" allowBlank="1" showInputMessage="1" showErrorMessage="1" promptTitle="HFC or HFC Blend Imported" prompt="Select the HFC or HFC blend imported. If the blend is not listed, select “Other HFC Blend” and input the HFC components and composition in columns 9a-9j." sqref="I43:I1042" xr:uid="{00000000-0002-0000-0000-000004000000}">
      <formula1>Common_Name</formula1>
    </dataValidation>
    <dataValidation type="list" operator="greaterThanOrEqual" allowBlank="1" showInputMessage="1" showErrorMessage="1" error="The enter value must not be negative." sqref="U43:U1042" xr:uid="{00000000-0002-0000-0000-000005000000}">
      <formula1>Port_of_Entry</formula1>
    </dataValidation>
    <dataValidation type="list" operator="greaterThanOrEqual" allowBlank="1" showInputMessage="1" showErrorMessage="1" error="The enter value must not be negative." sqref="V43:V1042" xr:uid="{00000000-0002-0000-0000-000006000000}">
      <formula1>Country_2</formula1>
    </dataValidation>
    <dataValidation type="custom" operator="greaterThanOrEqual" allowBlank="1" showInputMessage="1" showErrorMessage="1" error="The HTS Code must be 10 numerical digits in length, contain no special characters, and in the form of XXXXXXXXXX." promptTitle="HTS Code" prompt="The HTS Code must be 10 numerical digits in length, contain no special characters, and in the form of XXXXXXXXXX. The reported HTS Code should match the HTS Code that was filed in ACE for each shipment. " sqref="G43:G1042" xr:uid="{00000000-0002-0000-0000-000007000000}">
      <formula1>AND(ISNUMBER(G43),LEN(G43)=10)</formula1>
    </dataValidation>
    <dataValidation type="custom" operator="greaterThanOrEqual" allowBlank="1" showInputMessage="1" showErrorMessage="1" error="U.S. Customs Entry Number must be alphanumerical characters and 11 characters in length." prompt="U.S. Customs Entry Number must be alphanumerical characters and 11 characters in length." sqref="D43:D1042" xr:uid="{00000000-0002-0000-0000-000008000000}">
      <formula1>AND(ISTEXT(D43), LEN(D43)=11)</formula1>
    </dataValidation>
    <dataValidation type="decimal" operator="greaterThan" allowBlank="1" showInputMessage="1" showErrorMessage="1" error="Quantity of HFC or HFC Blend Imported must be greater than 0." sqref="J43:J1042" xr:uid="{00000000-0002-0000-0000-000009000000}">
      <formula1>0</formula1>
    </dataValidation>
    <dataValidation type="list" allowBlank="1" showInputMessage="1" showErrorMessage="1" promptTitle="Intended Use" prompt="Select the intended use for the imported HFCs. If the HFCs are imported for consumption or application-specific end uses, select “Other.”" sqref="X43:X1042" xr:uid="{00000000-0002-0000-0000-00000A000000}">
      <formula1>Intended_Use</formula1>
    </dataValidation>
    <dataValidation type="list" operator="greaterThanOrEqual" allowBlank="1" showInputMessage="1" showErrorMessage="1" error="The enter value must not be negative." promptTitle="Transaction Type" prompt="Select “New” for imports of virgin, newly produced HFCs. Heel amounts of virgin HFCs should be reported as “new.”_x000a__x000a_Select “Used” for imports of recovered, recycled, or reclaimed HFCs." sqref="W43:W1042" xr:uid="{00000000-0002-0000-0000-00000B000000}">
      <formula1>Transaction_Type</formula1>
    </dataValidation>
    <dataValidation type="custom" operator="greaterThanOrEqual" allowBlank="1" showInputMessage="1" showErrorMessage="1" error="The Shipment Importer Number must be 11 alphanumerical characters in length, contain no special characters, and in the form of XXXXXXXXXX." prompt="The Shipment Importer Number must be 11 alphanumerical characters in length, contain no special characters, and in the form of XXXXXXXXXX." sqref="H43:H1042" xr:uid="{00000000-0002-0000-0000-00000C000000}">
      <formula1>AND(ISTEXT(H43), LEN(H43)=11)</formula1>
    </dataValidation>
    <dataValidation allowBlank="1" showInputMessage="1" showErrorMessage="1" promptTitle="Company ID" prompt="Enter the Company ID (i.e., AIMXXX) assigned to the reporting company in HAWK. You can find this ID next to your company name at the top of the HFC Reports tab in HAWK." sqref="C25" xr:uid="{00000000-0002-0000-0000-00000D000000}"/>
    <dataValidation type="decimal" allowBlank="1" showInputMessage="1" showErrorMessage="1" sqref="T43:T1042 R43:R1042 P43:P1042 N43:N1042 L43:L1042" xr:uid="{00000000-0002-0000-0000-00000E000000}">
      <formula1>0</formula1>
      <formula2>1</formula2>
    </dataValidation>
    <dataValidation type="list" allowBlank="1" showInputMessage="1" showErrorMessage="1" sqref="Q43:Q1042 O43:O1042 S43:S1042 M43:M1042 K43:K1042" xr:uid="{00000000-0002-0000-0000-00000F000000}">
      <formula1>Common_Name_2</formula1>
    </dataValidation>
    <dataValidation type="decimal" operator="greaterThan" allowBlank="1" showInputMessage="1" showErrorMessage="1" promptTitle="Consumption" prompt="The sum of any values entered in columns 15a-15g must equal the Quantity of HFC or HFC Blend Imported, as reported in column 7." sqref="AF43:AF1042" xr:uid="{00000000-0002-0000-0000-000010000000}">
      <formula1>0</formula1>
    </dataValidation>
    <dataValidation type="whole" operator="greaterThan" allowBlank="1" showInputMessage="1" showErrorMessage="1" error="U.S. Customs Entry Line Number must be a whole number greater than 0." sqref="E43:E1042" xr:uid="{00000000-0002-0000-0000-000011000000}">
      <formula1>0</formula1>
    </dataValidation>
    <dataValidation allowBlank="1" showInputMessage="1" showErrorMessage="1" error="The Date of Non-Objection Notice must be in the form of MM/DD/YYYY." promptTitle="Date of Non-Objection Notice" prompt="This field is only required for imports of HFCs for transformation or destruction. " sqref="Y43:Y1042" xr:uid="{0FB04C73-E850-48C0-A63B-3D8871473D8F}"/>
    <dataValidation allowBlank="1" showInputMessage="1" showErrorMessage="1" promptTitle="Company Name" prompt="Enter the Company Name for which the data in this report apply. This should be the Company Name as it appears in HAWK. If the name does not exactly match, you may see a “warning message” in the upload portal. This will not prevent you from submitting." sqref="C24" xr:uid="{D213B43F-6E1E-4196-B203-2FBF2EFE2DCF}"/>
    <dataValidation type="list" allowBlank="1" showInputMessage="1" showErrorMessage="1" prompt="Choose “Yes” if your company imported HFCs for any use during the reporting period. If you select “No,” then Section 2 must be left blank." sqref="D29" xr:uid="{C3DD7CB9-B4B0-4CF7-B1EB-BC4152981AE0}">
      <formula1>Option_1</formula1>
    </dataValidation>
    <dataValidation type="list" allowBlank="1" showInputMessage="1" showErrorMessage="1" prompt="Choose “Yes” and complete Section 3 if your company shipped imported HFCs to another facility, including those owned/operated by your company, for transformation or destruction, even if the import occurred during a previous reporting period." sqref="D30" xr:uid="{9FCC8A93-00B4-4046-8E99-B4288FD21480}">
      <formula1>Option_1</formula1>
    </dataValidation>
    <dataValidation type="list" allowBlank="1" showInputMessage="1" showErrorMessage="1" prompt="Choose “Yes” and complete Section 4 if: (a) Your company received orders for HFCs and was conferred allowances from application-specific allowance holders; and/or (b) Your company imported HFCs using application-specific allowances." sqref="D31" xr:uid="{70B934BE-8709-482E-945B-90E6D456D90C}">
      <formula1>Option_1</formula1>
    </dataValidation>
    <dataValidation allowBlank="1" showInputMessage="1" showErrorMessage="1" prompt="The sum of any values entered in columns 15a-15g must equal the Quantity of HFC or HFC Blend Imported, as reported in column 7." sqref="Z37:AF39" xr:uid="{EE5729C8-B018-47FD-95E3-A80E2570017C}"/>
    <dataValidation type="decimal" operator="greaterThan" allowBlank="1" showInputMessage="1" showErrorMessage="1" promptTitle="Propellants in MDIs" prompt="The sum of any values entered in columns 15a-15g must equal the Quantity of HFC or HFC Blend Imported, as reported in column 7." sqref="Z44:Z1042 Z43" xr:uid="{1C7FC725-75EE-44C9-AB86-BB8D7DE6EABE}">
      <formula1>0</formula1>
    </dataValidation>
    <dataValidation type="decimal" operator="greaterThan" allowBlank="1" showInputMessage="1" showErrorMessage="1" promptTitle="Defense Sprays" prompt="The sum of any values entered in columns 15a-15g must equal the Quantity of HFC or HFC Blend Imported, as reported in column 7." sqref="AA43:AA1042" xr:uid="{9B49C8E6-7F42-4716-A1E5-01A70D3F2753}">
      <formula1>0</formula1>
    </dataValidation>
    <dataValidation type="decimal" operator="greaterThan" allowBlank="1" showInputMessage="1" showErrorMessage="1" promptTitle="Structural Composite Foam" prompt="The sum of any values entered in columns 15a-15g must equal the Quantity of HFC or HFC Blend Imported, as reported in column 7." sqref="AB43:AB1042" xr:uid="{D463C910-DB26-40EF-A82D-5221CF46796D}">
      <formula1>0</formula1>
    </dataValidation>
    <dataValidation type="decimal" operator="greaterThan" allowBlank="1" showInputMessage="1" showErrorMessage="1" promptTitle="Semiconductors" prompt="The sum of any values entered in columns 15a-15g must equal the Quantity of HFC or HFC Blend Imported, as reported in column 7." sqref="AC43:AC1042" xr:uid="{8D64FB0F-5B08-4BB3-B89E-438D9E9B5E92}">
      <formula1>0</formula1>
    </dataValidation>
    <dataValidation type="decimal" operator="greaterThan" allowBlank="1" showInputMessage="1" showErrorMessage="1" promptTitle="Aerospace Fire Suppression" prompt="The sum of any values entered in columns 15a-15g must equal the Quantity of HFC or HFC Blend Imported, as reported in column 7." sqref="AD43:AD1042" xr:uid="{D1A96C0A-F042-4E32-9AFE-63EB68C847CC}">
      <formula1>0</formula1>
    </dataValidation>
    <dataValidation type="decimal" operator="greaterThan" allowBlank="1" showInputMessage="1" showErrorMessage="1" promptTitle="Military" prompt="The sum of any values entered in columns 15a-15g must equal the Quantity of HFC or HFC Blend Imported, as reported in column 7." sqref="AE43:AE1042" xr:uid="{F308572A-1C40-446B-961C-05B2794AA7A4}">
      <formula1>0</formula1>
    </dataValidation>
  </dataValidations>
  <hyperlinks>
    <hyperlink ref="B15" location="'Quarterly Information'!C24" display="Section 1 - Company Identification" xr:uid="{00000000-0004-0000-0000-000000000000}"/>
    <hyperlink ref="B16" location="'Quarterly Information'!C43" display="Section 2 - Import Information" xr:uid="{00000000-0004-0000-0000-000001000000}"/>
    <hyperlink ref="B17" location="'Shipments and Sales'!B29" display="Section 3 - Recipient Facility Information" xr:uid="{00000000-0004-0000-0000-000002000000}"/>
    <hyperlink ref="C15" location="'Shipments and Sales'!B58" display="Section 4 - Application-Specific Allowance Holder Information" xr:uid="{00000000-0004-0000-0000-000003000000}"/>
    <hyperlink ref="C17" location="'End-of-Year Inventory'!B27" display="Section 5 - End-of-Year Inventory" xr:uid="{00000000-0004-0000-0000-000004000000}"/>
    <hyperlink ref="C16" location="'Import Summary'!B25" display="Section 5 - Quarterly Import Summary" xr:uid="{00000000-0004-0000-0000-000005000000}"/>
    <hyperlink ref="B13" r:id="rId1" display="https://www.epa.gov/climate-hfcs-reduction/forms/hfc-allocation-rule-reporting-helpdesk" xr:uid="{00000000-0004-0000-0000-000006000000}"/>
    <hyperlink ref="C13" r:id="rId2" display="https://www.epa.gov/climate-hfcs-reduction/american-innovation-and-manufacturing-aim-act-paperwork-reduction-act-burden" xr:uid="{00000000-0004-0000-0000-000007000000}"/>
    <hyperlink ref="C16:D16" location="'Import Summary'!B26" display="Section 5 - Quarterly Import Summary" xr:uid="{00000000-0004-0000-0000-000008000000}"/>
    <hyperlink ref="C15:E15" location="'Shipments and Sales'!B59" display="Section 4 - Application-Specific Allowance Holder Information" xr:uid="{DDA0A372-984D-4B89-91B0-1D76BEB3F63B}"/>
  </hyperlinks>
  <pageMargins left="0.7" right="0.7" top="0.75" bottom="0.75" header="0.3" footer="0.3"/>
  <pageSetup scale="85" orientation="portrait" horizontalDpi="300" verticalDpi="1200" r:id="rId3"/>
  <ignoredErrors>
    <ignoredError sqref="B43"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12000000}">
          <x14:formula1>
            <xm:f>Lists!$D$26:$D$27</xm:f>
          </x14:formula1>
          <xm:sqref>W43:W1042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M78"/>
  <sheetViews>
    <sheetView showGridLines="0" zoomScale="85" zoomScaleNormal="85" workbookViewId="0"/>
  </sheetViews>
  <sheetFormatPr defaultColWidth="8.81640625" defaultRowHeight="16" customHeight="1" x14ac:dyDescent="0.25"/>
  <cols>
    <col min="1" max="1" width="5.54296875" style="28" customWidth="1"/>
    <col min="2" max="2" width="39.54296875" style="28" customWidth="1"/>
    <col min="3" max="3" width="32.54296875" style="28" customWidth="1"/>
    <col min="4" max="4" width="20.81640625" style="28" customWidth="1"/>
    <col min="5" max="5" width="30.81640625" style="28" customWidth="1"/>
    <col min="6" max="6" width="20.81640625" style="28" customWidth="1"/>
    <col min="7" max="7" width="29.6328125" style="28" customWidth="1"/>
    <col min="8" max="8" width="20.81640625" style="28" customWidth="1"/>
    <col min="9" max="9" width="29.6328125" style="28" customWidth="1"/>
    <col min="10" max="10" width="20.81640625" style="28" customWidth="1"/>
    <col min="11" max="11" width="29.6328125" style="28" customWidth="1"/>
    <col min="12" max="12" width="20.81640625" style="28" customWidth="1"/>
    <col min="13" max="16384" width="8.81640625" style="28"/>
  </cols>
  <sheetData>
    <row r="1" spans="2:10" s="25" customFormat="1" ht="16" customHeight="1" x14ac:dyDescent="0.25">
      <c r="E1" s="41" t="s">
        <v>694</v>
      </c>
    </row>
    <row r="2" spans="2:10" s="25" customFormat="1" ht="16" customHeight="1" x14ac:dyDescent="0.25">
      <c r="E2" s="41" t="s">
        <v>695</v>
      </c>
    </row>
    <row r="3" spans="2:10" s="25" customFormat="1" ht="16" customHeight="1" x14ac:dyDescent="0.25">
      <c r="H3" s="26"/>
    </row>
    <row r="4" spans="2:10" ht="16" customHeight="1" x14ac:dyDescent="0.25">
      <c r="B4" s="268" t="s">
        <v>656</v>
      </c>
      <c r="C4" s="268"/>
      <c r="D4" s="268"/>
      <c r="E4" s="268"/>
    </row>
    <row r="5" spans="2:10" ht="16" customHeight="1" x14ac:dyDescent="0.25">
      <c r="B5" s="326"/>
      <c r="C5" s="326"/>
      <c r="D5" s="326"/>
      <c r="E5" s="326"/>
    </row>
    <row r="6" spans="2:10" ht="16" customHeight="1" x14ac:dyDescent="0.25">
      <c r="B6" s="331" t="s">
        <v>86</v>
      </c>
      <c r="C6" s="331"/>
      <c r="D6" s="331"/>
      <c r="E6" s="331"/>
    </row>
    <row r="7" spans="2:10" ht="96" customHeight="1" x14ac:dyDescent="0.25">
      <c r="B7" s="275" t="s">
        <v>728</v>
      </c>
      <c r="C7" s="332"/>
      <c r="D7" s="332"/>
      <c r="E7" s="333"/>
    </row>
    <row r="8" spans="2:10" ht="16" customHeight="1" x14ac:dyDescent="0.25">
      <c r="B8" s="331" t="s">
        <v>87</v>
      </c>
      <c r="C8" s="331"/>
      <c r="D8" s="331"/>
      <c r="E8" s="331"/>
    </row>
    <row r="9" spans="2:10" ht="16" customHeight="1" x14ac:dyDescent="0.25">
      <c r="B9" s="29" t="str">
        <f>'Quarterly Information'!B9</f>
        <v>r0.7</v>
      </c>
      <c r="C9" s="30"/>
      <c r="D9" s="30"/>
      <c r="E9" s="31"/>
    </row>
    <row r="10" spans="2:10" ht="16" customHeight="1" x14ac:dyDescent="0.25">
      <c r="B10" s="331" t="s">
        <v>88</v>
      </c>
      <c r="C10" s="331"/>
      <c r="D10" s="331"/>
      <c r="E10" s="331"/>
    </row>
    <row r="11" spans="2:10" ht="16" customHeight="1" x14ac:dyDescent="0.25">
      <c r="B11" s="5">
        <f>'Quarterly Information'!B11</f>
        <v>45497</v>
      </c>
      <c r="C11" s="30"/>
      <c r="D11" s="30"/>
      <c r="E11" s="31"/>
    </row>
    <row r="12" spans="2:10" ht="16" customHeight="1" x14ac:dyDescent="0.25">
      <c r="B12" s="331" t="s">
        <v>89</v>
      </c>
      <c r="C12" s="331"/>
      <c r="D12" s="331"/>
      <c r="E12" s="331"/>
    </row>
    <row r="13" spans="2:10" ht="16" customHeight="1" x14ac:dyDescent="0.25">
      <c r="B13" s="49" t="s">
        <v>691</v>
      </c>
      <c r="C13" s="79" t="s">
        <v>692</v>
      </c>
      <c r="D13" s="30"/>
      <c r="E13" s="31"/>
      <c r="J13" s="27"/>
    </row>
    <row r="14" spans="2:10" ht="16" customHeight="1" x14ac:dyDescent="0.25">
      <c r="B14" s="325" t="s">
        <v>90</v>
      </c>
      <c r="C14" s="325"/>
      <c r="D14" s="325"/>
      <c r="E14" s="325"/>
      <c r="J14" s="27"/>
    </row>
    <row r="15" spans="2:10" ht="16" customHeight="1" x14ac:dyDescent="0.25">
      <c r="B15" s="59" t="s">
        <v>657</v>
      </c>
      <c r="C15" s="299" t="s">
        <v>649</v>
      </c>
      <c r="D15" s="299"/>
      <c r="E15" s="308"/>
      <c r="J15" s="27"/>
    </row>
    <row r="16" spans="2:10" ht="16" customHeight="1" x14ac:dyDescent="0.25">
      <c r="B16" s="48" t="s">
        <v>652</v>
      </c>
      <c r="C16" s="75" t="s">
        <v>726</v>
      </c>
      <c r="D16"/>
      <c r="E16" s="65"/>
      <c r="J16" s="27"/>
    </row>
    <row r="17" spans="1:13" ht="16" customHeight="1" x14ac:dyDescent="0.25">
      <c r="B17" s="49" t="s">
        <v>114</v>
      </c>
      <c r="C17" s="79" t="s">
        <v>727</v>
      </c>
      <c r="D17" s="79"/>
      <c r="E17" s="66"/>
      <c r="J17" s="27"/>
    </row>
    <row r="18" spans="1:13" ht="16" customHeight="1" x14ac:dyDescent="0.25">
      <c r="D18" s="30"/>
      <c r="E18" s="30"/>
      <c r="F18" s="27"/>
      <c r="G18" s="27"/>
      <c r="H18" s="27"/>
      <c r="I18" s="27"/>
      <c r="J18" s="27"/>
    </row>
    <row r="19" spans="1:13" s="30" customFormat="1" ht="16" customHeight="1" x14ac:dyDescent="0.25">
      <c r="B19" s="37" t="s">
        <v>114</v>
      </c>
      <c r="C19" s="38"/>
      <c r="D19" s="38"/>
      <c r="E19" s="38"/>
      <c r="F19" s="34"/>
      <c r="G19" s="34"/>
      <c r="H19" s="34"/>
      <c r="I19" s="34"/>
      <c r="J19" s="34"/>
    </row>
    <row r="20" spans="1:13" s="30" customFormat="1" ht="16" customHeight="1" x14ac:dyDescent="0.25">
      <c r="B20" s="300" t="s">
        <v>975</v>
      </c>
      <c r="C20" s="300"/>
      <c r="D20" s="300"/>
      <c r="E20" s="300"/>
      <c r="F20" s="300"/>
      <c r="G20" s="300"/>
      <c r="H20" s="300"/>
      <c r="I20" s="300"/>
      <c r="J20" s="300"/>
    </row>
    <row r="21" spans="1:13" s="30" customFormat="1" ht="16" hidden="1" customHeight="1" x14ac:dyDescent="0.25">
      <c r="B21" s="300"/>
      <c r="C21" s="300"/>
      <c r="D21" s="300"/>
      <c r="E21" s="300"/>
      <c r="F21" s="300"/>
      <c r="G21" s="300"/>
      <c r="H21" s="300"/>
      <c r="I21" s="300"/>
      <c r="J21" s="300"/>
    </row>
    <row r="22" spans="1:13" s="30" customFormat="1" ht="14" x14ac:dyDescent="0.25">
      <c r="B22" s="300"/>
      <c r="C22" s="300"/>
      <c r="D22" s="300"/>
      <c r="E22" s="300"/>
      <c r="F22" s="300"/>
      <c r="G22" s="300"/>
      <c r="H22" s="300"/>
      <c r="I22" s="300"/>
      <c r="J22" s="300"/>
    </row>
    <row r="23" spans="1:13" s="30" customFormat="1" ht="16" customHeight="1" thickBot="1" x14ac:dyDescent="0.3">
      <c r="B23" s="300"/>
      <c r="C23" s="300"/>
      <c r="D23" s="300"/>
      <c r="E23" s="300"/>
      <c r="F23" s="300"/>
      <c r="G23" s="300"/>
      <c r="H23" s="300"/>
      <c r="I23" s="300"/>
      <c r="J23" s="300"/>
    </row>
    <row r="24" spans="1:13" ht="16" customHeight="1" thickBot="1" x14ac:dyDescent="0.3">
      <c r="B24" s="334" t="s">
        <v>654</v>
      </c>
      <c r="C24" s="335"/>
      <c r="D24" s="335"/>
      <c r="E24" s="335"/>
      <c r="F24" s="335"/>
      <c r="G24" s="335"/>
      <c r="H24" s="335"/>
      <c r="I24" s="335"/>
      <c r="J24" s="336"/>
    </row>
    <row r="25" spans="1:13" ht="16" customHeight="1" x14ac:dyDescent="0.25">
      <c r="B25" s="1">
        <v>1</v>
      </c>
      <c r="C25" s="2">
        <v>2</v>
      </c>
      <c r="D25" s="2">
        <v>3</v>
      </c>
      <c r="E25" s="2">
        <v>4</v>
      </c>
      <c r="F25" s="2">
        <v>5</v>
      </c>
      <c r="G25" s="2">
        <v>6</v>
      </c>
      <c r="H25" s="10">
        <v>7</v>
      </c>
      <c r="I25" s="2">
        <v>8</v>
      </c>
      <c r="J25" s="186">
        <v>9</v>
      </c>
      <c r="K25" s="27"/>
      <c r="L25" s="27"/>
      <c r="M25" s="27"/>
    </row>
    <row r="26" spans="1:13" ht="16" customHeight="1" x14ac:dyDescent="0.25">
      <c r="B26" s="297" t="s">
        <v>648</v>
      </c>
      <c r="C26" s="266" t="s">
        <v>653</v>
      </c>
      <c r="D26" s="266" t="s">
        <v>969</v>
      </c>
      <c r="E26" s="266" t="s">
        <v>970</v>
      </c>
      <c r="F26" s="266" t="s">
        <v>972</v>
      </c>
      <c r="G26" s="266" t="s">
        <v>971</v>
      </c>
      <c r="H26" s="250" t="s">
        <v>672</v>
      </c>
      <c r="I26" s="311" t="s">
        <v>111</v>
      </c>
      <c r="J26" s="283" t="s">
        <v>973</v>
      </c>
      <c r="K26" s="27"/>
      <c r="L26" s="27"/>
      <c r="M26" s="27"/>
    </row>
    <row r="27" spans="1:13" ht="16" customHeight="1" x14ac:dyDescent="0.25">
      <c r="B27" s="298"/>
      <c r="C27" s="267"/>
      <c r="D27" s="267"/>
      <c r="E27" s="267"/>
      <c r="F27" s="267"/>
      <c r="G27" s="267"/>
      <c r="H27" s="258"/>
      <c r="I27" s="311"/>
      <c r="J27" s="283"/>
    </row>
    <row r="28" spans="1:13" ht="16" customHeight="1" thickBot="1" x14ac:dyDescent="0.3">
      <c r="B28" s="298"/>
      <c r="C28" s="267"/>
      <c r="D28" s="267"/>
      <c r="E28" s="267"/>
      <c r="F28" s="267"/>
      <c r="G28" s="267"/>
      <c r="H28" s="258"/>
      <c r="I28" s="312"/>
      <c r="J28" s="284"/>
    </row>
    <row r="29" spans="1:13" ht="14" x14ac:dyDescent="0.25">
      <c r="A29" s="39">
        <v>1</v>
      </c>
      <c r="B29" s="52"/>
      <c r="C29" s="108"/>
      <c r="D29" s="190"/>
      <c r="E29" s="190"/>
      <c r="F29" s="190"/>
      <c r="G29" s="191"/>
      <c r="H29" s="71"/>
      <c r="I29" s="189"/>
      <c r="J29" s="196"/>
    </row>
    <row r="30" spans="1:13" ht="14" x14ac:dyDescent="0.25">
      <c r="A30" s="39">
        <v>2</v>
      </c>
      <c r="B30" s="53"/>
      <c r="C30" s="109"/>
      <c r="D30" s="192"/>
      <c r="E30" s="192"/>
      <c r="F30" s="192"/>
      <c r="G30" s="193"/>
      <c r="H30" s="72"/>
      <c r="I30" s="187"/>
      <c r="J30" s="197"/>
    </row>
    <row r="31" spans="1:13" ht="14" x14ac:dyDescent="0.25">
      <c r="A31" s="39">
        <v>3</v>
      </c>
      <c r="B31" s="53"/>
      <c r="C31" s="109"/>
      <c r="D31" s="192"/>
      <c r="E31" s="192"/>
      <c r="F31" s="192"/>
      <c r="G31" s="193"/>
      <c r="H31" s="72"/>
      <c r="I31" s="187"/>
      <c r="J31" s="197"/>
    </row>
    <row r="32" spans="1:13" ht="14" x14ac:dyDescent="0.25">
      <c r="A32" s="39">
        <v>4</v>
      </c>
      <c r="B32" s="53"/>
      <c r="C32" s="109"/>
      <c r="D32" s="192"/>
      <c r="E32" s="192"/>
      <c r="F32" s="192"/>
      <c r="G32" s="193"/>
      <c r="H32" s="72"/>
      <c r="I32" s="187"/>
      <c r="J32" s="197"/>
    </row>
    <row r="33" spans="1:10" ht="14" x14ac:dyDescent="0.25">
      <c r="A33" s="39">
        <v>5</v>
      </c>
      <c r="B33" s="53"/>
      <c r="C33" s="109"/>
      <c r="D33" s="192"/>
      <c r="E33" s="192"/>
      <c r="F33" s="192"/>
      <c r="G33" s="193"/>
      <c r="H33" s="72"/>
      <c r="I33" s="187"/>
      <c r="J33" s="197"/>
    </row>
    <row r="34" spans="1:10" ht="14" x14ac:dyDescent="0.25">
      <c r="A34" s="39">
        <v>6</v>
      </c>
      <c r="B34" s="53"/>
      <c r="C34" s="109"/>
      <c r="D34" s="192"/>
      <c r="E34" s="192"/>
      <c r="F34" s="192"/>
      <c r="G34" s="193"/>
      <c r="H34" s="72"/>
      <c r="I34" s="187"/>
      <c r="J34" s="197"/>
    </row>
    <row r="35" spans="1:10" ht="14" x14ac:dyDescent="0.25">
      <c r="A35" s="39">
        <v>7</v>
      </c>
      <c r="B35" s="53"/>
      <c r="C35" s="109"/>
      <c r="D35" s="192"/>
      <c r="E35" s="192"/>
      <c r="F35" s="192"/>
      <c r="G35" s="193"/>
      <c r="H35" s="72"/>
      <c r="I35" s="187"/>
      <c r="J35" s="197"/>
    </row>
    <row r="36" spans="1:10" ht="14" x14ac:dyDescent="0.25">
      <c r="A36" s="39">
        <v>8</v>
      </c>
      <c r="B36" s="53"/>
      <c r="C36" s="109"/>
      <c r="D36" s="192"/>
      <c r="E36" s="192"/>
      <c r="F36" s="192"/>
      <c r="G36" s="193"/>
      <c r="H36" s="72"/>
      <c r="I36" s="187"/>
      <c r="J36" s="197"/>
    </row>
    <row r="37" spans="1:10" ht="14" x14ac:dyDescent="0.25">
      <c r="A37" s="39">
        <v>9</v>
      </c>
      <c r="B37" s="53"/>
      <c r="C37" s="109"/>
      <c r="D37" s="192"/>
      <c r="E37" s="192"/>
      <c r="F37" s="192"/>
      <c r="G37" s="193"/>
      <c r="H37" s="72"/>
      <c r="I37" s="187"/>
      <c r="J37" s="197"/>
    </row>
    <row r="38" spans="1:10" ht="14" x14ac:dyDescent="0.25">
      <c r="A38" s="39">
        <v>10</v>
      </c>
      <c r="B38" s="53"/>
      <c r="C38" s="109"/>
      <c r="D38" s="192"/>
      <c r="E38" s="192"/>
      <c r="F38" s="192"/>
      <c r="G38" s="193"/>
      <c r="H38" s="72"/>
      <c r="I38" s="187"/>
      <c r="J38" s="197"/>
    </row>
    <row r="39" spans="1:10" ht="14" x14ac:dyDescent="0.25">
      <c r="A39" s="39">
        <v>11</v>
      </c>
      <c r="B39" s="53"/>
      <c r="C39" s="109"/>
      <c r="D39" s="192"/>
      <c r="E39" s="192"/>
      <c r="F39" s="192"/>
      <c r="G39" s="193"/>
      <c r="H39" s="72"/>
      <c r="I39" s="187"/>
      <c r="J39" s="197"/>
    </row>
    <row r="40" spans="1:10" ht="14" x14ac:dyDescent="0.25">
      <c r="A40" s="39">
        <v>12</v>
      </c>
      <c r="B40" s="53"/>
      <c r="C40" s="109"/>
      <c r="D40" s="192"/>
      <c r="E40" s="192"/>
      <c r="F40" s="192"/>
      <c r="G40" s="193"/>
      <c r="H40" s="72"/>
      <c r="I40" s="187"/>
      <c r="J40" s="197"/>
    </row>
    <row r="41" spans="1:10" ht="14" x14ac:dyDescent="0.25">
      <c r="A41" s="39">
        <v>13</v>
      </c>
      <c r="B41" s="53"/>
      <c r="C41" s="109"/>
      <c r="D41" s="192"/>
      <c r="E41" s="192"/>
      <c r="F41" s="192"/>
      <c r="G41" s="193"/>
      <c r="H41" s="72"/>
      <c r="I41" s="187"/>
      <c r="J41" s="197"/>
    </row>
    <row r="42" spans="1:10" ht="14" x14ac:dyDescent="0.25">
      <c r="A42" s="39">
        <v>14</v>
      </c>
      <c r="B42" s="53"/>
      <c r="C42" s="109"/>
      <c r="D42" s="192"/>
      <c r="E42" s="192"/>
      <c r="F42" s="192"/>
      <c r="G42" s="193"/>
      <c r="H42" s="72"/>
      <c r="I42" s="187"/>
      <c r="J42" s="197"/>
    </row>
    <row r="43" spans="1:10" ht="14" x14ac:dyDescent="0.25">
      <c r="A43" s="39">
        <v>15</v>
      </c>
      <c r="B43" s="53"/>
      <c r="C43" s="109"/>
      <c r="D43" s="192"/>
      <c r="E43" s="192"/>
      <c r="F43" s="192"/>
      <c r="G43" s="193"/>
      <c r="H43" s="72"/>
      <c r="I43" s="187"/>
      <c r="J43" s="197"/>
    </row>
    <row r="44" spans="1:10" ht="14" x14ac:dyDescent="0.25">
      <c r="A44" s="39">
        <v>16</v>
      </c>
      <c r="B44" s="53"/>
      <c r="C44" s="109"/>
      <c r="D44" s="192"/>
      <c r="E44" s="192"/>
      <c r="F44" s="192"/>
      <c r="G44" s="193"/>
      <c r="H44" s="72"/>
      <c r="I44" s="187"/>
      <c r="J44" s="197"/>
    </row>
    <row r="45" spans="1:10" ht="14" x14ac:dyDescent="0.25">
      <c r="A45" s="39">
        <v>17</v>
      </c>
      <c r="B45" s="53"/>
      <c r="C45" s="109"/>
      <c r="D45" s="192"/>
      <c r="E45" s="192"/>
      <c r="F45" s="192"/>
      <c r="G45" s="193"/>
      <c r="H45" s="72"/>
      <c r="I45" s="187"/>
      <c r="J45" s="197"/>
    </row>
    <row r="46" spans="1:10" ht="14" x14ac:dyDescent="0.25">
      <c r="A46" s="39">
        <v>18</v>
      </c>
      <c r="B46" s="53"/>
      <c r="C46" s="109"/>
      <c r="D46" s="192"/>
      <c r="E46" s="192"/>
      <c r="F46" s="192"/>
      <c r="G46" s="193"/>
      <c r="H46" s="72"/>
      <c r="I46" s="187"/>
      <c r="J46" s="197"/>
    </row>
    <row r="47" spans="1:10" ht="14" x14ac:dyDescent="0.25">
      <c r="A47" s="39">
        <v>19</v>
      </c>
      <c r="B47" s="53"/>
      <c r="C47" s="109"/>
      <c r="D47" s="192"/>
      <c r="E47" s="192"/>
      <c r="F47" s="192"/>
      <c r="G47" s="193"/>
      <c r="H47" s="72"/>
      <c r="I47" s="187"/>
      <c r="J47" s="197"/>
    </row>
    <row r="48" spans="1:10" ht="14.5" thickBot="1" x14ac:dyDescent="0.3">
      <c r="A48" s="39">
        <v>20</v>
      </c>
      <c r="B48" s="54"/>
      <c r="C48" s="110"/>
      <c r="D48" s="194"/>
      <c r="E48" s="194"/>
      <c r="F48" s="194"/>
      <c r="G48" s="195"/>
      <c r="H48" s="73"/>
      <c r="I48" s="188"/>
      <c r="J48" s="198"/>
    </row>
    <row r="50" spans="1:12" s="30" customFormat="1" ht="16" customHeight="1" x14ac:dyDescent="0.25">
      <c r="B50" s="37" t="s">
        <v>649</v>
      </c>
      <c r="C50" s="38"/>
      <c r="D50" s="38"/>
      <c r="E50" s="34"/>
    </row>
    <row r="51" spans="1:12" s="30" customFormat="1" ht="16" customHeight="1" x14ac:dyDescent="0.25">
      <c r="B51" s="300" t="s">
        <v>781</v>
      </c>
      <c r="C51" s="300"/>
      <c r="D51" s="300"/>
      <c r="E51" s="300"/>
      <c r="F51" s="300"/>
      <c r="G51" s="300"/>
      <c r="H51" s="300"/>
      <c r="I51" s="300"/>
      <c r="J51" s="300"/>
      <c r="K51" s="300"/>
      <c r="L51" s="300"/>
    </row>
    <row r="52" spans="1:12" s="30" customFormat="1" ht="16" customHeight="1" thickBot="1" x14ac:dyDescent="0.3">
      <c r="B52" s="318"/>
      <c r="C52" s="318"/>
      <c r="D52" s="318"/>
      <c r="E52" s="318"/>
      <c r="F52" s="318"/>
      <c r="G52" s="318"/>
      <c r="H52" s="318"/>
      <c r="I52" s="318"/>
      <c r="J52" s="318"/>
      <c r="K52" s="318"/>
      <c r="L52" s="318"/>
    </row>
    <row r="53" spans="1:12" ht="16" customHeight="1" thickBot="1" x14ac:dyDescent="0.3">
      <c r="B53" s="315" t="s">
        <v>650</v>
      </c>
      <c r="C53" s="316"/>
      <c r="D53" s="316"/>
      <c r="E53" s="316"/>
      <c r="F53" s="316"/>
      <c r="G53" s="316"/>
      <c r="H53" s="316"/>
      <c r="I53" s="316"/>
      <c r="J53" s="316"/>
      <c r="K53" s="316"/>
      <c r="L53" s="317"/>
    </row>
    <row r="54" spans="1:12" ht="16" customHeight="1" x14ac:dyDescent="0.25">
      <c r="B54" s="141">
        <v>1</v>
      </c>
      <c r="C54" s="147">
        <v>2</v>
      </c>
      <c r="D54" s="134" t="s">
        <v>768</v>
      </c>
      <c r="E54" s="135" t="s">
        <v>767</v>
      </c>
      <c r="F54" s="135" t="s">
        <v>775</v>
      </c>
      <c r="G54" s="135" t="s">
        <v>776</v>
      </c>
      <c r="H54" s="135" t="s">
        <v>777</v>
      </c>
      <c r="I54" s="135" t="s">
        <v>778</v>
      </c>
      <c r="J54" s="135" t="s">
        <v>779</v>
      </c>
      <c r="K54" s="130" t="s">
        <v>780</v>
      </c>
      <c r="L54" s="151">
        <v>4</v>
      </c>
    </row>
    <row r="55" spans="1:12" ht="16" customHeight="1" x14ac:dyDescent="0.25">
      <c r="B55" s="329" t="s">
        <v>667</v>
      </c>
      <c r="C55" s="313" t="s">
        <v>764</v>
      </c>
      <c r="D55" s="327" t="s">
        <v>765</v>
      </c>
      <c r="E55" s="323" t="s">
        <v>766</v>
      </c>
      <c r="F55" s="319" t="s">
        <v>769</v>
      </c>
      <c r="G55" s="323" t="s">
        <v>770</v>
      </c>
      <c r="H55" s="319" t="s">
        <v>771</v>
      </c>
      <c r="I55" s="323" t="s">
        <v>772</v>
      </c>
      <c r="J55" s="319" t="s">
        <v>773</v>
      </c>
      <c r="K55" s="321" t="s">
        <v>774</v>
      </c>
      <c r="L55" s="309" t="s">
        <v>725</v>
      </c>
    </row>
    <row r="56" spans="1:12" ht="16" customHeight="1" x14ac:dyDescent="0.25">
      <c r="B56" s="329"/>
      <c r="C56" s="313"/>
      <c r="D56" s="327"/>
      <c r="E56" s="323"/>
      <c r="F56" s="319"/>
      <c r="G56" s="323"/>
      <c r="H56" s="319"/>
      <c r="I56" s="323"/>
      <c r="J56" s="319"/>
      <c r="K56" s="321"/>
      <c r="L56" s="309"/>
    </row>
    <row r="57" spans="1:12" ht="16" customHeight="1" x14ac:dyDescent="0.25">
      <c r="B57" s="329"/>
      <c r="C57" s="313"/>
      <c r="D57" s="327"/>
      <c r="E57" s="323"/>
      <c r="F57" s="319"/>
      <c r="G57" s="323"/>
      <c r="H57" s="319"/>
      <c r="I57" s="323"/>
      <c r="J57" s="319"/>
      <c r="K57" s="321"/>
      <c r="L57" s="309"/>
    </row>
    <row r="58" spans="1:12" ht="16" customHeight="1" thickBot="1" x14ac:dyDescent="0.3">
      <c r="B58" s="330"/>
      <c r="C58" s="314"/>
      <c r="D58" s="328"/>
      <c r="E58" s="324"/>
      <c r="F58" s="320"/>
      <c r="G58" s="324"/>
      <c r="H58" s="320"/>
      <c r="I58" s="324"/>
      <c r="J58" s="320"/>
      <c r="K58" s="322"/>
      <c r="L58" s="310"/>
    </row>
    <row r="59" spans="1:12" ht="14" x14ac:dyDescent="0.25">
      <c r="A59" s="39">
        <v>1</v>
      </c>
      <c r="B59" s="142"/>
      <c r="C59" s="148"/>
      <c r="D59" s="155"/>
      <c r="E59" s="140"/>
      <c r="F59" s="139"/>
      <c r="G59" s="140"/>
      <c r="H59" s="139"/>
      <c r="I59" s="140"/>
      <c r="J59" s="139"/>
      <c r="K59" s="156"/>
      <c r="L59" s="152"/>
    </row>
    <row r="60" spans="1:12" ht="14" x14ac:dyDescent="0.25">
      <c r="A60" s="39">
        <v>2</v>
      </c>
      <c r="B60" s="143"/>
      <c r="C60" s="149"/>
      <c r="D60" s="53"/>
      <c r="E60" s="138"/>
      <c r="F60" s="137"/>
      <c r="G60" s="138"/>
      <c r="H60" s="137"/>
      <c r="I60" s="138"/>
      <c r="J60" s="137"/>
      <c r="K60" s="55"/>
      <c r="L60" s="153"/>
    </row>
    <row r="61" spans="1:12" ht="14" x14ac:dyDescent="0.25">
      <c r="A61" s="39">
        <v>3</v>
      </c>
      <c r="B61" s="143"/>
      <c r="C61" s="149"/>
      <c r="D61" s="53"/>
      <c r="E61" s="138"/>
      <c r="F61" s="137"/>
      <c r="G61" s="138"/>
      <c r="H61" s="137"/>
      <c r="I61" s="138"/>
      <c r="J61" s="137"/>
      <c r="K61" s="55"/>
      <c r="L61" s="153"/>
    </row>
    <row r="62" spans="1:12" ht="14" x14ac:dyDescent="0.25">
      <c r="A62" s="39">
        <v>4</v>
      </c>
      <c r="B62" s="143"/>
      <c r="C62" s="149"/>
      <c r="D62" s="53"/>
      <c r="E62" s="138"/>
      <c r="F62" s="137"/>
      <c r="G62" s="138"/>
      <c r="H62" s="137"/>
      <c r="I62" s="138"/>
      <c r="J62" s="137"/>
      <c r="K62" s="55"/>
      <c r="L62" s="153"/>
    </row>
    <row r="63" spans="1:12" ht="14" x14ac:dyDescent="0.25">
      <c r="A63" s="39">
        <v>5</v>
      </c>
      <c r="B63" s="143"/>
      <c r="C63" s="149"/>
      <c r="D63" s="53"/>
      <c r="E63" s="138"/>
      <c r="F63" s="137"/>
      <c r="G63" s="138"/>
      <c r="H63" s="137"/>
      <c r="I63" s="138"/>
      <c r="J63" s="137"/>
      <c r="K63" s="55"/>
      <c r="L63" s="153"/>
    </row>
    <row r="64" spans="1:12" ht="14" x14ac:dyDescent="0.25">
      <c r="A64" s="39">
        <v>6</v>
      </c>
      <c r="B64" s="143"/>
      <c r="C64" s="149"/>
      <c r="D64" s="53"/>
      <c r="E64" s="138"/>
      <c r="F64" s="137"/>
      <c r="G64" s="138"/>
      <c r="H64" s="137"/>
      <c r="I64" s="138"/>
      <c r="J64" s="137"/>
      <c r="K64" s="55"/>
      <c r="L64" s="153"/>
    </row>
    <row r="65" spans="1:12" ht="14" x14ac:dyDescent="0.25">
      <c r="A65" s="39">
        <v>7</v>
      </c>
      <c r="B65" s="143"/>
      <c r="C65" s="149"/>
      <c r="D65" s="53"/>
      <c r="E65" s="138"/>
      <c r="F65" s="137"/>
      <c r="G65" s="138"/>
      <c r="H65" s="137"/>
      <c r="I65" s="138"/>
      <c r="J65" s="137"/>
      <c r="K65" s="55"/>
      <c r="L65" s="153"/>
    </row>
    <row r="66" spans="1:12" ht="14" x14ac:dyDescent="0.25">
      <c r="A66" s="39">
        <v>8</v>
      </c>
      <c r="B66" s="143"/>
      <c r="C66" s="149"/>
      <c r="D66" s="53"/>
      <c r="E66" s="138"/>
      <c r="F66" s="137"/>
      <c r="G66" s="138"/>
      <c r="H66" s="137"/>
      <c r="I66" s="138"/>
      <c r="J66" s="137"/>
      <c r="K66" s="55"/>
      <c r="L66" s="153"/>
    </row>
    <row r="67" spans="1:12" ht="14" x14ac:dyDescent="0.25">
      <c r="A67" s="39">
        <v>9</v>
      </c>
      <c r="B67" s="143"/>
      <c r="C67" s="149"/>
      <c r="D67" s="53"/>
      <c r="E67" s="138"/>
      <c r="F67" s="137"/>
      <c r="G67" s="138"/>
      <c r="H67" s="137"/>
      <c r="I67" s="138"/>
      <c r="J67" s="137"/>
      <c r="K67" s="55"/>
      <c r="L67" s="153"/>
    </row>
    <row r="68" spans="1:12" ht="14" x14ac:dyDescent="0.25">
      <c r="A68" s="39">
        <v>10</v>
      </c>
      <c r="B68" s="143"/>
      <c r="C68" s="149"/>
      <c r="D68" s="53"/>
      <c r="E68" s="138"/>
      <c r="F68" s="137"/>
      <c r="G68" s="138"/>
      <c r="H68" s="137"/>
      <c r="I68" s="138"/>
      <c r="J68" s="137"/>
      <c r="K68" s="55"/>
      <c r="L68" s="153"/>
    </row>
    <row r="69" spans="1:12" ht="14" x14ac:dyDescent="0.25">
      <c r="A69" s="39">
        <v>11</v>
      </c>
      <c r="B69" s="143"/>
      <c r="C69" s="149"/>
      <c r="D69" s="53"/>
      <c r="E69" s="138"/>
      <c r="F69" s="137"/>
      <c r="G69" s="138"/>
      <c r="H69" s="137"/>
      <c r="I69" s="138"/>
      <c r="J69" s="137"/>
      <c r="K69" s="55"/>
      <c r="L69" s="153"/>
    </row>
    <row r="70" spans="1:12" ht="14" x14ac:dyDescent="0.25">
      <c r="A70" s="39">
        <v>12</v>
      </c>
      <c r="B70" s="143"/>
      <c r="C70" s="149"/>
      <c r="D70" s="53"/>
      <c r="E70" s="138"/>
      <c r="F70" s="137"/>
      <c r="G70" s="138"/>
      <c r="H70" s="137"/>
      <c r="I70" s="138"/>
      <c r="J70" s="137"/>
      <c r="K70" s="55"/>
      <c r="L70" s="153"/>
    </row>
    <row r="71" spans="1:12" ht="14" x14ac:dyDescent="0.25">
      <c r="A71" s="39">
        <v>13</v>
      </c>
      <c r="B71" s="143"/>
      <c r="C71" s="149"/>
      <c r="D71" s="53"/>
      <c r="E71" s="138"/>
      <c r="F71" s="137"/>
      <c r="G71" s="138"/>
      <c r="H71" s="137"/>
      <c r="I71" s="138"/>
      <c r="J71" s="137"/>
      <c r="K71" s="55"/>
      <c r="L71" s="153"/>
    </row>
    <row r="72" spans="1:12" ht="14" x14ac:dyDescent="0.25">
      <c r="A72" s="39">
        <v>14</v>
      </c>
      <c r="B72" s="143"/>
      <c r="C72" s="149"/>
      <c r="D72" s="53"/>
      <c r="E72" s="138"/>
      <c r="F72" s="137"/>
      <c r="G72" s="138"/>
      <c r="H72" s="137"/>
      <c r="I72" s="138"/>
      <c r="J72" s="137"/>
      <c r="K72" s="55"/>
      <c r="L72" s="153"/>
    </row>
    <row r="73" spans="1:12" ht="14" x14ac:dyDescent="0.25">
      <c r="A73" s="39">
        <v>15</v>
      </c>
      <c r="B73" s="143"/>
      <c r="C73" s="149"/>
      <c r="D73" s="53"/>
      <c r="E73" s="138"/>
      <c r="F73" s="137"/>
      <c r="G73" s="138"/>
      <c r="H73" s="137"/>
      <c r="I73" s="138"/>
      <c r="J73" s="137"/>
      <c r="K73" s="55"/>
      <c r="L73" s="153"/>
    </row>
    <row r="74" spans="1:12" ht="14" x14ac:dyDescent="0.25">
      <c r="A74" s="39">
        <v>16</v>
      </c>
      <c r="B74" s="143"/>
      <c r="C74" s="149"/>
      <c r="D74" s="53"/>
      <c r="E74" s="138"/>
      <c r="F74" s="137"/>
      <c r="G74" s="138"/>
      <c r="H74" s="137"/>
      <c r="I74" s="138"/>
      <c r="J74" s="137"/>
      <c r="K74" s="55"/>
      <c r="L74" s="153"/>
    </row>
    <row r="75" spans="1:12" ht="14" x14ac:dyDescent="0.25">
      <c r="A75" s="39">
        <v>17</v>
      </c>
      <c r="B75" s="143"/>
      <c r="C75" s="149"/>
      <c r="D75" s="53"/>
      <c r="E75" s="138"/>
      <c r="F75" s="137"/>
      <c r="G75" s="138"/>
      <c r="H75" s="137"/>
      <c r="I75" s="138"/>
      <c r="J75" s="137"/>
      <c r="K75" s="55"/>
      <c r="L75" s="153"/>
    </row>
    <row r="76" spans="1:12" ht="14" x14ac:dyDescent="0.25">
      <c r="A76" s="39">
        <v>18</v>
      </c>
      <c r="B76" s="143"/>
      <c r="C76" s="149"/>
      <c r="D76" s="53"/>
      <c r="E76" s="138"/>
      <c r="F76" s="137"/>
      <c r="G76" s="138"/>
      <c r="H76" s="137"/>
      <c r="I76" s="138"/>
      <c r="J76" s="137"/>
      <c r="K76" s="55"/>
      <c r="L76" s="153"/>
    </row>
    <row r="77" spans="1:12" ht="14" x14ac:dyDescent="0.25">
      <c r="A77" s="39">
        <v>19</v>
      </c>
      <c r="B77" s="143"/>
      <c r="C77" s="149"/>
      <c r="D77" s="53"/>
      <c r="E77" s="138"/>
      <c r="F77" s="137"/>
      <c r="G77" s="138"/>
      <c r="H77" s="137"/>
      <c r="I77" s="138"/>
      <c r="J77" s="137"/>
      <c r="K77" s="55"/>
      <c r="L77" s="153"/>
    </row>
    <row r="78" spans="1:12" ht="14.5" thickBot="1" x14ac:dyDescent="0.3">
      <c r="A78" s="39">
        <v>20</v>
      </c>
      <c r="B78" s="144"/>
      <c r="C78" s="150"/>
      <c r="D78" s="54"/>
      <c r="E78" s="146"/>
      <c r="F78" s="145"/>
      <c r="G78" s="146"/>
      <c r="H78" s="145"/>
      <c r="I78" s="146"/>
      <c r="J78" s="145"/>
      <c r="K78" s="56"/>
      <c r="L78" s="154"/>
    </row>
  </sheetData>
  <sheetProtection algorithmName="SHA-512" hashValue="shzk0+tfJnLJ59sPzpsFgTk4DZlSsms5gdPQBPbrcwAw48hgH5ZJq3ykpbyXTBC0+2ZZCW+uhCiU/Y3towJWmA==" saltValue="gz2m2kkgq5QIw5KUOa55lg==" spinCount="100000" sheet="1" objects="1" scenarios="1"/>
  <mergeCells count="32">
    <mergeCell ref="D26:D28"/>
    <mergeCell ref="B14:E14"/>
    <mergeCell ref="B4:E5"/>
    <mergeCell ref="D55:D58"/>
    <mergeCell ref="B55:B58"/>
    <mergeCell ref="B6:E6"/>
    <mergeCell ref="B8:E8"/>
    <mergeCell ref="B10:E10"/>
    <mergeCell ref="B12:E12"/>
    <mergeCell ref="B7:E7"/>
    <mergeCell ref="E55:E58"/>
    <mergeCell ref="B24:J24"/>
    <mergeCell ref="B20:J23"/>
    <mergeCell ref="G26:G28"/>
    <mergeCell ref="F26:F28"/>
    <mergeCell ref="E26:E28"/>
    <mergeCell ref="C15:E15"/>
    <mergeCell ref="L55:L58"/>
    <mergeCell ref="C26:C28"/>
    <mergeCell ref="B26:B28"/>
    <mergeCell ref="H26:H28"/>
    <mergeCell ref="I26:I28"/>
    <mergeCell ref="C55:C58"/>
    <mergeCell ref="B53:L53"/>
    <mergeCell ref="B51:L52"/>
    <mergeCell ref="J55:J58"/>
    <mergeCell ref="K55:K58"/>
    <mergeCell ref="H55:H58"/>
    <mergeCell ref="I55:I58"/>
    <mergeCell ref="F55:F58"/>
    <mergeCell ref="G55:G58"/>
    <mergeCell ref="J26:J28"/>
  </mergeCells>
  <dataValidations xWindow="198" yWindow="591" count="11">
    <dataValidation type="list" allowBlank="1" showInputMessage="1" showErrorMessage="1" sqref="I29:I48" xr:uid="{00000000-0002-0000-0100-000000000000}">
      <formula1>Purpose</formula1>
    </dataValidation>
    <dataValidation type="decimal" operator="greaterThan" allowBlank="1" showInputMessage="1" showErrorMessage="1" error="Quantity must be greater than 0." sqref="H29:H48" xr:uid="{00000000-0002-0000-0100-000001000000}">
      <formula1>0</formula1>
    </dataValidation>
    <dataValidation type="list" allowBlank="1" showInputMessage="1" showErrorMessage="1" sqref="B29:B48" xr:uid="{00000000-0002-0000-0100-000002000000}">
      <formula1>Common_Name_2</formula1>
    </dataValidation>
    <dataValidation type="decimal" operator="greaterThanOrEqual" allowBlank="1" showInputMessage="1" showErrorMessage="1" error="Quantity Conferred must be greater than or equal to 0." prompt="The quantity (MTEVe) of allowances conferred to your company by the application-specific allowance holder (customer) during the reporting quarter and prior quarters during the reporting year, if applicable." sqref="L59:L78" xr:uid="{00000000-0002-0000-0100-000003000000}">
      <formula1>0</formula1>
    </dataValidation>
    <dataValidation type="decimal" operator="greaterThanOrEqual" allowBlank="1" showInputMessage="1" showErrorMessage="1" error="Quantity Imported must be greater than or equal to 0." prompt="The quantity (kg) of the selected HFC your company imported using application-specific allowances for the specified application-specific allowance holder (customer) during the reporting quarter." sqref="E59:E78 K59:K78 I59:I78 G59:G78" xr:uid="{00000000-0002-0000-0100-000004000000}">
      <formula1>0</formula1>
    </dataValidation>
    <dataValidation type="list" allowBlank="1" showInputMessage="1" showErrorMessage="1" sqref="F29:F48" xr:uid="{5644D12F-4385-4A60-B634-7321F089FC6B}">
      <formula1>State</formula1>
    </dataValidation>
    <dataValidation type="custom" allowBlank="1" showInputMessage="1" showErrorMessage="1" error="The Recipient Facility Zip must be 5 digits in length, contain no special characters, and in the form of XXXXX." prompt="Recipient Facility Zip must be 5 digits in length, contain no special characters, and in the form of XXXXX." sqref="G29:G48" xr:uid="{7B4749C1-1224-4D9C-8297-CF37A936B6D6}">
      <formula1>AND(ISNUMBER(G29*1), LEN(G29)=5)</formula1>
    </dataValidation>
    <dataValidation type="list" allowBlank="1" showInputMessage="1" showErrorMessage="1" sqref="J29:J48" xr:uid="{40BE66F8-23D9-4A6B-8FB3-D3EC3DA15E94}">
      <formula1>"Yes, No"</formula1>
    </dataValidation>
    <dataValidation allowBlank="1" showInputMessage="1" showErrorMessage="1" prompt="Enter the name of the application-specific allowance holder (customer) from whom allowances were conferred and for whom material was imported using your company’s application-specific allowances during the reporting quarter." sqref="B59:B78" xr:uid="{DD3ED2EB-7B4F-469B-8CAA-C1FEA29C6D0D}"/>
    <dataValidation allowBlank="1" showInputMessage="1" showErrorMessage="1" prompt="Enter the Company ID (i.e., AIMXXX) assigned to the application-specific allowance holder (customer). Your contact at the company can find this ID next to their company name at the top of the HFC Reports tab in HAWK." sqref="C59:C78" xr:uid="{064B9389-DF47-47EC-B3EB-04665E4B8132}"/>
    <dataValidation type="list" allowBlank="1" showInputMessage="1" showErrorMessage="1" prompt="Select the HFC purchased by the application-specific allowance holder (customer)." sqref="D59:D78 F59:F78 H59:H78 J59:J78" xr:uid="{9FB4D69D-3DCE-4E32-B560-0BF934E1B9DC}">
      <formula1>Common_Name_2</formula1>
    </dataValidation>
  </dataValidations>
  <hyperlinks>
    <hyperlink ref="B13" r:id="rId1" display="https://www.epa.gov/climate-hfcs-reduction/forms/hfc-allocation-rule-reporting-helpdesk" xr:uid="{00000000-0004-0000-0100-000000000000}"/>
    <hyperlink ref="C13" r:id="rId2" display="https://www.epa.gov/climate-hfcs-reduction/american-innovation-and-manufacturing-aim-act-paperwork-reduction-act-burden" xr:uid="{00000000-0004-0000-0100-000001000000}"/>
    <hyperlink ref="B15" location="'Quarterly Information'!C24" display="Section 1 - Company Identification" xr:uid="{00000000-0004-0000-0100-000002000000}"/>
    <hyperlink ref="B17" location="'Shipments and Sales'!B29" display="Section 3 - Recipient Facility Information" xr:uid="{00000000-0004-0000-0100-000003000000}"/>
    <hyperlink ref="C15" location="'Shipments and Sales'!B58" display="Section 4 - Application-Specific Allowance Holder Information" xr:uid="{00000000-0004-0000-0100-000004000000}"/>
    <hyperlink ref="C17" location="'End-of-Year Inventory'!B27" display="Section 5 - End-of-Year Inventory" xr:uid="{00000000-0004-0000-0100-000005000000}"/>
    <hyperlink ref="B16" location="'Quarterly Information'!C43" display="Section 2 - Import Information" xr:uid="{00000000-0004-0000-0100-000006000000}"/>
    <hyperlink ref="C16" location="'Import Summary'!B26" display="Section 5 - Quarterly Import Summary" xr:uid="{00000000-0004-0000-0100-000007000000}"/>
    <hyperlink ref="C15:E15" location="'Shipments and Sales'!B59" display="Section 4 - Application-Specific Allowance Holder Information" xr:uid="{B50DF9A4-6BFE-4880-B5BF-874E76860006}"/>
  </hyperlinks>
  <pageMargins left="0.7" right="0.7" top="0.75" bottom="0.75" header="0.3" footer="0.3"/>
  <pageSetup orientation="portrait" horizontalDpi="300" r:id="rId3"/>
  <extLst>
    <ext xmlns:x14="http://schemas.microsoft.com/office/spreadsheetml/2009/9/main" uri="{78C0D931-6437-407d-A8EE-F0AAD7539E65}">
      <x14:conditionalFormattings>
        <x14:conditionalFormatting xmlns:xm="http://schemas.microsoft.com/office/excel/2006/main">
          <x14:cfRule type="expression" priority="19" id="{BBCAA754-B56B-46F1-B9C2-EE6F78D57C4C}">
            <xm:f>'Quarterly Information'!$D$30="No"</xm:f>
            <x14:dxf>
              <font>
                <color rgb="FFFF0000"/>
              </font>
              <fill>
                <patternFill>
                  <bgColor theme="1"/>
                </patternFill>
              </fill>
            </x14:dxf>
          </x14:cfRule>
          <xm:sqref>B29:G48 H29:J48</xm:sqref>
        </x14:conditionalFormatting>
        <x14:conditionalFormatting xmlns:xm="http://schemas.microsoft.com/office/excel/2006/main">
          <x14:cfRule type="expression" priority="4" id="{1D12E683-4801-4161-92AF-AAB006286B51}">
            <xm:f>'Quarterly Information'!$D$31="No"</xm:f>
            <x14:dxf>
              <font>
                <color rgb="FFFF0000"/>
              </font>
              <fill>
                <patternFill>
                  <bgColor theme="1"/>
                </patternFill>
              </fill>
            </x14:dxf>
          </x14:cfRule>
          <xm:sqref>L59:L78 B59:E78</xm:sqref>
        </x14:conditionalFormatting>
        <x14:conditionalFormatting xmlns:xm="http://schemas.microsoft.com/office/excel/2006/main">
          <x14:cfRule type="expression" priority="3" id="{A4CC1E85-2F98-4149-9426-C7F47B05CE8B}">
            <xm:f>'Quarterly Information'!$D$31="No"</xm:f>
            <x14:dxf>
              <font>
                <color rgb="FFFF0000"/>
              </font>
              <fill>
                <patternFill>
                  <bgColor theme="1"/>
                </patternFill>
              </fill>
            </x14:dxf>
          </x14:cfRule>
          <xm:sqref>J59:K78</xm:sqref>
        </x14:conditionalFormatting>
        <x14:conditionalFormatting xmlns:xm="http://schemas.microsoft.com/office/excel/2006/main">
          <x14:cfRule type="expression" priority="2" id="{0CAFC1AB-140F-479B-90ED-8A5B70C193C5}">
            <xm:f>'Quarterly Information'!$D$31="No"</xm:f>
            <x14:dxf>
              <font>
                <color rgb="FFFF0000"/>
              </font>
              <fill>
                <patternFill>
                  <bgColor theme="1"/>
                </patternFill>
              </fill>
            </x14:dxf>
          </x14:cfRule>
          <xm:sqref>H59:I78</xm:sqref>
        </x14:conditionalFormatting>
        <x14:conditionalFormatting xmlns:xm="http://schemas.microsoft.com/office/excel/2006/main">
          <x14:cfRule type="expression" priority="1" id="{2C972EFC-D25A-4772-8014-FB187CB4CE3F}">
            <xm:f>'Quarterly Information'!$D$31="No"</xm:f>
            <x14:dxf>
              <font>
                <color rgb="FFFF0000"/>
              </font>
              <fill>
                <patternFill>
                  <bgColor theme="1"/>
                </patternFill>
              </fill>
            </x14:dxf>
          </x14:cfRule>
          <xm:sqref>F59:G78</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S224"/>
  <sheetViews>
    <sheetView showGridLines="0" showZeros="0" zoomScale="85" zoomScaleNormal="85" workbookViewId="0"/>
  </sheetViews>
  <sheetFormatPr defaultColWidth="8.81640625" defaultRowHeight="16" customHeight="1" x14ac:dyDescent="0.25"/>
  <cols>
    <col min="1" max="1" width="5.54296875" style="25" customWidth="1"/>
    <col min="2" max="2" width="39.54296875" style="25" customWidth="1"/>
    <col min="3" max="3" width="23.7265625" style="25" customWidth="1"/>
    <col min="4" max="4" width="23.1796875" style="25" customWidth="1"/>
    <col min="5" max="5" width="18.6328125" style="25" customWidth="1"/>
    <col min="6" max="7" width="18.6328125" style="27" customWidth="1"/>
    <col min="8" max="8" width="21.453125" style="27" customWidth="1"/>
    <col min="9" max="9" width="22.453125" style="27" customWidth="1"/>
    <col min="10" max="10" width="21.36328125" style="27" customWidth="1"/>
    <col min="11" max="11" width="20.81640625" style="27" customWidth="1"/>
    <col min="12" max="12" width="19.81640625" style="27" customWidth="1"/>
    <col min="13" max="13" width="22.36328125" style="27" customWidth="1"/>
    <col min="14" max="14" width="20.1796875" style="27" customWidth="1"/>
    <col min="15" max="15" width="31.90625" style="27" customWidth="1"/>
    <col min="16" max="16" width="25" style="27" customWidth="1"/>
    <col min="17" max="17" width="22.1796875" style="27" customWidth="1"/>
    <col min="18" max="18" width="23.1796875" style="27" customWidth="1"/>
    <col min="19" max="19" width="9.1796875" style="27" customWidth="1"/>
    <col min="20" max="16384" width="8.81640625" style="25"/>
  </cols>
  <sheetData>
    <row r="1" spans="2:19" ht="16" customHeight="1" x14ac:dyDescent="0.25">
      <c r="F1" s="41" t="s">
        <v>694</v>
      </c>
      <c r="G1" s="25"/>
      <c r="H1" s="25"/>
      <c r="I1" s="25"/>
      <c r="J1" s="25"/>
      <c r="K1" s="25"/>
      <c r="L1" s="25"/>
      <c r="M1" s="25"/>
      <c r="N1" s="25"/>
      <c r="O1" s="25"/>
      <c r="P1" s="25"/>
      <c r="Q1" s="25"/>
      <c r="R1" s="25"/>
      <c r="S1" s="25"/>
    </row>
    <row r="2" spans="2:19" ht="16" customHeight="1" x14ac:dyDescent="0.25">
      <c r="F2" s="41" t="s">
        <v>695</v>
      </c>
      <c r="G2" s="25"/>
      <c r="H2" s="25"/>
      <c r="I2" s="25"/>
      <c r="J2" s="25"/>
      <c r="K2" s="25"/>
      <c r="L2" s="25"/>
      <c r="M2" s="25"/>
      <c r="N2" s="25"/>
      <c r="O2" s="25"/>
      <c r="P2" s="25"/>
      <c r="Q2" s="25"/>
      <c r="R2" s="25"/>
      <c r="S2" s="25"/>
    </row>
    <row r="3" spans="2:19" ht="16" customHeight="1" x14ac:dyDescent="0.25">
      <c r="F3" s="25"/>
      <c r="G3" s="25"/>
      <c r="H3" s="26"/>
      <c r="I3" s="25"/>
      <c r="J3" s="25"/>
      <c r="K3" s="25"/>
      <c r="L3" s="25"/>
      <c r="M3" s="25"/>
      <c r="N3" s="25"/>
      <c r="O3" s="25"/>
      <c r="P3" s="25"/>
      <c r="Q3" s="25"/>
      <c r="R3" s="25"/>
      <c r="S3" s="25"/>
    </row>
    <row r="4" spans="2:19" s="28" customFormat="1" ht="16" customHeight="1" x14ac:dyDescent="0.25">
      <c r="B4" s="268" t="s">
        <v>656</v>
      </c>
      <c r="C4" s="268"/>
      <c r="D4" s="268"/>
      <c r="E4" s="268"/>
      <c r="F4" s="268"/>
    </row>
    <row r="5" spans="2:19" s="28" customFormat="1" ht="16" customHeight="1" x14ac:dyDescent="0.25">
      <c r="B5" s="268"/>
      <c r="C5" s="268"/>
      <c r="D5" s="268"/>
      <c r="E5" s="268"/>
      <c r="F5" s="268"/>
    </row>
    <row r="6" spans="2:19" s="28" customFormat="1" ht="16" customHeight="1" x14ac:dyDescent="0.25">
      <c r="B6" s="269" t="s">
        <v>86</v>
      </c>
      <c r="C6" s="270"/>
      <c r="D6" s="270"/>
      <c r="E6" s="270"/>
      <c r="F6" s="271"/>
    </row>
    <row r="7" spans="2:19" s="28" customFormat="1" ht="96" customHeight="1" x14ac:dyDescent="0.25">
      <c r="B7" s="350" t="s">
        <v>728</v>
      </c>
      <c r="C7" s="351"/>
      <c r="D7" s="351"/>
      <c r="E7" s="351"/>
      <c r="F7" s="352"/>
    </row>
    <row r="8" spans="2:19" s="28" customFormat="1" ht="16" customHeight="1" x14ac:dyDescent="0.25">
      <c r="B8" s="269" t="s">
        <v>87</v>
      </c>
      <c r="C8" s="270"/>
      <c r="D8" s="270"/>
      <c r="E8" s="270"/>
      <c r="F8" s="271"/>
    </row>
    <row r="9" spans="2:19" s="28" customFormat="1" ht="16" customHeight="1" x14ac:dyDescent="0.25">
      <c r="B9" s="32" t="str">
        <f>'Quarterly Information'!B9</f>
        <v>r0.7</v>
      </c>
      <c r="C9" s="30"/>
      <c r="D9" s="30"/>
      <c r="E9" s="34"/>
      <c r="F9" s="76"/>
    </row>
    <row r="10" spans="2:19" s="28" customFormat="1" ht="16" customHeight="1" x14ac:dyDescent="0.25">
      <c r="B10" s="269" t="s">
        <v>88</v>
      </c>
      <c r="C10" s="270"/>
      <c r="D10" s="270"/>
      <c r="E10" s="270"/>
      <c r="F10" s="271"/>
    </row>
    <row r="11" spans="2:19" s="28" customFormat="1" ht="16" customHeight="1" x14ac:dyDescent="0.25">
      <c r="B11" s="5">
        <f>'Quarterly Information'!B11</f>
        <v>45497</v>
      </c>
      <c r="C11" s="30"/>
      <c r="D11" s="30"/>
      <c r="E11" s="34"/>
      <c r="F11" s="76"/>
    </row>
    <row r="12" spans="2:19" s="28" customFormat="1" ht="16" customHeight="1" x14ac:dyDescent="0.25">
      <c r="B12" s="269" t="s">
        <v>89</v>
      </c>
      <c r="C12" s="270"/>
      <c r="D12" s="270"/>
      <c r="E12" s="270"/>
      <c r="F12" s="271"/>
    </row>
    <row r="13" spans="2:19" s="28" customFormat="1" ht="16" customHeight="1" x14ac:dyDescent="0.25">
      <c r="B13" s="48" t="s">
        <v>691</v>
      </c>
      <c r="C13" s="265" t="s">
        <v>692</v>
      </c>
      <c r="D13" s="265"/>
      <c r="E13" s="34"/>
      <c r="F13" s="76"/>
    </row>
    <row r="14" spans="2:19" s="28" customFormat="1" ht="16" customHeight="1" x14ac:dyDescent="0.25">
      <c r="B14" s="269" t="s">
        <v>90</v>
      </c>
      <c r="C14" s="270"/>
      <c r="D14" s="270"/>
      <c r="E14" s="270"/>
      <c r="F14" s="271"/>
    </row>
    <row r="15" spans="2:19" s="28" customFormat="1" ht="16" customHeight="1" x14ac:dyDescent="0.25">
      <c r="B15" s="59" t="s">
        <v>657</v>
      </c>
      <c r="C15" s="299" t="s">
        <v>649</v>
      </c>
      <c r="D15" s="299"/>
      <c r="E15" s="299"/>
      <c r="F15" s="80"/>
    </row>
    <row r="16" spans="2:19" s="28" customFormat="1" ht="16" customHeight="1" x14ac:dyDescent="0.25">
      <c r="B16" s="48" t="s">
        <v>652</v>
      </c>
      <c r="C16" s="346" t="s">
        <v>726</v>
      </c>
      <c r="D16" s="346"/>
      <c r="E16" s="34"/>
      <c r="F16" s="76"/>
    </row>
    <row r="17" spans="1:15" s="28" customFormat="1" ht="16" customHeight="1" x14ac:dyDescent="0.25">
      <c r="B17" s="49" t="s">
        <v>114</v>
      </c>
      <c r="C17" s="280" t="s">
        <v>727</v>
      </c>
      <c r="D17" s="280"/>
      <c r="E17" s="77"/>
      <c r="F17" s="78"/>
    </row>
    <row r="18" spans="1:15" s="27" customFormat="1" ht="16" customHeight="1" x14ac:dyDescent="0.25">
      <c r="A18" s="25"/>
      <c r="B18" s="28"/>
      <c r="C18" s="28"/>
    </row>
    <row r="19" spans="1:15" s="27" customFormat="1" ht="16" customHeight="1" x14ac:dyDescent="0.25">
      <c r="A19" s="25"/>
      <c r="B19" s="61" t="s">
        <v>726</v>
      </c>
      <c r="C19" s="62"/>
    </row>
    <row r="20" spans="1:15" s="27" customFormat="1" ht="16" customHeight="1" thickBot="1" x14ac:dyDescent="0.3">
      <c r="A20" s="25"/>
      <c r="B20" s="74" t="s">
        <v>992</v>
      </c>
      <c r="C20" s="74"/>
      <c r="D20" s="63"/>
    </row>
    <row r="21" spans="1:15" s="27" customFormat="1" ht="16" customHeight="1" thickBot="1" x14ac:dyDescent="0.3">
      <c r="A21" s="25"/>
      <c r="B21" s="347" t="s">
        <v>739</v>
      </c>
      <c r="C21" s="348"/>
      <c r="D21" s="348"/>
      <c r="E21" s="348"/>
      <c r="F21" s="348"/>
      <c r="G21" s="348"/>
      <c r="H21" s="348"/>
      <c r="I21" s="348"/>
      <c r="J21" s="348"/>
      <c r="K21" s="348"/>
      <c r="L21" s="348"/>
      <c r="M21" s="348"/>
      <c r="N21" s="348"/>
      <c r="O21" s="349"/>
    </row>
    <row r="22" spans="1:15" s="27" customFormat="1" ht="16" customHeight="1" x14ac:dyDescent="0.25">
      <c r="A22" s="25"/>
      <c r="B22" s="111">
        <v>1</v>
      </c>
      <c r="C22" s="112">
        <v>2</v>
      </c>
      <c r="D22" s="112">
        <v>3</v>
      </c>
      <c r="E22" s="112">
        <v>4</v>
      </c>
      <c r="F22" s="112">
        <v>5</v>
      </c>
      <c r="G22" s="112">
        <v>6</v>
      </c>
      <c r="H22" s="112">
        <v>7</v>
      </c>
      <c r="I22" s="164" t="s">
        <v>828</v>
      </c>
      <c r="J22" s="164" t="s">
        <v>829</v>
      </c>
      <c r="K22" s="164" t="s">
        <v>830</v>
      </c>
      <c r="L22" s="164" t="s">
        <v>831</v>
      </c>
      <c r="M22" s="164" t="s">
        <v>832</v>
      </c>
      <c r="N22" s="164" t="s">
        <v>833</v>
      </c>
      <c r="O22" s="113">
        <v>9</v>
      </c>
    </row>
    <row r="23" spans="1:15" s="27" customFormat="1" ht="16" customHeight="1" x14ac:dyDescent="0.25">
      <c r="A23" s="25"/>
      <c r="B23" s="344" t="s">
        <v>664</v>
      </c>
      <c r="C23" s="246" t="s">
        <v>729</v>
      </c>
      <c r="D23" s="246" t="s">
        <v>782</v>
      </c>
      <c r="E23" s="246" t="s">
        <v>730</v>
      </c>
      <c r="F23" s="246" t="s">
        <v>731</v>
      </c>
      <c r="G23" s="246" t="s">
        <v>736</v>
      </c>
      <c r="H23" s="246" t="s">
        <v>737</v>
      </c>
      <c r="I23" s="250" t="s">
        <v>786</v>
      </c>
      <c r="J23" s="250" t="s">
        <v>787</v>
      </c>
      <c r="K23" s="250" t="s">
        <v>788</v>
      </c>
      <c r="L23" s="250" t="s">
        <v>789</v>
      </c>
      <c r="M23" s="250" t="s">
        <v>790</v>
      </c>
      <c r="N23" s="250" t="s">
        <v>791</v>
      </c>
      <c r="O23" s="283" t="s">
        <v>783</v>
      </c>
    </row>
    <row r="24" spans="1:15" s="27" customFormat="1" ht="16" customHeight="1" x14ac:dyDescent="0.25">
      <c r="A24" s="25"/>
      <c r="B24" s="344"/>
      <c r="C24" s="246"/>
      <c r="D24" s="246"/>
      <c r="E24" s="246"/>
      <c r="F24" s="246"/>
      <c r="G24" s="246"/>
      <c r="H24" s="246"/>
      <c r="I24" s="258"/>
      <c r="J24" s="258"/>
      <c r="K24" s="258"/>
      <c r="L24" s="258"/>
      <c r="M24" s="258"/>
      <c r="N24" s="258"/>
      <c r="O24" s="283"/>
    </row>
    <row r="25" spans="1:15" s="27" customFormat="1" ht="16" customHeight="1" thickBot="1" x14ac:dyDescent="0.3">
      <c r="A25" s="25"/>
      <c r="B25" s="345"/>
      <c r="C25" s="312"/>
      <c r="D25" s="312"/>
      <c r="E25" s="312"/>
      <c r="F25" s="312"/>
      <c r="G25" s="312"/>
      <c r="H25" s="312"/>
      <c r="I25" s="258"/>
      <c r="J25" s="258"/>
      <c r="K25" s="258"/>
      <c r="L25" s="258"/>
      <c r="M25" s="258"/>
      <c r="N25" s="258"/>
      <c r="O25" s="343"/>
    </row>
    <row r="26" spans="1:15" s="27" customFormat="1" ht="16" customHeight="1" x14ac:dyDescent="0.25">
      <c r="A26" s="39">
        <v>1</v>
      </c>
      <c r="B26" s="114" t="s">
        <v>3</v>
      </c>
      <c r="C26" s="115">
        <f>SUMIF('Quarterly Information'!$I$43:$I$1042,'Import Summary'!$B26,'Quarterly Information'!$J$43:$J$1042)+Blends!$M$117+Blends!$W$117+Blends!$AG$117+Blends!$AQ$117+Blends!$BA$117+Blends!$BK$117+SUMIFS('Quarterly Information'!$AH$43:$AH$1042,'Quarterly Information'!$I$43:$I$1042,"Other HFC Blend",'Quarterly Information'!$K$43:$K$1042,'Import Summary'!$B26)+SUMIFS('Quarterly Information'!$AI$43:$AI$1042,'Quarterly Information'!$I$43:$I$1042,"Other HFC Blend",'Quarterly Information'!$M$43:$M$1042,'Import Summary'!$B26)+SUMIFS('Quarterly Information'!$AJ$43:$AJ$1042,'Quarterly Information'!$I$43:$I$1042,"Other HFC Blend",'Quarterly Information'!$O$43:$O$1042,'Import Summary'!$B26)+SUMIFS('Quarterly Information'!$AK$43:$AK$1042,'Quarterly Information'!$I$43:$I$1042,"Other HFC Blend",'Quarterly Information'!$Q$43:$Q$1042,'Import Summary'!$B26)+SUMIFS('Quarterly Information'!$AL$43:$AL$1042,'Quarterly Information'!$I$43:$I$1042,"Other HFC Blend",'Quarterly Information'!$S$43:$S$1042,'Import Summary'!$B26)</f>
        <v>0</v>
      </c>
      <c r="D26" s="115">
        <f>SUMIFS('Quarterly Information'!$J$43:$J$1042,'Quarterly Information'!$I$43:$I$1042,'Import Summary'!$B26,'Quarterly Information'!$X$43:$X$1042,"Transhipment")+Blends!$M$117+SUMIFS('Quarterly Information'!$AH$43:$AH$1042,'Quarterly Information'!$I$43:$I$1042,"Other HFC Blend",'Quarterly Information'!$K$43:$K$1042,'Import Summary'!$B26,'Quarterly Information'!$X$43:$X$1042,"Transhipment")+SUMIFS('Quarterly Information'!$AI$43:$AI$1042,'Quarterly Information'!$I$43:$I$1042,"Other HFC Blend",'Quarterly Information'!$M$43:$M$1042,'Import Summary'!$B26,'Quarterly Information'!$X$43:$X$1042,"Transhipment")+SUMIFS('Quarterly Information'!$AJ$43:$AJ$1042,'Quarterly Information'!$I$43:$I$1042,"Other HFC Blend",'Quarterly Information'!$O$43:$O$1042,'Import Summary'!$B26,'Quarterly Information'!$X$43:$X$1042,"Transhipment")+SUMIFS('Quarterly Information'!$AK$43:$AK$1042,'Quarterly Information'!$I$43:$I$1042,"Other HFC Blend",'Quarterly Information'!$Q$43:$Q$1042,'Import Summary'!$B26,'Quarterly Information'!$X$43:$X$1042,"Transhipment")+SUMIFS('Quarterly Information'!$AL$43:$AL$1042,'Quarterly Information'!$I$43:$I$1042,"Other HFC Blend",'Quarterly Information'!$S$43:$S$1042,'Import Summary'!$B26,'Quarterly Information'!$X$43:$X$1042,"Transhipment")</f>
        <v>0</v>
      </c>
      <c r="E26" s="115">
        <f>SUMIFS('Quarterly Information'!$J$43:$J$1042,'Quarterly Information'!$I$43:$I$1042,'Import Summary'!$B26,'Quarterly Information'!$X$43:$X$1042,"In-House Transformation")+Blends!$W$117+SUMIFS('Quarterly Information'!$AH$43:$AH$1042,'Quarterly Information'!$I$43:$I$1042,"Other HFC Blend",'Quarterly Information'!$K$43:$K$1042,'Import Summary'!B26,'Quarterly Information'!$X$43:$X$1042,"In-House Transformation")+SUMIFS('Quarterly Information'!$AI$43:$AI$1042,'Quarterly Information'!$I$43:$I$1042,"Other HFC Blend",'Quarterly Information'!$M$43:$M$1042,'Import Summary'!B26,'Quarterly Information'!$X$43:$X$1042,"In-House Transformation")+SUMIFS('Quarterly Information'!$AJ$43:$AJ$1042,'Quarterly Information'!$I$43:$I$1042,"Other HFC Blend",'Quarterly Information'!$O$43:$O$1042,'Import Summary'!B26,'Quarterly Information'!$X$43:$X$1042,"In-House Transformation")+SUMIFS('Quarterly Information'!$AK$43:$AK$1042,'Quarterly Information'!$I$43:$I$1042,"Other HFC Blend",'Quarterly Information'!$Q$43:$Q$1042,'Import Summary'!B26,'Quarterly Information'!$X$43:$X$1042,"In-House Transformation")+SUMIFS('Quarterly Information'!$AL$43:$AL$1042,'Quarterly Information'!$I$43:$I$1042,"Other HFC Blend",'Quarterly Information'!$S$43:$S$1042,'Import Summary'!B26,'Quarterly Information'!$X$43:$X$1042,"In-House Transformation")</f>
        <v>0</v>
      </c>
      <c r="F26" s="115">
        <f>SUMIFS('Quarterly Information'!$J$43:$J$1042,'Quarterly Information'!$I$43:$I$1042,'Import Summary'!$B26,'Quarterly Information'!$X$43:$X$1042,"Second-Party Transformation")+Blends!$AG$117+SUMIFS('Quarterly Information'!$AH$43:$AH$1042,'Quarterly Information'!$I$43:$I$1042,"Other HFC Blend",'Quarterly Information'!$K$43:$K$1042,'Import Summary'!$B26,'Quarterly Information'!$X$43:$X$1042,"Second-Party Transformation")+SUMIFS('Quarterly Information'!$AI$43:$AI$1042,'Quarterly Information'!$I$43:$I$1042,"Other HFC Blend",'Quarterly Information'!$M$43:$M$1042,'Import Summary'!$B26,'Quarterly Information'!$X$43:$X$1042,"Second-Party Transformation")+SUMIFS('Quarterly Information'!$AJ$43:$AJ$1042,'Quarterly Information'!$I$43:$I$1042,"Other HFC Blend",'Quarterly Information'!$O$43:$O$1042,'Import Summary'!$B26,'Quarterly Information'!$X$43:$X$1042,"Second-Party Transformation")+SUMIFS('Quarterly Information'!$AK$43:$AK$1042,'Quarterly Information'!$I$43:$I$1042,"Other HFC Blend",'Quarterly Information'!$Q$43:$Q$1042,'Import Summary'!$B26,'Quarterly Information'!$X$43:$X$1042,"Second-Party Transformation")+SUMIFS('Quarterly Information'!$AL$43:$AL$1042,'Quarterly Information'!$I$43:$I$1042,"Other HFC Blend",'Quarterly Information'!$S$43:$S$1042,'Import Summary'!$B26,'Quarterly Information'!$X$43:$X$1042,"Second-Party Transformation")</f>
        <v>0</v>
      </c>
      <c r="G26" s="115">
        <f>SUMIFS('Quarterly Information'!$J$43:$J$1042,'Quarterly Information'!$I$43:$I$1042,'Import Summary'!$B26,'Quarterly Information'!$X$43:$X$1042,"In-House Destruction")+Blends!$AQ$117+SUMIFS('Quarterly Information'!$AH$43:$AH$1042,'Quarterly Information'!$I$43:$I$1042,"Other HFC Blend",'Quarterly Information'!$K$43:$K$1042,'Import Summary'!$B26,'Quarterly Information'!$X$43:$X$1042,"In-House Destruction")+SUMIFS('Quarterly Information'!$AI$43:$AI$1042,'Quarterly Information'!$I$43:$I$1042,"Other HFC Blend",'Quarterly Information'!$M$43:$M$1042,'Import Summary'!$B26,'Quarterly Information'!$X$43:$X$1042,"In-House Destruction")+SUMIFS('Quarterly Information'!$AJ$43:$AJ$1042,'Quarterly Information'!$I$43:$I$1042,"Other HFC Blend",'Quarterly Information'!$O$43:$O$1042,'Import Summary'!$B26,'Quarterly Information'!$X$43:$X$1042,"In-House Destruction")+SUMIFS('Quarterly Information'!$AK$43:$AK$1042,'Quarterly Information'!$I$43:$I$1042,"Other HFC Blend",'Quarterly Information'!$Q$43:$Q$1042,'Import Summary'!$B26,'Quarterly Information'!$X$43:$X$1042,"In-House Destruction")+SUMIFS('Quarterly Information'!$AL$43:$AL$1042,'Quarterly Information'!$I$43:$I$1042,"Other HFC Blend",'Quarterly Information'!$S$43:$S$1042,'Import Summary'!$B26,'Quarterly Information'!$X$43:$X$1042,"In-House Destruction")</f>
        <v>0</v>
      </c>
      <c r="H26" s="115">
        <f>SUMIFS('Quarterly Information'!$J$43:$J$1042,'Quarterly Information'!$I$43:$I$1042,'Import Summary'!$B26,'Quarterly Information'!$X$43:$X$1042,"Second-Party Destruction")+Blends!$BA$117+SUMIFS('Quarterly Information'!$AH$43:$AH$1042,'Quarterly Information'!$I$43:$I$1042,"Other HFC Blend",'Quarterly Information'!$K$43:$K$1042,'Import Summary'!$B26,'Quarterly Information'!$X$43:$X$1042,"Second-Party Destruction")+SUMIFS('Quarterly Information'!$AI$43:$AI$1042,'Quarterly Information'!$I$43:$I$1042,"Other HFC Blend",'Quarterly Information'!$M$43:$M$1042,'Import Summary'!$B26,'Quarterly Information'!$X$43:$X$1042,"Second-Party Destruction")+SUMIFS('Quarterly Information'!$AJ$43:$AJ$1042,'Quarterly Information'!$I$43:$I$1042,"Other HFC Blend",'Quarterly Information'!$O$43:$O$1042,'Import Summary'!$B26,'Quarterly Information'!$X$43:$X$1042,"Second-Party Destruction")+SUMIFS('Quarterly Information'!$AK$43:$AK$1042,'Quarterly Information'!$I$43:$I$1042,"Other HFC Blend",'Quarterly Information'!$Q$43:$Q$1042,'Import Summary'!$B26,'Quarterly Information'!$X$43:$X$1042,"Second-Party Destruction")+SUMIFS('Quarterly Information'!$AL$43:$AL$1042,'Quarterly Information'!$I$43:$I$1042,"Other HFC Blend",'Quarterly Information'!$S$43:$S$1042,'Import Summary'!$B26,'Quarterly Information'!$X$43:$X$1042,"Second-Party Destruction")</f>
        <v>0</v>
      </c>
      <c r="I26" s="115">
        <f>Blends!$BU$117+SUMIFS('Quarterly Information'!$AO$43:$AO$1042,'Quarterly Information'!$K$43:$K$1042,'Import Summary'!$B26,'Quarterly Information'!$X$43:$X$1042,"Other",'Quarterly Information'!$I$43:$I$1042,"Other HFC Blend")+SUMIFS('Quarterly Information'!$AP$43:$AP$1042,'Quarterly Information'!$M$43:$M$1042,'Import Summary'!$B26,'Quarterly Information'!$X$43:$X$1042,"Other",'Quarterly Information'!$I$43:$I$1042,"Other HFC Blend")+SUMIFS('Quarterly Information'!$AQ$43:$AQ$1042,'Quarterly Information'!$O$43:$O$1042,'Import Summary'!$B26,'Quarterly Information'!$X$43:$X$1042,"Other",'Quarterly Information'!$I$43:$I$1042,"Other HFC Blend")+SUMIFS('Quarterly Information'!$AR$43:$AR$1042,'Quarterly Information'!$Q$43:$Q$1042,'Import Summary'!$B26,'Quarterly Information'!$X$43:$X$1042,"Other",'Quarterly Information'!$I$43:$I$1042,"Other HFC Blend")+SUMIFS('Quarterly Information'!$AS$43:$AS$1042,'Quarterly Information'!$S$43:$S$1042,'Import Summary'!$B26,'Quarterly Information'!$X$43:$X$1042,"Other",'Quarterly Information'!$I$43:$I$1042,"Other HFC Blend")+SUMIFS('Quarterly Information'!$AT$43:$AT$1042,'Quarterly Information'!$I$43:$I$1042,'Import Summary'!$B26,'Quarterly Information'!$F$43:$F$1042,"No")</f>
        <v>0</v>
      </c>
      <c r="J26" s="115">
        <f>Blends!$CE$117+SUMIFS('Quarterly Information'!$AU$43:$AU$1042,'Quarterly Information'!$K$43:$K$1042,'Import Summary'!$B26,'Quarterly Information'!$X$43:$X$1042,"Other",'Quarterly Information'!$I$43:$I$1042,"Other HFC Blend")+SUMIFS('Quarterly Information'!$AV$43:$AV$1042,'Quarterly Information'!$M$43:$M$1042,'Import Summary'!$B26,'Quarterly Information'!$X$43:$X$1042,"Other",'Quarterly Information'!$I$43:$I$1042,"Other HFC Blend")+SUMIFS('Quarterly Information'!$AW$43:$AW$1042,'Quarterly Information'!$O$43:$O$1042,'Import Summary'!$B26,'Quarterly Information'!$X$43:$X$1042,"Other",'Quarterly Information'!$I$43:$I$1042,"Other HFC Blend")+SUMIFS('Quarterly Information'!$AX$43:$AX$1042,'Quarterly Information'!$Q$43:$Q$1042,'Import Summary'!$B26,'Quarterly Information'!$X$43:$X$1042,"Other",'Quarterly Information'!$I$43:$I$1042,"Other HFC Blend")+SUMIFS('Quarterly Information'!$AY$43:$AY$1042,'Quarterly Information'!$S$43:$S$1042,'Import Summary'!$B26,'Quarterly Information'!$X$43:$X$1042,"Other",'Quarterly Information'!$I$43:$I$1042,"Other HFC Blend")+SUMIFS('Quarterly Information'!$AZ$43:$AZ$1042,'Quarterly Information'!$I$43:$I$1042,'Import Summary'!$B26,'Quarterly Information'!$F$43:$F$1042,"No")</f>
        <v>0</v>
      </c>
      <c r="K26" s="115">
        <f>Blends!$CO$117+SUMIFS('Quarterly Information'!$BA$43:$BA$1042,'Quarterly Information'!$K$43:$K$1042,'Import Summary'!$B26,'Quarterly Information'!$X$43:$X$1042,"Other",'Quarterly Information'!$I$43:$I$1042,"Other HFC Blend")+SUMIFS('Quarterly Information'!$BB$43:$BB$1042,'Quarterly Information'!$M$43:$M$1042,'Import Summary'!$B26,'Quarterly Information'!$X$43:$X$1042,"Other",'Quarterly Information'!$I$43:$I$1042,"Other HFC Blend")+SUMIFS('Quarterly Information'!$BC$43:$BC$1042,'Quarterly Information'!$O$43:$O$1042,'Import Summary'!$B26,'Quarterly Information'!$X$43:$X$1042,"Other",'Quarterly Information'!$I$43:$I$1042,"Other HFC Blend")+SUMIFS('Quarterly Information'!$BD$43:$BD$1042,'Quarterly Information'!$Q$43:$Q$1042,'Import Summary'!$B26,'Quarterly Information'!$X$43:$X$1042,"Other",'Quarterly Information'!$I$43:$I$1042,"Other HFC Blend")+SUMIFS('Quarterly Information'!$BE$43:$BE$1042,'Quarterly Information'!$S$43:$S$1042,'Import Summary'!$B26,'Quarterly Information'!$X$43:$X$1042,"Other",'Quarterly Information'!$I$43:$I$1042,"Other HFC Blend")+SUMIFS('Quarterly Information'!$BF$43:$BF$1042,'Quarterly Information'!$I$43:$I$1042,'Import Summary'!$B26,'Quarterly Information'!$F$43:$F$1042,"No")</f>
        <v>0</v>
      </c>
      <c r="L26" s="115">
        <f>Blends!$CY$117+SUMIFS('Quarterly Information'!$BG$43:$BG$1042,'Quarterly Information'!$K$43:$K$1042,'Import Summary'!$B26,'Quarterly Information'!$X$43:$X$1042,"Other",'Quarterly Information'!$I$43:$I$1042,"Other HFC Blend")+SUMIFS('Quarterly Information'!$BH$43:$BH$1042,'Quarterly Information'!$M$43:$M$1042,'Import Summary'!$B26,'Quarterly Information'!$X$43:$X$1042,"Other",'Quarterly Information'!$I$43:$I$1042,"Other HFC Blend")+SUMIFS('Quarterly Information'!$BI$43:$BI$1042,'Quarterly Information'!$O$43:$O$1042,'Import Summary'!$B26,'Quarterly Information'!$X$43:$X$1042,"Other",'Quarterly Information'!$I$43:$I$1042,"Other HFC Blend")+SUMIFS('Quarterly Information'!$BJ$43:$BJ$1042,'Quarterly Information'!$Q$43:$Q$1042,'Import Summary'!$B26,'Quarterly Information'!$X$43:$X$1042,"Other",'Quarterly Information'!$I$43:$I$1042,"Other HFC Blend")+SUMIFS('Quarterly Information'!$BK$43:$BK$1042,'Quarterly Information'!$S$43:$S$1042,'Import Summary'!$B26,'Quarterly Information'!$X$43:$X$1042,"Other",'Quarterly Information'!$I$43:$I$1042,"Other HFC Blend")+SUMIFS('Quarterly Information'!$BL$43:$BL$1042,'Quarterly Information'!$I$43:$I$1042,'Import Summary'!$B26,'Quarterly Information'!$F$43:$F$1042,"No")</f>
        <v>0</v>
      </c>
      <c r="M26" s="115">
        <f>Blends!$DI$117+SUMIFS('Quarterly Information'!$BM$43:$BM$1042,'Quarterly Information'!$K$43:$K$1042,'Import Summary'!$B26,'Quarterly Information'!$X$43:$X$1042,"Other",'Quarterly Information'!$I$43:$I$1042,"Other HFC Blend")+SUMIFS('Quarterly Information'!$BN$43:$BN$1042,'Quarterly Information'!$M$43:$M$1042,'Import Summary'!$B26,'Quarterly Information'!$X$43:$X$1042,"Other",'Quarterly Information'!$I$43:$I$1042,"Other HFC Blend")+SUMIFS('Quarterly Information'!$BO$43:$BO$1042,'Quarterly Information'!$O$43:$O$1042,'Import Summary'!$B26,'Quarterly Information'!$X$43:$X$1042,"Other",'Quarterly Information'!$I$43:$I$1042,"Other HFC Blend")+SUMIFS('Quarterly Information'!$BP$43:$BP$1042,'Quarterly Information'!$Q$43:$Q$1042,'Import Summary'!$B26,'Quarterly Information'!$X$43:$X$1042,"Other",'Quarterly Information'!$I$43:$I$1042,"Other HFC Blend")+SUMIFS('Quarterly Information'!$BQ$43:$BQ$1042,'Quarterly Information'!$S$43:$S$1042,'Import Summary'!$B26,'Quarterly Information'!$X$43:$X$1042,"Other",'Quarterly Information'!$I$43:$I$1042,"Other HFC Blend")+SUMIFS('Quarterly Information'!$BR$43:$BR$1042,'Quarterly Information'!$I$43:$I$1042,'Import Summary'!$B26,'Quarterly Information'!$F$43:$F$1042,"No")</f>
        <v>0</v>
      </c>
      <c r="N26" s="115">
        <f>Blends!$DS$117+SUMIFS('Quarterly Information'!$BS$43:$BS$1042,'Quarterly Information'!$K$43:$K$1042,'Import Summary'!$B26,'Quarterly Information'!$X$43:$X$1042,"Other",'Quarterly Information'!$I$43:$I$1042,"Other HFC Blend")+SUMIFS('Quarterly Information'!$BT$43:$BT$1042,'Quarterly Information'!$M$43:$M$1042,'Import Summary'!$B26,'Quarterly Information'!$X$43:$X$1042,"Other",'Quarterly Information'!$I$43:$I$1042,"Other HFC Blend")+SUMIFS('Quarterly Information'!$BU$43:$BU$1042,'Quarterly Information'!$O$43:$O$1042,'Import Summary'!$B26,'Quarterly Information'!$X$43:$X$1042,"Other",'Quarterly Information'!$I$43:$I$1042,"Other HFC Blend")+SUMIFS('Quarterly Information'!$BV$43:$BV$1042,'Quarterly Information'!$Q$43:$Q$1042,'Import Summary'!$B26,'Quarterly Information'!$X$43:$X$1042,"Other",'Quarterly Information'!$I$43:$I$1042,"Other HFC Blend")+SUMIFS('Quarterly Information'!$BW$43:$BW$1042,'Quarterly Information'!$S$43:$S$1042,'Import Summary'!$B26,'Quarterly Information'!$X$43:$X$1042,"Other",'Quarterly Information'!$I$43:$I$1042,"Other HFC Blend")+SUMIFS('Quarterly Information'!$BX$43:$BX$1042,'Quarterly Information'!$I$43:$I$1042,'Import Summary'!$B26,'Quarterly Information'!$F$43:$F$1042,"No")</f>
        <v>0</v>
      </c>
      <c r="O26" s="235">
        <f>C26-D26-E26-F26-G26-H26-I26-J26-K26-L26-M26-N26</f>
        <v>0</v>
      </c>
    </row>
    <row r="27" spans="1:15" s="27" customFormat="1" ht="16" customHeight="1" x14ac:dyDescent="0.25">
      <c r="A27" s="39">
        <v>2</v>
      </c>
      <c r="B27" s="116" t="s">
        <v>4</v>
      </c>
      <c r="C27" s="117">
        <f>SUMIF('Quarterly Information'!$I$43:$I$1042,'Import Summary'!$B27,'Quarterly Information'!$J$43:$J$1042)+Blends!$N$117+Blends!$X$117+Blends!$AH$117+Blends!$AR$117+Blends!$BB$117+Blends!$BL$117+SUMIFS('Quarterly Information'!$AH$43:$AH$1042,'Quarterly Information'!$I$43:$I$1042,"Other HFC Blend",'Quarterly Information'!$K$43:$K$1042,'Import Summary'!$B27)+SUMIFS('Quarterly Information'!$AI$43:$AI$1042,'Quarterly Information'!$I$43:$I$1042,"Other HFC Blend",'Quarterly Information'!$M$43:$M$1042,'Import Summary'!$B27)+SUMIFS('Quarterly Information'!$AJ$43:$AJ$1042,'Quarterly Information'!$I$43:$I$1042,"Other HFC Blend",'Quarterly Information'!$O$43:$O$1042,'Import Summary'!$B27)+SUMIFS('Quarterly Information'!$AK$43:$AK$1042,'Quarterly Information'!$I$43:$I$1042,"Other HFC Blend",'Quarterly Information'!$Q$43:$Q$1042,'Import Summary'!$B27)+SUMIFS('Quarterly Information'!$AL$43:$AL$1042,'Quarterly Information'!$I$43:$I$1042,"Other HFC Blend",'Quarterly Information'!$S$43:$S$1042,'Import Summary'!$B27)</f>
        <v>0</v>
      </c>
      <c r="D27" s="117">
        <f>SUMIFS('Quarterly Information'!$J$43:$J$1042,'Quarterly Information'!$I$43:$I$1042,'Import Summary'!$B27,'Quarterly Information'!$X$43:$X$1042,"Transhipment")+Blends!$N$117+SUMIFS('Quarterly Information'!$AH$43:$AH$1042,'Quarterly Information'!$I$43:$I$1042,"Other HFC Blend",'Quarterly Information'!$K$43:$K$1042,'Import Summary'!$B27,'Quarterly Information'!$X$43:$X$1042,"Transhipment")+SUMIFS('Quarterly Information'!$AI$43:$AI$1042,'Quarterly Information'!$I$43:$I$1042,"Other HFC Blend",'Quarterly Information'!$M$43:$M$1042,'Import Summary'!$B27,'Quarterly Information'!$X$43:$X$1042,"Transhipment")+SUMIFS('Quarterly Information'!$AJ$43:$AJ$1042,'Quarterly Information'!$I$43:$I$1042,"Other HFC Blend",'Quarterly Information'!$O$43:$O$1042,'Import Summary'!$B27,'Quarterly Information'!$X$43:$X$1042,"Transhipment")+SUMIFS('Quarterly Information'!$AK$43:$AK$1042,'Quarterly Information'!$I$43:$I$1042,"Other HFC Blend",'Quarterly Information'!$Q$43:$Q$1042,'Import Summary'!$B27,'Quarterly Information'!$X$43:$X$1042,"Transhipment")+SUMIFS('Quarterly Information'!$AL$43:$AL$1042,'Quarterly Information'!$I$43:$I$1042,"Other HFC Blend",'Quarterly Information'!$S$43:$S$1042,'Import Summary'!$B27,'Quarterly Information'!$X$43:$X$1042,"Transhipment")</f>
        <v>0</v>
      </c>
      <c r="E27" s="117">
        <f>SUMIFS('Quarterly Information'!$J$43:$J$1042,'Quarterly Information'!$I$43:$I$1042,'Import Summary'!$B27,'Quarterly Information'!$X$43:$X$1042,"In-House Transformation")+Blends!$X$117+SUMIFS('Quarterly Information'!$AH$43:$AH$1042,'Quarterly Information'!$I$43:$I$1042,"Other HFC Blend",'Quarterly Information'!$K$43:$K$1042,'Import Summary'!B27,'Quarterly Information'!$X$43:$X$1042,"In-House Transformation")+SUMIFS('Quarterly Information'!$AI$43:$AI$1042,'Quarterly Information'!$I$43:$I$1042,"Other HFC Blend",'Quarterly Information'!$M$43:$M$1042,'Import Summary'!B27,'Quarterly Information'!$X$43:$X$1042,"In-House Transformation")+SUMIFS('Quarterly Information'!$AJ$43:$AJ$1042,'Quarterly Information'!$I$43:$I$1042,"Other HFC Blend",'Quarterly Information'!$O$43:$O$1042,'Import Summary'!B27,'Quarterly Information'!$X$43:$X$1042,"In-House Transformation")+SUMIFS('Quarterly Information'!$AK$43:$AK$1042,'Quarterly Information'!$I$43:$I$1042,"Other HFC Blend",'Quarterly Information'!$Q$43:$Q$1042,'Import Summary'!B27,'Quarterly Information'!$X$43:$X$1042,"In-House Transformation")+SUMIFS('Quarterly Information'!$AL$43:$AL$1042,'Quarterly Information'!$I$43:$I$1042,"Other HFC Blend",'Quarterly Information'!$S$43:$S$1042,'Import Summary'!B27,'Quarterly Information'!$X$43:$X$1042,"In-House Transformation")</f>
        <v>0</v>
      </c>
      <c r="F27" s="117">
        <f>SUMIFS('Quarterly Information'!$J$43:$J$1042,'Quarterly Information'!$I$43:$I$1042,'Import Summary'!$B27,'Quarterly Information'!$X$43:$X$1042,"Second-Party Transformation")+Blends!$AH$117+SUMIFS('Quarterly Information'!$AH$43:$AH$1042,'Quarterly Information'!$I$43:$I$1042,"Other HFC Blend",'Quarterly Information'!$K$43:$K$1042,'Import Summary'!$B27,'Quarterly Information'!$X$43:$X$1042,"Second-Party Transformation")+SUMIFS('Quarterly Information'!$AI$43:$AI$1042,'Quarterly Information'!$I$43:$I$1042,"Other HFC Blend",'Quarterly Information'!$M$43:$M$1042,'Import Summary'!$B27,'Quarterly Information'!$X$43:$X$1042,"Second-Party Transformation")+SUMIFS('Quarterly Information'!$AJ$43:$AJ$1042,'Quarterly Information'!$I$43:$I$1042,"Other HFC Blend",'Quarterly Information'!$O$43:$O$1042,'Import Summary'!$B27,'Quarterly Information'!$X$43:$X$1042,"Second-Party Transformation")+SUMIFS('Quarterly Information'!$AK$43:$AK$1042,'Quarterly Information'!$I$43:$I$1042,"Other HFC Blend",'Quarterly Information'!$Q$43:$Q$1042,'Import Summary'!$B27,'Quarterly Information'!$X$43:$X$1042,"Second-Party Transformation")+SUMIFS('Quarterly Information'!$AL$43:$AL$1042,'Quarterly Information'!$I$43:$I$1042,"Other HFC Blend",'Quarterly Information'!$S$43:$S$1042,'Import Summary'!$B27,'Quarterly Information'!$X$43:$X$1042,"Second-Party Transformation")</f>
        <v>0</v>
      </c>
      <c r="G27" s="117">
        <f>SUMIFS('Quarterly Information'!$J$43:$J$1042,'Quarterly Information'!$I$43:$I$1042,'Import Summary'!$B27,'Quarterly Information'!$X$43:$X$1042,"In-House Destruction")+Blends!$AR$117+SUMIFS('Quarterly Information'!$AH$43:$AH$1042,'Quarterly Information'!$I$43:$I$1042,"Other HFC Blend",'Quarterly Information'!$K$43:$K$1042,'Import Summary'!$B27,'Quarterly Information'!$X$43:$X$1042,"In-House Destruction")+SUMIFS('Quarterly Information'!$AI$43:$AI$1042,'Quarterly Information'!$I$43:$I$1042,"Other HFC Blend",'Quarterly Information'!$M$43:$M$1042,'Import Summary'!$B27,'Quarterly Information'!$X$43:$X$1042,"In-House Destruction")+SUMIFS('Quarterly Information'!$AJ$43:$AJ$1042,'Quarterly Information'!$I$43:$I$1042,"Other HFC Blend",'Quarterly Information'!$O$43:$O$1042,'Import Summary'!$B27,'Quarterly Information'!$X$43:$X$1042,"In-House Destruction")+SUMIFS('Quarterly Information'!$AK$43:$AK$1042,'Quarterly Information'!$I$43:$I$1042,"Other HFC Blend",'Quarterly Information'!$Q$43:$Q$1042,'Import Summary'!$B27,'Quarterly Information'!$X$43:$X$1042,"In-House Destruction")+SUMIFS('Quarterly Information'!$AL$43:$AL$1042,'Quarterly Information'!$I$43:$I$1042,"Other HFC Blend",'Quarterly Information'!$S$43:$S$1042,'Import Summary'!$B27,'Quarterly Information'!$X$43:$X$1042,"In-House Destruction")</f>
        <v>0</v>
      </c>
      <c r="H27" s="117">
        <f>SUMIFS('Quarterly Information'!$J$43:$J$1042,'Quarterly Information'!$I$43:$I$1042,'Import Summary'!$B27,'Quarterly Information'!$X$43:$X$1042,"Second-Party Destruction")+Blends!$BB$117+SUMIFS('Quarterly Information'!$AH$43:$AH$1042,'Quarterly Information'!$I$43:$I$1042,"Other HFC Blend",'Quarterly Information'!$K$43:$K$1042,'Import Summary'!$B27,'Quarterly Information'!$X$43:$X$1042,"Second-Party Destruction")+SUMIFS('Quarterly Information'!$AI$43:$AI$1042,'Quarterly Information'!$I$43:$I$1042,"Other HFC Blend",'Quarterly Information'!$M$43:$M$1042,'Import Summary'!$B27,'Quarterly Information'!$X$43:$X$1042,"Second-Party Destruction")+SUMIFS('Quarterly Information'!$AJ$43:$AJ$1042,'Quarterly Information'!$I$43:$I$1042,"Other HFC Blend",'Quarterly Information'!$O$43:$O$1042,'Import Summary'!$B27,'Quarterly Information'!$X$43:$X$1042,"Second-Party Destruction")+SUMIFS('Quarterly Information'!$AK$43:$AK$1042,'Quarterly Information'!$I$43:$I$1042,"Other HFC Blend",'Quarterly Information'!$Q$43:$Q$1042,'Import Summary'!$B27,'Quarterly Information'!$X$43:$X$1042,"Second-Party Destruction")+SUMIFS('Quarterly Information'!$AL$43:$AL$1042,'Quarterly Information'!$I$43:$I$1042,"Other HFC Blend",'Quarterly Information'!$S$43:$S$1042,'Import Summary'!$B27,'Quarterly Information'!$X$43:$X$1042,"Second-Party Destruction")</f>
        <v>0</v>
      </c>
      <c r="I27" s="117">
        <f>Blends!$BV$117+SUMIFS('Quarterly Information'!$AO$43:$AO$1042,'Quarterly Information'!$K$43:$K$1042,'Import Summary'!$B27,'Quarterly Information'!$X$43:$X$1042,"Other",'Quarterly Information'!$I$43:$I$1042,"Other HFC Blend")+SUMIFS('Quarterly Information'!$AP$43:$AP$1042,'Quarterly Information'!$M$43:$M$1042,'Import Summary'!$B27,'Quarterly Information'!$X$43:$X$1042,"Other",'Quarterly Information'!$I$43:$I$1042,"Other HFC Blend")+SUMIFS('Quarterly Information'!$AQ$43:$AQ$1042,'Quarterly Information'!$O$43:$O$1042,'Import Summary'!$B27,'Quarterly Information'!$X$43:$X$1042,"Other",'Quarterly Information'!$I$43:$I$1042,"Other HFC Blend")+SUMIFS('Quarterly Information'!$AR$43:$AR$1042,'Quarterly Information'!$Q$43:$Q$1042,'Import Summary'!$B27,'Quarterly Information'!$X$43:$X$1042,"Other",'Quarterly Information'!$I$43:$I$1042,"Other HFC Blend")+SUMIFS('Quarterly Information'!$AS$43:$AS$1042,'Quarterly Information'!$S$43:$S$1042,'Import Summary'!$B27,'Quarterly Information'!$X$43:$X$1042,"Other",'Quarterly Information'!$I$43:$I$1042,"Other HFC Blend")+SUMIFS('Quarterly Information'!$AT$43:$AT$1042,'Quarterly Information'!$I$43:$I$1042,'Import Summary'!$B27,'Quarterly Information'!$F$43:$F$1042,"No")</f>
        <v>0</v>
      </c>
      <c r="J27" s="117">
        <f>Blends!$CF$117+SUMIFS('Quarterly Information'!$AU$43:$AU$1042,'Quarterly Information'!$K$43:$K$1042,'Import Summary'!$B27,'Quarterly Information'!$X$43:$X$1042,"Other",'Quarterly Information'!$I$43:$I$1042,"Other HFC Blend")+SUMIFS('Quarterly Information'!$AV$43:$AV$1042,'Quarterly Information'!$M$43:$M$1042,'Import Summary'!$B27,'Quarterly Information'!$X$43:$X$1042,"Other",'Quarterly Information'!$I$43:$I$1042,"Other HFC Blend")+SUMIFS('Quarterly Information'!$AW$43:$AW$1042,'Quarterly Information'!$O$43:$O$1042,'Import Summary'!$B27,'Quarterly Information'!$X$43:$X$1042,"Other",'Quarterly Information'!$I$43:$I$1042,"Other HFC Blend")+SUMIFS('Quarterly Information'!$AX$43:$AX$1042,'Quarterly Information'!$Q$43:$Q$1042,'Import Summary'!$B27,'Quarterly Information'!$X$43:$X$1042,"Other",'Quarterly Information'!$I$43:$I$1042,"Other HFC Blend")+SUMIFS('Quarterly Information'!$AY$43:$AY$1042,'Quarterly Information'!$S$43:$S$1042,'Import Summary'!$B27,'Quarterly Information'!$X$43:$X$1042,"Other",'Quarterly Information'!$I$43:$I$1042,"Other HFC Blend")+SUMIFS('Quarterly Information'!$AZ$43:$AZ$1042,'Quarterly Information'!$I$43:$I$1042,'Import Summary'!$B27,'Quarterly Information'!$F$43:$F$1042,"No")</f>
        <v>0</v>
      </c>
      <c r="K27" s="117">
        <f>Blends!$CP$117+SUMIFS('Quarterly Information'!$BA$43:$BA$1042,'Quarterly Information'!$K$43:$K$1042,'Import Summary'!$B27,'Quarterly Information'!$X$43:$X$1042,"Other",'Quarterly Information'!$I$43:$I$1042,"Other HFC Blend")+SUMIFS('Quarterly Information'!$BB$43:$BB$1042,'Quarterly Information'!$M$43:$M$1042,'Import Summary'!$B27,'Quarterly Information'!$X$43:$X$1042,"Other",'Quarterly Information'!$I$43:$I$1042,"Other HFC Blend")+SUMIFS('Quarterly Information'!$BC$43:$BC$1042,'Quarterly Information'!$O$43:$O$1042,'Import Summary'!$B27,'Quarterly Information'!$X$43:$X$1042,"Other",'Quarterly Information'!$I$43:$I$1042,"Other HFC Blend")+SUMIFS('Quarterly Information'!$BD$43:$BD$1042,'Quarterly Information'!$Q$43:$Q$1042,'Import Summary'!$B27,'Quarterly Information'!$X$43:$X$1042,"Other",'Quarterly Information'!$I$43:$I$1042,"Other HFC Blend")+SUMIFS('Quarterly Information'!$BE$43:$BE$1042,'Quarterly Information'!$S$43:$S$1042,'Import Summary'!$B27,'Quarterly Information'!$X$43:$X$1042,"Other",'Quarterly Information'!$I$43:$I$1042,"Other HFC Blend")+SUMIFS('Quarterly Information'!$BF$43:$BF$1042,'Quarterly Information'!$I$43:$I$1042,'Import Summary'!$B27,'Quarterly Information'!$F$43:$F$1042,"No")</f>
        <v>0</v>
      </c>
      <c r="L27" s="117">
        <f>Blends!$CZ$117+SUMIFS('Quarterly Information'!$BG$43:$BG$1042,'Quarterly Information'!$K$43:$K$1042,'Import Summary'!$B27,'Quarterly Information'!$X$43:$X$1042,"Other",'Quarterly Information'!$I$43:$I$1042,"Other HFC Blend")+SUMIFS('Quarterly Information'!$BH$43:$BH$1042,'Quarterly Information'!$M$43:$M$1042,'Import Summary'!$B27,'Quarterly Information'!$X$43:$X$1042,"Other",'Quarterly Information'!$I$43:$I$1042,"Other HFC Blend")+SUMIFS('Quarterly Information'!$BI$43:$BI$1042,'Quarterly Information'!$O$43:$O$1042,'Import Summary'!$B27,'Quarterly Information'!$X$43:$X$1042,"Other",'Quarterly Information'!$I$43:$I$1042,"Other HFC Blend")+SUMIFS('Quarterly Information'!$BJ$43:$BJ$1042,'Quarterly Information'!$Q$43:$Q$1042,'Import Summary'!$B27,'Quarterly Information'!$X$43:$X$1042,"Other",'Quarterly Information'!$I$43:$I$1042,"Other HFC Blend")+SUMIFS('Quarterly Information'!$BK$43:$BK$1042,'Quarterly Information'!$S$43:$S$1042,'Import Summary'!$B27,'Quarterly Information'!$X$43:$X$1042,"Other",'Quarterly Information'!$I$43:$I$1042,"Other HFC Blend")+SUMIFS('Quarterly Information'!$BL$43:$BL$1042,'Quarterly Information'!$I$43:$I$1042,'Import Summary'!$B27,'Quarterly Information'!$F$43:$F$1042,"No")</f>
        <v>0</v>
      </c>
      <c r="M27" s="117">
        <f>Blends!$DJ$117+SUMIFS('Quarterly Information'!$BM$43:$BM$1042,'Quarterly Information'!$K$43:$K$1042,'Import Summary'!$B27,'Quarterly Information'!$X$43:$X$1042,"Other",'Quarterly Information'!$I$43:$I$1042,"Other HFC Blend")+SUMIFS('Quarterly Information'!$BN$43:$BN$1042,'Quarterly Information'!$M$43:$M$1042,'Import Summary'!$B27,'Quarterly Information'!$X$43:$X$1042,"Other",'Quarterly Information'!$I$43:$I$1042,"Other HFC Blend")+SUMIFS('Quarterly Information'!$BO$43:$BO$1042,'Quarterly Information'!$O$43:$O$1042,'Import Summary'!$B27,'Quarterly Information'!$X$43:$X$1042,"Other",'Quarterly Information'!$I$43:$I$1042,"Other HFC Blend")+SUMIFS('Quarterly Information'!$BP$43:$BP$1042,'Quarterly Information'!$Q$43:$Q$1042,'Import Summary'!$B27,'Quarterly Information'!$X$43:$X$1042,"Other",'Quarterly Information'!$I$43:$I$1042,"Other HFC Blend")+SUMIFS('Quarterly Information'!$BQ$43:$BQ$1042,'Quarterly Information'!$S$43:$S$1042,'Import Summary'!$B27,'Quarterly Information'!$X$43:$X$1042,"Other",'Quarterly Information'!$I$43:$I$1042,"Other HFC Blend")+SUMIFS('Quarterly Information'!$BR$43:$BR$1042,'Quarterly Information'!$I$43:$I$1042,'Import Summary'!$B27,'Quarterly Information'!$F$43:$F$1042,"No")</f>
        <v>0</v>
      </c>
      <c r="N27" s="117">
        <f>Blends!$DT$117+SUMIFS('Quarterly Information'!$BS$43:$BS$1042,'Quarterly Information'!$K$43:$K$1042,'Import Summary'!$B27,'Quarterly Information'!$X$43:$X$1042,"Other",'Quarterly Information'!$I$43:$I$1042,"Other HFC Blend")+SUMIFS('Quarterly Information'!$BT$43:$BT$1042,'Quarterly Information'!$M$43:$M$1042,'Import Summary'!$B27,'Quarterly Information'!$X$43:$X$1042,"Other",'Quarterly Information'!$I$43:$I$1042,"Other HFC Blend")+SUMIFS('Quarterly Information'!$BU$43:$BU$1042,'Quarterly Information'!$O$43:$O$1042,'Import Summary'!$B27,'Quarterly Information'!$X$43:$X$1042,"Other",'Quarterly Information'!$I$43:$I$1042,"Other HFC Blend")+SUMIFS('Quarterly Information'!$BV$43:$BV$1042,'Quarterly Information'!$Q$43:$Q$1042,'Import Summary'!$B27,'Quarterly Information'!$X$43:$X$1042,"Other",'Quarterly Information'!$I$43:$I$1042,"Other HFC Blend")+SUMIFS('Quarterly Information'!$BW$43:$BW$1042,'Quarterly Information'!$S$43:$S$1042,'Import Summary'!$B27,'Quarterly Information'!$X$43:$X$1042,"Other",'Quarterly Information'!$I$43:$I$1042,"Other HFC Blend")+SUMIFS('Quarterly Information'!$BX$43:$BX$1042,'Quarterly Information'!$I$43:$I$1042,'Import Summary'!$B27,'Quarterly Information'!$F$43:$F$1042,"No")</f>
        <v>0</v>
      </c>
      <c r="O27" s="236">
        <f t="shared" ref="O27:O43" si="0">C27-D27-E27-F27-G27-H27-I27-J27-K27-L27-M27-N27</f>
        <v>0</v>
      </c>
    </row>
    <row r="28" spans="1:15" s="27" customFormat="1" ht="16" customHeight="1" x14ac:dyDescent="0.25">
      <c r="A28" s="39">
        <v>3</v>
      </c>
      <c r="B28" s="116" t="s">
        <v>5</v>
      </c>
      <c r="C28" s="117">
        <f>SUMIF('Quarterly Information'!$I$43:$I$1042,'Import Summary'!B28,'Quarterly Information'!$AM$43:$AM$1042)+SUMIF('Quarterly Information'!$K$43:$K$1042,'Import Summary'!B28,'Quarterly Information'!$AH$43:$AH$1042)+SUMIF('Quarterly Information'!$M$43:$M$1042,'Import Summary'!B28,'Quarterly Information'!$AI$43:$AI$1042)+SUMIF('Quarterly Information'!$O$43:$O$1042,'Import Summary'!B28,'Quarterly Information'!$AJ$43:$AJ$1042)+SUMIF('Quarterly Information'!$Q$43:$Q$1042,'Import Summary'!B28,'Quarterly Information'!$AK$43:$AK$1042)+SUMIF('Quarterly Information'!$S$43:$S$1042,'Import Summary'!B28,'Quarterly Information'!$AL$43:$AL$1042)</f>
        <v>0</v>
      </c>
      <c r="D28" s="117">
        <f>SUMIFS('Quarterly Information'!$AH$43:$AH$1042,'Quarterly Information'!$K$43:$K$1042,'Import Summary'!$B28,'Quarterly Information'!$X$43:$X$1042,"Transhipment")+SUMIFS('Quarterly Information'!$AI$43:$AI$1042,'Quarterly Information'!$M$43:$M$1042,'Import Summary'!$B28,'Quarterly Information'!$X$43:$X$1042,"Transhipment")+SUMIFS('Quarterly Information'!$AJ$43:$AJ$1042,'Quarterly Information'!$O$43:$O$1042,'Import Summary'!$B28,'Quarterly Information'!$X$43:$X$1042,"Transhipment")+SUMIFS('Quarterly Information'!$AK$43:$AK$1042,'Quarterly Information'!$Q$43:$Q$1042,'Import Summary'!$B28,'Quarterly Information'!$X$43:$X$1042,"Transhipment")+SUMIFS('Quarterly Information'!$AL$43:$AL$1042,'Quarterly Information'!$S$43:$S$1042,'Import Summary'!$B28,'Quarterly Information'!$X$43:$X$1042,"Transhipment")+SUMIFS('Quarterly Information'!$AM$43:$AM$1042,'Quarterly Information'!$I$43:$I$1042,'Import Summary'!$B28,'Quarterly Information'!$X$43:$X$1042,"Transhipment")</f>
        <v>0</v>
      </c>
      <c r="E28" s="117">
        <f>SUMIFS('Quarterly Information'!$AH$43:$AH$1042,'Quarterly Information'!$K$43:$K$1042,'Import Summary'!$B28,'Quarterly Information'!$X$43:$X$1042,"In-House Transformation")+SUMIFS('Quarterly Information'!$AI$43:$AI$1042,'Quarterly Information'!$M$43:$M$1042,'Import Summary'!$B28,'Quarterly Information'!$X$43:$X$1042,"In-House Transformation")+SUMIFS('Quarterly Information'!$AJ$43:$AJ$1042,'Quarterly Information'!$O$43:$O$1042,'Import Summary'!$B28,'Quarterly Information'!$X$43:$X$1042,"In-House Transformation")+SUMIFS('Quarterly Information'!$AK$43:$AK$1042,'Quarterly Information'!$Q$43:$Q$1042,'Import Summary'!$B28,'Quarterly Information'!$X$43:$X$1042,"In-House Transformation")+SUMIFS('Quarterly Information'!$AL$43:$AL$1042,'Quarterly Information'!$S$43:$S$1042,'Import Summary'!$B28,'Quarterly Information'!$X$43:$X$1042,"In-House Transformation")+SUMIFS('Quarterly Information'!$AM$43:$AM$1042,'Quarterly Information'!$I$43:$I$1042,'Import Summary'!$B28,'Quarterly Information'!$X$43:$X$1042,"In-House Transformation")</f>
        <v>0</v>
      </c>
      <c r="F28" s="117">
        <f>SUMIFS('Quarterly Information'!$AH$43:$AH$1042,'Quarterly Information'!$K$43:$K$1042,'Import Summary'!$B28,'Quarterly Information'!$X$43:$X$1042,"Second-Party Transformation")+SUMIFS('Quarterly Information'!$AI$43:$AI$1042,'Quarterly Information'!$M$43:$M$1042,'Import Summary'!$B28,'Quarterly Information'!$X$43:$X$1042,"Second-Party Transformation")+SUMIFS('Quarterly Information'!$AJ$43:$AJ$1042,'Quarterly Information'!$O$43:$O$1042,'Import Summary'!$B28,'Quarterly Information'!$X$43:$X$1042,"Second-Party Transformation")+SUMIFS('Quarterly Information'!$AK$43:$AK$1042,'Quarterly Information'!$Q$43:$Q$1042,'Import Summary'!$B28,'Quarterly Information'!$X$43:$X$1042,"Second-Party Transformation")+SUMIFS('Quarterly Information'!$AL$43:$AL$1042,'Quarterly Information'!$S$43:$S$1042,'Import Summary'!$B28,'Quarterly Information'!$X$43:$X$1042,"Second-Party Transformation")+SUMIFS('Quarterly Information'!$AM$43:$AM$1042,'Quarterly Information'!$I$43:$I$1042,'Import Summary'!$B28,'Quarterly Information'!$X$43:$X$1042,"Second-Party Transformation")</f>
        <v>0</v>
      </c>
      <c r="G28" s="117">
        <f>SUMIFS('Quarterly Information'!$AH$43:$AH$1042,'Quarterly Information'!$K$43:$K$1042,'Import Summary'!$B28,'Quarterly Information'!$X$43:$X$1042,"In-House Destruction")+SUMIFS('Quarterly Information'!$AI$43:$AI$1042,'Quarterly Information'!$M$43:$M$1042,'Import Summary'!$B28,'Quarterly Information'!$X$43:$X$1042,"In-House Destruction")+SUMIFS('Quarterly Information'!$AJ$43:$AJ$1042,'Quarterly Information'!$O$43:$O$1042,'Import Summary'!$B28,'Quarterly Information'!$X$43:$X$1042,"In-House Destruction")+SUMIFS('Quarterly Information'!$AK$43:$AK$1042,'Quarterly Information'!$Q$43:$Q$1042,'Import Summary'!$B28,'Quarterly Information'!$X$43:$X$1042,"In-House Destruction")+SUMIFS('Quarterly Information'!$AL$43:$AL$1042,'Quarterly Information'!$S$43:$S$1042,'Import Summary'!$B28,'Quarterly Information'!$X$43:$X$1042,"In-House Destruction")+SUMIFS('Quarterly Information'!$AM$43:$AM$1042,'Quarterly Information'!$I$43:$I$1042,'Import Summary'!$B28,'Quarterly Information'!$X$43:$X$1042,"In-House Destruction")</f>
        <v>0</v>
      </c>
      <c r="H28" s="117">
        <f>SUMIFS('Quarterly Information'!$AH$43:$AH$1042,'Quarterly Information'!$K$43:$K$1042,'Import Summary'!$B28,'Quarterly Information'!$X$43:$X$1042,"Second-Party Destruction")+SUMIFS('Quarterly Information'!$AI$43:$AI$1042,'Quarterly Information'!$M$43:$M$1042,'Import Summary'!$B28,'Quarterly Information'!$X$43:$X$1042,"Second-Party Destruction")+SUMIFS('Quarterly Information'!$AJ$43:$AJ$1042,'Quarterly Information'!$O$43:$O$1042,'Import Summary'!$B28,'Quarterly Information'!$X$43:$X$1042,"Second-Party Destruction")+SUMIFS('Quarterly Information'!$AK$43:$AK$1042,'Quarterly Information'!$Q$43:$Q$1042,'Import Summary'!$B28,'Quarterly Information'!$X$43:$X$1042,"Second-Party Destruction")+SUMIFS('Quarterly Information'!$AL$43:$AL$1042,'Quarterly Information'!$S$43:$S$1042,'Import Summary'!$B28,'Quarterly Information'!$X$43:$X$1042,"Second-Party Destruction")+SUMIFS('Quarterly Information'!$AM$43:$AM$1042,'Quarterly Information'!$I$43:$I$1042,'Import Summary'!$B28,'Quarterly Information'!$X$43:$X$1042,"Second-Party Destruction")</f>
        <v>0</v>
      </c>
      <c r="I28" s="117">
        <f>SUMIFS('Quarterly Information'!$AO$43:$AO$1042,'Quarterly Information'!$K$43:$K$1042,'Import Summary'!$B28,'Quarterly Information'!$X$43:$X$1042,"Other")+SUMIFS('Quarterly Information'!$AP$43:$AP$1042,'Quarterly Information'!$M$43:$M$1042,'Import Summary'!$B28,'Quarterly Information'!$X$43:$X$1042,"Other")+SUMIFS('Quarterly Information'!$AQ$43:$AQ$1042,'Quarterly Information'!$O$43:$O$1042,'Import Summary'!$B28,'Quarterly Information'!$X$43:$X$1042,"Other")+SUMIFS('Quarterly Information'!$AR$43:$AR$1042,'Quarterly Information'!$Q$43:$Q$1042,'Import Summary'!$B28,'Quarterly Information'!$X$43:$X$1042,"Other")+SUMIFS('Quarterly Information'!$AS$43:$AS$1042,'Quarterly Information'!$S$43:$S$1042,'Import Summary'!$B28,'Quarterly Information'!$X$43:$X$1042,"Other")+SUMIFS('Quarterly Information'!$AT$43:$AT$1042,'Quarterly Information'!$I$43:$I$1042,'Import Summary'!$B28,'Quarterly Information'!$F$43:$F$1042,"No")</f>
        <v>0</v>
      </c>
      <c r="J28" s="117">
        <f>SUMIFS('Quarterly Information'!$AU$43:$AU$1042,'Quarterly Information'!$K$43:$K$1042,'Import Summary'!$B28,'Quarterly Information'!$X$43:$X$1042,"Other")+SUMIFS('Quarterly Information'!$AV$43:$AV$1042,'Quarterly Information'!$M$43:$M$1042,'Import Summary'!$B28,'Quarterly Information'!$X$43:$X$1042,"Other")+SUMIFS('Quarterly Information'!$AW$43:$AW$1042,'Quarterly Information'!$O$43:$O$1042,'Import Summary'!$B28,'Quarterly Information'!$X$43:$X$1042,"Other")+SUMIFS('Quarterly Information'!$AX$43:$AX$1042,'Quarterly Information'!$Q$43:$Q$1042,'Import Summary'!$B28,'Quarterly Information'!$X$43:$X$1042,"Other")+SUMIFS('Quarterly Information'!$AY$43:$AY$1042,'Quarterly Information'!$S$43:$S$1042,'Import Summary'!$B28,'Quarterly Information'!$X$43:$X$1042,"Other")+SUMIFS('Quarterly Information'!$AZ$43:$AZ$1042,'Quarterly Information'!$I$43:$I$1042,'Import Summary'!$B28,'Quarterly Information'!$F$43:$F$1042,"No")</f>
        <v>0</v>
      </c>
      <c r="K28" s="117">
        <f>SUMIFS('Quarterly Information'!$BA$43:$BA$1042,'Quarterly Information'!$K$43:$K$1042,'Import Summary'!$B28,'Quarterly Information'!$X$43:$X$1042,"Other")+SUMIFS('Quarterly Information'!$BB$43:$BB$1042,'Quarterly Information'!$M$43:$M$1042,'Import Summary'!$B28,'Quarterly Information'!$X$43:$X$1042,"Other")+SUMIFS('Quarterly Information'!$BC$43:$BC$1042,'Quarterly Information'!$O$43:$O$1042,'Import Summary'!$B28,'Quarterly Information'!$X$43:$X$1042,"Other")+SUMIFS('Quarterly Information'!$BD$43:$BD$1042,'Quarterly Information'!$Q$43:$Q$1042,'Import Summary'!$B28,'Quarterly Information'!$X$43:$X$1042,"Other")+SUMIFS('Quarterly Information'!$BE$43:$BE$1042,'Quarterly Information'!$S$43:$S$1042,'Import Summary'!$B28,'Quarterly Information'!$X$43:$X$1042,"Other")+SUMIFS('Quarterly Information'!$BF$43:$BF$1042,'Quarterly Information'!$I$43:$I$1042,'Import Summary'!$B28,'Quarterly Information'!$F$43:$F$1042,"No")</f>
        <v>0</v>
      </c>
      <c r="L28" s="117">
        <f>SUMIFS('Quarterly Information'!$BG$43:$BG$1042,'Quarterly Information'!$K$43:$K$1042,'Import Summary'!$B28,'Quarterly Information'!$X$43:$X$1042,"Other")+SUMIFS('Quarterly Information'!$BH$43:$BH$1042,'Quarterly Information'!$M$43:$M$1042,'Import Summary'!$B28,'Quarterly Information'!$X$43:$X$1042,"Other")+SUMIFS('Quarterly Information'!$BI$43:$BI$1042,'Quarterly Information'!$O$43:$O$1042,'Import Summary'!$B28,'Quarterly Information'!$X$43:$X$1042,"Other")+SUMIFS('Quarterly Information'!$BJ$43:$BJ$1042,'Quarterly Information'!$Q$43:$Q$1042,'Import Summary'!$B28,'Quarterly Information'!$X$43:$X$1042,"Other")+SUMIFS('Quarterly Information'!$BK$43:$BK$1042,'Quarterly Information'!$S$43:$S$1042,'Import Summary'!$B28,'Quarterly Information'!$X$43:$X$1042,"Other")+SUMIFS('Quarterly Information'!$BL$43:$BL$1042,'Quarterly Information'!$I$43:$I$1042,'Import Summary'!$B28,'Quarterly Information'!$F$43:$F$1042,"No")</f>
        <v>0</v>
      </c>
      <c r="M28" s="117">
        <f>SUMIFS('Quarterly Information'!$BM$43:$BM$1042,'Quarterly Information'!$K$43:$K$1042,'Import Summary'!$B28,'Quarterly Information'!$X$43:$X$1042,"Other")+SUMIFS('Quarterly Information'!$BN$43:$BN$1042,'Quarterly Information'!$M$43:$M$1042,'Import Summary'!$B28,'Quarterly Information'!$X$43:$X$1042,"Other")+SUMIFS('Quarterly Information'!$BO$43:$BO$1042,'Quarterly Information'!$O$43:$O$1042,'Import Summary'!$B28,'Quarterly Information'!$X$43:$X$1042,"Other")+SUMIFS('Quarterly Information'!$BP$43:$BP$1042,'Quarterly Information'!$Q$43:$Q$1042,'Import Summary'!$B28,'Quarterly Information'!$X$43:$X$1042,"Other")+SUMIFS('Quarterly Information'!$BQ$43:$BQ$1042,'Quarterly Information'!$S$43:$S$1042,'Import Summary'!$B28,'Quarterly Information'!$X$43:$X$1042,"Other")+SUMIFS('Quarterly Information'!$BR$43:$BR$1042,'Quarterly Information'!$I$43:$I$1042,'Import Summary'!$B28,'Quarterly Information'!$F$43:$F$1042,"No")</f>
        <v>0</v>
      </c>
      <c r="N28" s="117">
        <f>SUMIFS('Quarterly Information'!$BS$43:$BS$1042,'Quarterly Information'!$K$43:$K$1042,'Import Summary'!$B28,'Quarterly Information'!$X$43:$X$1042,"Other")+SUMIFS('Quarterly Information'!$BT$43:$BT$1042,'Quarterly Information'!$M$43:$M$1042,'Import Summary'!$B28,'Quarterly Information'!$X$43:$X$1042,"Other")+SUMIFS('Quarterly Information'!$BU$43:$BU$1042,'Quarterly Information'!$O$43:$O$1042,'Import Summary'!$B28,'Quarterly Information'!$X$43:$X$1042,"Other")+SUMIFS('Quarterly Information'!$BV$43:$BV$1042,'Quarterly Information'!$Q$43:$Q$1042,'Import Summary'!$B28,'Quarterly Information'!$X$43:$X$1042,"Other")+SUMIFS('Quarterly Information'!$BW$43:$BW$1042,'Quarterly Information'!$S$43:$S$1042,'Import Summary'!$B28,'Quarterly Information'!$X$43:$X$1042,"Other")+SUMIFS('Quarterly Information'!$BX$43:$BX$1042,'Quarterly Information'!$I$43:$I$1042,'Import Summary'!$B28,'Quarterly Information'!$F$43:$F$1042,"No")</f>
        <v>0</v>
      </c>
      <c r="O28" s="236">
        <f t="shared" si="0"/>
        <v>0</v>
      </c>
    </row>
    <row r="29" spans="1:15" s="27" customFormat="1" ht="16" customHeight="1" x14ac:dyDescent="0.25">
      <c r="A29" s="39">
        <v>4</v>
      </c>
      <c r="B29" s="116" t="s">
        <v>6</v>
      </c>
      <c r="C29" s="117">
        <f>SUMIF('Quarterly Information'!$I$43:$I$1042,'Import Summary'!B29,'Quarterly Information'!$AM$43:$AM$1042)+SUMIF('Quarterly Information'!$K$43:$K$1042,'Import Summary'!B29,'Quarterly Information'!$AH$43:$AH$1042)+SUMIF('Quarterly Information'!$M$43:$M$1042,'Import Summary'!B29,'Quarterly Information'!$AI$43:$AI$1042)+SUMIF('Quarterly Information'!$O$43:$O$1042,'Import Summary'!B29,'Quarterly Information'!$AJ$43:$AJ$1042)+SUMIF('Quarterly Information'!$Q$43:$Q$1042,'Import Summary'!B29,'Quarterly Information'!$AK$43:$AK$1042)+SUMIF('Quarterly Information'!$S$43:$S$1042,'Import Summary'!B29,'Quarterly Information'!$AL$43:$AL$1042)</f>
        <v>0</v>
      </c>
      <c r="D29" s="117">
        <f>SUMIFS('Quarterly Information'!$AH$43:$AH$1042,'Quarterly Information'!$K$43:$K$1042,'Import Summary'!$B29,'Quarterly Information'!$X$43:$X$1042,"Transhipment")+SUMIFS('Quarterly Information'!$AI$43:$AI$1042,'Quarterly Information'!$M$43:$M$1042,'Import Summary'!$B29,'Quarterly Information'!$X$43:$X$1042,"Transhipment")+SUMIFS('Quarterly Information'!$AJ$43:$AJ$1042,'Quarterly Information'!$O$43:$O$1042,'Import Summary'!$B29,'Quarterly Information'!$X$43:$X$1042,"Transhipment")+SUMIFS('Quarterly Information'!$AK$43:$AK$1042,'Quarterly Information'!$Q$43:$Q$1042,'Import Summary'!$B29,'Quarterly Information'!$X$43:$X$1042,"Transhipment")+SUMIFS('Quarterly Information'!$AL$43:$AL$1042,'Quarterly Information'!$S$43:$S$1042,'Import Summary'!$B29,'Quarterly Information'!$X$43:$X$1042,"Transhipment")+SUMIFS('Quarterly Information'!$AM$43:$AM$1042,'Quarterly Information'!$I$43:$I$1042,'Import Summary'!$B29,'Quarterly Information'!$X$43:$X$1042,"Transhipment")</f>
        <v>0</v>
      </c>
      <c r="E29" s="117">
        <f>SUMIFS('Quarterly Information'!$AH$43:$AH$1042,'Quarterly Information'!$K$43:$K$1042,'Import Summary'!$B29,'Quarterly Information'!$X$43:$X$1042,"In-House Transformation")+SUMIFS('Quarterly Information'!$AI$43:$AI$1042,'Quarterly Information'!$M$43:$M$1042,'Import Summary'!$B29,'Quarterly Information'!$X$43:$X$1042,"In-House Transformation")+SUMIFS('Quarterly Information'!$AJ$43:$AJ$1042,'Quarterly Information'!$O$43:$O$1042,'Import Summary'!$B29,'Quarterly Information'!$X$43:$X$1042,"In-House Transformation")+SUMIFS('Quarterly Information'!$AK$43:$AK$1042,'Quarterly Information'!$Q$43:$Q$1042,'Import Summary'!$B29,'Quarterly Information'!$X$43:$X$1042,"In-House Transformation")+SUMIFS('Quarterly Information'!$AL$43:$AL$1042,'Quarterly Information'!$S$43:$S$1042,'Import Summary'!$B29,'Quarterly Information'!$X$43:$X$1042,"In-House Transformation")+SUMIFS('Quarterly Information'!$AM$43:$AM$1042,'Quarterly Information'!$I$43:$I$1042,'Import Summary'!$B29,'Quarterly Information'!$X$43:$X$1042,"In-House Transformation")</f>
        <v>0</v>
      </c>
      <c r="F29" s="117">
        <f>SUMIFS('Quarterly Information'!$AH$43:$AH$1042,'Quarterly Information'!$K$43:$K$1042,'Import Summary'!$B29,'Quarterly Information'!$X$43:$X$1042,"Second-Party Transformation")+SUMIFS('Quarterly Information'!$AI$43:$AI$1042,'Quarterly Information'!$M$43:$M$1042,'Import Summary'!$B29,'Quarterly Information'!$X$43:$X$1042,"Second-Party Transformation")+SUMIFS('Quarterly Information'!$AJ$43:$AJ$1042,'Quarterly Information'!$O$43:$O$1042,'Import Summary'!$B29,'Quarterly Information'!$X$43:$X$1042,"Second-Party Transformation")+SUMIFS('Quarterly Information'!$AK$43:$AK$1042,'Quarterly Information'!$Q$43:$Q$1042,'Import Summary'!$B29,'Quarterly Information'!$X$43:$X$1042,"Second-Party Transformation")+SUMIFS('Quarterly Information'!$AL$43:$AL$1042,'Quarterly Information'!$S$43:$S$1042,'Import Summary'!$B29,'Quarterly Information'!$X$43:$X$1042,"Second-Party Transformation")+SUMIFS('Quarterly Information'!$AM$43:$AM$1042,'Quarterly Information'!$I$43:$I$1042,'Import Summary'!$B29,'Quarterly Information'!$X$43:$X$1042,"Second-Party Transformation")</f>
        <v>0</v>
      </c>
      <c r="G29" s="117">
        <f>SUMIFS('Quarterly Information'!$AH$43:$AH$1042,'Quarterly Information'!$K$43:$K$1042,'Import Summary'!$B29,'Quarterly Information'!$X$43:$X$1042,"In-House Destruction")+SUMIFS('Quarterly Information'!$AI$43:$AI$1042,'Quarterly Information'!$M$43:$M$1042,'Import Summary'!$B29,'Quarterly Information'!$X$43:$X$1042,"In-House Destruction")+SUMIFS('Quarterly Information'!$AJ$43:$AJ$1042,'Quarterly Information'!$O$43:$O$1042,'Import Summary'!$B29,'Quarterly Information'!$X$43:$X$1042,"In-House Destruction")+SUMIFS('Quarterly Information'!$AK$43:$AK$1042,'Quarterly Information'!$Q$43:$Q$1042,'Import Summary'!$B29,'Quarterly Information'!$X$43:$X$1042,"In-House Destruction")+SUMIFS('Quarterly Information'!$AL$43:$AL$1042,'Quarterly Information'!$S$43:$S$1042,'Import Summary'!$B29,'Quarterly Information'!$X$43:$X$1042,"In-House Destruction")+SUMIFS('Quarterly Information'!$AM$43:$AM$1042,'Quarterly Information'!$I$43:$I$1042,'Import Summary'!$B29,'Quarterly Information'!$X$43:$X$1042,"In-House Destruction")</f>
        <v>0</v>
      </c>
      <c r="H29" s="117">
        <f>SUMIFS('Quarterly Information'!$AH$43:$AH$1042,'Quarterly Information'!$K$43:$K$1042,'Import Summary'!$B29,'Quarterly Information'!$X$43:$X$1042,"Second-Party Destruction")+SUMIFS('Quarterly Information'!$AI$43:$AI$1042,'Quarterly Information'!$M$43:$M$1042,'Import Summary'!$B29,'Quarterly Information'!$X$43:$X$1042,"Second-Party Destruction")+SUMIFS('Quarterly Information'!$AJ$43:$AJ$1042,'Quarterly Information'!$O$43:$O$1042,'Import Summary'!$B29,'Quarterly Information'!$X$43:$X$1042,"Second-Party Destruction")+SUMIFS('Quarterly Information'!$AK$43:$AK$1042,'Quarterly Information'!$Q$43:$Q$1042,'Import Summary'!$B29,'Quarterly Information'!$X$43:$X$1042,"Second-Party Destruction")+SUMIFS('Quarterly Information'!$AL$43:$AL$1042,'Quarterly Information'!$S$43:$S$1042,'Import Summary'!$B29,'Quarterly Information'!$X$43:$X$1042,"Second-Party Destruction")+SUMIFS('Quarterly Information'!$AM$43:$AM$1042,'Quarterly Information'!$I$43:$I$1042,'Import Summary'!$B29,'Quarterly Information'!$X$43:$X$1042,"Second-Party Destruction")</f>
        <v>0</v>
      </c>
      <c r="I29" s="117">
        <f>SUMIFS('Quarterly Information'!$AO$43:$AO$1042,'Quarterly Information'!$K$43:$K$1042,'Import Summary'!$B29,'Quarterly Information'!$X$43:$X$1042,"Other")+SUMIFS('Quarterly Information'!$AP$43:$AP$1042,'Quarterly Information'!$M$43:$M$1042,'Import Summary'!$B29,'Quarterly Information'!$X$43:$X$1042,"Other")+SUMIFS('Quarterly Information'!$AQ$43:$AQ$1042,'Quarterly Information'!$O$43:$O$1042,'Import Summary'!$B29,'Quarterly Information'!$X$43:$X$1042,"Other")+SUMIFS('Quarterly Information'!$AR$43:$AR$1042,'Quarterly Information'!$Q$43:$Q$1042,'Import Summary'!$B29,'Quarterly Information'!$X$43:$X$1042,"Other")+SUMIFS('Quarterly Information'!$AS$43:$AS$1042,'Quarterly Information'!$S$43:$S$1042,'Import Summary'!$B29,'Quarterly Information'!$X$43:$X$1042,"Other")+SUMIFS('Quarterly Information'!$AT$43:$AT$1042,'Quarterly Information'!$I$43:$I$1042,'Import Summary'!$B29,'Quarterly Information'!$F$43:$F$1042,"No")</f>
        <v>0</v>
      </c>
      <c r="J29" s="117">
        <f>SUMIFS('Quarterly Information'!$AU$43:$AU$1042,'Quarterly Information'!$K$43:$K$1042,'Import Summary'!$B29,'Quarterly Information'!$X$43:$X$1042,"Other")+SUMIFS('Quarterly Information'!$AV$43:$AV$1042,'Quarterly Information'!$M$43:$M$1042,'Import Summary'!$B29,'Quarterly Information'!$X$43:$X$1042,"Other")+SUMIFS('Quarterly Information'!$AW$43:$AW$1042,'Quarterly Information'!$O$43:$O$1042,'Import Summary'!$B29,'Quarterly Information'!$X$43:$X$1042,"Other")+SUMIFS('Quarterly Information'!$AX$43:$AX$1042,'Quarterly Information'!$Q$43:$Q$1042,'Import Summary'!$B29,'Quarterly Information'!$X$43:$X$1042,"Other")+SUMIFS('Quarterly Information'!$AY$43:$AY$1042,'Quarterly Information'!$S$43:$S$1042,'Import Summary'!$B29,'Quarterly Information'!$X$43:$X$1042,"Other")+SUMIFS('Quarterly Information'!$AZ$43:$AZ$1042,'Quarterly Information'!$I$43:$I$1042,'Import Summary'!$B29,'Quarterly Information'!$F$43:$F$1042,"No")</f>
        <v>0</v>
      </c>
      <c r="K29" s="117">
        <f>SUMIFS('Quarterly Information'!$BA$43:$BA$1042,'Quarterly Information'!$K$43:$K$1042,'Import Summary'!$B29,'Quarterly Information'!$X$43:$X$1042,"Other")+SUMIFS('Quarterly Information'!$BB$43:$BB$1042,'Quarterly Information'!$M$43:$M$1042,'Import Summary'!$B29,'Quarterly Information'!$X$43:$X$1042,"Other")+SUMIFS('Quarterly Information'!$BC$43:$BC$1042,'Quarterly Information'!$O$43:$O$1042,'Import Summary'!$B29,'Quarterly Information'!$X$43:$X$1042,"Other")+SUMIFS('Quarterly Information'!$BD$43:$BD$1042,'Quarterly Information'!$Q$43:$Q$1042,'Import Summary'!$B29,'Quarterly Information'!$X$43:$X$1042,"Other")+SUMIFS('Quarterly Information'!$BE$43:$BE$1042,'Quarterly Information'!$S$43:$S$1042,'Import Summary'!$B29,'Quarterly Information'!$X$43:$X$1042,"Other")+SUMIFS('Quarterly Information'!$BF$43:$BF$1042,'Quarterly Information'!$I$43:$I$1042,'Import Summary'!$B29,'Quarterly Information'!$F$43:$F$1042,"No")</f>
        <v>0</v>
      </c>
      <c r="L29" s="117">
        <f>SUMIFS('Quarterly Information'!$BG$43:$BG$1042,'Quarterly Information'!$K$43:$K$1042,'Import Summary'!$B29,'Quarterly Information'!$X$43:$X$1042,"Other")+SUMIFS('Quarterly Information'!$BH$43:$BH$1042,'Quarterly Information'!$M$43:$M$1042,'Import Summary'!$B29,'Quarterly Information'!$X$43:$X$1042,"Other")+SUMIFS('Quarterly Information'!$BI$43:$BI$1042,'Quarterly Information'!$O$43:$O$1042,'Import Summary'!$B29,'Quarterly Information'!$X$43:$X$1042,"Other")+SUMIFS('Quarterly Information'!$BJ$43:$BJ$1042,'Quarterly Information'!$Q$43:$Q$1042,'Import Summary'!$B29,'Quarterly Information'!$X$43:$X$1042,"Other")+SUMIFS('Quarterly Information'!$BK$43:$BK$1042,'Quarterly Information'!$S$43:$S$1042,'Import Summary'!$B29,'Quarterly Information'!$X$43:$X$1042,"Other")+SUMIFS('Quarterly Information'!$BL$43:$BL$1042,'Quarterly Information'!$I$43:$I$1042,'Import Summary'!$B29,'Quarterly Information'!$F$43:$F$1042,"No")</f>
        <v>0</v>
      </c>
      <c r="M29" s="117">
        <f>SUMIFS('Quarterly Information'!$BM$43:$BM$1042,'Quarterly Information'!$K$43:$K$1042,'Import Summary'!$B29,'Quarterly Information'!$X$43:$X$1042,"Other")+SUMIFS('Quarterly Information'!$BN$43:$BN$1042,'Quarterly Information'!$M$43:$M$1042,'Import Summary'!$B29,'Quarterly Information'!$X$43:$X$1042,"Other")+SUMIFS('Quarterly Information'!$BO$43:$BO$1042,'Quarterly Information'!$O$43:$O$1042,'Import Summary'!$B29,'Quarterly Information'!$X$43:$X$1042,"Other")+SUMIFS('Quarterly Information'!$BP$43:$BP$1042,'Quarterly Information'!$Q$43:$Q$1042,'Import Summary'!$B29,'Quarterly Information'!$X$43:$X$1042,"Other")+SUMIFS('Quarterly Information'!$BQ$43:$BQ$1042,'Quarterly Information'!$S$43:$S$1042,'Import Summary'!$B29,'Quarterly Information'!$X$43:$X$1042,"Other")+SUMIFS('Quarterly Information'!$BR$43:$BR$1042,'Quarterly Information'!$I$43:$I$1042,'Import Summary'!$B29,'Quarterly Information'!$F$43:$F$1042,"No")</f>
        <v>0</v>
      </c>
      <c r="N29" s="117">
        <f>SUMIFS('Quarterly Information'!$BS$43:$BS$1042,'Quarterly Information'!$K$43:$K$1042,'Import Summary'!$B29,'Quarterly Information'!$X$43:$X$1042,"Other")+SUMIFS('Quarterly Information'!$BT$43:$BT$1042,'Quarterly Information'!$M$43:$M$1042,'Import Summary'!$B29,'Quarterly Information'!$X$43:$X$1042,"Other")+SUMIFS('Quarterly Information'!$BU$43:$BU$1042,'Quarterly Information'!$O$43:$O$1042,'Import Summary'!$B29,'Quarterly Information'!$X$43:$X$1042,"Other")+SUMIFS('Quarterly Information'!$BV$43:$BV$1042,'Quarterly Information'!$Q$43:$Q$1042,'Import Summary'!$B29,'Quarterly Information'!$X$43:$X$1042,"Other")+SUMIFS('Quarterly Information'!$BW$43:$BW$1042,'Quarterly Information'!$S$43:$S$1042,'Import Summary'!$B29,'Quarterly Information'!$X$43:$X$1042,"Other")+SUMIFS('Quarterly Information'!$BX$43:$BX$1042,'Quarterly Information'!$I$43:$I$1042,'Import Summary'!$B29,'Quarterly Information'!$F$43:$F$1042,"No")</f>
        <v>0</v>
      </c>
      <c r="O29" s="236">
        <f t="shared" si="0"/>
        <v>0</v>
      </c>
    </row>
    <row r="30" spans="1:15" s="27" customFormat="1" ht="16" customHeight="1" x14ac:dyDescent="0.25">
      <c r="A30" s="39">
        <v>5</v>
      </c>
      <c r="B30" s="116" t="s">
        <v>7</v>
      </c>
      <c r="C30" s="117">
        <f>SUMIF('Quarterly Information'!$I$43:$I$1042,'Import Summary'!$B30,'Quarterly Information'!$J$43:$J$1042)+Blends!$O$117+Blends!$Y$117+Blends!$AI$117+Blends!$AS$117+Blends!$BC$117+Blends!$BM$117+SUMIFS('Quarterly Information'!$AH$43:$AH$1042,'Quarterly Information'!$I$43:$I$1042,"Other HFC Blend",'Quarterly Information'!$K$43:$K$1042,'Import Summary'!B30)+SUMIFS('Quarterly Information'!$AI$43:$AI$1042,'Quarterly Information'!$I$43:$I$1042,"Other HFC Blend",'Quarterly Information'!$M$43:$M$1042,'Import Summary'!B30)+SUMIFS('Quarterly Information'!$AJ$43:$AJ$1042,'Quarterly Information'!$I$43:$I$1042,"Other HFC Blend",'Quarterly Information'!$O$43:$O$1042,'Import Summary'!B30)+SUMIFS('Quarterly Information'!$AK$43:$AK$1042,'Quarterly Information'!$I$43:$I$1042,"Other HFC Blend",'Quarterly Information'!$Q$43:$Q$1042,'Import Summary'!B30)+SUMIFS('Quarterly Information'!$AL$43:$AL$1042,'Quarterly Information'!$I$43:$I$1042,"Other HFC Blend",'Quarterly Information'!$S$43:$S$1042,'Import Summary'!B30)</f>
        <v>0</v>
      </c>
      <c r="D30" s="117">
        <f>SUMIFS('Quarterly Information'!$J$43:$J$1042,'Quarterly Information'!$I$43:$I$1042,'Import Summary'!B30,'Quarterly Information'!$X$43:$X$1042,"Transhipment")+Blends!$O$117+SUMIFS('Quarterly Information'!$AH$43:$AH$1042,'Quarterly Information'!$I$43:$I$1042,"Other HFC Blend",'Quarterly Information'!$K$43:$K$1042,'Import Summary'!B30,'Quarterly Information'!$X$43:$X$1042,"Transhipment")+SUMIFS('Quarterly Information'!$AI$43:$AI$1042,'Quarterly Information'!$I$43:$I$1042,"Other HFC Blend",'Quarterly Information'!$M$43:$M$1042,'Import Summary'!B30,'Quarterly Information'!$X$43:$X$1042,"Transhipment")+SUMIFS('Quarterly Information'!$AJ$43:$AJ$1042,'Quarterly Information'!$I$43:$I$1042,"Other HFC Blend",'Quarterly Information'!$O$43:$O$1042,'Import Summary'!B30,'Quarterly Information'!$X$43:$X$1042,"Transhipment")+SUMIFS('Quarterly Information'!$AK$43:$AK$1042,'Quarterly Information'!$I$43:$I$1042,"Other HFC Blend",'Quarterly Information'!$Q$43:$Q$1042,'Import Summary'!B30,'Quarterly Information'!$X$43:$X$1042,"Transhipment")+SUMIFS('Quarterly Information'!$AL$43:$AL$1042,'Quarterly Information'!$I$43:$I$1042,"Other HFC Blend",'Quarterly Information'!$S$43:$S$1042,'Import Summary'!B30,'Quarterly Information'!$X$43:$X$1042,"Transhipment")</f>
        <v>0</v>
      </c>
      <c r="E30" s="117">
        <f>SUMIFS('Quarterly Information'!$J$43:$J$1042,'Quarterly Information'!$I$43:$I$1042,'Import Summary'!$B30,'Quarterly Information'!$X$43:$X$1042,"In-House Transformation")+Blends!$Y$117+SUMIFS('Quarterly Information'!$AH$43:$AH$1042,'Quarterly Information'!$I$43:$I$1042,"Other HFC Blend",'Quarterly Information'!$K$43:$K$1042,'Import Summary'!B30,'Quarterly Information'!$X$43:$X$1042,"In-House Transformation")+SUMIFS('Quarterly Information'!$AI$43:$AI$1042,'Quarterly Information'!$I$43:$I$1042,"Other HFC Blend",'Quarterly Information'!$M$43:$M$1042,'Import Summary'!B30,'Quarterly Information'!$X$43:$X$1042,"In-House Transformation")+SUMIFS('Quarterly Information'!$AJ$43:$AJ$1042,'Quarterly Information'!$I$43:$I$1042,"Other HFC Blend",'Quarterly Information'!$O$43:$O$1042,'Import Summary'!B30,'Quarterly Information'!$X$43:$X$1042,"In-House Transformation")+SUMIFS('Quarterly Information'!$AK$43:$AK$1042,'Quarterly Information'!$I$43:$I$1042,"Other HFC Blend",'Quarterly Information'!$Q$43:$Q$1042,'Import Summary'!B30,'Quarterly Information'!$X$43:$X$1042,"In-House Transformation")+SUMIFS('Quarterly Information'!$AL$43:$AL$1042,'Quarterly Information'!$I$43:$I$1042,"Other HFC Blend",'Quarterly Information'!$S$43:$S$1042,'Import Summary'!B30,'Quarterly Information'!$X$43:$X$1042,"In-House Transformation")</f>
        <v>0</v>
      </c>
      <c r="F30" s="117">
        <f>SUMIFS('Quarterly Information'!$J$43:$J$1042,'Quarterly Information'!$I$43:$I$1042,'Import Summary'!$B30,'Quarterly Information'!$X$43:$X$1042,"Second-Party Transformation")+Blends!$AI$117+SUMIFS('Quarterly Information'!$AH$43:$AH$1042,'Quarterly Information'!$I$43:$I$1042,"Other HFC Blend",'Quarterly Information'!$K$43:$K$1042,'Import Summary'!$B30,'Quarterly Information'!$X$43:$X$1042,"Second-Party Transformation")+SUMIFS('Quarterly Information'!$AI$43:$AI$1042,'Quarterly Information'!$I$43:$I$1042,"Other HFC Blend",'Quarterly Information'!$M$43:$M$1042,'Import Summary'!$B30,'Quarterly Information'!$X$43:$X$1042,"Second-Party Transformation")+SUMIFS('Quarterly Information'!$AJ$43:$AJ$1042,'Quarterly Information'!$I$43:$I$1042,"Other HFC Blend",'Quarterly Information'!$O$43:$O$1042,'Import Summary'!$B30,'Quarterly Information'!$X$43:$X$1042,"Second-Party Transformation")+SUMIFS('Quarterly Information'!$AK$43:$AK$1042,'Quarterly Information'!$I$43:$I$1042,"Other HFC Blend",'Quarterly Information'!$Q$43:$Q$1042,'Import Summary'!$B30,'Quarterly Information'!$X$43:$X$1042,"Second-Party Transformation")+SUMIFS('Quarterly Information'!$AL$43:$AL$1042,'Quarterly Information'!$I$43:$I$1042,"Other HFC Blend",'Quarterly Information'!$S$43:$S$1042,'Import Summary'!$B30,'Quarterly Information'!$X$43:$X$1042,"Second-Party Transformation")</f>
        <v>0</v>
      </c>
      <c r="G30" s="117">
        <f>SUMIFS('Quarterly Information'!$J$43:$J$1042,'Quarterly Information'!$I$43:$I$1042,'Import Summary'!$B30,'Quarterly Information'!$X$43:$X$1042,"In-House Destruction")+Blends!$AS$117+SUMIFS('Quarterly Information'!$AH$43:$AH$1042,'Quarterly Information'!$I$43:$I$1042,"Other HFC Blend",'Quarterly Information'!$K$43:$K$1042,'Import Summary'!$B30,'Quarterly Information'!$X$43:$X$1042,"In-House Destruction")+SUMIFS('Quarterly Information'!$AI$43:$AI$1042,'Quarterly Information'!$I$43:$I$1042,"Other HFC Blend",'Quarterly Information'!$M$43:$M$1042,'Import Summary'!$B30,'Quarterly Information'!$X$43:$X$1042,"In-House Destruction")+SUMIFS('Quarterly Information'!$AJ$43:$AJ$1042,'Quarterly Information'!$I$43:$I$1042,"Other HFC Blend",'Quarterly Information'!$O$43:$O$1042,'Import Summary'!$B30,'Quarterly Information'!$X$43:$X$1042,"In-House Destruction")+SUMIFS('Quarterly Information'!$AK$43:$AK$1042,'Quarterly Information'!$I$43:$I$1042,"Other HFC Blend",'Quarterly Information'!$Q$43:$Q$1042,'Import Summary'!$B30,'Quarterly Information'!$X$43:$X$1042,"In-House Destruction")+SUMIFS('Quarterly Information'!$AL$43:$AL$1042,'Quarterly Information'!$I$43:$I$1042,"Other HFC Blend",'Quarterly Information'!$S$43:$S$1042,'Import Summary'!$B30,'Quarterly Information'!$X$43:$X$1042,"In-House Destruction")</f>
        <v>0</v>
      </c>
      <c r="H30" s="117">
        <f>SUMIFS('Quarterly Information'!$J$43:$J$1042,'Quarterly Information'!$I$43:$I$1042,'Import Summary'!$B30,'Quarterly Information'!$X$43:$X$1042,"Second-Party Destruction")+Blends!$BC$117+SUMIFS('Quarterly Information'!$AH$43:$AH$1042,'Quarterly Information'!$I$43:$I$1042,"Other HFC Blend",'Quarterly Information'!$K$43:$K$1042,'Import Summary'!$B30,'Quarterly Information'!$X$43:$X$1042,"Second-Party Destruction")+SUMIFS('Quarterly Information'!$AI$43:$AI$1042,'Quarterly Information'!$I$43:$I$1042,"Other HFC Blend",'Quarterly Information'!$M$43:$M$1042,'Import Summary'!$B30,'Quarterly Information'!$X$43:$X$1042,"Second-Party Destruction")+SUMIFS('Quarterly Information'!$AJ$43:$AJ$1042,'Quarterly Information'!$I$43:$I$1042,"Other HFC Blend",'Quarterly Information'!$O$43:$O$1042,'Import Summary'!$B30,'Quarterly Information'!$X$43:$X$1042,"Second-Party Destruction")+SUMIFS('Quarterly Information'!$AK$43:$AK$1042,'Quarterly Information'!$I$43:$I$1042,"Other HFC Blend",'Quarterly Information'!$Q$43:$Q$1042,'Import Summary'!$B30,'Quarterly Information'!$X$43:$X$1042,"Second-Party Destruction")+SUMIFS('Quarterly Information'!$AL$43:$AL$1042,'Quarterly Information'!$I$43:$I$1042,"Other HFC Blend",'Quarterly Information'!$S$43:$S$1042,'Import Summary'!$B30,'Quarterly Information'!$X$43:$X$1042,"Second-Party Destruction")</f>
        <v>0</v>
      </c>
      <c r="I30" s="117">
        <f>Blends!$BW$117+SUMIFS('Quarterly Information'!$AO$43:$AO$1042,'Quarterly Information'!$K$43:$K$1042,'Import Summary'!$B30,'Quarterly Information'!$X$43:$X$1042,"Other",'Quarterly Information'!$I$43:$I$1042,"Other HFC Blend")+SUMIFS('Quarterly Information'!$AP$43:$AP$1042,'Quarterly Information'!$M$43:$M$1042,'Import Summary'!$B30,'Quarterly Information'!$X$43:$X$1042,"Other",'Quarterly Information'!$I$43:$I$1042,"Other HFC Blend")+SUMIFS('Quarterly Information'!$AQ$43:$AQ$1042,'Quarterly Information'!$O$43:$O$1042,'Import Summary'!$B30,'Quarterly Information'!$X$43:$X$1042,"Other",'Quarterly Information'!$I$43:$I$1042,"Other HFC Blend")+SUMIFS('Quarterly Information'!$AR$43:$AR$1042,'Quarterly Information'!$Q$43:$Q$1042,'Import Summary'!$B30,'Quarterly Information'!$X$43:$X$1042,"Other",'Quarterly Information'!$I$43:$I$1042,"Other HFC Blend")+SUMIFS('Quarterly Information'!$AS$43:$AS$1042,'Quarterly Information'!$S$43:$S$1042,'Import Summary'!$B30,'Quarterly Information'!$X$43:$X$1042,"Other",'Quarterly Information'!$I$43:$I$1042,"Other HFC Blend")+SUMIFS('Quarterly Information'!$AT$43:$AT$1042,'Quarterly Information'!$I$43:$I$1042,'Import Summary'!$B30,'Quarterly Information'!$F$43:$F$1042,"No")</f>
        <v>0</v>
      </c>
      <c r="J30" s="117">
        <f>Blends!$CG$117+SUMIFS('Quarterly Information'!$AU$43:$AU$1042,'Quarterly Information'!$K$43:$K$1042,'Import Summary'!$B30,'Quarterly Information'!$X$43:$X$1042,"Other",'Quarterly Information'!$I$43:$I$1042,"Other HFC Blend")+SUMIFS('Quarterly Information'!$AV$43:$AV$1042,'Quarterly Information'!$M$43:$M$1042,'Import Summary'!$B30,'Quarterly Information'!$X$43:$X$1042,"Other",'Quarterly Information'!$I$43:$I$1042,"Other HFC Blend")+SUMIFS('Quarterly Information'!$AW$43:$AW$1042,'Quarterly Information'!$O$43:$O$1042,'Import Summary'!$B30,'Quarterly Information'!$X$43:$X$1042,"Other",'Quarterly Information'!$I$43:$I$1042,"Other HFC Blend")+SUMIFS('Quarterly Information'!$AX$43:$AX$1042,'Quarterly Information'!$Q$43:$Q$1042,'Import Summary'!$B30,'Quarterly Information'!$X$43:$X$1042,"Other",'Quarterly Information'!$I$43:$I$1042,"Other HFC Blend")+SUMIFS('Quarterly Information'!$AY$43:$AY$1042,'Quarterly Information'!$S$43:$S$1042,'Import Summary'!$B30,'Quarterly Information'!$X$43:$X$1042,"Other",'Quarterly Information'!$I$43:$I$1042,"Other HFC Blend")+SUMIFS('Quarterly Information'!$AZ$43:$AZ$1042,'Quarterly Information'!$I$43:$I$1042,'Import Summary'!$B30,'Quarterly Information'!$F$43:$F$1042,"No")</f>
        <v>0</v>
      </c>
      <c r="K30" s="117">
        <f>Blends!$CQ$117+SUMIFS('Quarterly Information'!$BA$43:$BA$1042,'Quarterly Information'!$K$43:$K$1042,'Import Summary'!$B30,'Quarterly Information'!$X$43:$X$1042,"Other",'Quarterly Information'!$I$43:$I$1042,"Other HFC Blend")+SUMIFS('Quarterly Information'!$BB$43:$BB$1042,'Quarterly Information'!$M$43:$M$1042,'Import Summary'!$B30,'Quarterly Information'!$X$43:$X$1042,"Other",'Quarterly Information'!$I$43:$I$1042,"Other HFC Blend")+SUMIFS('Quarterly Information'!$BC$43:$BC$1042,'Quarterly Information'!$O$43:$O$1042,'Import Summary'!$B30,'Quarterly Information'!$X$43:$X$1042,"Other",'Quarterly Information'!$I$43:$I$1042,"Other HFC Blend")+SUMIFS('Quarterly Information'!$BD$43:$BD$1042,'Quarterly Information'!$Q$43:$Q$1042,'Import Summary'!$B30,'Quarterly Information'!$X$43:$X$1042,"Other",'Quarterly Information'!$I$43:$I$1042,"Other HFC Blend")+SUMIFS('Quarterly Information'!$BE$43:$BE$1042,'Quarterly Information'!$S$43:$S$1042,'Import Summary'!$B30,'Quarterly Information'!$X$43:$X$1042,"Other",'Quarterly Information'!$I$43:$I$1042,"Other HFC Blend")+SUMIFS('Quarterly Information'!$BF$43:$BF$1042,'Quarterly Information'!$I$43:$I$1042,'Import Summary'!$B30,'Quarterly Information'!$F$43:$F$1042,"No")</f>
        <v>0</v>
      </c>
      <c r="L30" s="117">
        <f>Blends!$DA$117+SUMIFS('Quarterly Information'!$BG$43:$BG$1042,'Quarterly Information'!$K$43:$K$1042,'Import Summary'!$B30,'Quarterly Information'!$X$43:$X$1042,"Other",'Quarterly Information'!$I$43:$I$1042,"Other HFC Blend")+SUMIFS('Quarterly Information'!$BH$43:$BH$1042,'Quarterly Information'!$M$43:$M$1042,'Import Summary'!$B30,'Quarterly Information'!$X$43:$X$1042,"Other",'Quarterly Information'!$I$43:$I$1042,"Other HFC Blend")+SUMIFS('Quarterly Information'!$BI$43:$BI$1042,'Quarterly Information'!$O$43:$O$1042,'Import Summary'!$B30,'Quarterly Information'!$X$43:$X$1042,"Other",'Quarterly Information'!$I$43:$I$1042,"Other HFC Blend")+SUMIFS('Quarterly Information'!$BJ$43:$BJ$1042,'Quarterly Information'!$Q$43:$Q$1042,'Import Summary'!$B30,'Quarterly Information'!$X$43:$X$1042,"Other",'Quarterly Information'!$I$43:$I$1042,"Other HFC Blend")+SUMIFS('Quarterly Information'!$BK$43:$BK$1042,'Quarterly Information'!$S$43:$S$1042,'Import Summary'!$B30,'Quarterly Information'!$X$43:$X$1042,"Other",'Quarterly Information'!$I$43:$I$1042,"Other HFC Blend")+SUMIFS('Quarterly Information'!$BL$43:$BL$1042,'Quarterly Information'!$I$43:$I$1042,'Import Summary'!$B30,'Quarterly Information'!$F$43:$F$1042,"No")</f>
        <v>0</v>
      </c>
      <c r="M30" s="117">
        <f>Blends!$DK$117+SUMIFS('Quarterly Information'!$BM$43:$BM$1042,'Quarterly Information'!$K$43:$K$1042,'Import Summary'!$B30,'Quarterly Information'!$X$43:$X$1042,"Other",'Quarterly Information'!$I$43:$I$1042,"Other HFC Blend")+SUMIFS('Quarterly Information'!$BN$43:$BN$1042,'Quarterly Information'!$M$43:$M$1042,'Import Summary'!$B30,'Quarterly Information'!$X$43:$X$1042,"Other",'Quarterly Information'!$I$43:$I$1042,"Other HFC Blend")+SUMIFS('Quarterly Information'!$BO$43:$BO$1042,'Quarterly Information'!$O$43:$O$1042,'Import Summary'!$B30,'Quarterly Information'!$X$43:$X$1042,"Other",'Quarterly Information'!$I$43:$I$1042,"Other HFC Blend")+SUMIFS('Quarterly Information'!$BP$43:$BP$1042,'Quarterly Information'!$Q$43:$Q$1042,'Import Summary'!$B30,'Quarterly Information'!$X$43:$X$1042,"Other",'Quarterly Information'!$I$43:$I$1042,"Other HFC Blend")+SUMIFS('Quarterly Information'!$BQ$43:$BQ$1042,'Quarterly Information'!$S$43:$S$1042,'Import Summary'!$B30,'Quarterly Information'!$X$43:$X$1042,"Other",'Quarterly Information'!$I$43:$I$1042,"Other HFC Blend")+SUMIFS('Quarterly Information'!$BR$43:$BR$1042,'Quarterly Information'!$I$43:$I$1042,'Import Summary'!$B30,'Quarterly Information'!$F$43:$F$1042,"No")</f>
        <v>0</v>
      </c>
      <c r="N30" s="117">
        <f>Blends!$DU$117+SUMIFS('Quarterly Information'!$BS$43:$BS$1042,'Quarterly Information'!$K$43:$K$1042,'Import Summary'!$B30,'Quarterly Information'!$X$43:$X$1042,"Other",'Quarterly Information'!$I$43:$I$1042,"Other HFC Blend")+SUMIFS('Quarterly Information'!$BT$43:$BT$1042,'Quarterly Information'!$M$43:$M$1042,'Import Summary'!$B30,'Quarterly Information'!$X$43:$X$1042,"Other",'Quarterly Information'!$I$43:$I$1042,"Other HFC Blend")+SUMIFS('Quarterly Information'!$BU$43:$BU$1042,'Quarterly Information'!$O$43:$O$1042,'Import Summary'!$B30,'Quarterly Information'!$X$43:$X$1042,"Other",'Quarterly Information'!$I$43:$I$1042,"Other HFC Blend")+SUMIFS('Quarterly Information'!$BV$43:$BV$1042,'Quarterly Information'!$Q$43:$Q$1042,'Import Summary'!$B30,'Quarterly Information'!$X$43:$X$1042,"Other",'Quarterly Information'!$I$43:$I$1042,"Other HFC Blend")+SUMIFS('Quarterly Information'!$BW$43:$BW$1042,'Quarterly Information'!$S$43:$S$1042,'Import Summary'!$B30,'Quarterly Information'!$X$43:$X$1042,"Other",'Quarterly Information'!$I$43:$I$1042,"Other HFC Blend")+SUMIFS('Quarterly Information'!$BX$43:$BX$1042,'Quarterly Information'!$I$43:$I$1042,'Import Summary'!$B30,'Quarterly Information'!$F$43:$F$1042,"No")</f>
        <v>0</v>
      </c>
      <c r="O30" s="236">
        <f t="shared" si="0"/>
        <v>0</v>
      </c>
    </row>
    <row r="31" spans="1:15" s="27" customFormat="1" ht="16" customHeight="1" x14ac:dyDescent="0.25">
      <c r="A31" s="39">
        <v>6</v>
      </c>
      <c r="B31" s="116" t="s">
        <v>1</v>
      </c>
      <c r="C31" s="117">
        <f>SUMIF('Quarterly Information'!$I$43:$I$1042,'Import Summary'!B31,'Quarterly Information'!$AM$43:$AM$1042)+SUMIF('Quarterly Information'!$K$43:$K$1042,'Import Summary'!B31,'Quarterly Information'!$AH$43:$AH$1042)+SUMIF('Quarterly Information'!$M$43:$M$1042,'Import Summary'!B31,'Quarterly Information'!$AI$43:$AI$1042)+SUMIF('Quarterly Information'!$O$43:$O$1042,'Import Summary'!B31,'Quarterly Information'!$AJ$43:$AJ$1042)+SUMIF('Quarterly Information'!$Q$43:$Q$1042,'Import Summary'!B31,'Quarterly Information'!$AK$43:$AK$1042)+SUMIF('Quarterly Information'!$S$43:$S$1042,'Import Summary'!B31,'Quarterly Information'!$AL$43:$AL$1042)</f>
        <v>0</v>
      </c>
      <c r="D31" s="117">
        <f>SUMIFS('Quarterly Information'!$AH$43:$AH$1042,'Quarterly Information'!$K$43:$K$1042,'Import Summary'!$B31,'Quarterly Information'!$X$43:$X$1042,"Transhipment")+SUMIFS('Quarterly Information'!$AI$43:$AI$1042,'Quarterly Information'!$M$43:$M$1042,'Import Summary'!$B31,'Quarterly Information'!$X$43:$X$1042,"Transhipment")+SUMIFS('Quarterly Information'!$AJ$43:$AJ$1042,'Quarterly Information'!$O$43:$O$1042,'Import Summary'!$B31,'Quarterly Information'!$X$43:$X$1042,"Transhipment")+SUMIFS('Quarterly Information'!$AK$43:$AK$1042,'Quarterly Information'!$Q$43:$Q$1042,'Import Summary'!$B31,'Quarterly Information'!$X$43:$X$1042,"Transhipment")+SUMIFS('Quarterly Information'!$AL$43:$AL$1042,'Quarterly Information'!$S$43:$S$1042,'Import Summary'!$B31,'Quarterly Information'!$X$43:$X$1042,"Transhipment")+SUMIFS('Quarterly Information'!$AM$43:$AM$1042,'Quarterly Information'!$I$43:$I$1042,'Import Summary'!$B31,'Quarterly Information'!$X$43:$X$1042,"Transhipment")</f>
        <v>0</v>
      </c>
      <c r="E31" s="117">
        <f>SUMIFS('Quarterly Information'!$AH$43:$AH$1042,'Quarterly Information'!$K$43:$K$1042,'Import Summary'!$B31,'Quarterly Information'!$X$43:$X$1042,"In-House Transformation")+SUMIFS('Quarterly Information'!$AI$43:$AI$1042,'Quarterly Information'!$M$43:$M$1042,'Import Summary'!$B31,'Quarterly Information'!$X$43:$X$1042,"In-House Transformation")+SUMIFS('Quarterly Information'!$AJ$43:$AJ$1042,'Quarterly Information'!$O$43:$O$1042,'Import Summary'!$B31,'Quarterly Information'!$X$43:$X$1042,"In-House Transformation")+SUMIFS('Quarterly Information'!$AK$43:$AK$1042,'Quarterly Information'!$Q$43:$Q$1042,'Import Summary'!$B31,'Quarterly Information'!$X$43:$X$1042,"In-House Transformation")+SUMIFS('Quarterly Information'!$AL$43:$AL$1042,'Quarterly Information'!$S$43:$S$1042,'Import Summary'!$B31,'Quarterly Information'!$X$43:$X$1042,"In-House Transformation")+SUMIFS('Quarterly Information'!$AM$43:$AM$1042,'Quarterly Information'!$I$43:$I$1042,'Import Summary'!$B31,'Quarterly Information'!$X$43:$X$1042,"In-House Transformation")</f>
        <v>0</v>
      </c>
      <c r="F31" s="117">
        <f>SUMIFS('Quarterly Information'!$AH$43:$AH$1042,'Quarterly Information'!$K$43:$K$1042,'Import Summary'!$B31,'Quarterly Information'!$X$43:$X$1042,"Second-Party Transformation")+SUMIFS('Quarterly Information'!$AI$43:$AI$1042,'Quarterly Information'!$M$43:$M$1042,'Import Summary'!$B31,'Quarterly Information'!$X$43:$X$1042,"Second-Party Transformation")+SUMIFS('Quarterly Information'!$AJ$43:$AJ$1042,'Quarterly Information'!$O$43:$O$1042,'Import Summary'!$B31,'Quarterly Information'!$X$43:$X$1042,"Second-Party Transformation")+SUMIFS('Quarterly Information'!$AK$43:$AK$1042,'Quarterly Information'!$Q$43:$Q$1042,'Import Summary'!$B31,'Quarterly Information'!$X$43:$X$1042,"Second-Party Transformation")+SUMIFS('Quarterly Information'!$AL$43:$AL$1042,'Quarterly Information'!$S$43:$S$1042,'Import Summary'!$B31,'Quarterly Information'!$X$43:$X$1042,"Second-Party Transformation")+SUMIFS('Quarterly Information'!$AM$43:$AM$1042,'Quarterly Information'!$I$43:$I$1042,'Import Summary'!$B31,'Quarterly Information'!$X$43:$X$1042,"Second-Party Transformation")</f>
        <v>0</v>
      </c>
      <c r="G31" s="117">
        <f>SUMIFS('Quarterly Information'!$AH$43:$AH$1042,'Quarterly Information'!$K$43:$K$1042,'Import Summary'!$B31,'Quarterly Information'!$X$43:$X$1042,"In-House Destruction")+SUMIFS('Quarterly Information'!$AI$43:$AI$1042,'Quarterly Information'!$M$43:$M$1042,'Import Summary'!$B31,'Quarterly Information'!$X$43:$X$1042,"In-House Destruction")+SUMIFS('Quarterly Information'!$AJ$43:$AJ$1042,'Quarterly Information'!$O$43:$O$1042,'Import Summary'!$B31,'Quarterly Information'!$X$43:$X$1042,"In-House Destruction")+SUMIFS('Quarterly Information'!$AK$43:$AK$1042,'Quarterly Information'!$Q$43:$Q$1042,'Import Summary'!$B31,'Quarterly Information'!$X$43:$X$1042,"In-House Destruction")+SUMIFS('Quarterly Information'!$AL$43:$AL$1042,'Quarterly Information'!$S$43:$S$1042,'Import Summary'!$B31,'Quarterly Information'!$X$43:$X$1042,"In-House Destruction")+SUMIFS('Quarterly Information'!$AM$43:$AM$1042,'Quarterly Information'!$I$43:$I$1042,'Import Summary'!$B31,'Quarterly Information'!$X$43:$X$1042,"In-House Destruction")</f>
        <v>0</v>
      </c>
      <c r="H31" s="117">
        <f>SUMIFS('Quarterly Information'!$AH$43:$AH$1042,'Quarterly Information'!$K$43:$K$1042,'Import Summary'!$B31,'Quarterly Information'!$X$43:$X$1042,"Second-Party Destruction")+SUMIFS('Quarterly Information'!$AI$43:$AI$1042,'Quarterly Information'!$M$43:$M$1042,'Import Summary'!$B31,'Quarterly Information'!$X$43:$X$1042,"Second-Party Destruction")+SUMIFS('Quarterly Information'!$AJ$43:$AJ$1042,'Quarterly Information'!$O$43:$O$1042,'Import Summary'!$B31,'Quarterly Information'!$X$43:$X$1042,"Second-Party Destruction")+SUMIFS('Quarterly Information'!$AK$43:$AK$1042,'Quarterly Information'!$Q$43:$Q$1042,'Import Summary'!$B31,'Quarterly Information'!$X$43:$X$1042,"Second-Party Destruction")+SUMIFS('Quarterly Information'!$AL$43:$AL$1042,'Quarterly Information'!$S$43:$S$1042,'Import Summary'!$B31,'Quarterly Information'!$X$43:$X$1042,"Second-Party Destruction")+SUMIFS('Quarterly Information'!$AM$43:$AM$1042,'Quarterly Information'!$I$43:$I$1042,'Import Summary'!$B31,'Quarterly Information'!$X$43:$X$1042,"Second-Party Destruction")</f>
        <v>0</v>
      </c>
      <c r="I31" s="117">
        <f>SUMIFS('Quarterly Information'!$AO$43:$AO$1042,'Quarterly Information'!$K$43:$K$1042,'Import Summary'!$B31,'Quarterly Information'!$X$43:$X$1042,"Other")+SUMIFS('Quarterly Information'!$AP$43:$AP$1042,'Quarterly Information'!$M$43:$M$1042,'Import Summary'!$B31,'Quarterly Information'!$X$43:$X$1042,"Other")+SUMIFS('Quarterly Information'!$AQ$43:$AQ$1042,'Quarterly Information'!$O$43:$O$1042,'Import Summary'!$B31,'Quarterly Information'!$X$43:$X$1042,"Other")+SUMIFS('Quarterly Information'!$AR$43:$AR$1042,'Quarterly Information'!$Q$43:$Q$1042,'Import Summary'!$B31,'Quarterly Information'!$X$43:$X$1042,"Other")+SUMIFS('Quarterly Information'!$AS$43:$AS$1042,'Quarterly Information'!$S$43:$S$1042,'Import Summary'!$B31,'Quarterly Information'!$X$43:$X$1042,"Other")+SUMIFS('Quarterly Information'!$AT$43:$AT$1042,'Quarterly Information'!$I$43:$I$1042,'Import Summary'!$B31,'Quarterly Information'!$F$43:$F$1042,"No")</f>
        <v>0</v>
      </c>
      <c r="J31" s="117">
        <f>SUMIFS('Quarterly Information'!$AU$43:$AU$1042,'Quarterly Information'!$K$43:$K$1042,'Import Summary'!$B31,'Quarterly Information'!$X$43:$X$1042,"Other")+SUMIFS('Quarterly Information'!$AV$43:$AV$1042,'Quarterly Information'!$M$43:$M$1042,'Import Summary'!$B31,'Quarterly Information'!$X$43:$X$1042,"Other")+SUMIFS('Quarterly Information'!$AW$43:$AW$1042,'Quarterly Information'!$O$43:$O$1042,'Import Summary'!$B31,'Quarterly Information'!$X$43:$X$1042,"Other")+SUMIFS('Quarterly Information'!$AX$43:$AX$1042,'Quarterly Information'!$Q$43:$Q$1042,'Import Summary'!$B31,'Quarterly Information'!$X$43:$X$1042,"Other")+SUMIFS('Quarterly Information'!$AY$43:$AY$1042,'Quarterly Information'!$S$43:$S$1042,'Import Summary'!$B31,'Quarterly Information'!$X$43:$X$1042,"Other")+SUMIFS('Quarterly Information'!$AZ$43:$AZ$1042,'Quarterly Information'!$I$43:$I$1042,'Import Summary'!$B31,'Quarterly Information'!$F$43:$F$1042,"No")</f>
        <v>0</v>
      </c>
      <c r="K31" s="117">
        <f>SUMIFS('Quarterly Information'!$BA$43:$BA$1042,'Quarterly Information'!$K$43:$K$1042,'Import Summary'!$B31,'Quarterly Information'!$X$43:$X$1042,"Other")+SUMIFS('Quarterly Information'!$BB$43:$BB$1042,'Quarterly Information'!$M$43:$M$1042,'Import Summary'!$B31,'Quarterly Information'!$X$43:$X$1042,"Other")+SUMIFS('Quarterly Information'!$BC$43:$BC$1042,'Quarterly Information'!$O$43:$O$1042,'Import Summary'!$B31,'Quarterly Information'!$X$43:$X$1042,"Other")+SUMIFS('Quarterly Information'!$BD$43:$BD$1042,'Quarterly Information'!$Q$43:$Q$1042,'Import Summary'!$B31,'Quarterly Information'!$X$43:$X$1042,"Other")+SUMIFS('Quarterly Information'!$BE$43:$BE$1042,'Quarterly Information'!$S$43:$S$1042,'Import Summary'!$B31,'Quarterly Information'!$X$43:$X$1042,"Other")+SUMIFS('Quarterly Information'!$BF$43:$BF$1042,'Quarterly Information'!$I$43:$I$1042,'Import Summary'!$B31,'Quarterly Information'!$F$43:$F$1042,"No")</f>
        <v>0</v>
      </c>
      <c r="L31" s="117">
        <f>SUMIFS('Quarterly Information'!$BG$43:$BG$1042,'Quarterly Information'!$K$43:$K$1042,'Import Summary'!$B31,'Quarterly Information'!$X$43:$X$1042,"Other")+SUMIFS('Quarterly Information'!$BH$43:$BH$1042,'Quarterly Information'!$M$43:$M$1042,'Import Summary'!$B31,'Quarterly Information'!$X$43:$X$1042,"Other")+SUMIFS('Quarterly Information'!$BI$43:$BI$1042,'Quarterly Information'!$O$43:$O$1042,'Import Summary'!$B31,'Quarterly Information'!$X$43:$X$1042,"Other")+SUMIFS('Quarterly Information'!$BJ$43:$BJ$1042,'Quarterly Information'!$Q$43:$Q$1042,'Import Summary'!$B31,'Quarterly Information'!$X$43:$X$1042,"Other")+SUMIFS('Quarterly Information'!$BK$43:$BK$1042,'Quarterly Information'!$S$43:$S$1042,'Import Summary'!$B31,'Quarterly Information'!$X$43:$X$1042,"Other")+SUMIFS('Quarterly Information'!$BL$43:$BL$1042,'Quarterly Information'!$I$43:$I$1042,'Import Summary'!$B31,'Quarterly Information'!$F$43:$F$1042,"No")</f>
        <v>0</v>
      </c>
      <c r="M31" s="117">
        <f>SUMIFS('Quarterly Information'!$BM$43:$BM$1042,'Quarterly Information'!$K$43:$K$1042,'Import Summary'!$B31,'Quarterly Information'!$X$43:$X$1042,"Other")+SUMIFS('Quarterly Information'!$BN$43:$BN$1042,'Quarterly Information'!$M$43:$M$1042,'Import Summary'!$B31,'Quarterly Information'!$X$43:$X$1042,"Other")+SUMIFS('Quarterly Information'!$BO$43:$BO$1042,'Quarterly Information'!$O$43:$O$1042,'Import Summary'!$B31,'Quarterly Information'!$X$43:$X$1042,"Other")+SUMIFS('Quarterly Information'!$BP$43:$BP$1042,'Quarterly Information'!$Q$43:$Q$1042,'Import Summary'!$B31,'Quarterly Information'!$X$43:$X$1042,"Other")+SUMIFS('Quarterly Information'!$BQ$43:$BQ$1042,'Quarterly Information'!$S$43:$S$1042,'Import Summary'!$B31,'Quarterly Information'!$X$43:$X$1042,"Other")+SUMIFS('Quarterly Information'!$BR$43:$BR$1042,'Quarterly Information'!$I$43:$I$1042,'Import Summary'!$B31,'Quarterly Information'!$F$43:$F$1042,"No")</f>
        <v>0</v>
      </c>
      <c r="N31" s="117">
        <f>SUMIFS('Quarterly Information'!$BS$43:$BS$1042,'Quarterly Information'!$K$43:$K$1042,'Import Summary'!$B31,'Quarterly Information'!$X$43:$X$1042,"Other")+SUMIFS('Quarterly Information'!$BT$43:$BT$1042,'Quarterly Information'!$M$43:$M$1042,'Import Summary'!$B31,'Quarterly Information'!$X$43:$X$1042,"Other")+SUMIFS('Quarterly Information'!$BU$43:$BU$1042,'Quarterly Information'!$O$43:$O$1042,'Import Summary'!$B31,'Quarterly Information'!$X$43:$X$1042,"Other")+SUMIFS('Quarterly Information'!$BV$43:$BV$1042,'Quarterly Information'!$Q$43:$Q$1042,'Import Summary'!$B31,'Quarterly Information'!$X$43:$X$1042,"Other")+SUMIFS('Quarterly Information'!$BW$43:$BW$1042,'Quarterly Information'!$S$43:$S$1042,'Import Summary'!$B31,'Quarterly Information'!$X$43:$X$1042,"Other")+SUMIFS('Quarterly Information'!$BX$43:$BX$1042,'Quarterly Information'!$I$43:$I$1042,'Import Summary'!$B31,'Quarterly Information'!$F$43:$F$1042,"No")</f>
        <v>0</v>
      </c>
      <c r="O31" s="236">
        <f t="shared" si="0"/>
        <v>0</v>
      </c>
    </row>
    <row r="32" spans="1:15" s="27" customFormat="1" ht="16" customHeight="1" x14ac:dyDescent="0.25">
      <c r="A32" s="39">
        <v>7</v>
      </c>
      <c r="B32" s="116" t="s">
        <v>2</v>
      </c>
      <c r="C32" s="117">
        <f>SUMIF('Quarterly Information'!$I$43:$I$1042,'Import Summary'!$B32,'Quarterly Information'!$J$43:$J$1042)+Blends!$P$117+Blends!$Z$117+Blends!$AJ$117+Blends!$AT$117+Blends!$BD$117+Blends!$BN$117+SUMIFS('Quarterly Information'!$AH$43:$AH$1042,'Quarterly Information'!$I$43:$I$1042,"Other HFC Blend",'Quarterly Information'!$K$43:$K$1042,'Import Summary'!B32)+SUMIFS('Quarterly Information'!$AI$43:$AI$1042,'Quarterly Information'!$I$43:$I$1042,"Other HFC Blend",'Quarterly Information'!$M$43:$M$1042,'Import Summary'!B32)+SUMIFS('Quarterly Information'!$AJ$43:$AJ$1042,'Quarterly Information'!$I$43:$I$1042,"Other HFC Blend",'Quarterly Information'!$O$43:$O$1042,'Import Summary'!B32)+SUMIFS('Quarterly Information'!$AK$43:$AK$1042,'Quarterly Information'!$I$43:$I$1042,"Other HFC Blend",'Quarterly Information'!$Q$43:$Q$1042,'Import Summary'!B32)+SUMIFS('Quarterly Information'!$AL$43:$AL$1042,'Quarterly Information'!$I$43:$I$1042,"Other HFC Blend",'Quarterly Information'!$S$43:$S$1042,'Import Summary'!B32)</f>
        <v>0</v>
      </c>
      <c r="D32" s="117">
        <f>SUMIFS('Quarterly Information'!$J$43:$J$1042,'Quarterly Information'!$I$43:$I$1042,'Import Summary'!$B32,'Quarterly Information'!$X$43:$X$1042,"Transhipment")+Blends!$P$117+SUMIFS('Quarterly Information'!$AH$43:$AH$1042,'Quarterly Information'!$I$43:$I$1042,"Other HFC Blend",'Quarterly Information'!$K$43:$K$1042,'Import Summary'!B32,'Quarterly Information'!$X$43:$X$1042,"Transhipment")+SUMIFS('Quarterly Information'!$AI$43:$AI$1042,'Quarterly Information'!$I$43:$I$1042,"Other HFC Blend",'Quarterly Information'!$M$43:$M$1042,'Import Summary'!B32,'Quarterly Information'!$X$43:$X$1042,"Transhipment")+SUMIFS('Quarterly Information'!$AJ$43:$AJ$1042,'Quarterly Information'!$I$43:$I$1042,"Other HFC Blend",'Quarterly Information'!$O$43:$O$1042,'Import Summary'!B32,'Quarterly Information'!$X$43:$X$1042,"Transhipment")+SUMIFS('Quarterly Information'!$AK$43:$AK$1042,'Quarterly Information'!$I$43:$I$1042,"Other HFC Blend",'Quarterly Information'!$Q$43:$Q$1042,'Import Summary'!B32,'Quarterly Information'!$X$43:$X$1042,"Transhipment")+SUMIFS('Quarterly Information'!$AL$43:$AL$1042,'Quarterly Information'!$I$43:$I$1042,"Other HFC Blend",'Quarterly Information'!$S$43:$S$1042,'Import Summary'!B32,'Quarterly Information'!$X$43:$X$1042,"Transhipment")</f>
        <v>0</v>
      </c>
      <c r="E32" s="117">
        <f>SUMIFS('Quarterly Information'!$J$43:$J$1042,'Quarterly Information'!$I$43:$I$1042,'Import Summary'!$B32,'Quarterly Information'!$X$43:$X$1042,"In-House Transformation")+Blends!$Z$117+SUMIFS('Quarterly Information'!$AH$43:$AH$1042,'Quarterly Information'!$I$43:$I$1042,"Other HFC Blend",'Quarterly Information'!$K$43:$K$1042,'Import Summary'!$B32,'Quarterly Information'!$X$43:$X$1042,"In-House Transformation")+SUMIFS('Quarterly Information'!$AI$43:$AI$1042,'Quarterly Information'!$I$43:$I$1042,"Other HFC Blend",'Quarterly Information'!$M$43:$M$1042,'Import Summary'!$B32,'Quarterly Information'!$X$43:$X$1042,"In-House Transformation")+SUMIFS('Quarterly Information'!$AJ$43:$AJ$1042,'Quarterly Information'!$I$43:$I$1042,"Other HFC Blend",'Quarterly Information'!$O$43:$O$1042,'Import Summary'!$B32,'Quarterly Information'!$X$43:$X$1042,"In-House Transformation")+SUMIFS('Quarterly Information'!$AK$43:$AK$1042,'Quarterly Information'!$I$43:$I$1042,"Other HFC Blend",'Quarterly Information'!$Q$43:$Q$1042,'Import Summary'!$B32,'Quarterly Information'!$X$43:$X$1042,"In-House Transformation")+SUMIFS('Quarterly Information'!$AL$43:$AL$1042,'Quarterly Information'!$I$43:$I$1042,"Other HFC Blend",'Quarterly Information'!$S$43:$S$1042,'Import Summary'!$B32,'Quarterly Information'!$X$43:$X$1042,"In-House Transformation")</f>
        <v>0</v>
      </c>
      <c r="F32" s="117">
        <f>SUMIFS('Quarterly Information'!$J$43:$J$1042,'Quarterly Information'!$I$43:$I$1042,'Import Summary'!$B32,'Quarterly Information'!$X$43:$X$1042,"Second-Party Transformation")+Blends!$AJ$117+SUMIFS('Quarterly Information'!$AH$43:$AH$1042,'Quarterly Information'!$I$43:$I$1042,"Other HFC Blend",'Quarterly Information'!$K$43:$K$1042,'Import Summary'!$B32,'Quarterly Information'!$X$43:$X$1042,"Second-Party Transformation")+SUMIFS('Quarterly Information'!$AI$43:$AI$1042,'Quarterly Information'!$I$43:$I$1042,"Other HFC Blend",'Quarterly Information'!$M$43:$M$1042,'Import Summary'!$B32,'Quarterly Information'!$X$43:$X$1042,"Second-Party Transformation")+SUMIFS('Quarterly Information'!$AJ$43:$AJ$1042,'Quarterly Information'!$I$43:$I$1042,"Other HFC Blend",'Quarterly Information'!$O$43:$O$1042,'Import Summary'!$B32,'Quarterly Information'!$X$43:$X$1042,"Second-Party Transformation")+SUMIFS('Quarterly Information'!$AK$43:$AK$1042,'Quarterly Information'!$I$43:$I$1042,"Other HFC Blend",'Quarterly Information'!$Q$43:$Q$1042,'Import Summary'!$B32,'Quarterly Information'!$X$43:$X$1042,"Second-Party Transformation")+SUMIFS('Quarterly Information'!$AL$43:$AL$1042,'Quarterly Information'!$I$43:$I$1042,"Other HFC Blend",'Quarterly Information'!$S$43:$S$1042,'Import Summary'!$B32,'Quarterly Information'!$X$43:$X$1042,"Second-Party Transformation")</f>
        <v>0</v>
      </c>
      <c r="G32" s="117">
        <f>SUMIFS('Quarterly Information'!$J$43:$J$1042,'Quarterly Information'!$I$43:$I$1042,'Import Summary'!$B32,'Quarterly Information'!$X$43:$X$1042,"In-House Destruction")+Blends!$AT$117+SUMIFS('Quarterly Information'!$AH$43:$AH$1042,'Quarterly Information'!$I$43:$I$1042,"Other HFC Blend",'Quarterly Information'!$K$43:$K$1042,'Import Summary'!$B32,'Quarterly Information'!$X$43:$X$1042,"In-House Destruction")+SUMIFS('Quarterly Information'!$AI$43:$AI$1042,'Quarterly Information'!$I$43:$I$1042,"Other HFC Blend",'Quarterly Information'!$M$43:$M$1042,'Import Summary'!$B32,'Quarterly Information'!$X$43:$X$1042,"In-House Destruction")+SUMIFS('Quarterly Information'!$AJ$43:$AJ$1042,'Quarterly Information'!$I$43:$I$1042,"Other HFC Blend",'Quarterly Information'!$O$43:$O$1042,'Import Summary'!$B32,'Quarterly Information'!$X$43:$X$1042,"In-House Destruction")+SUMIFS('Quarterly Information'!$AK$43:$AK$1042,'Quarterly Information'!$I$43:$I$1042,"Other HFC Blend",'Quarterly Information'!$Q$43:$Q$1042,'Import Summary'!$B32,'Quarterly Information'!$X$43:$X$1042,"In-House Destruction")+SUMIFS('Quarterly Information'!$AL$43:$AL$1042,'Quarterly Information'!$I$43:$I$1042,"Other HFC Blend",'Quarterly Information'!$S$43:$S$1042,'Import Summary'!$B32,'Quarterly Information'!$X$43:$X$1042,"In-House Destruction")</f>
        <v>0</v>
      </c>
      <c r="H32" s="117">
        <f>SUMIFS('Quarterly Information'!$J$43:$J$1042,'Quarterly Information'!$I$43:$I$1042,'Import Summary'!$B32,'Quarterly Information'!$X$43:$X$1042,"Second-Party Destruction")+Blends!$BD$117+SUMIFS('Quarterly Information'!$AH$43:$AH$1042,'Quarterly Information'!$I$43:$I$1042,"Other HFC Blend",'Quarterly Information'!$K$43:$K$1042,'Import Summary'!$B32,'Quarterly Information'!$X$43:$X$1042,"Second-Party Destruction")+SUMIFS('Quarterly Information'!$AI$43:$AI$1042,'Quarterly Information'!$I$43:$I$1042,"Other HFC Blend",'Quarterly Information'!$M$43:$M$1042,'Import Summary'!$B32,'Quarterly Information'!$X$43:$X$1042,"Second-Party Destruction")+SUMIFS('Quarterly Information'!$AJ$43:$AJ$1042,'Quarterly Information'!$I$43:$I$1042,"Other HFC Blend",'Quarterly Information'!$O$43:$O$1042,'Import Summary'!$B32,'Quarterly Information'!$X$43:$X$1042,"Second-Party Destruction")+SUMIFS('Quarterly Information'!$AK$43:$AK$1042,'Quarterly Information'!$I$43:$I$1042,"Other HFC Blend",'Quarterly Information'!$Q$43:$Q$1042,'Import Summary'!$B32,'Quarterly Information'!$X$43:$X$1042,"Second-Party Destruction")+SUMIFS('Quarterly Information'!$AL$43:$AL$1042,'Quarterly Information'!$I$43:$I$1042,"Other HFC Blend",'Quarterly Information'!$S$43:$S$1042,'Import Summary'!$B32,'Quarterly Information'!$X$43:$X$1042,"Second-Party Destruction")</f>
        <v>0</v>
      </c>
      <c r="I32" s="117">
        <f>Blends!$BX$117+SUMIFS('Quarterly Information'!$AO$43:$AO$1042,'Quarterly Information'!$K$43:$K$1042,'Import Summary'!$B32,'Quarterly Information'!$X$43:$X$1042,"Other",'Quarterly Information'!$I$43:$I$1042,"Other HFC Blend")+SUMIFS('Quarterly Information'!$AP$43:$AP$1042,'Quarterly Information'!$M$43:$M$1042,'Import Summary'!$B32,'Quarterly Information'!$X$43:$X$1042,"Other",'Quarterly Information'!$I$43:$I$1042,"Other HFC Blend")+SUMIFS('Quarterly Information'!$AQ$43:$AQ$1042,'Quarterly Information'!$O$43:$O$1042,'Import Summary'!$B32,'Quarterly Information'!$X$43:$X$1042,"Other",'Quarterly Information'!$I$43:$I$1042,"Other HFC Blend")+SUMIFS('Quarterly Information'!$AR$43:$AR$1042,'Quarterly Information'!$Q$43:$Q$1042,'Import Summary'!$B32,'Quarterly Information'!$X$43:$X$1042,"Other",'Quarterly Information'!$I$43:$I$1042,"Other HFC Blend")+SUMIFS('Quarterly Information'!$AS$43:$AS$1042,'Quarterly Information'!$S$43:$S$1042,'Import Summary'!$B32,'Quarterly Information'!$X$43:$X$1042,"Other",'Quarterly Information'!$I$43:$I$1042,"Other HFC Blend")+SUMIFS('Quarterly Information'!$AT$43:$AT$1042,'Quarterly Information'!$I$43:$I$1042,'Import Summary'!$B32,'Quarterly Information'!$F$43:$F$1042,"No")</f>
        <v>0</v>
      </c>
      <c r="J32" s="117">
        <f>Blends!$CH$117+SUMIFS('Quarterly Information'!$AU$43:$AU$1042,'Quarterly Information'!$K$43:$K$1042,'Import Summary'!$B32,'Quarterly Information'!$X$43:$X$1042,"Other",'Quarterly Information'!$I$43:$I$1042,"Other HFC Blend")+SUMIFS('Quarterly Information'!$AV$43:$AV$1042,'Quarterly Information'!$M$43:$M$1042,'Import Summary'!$B32,'Quarterly Information'!$X$43:$X$1042,"Other",'Quarterly Information'!$I$43:$I$1042,"Other HFC Blend")+SUMIFS('Quarterly Information'!$AW$43:$AW$1042,'Quarterly Information'!$O$43:$O$1042,'Import Summary'!$B32,'Quarterly Information'!$X$43:$X$1042,"Other",'Quarterly Information'!$I$43:$I$1042,"Other HFC Blend")+SUMIFS('Quarterly Information'!$AX$43:$AX$1042,'Quarterly Information'!$Q$43:$Q$1042,'Import Summary'!$B32,'Quarterly Information'!$X$43:$X$1042,"Other",'Quarterly Information'!$I$43:$I$1042,"Other HFC Blend")+SUMIFS('Quarterly Information'!$AY$43:$AY$1042,'Quarterly Information'!$S$43:$S$1042,'Import Summary'!$B32,'Quarterly Information'!$X$43:$X$1042,"Other",'Quarterly Information'!$I$43:$I$1042,"Other HFC Blend")+SUMIFS('Quarterly Information'!$AZ$43:$AZ$1042,'Quarterly Information'!$I$43:$I$1042,'Import Summary'!$B32,'Quarterly Information'!$F$43:$F$1042,"No")</f>
        <v>0</v>
      </c>
      <c r="K32" s="117">
        <f>Blends!$CR$117+SUMIFS('Quarterly Information'!$BA$43:$BA$1042,'Quarterly Information'!$K$43:$K$1042,'Import Summary'!$B32,'Quarterly Information'!$X$43:$X$1042,"Other",'Quarterly Information'!$I$43:$I$1042,"Other HFC Blend")+SUMIFS('Quarterly Information'!$BB$43:$BB$1042,'Quarterly Information'!$M$43:$M$1042,'Import Summary'!$B32,'Quarterly Information'!$X$43:$X$1042,"Other",'Quarterly Information'!$I$43:$I$1042,"Other HFC Blend")+SUMIFS('Quarterly Information'!$BC$43:$BC$1042,'Quarterly Information'!$O$43:$O$1042,'Import Summary'!$B32,'Quarterly Information'!$X$43:$X$1042,"Other",'Quarterly Information'!$I$43:$I$1042,"Other HFC Blend")+SUMIFS('Quarterly Information'!$BD$43:$BD$1042,'Quarterly Information'!$Q$43:$Q$1042,'Import Summary'!$B32,'Quarterly Information'!$X$43:$X$1042,"Other",'Quarterly Information'!$I$43:$I$1042,"Other HFC Blend")+SUMIFS('Quarterly Information'!$BE$43:$BE$1042,'Quarterly Information'!$S$43:$S$1042,'Import Summary'!$B32,'Quarterly Information'!$X$43:$X$1042,"Other",'Quarterly Information'!$I$43:$I$1042,"Other HFC Blend")+SUMIFS('Quarterly Information'!$BF$43:$BF$1042,'Quarterly Information'!$I$43:$I$1042,'Import Summary'!$B32,'Quarterly Information'!$F$43:$F$1042,"No")</f>
        <v>0</v>
      </c>
      <c r="L32" s="117">
        <f>Blends!$DB$117+SUMIFS('Quarterly Information'!$BG$43:$BG$1042,'Quarterly Information'!$K$43:$K$1042,'Import Summary'!$B32,'Quarterly Information'!$X$43:$X$1042,"Other",'Quarterly Information'!$I$43:$I$1042,"Other HFC Blend")+SUMIFS('Quarterly Information'!$BH$43:$BH$1042,'Quarterly Information'!$M$43:$M$1042,'Import Summary'!$B32,'Quarterly Information'!$X$43:$X$1042,"Other",'Quarterly Information'!$I$43:$I$1042,"Other HFC Blend")+SUMIFS('Quarterly Information'!$BI$43:$BI$1042,'Quarterly Information'!$O$43:$O$1042,'Import Summary'!$B32,'Quarterly Information'!$X$43:$X$1042,"Other",'Quarterly Information'!$I$43:$I$1042,"Other HFC Blend")+SUMIFS('Quarterly Information'!$BJ$43:$BJ$1042,'Quarterly Information'!$Q$43:$Q$1042,'Import Summary'!$B32,'Quarterly Information'!$X$43:$X$1042,"Other",'Quarterly Information'!$I$43:$I$1042,"Other HFC Blend")+SUMIFS('Quarterly Information'!$BK$43:$BK$1042,'Quarterly Information'!$S$43:$S$1042,'Import Summary'!$B32,'Quarterly Information'!$X$43:$X$1042,"Other",'Quarterly Information'!$I$43:$I$1042,"Other HFC Blend")+SUMIFS('Quarterly Information'!$BL$43:$BL$1042,'Quarterly Information'!$I$43:$I$1042,'Import Summary'!$B32,'Quarterly Information'!$F$43:$F$1042,"No")</f>
        <v>0</v>
      </c>
      <c r="M32" s="117">
        <f>Blends!$DL$117+SUMIFS('Quarterly Information'!$BM$43:$BM$1042,'Quarterly Information'!$K$43:$K$1042,'Import Summary'!$B32,'Quarterly Information'!$X$43:$X$1042,"Other",'Quarterly Information'!$I$43:$I$1042,"Other HFC Blend")+SUMIFS('Quarterly Information'!$BN$43:$BN$1042,'Quarterly Information'!$M$43:$M$1042,'Import Summary'!$B32,'Quarterly Information'!$X$43:$X$1042,"Other",'Quarterly Information'!$I$43:$I$1042,"Other HFC Blend")+SUMIFS('Quarterly Information'!$BO$43:$BO$1042,'Quarterly Information'!$O$43:$O$1042,'Import Summary'!$B32,'Quarterly Information'!$X$43:$X$1042,"Other",'Quarterly Information'!$I$43:$I$1042,"Other HFC Blend")+SUMIFS('Quarterly Information'!$BP$43:$BP$1042,'Quarterly Information'!$Q$43:$Q$1042,'Import Summary'!$B32,'Quarterly Information'!$X$43:$X$1042,"Other",'Quarterly Information'!$I$43:$I$1042,"Other HFC Blend")+SUMIFS('Quarterly Information'!$BQ$43:$BQ$1042,'Quarterly Information'!$S$43:$S$1042,'Import Summary'!$B32,'Quarterly Information'!$X$43:$X$1042,"Other",'Quarterly Information'!$I$43:$I$1042,"Other HFC Blend")+SUMIFS('Quarterly Information'!$BR$43:$BR$1042,'Quarterly Information'!$I$43:$I$1042,'Import Summary'!$B32,'Quarterly Information'!$F$43:$F$1042,"No")</f>
        <v>0</v>
      </c>
      <c r="N32" s="117">
        <f>Blends!$DV$117+SUMIFS('Quarterly Information'!$BS$43:$BS$1042,'Quarterly Information'!$K$43:$K$1042,'Import Summary'!$B32,'Quarterly Information'!$X$43:$X$1042,"Other",'Quarterly Information'!$I$43:$I$1042,"Other HFC Blend")+SUMIFS('Quarterly Information'!$BT$43:$BT$1042,'Quarterly Information'!$M$43:$M$1042,'Import Summary'!$B32,'Quarterly Information'!$X$43:$X$1042,"Other",'Quarterly Information'!$I$43:$I$1042,"Other HFC Blend")+SUMIFS('Quarterly Information'!$BU$43:$BU$1042,'Quarterly Information'!$O$43:$O$1042,'Import Summary'!$B32,'Quarterly Information'!$X$43:$X$1042,"Other",'Quarterly Information'!$I$43:$I$1042,"Other HFC Blend")+SUMIFS('Quarterly Information'!$BV$43:$BV$1042,'Quarterly Information'!$Q$43:$Q$1042,'Import Summary'!$B32,'Quarterly Information'!$X$43:$X$1042,"Other",'Quarterly Information'!$I$43:$I$1042,"Other HFC Blend")+SUMIFS('Quarterly Information'!$BW$43:$BW$1042,'Quarterly Information'!$S$43:$S$1042,'Import Summary'!$B32,'Quarterly Information'!$X$43:$X$1042,"Other",'Quarterly Information'!$I$43:$I$1042,"Other HFC Blend")+SUMIFS('Quarterly Information'!$BX$43:$BX$1042,'Quarterly Information'!$I$43:$I$1042,'Import Summary'!$B32,'Quarterly Information'!$F$43:$F$1042,"No")</f>
        <v>0</v>
      </c>
      <c r="O32" s="236">
        <f t="shared" si="0"/>
        <v>0</v>
      </c>
    </row>
    <row r="33" spans="1:19" s="27" customFormat="1" ht="16" customHeight="1" x14ac:dyDescent="0.25">
      <c r="A33" s="39">
        <v>8</v>
      </c>
      <c r="B33" s="116" t="s">
        <v>8</v>
      </c>
      <c r="C33" s="117">
        <f>SUMIF('Quarterly Information'!$I$43:$I$1042,'Import Summary'!B33,'Quarterly Information'!$AM$43:$AM$1042)+SUMIF('Quarterly Information'!$K$43:$K$1042,'Import Summary'!B33,'Quarterly Information'!$AH$43:$AH$1042)+SUMIF('Quarterly Information'!$M$43:$M$1042,'Import Summary'!B33,'Quarterly Information'!$AI$43:$AI$1042)+SUMIF('Quarterly Information'!$O$43:$O$1042,'Import Summary'!B33,'Quarterly Information'!$AJ$43:$AJ$1042)+SUMIF('Quarterly Information'!$Q$43:$Q$1042,'Import Summary'!B33,'Quarterly Information'!$AK$43:$AK$1042)+SUMIF('Quarterly Information'!$S$43:$S$1042,'Import Summary'!B33,'Quarterly Information'!$AL$43:$AL$1042)</f>
        <v>0</v>
      </c>
      <c r="D33" s="117">
        <f>SUMIFS('Quarterly Information'!$AH$43:$AH$1042,'Quarterly Information'!$K$43:$K$1042,'Import Summary'!$B33,'Quarterly Information'!$X$43:$X$1042,"Transhipment")+SUMIFS('Quarterly Information'!$AI$43:$AI$1042,'Quarterly Information'!$M$43:$M$1042,'Import Summary'!$B33,'Quarterly Information'!$X$43:$X$1042,"Transhipment")+SUMIFS('Quarterly Information'!$AJ$43:$AJ$1042,'Quarterly Information'!$O$43:$O$1042,'Import Summary'!$B33,'Quarterly Information'!$X$43:$X$1042,"Transhipment")+SUMIFS('Quarterly Information'!$AK$43:$AK$1042,'Quarterly Information'!$Q$43:$Q$1042,'Import Summary'!$B33,'Quarterly Information'!$X$43:$X$1042,"Transhipment")+SUMIFS('Quarterly Information'!$AL$43:$AL$1042,'Quarterly Information'!$S$43:$S$1042,'Import Summary'!$B33,'Quarterly Information'!$X$43:$X$1042,"Transhipment")+SUMIFS('Quarterly Information'!$AM$43:$AM$1042,'Quarterly Information'!$I$43:$I$1042,'Import Summary'!$B33,'Quarterly Information'!$X$43:$X$1042,"Transhipment")</f>
        <v>0</v>
      </c>
      <c r="E33" s="117">
        <f>SUMIFS('Quarterly Information'!$AH$43:$AH$1042,'Quarterly Information'!$K$43:$K$1042,'Import Summary'!$B33,'Quarterly Information'!$X$43:$X$1042,"In-House Transformation")+SUMIFS('Quarterly Information'!$AI$43:$AI$1042,'Quarterly Information'!$M$43:$M$1042,'Import Summary'!$B33,'Quarterly Information'!$X$43:$X$1042,"In-House Transformation")+SUMIFS('Quarterly Information'!$AJ$43:$AJ$1042,'Quarterly Information'!$O$43:$O$1042,'Import Summary'!$B33,'Quarterly Information'!$X$43:$X$1042,"In-House Transformation")+SUMIFS('Quarterly Information'!$AK$43:$AK$1042,'Quarterly Information'!$Q$43:$Q$1042,'Import Summary'!$B33,'Quarterly Information'!$X$43:$X$1042,"In-House Transformation")+SUMIFS('Quarterly Information'!$AL$43:$AL$1042,'Quarterly Information'!$S$43:$S$1042,'Import Summary'!$B33,'Quarterly Information'!$X$43:$X$1042,"In-House Transformation")+SUMIFS('Quarterly Information'!$AM$43:$AM$1042,'Quarterly Information'!$I$43:$I$1042,'Import Summary'!$B33,'Quarterly Information'!$X$43:$X$1042,"In-House Transformation")</f>
        <v>0</v>
      </c>
      <c r="F33" s="117">
        <f>SUMIFS('Quarterly Information'!$AH$43:$AH$1042,'Quarterly Information'!$K$43:$K$1042,'Import Summary'!$B33,'Quarterly Information'!$X$43:$X$1042,"Second-Party Transformation")+SUMIFS('Quarterly Information'!$AI$43:$AI$1042,'Quarterly Information'!$M$43:$M$1042,'Import Summary'!$B33,'Quarterly Information'!$X$43:$X$1042,"Second-Party Transformation")+SUMIFS('Quarterly Information'!$AJ$43:$AJ$1042,'Quarterly Information'!$O$43:$O$1042,'Import Summary'!$B33,'Quarterly Information'!$X$43:$X$1042,"Second-Party Transformation")+SUMIFS('Quarterly Information'!$AK$43:$AK$1042,'Quarterly Information'!$Q$43:$Q$1042,'Import Summary'!$B33,'Quarterly Information'!$X$43:$X$1042,"Second-Party Transformation")+SUMIFS('Quarterly Information'!$AL$43:$AL$1042,'Quarterly Information'!$S$43:$S$1042,'Import Summary'!$B33,'Quarterly Information'!$X$43:$X$1042,"Second-Party Transformation")+SUMIFS('Quarterly Information'!$AM$43:$AM$1042,'Quarterly Information'!$I$43:$I$1042,'Import Summary'!$B33,'Quarterly Information'!$X$43:$X$1042,"Second-Party Transformation")</f>
        <v>0</v>
      </c>
      <c r="G33" s="117">
        <f>SUMIFS('Quarterly Information'!$AH$43:$AH$1042,'Quarterly Information'!$K$43:$K$1042,'Import Summary'!$B33,'Quarterly Information'!$X$43:$X$1042,"In-House Destruction")+SUMIFS('Quarterly Information'!$AI$43:$AI$1042,'Quarterly Information'!$M$43:$M$1042,'Import Summary'!$B33,'Quarterly Information'!$X$43:$X$1042,"In-House Destruction")+SUMIFS('Quarterly Information'!$AJ$43:$AJ$1042,'Quarterly Information'!$O$43:$O$1042,'Import Summary'!$B33,'Quarterly Information'!$X$43:$X$1042,"In-House Destruction")+SUMIFS('Quarterly Information'!$AK$43:$AK$1042,'Quarterly Information'!$Q$43:$Q$1042,'Import Summary'!$B33,'Quarterly Information'!$X$43:$X$1042,"In-House Destruction")+SUMIFS('Quarterly Information'!$AL$43:$AL$1042,'Quarterly Information'!$S$43:$S$1042,'Import Summary'!$B33,'Quarterly Information'!$X$43:$X$1042,"In-House Destruction")+SUMIFS('Quarterly Information'!$AM$43:$AM$1042,'Quarterly Information'!$I$43:$I$1042,'Import Summary'!$B33,'Quarterly Information'!$X$43:$X$1042,"In-House Destruction")</f>
        <v>0</v>
      </c>
      <c r="H33" s="117">
        <f>SUMIFS('Quarterly Information'!$AH$43:$AH$1042,'Quarterly Information'!$K$43:$K$1042,'Import Summary'!$B33,'Quarterly Information'!$X$43:$X$1042,"Second-Party Destruction")+SUMIFS('Quarterly Information'!$AI$43:$AI$1042,'Quarterly Information'!$M$43:$M$1042,'Import Summary'!$B33,'Quarterly Information'!$X$43:$X$1042,"Second-Party Destruction")+SUMIFS('Quarterly Information'!$AJ$43:$AJ$1042,'Quarterly Information'!$O$43:$O$1042,'Import Summary'!$B33,'Quarterly Information'!$X$43:$X$1042,"Second-Party Destruction")+SUMIFS('Quarterly Information'!$AK$43:$AK$1042,'Quarterly Information'!$Q$43:$Q$1042,'Import Summary'!$B33,'Quarterly Information'!$X$43:$X$1042,"Second-Party Destruction")+SUMIFS('Quarterly Information'!$AL$43:$AL$1042,'Quarterly Information'!$S$43:$S$1042,'Import Summary'!$B33,'Quarterly Information'!$X$43:$X$1042,"Second-Party Destruction")+SUMIFS('Quarterly Information'!$AM$43:$AM$1042,'Quarterly Information'!$I$43:$I$1042,'Import Summary'!$B33,'Quarterly Information'!$X$43:$X$1042,"Second-Party Destruction")</f>
        <v>0</v>
      </c>
      <c r="I33" s="117">
        <f>SUMIFS('Quarterly Information'!$AO$43:$AO$1042,'Quarterly Information'!$K$43:$K$1042,'Import Summary'!$B33,'Quarterly Information'!$X$43:$X$1042,"Other")+SUMIFS('Quarterly Information'!$AP$43:$AP$1042,'Quarterly Information'!$M$43:$M$1042,'Import Summary'!$B33,'Quarterly Information'!$X$43:$X$1042,"Other")+SUMIFS('Quarterly Information'!$AQ$43:$AQ$1042,'Quarterly Information'!$O$43:$O$1042,'Import Summary'!$B33,'Quarterly Information'!$X$43:$X$1042,"Other")+SUMIFS('Quarterly Information'!$AR$43:$AR$1042,'Quarterly Information'!$Q$43:$Q$1042,'Import Summary'!$B33,'Quarterly Information'!$X$43:$X$1042,"Other")+SUMIFS('Quarterly Information'!$AS$43:$AS$1042,'Quarterly Information'!$S$43:$S$1042,'Import Summary'!$B33,'Quarterly Information'!$X$43:$X$1042,"Other")+SUMIFS('Quarterly Information'!$AT$43:$AT$1042,'Quarterly Information'!$I$43:$I$1042,'Import Summary'!$B33,'Quarterly Information'!$F$43:$F$1042,"No")</f>
        <v>0</v>
      </c>
      <c r="J33" s="117">
        <f>SUMIFS('Quarterly Information'!$AU$43:$AU$1042,'Quarterly Information'!$K$43:$K$1042,'Import Summary'!$B33,'Quarterly Information'!$X$43:$X$1042,"Other")+SUMIFS('Quarterly Information'!$AV$43:$AV$1042,'Quarterly Information'!$M$43:$M$1042,'Import Summary'!$B33,'Quarterly Information'!$X$43:$X$1042,"Other")+SUMIFS('Quarterly Information'!$AW$43:$AW$1042,'Quarterly Information'!$O$43:$O$1042,'Import Summary'!$B33,'Quarterly Information'!$X$43:$X$1042,"Other")+SUMIFS('Quarterly Information'!$AX$43:$AX$1042,'Quarterly Information'!$Q$43:$Q$1042,'Import Summary'!$B33,'Quarterly Information'!$X$43:$X$1042,"Other")+SUMIFS('Quarterly Information'!$AY$43:$AY$1042,'Quarterly Information'!$S$43:$S$1042,'Import Summary'!$B33,'Quarterly Information'!$X$43:$X$1042,"Other")+SUMIFS('Quarterly Information'!$AZ$43:$AZ$1042,'Quarterly Information'!$I$43:$I$1042,'Import Summary'!$B33,'Quarterly Information'!$F$43:$F$1042,"No")</f>
        <v>0</v>
      </c>
      <c r="K33" s="117">
        <f>SUMIFS('Quarterly Information'!$BA$43:$BA$1042,'Quarterly Information'!$K$43:$K$1042,'Import Summary'!$B33,'Quarterly Information'!$X$43:$X$1042,"Other")+SUMIFS('Quarterly Information'!$BB$43:$BB$1042,'Quarterly Information'!$M$43:$M$1042,'Import Summary'!$B33,'Quarterly Information'!$X$43:$X$1042,"Other")+SUMIFS('Quarterly Information'!$BC$43:$BC$1042,'Quarterly Information'!$O$43:$O$1042,'Import Summary'!$B33,'Quarterly Information'!$X$43:$X$1042,"Other")+SUMIFS('Quarterly Information'!$BD$43:$BD$1042,'Quarterly Information'!$Q$43:$Q$1042,'Import Summary'!$B33,'Quarterly Information'!$X$43:$X$1042,"Other")+SUMIFS('Quarterly Information'!$BE$43:$BE$1042,'Quarterly Information'!$S$43:$S$1042,'Import Summary'!$B33,'Quarterly Information'!$X$43:$X$1042,"Other")+SUMIFS('Quarterly Information'!$BF$43:$BF$1042,'Quarterly Information'!$I$43:$I$1042,'Import Summary'!$B33,'Quarterly Information'!$F$43:$F$1042,"No")</f>
        <v>0</v>
      </c>
      <c r="L33" s="117">
        <f>SUMIFS('Quarterly Information'!$BG$43:$BG$1042,'Quarterly Information'!$K$43:$K$1042,'Import Summary'!$B33,'Quarterly Information'!$X$43:$X$1042,"Other")+SUMIFS('Quarterly Information'!$BH$43:$BH$1042,'Quarterly Information'!$M$43:$M$1042,'Import Summary'!$B33,'Quarterly Information'!$X$43:$X$1042,"Other")+SUMIFS('Quarterly Information'!$BI$43:$BI$1042,'Quarterly Information'!$O$43:$O$1042,'Import Summary'!$B33,'Quarterly Information'!$X$43:$X$1042,"Other")+SUMIFS('Quarterly Information'!$BJ$43:$BJ$1042,'Quarterly Information'!$Q$43:$Q$1042,'Import Summary'!$B33,'Quarterly Information'!$X$43:$X$1042,"Other")+SUMIFS('Quarterly Information'!$BK$43:$BK$1042,'Quarterly Information'!$S$43:$S$1042,'Import Summary'!$B33,'Quarterly Information'!$X$43:$X$1042,"Other")+SUMIFS('Quarterly Information'!$BL$43:$BL$1042,'Quarterly Information'!$I$43:$I$1042,'Import Summary'!$B33,'Quarterly Information'!$F$43:$F$1042,"No")</f>
        <v>0</v>
      </c>
      <c r="M33" s="117">
        <f>SUMIFS('Quarterly Information'!$BM$43:$BM$1042,'Quarterly Information'!$K$43:$K$1042,'Import Summary'!$B33,'Quarterly Information'!$X$43:$X$1042,"Other")+SUMIFS('Quarterly Information'!$BN$43:$BN$1042,'Quarterly Information'!$M$43:$M$1042,'Import Summary'!$B33,'Quarterly Information'!$X$43:$X$1042,"Other")+SUMIFS('Quarterly Information'!$BO$43:$BO$1042,'Quarterly Information'!$O$43:$O$1042,'Import Summary'!$B33,'Quarterly Information'!$X$43:$X$1042,"Other")+SUMIFS('Quarterly Information'!$BP$43:$BP$1042,'Quarterly Information'!$Q$43:$Q$1042,'Import Summary'!$B33,'Quarterly Information'!$X$43:$X$1042,"Other")+SUMIFS('Quarterly Information'!$BQ$43:$BQ$1042,'Quarterly Information'!$S$43:$S$1042,'Import Summary'!$B33,'Quarterly Information'!$X$43:$X$1042,"Other")+SUMIFS('Quarterly Information'!$BR$43:$BR$1042,'Quarterly Information'!$I$43:$I$1042,'Import Summary'!$B33,'Quarterly Information'!$F$43:$F$1042,"No")</f>
        <v>0</v>
      </c>
      <c r="N33" s="117">
        <f>SUMIFS('Quarterly Information'!$BS$43:$BS$1042,'Quarterly Information'!$K$43:$K$1042,'Import Summary'!$B33,'Quarterly Information'!$X$43:$X$1042,"Other")+SUMIFS('Quarterly Information'!$BT$43:$BT$1042,'Quarterly Information'!$M$43:$M$1042,'Import Summary'!$B33,'Quarterly Information'!$X$43:$X$1042,"Other")+SUMIFS('Quarterly Information'!$BU$43:$BU$1042,'Quarterly Information'!$O$43:$O$1042,'Import Summary'!$B33,'Quarterly Information'!$X$43:$X$1042,"Other")+SUMIFS('Quarterly Information'!$BV$43:$BV$1042,'Quarterly Information'!$Q$43:$Q$1042,'Import Summary'!$B33,'Quarterly Information'!$X$43:$X$1042,"Other")+SUMIFS('Quarterly Information'!$BW$43:$BW$1042,'Quarterly Information'!$S$43:$S$1042,'Import Summary'!$B33,'Quarterly Information'!$X$43:$X$1042,"Other")+SUMIFS('Quarterly Information'!$BX$43:$BX$1042,'Quarterly Information'!$I$43:$I$1042,'Import Summary'!$B33,'Quarterly Information'!$F$43:$F$1042,"No")</f>
        <v>0</v>
      </c>
      <c r="O33" s="236">
        <f t="shared" si="0"/>
        <v>0</v>
      </c>
    </row>
    <row r="34" spans="1:19" ht="16" customHeight="1" x14ac:dyDescent="0.25">
      <c r="A34" s="39">
        <v>9</v>
      </c>
      <c r="B34" s="116" t="s">
        <v>9</v>
      </c>
      <c r="C34" s="117">
        <f>SUMIF('Quarterly Information'!$I$43:$I$1042,'Import Summary'!$B34,'Quarterly Information'!$J$43:$J$1042)+Blends!$Q$117+Blends!$AA$117+Blends!$AK$117+Blends!$AU$117+Blends!$BE$117+Blends!$BO$117+SUMIFS('Quarterly Information'!$AH$43:$AH$1042,'Quarterly Information'!$I$43:$I$1042,"Other HFC Blend",'Quarterly Information'!$K$43:$K$1042,'Import Summary'!B34)+SUMIFS('Quarterly Information'!$AI$43:$AI$1042,'Quarterly Information'!$I$43:$I$1042,"Other HFC Blend",'Quarterly Information'!$M$43:$M$1042,'Import Summary'!B34)+SUMIFS('Quarterly Information'!$AJ$43:$AJ$1042,'Quarterly Information'!$I$43:$I$1042,"Other HFC Blend",'Quarterly Information'!$O$43:$O$1042,'Import Summary'!B34)+SUMIFS('Quarterly Information'!$AK$43:$AK$1042,'Quarterly Information'!$I$43:$I$1042,"Other HFC Blend",'Quarterly Information'!$Q$43:$Q$1042,'Import Summary'!B34)+SUMIFS('Quarterly Information'!$AL$43:$AL$1042,'Quarterly Information'!$I$43:$I$1042,"Other HFC Blend",'Quarterly Information'!$S$43:$S$1042,'Import Summary'!B34)</f>
        <v>0</v>
      </c>
      <c r="D34" s="117">
        <f>SUMIFS('Quarterly Information'!$J$43:$J$1042,'Quarterly Information'!$I$43:$I$1042,'Import Summary'!$B34,'Quarterly Information'!$X$43:$X$1042,"Transhipment")+Blends!$Q$117+SUMIFS('Quarterly Information'!$AH$43:$AH$1042,'Quarterly Information'!$I$43:$I$1042,"Other HFC Blend",'Quarterly Information'!$K$43:$K$1042,'Import Summary'!$B34,'Quarterly Information'!$X$43:$X$1042,"Transhipment")+SUMIFS('Quarterly Information'!$AI$43:$AI$1042,'Quarterly Information'!$I$43:$I$1042,"Other HFC Blend",'Quarterly Information'!$M$43:$M$1042,'Import Summary'!$B34,'Quarterly Information'!$X$43:$X$1042,"Transhipment")+SUMIFS('Quarterly Information'!$AJ$43:$AJ$1042,'Quarterly Information'!$I$43:$I$1042,"Other HFC Blend",'Quarterly Information'!$O$43:$O$1042,'Import Summary'!$B34,'Quarterly Information'!$X$43:$X$1042,"Transhipment")+SUMIFS('Quarterly Information'!$AK$43:$AK$1042,'Quarterly Information'!$I$43:$I$1042,"Other HFC Blend",'Quarterly Information'!$Q$43:$Q$1042,'Import Summary'!$B34,'Quarterly Information'!$X$43:$X$1042,"Transhipment")+SUMIFS('Quarterly Information'!$AL$43:$AL$1042,'Quarterly Information'!$I$43:$I$1042,"Other HFC Blend",'Quarterly Information'!$S$43:$S$1042,'Import Summary'!$B34,'Quarterly Information'!$X$43:$X$1042,"Transhipment")</f>
        <v>0</v>
      </c>
      <c r="E34" s="117">
        <f>SUMIFS('Quarterly Information'!$J$43:$J$1042,'Quarterly Information'!$I$43:$I$1042,'Import Summary'!$B34,'Quarterly Information'!$X$43:$X$1042,"In-House Transformation")+Blends!$AA$117+SUMIFS('Quarterly Information'!$AH$43:$AH$1042,'Quarterly Information'!$I$43:$I$1042,"Other HFC Blend",'Quarterly Information'!$K$43:$K$1042,'Import Summary'!$B34,'Quarterly Information'!$X$43:$X$1042,"In-House Transformation")+SUMIFS('Quarterly Information'!$AI$43:$AI$1042,'Quarterly Information'!$I$43:$I$1042,"Other HFC Blend",'Quarterly Information'!$M$43:$M$1042,'Import Summary'!$B34,'Quarterly Information'!$X$43:$X$1042,"In-House Transformation")+SUMIFS('Quarterly Information'!$AJ$43:$AJ$1042,'Quarterly Information'!$I$43:$I$1042,"Other HFC Blend",'Quarterly Information'!$O$43:$O$1042,'Import Summary'!$B34,'Quarterly Information'!$X$43:$X$1042,"In-House Transformation")+SUMIFS('Quarterly Information'!$AK$43:$AK$1042,'Quarterly Information'!$I$43:$I$1042,"Other HFC Blend",'Quarterly Information'!$Q$43:$Q$1042,'Import Summary'!$B34,'Quarterly Information'!$X$43:$X$1042,"In-House Transformation")+SUMIFS('Quarterly Information'!$AL$43:$AL$1042,'Quarterly Information'!$I$43:$I$1042,"Other HFC Blend",'Quarterly Information'!$S$43:$S$1042,'Import Summary'!$B34,'Quarterly Information'!$X$43:$X$1042,"In-House Transformation")</f>
        <v>0</v>
      </c>
      <c r="F34" s="117">
        <f>SUMIFS('Quarterly Information'!$J$43:$J$1042,'Quarterly Information'!$I$43:$I$1042,'Import Summary'!$B34,'Quarterly Information'!$X$43:$X$1042,"Second-Party Transformation")+Blends!$AK$117+SUMIFS('Quarterly Information'!$AH$43:$AH$1042,'Quarterly Information'!$I$43:$I$1042,"Other HFC Blend",'Quarterly Information'!$K$43:$K$1042,'Import Summary'!$B34,'Quarterly Information'!$X$43:$X$1042,"Second-Party Transformation")+SUMIFS('Quarterly Information'!$AI$43:$AI$1042,'Quarterly Information'!$I$43:$I$1042,"Other HFC Blend",'Quarterly Information'!$M$43:$M$1042,'Import Summary'!$B34,'Quarterly Information'!$X$43:$X$1042,"Second-Party Transformation")+SUMIFS('Quarterly Information'!$AJ$43:$AJ$1042,'Quarterly Information'!$I$43:$I$1042,"Other HFC Blend",'Quarterly Information'!$O$43:$O$1042,'Import Summary'!$B34,'Quarterly Information'!$X$43:$X$1042,"Second-Party Transformation")+SUMIFS('Quarterly Information'!$AK$43:$AK$1042,'Quarterly Information'!$I$43:$I$1042,"Other HFC Blend",'Quarterly Information'!$Q$43:$Q$1042,'Import Summary'!$B34,'Quarterly Information'!$X$43:$X$1042,"Second-Party Transformation")+SUMIFS('Quarterly Information'!$AL$43:$AL$1042,'Quarterly Information'!$I$43:$I$1042,"Other HFC Blend",'Quarterly Information'!$S$43:$S$1042,'Import Summary'!$B34,'Quarterly Information'!$X$43:$X$1042,"Second-Party Transformation")</f>
        <v>0</v>
      </c>
      <c r="G34" s="117">
        <f>SUMIFS('Quarterly Information'!$J$43:$J$1042,'Quarterly Information'!$I$43:$I$1042,'Import Summary'!$B34,'Quarterly Information'!$X$43:$X$1042,"In-House Destruction")+Blends!$AU$117+SUMIFS('Quarterly Information'!$AH$43:$AH$1042,'Quarterly Information'!$I$43:$I$1042,"Other HFC Blend",'Quarterly Information'!$K$43:$K$1042,'Import Summary'!$B34,'Quarterly Information'!$X$43:$X$1042,"In-House Destruction")+SUMIFS('Quarterly Information'!$AI$43:$AI$1042,'Quarterly Information'!$I$43:$I$1042,"Other HFC Blend",'Quarterly Information'!$M$43:$M$1042,'Import Summary'!$B34,'Quarterly Information'!$X$43:$X$1042,"In-House Destruction")+SUMIFS('Quarterly Information'!$AJ$43:$AJ$1042,'Quarterly Information'!$I$43:$I$1042,"Other HFC Blend",'Quarterly Information'!$O$43:$O$1042,'Import Summary'!$B34,'Quarterly Information'!$X$43:$X$1042,"In-House Destruction")+SUMIFS('Quarterly Information'!$AK$43:$AK$1042,'Quarterly Information'!$I$43:$I$1042,"Other HFC Blend",'Quarterly Information'!$Q$43:$Q$1042,'Import Summary'!$B34,'Quarterly Information'!$X$43:$X$1042,"In-House Destruction")+SUMIFS('Quarterly Information'!$AL$43:$AL$1042,'Quarterly Information'!$I$43:$I$1042,"Other HFC Blend",'Quarterly Information'!$S$43:$S$1042,'Import Summary'!$B34,'Quarterly Information'!$X$43:$X$1042,"In-House Destruction")</f>
        <v>0</v>
      </c>
      <c r="H34" s="117">
        <f>SUMIFS('Quarterly Information'!$J$43:$J$1042,'Quarterly Information'!$I$43:$I$1042,'Import Summary'!$B34,'Quarterly Information'!$X$43:$X$1042,"Second-Party Destruction")+Blends!$BE$117+SUMIFS('Quarterly Information'!$AH$43:$AH$1042,'Quarterly Information'!$I$43:$I$1042,"Other HFC Blend",'Quarterly Information'!$K$43:$K$1042,'Import Summary'!$B34,'Quarterly Information'!$X$43:$X$1042,"Second-Party Destruction")+SUMIFS('Quarterly Information'!$AI$43:$AI$1042,'Quarterly Information'!$I$43:$I$1042,"Other HFC Blend",'Quarterly Information'!$M$43:$M$1042,'Import Summary'!$B34,'Quarterly Information'!$X$43:$X$1042,"Second-Party Destruction")+SUMIFS('Quarterly Information'!$AJ$43:$AJ$1042,'Quarterly Information'!$I$43:$I$1042,"Other HFC Blend",'Quarterly Information'!$O$43:$O$1042,'Import Summary'!$B34,'Quarterly Information'!$X$43:$X$1042,"Second-Party Destruction")+SUMIFS('Quarterly Information'!$AK$43:$AK$1042,'Quarterly Information'!$I$43:$I$1042,"Other HFC Blend",'Quarterly Information'!$Q$43:$Q$1042,'Import Summary'!$B34,'Quarterly Information'!$X$43:$X$1042,"Second-Party Destruction")+SUMIFS('Quarterly Information'!$AL$43:$AL$1042,'Quarterly Information'!$I$43:$I$1042,"Other HFC Blend",'Quarterly Information'!$S$43:$S$1042,'Import Summary'!$B34,'Quarterly Information'!$X$43:$X$1042,"Second-Party Destruction")</f>
        <v>0</v>
      </c>
      <c r="I34" s="117">
        <f>Blends!$BY$117+SUMIFS('Quarterly Information'!$AO$43:$AO$1042,'Quarterly Information'!$K$43:$K$1042,'Import Summary'!$B34,'Quarterly Information'!$X$43:$X$1042,"Other",'Quarterly Information'!$I$43:$I$1042,"Other HFC Blend")+SUMIFS('Quarterly Information'!$AP$43:$AP$1042,'Quarterly Information'!$M$43:$M$1042,'Import Summary'!$B34,'Quarterly Information'!$X$43:$X$1042,"Other",'Quarterly Information'!$I$43:$I$1042,"Other HFC Blend")+SUMIFS('Quarterly Information'!$AQ$43:$AQ$1042,'Quarterly Information'!$O$43:$O$1042,'Import Summary'!$B34,'Quarterly Information'!$X$43:$X$1042,"Other",'Quarterly Information'!$I$43:$I$1042,"Other HFC Blend")+SUMIFS('Quarterly Information'!$AR$43:$AR$1042,'Quarterly Information'!$Q$43:$Q$1042,'Import Summary'!$B34,'Quarterly Information'!$X$43:$X$1042,"Other",'Quarterly Information'!$I$43:$I$1042,"Other HFC Blend")+SUMIFS('Quarterly Information'!$AS$43:$AS$1042,'Quarterly Information'!$S$43:$S$1042,'Import Summary'!$B34,'Quarterly Information'!$X$43:$X$1042,"Other",'Quarterly Information'!$I$43:$I$1042,"Other HFC Blend")+SUMIFS('Quarterly Information'!$AT$43:$AT$1042,'Quarterly Information'!$I$43:$I$1042,'Import Summary'!$B34,'Quarterly Information'!$F$43:$F$1042,"No")</f>
        <v>0</v>
      </c>
      <c r="J34" s="117">
        <f>Blends!$CI$117+SUMIFS('Quarterly Information'!$AU$43:$AU$1042,'Quarterly Information'!$K$43:$K$1042,'Import Summary'!$B34,'Quarterly Information'!$X$43:$X$1042,"Other",'Quarterly Information'!$I$43:$I$1042,"Other HFC Blend")+SUMIFS('Quarterly Information'!$AV$43:$AV$1042,'Quarterly Information'!$M$43:$M$1042,'Import Summary'!$B34,'Quarterly Information'!$X$43:$X$1042,"Other",'Quarterly Information'!$I$43:$I$1042,"Other HFC Blend")+SUMIFS('Quarterly Information'!$AW$43:$AW$1042,'Quarterly Information'!$O$43:$O$1042,'Import Summary'!$B34,'Quarterly Information'!$X$43:$X$1042,"Other",'Quarterly Information'!$I$43:$I$1042,"Other HFC Blend")+SUMIFS('Quarterly Information'!$AX$43:$AX$1042,'Quarterly Information'!$Q$43:$Q$1042,'Import Summary'!$B34,'Quarterly Information'!$X$43:$X$1042,"Other",'Quarterly Information'!$I$43:$I$1042,"Other HFC Blend")+SUMIFS('Quarterly Information'!$AY$43:$AY$1042,'Quarterly Information'!$S$43:$S$1042,'Import Summary'!$B34,'Quarterly Information'!$X$43:$X$1042,"Other",'Quarterly Information'!$I$43:$I$1042,"Other HFC Blend")+SUMIFS('Quarterly Information'!$AZ$43:$AZ$1042,'Quarterly Information'!$I$43:$I$1042,'Import Summary'!$B34,'Quarterly Information'!$F$43:$F$1042,"No")</f>
        <v>0</v>
      </c>
      <c r="K34" s="117">
        <f>Blends!$CS$117+SUMIFS('Quarterly Information'!$BA$43:$BA$1042,'Quarterly Information'!$K$43:$K$1042,'Import Summary'!$B34,'Quarterly Information'!$X$43:$X$1042,"Other",'Quarterly Information'!$I$43:$I$1042,"Other HFC Blend")+SUMIFS('Quarterly Information'!$BB$43:$BB$1042,'Quarterly Information'!$M$43:$M$1042,'Import Summary'!$B34,'Quarterly Information'!$X$43:$X$1042,"Other",'Quarterly Information'!$I$43:$I$1042,"Other HFC Blend")+SUMIFS('Quarterly Information'!$BC$43:$BC$1042,'Quarterly Information'!$O$43:$O$1042,'Import Summary'!$B34,'Quarterly Information'!$X$43:$X$1042,"Other",'Quarterly Information'!$I$43:$I$1042,"Other HFC Blend")+SUMIFS('Quarterly Information'!$BD$43:$BD$1042,'Quarterly Information'!$Q$43:$Q$1042,'Import Summary'!$B34,'Quarterly Information'!$X$43:$X$1042,"Other",'Quarterly Information'!$I$43:$I$1042,"Other HFC Blend")+SUMIFS('Quarterly Information'!$BE$43:$BE$1042,'Quarterly Information'!$S$43:$S$1042,'Import Summary'!$B34,'Quarterly Information'!$X$43:$X$1042,"Other",'Quarterly Information'!$I$43:$I$1042,"Other HFC Blend")+SUMIFS('Quarterly Information'!$BF$43:$BF$1042,'Quarterly Information'!$I$43:$I$1042,'Import Summary'!$B34,'Quarterly Information'!$F$43:$F$1042,"No")</f>
        <v>0</v>
      </c>
      <c r="L34" s="117">
        <f>Blends!$DC$117+SUMIFS('Quarterly Information'!$BG$43:$BG$1042,'Quarterly Information'!$K$43:$K$1042,'Import Summary'!$B34,'Quarterly Information'!$X$43:$X$1042,"Other",'Quarterly Information'!$I$43:$I$1042,"Other HFC Blend")+SUMIFS('Quarterly Information'!$BH$43:$BH$1042,'Quarterly Information'!$M$43:$M$1042,'Import Summary'!$B34,'Quarterly Information'!$X$43:$X$1042,"Other",'Quarterly Information'!$I$43:$I$1042,"Other HFC Blend")+SUMIFS('Quarterly Information'!$BI$43:$BI$1042,'Quarterly Information'!$O$43:$O$1042,'Import Summary'!$B34,'Quarterly Information'!$X$43:$X$1042,"Other",'Quarterly Information'!$I$43:$I$1042,"Other HFC Blend")+SUMIFS('Quarterly Information'!$BJ$43:$BJ$1042,'Quarterly Information'!$Q$43:$Q$1042,'Import Summary'!$B34,'Quarterly Information'!$X$43:$X$1042,"Other",'Quarterly Information'!$I$43:$I$1042,"Other HFC Blend")+SUMIFS('Quarterly Information'!$BK$43:$BK$1042,'Quarterly Information'!$S$43:$S$1042,'Import Summary'!$B34,'Quarterly Information'!$X$43:$X$1042,"Other",'Quarterly Information'!$I$43:$I$1042,"Other HFC Blend")+SUMIFS('Quarterly Information'!$BL$43:$BL$1042,'Quarterly Information'!$I$43:$I$1042,'Import Summary'!$B34,'Quarterly Information'!$F$43:$F$1042,"No")</f>
        <v>0</v>
      </c>
      <c r="M34" s="117">
        <f>Blends!$DM$117+SUMIFS('Quarterly Information'!$BM$43:$BM$1042,'Quarterly Information'!$K$43:$K$1042,'Import Summary'!$B34,'Quarterly Information'!$X$43:$X$1042,"Other",'Quarterly Information'!$I$43:$I$1042,"Other HFC Blend")+SUMIFS('Quarterly Information'!$BN$43:$BN$1042,'Quarterly Information'!$M$43:$M$1042,'Import Summary'!$B34,'Quarterly Information'!$X$43:$X$1042,"Other",'Quarterly Information'!$I$43:$I$1042,"Other HFC Blend")+SUMIFS('Quarterly Information'!$BO$43:$BO$1042,'Quarterly Information'!$O$43:$O$1042,'Import Summary'!$B34,'Quarterly Information'!$X$43:$X$1042,"Other",'Quarterly Information'!$I$43:$I$1042,"Other HFC Blend")+SUMIFS('Quarterly Information'!$BP$43:$BP$1042,'Quarterly Information'!$Q$43:$Q$1042,'Import Summary'!$B34,'Quarterly Information'!$X$43:$X$1042,"Other",'Quarterly Information'!$I$43:$I$1042,"Other HFC Blend")+SUMIFS('Quarterly Information'!$BQ$43:$BQ$1042,'Quarterly Information'!$S$43:$S$1042,'Import Summary'!$B34,'Quarterly Information'!$X$43:$X$1042,"Other",'Quarterly Information'!$I$43:$I$1042,"Other HFC Blend")+SUMIFS('Quarterly Information'!$BR$43:$BR$1042,'Quarterly Information'!$I$43:$I$1042,'Import Summary'!$B34,'Quarterly Information'!$F$43:$F$1042,"No")</f>
        <v>0</v>
      </c>
      <c r="N34" s="117">
        <f>Blends!$DW$117+SUMIFS('Quarterly Information'!$BS$43:$BS$1042,'Quarterly Information'!$K$43:$K$1042,'Import Summary'!$B34,'Quarterly Information'!$X$43:$X$1042,"Other",'Quarterly Information'!$I$43:$I$1042,"Other HFC Blend")+SUMIFS('Quarterly Information'!$BT$43:$BT$1042,'Quarterly Information'!$M$43:$M$1042,'Import Summary'!$B34,'Quarterly Information'!$X$43:$X$1042,"Other",'Quarterly Information'!$I$43:$I$1042,"Other HFC Blend")+SUMIFS('Quarterly Information'!$BU$43:$BU$1042,'Quarterly Information'!$O$43:$O$1042,'Import Summary'!$B34,'Quarterly Information'!$X$43:$X$1042,"Other",'Quarterly Information'!$I$43:$I$1042,"Other HFC Blend")+SUMIFS('Quarterly Information'!$BV$43:$BV$1042,'Quarterly Information'!$Q$43:$Q$1042,'Import Summary'!$B34,'Quarterly Information'!$X$43:$X$1042,"Other",'Quarterly Information'!$I$43:$I$1042,"Other HFC Blend")+SUMIFS('Quarterly Information'!$BW$43:$BW$1042,'Quarterly Information'!$S$43:$S$1042,'Import Summary'!$B34,'Quarterly Information'!$X$43:$X$1042,"Other",'Quarterly Information'!$I$43:$I$1042,"Other HFC Blend")+SUMIFS('Quarterly Information'!$BX$43:$BX$1042,'Quarterly Information'!$I$43:$I$1042,'Import Summary'!$B34,'Quarterly Information'!$F$43:$F$1042,"No")</f>
        <v>0</v>
      </c>
      <c r="O34" s="236">
        <f t="shared" si="0"/>
        <v>0</v>
      </c>
    </row>
    <row r="35" spans="1:19" ht="16" customHeight="1" x14ac:dyDescent="0.25">
      <c r="A35" s="39">
        <v>10</v>
      </c>
      <c r="B35" s="116" t="s">
        <v>10</v>
      </c>
      <c r="C35" s="117">
        <f>SUMIF('Quarterly Information'!$I$43:$I$1042,'Import Summary'!B35,'Quarterly Information'!$AM$43:$AM$1042)+SUMIF('Quarterly Information'!$K$43:$K$1042,'Import Summary'!B35,'Quarterly Information'!$AH$43:$AH$1042)+SUMIF('Quarterly Information'!$M$43:$M$1042,'Import Summary'!B35,'Quarterly Information'!$AI$43:$AI$1042)+SUMIF('Quarterly Information'!$O$43:$O$1042,'Import Summary'!B35,'Quarterly Information'!$AJ$43:$AJ$1042)+SUMIF('Quarterly Information'!$Q$43:$Q$1042,'Import Summary'!B35,'Quarterly Information'!$AK$43:$AK$1042)+SUMIF('Quarterly Information'!$S$43:$S$1042,'Import Summary'!B35,'Quarterly Information'!$AL$43:$AL$1042)</f>
        <v>0</v>
      </c>
      <c r="D35" s="117">
        <f>SUMIFS('Quarterly Information'!$AH$43:$AH$1042,'Quarterly Information'!$K$43:$K$1042,'Import Summary'!$B35,'Quarterly Information'!$X$43:$X$1042,"Transhipment")+SUMIFS('Quarterly Information'!$AI$43:$AI$1042,'Quarterly Information'!$M$43:$M$1042,'Import Summary'!$B35,'Quarterly Information'!$X$43:$X$1042,"Transhipment")+SUMIFS('Quarterly Information'!$AJ$43:$AJ$1042,'Quarterly Information'!$O$43:$O$1042,'Import Summary'!$B35,'Quarterly Information'!$X$43:$X$1042,"Transhipment")+SUMIFS('Quarterly Information'!$AK$43:$AK$1042,'Quarterly Information'!$Q$43:$Q$1042,'Import Summary'!$B35,'Quarterly Information'!$X$43:$X$1042,"Transhipment")+SUMIFS('Quarterly Information'!$AL$43:$AL$1042,'Quarterly Information'!$S$43:$S$1042,'Import Summary'!$B35,'Quarterly Information'!$X$43:$X$1042,"Transhipment")+SUMIFS('Quarterly Information'!$AM$43:$AM$1042,'Quarterly Information'!$I$43:$I$1042,'Import Summary'!$B35,'Quarterly Information'!$X$43:$X$1042,"Transhipment")</f>
        <v>0</v>
      </c>
      <c r="E35" s="117">
        <f>SUMIFS('Quarterly Information'!$AH$43:$AH$1042,'Quarterly Information'!$K$43:$K$1042,'Import Summary'!$B35,'Quarterly Information'!$X$43:$X$1042,"In-House Transformation")+SUMIFS('Quarterly Information'!$AI$43:$AI$1042,'Quarterly Information'!$M$43:$M$1042,'Import Summary'!$B35,'Quarterly Information'!$X$43:$X$1042,"In-House Transformation")+SUMIFS('Quarterly Information'!$AJ$43:$AJ$1042,'Quarterly Information'!$O$43:$O$1042,'Import Summary'!$B35,'Quarterly Information'!$X$43:$X$1042,"In-House Transformation")+SUMIFS('Quarterly Information'!$AK$43:$AK$1042,'Quarterly Information'!$Q$43:$Q$1042,'Import Summary'!$B35,'Quarterly Information'!$X$43:$X$1042,"In-House Transformation")+SUMIFS('Quarterly Information'!$AL$43:$AL$1042,'Quarterly Information'!$S$43:$S$1042,'Import Summary'!$B35,'Quarterly Information'!$X$43:$X$1042,"In-House Transformation")+SUMIFS('Quarterly Information'!$AM$43:$AM$1042,'Quarterly Information'!$I$43:$I$1042,'Import Summary'!$B35,'Quarterly Information'!$X$43:$X$1042,"In-House Transformation")</f>
        <v>0</v>
      </c>
      <c r="F35" s="117">
        <f>SUMIFS('Quarterly Information'!$AH$43:$AH$1042,'Quarterly Information'!$K$43:$K$1042,'Import Summary'!$B35,'Quarterly Information'!$X$43:$X$1042,"Second-Party Transformation")+SUMIFS('Quarterly Information'!$AI$43:$AI$1042,'Quarterly Information'!$M$43:$M$1042,'Import Summary'!$B35,'Quarterly Information'!$X$43:$X$1042,"Second-Party Transformation")+SUMIFS('Quarterly Information'!$AJ$43:$AJ$1042,'Quarterly Information'!$O$43:$O$1042,'Import Summary'!$B35,'Quarterly Information'!$X$43:$X$1042,"Second-Party Transformation")+SUMIFS('Quarterly Information'!$AK$43:$AK$1042,'Quarterly Information'!$Q$43:$Q$1042,'Import Summary'!$B35,'Quarterly Information'!$X$43:$X$1042,"Second-Party Transformation")+SUMIFS('Quarterly Information'!$AL$43:$AL$1042,'Quarterly Information'!$S$43:$S$1042,'Import Summary'!$B35,'Quarterly Information'!$X$43:$X$1042,"Second-Party Transformation")+SUMIFS('Quarterly Information'!$AM$43:$AM$1042,'Quarterly Information'!$I$43:$I$1042,'Import Summary'!$B35,'Quarterly Information'!$X$43:$X$1042,"Second-Party Transformation")</f>
        <v>0</v>
      </c>
      <c r="G35" s="117">
        <f>SUMIFS('Quarterly Information'!$AH$43:$AH$1042,'Quarterly Information'!$K$43:$K$1042,'Import Summary'!$B35,'Quarterly Information'!$X$43:$X$1042,"In-House Destruction")+SUMIFS('Quarterly Information'!$AI$43:$AI$1042,'Quarterly Information'!$M$43:$M$1042,'Import Summary'!$B35,'Quarterly Information'!$X$43:$X$1042,"In-House Destruction")+SUMIFS('Quarterly Information'!$AJ$43:$AJ$1042,'Quarterly Information'!$O$43:$O$1042,'Import Summary'!$B35,'Quarterly Information'!$X$43:$X$1042,"In-House Destruction")+SUMIFS('Quarterly Information'!$AK$43:$AK$1042,'Quarterly Information'!$Q$43:$Q$1042,'Import Summary'!$B35,'Quarterly Information'!$X$43:$X$1042,"In-House Destruction")+SUMIFS('Quarterly Information'!$AL$43:$AL$1042,'Quarterly Information'!$S$43:$S$1042,'Import Summary'!$B35,'Quarterly Information'!$X$43:$X$1042,"In-House Destruction")+SUMIFS('Quarterly Information'!$AM$43:$AM$1042,'Quarterly Information'!$I$43:$I$1042,'Import Summary'!$B35,'Quarterly Information'!$X$43:$X$1042,"In-House Destruction")</f>
        <v>0</v>
      </c>
      <c r="H35" s="117">
        <f>SUMIFS('Quarterly Information'!$AH$43:$AH$1042,'Quarterly Information'!$K$43:$K$1042,'Import Summary'!$B35,'Quarterly Information'!$X$43:$X$1042,"Second-Party Destruction")+SUMIFS('Quarterly Information'!$AI$43:$AI$1042,'Quarterly Information'!$M$43:$M$1042,'Import Summary'!$B35,'Quarterly Information'!$X$43:$X$1042,"Second-Party Destruction")+SUMIFS('Quarterly Information'!$AJ$43:$AJ$1042,'Quarterly Information'!$O$43:$O$1042,'Import Summary'!$B35,'Quarterly Information'!$X$43:$X$1042,"Second-Party Destruction")+SUMIFS('Quarterly Information'!$AK$43:$AK$1042,'Quarterly Information'!$Q$43:$Q$1042,'Import Summary'!$B35,'Quarterly Information'!$X$43:$X$1042,"Second-Party Destruction")+SUMIFS('Quarterly Information'!$AL$43:$AL$1042,'Quarterly Information'!$S$43:$S$1042,'Import Summary'!$B35,'Quarterly Information'!$X$43:$X$1042,"Second-Party Destruction")+SUMIFS('Quarterly Information'!$AM$43:$AM$1042,'Quarterly Information'!$I$43:$I$1042,'Import Summary'!$B35,'Quarterly Information'!$X$43:$X$1042,"Second-Party Destruction")</f>
        <v>0</v>
      </c>
      <c r="I35" s="117">
        <f>SUMIFS('Quarterly Information'!$AO$43:$AO$1042,'Quarterly Information'!$K$43:$K$1042,'Import Summary'!$B35,'Quarterly Information'!$X$43:$X$1042,"Other")+SUMIFS('Quarterly Information'!$AP$43:$AP$1042,'Quarterly Information'!$M$43:$M$1042,'Import Summary'!$B35,'Quarterly Information'!$X$43:$X$1042,"Other")+SUMIFS('Quarterly Information'!$AQ$43:$AQ$1042,'Quarterly Information'!$O$43:$O$1042,'Import Summary'!$B35,'Quarterly Information'!$X$43:$X$1042,"Other")+SUMIFS('Quarterly Information'!$AR$43:$AR$1042,'Quarterly Information'!$Q$43:$Q$1042,'Import Summary'!$B35,'Quarterly Information'!$X$43:$X$1042,"Other")+SUMIFS('Quarterly Information'!$AS$43:$AS$1042,'Quarterly Information'!$S$43:$S$1042,'Import Summary'!$B35,'Quarterly Information'!$X$43:$X$1042,"Other")+SUMIFS('Quarterly Information'!$AT$43:$AT$1042,'Quarterly Information'!$I$43:$I$1042,'Import Summary'!$B35,'Quarterly Information'!$F$43:$F$1042,"No")</f>
        <v>0</v>
      </c>
      <c r="J35" s="117">
        <f>SUMIFS('Quarterly Information'!$AU$43:$AU$1042,'Quarterly Information'!$K$43:$K$1042,'Import Summary'!$B35,'Quarterly Information'!$X$43:$X$1042,"Other")+SUMIFS('Quarterly Information'!$AV$43:$AV$1042,'Quarterly Information'!$M$43:$M$1042,'Import Summary'!$B35,'Quarterly Information'!$X$43:$X$1042,"Other")+SUMIFS('Quarterly Information'!$AW$43:$AW$1042,'Quarterly Information'!$O$43:$O$1042,'Import Summary'!$B35,'Quarterly Information'!$X$43:$X$1042,"Other")+SUMIFS('Quarterly Information'!$AX$43:$AX$1042,'Quarterly Information'!$Q$43:$Q$1042,'Import Summary'!$B35,'Quarterly Information'!$X$43:$X$1042,"Other")+SUMIFS('Quarterly Information'!$AY$43:$AY$1042,'Quarterly Information'!$S$43:$S$1042,'Import Summary'!$B35,'Quarterly Information'!$X$43:$X$1042,"Other")+SUMIFS('Quarterly Information'!$AZ$43:$AZ$1042,'Quarterly Information'!$I$43:$I$1042,'Import Summary'!$B35,'Quarterly Information'!$F$43:$F$1042,"No")</f>
        <v>0</v>
      </c>
      <c r="K35" s="117">
        <f>SUMIFS('Quarterly Information'!$BA$43:$BA$1042,'Quarterly Information'!$K$43:$K$1042,'Import Summary'!$B35,'Quarterly Information'!$X$43:$X$1042,"Other")+SUMIFS('Quarterly Information'!$BB$43:$BB$1042,'Quarterly Information'!$M$43:$M$1042,'Import Summary'!$B35,'Quarterly Information'!$X$43:$X$1042,"Other")+SUMIFS('Quarterly Information'!$BC$43:$BC$1042,'Quarterly Information'!$O$43:$O$1042,'Import Summary'!$B35,'Quarterly Information'!$X$43:$X$1042,"Other")+SUMIFS('Quarterly Information'!$BD$43:$BD$1042,'Quarterly Information'!$Q$43:$Q$1042,'Import Summary'!$B35,'Quarterly Information'!$X$43:$X$1042,"Other")+SUMIFS('Quarterly Information'!$BE$43:$BE$1042,'Quarterly Information'!$S$43:$S$1042,'Import Summary'!$B35,'Quarterly Information'!$X$43:$X$1042,"Other")+SUMIFS('Quarterly Information'!$BF$43:$BF$1042,'Quarterly Information'!$I$43:$I$1042,'Import Summary'!$B35,'Quarterly Information'!$F$43:$F$1042,"No")</f>
        <v>0</v>
      </c>
      <c r="L35" s="117">
        <f>SUMIFS('Quarterly Information'!$BG$43:$BG$1042,'Quarterly Information'!$K$43:$K$1042,'Import Summary'!$B35,'Quarterly Information'!$X$43:$X$1042,"Other")+SUMIFS('Quarterly Information'!$BH$43:$BH$1042,'Quarterly Information'!$M$43:$M$1042,'Import Summary'!$B35,'Quarterly Information'!$X$43:$X$1042,"Other")+SUMIFS('Quarterly Information'!$BI$43:$BI$1042,'Quarterly Information'!$O$43:$O$1042,'Import Summary'!$B35,'Quarterly Information'!$X$43:$X$1042,"Other")+SUMIFS('Quarterly Information'!$BJ$43:$BJ$1042,'Quarterly Information'!$Q$43:$Q$1042,'Import Summary'!$B35,'Quarterly Information'!$X$43:$X$1042,"Other")+SUMIFS('Quarterly Information'!$BK$43:$BK$1042,'Quarterly Information'!$S$43:$S$1042,'Import Summary'!$B35,'Quarterly Information'!$X$43:$X$1042,"Other")+SUMIFS('Quarterly Information'!$BL$43:$BL$1042,'Quarterly Information'!$I$43:$I$1042,'Import Summary'!$B35,'Quarterly Information'!$F$43:$F$1042,"No")</f>
        <v>0</v>
      </c>
      <c r="M35" s="117">
        <f>SUMIFS('Quarterly Information'!$BM$43:$BM$1042,'Quarterly Information'!$K$43:$K$1042,'Import Summary'!$B35,'Quarterly Information'!$X$43:$X$1042,"Other")+SUMIFS('Quarterly Information'!$BN$43:$BN$1042,'Quarterly Information'!$M$43:$M$1042,'Import Summary'!$B35,'Quarterly Information'!$X$43:$X$1042,"Other")+SUMIFS('Quarterly Information'!$BO$43:$BO$1042,'Quarterly Information'!$O$43:$O$1042,'Import Summary'!$B35,'Quarterly Information'!$X$43:$X$1042,"Other")+SUMIFS('Quarterly Information'!$BP$43:$BP$1042,'Quarterly Information'!$Q$43:$Q$1042,'Import Summary'!$B35,'Quarterly Information'!$X$43:$X$1042,"Other")+SUMIFS('Quarterly Information'!$BQ$43:$BQ$1042,'Quarterly Information'!$S$43:$S$1042,'Import Summary'!$B35,'Quarterly Information'!$X$43:$X$1042,"Other")+SUMIFS('Quarterly Information'!$BR$43:$BR$1042,'Quarterly Information'!$I$43:$I$1042,'Import Summary'!$B35,'Quarterly Information'!$F$43:$F$1042,"No")</f>
        <v>0</v>
      </c>
      <c r="N35" s="117">
        <f>SUMIFS('Quarterly Information'!$BS$43:$BS$1042,'Quarterly Information'!$K$43:$K$1042,'Import Summary'!$B35,'Quarterly Information'!$X$43:$X$1042,"Other")+SUMIFS('Quarterly Information'!$BT$43:$BT$1042,'Quarterly Information'!$M$43:$M$1042,'Import Summary'!$B35,'Quarterly Information'!$X$43:$X$1042,"Other")+SUMIFS('Quarterly Information'!$BU$43:$BU$1042,'Quarterly Information'!$O$43:$O$1042,'Import Summary'!$B35,'Quarterly Information'!$X$43:$X$1042,"Other")+SUMIFS('Quarterly Information'!$BV$43:$BV$1042,'Quarterly Information'!$Q$43:$Q$1042,'Import Summary'!$B35,'Quarterly Information'!$X$43:$X$1042,"Other")+SUMIFS('Quarterly Information'!$BW$43:$BW$1042,'Quarterly Information'!$S$43:$S$1042,'Import Summary'!$B35,'Quarterly Information'!$X$43:$X$1042,"Other")+SUMIFS('Quarterly Information'!$BX$43:$BX$1042,'Quarterly Information'!$I$43:$I$1042,'Import Summary'!$B35,'Quarterly Information'!$F$43:$F$1042,"No")</f>
        <v>0</v>
      </c>
      <c r="O35" s="236">
        <f t="shared" si="0"/>
        <v>0</v>
      </c>
    </row>
    <row r="36" spans="1:19" s="64" customFormat="1" ht="16" customHeight="1" x14ac:dyDescent="0.25">
      <c r="A36" s="39">
        <v>11</v>
      </c>
      <c r="B36" s="116" t="s">
        <v>11</v>
      </c>
      <c r="C36" s="117">
        <f>SUMIF('Quarterly Information'!$I$43:$I$1042,'Import Summary'!$B36,'Quarterly Information'!$J$43:$J$1042)+Blends!$R$117+Blends!$AB$117+Blends!$AL$117+Blends!$AV$117+Blends!$BF$117+Blends!$BP$117+SUMIFS('Quarterly Information'!$AH$43:$AH$1042,'Quarterly Information'!$I$43:$I$1042,"Other HFC Blend",'Quarterly Information'!$K$43:$K$1042,'Import Summary'!B36)+SUMIFS('Quarterly Information'!$AI$43:$AI$1042,'Quarterly Information'!$I$43:$I$1042,"Other HFC Blend",'Quarterly Information'!$M$43:$M$1042,'Import Summary'!B36)+SUMIFS('Quarterly Information'!$AJ$43:$AJ$1042,'Quarterly Information'!$I$43:$I$1042,"Other HFC Blend",'Quarterly Information'!$O$43:$O$1042,'Import Summary'!B36)+SUMIFS('Quarterly Information'!$AK$43:$AK$1042,'Quarterly Information'!$I$43:$I$1042,"Other HFC Blend",'Quarterly Information'!$Q$43:$Q$1042,'Import Summary'!B36)+SUMIFS('Quarterly Information'!$AL$43:$AL$1042,'Quarterly Information'!$I$43:$I$1042,"Other HFC Blend",'Quarterly Information'!$S$43:$S$1042,'Import Summary'!B36)</f>
        <v>0</v>
      </c>
      <c r="D36" s="117">
        <f>SUMIFS('Quarterly Information'!$J$43:$J$1042,'Quarterly Information'!$I$43:$I$1042,'Import Summary'!$B36,'Quarterly Information'!$X$43:$X$1042,"Transhipment")+Blends!$R$117+SUMIFS('Quarterly Information'!$AH$43:$AH$1042,'Quarterly Information'!$I$43:$I$1042,"Other HFC Blend",'Quarterly Information'!$K$43:$K$1042,'Import Summary'!$B36,'Quarterly Information'!$X$43:$X$1042,"Transhipment")+SUMIFS('Quarterly Information'!$AI$43:$AI$1042,'Quarterly Information'!$I$43:$I$1042,"Other HFC Blend",'Quarterly Information'!$M$43:$M$1042,'Import Summary'!$B36,'Quarterly Information'!$X$43:$X$1042,"Transhipment")+SUMIFS('Quarterly Information'!$AJ$43:$AJ$1042,'Quarterly Information'!$I$43:$I$1042,"Other HFC Blend",'Quarterly Information'!$O$43:$O$1042,'Import Summary'!$B36,'Quarterly Information'!$X$43:$X$1042,"Transhipment")+SUMIFS('Quarterly Information'!$AK$43:$AK$1042,'Quarterly Information'!$I$43:$I$1042,"Other HFC Blend",'Quarterly Information'!$Q$43:$Q$1042,'Import Summary'!$B36,'Quarterly Information'!$X$43:$X$1042,"Transhipment")+SUMIFS('Quarterly Information'!$AL$43:$AL$1042,'Quarterly Information'!$I$43:$I$1042,"Other HFC Blend",'Quarterly Information'!$S$43:$S$1042,'Import Summary'!$B36,'Quarterly Information'!$X$43:$X$1042,"Transhipment")</f>
        <v>0</v>
      </c>
      <c r="E36" s="117">
        <f>SUMIFS('Quarterly Information'!$J$43:$J$1042,'Quarterly Information'!$I$43:$I$1042,'Import Summary'!$B36,'Quarterly Information'!$X$43:$X$1042,"In-House Transformation")+Blends!$AB$117+SUMIFS('Quarterly Information'!$AH$43:$AH$1042,'Quarterly Information'!$I$43:$I$1042,"Other HFC Blend",'Quarterly Information'!$K$43:$K$1042,'Import Summary'!$B36,'Quarterly Information'!$X$43:$X$1042,"In-House Transformation")+SUMIFS('Quarterly Information'!$AI$43:$AI$1042,'Quarterly Information'!$I$43:$I$1042,"Other HFC Blend",'Quarterly Information'!$M$43:$M$1042,'Import Summary'!$B36,'Quarterly Information'!$X$43:$X$1042,"In-House Transformation")+SUMIFS('Quarterly Information'!$AJ$43:$AJ$1042,'Quarterly Information'!$I$43:$I$1042,"Other HFC Blend",'Quarterly Information'!$O$43:$O$1042,'Import Summary'!$B36,'Quarterly Information'!$X$43:$X$1042,"In-House Transformation")+SUMIFS('Quarterly Information'!$AK$43:$AK$1042,'Quarterly Information'!$I$43:$I$1042,"Other HFC Blend",'Quarterly Information'!$Q$43:$Q$1042,'Import Summary'!$B36,'Quarterly Information'!$X$43:$X$1042,"In-House Transformation")+SUMIFS('Quarterly Information'!$AL$43:$AL$1042,'Quarterly Information'!$I$43:$I$1042,"Other HFC Blend",'Quarterly Information'!$S$43:$S$1042,'Import Summary'!$B36,'Quarterly Information'!$X$43:$X$1042,"In-House Transformation")</f>
        <v>0</v>
      </c>
      <c r="F36" s="117">
        <f>SUMIFS('Quarterly Information'!$J$43:$J$1042,'Quarterly Information'!$I$43:$I$1042,'Import Summary'!$B36,'Quarterly Information'!$X$43:$X$1042,"Second-Party Transformation")+Blends!$AL$117+SUMIFS('Quarterly Information'!$AH$43:$AH$1042,'Quarterly Information'!$I$43:$I$1042,"Other HFC Blend",'Quarterly Information'!$K$43:$K$1042,'Import Summary'!$B36,'Quarterly Information'!$X$43:$X$1042,"Second-Party Transformation")+SUMIFS('Quarterly Information'!$AI$43:$AI$1042,'Quarterly Information'!$I$43:$I$1042,"Other HFC Blend",'Quarterly Information'!$M$43:$M$1042,'Import Summary'!$B36,'Quarterly Information'!$X$43:$X$1042,"Second-Party Transformation")+SUMIFS('Quarterly Information'!$AJ$43:$AJ$1042,'Quarterly Information'!$I$43:$I$1042,"Other HFC Blend",'Quarterly Information'!$O$43:$O$1042,'Import Summary'!$B36,'Quarterly Information'!$X$43:$X$1042,"Second-Party Transformation")+SUMIFS('Quarterly Information'!$AK$43:$AK$1042,'Quarterly Information'!$I$43:$I$1042,"Other HFC Blend",'Quarterly Information'!$Q$43:$Q$1042,'Import Summary'!$B36,'Quarterly Information'!$X$43:$X$1042,"Second-Party Transformation")+SUMIFS('Quarterly Information'!$AL$43:$AL$1042,'Quarterly Information'!$I$43:$I$1042,"Other HFC Blend",'Quarterly Information'!$S$43:$S$1042,'Import Summary'!$B36,'Quarterly Information'!$X$43:$X$1042,"Second-Party Transformation")</f>
        <v>0</v>
      </c>
      <c r="G36" s="117">
        <f>SUMIFS('Quarterly Information'!$J$43:$J$1042,'Quarterly Information'!$I$43:$I$1042,'Import Summary'!$B36,'Quarterly Information'!$X$43:$X$1042,"In-House Destruction")+Blends!$AV$117+SUMIFS('Quarterly Information'!$AH$43:$AH$1042,'Quarterly Information'!$I$43:$I$1042,"Other HFC Blend",'Quarterly Information'!$K$43:$K$1042,'Import Summary'!$B36,'Quarterly Information'!$X$43:$X$1042,"In-House Destruction")+SUMIFS('Quarterly Information'!$AI$43:$AI$1042,'Quarterly Information'!$I$43:$I$1042,"Other HFC Blend",'Quarterly Information'!$M$43:$M$1042,'Import Summary'!$B36,'Quarterly Information'!$X$43:$X$1042,"In-House Destruction")+SUMIFS('Quarterly Information'!$AJ$43:$AJ$1042,'Quarterly Information'!$I$43:$I$1042,"Other HFC Blend",'Quarterly Information'!$O$43:$O$1042,'Import Summary'!$B36,'Quarterly Information'!$X$43:$X$1042,"In-House Destruction")+SUMIFS('Quarterly Information'!$AK$43:$AK$1042,'Quarterly Information'!$I$43:$I$1042,"Other HFC Blend",'Quarterly Information'!$Q$43:$Q$1042,'Import Summary'!$B36,'Quarterly Information'!$X$43:$X$1042,"In-House Destruction")+SUMIFS('Quarterly Information'!$AL$43:$AL$1042,'Quarterly Information'!$I$43:$I$1042,"Other HFC Blend",'Quarterly Information'!$S$43:$S$1042,'Import Summary'!$B36,'Quarterly Information'!$X$43:$X$1042,"In-House Destruction")</f>
        <v>0</v>
      </c>
      <c r="H36" s="117">
        <f>SUMIFS('Quarterly Information'!$J$43:$J$1042,'Quarterly Information'!$I$43:$I$1042,'Import Summary'!$B36,'Quarterly Information'!$X$43:$X$1042,"Second-Party Destruction")+Blends!$BF$117+SUMIFS('Quarterly Information'!$AH$43:$AH$1042,'Quarterly Information'!$I$43:$I$1042,"Other HFC Blend",'Quarterly Information'!$K$43:$K$1042,'Import Summary'!$B36,'Quarterly Information'!$X$43:$X$1042,"Second-Party Destruction")+SUMIFS('Quarterly Information'!$AI$43:$AI$1042,'Quarterly Information'!$I$43:$I$1042,"Other HFC Blend",'Quarterly Information'!$M$43:$M$1042,'Import Summary'!$B36,'Quarterly Information'!$X$43:$X$1042,"Second-Party Destruction")+SUMIFS('Quarterly Information'!$AJ$43:$AJ$1042,'Quarterly Information'!$I$43:$I$1042,"Other HFC Blend",'Quarterly Information'!$O$43:$O$1042,'Import Summary'!$B36,'Quarterly Information'!$X$43:$X$1042,"Second-Party Destruction")+SUMIFS('Quarterly Information'!$AK$43:$AK$1042,'Quarterly Information'!$I$43:$I$1042,"Other HFC Blend",'Quarterly Information'!$Q$43:$Q$1042,'Import Summary'!$B36,'Quarterly Information'!$X$43:$X$1042,"Second-Party Destruction")+SUMIFS('Quarterly Information'!$AL$43:$AL$1042,'Quarterly Information'!$I$43:$I$1042,"Other HFC Blend",'Quarterly Information'!$S$43:$S$1042,'Import Summary'!$B36,'Quarterly Information'!$X$43:$X$1042,"Second-Party Destruction")</f>
        <v>0</v>
      </c>
      <c r="I36" s="117">
        <f>Blends!$BZ$117+SUMIFS('Quarterly Information'!$AO$43:$AO$1042,'Quarterly Information'!$K$43:$K$1042,'Import Summary'!$B36,'Quarterly Information'!$X$43:$X$1042,"Other",'Quarterly Information'!$I$43:$I$1042,"Other HFC Blend")+SUMIFS('Quarterly Information'!$AP$43:$AP$1042,'Quarterly Information'!$M$43:$M$1042,'Import Summary'!$B36,'Quarterly Information'!$X$43:$X$1042,"Other",'Quarterly Information'!$I$43:$I$1042,"Other HFC Blend")+SUMIFS('Quarterly Information'!$AQ$43:$AQ$1042,'Quarterly Information'!$O$43:$O$1042,'Import Summary'!$B36,'Quarterly Information'!$X$43:$X$1042,"Other",'Quarterly Information'!$I$43:$I$1042,"Other HFC Blend")+SUMIFS('Quarterly Information'!$AR$43:$AR$1042,'Quarterly Information'!$Q$43:$Q$1042,'Import Summary'!$B36,'Quarterly Information'!$X$43:$X$1042,"Other",'Quarterly Information'!$I$43:$I$1042,"Other HFC Blend")+SUMIFS('Quarterly Information'!$AS$43:$AS$1042,'Quarterly Information'!$S$43:$S$1042,'Import Summary'!$B36,'Quarterly Information'!$X$43:$X$1042,"Other",'Quarterly Information'!$I$43:$I$1042,"Other HFC Blend")+SUMIFS('Quarterly Information'!$AT$43:$AT$1042,'Quarterly Information'!$I$43:$I$1042,'Import Summary'!$B36,'Quarterly Information'!$F$43:$F$1042,"No")</f>
        <v>0</v>
      </c>
      <c r="J36" s="117">
        <f>+Blends!$CJ$117+SUMIFS('Quarterly Information'!$AU$43:$AU$1042,'Quarterly Information'!$K$43:$K$1042,'Import Summary'!$B36,'Quarterly Information'!$X$43:$X$1042,"Other",'Quarterly Information'!$I$43:$I$1042,"Other HFC Blend")+SUMIFS('Quarterly Information'!$AV$43:$AV$1042,'Quarterly Information'!$M$43:$M$1042,'Import Summary'!$B36,'Quarterly Information'!$X$43:$X$1042,"Other",'Quarterly Information'!$I$43:$I$1042,"Other HFC Blend")+SUMIFS('Quarterly Information'!$AW$43:$AW$1042,'Quarterly Information'!$O$43:$O$1042,'Import Summary'!$B36,'Quarterly Information'!$X$43:$X$1042,"Other",'Quarterly Information'!$I$43:$I$1042,"Other HFC Blend")+SUMIFS('Quarterly Information'!$AX$43:$AX$1042,'Quarterly Information'!$Q$43:$Q$1042,'Import Summary'!$B36,'Quarterly Information'!$X$43:$X$1042,"Other",'Quarterly Information'!$I$43:$I$1042,"Other HFC Blend")+SUMIFS('Quarterly Information'!$AY$43:$AY$1042,'Quarterly Information'!$S$43:$S$1042,'Import Summary'!$B36,'Quarterly Information'!$X$43:$X$1042,"Other",'Quarterly Information'!$I$43:$I$1042,"Other HFC Blend")+SUMIFS('Quarterly Information'!$AZ$43:$AZ$1042,'Quarterly Information'!$I$43:$I$1042,'Import Summary'!$B36,'Quarterly Information'!$F$43:$F$1042,"No")</f>
        <v>0</v>
      </c>
      <c r="K36" s="117">
        <f>+Blends!$CT$117+SUMIFS('Quarterly Information'!$BA$43:$BA$1042,'Quarterly Information'!$K$43:$K$1042,'Import Summary'!$B36,'Quarterly Information'!$X$43:$X$1042,"Other",'Quarterly Information'!$I$43:$I$1042,"Other HFC Blend")+SUMIFS('Quarterly Information'!$BB$43:$BB$1042,'Quarterly Information'!$M$43:$M$1042,'Import Summary'!$B36,'Quarterly Information'!$X$43:$X$1042,"Other",'Quarterly Information'!$I$43:$I$1042,"Other HFC Blend")+SUMIFS('Quarterly Information'!$BC$43:$BC$1042,'Quarterly Information'!$O$43:$O$1042,'Import Summary'!$B36,'Quarterly Information'!$X$43:$X$1042,"Other",'Quarterly Information'!$I$43:$I$1042,"Other HFC Blend")+SUMIFS('Quarterly Information'!$BD$43:$BD$1042,'Quarterly Information'!$Q$43:$Q$1042,'Import Summary'!$B36,'Quarterly Information'!$X$43:$X$1042,"Other",'Quarterly Information'!$I$43:$I$1042,"Other HFC Blend")+SUMIFS('Quarterly Information'!$BE$43:$BE$1042,'Quarterly Information'!$S$43:$S$1042,'Import Summary'!$B36,'Quarterly Information'!$X$43:$X$1042,"Other",'Quarterly Information'!$I$43:$I$1042,"Other HFC Blend")+SUMIFS('Quarterly Information'!$BF$43:$BF$1042,'Quarterly Information'!$I$43:$I$1042,'Import Summary'!$B36,'Quarterly Information'!$F$43:$F$1042,"No")</f>
        <v>0</v>
      </c>
      <c r="L36" s="117">
        <f>Blends!$DD$117+SUMIFS('Quarterly Information'!$BG$43:$BG$1042,'Quarterly Information'!$K$43:$K$1042,'Import Summary'!$B36,'Quarterly Information'!$X$43:$X$1042,"Other",'Quarterly Information'!$I$43:$I$1042,"Other HFC Blend")+SUMIFS('Quarterly Information'!$BH$43:$BH$1042,'Quarterly Information'!$M$43:$M$1042,'Import Summary'!$B36,'Quarterly Information'!$X$43:$X$1042,"Other",'Quarterly Information'!$I$43:$I$1042,"Other HFC Blend")+SUMIFS('Quarterly Information'!$BI$43:$BI$1042,'Quarterly Information'!$O$43:$O$1042,'Import Summary'!$B36,'Quarterly Information'!$X$43:$X$1042,"Other",'Quarterly Information'!$I$43:$I$1042,"Other HFC Blend")+SUMIFS('Quarterly Information'!$BJ$43:$BJ$1042,'Quarterly Information'!$Q$43:$Q$1042,'Import Summary'!$B36,'Quarterly Information'!$X$43:$X$1042,"Other",'Quarterly Information'!$I$43:$I$1042,"Other HFC Blend")+SUMIFS('Quarterly Information'!$BK$43:$BK$1042,'Quarterly Information'!$S$43:$S$1042,'Import Summary'!$B36,'Quarterly Information'!$X$43:$X$1042,"Other",'Quarterly Information'!$I$43:$I$1042,"Other HFC Blend")+SUMIFS('Quarterly Information'!$BL$43:$BL$1042,'Quarterly Information'!$I$43:$I$1042,'Import Summary'!$B36,'Quarterly Information'!$F$43:$F$1042,"No")</f>
        <v>0</v>
      </c>
      <c r="M36" s="117">
        <f>Blends!$DN$117+SUMIFS('Quarterly Information'!$BM$43:$BM$1042,'Quarterly Information'!$K$43:$K$1042,'Import Summary'!$B36,'Quarterly Information'!$X$43:$X$1042,"Other",'Quarterly Information'!$I$43:$I$1042,"Other HFC Blend")+SUMIFS('Quarterly Information'!$BN$43:$BN$1042,'Quarterly Information'!$M$43:$M$1042,'Import Summary'!$B36,'Quarterly Information'!$X$43:$X$1042,"Other",'Quarterly Information'!$I$43:$I$1042,"Other HFC Blend")+SUMIFS('Quarterly Information'!$BO$43:$BO$1042,'Quarterly Information'!$O$43:$O$1042,'Import Summary'!$B36,'Quarterly Information'!$X$43:$X$1042,"Other",'Quarterly Information'!$I$43:$I$1042,"Other HFC Blend")+SUMIFS('Quarterly Information'!$BP$43:$BP$1042,'Quarterly Information'!$Q$43:$Q$1042,'Import Summary'!$B36,'Quarterly Information'!$X$43:$X$1042,"Other",'Quarterly Information'!$I$43:$I$1042,"Other HFC Blend")+SUMIFS('Quarterly Information'!$BQ$43:$BQ$1042,'Quarterly Information'!$S$43:$S$1042,'Import Summary'!$B36,'Quarterly Information'!$X$43:$X$1042,"Other",'Quarterly Information'!$I$43:$I$1042,"Other HFC Blend")+SUMIFS('Quarterly Information'!$BR$43:$BR$1042,'Quarterly Information'!$I$43:$I$1042,'Import Summary'!$B36,'Quarterly Information'!$F$43:$F$1042,"No")</f>
        <v>0</v>
      </c>
      <c r="N36" s="117">
        <f>Blends!$DX$117+SUMIFS('Quarterly Information'!$BS$43:$BS$1042,'Quarterly Information'!$K$43:$K$1042,'Import Summary'!$B36,'Quarterly Information'!$X$43:$X$1042,"Other",'Quarterly Information'!$I$43:$I$1042,"Other HFC Blend")+SUMIFS('Quarterly Information'!$BT$43:$BT$1042,'Quarterly Information'!$M$43:$M$1042,'Import Summary'!$B36,'Quarterly Information'!$X$43:$X$1042,"Other",'Quarterly Information'!$I$43:$I$1042,"Other HFC Blend")+SUMIFS('Quarterly Information'!$BU$43:$BU$1042,'Quarterly Information'!$O$43:$O$1042,'Import Summary'!$B36,'Quarterly Information'!$X$43:$X$1042,"Other",'Quarterly Information'!$I$43:$I$1042,"Other HFC Blend")+SUMIFS('Quarterly Information'!$BV$43:$BV$1042,'Quarterly Information'!$Q$43:$Q$1042,'Import Summary'!$B36,'Quarterly Information'!$X$43:$X$1042,"Other",'Quarterly Information'!$I$43:$I$1042,"Other HFC Blend")+SUMIFS('Quarterly Information'!$BW$43:$BW$1042,'Quarterly Information'!$S$43:$S$1042,'Import Summary'!$B36,'Quarterly Information'!$X$43:$X$1042,"Other",'Quarterly Information'!$I$43:$I$1042,"Other HFC Blend")+SUMIFS('Quarterly Information'!$BX$43:$BX$1042,'Quarterly Information'!$I$43:$I$1042,'Import Summary'!$B36,'Quarterly Information'!$F$43:$F$1042,"No")</f>
        <v>0</v>
      </c>
      <c r="O36" s="236">
        <f t="shared" si="0"/>
        <v>0</v>
      </c>
      <c r="P36" s="27"/>
      <c r="Q36" s="27"/>
      <c r="R36" s="27"/>
      <c r="S36" s="27"/>
    </row>
    <row r="37" spans="1:19" ht="16" customHeight="1" x14ac:dyDescent="0.25">
      <c r="A37" s="39">
        <v>12</v>
      </c>
      <c r="B37" s="116" t="s">
        <v>12</v>
      </c>
      <c r="C37" s="117">
        <f>SUMIF('Quarterly Information'!$I$43:$I$1042,'Import Summary'!$B37,'Quarterly Information'!$J$43:$J$1042)+Blends!$S$117+Blends!$AC$117+Blends!$AM$117+Blends!$AW$117+Blends!$BG$117+Blends!$BQ$117+SUMIFS('Quarterly Information'!$AH$43:$AH$1042,'Quarterly Information'!$I$43:$I$1042,"Other HFC Blend",'Quarterly Information'!$K$43:$K$1042,'Import Summary'!B37)+SUMIFS('Quarterly Information'!$AI$43:$AI$1042,'Quarterly Information'!$I$43:$I$1042,"Other HFC Blend",'Quarterly Information'!$M$43:$M$1042,'Import Summary'!B37)+SUMIFS('Quarterly Information'!$AJ$43:$AJ$1042,'Quarterly Information'!$I$43:$I$1042,"Other HFC Blend",'Quarterly Information'!$O$43:$O$1042,'Import Summary'!B37)+SUMIFS('Quarterly Information'!$AK$43:$AK$1042,'Quarterly Information'!$I$43:$I$1042,"Other HFC Blend",'Quarterly Information'!$Q$43:$Q$1042,'Import Summary'!B37)+SUMIFS('Quarterly Information'!$AL$43:$AL$1042,'Quarterly Information'!$I$43:$I$1042,"Other HFC Blend",'Quarterly Information'!$S$43:$S$1042,'Import Summary'!B37)</f>
        <v>0</v>
      </c>
      <c r="D37" s="117">
        <f>SUMIFS('Quarterly Information'!$J$43:$J$1042,'Quarterly Information'!$I$43:$I$1042,'Import Summary'!$B37,'Quarterly Information'!$X$43:$X$1042,"Transhipment")+Blends!$S$117+SUMIFS('Quarterly Information'!$AH$43:$AH$1042,'Quarterly Information'!$I$43:$I$1042,"Other HFC Blend",'Quarterly Information'!$K$43:$K$1042,'Import Summary'!$B37,'Quarterly Information'!$X$43:$X$1042,"Transhipment")+SUMIFS('Quarterly Information'!$AI$43:$AI$1042,'Quarterly Information'!$I$43:$I$1042,"Other HFC Blend",'Quarterly Information'!$M$43:$M$1042,'Import Summary'!$B37,'Quarterly Information'!$X$43:$X$1042,"Transhipment")+SUMIFS('Quarterly Information'!$AJ$43:$AJ$1042,'Quarterly Information'!$I$43:$I$1042,"Other HFC Blend",'Quarterly Information'!$O$43:$O$1042,'Import Summary'!$B37,'Quarterly Information'!$X$43:$X$1042,"Transhipment")+SUMIFS('Quarterly Information'!$AK$43:$AK$1042,'Quarterly Information'!$I$43:$I$1042,"Other HFC Blend",'Quarterly Information'!$Q$43:$Q$1042,'Import Summary'!$B37,'Quarterly Information'!$X$43:$X$1042,"Transhipment")+SUMIFS('Quarterly Information'!$AL$43:$AL$1042,'Quarterly Information'!$I$43:$I$1042,"Other HFC Blend",'Quarterly Information'!$S$43:$S$1042,'Import Summary'!$B37,'Quarterly Information'!$X$43:$X$1042,"Transhipment")</f>
        <v>0</v>
      </c>
      <c r="E37" s="117">
        <f>SUMIFS('Quarterly Information'!$J$43:$J$1042,'Quarterly Information'!$I$43:$I$1042,'Import Summary'!$B37,'Quarterly Information'!$X$43:$X$1042,"In-House Transformation")+Blends!$AC$117+SUMIFS('Quarterly Information'!$AH$43:$AH$1042,'Quarterly Information'!$I$43:$I$1042,"Other HFC Blend",'Quarterly Information'!$K$43:$K$1042,'Import Summary'!B37,'Quarterly Information'!$X$43:$X$1042,"In-House Transformation")+SUMIFS('Quarterly Information'!$AI$43:$AI$1042,'Quarterly Information'!$I$43:$I$1042,"Other HFC Blend",'Quarterly Information'!$M$43:$M$1042,'Import Summary'!B37,'Quarterly Information'!$X$43:$X$1042,"In-House Transformation")+SUMIFS('Quarterly Information'!$AJ$43:$AJ$1042,'Quarterly Information'!$I$43:$I$1042,"Other HFC Blend",'Quarterly Information'!$O$43:$O$1042,'Import Summary'!B37,'Quarterly Information'!$X$43:$X$1042,"In-House Transformation")+SUMIFS('Quarterly Information'!$AK$43:$AK$1042,'Quarterly Information'!$I$43:$I$1042,"Other HFC Blend",'Quarterly Information'!$Q$43:$Q$1042,'Import Summary'!B37,'Quarterly Information'!$X$43:$X$1042,"In-House Transformation")+SUMIFS('Quarterly Information'!$AL$43:$AL$1042,'Quarterly Information'!$I$43:$I$1042,"Other HFC Blend",'Quarterly Information'!$S$43:$S$1042,'Import Summary'!B37,'Quarterly Information'!$X$43:$X$1042,"In-House Transformation")</f>
        <v>0</v>
      </c>
      <c r="F37" s="117">
        <f>SUMIFS('Quarterly Information'!$J$43:$J$1042,'Quarterly Information'!$I$43:$I$1042,'Import Summary'!$B37,'Quarterly Information'!$X$43:$X$1042,"Second-Party Transformation")+Blends!$AM$117+SUMIFS('Quarterly Information'!$AH$43:$AH$1042,'Quarterly Information'!$I$43:$I$1042,"Other HFC Blend",'Quarterly Information'!$K$43:$K$1042,'Import Summary'!$B37,'Quarterly Information'!$X$43:$X$1042,"Second-Party Transformation")+SUMIFS('Quarterly Information'!$AI$43:$AI$1042,'Quarterly Information'!$I$43:$I$1042,"Other HFC Blend",'Quarterly Information'!$M$43:$M$1042,'Import Summary'!$B37,'Quarterly Information'!$X$43:$X$1042,"Second-Party Transformation")+SUMIFS('Quarterly Information'!$AJ$43:$AJ$1042,'Quarterly Information'!$I$43:$I$1042,"Other HFC Blend",'Quarterly Information'!$O$43:$O$1042,'Import Summary'!$B37,'Quarterly Information'!$X$43:$X$1042,"Second-Party Transformation")+SUMIFS('Quarterly Information'!$AK$43:$AK$1042,'Quarterly Information'!$I$43:$I$1042,"Other HFC Blend",'Quarterly Information'!$Q$43:$Q$1042,'Import Summary'!$B37,'Quarterly Information'!$X$43:$X$1042,"Second-Party Transformation")+SUMIFS('Quarterly Information'!$AL$43:$AL$1042,'Quarterly Information'!$I$43:$I$1042,"Other HFC Blend",'Quarterly Information'!$S$43:$S$1042,'Import Summary'!$B37,'Quarterly Information'!$X$43:$X$1042,"Second-Party Transformation")</f>
        <v>0</v>
      </c>
      <c r="G37" s="117">
        <f>SUMIFS('Quarterly Information'!$J$43:$J$1042,'Quarterly Information'!$I$43:$I$1042,'Import Summary'!$B37,'Quarterly Information'!$X$43:$X$1042,"In-House Destruction")+Blends!$AW$117+SUMIFS('Quarterly Information'!$AH$43:$AH$1042,'Quarterly Information'!$I$43:$I$1042,"Other HFC Blend",'Quarterly Information'!$K$43:$K$1042,'Import Summary'!$B37,'Quarterly Information'!$X$43:$X$1042,"In-House Destruction")+SUMIFS('Quarterly Information'!$AI$43:$AI$1042,'Quarterly Information'!$I$43:$I$1042,"Other HFC Blend",'Quarterly Information'!$M$43:$M$1042,'Import Summary'!$B37,'Quarterly Information'!$X$43:$X$1042,"In-House Destruction")+SUMIFS('Quarterly Information'!$AJ$43:$AJ$1042,'Quarterly Information'!$I$43:$I$1042,"Other HFC Blend",'Quarterly Information'!$O$43:$O$1042,'Import Summary'!$B37,'Quarterly Information'!$X$43:$X$1042,"In-House Destruction")+SUMIFS('Quarterly Information'!$AK$43:$AK$1042,'Quarterly Information'!$I$43:$I$1042,"Other HFC Blend",'Quarterly Information'!$Q$43:$Q$1042,'Import Summary'!$B37,'Quarterly Information'!$X$43:$X$1042,"In-House Destruction")+SUMIFS('Quarterly Information'!$AL$43:$AL$1042,'Quarterly Information'!$I$43:$I$1042,"Other HFC Blend",'Quarterly Information'!$S$43:$S$1042,'Import Summary'!$B37,'Quarterly Information'!$X$43:$X$1042,"In-House Destruction")</f>
        <v>0</v>
      </c>
      <c r="H37" s="117">
        <f>SUMIFS('Quarterly Information'!$J$43:$J$1042,'Quarterly Information'!$I$43:$I$1042,'Import Summary'!$B37,'Quarterly Information'!$X$43:$X$1042,"Second-Party Destruction")+Blends!$BG$117+SUMIFS('Quarterly Information'!$AH$43:$AH$1042,'Quarterly Information'!$I$43:$I$1042,"Other HFC Blend",'Quarterly Information'!$K$43:$K$1042,'Import Summary'!$B37,'Quarterly Information'!$X$43:$X$1042,"Second-Party Destruction")+SUMIFS('Quarterly Information'!$AI$43:$AI$1042,'Quarterly Information'!$I$43:$I$1042,"Other HFC Blend",'Quarterly Information'!$M$43:$M$1042,'Import Summary'!$B37,'Quarterly Information'!$X$43:$X$1042,"Second-Party Destruction")+SUMIFS('Quarterly Information'!$AJ$43:$AJ$1042,'Quarterly Information'!$I$43:$I$1042,"Other HFC Blend",'Quarterly Information'!$O$43:$O$1042,'Import Summary'!$B37,'Quarterly Information'!$X$43:$X$1042,"Second-Party Destruction")+SUMIFS('Quarterly Information'!$AK$43:$AK$1042,'Quarterly Information'!$I$43:$I$1042,"Other HFC Blend",'Quarterly Information'!$Q$43:$Q$1042,'Import Summary'!$B37,'Quarterly Information'!$X$43:$X$1042,"Second-Party Destruction")+SUMIFS('Quarterly Information'!$AL$43:$AL$1042,'Quarterly Information'!$I$43:$I$1042,"Other HFC Blend",'Quarterly Information'!$S$43:$S$1042,'Import Summary'!$B37,'Quarterly Information'!$X$43:$X$1042,"Second-Party Destruction")</f>
        <v>0</v>
      </c>
      <c r="I37" s="117">
        <f>Blends!$CA$117+SUMIFS('Quarterly Information'!$AO$43:$AO$1042,'Quarterly Information'!$K$43:$K$1042,'Import Summary'!$B37,'Quarterly Information'!$X$43:$X$1042,"Other",'Quarterly Information'!$I$43:$I$1042,"Other HFC Blend")+SUMIFS('Quarterly Information'!$AP$43:$AP$1042,'Quarterly Information'!$M$43:$M$1042,'Import Summary'!$B37,'Quarterly Information'!$X$43:$X$1042,"Other",'Quarterly Information'!$I$43:$I$1042,"Other HFC Blend")+SUMIFS('Quarterly Information'!$AQ$43:$AQ$1042,'Quarterly Information'!$O$43:$O$1042,'Import Summary'!$B37,'Quarterly Information'!$X$43:$X$1042,"Other",'Quarterly Information'!$I$43:$I$1042,"Other HFC Blend")+SUMIFS('Quarterly Information'!$AR$43:$AR$1042,'Quarterly Information'!$Q$43:$Q$1042,'Import Summary'!$B37,'Quarterly Information'!$X$43:$X$1042,"Other",'Quarterly Information'!$I$43:$I$1042,"Other HFC Blend")+SUMIFS('Quarterly Information'!$AS$43:$AS$1042,'Quarterly Information'!$S$43:$S$1042,'Import Summary'!$B37,'Quarterly Information'!$X$43:$X$1042,"Other",'Quarterly Information'!$I$43:$I$1042,"Other HFC Blend")+SUMIFS('Quarterly Information'!$AT$43:$AT$1042,'Quarterly Information'!$I$43:$I$1042,'Import Summary'!$B37,'Quarterly Information'!$F$43:$F$1042,"No")</f>
        <v>0</v>
      </c>
      <c r="J37" s="117">
        <f>Blends!$CK$117+SUMIFS('Quarterly Information'!$AU$43:$AU$1042,'Quarterly Information'!$K$43:$K$1042,'Import Summary'!$B37,'Quarterly Information'!$X$43:$X$1042,"Other",'Quarterly Information'!$I$43:$I$1042,"Other HFC Blend")+SUMIFS('Quarterly Information'!$AV$43:$AV$1042,'Quarterly Information'!$M$43:$M$1042,'Import Summary'!$B37,'Quarterly Information'!$X$43:$X$1042,"Other",'Quarterly Information'!$I$43:$I$1042,"Other HFC Blend")+SUMIFS('Quarterly Information'!$AW$43:$AW$1042,'Quarterly Information'!$O$43:$O$1042,'Import Summary'!$B37,'Quarterly Information'!$X$43:$X$1042,"Other",'Quarterly Information'!$I$43:$I$1042,"Other HFC Blend")+SUMIFS('Quarterly Information'!$AX$43:$AX$1042,'Quarterly Information'!$Q$43:$Q$1042,'Import Summary'!$B37,'Quarterly Information'!$X$43:$X$1042,"Other",'Quarterly Information'!$I$43:$I$1042,"Other HFC Blend")+SUMIFS('Quarterly Information'!$AY$43:$AY$1042,'Quarterly Information'!$S$43:$S$1042,'Import Summary'!$B37,'Quarterly Information'!$X$43:$X$1042,"Other",'Quarterly Information'!$I$43:$I$1042,"Other HFC Blend")+SUMIFS('Quarterly Information'!$AZ$43:$AZ$1042,'Quarterly Information'!$I$43:$I$1042,'Import Summary'!$B37,'Quarterly Information'!$F$43:$F$1042,"No")</f>
        <v>0</v>
      </c>
      <c r="K37" s="117">
        <f>Blends!$CU$117+SUMIFS('Quarterly Information'!$BA$43:$BA$1042,'Quarterly Information'!$K$43:$K$1042,'Import Summary'!$B37,'Quarterly Information'!$X$43:$X$1042,"Other",'Quarterly Information'!$I$43:$I$1042,"Other HFC Blend")+SUMIFS('Quarterly Information'!$BB$43:$BB$1042,'Quarterly Information'!$M$43:$M$1042,'Import Summary'!$B37,'Quarterly Information'!$X$43:$X$1042,"Other",'Quarterly Information'!$I$43:$I$1042,"Other HFC Blend")+SUMIFS('Quarterly Information'!$BC$43:$BC$1042,'Quarterly Information'!$O$43:$O$1042,'Import Summary'!$B37,'Quarterly Information'!$X$43:$X$1042,"Other",'Quarterly Information'!$I$43:$I$1042,"Other HFC Blend")+SUMIFS('Quarterly Information'!$BD$43:$BD$1042,'Quarterly Information'!$Q$43:$Q$1042,'Import Summary'!$B37,'Quarterly Information'!$X$43:$X$1042,"Other",'Quarterly Information'!$I$43:$I$1042,"Other HFC Blend")+SUMIFS('Quarterly Information'!$BE$43:$BE$1042,'Quarterly Information'!$S$43:$S$1042,'Import Summary'!$B37,'Quarterly Information'!$X$43:$X$1042,"Other",'Quarterly Information'!$I$43:$I$1042,"Other HFC Blend")+SUMIFS('Quarterly Information'!$BF$43:$BF$1042,'Quarterly Information'!$I$43:$I$1042,'Import Summary'!$B37,'Quarterly Information'!$F$43:$F$1042,"No")</f>
        <v>0</v>
      </c>
      <c r="L37" s="117">
        <f>Blends!$DE$117+SUMIFS('Quarterly Information'!$BG$43:$BG$1042,'Quarterly Information'!$K$43:$K$1042,'Import Summary'!$B37,'Quarterly Information'!$X$43:$X$1042,"Other",'Quarterly Information'!$I$43:$I$1042,"Other HFC Blend")+SUMIFS('Quarterly Information'!$BH$43:$BH$1042,'Quarterly Information'!$M$43:$M$1042,'Import Summary'!$B37,'Quarterly Information'!$X$43:$X$1042,"Other",'Quarterly Information'!$I$43:$I$1042,"Other HFC Blend")+SUMIFS('Quarterly Information'!$BI$43:$BI$1042,'Quarterly Information'!$O$43:$O$1042,'Import Summary'!$B37,'Quarterly Information'!$X$43:$X$1042,"Other",'Quarterly Information'!$I$43:$I$1042,"Other HFC Blend")+SUMIFS('Quarterly Information'!$BJ$43:$BJ$1042,'Quarterly Information'!$Q$43:$Q$1042,'Import Summary'!$B37,'Quarterly Information'!$X$43:$X$1042,"Other",'Quarterly Information'!$I$43:$I$1042,"Other HFC Blend")+SUMIFS('Quarterly Information'!$BK$43:$BK$1042,'Quarterly Information'!$S$43:$S$1042,'Import Summary'!$B37,'Quarterly Information'!$X$43:$X$1042,"Other",'Quarterly Information'!$I$43:$I$1042,"Other HFC Blend")+SUMIFS('Quarterly Information'!$BL$43:$BL$1042,'Quarterly Information'!$I$43:$I$1042,'Import Summary'!$B37,'Quarterly Information'!$F$43:$F$1042,"No")</f>
        <v>0</v>
      </c>
      <c r="M37" s="117">
        <f>Blends!$DO$117+SUMIFS('Quarterly Information'!$BM$43:$BM$1042,'Quarterly Information'!$K$43:$K$1042,'Import Summary'!$B37,'Quarterly Information'!$X$43:$X$1042,"Other",'Quarterly Information'!$I$43:$I$1042,"Other HFC Blend")+SUMIFS('Quarterly Information'!$BN$43:$BN$1042,'Quarterly Information'!$M$43:$M$1042,'Import Summary'!$B37,'Quarterly Information'!$X$43:$X$1042,"Other",'Quarterly Information'!$I$43:$I$1042,"Other HFC Blend")+SUMIFS('Quarterly Information'!$BO$43:$BO$1042,'Quarterly Information'!$O$43:$O$1042,'Import Summary'!$B37,'Quarterly Information'!$X$43:$X$1042,"Other",'Quarterly Information'!$I$43:$I$1042,"Other HFC Blend")+SUMIFS('Quarterly Information'!$BP$43:$BP$1042,'Quarterly Information'!$Q$43:$Q$1042,'Import Summary'!$B37,'Quarterly Information'!$X$43:$X$1042,"Other",'Quarterly Information'!$I$43:$I$1042,"Other HFC Blend")+SUMIFS('Quarterly Information'!$BQ$43:$BQ$1042,'Quarterly Information'!$S$43:$S$1042,'Import Summary'!$B37,'Quarterly Information'!$X$43:$X$1042,"Other",'Quarterly Information'!$I$43:$I$1042,"Other HFC Blend")+SUMIFS('Quarterly Information'!$BR$43:$BR$1042,'Quarterly Information'!$I$43:$I$1042,'Import Summary'!$B37,'Quarterly Information'!$F$43:$F$1042,"No")</f>
        <v>0</v>
      </c>
      <c r="N37" s="117">
        <f>Blends!$DY$117+SUMIFS('Quarterly Information'!$BS$43:$BS$1042,'Quarterly Information'!$K$43:$K$1042,'Import Summary'!$B37,'Quarterly Information'!$X$43:$X$1042,"Other",'Quarterly Information'!$I$43:$I$1042,"Other HFC Blend")+SUMIFS('Quarterly Information'!$BT$43:$BT$1042,'Quarterly Information'!$M$43:$M$1042,'Import Summary'!$B37,'Quarterly Information'!$X$43:$X$1042,"Other",'Quarterly Information'!$I$43:$I$1042,"Other HFC Blend")+SUMIFS('Quarterly Information'!$BU$43:$BU$1042,'Quarterly Information'!$O$43:$O$1042,'Import Summary'!$B37,'Quarterly Information'!$X$43:$X$1042,"Other",'Quarterly Information'!$I$43:$I$1042,"Other HFC Blend")+SUMIFS('Quarterly Information'!$BV$43:$BV$1042,'Quarterly Information'!$Q$43:$Q$1042,'Import Summary'!$B37,'Quarterly Information'!$X$43:$X$1042,"Other",'Quarterly Information'!$I$43:$I$1042,"Other HFC Blend")+SUMIFS('Quarterly Information'!$BW$43:$BW$1042,'Quarterly Information'!$S$43:$S$1042,'Import Summary'!$B37,'Quarterly Information'!$X$43:$X$1042,"Other",'Quarterly Information'!$I$43:$I$1042,"Other HFC Blend")+SUMIFS('Quarterly Information'!$BX$43:$BX$1042,'Quarterly Information'!$I$43:$I$1042,'Import Summary'!$B37,'Quarterly Information'!$F$43:$F$1042,"No")</f>
        <v>0</v>
      </c>
      <c r="O37" s="236">
        <f t="shared" si="0"/>
        <v>0</v>
      </c>
    </row>
    <row r="38" spans="1:19" ht="16" customHeight="1" x14ac:dyDescent="0.25">
      <c r="A38" s="39">
        <v>13</v>
      </c>
      <c r="B38" s="116" t="s">
        <v>13</v>
      </c>
      <c r="C38" s="117">
        <f>SUMIF('Quarterly Information'!$I$43:$I$1042,'Import Summary'!B38,'Quarterly Information'!$AM$43:$AM$1042)+SUMIF('Quarterly Information'!$K$43:$K$1042,'Import Summary'!B38,'Quarterly Information'!$AH$43:$AH$1042)+SUMIF('Quarterly Information'!$M$43:$M$1042,'Import Summary'!B38,'Quarterly Information'!$AI$43:$AI$1042)+SUMIF('Quarterly Information'!$O$43:$O$1042,'Import Summary'!B38,'Quarterly Information'!$AJ$43:$AJ$1042)+SUMIF('Quarterly Information'!$Q$43:$Q$1042,'Import Summary'!B38,'Quarterly Information'!$AK$43:$AK$1042)+SUMIF('Quarterly Information'!$S$43:$S$1042,'Import Summary'!B38,'Quarterly Information'!$AL$43:$AL$1042)</f>
        <v>0</v>
      </c>
      <c r="D38" s="117">
        <f>SUMIFS('Quarterly Information'!$AH$43:$AH$1042,'Quarterly Information'!$K$43:$K$1042,'Import Summary'!$B38,'Quarterly Information'!$X$43:$X$1042,"Transhipment")+SUMIFS('Quarterly Information'!$AI$43:$AI$1042,'Quarterly Information'!$M$43:$M$1042,'Import Summary'!$B38,'Quarterly Information'!$X$43:$X$1042,"Transhipment")+SUMIFS('Quarterly Information'!$AJ$43:$AJ$1042,'Quarterly Information'!$O$43:$O$1042,'Import Summary'!$B38,'Quarterly Information'!$X$43:$X$1042,"Transhipment")+SUMIFS('Quarterly Information'!$AK$43:$AK$1042,'Quarterly Information'!$Q$43:$Q$1042,'Import Summary'!$B38,'Quarterly Information'!$X$43:$X$1042,"Transhipment")+SUMIFS('Quarterly Information'!$AL$43:$AL$1042,'Quarterly Information'!$S$43:$S$1042,'Import Summary'!$B38,'Quarterly Information'!$X$43:$X$1042,"Transhipment")+SUMIFS('Quarterly Information'!$AM$43:$AM$1042,'Quarterly Information'!$I$43:$I$1042,'Import Summary'!$B38,'Quarterly Information'!$X$43:$X$1042,"Transhipment")</f>
        <v>0</v>
      </c>
      <c r="E38" s="117">
        <f>SUMIFS('Quarterly Information'!$AH$43:$AH$1042,'Quarterly Information'!$K$43:$K$1042,'Import Summary'!$B38,'Quarterly Information'!$X$43:$X$1042,"In-House Transformation")+SUMIFS('Quarterly Information'!$AI$43:$AI$1042,'Quarterly Information'!$M$43:$M$1042,'Import Summary'!$B38,'Quarterly Information'!$X$43:$X$1042,"In-House Transformation")+SUMIFS('Quarterly Information'!$AJ$43:$AJ$1042,'Quarterly Information'!$O$43:$O$1042,'Import Summary'!$B38,'Quarterly Information'!$X$43:$X$1042,"In-House Transformation")+SUMIFS('Quarterly Information'!$AK$43:$AK$1042,'Quarterly Information'!$Q$43:$Q$1042,'Import Summary'!$B38,'Quarterly Information'!$X$43:$X$1042,"In-House Transformation")+SUMIFS('Quarterly Information'!$AL$43:$AL$1042,'Quarterly Information'!$S$43:$S$1042,'Import Summary'!$B38,'Quarterly Information'!$X$43:$X$1042,"In-House Transformation")+SUMIFS('Quarterly Information'!$AM$43:$AM$1042,'Quarterly Information'!$I$43:$I$1042,'Import Summary'!$B38,'Quarterly Information'!$X$43:$X$1042,"In-House Transformation")</f>
        <v>0</v>
      </c>
      <c r="F38" s="117">
        <f>SUMIFS('Quarterly Information'!$AH$43:$AH$1042,'Quarterly Information'!$K$43:$K$1042,'Import Summary'!$B38,'Quarterly Information'!$X$43:$X$1042,"Second-Party Transformation")+SUMIFS('Quarterly Information'!$AI$43:$AI$1042,'Quarterly Information'!$M$43:$M$1042,'Import Summary'!$B38,'Quarterly Information'!$X$43:$X$1042,"Second-Party Transformation")+SUMIFS('Quarterly Information'!$AJ$43:$AJ$1042,'Quarterly Information'!$O$43:$O$1042,'Import Summary'!$B38,'Quarterly Information'!$X$43:$X$1042,"Second-Party Transformation")+SUMIFS('Quarterly Information'!$AK$43:$AK$1042,'Quarterly Information'!$Q$43:$Q$1042,'Import Summary'!$B38,'Quarterly Information'!$X$43:$X$1042,"Second-Party Transformation")+SUMIFS('Quarterly Information'!$AL$43:$AL$1042,'Quarterly Information'!$S$43:$S$1042,'Import Summary'!$B38,'Quarterly Information'!$X$43:$X$1042,"Second-Party Transformation")+SUMIFS('Quarterly Information'!$AM$43:$AM$1042,'Quarterly Information'!$I$43:$I$1042,'Import Summary'!$B38,'Quarterly Information'!$X$43:$X$1042,"Second-Party Transformation")</f>
        <v>0</v>
      </c>
      <c r="G38" s="117">
        <f>SUMIFS('Quarterly Information'!$AH$43:$AH$1042,'Quarterly Information'!$K$43:$K$1042,'Import Summary'!$B38,'Quarterly Information'!$X$43:$X$1042,"In-House Destruction")+SUMIFS('Quarterly Information'!$AI$43:$AI$1042,'Quarterly Information'!$M$43:$M$1042,'Import Summary'!$B38,'Quarterly Information'!$X$43:$X$1042,"In-House Destruction")+SUMIFS('Quarterly Information'!$AJ$43:$AJ$1042,'Quarterly Information'!$O$43:$O$1042,'Import Summary'!$B38,'Quarterly Information'!$X$43:$X$1042,"In-House Destruction")+SUMIFS('Quarterly Information'!$AK$43:$AK$1042,'Quarterly Information'!$Q$43:$Q$1042,'Import Summary'!$B38,'Quarterly Information'!$X$43:$X$1042,"In-House Destruction")+SUMIFS('Quarterly Information'!$AL$43:$AL$1042,'Quarterly Information'!$S$43:$S$1042,'Import Summary'!$B38,'Quarterly Information'!$X$43:$X$1042,"In-House Destruction")+SUMIFS('Quarterly Information'!$AM$43:$AM$1042,'Quarterly Information'!$I$43:$I$1042,'Import Summary'!$B38,'Quarterly Information'!$X$43:$X$1042,"In-House Destruction")</f>
        <v>0</v>
      </c>
      <c r="H38" s="117">
        <f>SUMIFS('Quarterly Information'!$AH$43:$AH$1042,'Quarterly Information'!$K$43:$K$1042,'Import Summary'!$B38,'Quarterly Information'!$X$43:$X$1042,"Second-Party Destruction")+SUMIFS('Quarterly Information'!$AI$43:$AI$1042,'Quarterly Information'!$M$43:$M$1042,'Import Summary'!$B38,'Quarterly Information'!$X$43:$X$1042,"Second-Party Destruction")+SUMIFS('Quarterly Information'!$AJ$43:$AJ$1042,'Quarterly Information'!$O$43:$O$1042,'Import Summary'!$B38,'Quarterly Information'!$X$43:$X$1042,"Second-Party Destruction")+SUMIFS('Quarterly Information'!$AK$43:$AK$1042,'Quarterly Information'!$Q$43:$Q$1042,'Import Summary'!$B38,'Quarterly Information'!$X$43:$X$1042,"Second-Party Destruction")+SUMIFS('Quarterly Information'!$AL$43:$AL$1042,'Quarterly Information'!$S$43:$S$1042,'Import Summary'!$B38,'Quarterly Information'!$X$43:$X$1042,"Second-Party Destruction")+SUMIFS('Quarterly Information'!$AM$43:$AM$1042,'Quarterly Information'!$I$43:$I$1042,'Import Summary'!$B38,'Quarterly Information'!$X$43:$X$1042,"Second-Party Destruction")</f>
        <v>0</v>
      </c>
      <c r="I38" s="117">
        <f>SUMIFS('Quarterly Information'!$AO$43:$AO$1042,'Quarterly Information'!$K$43:$K$1042,'Import Summary'!$B38,'Quarterly Information'!$X$43:$X$1042,"Other")+SUMIFS('Quarterly Information'!$AP$43:$AP$1042,'Quarterly Information'!$M$43:$M$1042,'Import Summary'!$B38,'Quarterly Information'!$X$43:$X$1042,"Other")+SUMIFS('Quarterly Information'!$AQ$43:$AQ$1042,'Quarterly Information'!$O$43:$O$1042,'Import Summary'!$B38,'Quarterly Information'!$X$43:$X$1042,"Other")+SUMIFS('Quarterly Information'!$AR$43:$AR$1042,'Quarterly Information'!$Q$43:$Q$1042,'Import Summary'!$B38,'Quarterly Information'!$X$43:$X$1042,"Other")+SUMIFS('Quarterly Information'!$AS$43:$AS$1042,'Quarterly Information'!$S$43:$S$1042,'Import Summary'!$B38,'Quarterly Information'!$X$43:$X$1042,"Other")+SUMIFS('Quarterly Information'!$AT$43:$AT$1042,'Quarterly Information'!$I$43:$I$1042,'Import Summary'!$B38,'Quarterly Information'!$F$43:$F$1042,"No")</f>
        <v>0</v>
      </c>
      <c r="J38" s="117">
        <f>SUMIFS('Quarterly Information'!$AU$43:$AU$1042,'Quarterly Information'!$K$43:$K$1042,'Import Summary'!$B38,'Quarterly Information'!$X$43:$X$1042,"Other")+SUMIFS('Quarterly Information'!$AV$43:$AV$1042,'Quarterly Information'!$M$43:$M$1042,'Import Summary'!$B38,'Quarterly Information'!$X$43:$X$1042,"Other")+SUMIFS('Quarterly Information'!$AW$43:$AW$1042,'Quarterly Information'!$O$43:$O$1042,'Import Summary'!$B38,'Quarterly Information'!$X$43:$X$1042,"Other")+SUMIFS('Quarterly Information'!$AX$43:$AX$1042,'Quarterly Information'!$Q$43:$Q$1042,'Import Summary'!$B38,'Quarterly Information'!$X$43:$X$1042,"Other")+SUMIFS('Quarterly Information'!$AY$43:$AY$1042,'Quarterly Information'!$S$43:$S$1042,'Import Summary'!$B38,'Quarterly Information'!$X$43:$X$1042,"Other")+SUMIFS('Quarterly Information'!$AZ$43:$AZ$1042,'Quarterly Information'!$I$43:$I$1042,'Import Summary'!$B38,'Quarterly Information'!$F$43:$F$1042,"No")</f>
        <v>0</v>
      </c>
      <c r="K38" s="117">
        <f>SUMIFS('Quarterly Information'!$BA$43:$BA$1042,'Quarterly Information'!$K$43:$K$1042,'Import Summary'!$B38,'Quarterly Information'!$X$43:$X$1042,"Other")+SUMIFS('Quarterly Information'!$BB$43:$BB$1042,'Quarterly Information'!$M$43:$M$1042,'Import Summary'!$B38,'Quarterly Information'!$X$43:$X$1042,"Other")+SUMIFS('Quarterly Information'!$BC$43:$BC$1042,'Quarterly Information'!$O$43:$O$1042,'Import Summary'!$B38,'Quarterly Information'!$X$43:$X$1042,"Other")+SUMIFS('Quarterly Information'!$BD$43:$BD$1042,'Quarterly Information'!$Q$43:$Q$1042,'Import Summary'!$B38,'Quarterly Information'!$X$43:$X$1042,"Other")+SUMIFS('Quarterly Information'!$BE$43:$BE$1042,'Quarterly Information'!$S$43:$S$1042,'Import Summary'!$B38,'Quarterly Information'!$X$43:$X$1042,"Other")+SUMIFS('Quarterly Information'!$BF$43:$BF$1042,'Quarterly Information'!$I$43:$I$1042,'Import Summary'!$B38,'Quarterly Information'!$F$43:$F$1042,"No")</f>
        <v>0</v>
      </c>
      <c r="L38" s="117">
        <f>SUMIFS('Quarterly Information'!$BG$43:$BG$1042,'Quarterly Information'!$K$43:$K$1042,'Import Summary'!$B38,'Quarterly Information'!$X$43:$X$1042,"Other")+SUMIFS('Quarterly Information'!$BH$43:$BH$1042,'Quarterly Information'!$M$43:$M$1042,'Import Summary'!$B38,'Quarterly Information'!$X$43:$X$1042,"Other")+SUMIFS('Quarterly Information'!$BI$43:$BI$1042,'Quarterly Information'!$O$43:$O$1042,'Import Summary'!$B38,'Quarterly Information'!$X$43:$X$1042,"Other")+SUMIFS('Quarterly Information'!$BJ$43:$BJ$1042,'Quarterly Information'!$Q$43:$Q$1042,'Import Summary'!$B38,'Quarterly Information'!$X$43:$X$1042,"Other")+SUMIFS('Quarterly Information'!$BK$43:$BK$1042,'Quarterly Information'!$S$43:$S$1042,'Import Summary'!$B38,'Quarterly Information'!$X$43:$X$1042,"Other")+SUMIFS('Quarterly Information'!$BL$43:$BL$1042,'Quarterly Information'!$I$43:$I$1042,'Import Summary'!$B38,'Quarterly Information'!$F$43:$F$1042,"No")</f>
        <v>0</v>
      </c>
      <c r="M38" s="117">
        <f>SUMIFS('Quarterly Information'!$BM$43:$BM$1042,'Quarterly Information'!$K$43:$K$1042,'Import Summary'!$B38,'Quarterly Information'!$X$43:$X$1042,"Other")+SUMIFS('Quarterly Information'!$BN$43:$BN$1042,'Quarterly Information'!$M$43:$M$1042,'Import Summary'!$B38,'Quarterly Information'!$X$43:$X$1042,"Other")+SUMIFS('Quarterly Information'!$BO$43:$BO$1042,'Quarterly Information'!$O$43:$O$1042,'Import Summary'!$B38,'Quarterly Information'!$X$43:$X$1042,"Other")+SUMIFS('Quarterly Information'!$BP$43:$BP$1042,'Quarterly Information'!$Q$43:$Q$1042,'Import Summary'!$B38,'Quarterly Information'!$X$43:$X$1042,"Other")+SUMIFS('Quarterly Information'!$BQ$43:$BQ$1042,'Quarterly Information'!$S$43:$S$1042,'Import Summary'!$B38,'Quarterly Information'!$X$43:$X$1042,"Other")+SUMIFS('Quarterly Information'!$BR$43:$BR$1042,'Quarterly Information'!$I$43:$I$1042,'Import Summary'!$B38,'Quarterly Information'!$F$43:$F$1042,"No")</f>
        <v>0</v>
      </c>
      <c r="N38" s="117">
        <f>SUMIFS('Quarterly Information'!$BS$43:$BS$1042,'Quarterly Information'!$K$43:$K$1042,'Import Summary'!$B38,'Quarterly Information'!$X$43:$X$1042,"Other")+SUMIFS('Quarterly Information'!$BT$43:$BT$1042,'Quarterly Information'!$M$43:$M$1042,'Import Summary'!$B38,'Quarterly Information'!$X$43:$X$1042,"Other")+SUMIFS('Quarterly Information'!$BU$43:$BU$1042,'Quarterly Information'!$O$43:$O$1042,'Import Summary'!$B38,'Quarterly Information'!$X$43:$X$1042,"Other")+SUMIFS('Quarterly Information'!$BV$43:$BV$1042,'Quarterly Information'!$Q$43:$Q$1042,'Import Summary'!$B38,'Quarterly Information'!$X$43:$X$1042,"Other")+SUMIFS('Quarterly Information'!$BW$43:$BW$1042,'Quarterly Information'!$S$43:$S$1042,'Import Summary'!$B38,'Quarterly Information'!$X$43:$X$1042,"Other")+SUMIFS('Quarterly Information'!$BX$43:$BX$1042,'Quarterly Information'!$I$43:$I$1042,'Import Summary'!$B38,'Quarterly Information'!$F$43:$F$1042,"No")</f>
        <v>0</v>
      </c>
      <c r="O38" s="236">
        <f t="shared" si="0"/>
        <v>0</v>
      </c>
    </row>
    <row r="39" spans="1:19" ht="16" customHeight="1" x14ac:dyDescent="0.25">
      <c r="A39" s="39">
        <v>14</v>
      </c>
      <c r="B39" s="116" t="s">
        <v>14</v>
      </c>
      <c r="C39" s="117">
        <f>SUMIF('Quarterly Information'!$I$43:$I$1042,'Import Summary'!B39,'Quarterly Information'!$AM$43:$AM$1042)+SUMIF('Quarterly Information'!$K$43:$K$1042,'Import Summary'!B39,'Quarterly Information'!$AH$43:$AH$1042)+SUMIF('Quarterly Information'!$M$43:$M$1042,'Import Summary'!B39,'Quarterly Information'!$AI$43:$AI$1042)+SUMIF('Quarterly Information'!$O$43:$O$1042,'Import Summary'!B39,'Quarterly Information'!$AJ$43:$AJ$1042)+SUMIF('Quarterly Information'!$Q$43:$Q$1042,'Import Summary'!B39,'Quarterly Information'!$AK$43:$AK$1042)+SUMIF('Quarterly Information'!$S$43:$S$1042,'Import Summary'!B39,'Quarterly Information'!$AL$43:$AL$1042)</f>
        <v>0</v>
      </c>
      <c r="D39" s="117">
        <f>SUMIFS('Quarterly Information'!$AH$43:$AH$1042,'Quarterly Information'!$K$43:$K$1042,'Import Summary'!$B39,'Quarterly Information'!$X$43:$X$1042,"Transhipment")+SUMIFS('Quarterly Information'!$AI$43:$AI$1042,'Quarterly Information'!$M$43:$M$1042,'Import Summary'!$B39,'Quarterly Information'!$X$43:$X$1042,"Transhipment")+SUMIFS('Quarterly Information'!$AJ$43:$AJ$1042,'Quarterly Information'!$O$43:$O$1042,'Import Summary'!$B39,'Quarterly Information'!$X$43:$X$1042,"Transhipment")+SUMIFS('Quarterly Information'!$AK$43:$AK$1042,'Quarterly Information'!$Q$43:$Q$1042,'Import Summary'!$B39,'Quarterly Information'!$X$43:$X$1042,"Transhipment")+SUMIFS('Quarterly Information'!$AL$43:$AL$1042,'Quarterly Information'!$S$43:$S$1042,'Import Summary'!$B39,'Quarterly Information'!$X$43:$X$1042,"Transhipment")+SUMIFS('Quarterly Information'!$AM$43:$AM$1042,'Quarterly Information'!$I$43:$I$1042,'Import Summary'!$B39,'Quarterly Information'!$X$43:$X$1042,"Transhipment")</f>
        <v>0</v>
      </c>
      <c r="E39" s="117">
        <f>SUMIFS('Quarterly Information'!$AH$43:$AH$1042,'Quarterly Information'!$K$43:$K$1042,'Import Summary'!$B39,'Quarterly Information'!$X$43:$X$1042,"In-House Transformation")+SUMIFS('Quarterly Information'!$AI$43:$AI$1042,'Quarterly Information'!$M$43:$M$1042,'Import Summary'!$B39,'Quarterly Information'!$X$43:$X$1042,"In-House Transformation")+SUMIFS('Quarterly Information'!$AJ$43:$AJ$1042,'Quarterly Information'!$O$43:$O$1042,'Import Summary'!$B39,'Quarterly Information'!$X$43:$X$1042,"In-House Transformation")+SUMIFS('Quarterly Information'!$AK$43:$AK$1042,'Quarterly Information'!$Q$43:$Q$1042,'Import Summary'!$B39,'Quarterly Information'!$X$43:$X$1042,"In-House Transformation")+SUMIFS('Quarterly Information'!$AL$43:$AL$1042,'Quarterly Information'!$S$43:$S$1042,'Import Summary'!$B39,'Quarterly Information'!$X$43:$X$1042,"In-House Transformation")+SUMIFS('Quarterly Information'!$AM$43:$AM$1042,'Quarterly Information'!$I$43:$I$1042,'Import Summary'!$B39,'Quarterly Information'!$X$43:$X$1042,"In-House Transformation")</f>
        <v>0</v>
      </c>
      <c r="F39" s="117">
        <f>SUMIFS('Quarterly Information'!$AH$43:$AH$1042,'Quarterly Information'!$K$43:$K$1042,'Import Summary'!$B39,'Quarterly Information'!$X$43:$X$1042,"Second-Party Transformation")+SUMIFS('Quarterly Information'!$AI$43:$AI$1042,'Quarterly Information'!$M$43:$M$1042,'Import Summary'!$B39,'Quarterly Information'!$X$43:$X$1042,"Second-Party Transformation")+SUMIFS('Quarterly Information'!$AJ$43:$AJ$1042,'Quarterly Information'!$O$43:$O$1042,'Import Summary'!$B39,'Quarterly Information'!$X$43:$X$1042,"Second-Party Transformation")+SUMIFS('Quarterly Information'!$AK$43:$AK$1042,'Quarterly Information'!$Q$43:$Q$1042,'Import Summary'!$B39,'Quarterly Information'!$X$43:$X$1042,"Second-Party Transformation")+SUMIFS('Quarterly Information'!$AL$43:$AL$1042,'Quarterly Information'!$S$43:$S$1042,'Import Summary'!$B39,'Quarterly Information'!$X$43:$X$1042,"Second-Party Transformation")+SUMIFS('Quarterly Information'!$AM$43:$AM$1042,'Quarterly Information'!$I$43:$I$1042,'Import Summary'!$B39,'Quarterly Information'!$X$43:$X$1042,"Second-Party Transformation")</f>
        <v>0</v>
      </c>
      <c r="G39" s="117">
        <f>SUMIFS('Quarterly Information'!$AH$43:$AH$1042,'Quarterly Information'!$K$43:$K$1042,'Import Summary'!$B39,'Quarterly Information'!$X$43:$X$1042,"In-House Destruction")+SUMIFS('Quarterly Information'!$AI$43:$AI$1042,'Quarterly Information'!$M$43:$M$1042,'Import Summary'!$B39,'Quarterly Information'!$X$43:$X$1042,"In-House Destruction")+SUMIFS('Quarterly Information'!$AJ$43:$AJ$1042,'Quarterly Information'!$O$43:$O$1042,'Import Summary'!$B39,'Quarterly Information'!$X$43:$X$1042,"In-House Destruction")+SUMIFS('Quarterly Information'!$AK$43:$AK$1042,'Quarterly Information'!$Q$43:$Q$1042,'Import Summary'!$B39,'Quarterly Information'!$X$43:$X$1042,"In-House Destruction")+SUMIFS('Quarterly Information'!$AL$43:$AL$1042,'Quarterly Information'!$S$43:$S$1042,'Import Summary'!$B39,'Quarterly Information'!$X$43:$X$1042,"In-House Destruction")+SUMIFS('Quarterly Information'!$AM$43:$AM$1042,'Quarterly Information'!$I$43:$I$1042,'Import Summary'!$B39,'Quarterly Information'!$X$43:$X$1042,"In-House Destruction")</f>
        <v>0</v>
      </c>
      <c r="H39" s="117">
        <f>SUMIFS('Quarterly Information'!$AH$43:$AH$1042,'Quarterly Information'!$K$43:$K$1042,'Import Summary'!$B39,'Quarterly Information'!$X$43:$X$1042,"Second-Party Destruction")+SUMIFS('Quarterly Information'!$AI$43:$AI$1042,'Quarterly Information'!$M$43:$M$1042,'Import Summary'!$B39,'Quarterly Information'!$X$43:$X$1042,"Second-Party Destruction")+SUMIFS('Quarterly Information'!$AJ$43:$AJ$1042,'Quarterly Information'!$O$43:$O$1042,'Import Summary'!$B39,'Quarterly Information'!$X$43:$X$1042,"Second-Party Destruction")+SUMIFS('Quarterly Information'!$AK$43:$AK$1042,'Quarterly Information'!$Q$43:$Q$1042,'Import Summary'!$B39,'Quarterly Information'!$X$43:$X$1042,"Second-Party Destruction")+SUMIFS('Quarterly Information'!$AL$43:$AL$1042,'Quarterly Information'!$S$43:$S$1042,'Import Summary'!$B39,'Quarterly Information'!$X$43:$X$1042,"Second-Party Destruction")+SUMIFS('Quarterly Information'!$AM$43:$AM$1042,'Quarterly Information'!$I$43:$I$1042,'Import Summary'!$B39,'Quarterly Information'!$X$43:$X$1042,"Second-Party Destruction")</f>
        <v>0</v>
      </c>
      <c r="I39" s="117">
        <f>SUMIFS('Quarterly Information'!$AO$43:$AO$1042,'Quarterly Information'!$K$43:$K$1042,'Import Summary'!$B39,'Quarterly Information'!$X$43:$X$1042,"Other")+SUMIFS('Quarterly Information'!$AP$43:$AP$1042,'Quarterly Information'!$M$43:$M$1042,'Import Summary'!$B39,'Quarterly Information'!$X$43:$X$1042,"Other")+SUMIFS('Quarterly Information'!$AQ$43:$AQ$1042,'Quarterly Information'!$O$43:$O$1042,'Import Summary'!$B39,'Quarterly Information'!$X$43:$X$1042,"Other")+SUMIFS('Quarterly Information'!$AR$43:$AR$1042,'Quarterly Information'!$Q$43:$Q$1042,'Import Summary'!$B39,'Quarterly Information'!$X$43:$X$1042,"Other")+SUMIFS('Quarterly Information'!$AS$43:$AS$1042,'Quarterly Information'!$S$43:$S$1042,'Import Summary'!$B39,'Quarterly Information'!$X$43:$X$1042,"Other")+SUMIFS('Quarterly Information'!$AT$43:$AT$1042,'Quarterly Information'!$I$43:$I$1042,'Import Summary'!$B39,'Quarterly Information'!$F$43:$F$1042,"No")</f>
        <v>0</v>
      </c>
      <c r="J39" s="117">
        <f>SUMIFS('Quarterly Information'!$AU$43:$AU$1042,'Quarterly Information'!$K$43:$K$1042,'Import Summary'!$B39,'Quarterly Information'!$X$43:$X$1042,"Other")+SUMIFS('Quarterly Information'!$AV$43:$AV$1042,'Quarterly Information'!$M$43:$M$1042,'Import Summary'!$B39,'Quarterly Information'!$X$43:$X$1042,"Other")+SUMIFS('Quarterly Information'!$AW$43:$AW$1042,'Quarterly Information'!$O$43:$O$1042,'Import Summary'!$B39,'Quarterly Information'!$X$43:$X$1042,"Other")+SUMIFS('Quarterly Information'!$AX$43:$AX$1042,'Quarterly Information'!$Q$43:$Q$1042,'Import Summary'!$B39,'Quarterly Information'!$X$43:$X$1042,"Other")+SUMIFS('Quarterly Information'!$AY$43:$AY$1042,'Quarterly Information'!$S$43:$S$1042,'Import Summary'!$B39,'Quarterly Information'!$X$43:$X$1042,"Other")+SUMIFS('Quarterly Information'!$AZ$43:$AZ$1042,'Quarterly Information'!$I$43:$I$1042,'Import Summary'!$B39,'Quarterly Information'!$F$43:$F$1042,"No")</f>
        <v>0</v>
      </c>
      <c r="K39" s="117">
        <f>SUMIFS('Quarterly Information'!$BA$43:$BA$1042,'Quarterly Information'!$K$43:$K$1042,'Import Summary'!$B39,'Quarterly Information'!$X$43:$X$1042,"Other")+SUMIFS('Quarterly Information'!$BB$43:$BB$1042,'Quarterly Information'!$M$43:$M$1042,'Import Summary'!$B39,'Quarterly Information'!$X$43:$X$1042,"Other")+SUMIFS('Quarterly Information'!$BC$43:$BC$1042,'Quarterly Information'!$O$43:$O$1042,'Import Summary'!$B39,'Quarterly Information'!$X$43:$X$1042,"Other")+SUMIFS('Quarterly Information'!$BD$43:$BD$1042,'Quarterly Information'!$Q$43:$Q$1042,'Import Summary'!$B39,'Quarterly Information'!$X$43:$X$1042,"Other")+SUMIFS('Quarterly Information'!$BE$43:$BE$1042,'Quarterly Information'!$S$43:$S$1042,'Import Summary'!$B39,'Quarterly Information'!$X$43:$X$1042,"Other")+SUMIFS('Quarterly Information'!$BF$43:$BF$1042,'Quarterly Information'!$I$43:$I$1042,'Import Summary'!$B39,'Quarterly Information'!$F$43:$F$1042,"No")</f>
        <v>0</v>
      </c>
      <c r="L39" s="117">
        <f>SUMIFS('Quarterly Information'!$BG$43:$BG$1042,'Quarterly Information'!$K$43:$K$1042,'Import Summary'!$B39,'Quarterly Information'!$X$43:$X$1042,"Other")+SUMIFS('Quarterly Information'!$BH$43:$BH$1042,'Quarterly Information'!$M$43:$M$1042,'Import Summary'!$B39,'Quarterly Information'!$X$43:$X$1042,"Other")+SUMIFS('Quarterly Information'!$BI$43:$BI$1042,'Quarterly Information'!$O$43:$O$1042,'Import Summary'!$B39,'Quarterly Information'!$X$43:$X$1042,"Other")+SUMIFS('Quarterly Information'!$BJ$43:$BJ$1042,'Quarterly Information'!$Q$43:$Q$1042,'Import Summary'!$B39,'Quarterly Information'!$X$43:$X$1042,"Other")+SUMIFS('Quarterly Information'!$BK$43:$BK$1042,'Quarterly Information'!$S$43:$S$1042,'Import Summary'!$B39,'Quarterly Information'!$X$43:$X$1042,"Other")+SUMIFS('Quarterly Information'!$BL$43:$BL$1042,'Quarterly Information'!$I$43:$I$1042,'Import Summary'!$B39,'Quarterly Information'!$F$43:$F$1042,"No")</f>
        <v>0</v>
      </c>
      <c r="M39" s="117">
        <f>SUMIFS('Quarterly Information'!$BM$43:$BM$1042,'Quarterly Information'!$K$43:$K$1042,'Import Summary'!$B39,'Quarterly Information'!$X$43:$X$1042,"Other")+SUMIFS('Quarterly Information'!$BN$43:$BN$1042,'Quarterly Information'!$M$43:$M$1042,'Import Summary'!$B39,'Quarterly Information'!$X$43:$X$1042,"Other")+SUMIFS('Quarterly Information'!$BO$43:$BO$1042,'Quarterly Information'!$O$43:$O$1042,'Import Summary'!$B39,'Quarterly Information'!$X$43:$X$1042,"Other")+SUMIFS('Quarterly Information'!$BP$43:$BP$1042,'Quarterly Information'!$Q$43:$Q$1042,'Import Summary'!$B39,'Quarterly Information'!$X$43:$X$1042,"Other")+SUMIFS('Quarterly Information'!$BQ$43:$BQ$1042,'Quarterly Information'!$S$43:$S$1042,'Import Summary'!$B39,'Quarterly Information'!$X$43:$X$1042,"Other")+SUMIFS('Quarterly Information'!$BR$43:$BR$1042,'Quarterly Information'!$I$43:$I$1042,'Import Summary'!$B39,'Quarterly Information'!$F$43:$F$1042,"No")</f>
        <v>0</v>
      </c>
      <c r="N39" s="117">
        <f>SUMIFS('Quarterly Information'!$BS$43:$BS$1042,'Quarterly Information'!$K$43:$K$1042,'Import Summary'!$B39,'Quarterly Information'!$X$43:$X$1042,"Other")+SUMIFS('Quarterly Information'!$BT$43:$BT$1042,'Quarterly Information'!$M$43:$M$1042,'Import Summary'!$B39,'Quarterly Information'!$X$43:$X$1042,"Other")+SUMIFS('Quarterly Information'!$BU$43:$BU$1042,'Quarterly Information'!$O$43:$O$1042,'Import Summary'!$B39,'Quarterly Information'!$X$43:$X$1042,"Other")+SUMIFS('Quarterly Information'!$BV$43:$BV$1042,'Quarterly Information'!$Q$43:$Q$1042,'Import Summary'!$B39,'Quarterly Information'!$X$43:$X$1042,"Other")+SUMIFS('Quarterly Information'!$BW$43:$BW$1042,'Quarterly Information'!$S$43:$S$1042,'Import Summary'!$B39,'Quarterly Information'!$X$43:$X$1042,"Other")+SUMIFS('Quarterly Information'!$BX$43:$BX$1042,'Quarterly Information'!$I$43:$I$1042,'Import Summary'!$B39,'Quarterly Information'!$F$43:$F$1042,"No")</f>
        <v>0</v>
      </c>
      <c r="O39" s="236">
        <f t="shared" si="0"/>
        <v>0</v>
      </c>
    </row>
    <row r="40" spans="1:19" ht="16" customHeight="1" x14ac:dyDescent="0.25">
      <c r="A40" s="39">
        <v>15</v>
      </c>
      <c r="B40" s="116" t="s">
        <v>15</v>
      </c>
      <c r="C40" s="117">
        <f>SUMIF('Quarterly Information'!$I$43:$I$1042,'Import Summary'!$B40,'Quarterly Information'!$J$43:$J$1042)+Blends!$T$117+Blends!$AD$117+Blends!$AN$117+Blends!$AX$117+Blends!$BH$117+Blends!$BR$117+SUMIFS('Quarterly Information'!$AH$43:$AH$1042,'Quarterly Information'!$I$43:$I$1042,"Other HFC Blend",'Quarterly Information'!$K$43:$K$1042,'Import Summary'!B40)+SUMIFS('Quarterly Information'!$AI$43:$AI$1042,'Quarterly Information'!$I$43:$I$1042,"Other HFC Blend",'Quarterly Information'!$M$43:$M$1042,'Import Summary'!B40)+SUMIFS('Quarterly Information'!$AJ$43:$AJ$1042,'Quarterly Information'!$I$43:$I$1042,"Other HFC Blend",'Quarterly Information'!$O$43:$O$1042,'Import Summary'!B40)+SUMIFS('Quarterly Information'!$AK$43:$AK$1042,'Quarterly Information'!$I$43:$I$1042,"Other HFC Blend",'Quarterly Information'!$Q$43:$Q$1042,'Import Summary'!B40)+SUMIFS('Quarterly Information'!$AL$43:$AL$1042,'Quarterly Information'!$I$43:$I$1042,"Other HFC Blend",'Quarterly Information'!$S$43:$S$1042,'Import Summary'!B40)</f>
        <v>0</v>
      </c>
      <c r="D40" s="117">
        <f>SUMIFS('Quarterly Information'!$J$43:$J$1042,'Quarterly Information'!$I$43:$I$1042,'Import Summary'!$B40,'Quarterly Information'!$X$43:$X$1042,"Transhipment")+Blends!$T$117+SUMIFS('Quarterly Information'!$AH$43:$AH$1042,'Quarterly Information'!$I$43:$I$1042,"Other HFC Blend",'Quarterly Information'!$K$43:$K$1042,'Import Summary'!$B40,'Quarterly Information'!$X$43:$X$1042,"Transhipment")+SUMIFS('Quarterly Information'!$AI$43:$AI$1042,'Quarterly Information'!$I$43:$I$1042,"Other HFC Blend",'Quarterly Information'!$M$43:$M$1042,'Import Summary'!$B40,'Quarterly Information'!$X$43:$X$1042,"Transhipment")+SUMIFS('Quarterly Information'!$AJ$43:$AJ$1042,'Quarterly Information'!$I$43:$I$1042,"Other HFC Blend",'Quarterly Information'!$O$43:$O$1042,'Import Summary'!$B40,'Quarterly Information'!$X$43:$X$1042,"Transhipment")+SUMIFS('Quarterly Information'!$AK$43:$AK$1042,'Quarterly Information'!$I$43:$I$1042,"Other HFC Blend",'Quarterly Information'!$Q$43:$Q$1042,'Import Summary'!$B40,'Quarterly Information'!$X$43:$X$1042,"Transhipment")+SUMIFS('Quarterly Information'!$AL$43:$AL$1042,'Quarterly Information'!$I$43:$I$1042,"Other HFC Blend",'Quarterly Information'!$S$43:$S$1042,'Import Summary'!$B40,'Quarterly Information'!$X$43:$X$1042,"Transhipment")</f>
        <v>0</v>
      </c>
      <c r="E40" s="117">
        <f>SUMIFS('Quarterly Information'!$J$43:$J$1042,'Quarterly Information'!$I$43:$I$1042,'Import Summary'!$B40,'Quarterly Information'!$X$43:$X$1042,"In-House Transformation")+Blends!$AD$117+SUMIFS('Quarterly Information'!$AH$43:$AH$1042,'Quarterly Information'!$I$43:$I$1042,"Other HFC Blend",'Quarterly Information'!$K$43:$K$1042,'Import Summary'!$B40,'Quarterly Information'!$X$43:$X$1042,"In-House Transformation")+SUMIFS('Quarterly Information'!$AI$43:$AI$1042,'Quarterly Information'!$I$43:$I$1042,"Other HFC Blend",'Quarterly Information'!$M$43:$M$1042,'Import Summary'!$B40,'Quarterly Information'!$X$43:$X$1042,"In-House Transformation")+SUMIFS('Quarterly Information'!$AJ$43:$AJ$1042,'Quarterly Information'!$I$43:$I$1042,"Other HFC Blend",'Quarterly Information'!$O$43:$O$1042,'Import Summary'!$B40,'Quarterly Information'!$X$43:$X$1042,"In-House Transformation")+SUMIFS('Quarterly Information'!$AK$43:$AK$1042,'Quarterly Information'!$I$43:$I$1042,"Other HFC Blend",'Quarterly Information'!$Q$43:$Q$1042,'Import Summary'!$B40,'Quarterly Information'!$X$43:$X$1042,"In-House Transformation")+SUMIFS('Quarterly Information'!$AL$43:$AL$1042,'Quarterly Information'!$I$43:$I$1042,"Other HFC Blend",'Quarterly Information'!$S$43:$S$1042,'Import Summary'!$B40,'Quarterly Information'!$X$43:$X$1042,"In-House Transformation")</f>
        <v>0</v>
      </c>
      <c r="F40" s="117">
        <f>SUMIFS('Quarterly Information'!$J$43:$J$1042,'Quarterly Information'!$I$43:$I$1042,'Import Summary'!$B40,'Quarterly Information'!$X$43:$X$1042,"Second-Party Transformation")+Blends!$AN$117+SUMIFS('Quarterly Information'!$AH$43:$AH$1042,'Quarterly Information'!$I$43:$I$1042,"Other HFC Blend",'Quarterly Information'!$K$43:$K$1042,'Import Summary'!$B40,'Quarterly Information'!$X$43:$X$1042,"Second-Party Transformation")+SUMIFS('Quarterly Information'!$AI$43:$AI$1042,'Quarterly Information'!$I$43:$I$1042,"Other HFC Blend",'Quarterly Information'!$M$43:$M$1042,'Import Summary'!$B40,'Quarterly Information'!$X$43:$X$1042,"Second-Party Transformation")+SUMIFS('Quarterly Information'!$AJ$43:$AJ$1042,'Quarterly Information'!$I$43:$I$1042,"Other HFC Blend",'Quarterly Information'!$O$43:$O$1042,'Import Summary'!$B40,'Quarterly Information'!$X$43:$X$1042,"Second-Party Transformation")+SUMIFS('Quarterly Information'!$AK$43:$AK$1042,'Quarterly Information'!$I$43:$I$1042,"Other HFC Blend",'Quarterly Information'!$Q$43:$Q$1042,'Import Summary'!$B40,'Quarterly Information'!$X$43:$X$1042,"Second-Party Transformation")+SUMIFS('Quarterly Information'!$AL$43:$AL$1042,'Quarterly Information'!$I$43:$I$1042,"Other HFC Blend",'Quarterly Information'!$S$43:$S$1042,'Import Summary'!$B40,'Quarterly Information'!$X$43:$X$1042,"Second-Party Transformation")</f>
        <v>0</v>
      </c>
      <c r="G40" s="117">
        <f>SUMIFS('Quarterly Information'!$J$43:$J$1042,'Quarterly Information'!$I$43:$I$1042,'Import Summary'!$B40,'Quarterly Information'!$X$43:$X$1042,"In-House Destruction")+Blends!$AX$117+SUMIFS('Quarterly Information'!$AH$43:$AH$1042,'Quarterly Information'!$I$43:$I$1042,"Other HFC Blend",'Quarterly Information'!$K$43:$K$1042,'Import Summary'!$B40,'Quarterly Information'!$X$43:$X$1042,"In-House Destruction")+SUMIFS('Quarterly Information'!$AI$43:$AI$1042,'Quarterly Information'!$I$43:$I$1042,"Other HFC Blend",'Quarterly Information'!$M$43:$M$1042,'Import Summary'!$B40,'Quarterly Information'!$X$43:$X$1042,"In-House Destruction")+SUMIFS('Quarterly Information'!$AJ$43:$AJ$1042,'Quarterly Information'!$I$43:$I$1042,"Other HFC Blend",'Quarterly Information'!$O$43:$O$1042,'Import Summary'!$B40,'Quarterly Information'!$X$43:$X$1042,"In-House Destruction")+SUMIFS('Quarterly Information'!$AK$43:$AK$1042,'Quarterly Information'!$I$43:$I$1042,"Other HFC Blend",'Quarterly Information'!$Q$43:$Q$1042,'Import Summary'!$B40,'Quarterly Information'!$X$43:$X$1042,"In-House Destruction")+SUMIFS('Quarterly Information'!$AL$43:$AL$1042,'Quarterly Information'!$I$43:$I$1042,"Other HFC Blend",'Quarterly Information'!$S$43:$S$1042,'Import Summary'!$B40,'Quarterly Information'!$X$43:$X$1042,"In-House Destruction")</f>
        <v>0</v>
      </c>
      <c r="H40" s="117">
        <f>SUMIFS('Quarterly Information'!$J$43:$J$1042,'Quarterly Information'!$I$43:$I$1042,'Import Summary'!$B40,'Quarterly Information'!$X$43:$X$1042,"Second-Party Destruction")+Blends!$BH$117+SUMIFS('Quarterly Information'!$AH$43:$AH$1042,'Quarterly Information'!$I$43:$I$1042,"Other HFC Blend",'Quarterly Information'!$K$43:$K$1042,'Import Summary'!$B40,'Quarterly Information'!$X$43:$X$1042,"Second-Party Destruction")+SUMIFS('Quarterly Information'!$AI$43:$AI$1042,'Quarterly Information'!$I$43:$I$1042,"Other HFC Blend",'Quarterly Information'!$M$43:$M$1042,'Import Summary'!$B40,'Quarterly Information'!$X$43:$X$1042,"Second-Party Destruction")+SUMIFS('Quarterly Information'!$AJ$43:$AJ$1042,'Quarterly Information'!$I$43:$I$1042,"Other HFC Blend",'Quarterly Information'!$O$43:$O$1042,'Import Summary'!$B40,'Quarterly Information'!$X$43:$X$1042,"Second-Party Destruction")+SUMIFS('Quarterly Information'!$AK$43:$AK$1042,'Quarterly Information'!$I$43:$I$1042,"Other HFC Blend",'Quarterly Information'!$Q$43:$Q$1042,'Import Summary'!$B40,'Quarterly Information'!$X$43:$X$1042,"Second-Party Destruction")+SUMIFS('Quarterly Information'!$AL$43:$AL$1042,'Quarterly Information'!$I$43:$I$1042,"Other HFC Blend",'Quarterly Information'!$S$43:$S$1042,'Import Summary'!$B40,'Quarterly Information'!$X$43:$X$1042,"Second-Party Destruction")</f>
        <v>0</v>
      </c>
      <c r="I40" s="117">
        <f>Blends!$CB$117+SUMIFS('Quarterly Information'!$AO$43:$AO$1042,'Quarterly Information'!$K$43:$K$1042,'Import Summary'!$B40,'Quarterly Information'!$X$43:$X$1042,"Other",'Quarterly Information'!$I$43:$I$1042,"Other HFC Blend")+SUMIFS('Quarterly Information'!$AP$43:$AP$1042,'Quarterly Information'!$M$43:$M$1042,'Import Summary'!$B40,'Quarterly Information'!$X$43:$X$1042,"Other",'Quarterly Information'!$I$43:$I$1042,"Other HFC Blend")+SUMIFS('Quarterly Information'!$AQ$43:$AQ$1042,'Quarterly Information'!$O$43:$O$1042,'Import Summary'!$B40,'Quarterly Information'!$X$43:$X$1042,"Other",'Quarterly Information'!$I$43:$I$1042,"Other HFC Blend")+SUMIFS('Quarterly Information'!$AR$43:$AR$1042,'Quarterly Information'!$Q$43:$Q$1042,'Import Summary'!$B40,'Quarterly Information'!$X$43:$X$1042,"Other",'Quarterly Information'!$I$43:$I$1042,"Other HFC Blend")+SUMIFS('Quarterly Information'!$AS$43:$AS$1042,'Quarterly Information'!$S$43:$S$1042,'Import Summary'!$B40,'Quarterly Information'!$X$43:$X$1042,"Other",'Quarterly Information'!$I$43:$I$1042,"Other HFC Blend")+SUMIFS('Quarterly Information'!$AT$43:$AT$1042,'Quarterly Information'!$I$43:$I$1042,'Import Summary'!$B40,'Quarterly Information'!$F$43:$F$1042,"No")</f>
        <v>0</v>
      </c>
      <c r="J40" s="117">
        <f>Blends!$CL$117+SUMIFS('Quarterly Information'!$AU$43:$AU$1042,'Quarterly Information'!$K$43:$K$1042,'Import Summary'!$B40,'Quarterly Information'!$X$43:$X$1042,"Other",'Quarterly Information'!$I$43:$I$1042,"Other HFC Blend")+SUMIFS('Quarterly Information'!$AV$43:$AV$1042,'Quarterly Information'!$M$43:$M$1042,'Import Summary'!$B40,'Quarterly Information'!$X$43:$X$1042,"Other",'Quarterly Information'!$I$43:$I$1042,"Other HFC Blend")+SUMIFS('Quarterly Information'!$AW$43:$AW$1042,'Quarterly Information'!$O$43:$O$1042,'Import Summary'!$B40,'Quarterly Information'!$X$43:$X$1042,"Other",'Quarterly Information'!$I$43:$I$1042,"Other HFC Blend")+SUMIFS('Quarterly Information'!$AX$43:$AX$1042,'Quarterly Information'!$Q$43:$Q$1042,'Import Summary'!$B40,'Quarterly Information'!$X$43:$X$1042,"Other",'Quarterly Information'!$I$43:$I$1042,"Other HFC Blend")+SUMIFS('Quarterly Information'!$AY$43:$AY$1042,'Quarterly Information'!$S$43:$S$1042,'Import Summary'!$B40,'Quarterly Information'!$X$43:$X$1042,"Other",'Quarterly Information'!$I$43:$I$1042,"Other HFC Blend")+SUMIFS('Quarterly Information'!$AZ$43:$AZ$1042,'Quarterly Information'!$I$43:$I$1042,'Import Summary'!$B40,'Quarterly Information'!$F$43:$F$1042,"No")</f>
        <v>0</v>
      </c>
      <c r="K40" s="117">
        <f>Blends!$CV$117+SUMIFS('Quarterly Information'!$BA$43:$BA$1042,'Quarterly Information'!$K$43:$K$1042,'Import Summary'!$B40,'Quarterly Information'!$X$43:$X$1042,"Other",'Quarterly Information'!$I$43:$I$1042,"Other HFC Blend")+SUMIFS('Quarterly Information'!$BB$43:$BB$1042,'Quarterly Information'!$M$43:$M$1042,'Import Summary'!$B40,'Quarterly Information'!$X$43:$X$1042,"Other",'Quarterly Information'!$I$43:$I$1042,"Other HFC Blend")+SUMIFS('Quarterly Information'!$BC$43:$BC$1042,'Quarterly Information'!$O$43:$O$1042,'Import Summary'!$B40,'Quarterly Information'!$X$43:$X$1042,"Other",'Quarterly Information'!$I$43:$I$1042,"Other HFC Blend")+SUMIFS('Quarterly Information'!$BD$43:$BD$1042,'Quarterly Information'!$Q$43:$Q$1042,'Import Summary'!$B40,'Quarterly Information'!$X$43:$X$1042,"Other",'Quarterly Information'!$I$43:$I$1042,"Other HFC Blend")+SUMIFS('Quarterly Information'!$BE$43:$BE$1042,'Quarterly Information'!$S$43:$S$1042,'Import Summary'!$B40,'Quarterly Information'!$X$43:$X$1042,"Other",'Quarterly Information'!$I$43:$I$1042,"Other HFC Blend")+SUMIFS('Quarterly Information'!$BF$43:$BF$1042,'Quarterly Information'!$I$43:$I$1042,'Import Summary'!$B40,'Quarterly Information'!$F$43:$F$1042,"No")</f>
        <v>0</v>
      </c>
      <c r="L40" s="117">
        <f>Blends!$DF$117+SUMIFS('Quarterly Information'!$BG$43:$BG$1042,'Quarterly Information'!$K$43:$K$1042,'Import Summary'!$B40,'Quarterly Information'!$X$43:$X$1042,"Other",'Quarterly Information'!$I$43:$I$1042,"Other HFC Blend")+SUMIFS('Quarterly Information'!$BH$43:$BH$1042,'Quarterly Information'!$M$43:$M$1042,'Import Summary'!$B40,'Quarterly Information'!$X$43:$X$1042,"Other",'Quarterly Information'!$I$43:$I$1042,"Other HFC Blend")+SUMIFS('Quarterly Information'!$BI$43:$BI$1042,'Quarterly Information'!$O$43:$O$1042,'Import Summary'!$B40,'Quarterly Information'!$X$43:$X$1042,"Other",'Quarterly Information'!$I$43:$I$1042,"Other HFC Blend")+SUMIFS('Quarterly Information'!$BJ$43:$BJ$1042,'Quarterly Information'!$Q$43:$Q$1042,'Import Summary'!$B40,'Quarterly Information'!$X$43:$X$1042,"Other",'Quarterly Information'!$I$43:$I$1042,"Other HFC Blend")+SUMIFS('Quarterly Information'!$BK$43:$BK$1042,'Quarterly Information'!$S$43:$S$1042,'Import Summary'!$B40,'Quarterly Information'!$X$43:$X$1042,"Other",'Quarterly Information'!$I$43:$I$1042,"Other HFC Blend")+SUMIFS('Quarterly Information'!$BL$43:$BL$1042,'Quarterly Information'!$I$43:$I$1042,'Import Summary'!$B40,'Quarterly Information'!$F$43:$F$1042,"No")</f>
        <v>0</v>
      </c>
      <c r="M40" s="117">
        <f>Blends!$DP$117+SUMIFS('Quarterly Information'!$BM$43:$BM$1042,'Quarterly Information'!$K$43:$K$1042,'Import Summary'!$B40,'Quarterly Information'!$X$43:$X$1042,"Other",'Quarterly Information'!$I$43:$I$1042,"Other HFC Blend")+SUMIFS('Quarterly Information'!$BN$43:$BN$1042,'Quarterly Information'!$M$43:$M$1042,'Import Summary'!$B40,'Quarterly Information'!$X$43:$X$1042,"Other",'Quarterly Information'!$I$43:$I$1042,"Other HFC Blend")+SUMIFS('Quarterly Information'!$BO$43:$BO$1042,'Quarterly Information'!$O$43:$O$1042,'Import Summary'!$B40,'Quarterly Information'!$X$43:$X$1042,"Other",'Quarterly Information'!$I$43:$I$1042,"Other HFC Blend")+SUMIFS('Quarterly Information'!$BP$43:$BP$1042,'Quarterly Information'!$Q$43:$Q$1042,'Import Summary'!$B40,'Quarterly Information'!$X$43:$X$1042,"Other",'Quarterly Information'!$I$43:$I$1042,"Other HFC Blend")+SUMIFS('Quarterly Information'!$BQ$43:$BQ$1042,'Quarterly Information'!$S$43:$S$1042,'Import Summary'!$B40,'Quarterly Information'!$X$43:$X$1042,"Other",'Quarterly Information'!$I$43:$I$1042,"Other HFC Blend")+SUMIFS('Quarterly Information'!$BR$43:$BR$1042,'Quarterly Information'!$I$43:$I$1042,'Import Summary'!$B40,'Quarterly Information'!$F$43:$F$1042,"No")</f>
        <v>0</v>
      </c>
      <c r="N40" s="117">
        <f>Blends!$DZ$117+SUMIFS('Quarterly Information'!$BS$43:$BS$1042,'Quarterly Information'!$K$43:$K$1042,'Import Summary'!$B40,'Quarterly Information'!$X$43:$X$1042,"Other",'Quarterly Information'!$I$43:$I$1042,"Other HFC Blend")+SUMIFS('Quarterly Information'!$BT$43:$BT$1042,'Quarterly Information'!$M$43:$M$1042,'Import Summary'!$B40,'Quarterly Information'!$X$43:$X$1042,"Other",'Quarterly Information'!$I$43:$I$1042,"Other HFC Blend")+SUMIFS('Quarterly Information'!$BU$43:$BU$1042,'Quarterly Information'!$O$43:$O$1042,'Import Summary'!$B40,'Quarterly Information'!$X$43:$X$1042,"Other",'Quarterly Information'!$I$43:$I$1042,"Other HFC Blend")+SUMIFS('Quarterly Information'!$BV$43:$BV$1042,'Quarterly Information'!$Q$43:$Q$1042,'Import Summary'!$B40,'Quarterly Information'!$X$43:$X$1042,"Other",'Quarterly Information'!$I$43:$I$1042,"Other HFC Blend")+SUMIFS('Quarterly Information'!$BW$43:$BW$1042,'Quarterly Information'!$S$43:$S$1042,'Import Summary'!$B40,'Quarterly Information'!$X$43:$X$1042,"Other",'Quarterly Information'!$I$43:$I$1042,"Other HFC Blend")+SUMIFS('Quarterly Information'!$BX$43:$BX$1042,'Quarterly Information'!$I$43:$I$1042,'Import Summary'!$B40,'Quarterly Information'!$F$43:$F$1042,"No")</f>
        <v>0</v>
      </c>
      <c r="O40" s="236">
        <f t="shared" si="0"/>
        <v>0</v>
      </c>
    </row>
    <row r="41" spans="1:19" ht="16" customHeight="1" x14ac:dyDescent="0.25">
      <c r="A41" s="39">
        <v>16</v>
      </c>
      <c r="B41" s="116" t="s">
        <v>16</v>
      </c>
      <c r="C41" s="117">
        <f>SUMIF('Quarterly Information'!$I$43:$I$1042,'Import Summary'!B41,'Quarterly Information'!$AM$43:$AM$1042)+SUMIF('Quarterly Information'!$K$43:$K$1042,'Import Summary'!B41,'Quarterly Information'!$AH$43:$AH$1042)+SUMIF('Quarterly Information'!$M$43:$M$1042,'Import Summary'!B41,'Quarterly Information'!$AI$43:$AI$1042)+SUMIF('Quarterly Information'!$O$43:$O$1042,'Import Summary'!B41,'Quarterly Information'!$AJ$43:$AJ$1042)+SUMIF('Quarterly Information'!$Q$43:$Q$1042,'Import Summary'!B41,'Quarterly Information'!$AK$43:$AK$1042)+SUMIF('Quarterly Information'!$S$43:$S$1042,'Import Summary'!B41,'Quarterly Information'!$AL$43:$AL$1042)</f>
        <v>0</v>
      </c>
      <c r="D41" s="117">
        <f>SUMIFS('Quarterly Information'!$AH$43:$AH$1042,'Quarterly Information'!$K$43:$K$1042,'Import Summary'!$B41,'Quarterly Information'!$X$43:$X$1042,"Transhipment")+SUMIFS('Quarterly Information'!$AI$43:$AI$1042,'Quarterly Information'!$M$43:$M$1042,'Import Summary'!$B41,'Quarterly Information'!$X$43:$X$1042,"Transhipment")+SUMIFS('Quarterly Information'!$AJ$43:$AJ$1042,'Quarterly Information'!$O$43:$O$1042,'Import Summary'!$B41,'Quarterly Information'!$X$43:$X$1042,"Transhipment")+SUMIFS('Quarterly Information'!$AK$43:$AK$1042,'Quarterly Information'!$Q$43:$Q$1042,'Import Summary'!$B41,'Quarterly Information'!$X$43:$X$1042,"Transhipment")+SUMIFS('Quarterly Information'!$AL$43:$AL$1042,'Quarterly Information'!$S$43:$S$1042,'Import Summary'!$B41,'Quarterly Information'!$X$43:$X$1042,"Transhipment")+SUMIFS('Quarterly Information'!$AM$43:$AM$1042,'Quarterly Information'!$I$43:$I$1042,'Import Summary'!$B41,'Quarterly Information'!$X$43:$X$1042,"Transhipment")</f>
        <v>0</v>
      </c>
      <c r="E41" s="117">
        <f>SUMIFS('Quarterly Information'!$AH$43:$AH$1042,'Quarterly Information'!$K$43:$K$1042,'Import Summary'!$B41,'Quarterly Information'!$X$43:$X$1042,"In-House Transformation")+SUMIFS('Quarterly Information'!$AI$43:$AI$1042,'Quarterly Information'!$M$43:$M$1042,'Import Summary'!$B41,'Quarterly Information'!$X$43:$X$1042,"In-House Transformation")+SUMIFS('Quarterly Information'!$AJ$43:$AJ$1042,'Quarterly Information'!$O$43:$O$1042,'Import Summary'!$B41,'Quarterly Information'!$X$43:$X$1042,"In-House Transformation")+SUMIFS('Quarterly Information'!$AK$43:$AK$1042,'Quarterly Information'!$Q$43:$Q$1042,'Import Summary'!$B41,'Quarterly Information'!$X$43:$X$1042,"In-House Transformation")+SUMIFS('Quarterly Information'!$AL$43:$AL$1042,'Quarterly Information'!$S$43:$S$1042,'Import Summary'!$B41,'Quarterly Information'!$X$43:$X$1042,"In-House Transformation")+SUMIFS('Quarterly Information'!$AM$43:$AM$1042,'Quarterly Information'!$I$43:$I$1042,'Import Summary'!$B41,'Quarterly Information'!$X$43:$X$1042,"In-House Transformation")</f>
        <v>0</v>
      </c>
      <c r="F41" s="117">
        <f>SUMIFS('Quarterly Information'!$AH$43:$AH$1042,'Quarterly Information'!$K$43:$K$1042,'Import Summary'!$B41,'Quarterly Information'!$X$43:$X$1042,"Second-Party Transformation")+SUMIFS('Quarterly Information'!$AI$43:$AI$1042,'Quarterly Information'!$M$43:$M$1042,'Import Summary'!$B41,'Quarterly Information'!$X$43:$X$1042,"Second-Party Transformation")+SUMIFS('Quarterly Information'!$AJ$43:$AJ$1042,'Quarterly Information'!$O$43:$O$1042,'Import Summary'!$B41,'Quarterly Information'!$X$43:$X$1042,"Second-Party Transformation")+SUMIFS('Quarterly Information'!$AK$43:$AK$1042,'Quarterly Information'!$Q$43:$Q$1042,'Import Summary'!$B41,'Quarterly Information'!$X$43:$X$1042,"Second-Party Transformation")+SUMIFS('Quarterly Information'!$AL$43:$AL$1042,'Quarterly Information'!$S$43:$S$1042,'Import Summary'!$B41,'Quarterly Information'!$X$43:$X$1042,"Second-Party Transformation")+SUMIFS('Quarterly Information'!$AM$43:$AM$1042,'Quarterly Information'!$I$43:$I$1042,'Import Summary'!$B41,'Quarterly Information'!$X$43:$X$1042,"Second-Party Transformation")</f>
        <v>0</v>
      </c>
      <c r="G41" s="117">
        <f>SUMIFS('Quarterly Information'!$AH$43:$AH$1042,'Quarterly Information'!$K$43:$K$1042,'Import Summary'!$B41,'Quarterly Information'!$X$43:$X$1042,"In-House Destruction")+SUMIFS('Quarterly Information'!$AI$43:$AI$1042,'Quarterly Information'!$M$43:$M$1042,'Import Summary'!$B41,'Quarterly Information'!$X$43:$X$1042,"In-House Destruction")+SUMIFS('Quarterly Information'!$AJ$43:$AJ$1042,'Quarterly Information'!$O$43:$O$1042,'Import Summary'!$B41,'Quarterly Information'!$X$43:$X$1042,"In-House Destruction")+SUMIFS('Quarterly Information'!$AK$43:$AK$1042,'Quarterly Information'!$Q$43:$Q$1042,'Import Summary'!$B41,'Quarterly Information'!$X$43:$X$1042,"In-House Destruction")+SUMIFS('Quarterly Information'!$AL$43:$AL$1042,'Quarterly Information'!$S$43:$S$1042,'Import Summary'!$B41,'Quarterly Information'!$X$43:$X$1042,"In-House Destruction")+SUMIFS('Quarterly Information'!$AM$43:$AM$1042,'Quarterly Information'!$I$43:$I$1042,'Import Summary'!$B41,'Quarterly Information'!$X$43:$X$1042,"In-House Destruction")</f>
        <v>0</v>
      </c>
      <c r="H41" s="117">
        <f>SUMIFS('Quarterly Information'!$AH$43:$AH$1042,'Quarterly Information'!$K$43:$K$1042,'Import Summary'!$B41,'Quarterly Information'!$X$43:$X$1042,"Second-Party Destruction")+SUMIFS('Quarterly Information'!$AI$43:$AI$1042,'Quarterly Information'!$M$43:$M$1042,'Import Summary'!$B41,'Quarterly Information'!$X$43:$X$1042,"Second-Party Destruction")+SUMIFS('Quarterly Information'!$AJ$43:$AJ$1042,'Quarterly Information'!$O$43:$O$1042,'Import Summary'!$B41,'Quarterly Information'!$X$43:$X$1042,"Second-Party Destruction")+SUMIFS('Quarterly Information'!$AK$43:$AK$1042,'Quarterly Information'!$Q$43:$Q$1042,'Import Summary'!$B41,'Quarterly Information'!$X$43:$X$1042,"Second-Party Destruction")+SUMIFS('Quarterly Information'!$AL$43:$AL$1042,'Quarterly Information'!$S$43:$S$1042,'Import Summary'!$B41,'Quarterly Information'!$X$43:$X$1042,"Second-Party Destruction")+SUMIFS('Quarterly Information'!$AM$43:$AM$1042,'Quarterly Information'!$I$43:$I$1042,'Import Summary'!$B41,'Quarterly Information'!$X$43:$X$1042,"Second-Party Destruction")</f>
        <v>0</v>
      </c>
      <c r="I41" s="117">
        <f>SUMIFS('Quarterly Information'!$AO$43:$AO$1042,'Quarterly Information'!$K$43:$K$1042,'Import Summary'!$B41,'Quarterly Information'!$X$43:$X$1042,"Other")+SUMIFS('Quarterly Information'!$AP$43:$AP$1042,'Quarterly Information'!$M$43:$M$1042,'Import Summary'!$B41,'Quarterly Information'!$X$43:$X$1042,"Other")+SUMIFS('Quarterly Information'!$AQ$43:$AQ$1042,'Quarterly Information'!$O$43:$O$1042,'Import Summary'!$B41,'Quarterly Information'!$X$43:$X$1042,"Other")+SUMIFS('Quarterly Information'!$AR$43:$AR$1042,'Quarterly Information'!$Q$43:$Q$1042,'Import Summary'!$B41,'Quarterly Information'!$X$43:$X$1042,"Other")+SUMIFS('Quarterly Information'!$AS$43:$AS$1042,'Quarterly Information'!$S$43:$S$1042,'Import Summary'!$B41,'Quarterly Information'!$X$43:$X$1042,"Other")+SUMIFS('Quarterly Information'!$AT$43:$AT$1042,'Quarterly Information'!$I$43:$I$1042,'Import Summary'!$B41,'Quarterly Information'!$F$43:$F$1042,"No")</f>
        <v>0</v>
      </c>
      <c r="J41" s="117">
        <f>SUMIFS('Quarterly Information'!$AU$43:$AU$1042,'Quarterly Information'!$K$43:$K$1042,'Import Summary'!$B41,'Quarterly Information'!$X$43:$X$1042,"Other")+SUMIFS('Quarterly Information'!$AV$43:$AV$1042,'Quarterly Information'!$M$43:$M$1042,'Import Summary'!$B41,'Quarterly Information'!$X$43:$X$1042,"Other")+SUMIFS('Quarterly Information'!$AW$43:$AW$1042,'Quarterly Information'!$O$43:$O$1042,'Import Summary'!$B41,'Quarterly Information'!$X$43:$X$1042,"Other")+SUMIFS('Quarterly Information'!$AX$43:$AX$1042,'Quarterly Information'!$Q$43:$Q$1042,'Import Summary'!$B41,'Quarterly Information'!$X$43:$X$1042,"Other")+SUMIFS('Quarterly Information'!$AY$43:$AY$1042,'Quarterly Information'!$S$43:$S$1042,'Import Summary'!$B41,'Quarterly Information'!$X$43:$X$1042,"Other")+SUMIFS('Quarterly Information'!$AZ$43:$AZ$1042,'Quarterly Information'!$I$43:$I$1042,'Import Summary'!$B41,'Quarterly Information'!$F$43:$F$1042,"No")</f>
        <v>0</v>
      </c>
      <c r="K41" s="117">
        <f>SUMIFS('Quarterly Information'!$BA$43:$BA$1042,'Quarterly Information'!$K$43:$K$1042,'Import Summary'!$B41,'Quarterly Information'!$X$43:$X$1042,"Other")+SUMIFS('Quarterly Information'!$BB$43:$BB$1042,'Quarterly Information'!$M$43:$M$1042,'Import Summary'!$B41,'Quarterly Information'!$X$43:$X$1042,"Other")+SUMIFS('Quarterly Information'!$BC$43:$BC$1042,'Quarterly Information'!$O$43:$O$1042,'Import Summary'!$B41,'Quarterly Information'!$X$43:$X$1042,"Other")+SUMIFS('Quarterly Information'!$BD$43:$BD$1042,'Quarterly Information'!$Q$43:$Q$1042,'Import Summary'!$B41,'Quarterly Information'!$X$43:$X$1042,"Other")+SUMIFS('Quarterly Information'!$BE$43:$BE$1042,'Quarterly Information'!$S$43:$S$1042,'Import Summary'!$B41,'Quarterly Information'!$X$43:$X$1042,"Other")+SUMIFS('Quarterly Information'!$BF$43:$BF$1042,'Quarterly Information'!$I$43:$I$1042,'Import Summary'!$B41,'Quarterly Information'!$F$43:$F$1042,"No")</f>
        <v>0</v>
      </c>
      <c r="L41" s="117">
        <f>SUMIFS('Quarterly Information'!$BG$43:$BG$1042,'Quarterly Information'!$K$43:$K$1042,'Import Summary'!$B41,'Quarterly Information'!$X$43:$X$1042,"Other")+SUMIFS('Quarterly Information'!$BH$43:$BH$1042,'Quarterly Information'!$M$43:$M$1042,'Import Summary'!$B41,'Quarterly Information'!$X$43:$X$1042,"Other")+SUMIFS('Quarterly Information'!$BI$43:$BI$1042,'Quarterly Information'!$O$43:$O$1042,'Import Summary'!$B41,'Quarterly Information'!$X$43:$X$1042,"Other")+SUMIFS('Quarterly Information'!$BJ$43:$BJ$1042,'Quarterly Information'!$Q$43:$Q$1042,'Import Summary'!$B41,'Quarterly Information'!$X$43:$X$1042,"Other")+SUMIFS('Quarterly Information'!$BK$43:$BK$1042,'Quarterly Information'!$S$43:$S$1042,'Import Summary'!$B41,'Quarterly Information'!$X$43:$X$1042,"Other")+SUMIFS('Quarterly Information'!$BL$43:$BL$1042,'Quarterly Information'!$I$43:$I$1042,'Import Summary'!$B41,'Quarterly Information'!$F$43:$F$1042,"No")</f>
        <v>0</v>
      </c>
      <c r="M41" s="117">
        <f>SUMIFS('Quarterly Information'!$BM$43:$BM$1042,'Quarterly Information'!$K$43:$K$1042,'Import Summary'!$B41,'Quarterly Information'!$X$43:$X$1042,"Other")+SUMIFS('Quarterly Information'!$BN$43:$BN$1042,'Quarterly Information'!$M$43:$M$1042,'Import Summary'!$B41,'Quarterly Information'!$X$43:$X$1042,"Other")+SUMIFS('Quarterly Information'!$BO$43:$BO$1042,'Quarterly Information'!$O$43:$O$1042,'Import Summary'!$B41,'Quarterly Information'!$X$43:$X$1042,"Other")+SUMIFS('Quarterly Information'!$BP$43:$BP$1042,'Quarterly Information'!$Q$43:$Q$1042,'Import Summary'!$B41,'Quarterly Information'!$X$43:$X$1042,"Other")+SUMIFS('Quarterly Information'!$BQ$43:$BQ$1042,'Quarterly Information'!$S$43:$S$1042,'Import Summary'!$B41,'Quarterly Information'!$X$43:$X$1042,"Other")+SUMIFS('Quarterly Information'!$BR$43:$BR$1042,'Quarterly Information'!$I$43:$I$1042,'Import Summary'!$B41,'Quarterly Information'!$F$43:$F$1042,"No")</f>
        <v>0</v>
      </c>
      <c r="N41" s="117">
        <f>SUMIFS('Quarterly Information'!$BS$43:$BS$1042,'Quarterly Information'!$K$43:$K$1042,'Import Summary'!$B41,'Quarterly Information'!$X$43:$X$1042,"Other")+SUMIFS('Quarterly Information'!$BT$43:$BT$1042,'Quarterly Information'!$M$43:$M$1042,'Import Summary'!$B41,'Quarterly Information'!$X$43:$X$1042,"Other")+SUMIFS('Quarterly Information'!$BU$43:$BU$1042,'Quarterly Information'!$O$43:$O$1042,'Import Summary'!$B41,'Quarterly Information'!$X$43:$X$1042,"Other")+SUMIFS('Quarterly Information'!$BV$43:$BV$1042,'Quarterly Information'!$Q$43:$Q$1042,'Import Summary'!$B41,'Quarterly Information'!$X$43:$X$1042,"Other")+SUMIFS('Quarterly Information'!$BW$43:$BW$1042,'Quarterly Information'!$S$43:$S$1042,'Import Summary'!$B41,'Quarterly Information'!$X$43:$X$1042,"Other")+SUMIFS('Quarterly Information'!$BX$43:$BX$1042,'Quarterly Information'!$I$43:$I$1042,'Import Summary'!$B41,'Quarterly Information'!$F$43:$F$1042,"No")</f>
        <v>0</v>
      </c>
      <c r="O41" s="236">
        <f t="shared" si="0"/>
        <v>0</v>
      </c>
    </row>
    <row r="42" spans="1:19" ht="16" customHeight="1" x14ac:dyDescent="0.25">
      <c r="A42" s="39">
        <v>17</v>
      </c>
      <c r="B42" s="116" t="s">
        <v>17</v>
      </c>
      <c r="C42" s="117">
        <f>SUMIF('Quarterly Information'!$I$43:$I$1042,'Import Summary'!B42,'Quarterly Information'!$AM$43:$AM$1042)+SUMIF('Quarterly Information'!$K$43:$K$1042,'Import Summary'!B42,'Quarterly Information'!$AH$43:$AH$1042)+SUMIF('Quarterly Information'!$M$43:$M$1042,'Import Summary'!B42,'Quarterly Information'!$AI$43:$AI$1042)+SUMIF('Quarterly Information'!$O$43:$O$1042,'Import Summary'!B42,'Quarterly Information'!$AJ$43:$AJ$1042)+SUMIF('Quarterly Information'!$Q$43:$Q$1042,'Import Summary'!B42,'Quarterly Information'!$AK$43:$AK$1042)+SUMIF('Quarterly Information'!$S$43:$S$1042,'Import Summary'!B42,'Quarterly Information'!$AL$43:$AL$1042)</f>
        <v>0</v>
      </c>
      <c r="D42" s="117">
        <f>SUMIFS('Quarterly Information'!$AH$43:$AH$1042,'Quarterly Information'!$K$43:$K$1042,'Import Summary'!$B42,'Quarterly Information'!$X$43:$X$1042,"Transhipment")+SUMIFS('Quarterly Information'!$AI$43:$AI$1042,'Quarterly Information'!$M$43:$M$1042,'Import Summary'!$B42,'Quarterly Information'!$X$43:$X$1042,"Transhipment")+SUMIFS('Quarterly Information'!$AJ$43:$AJ$1042,'Quarterly Information'!$O$43:$O$1042,'Import Summary'!$B42,'Quarterly Information'!$X$43:$X$1042,"Transhipment")+SUMIFS('Quarterly Information'!$AK$43:$AK$1042,'Quarterly Information'!$Q$43:$Q$1042,'Import Summary'!$B42,'Quarterly Information'!$X$43:$X$1042,"Transhipment")+SUMIFS('Quarterly Information'!$AL$43:$AL$1042,'Quarterly Information'!$S$43:$S$1042,'Import Summary'!$B42,'Quarterly Information'!$X$43:$X$1042,"Transhipment")+SUMIFS('Quarterly Information'!$AM$43:$AM$1042,'Quarterly Information'!$I$43:$I$1042,'Import Summary'!$B42,'Quarterly Information'!$X$43:$X$1042,"Transhipment")</f>
        <v>0</v>
      </c>
      <c r="E42" s="117">
        <f>SUMIFS('Quarterly Information'!$AH$43:$AH$1042,'Quarterly Information'!$K$43:$K$1042,'Import Summary'!$B42,'Quarterly Information'!$X$43:$X$1042,"In-House Transformation")+SUMIFS('Quarterly Information'!$AI$43:$AI$1042,'Quarterly Information'!$M$43:$M$1042,'Import Summary'!$B42,'Quarterly Information'!$X$43:$X$1042,"In-House Transformation")+SUMIFS('Quarterly Information'!$AJ$43:$AJ$1042,'Quarterly Information'!$O$43:$O$1042,'Import Summary'!$B42,'Quarterly Information'!$X$43:$X$1042,"In-House Transformation")+SUMIFS('Quarterly Information'!$AK$43:$AK$1042,'Quarterly Information'!$Q$43:$Q$1042,'Import Summary'!$B42,'Quarterly Information'!$X$43:$X$1042,"In-House Transformation")+SUMIFS('Quarterly Information'!$AL$43:$AL$1042,'Quarterly Information'!$S$43:$S$1042,'Import Summary'!$B42,'Quarterly Information'!$X$43:$X$1042,"In-House Transformation")+SUMIFS('Quarterly Information'!$AM$43:$AM$1042,'Quarterly Information'!$I$43:$I$1042,'Import Summary'!$B42,'Quarterly Information'!$X$43:$X$1042,"In-House Transformation")</f>
        <v>0</v>
      </c>
      <c r="F42" s="117">
        <f>SUMIFS('Quarterly Information'!$AH$43:$AH$1042,'Quarterly Information'!$K$43:$K$1042,'Import Summary'!$B42,'Quarterly Information'!$X$43:$X$1042,"Second-Party Transformation")+SUMIFS('Quarterly Information'!$AI$43:$AI$1042,'Quarterly Information'!$M$43:$M$1042,'Import Summary'!$B42,'Quarterly Information'!$X$43:$X$1042,"Second-Party Transformation")+SUMIFS('Quarterly Information'!$AJ$43:$AJ$1042,'Quarterly Information'!$O$43:$O$1042,'Import Summary'!$B42,'Quarterly Information'!$X$43:$X$1042,"Second-Party Transformation")+SUMIFS('Quarterly Information'!$AK$43:$AK$1042,'Quarterly Information'!$Q$43:$Q$1042,'Import Summary'!$B42,'Quarterly Information'!$X$43:$X$1042,"Second-Party Transformation")+SUMIFS('Quarterly Information'!$AL$43:$AL$1042,'Quarterly Information'!$S$43:$S$1042,'Import Summary'!$B42,'Quarterly Information'!$X$43:$X$1042,"Second-Party Transformation")+SUMIFS('Quarterly Information'!$AM$43:$AM$1042,'Quarterly Information'!$I$43:$I$1042,'Import Summary'!$B42,'Quarterly Information'!$X$43:$X$1042,"Second-Party Transformation")</f>
        <v>0</v>
      </c>
      <c r="G42" s="117">
        <f>SUMIFS('Quarterly Information'!$AH$43:$AH$1042,'Quarterly Information'!$K$43:$K$1042,'Import Summary'!$B42,'Quarterly Information'!$X$43:$X$1042,"In-House Destruction")+SUMIFS('Quarterly Information'!$AI$43:$AI$1042,'Quarterly Information'!$M$43:$M$1042,'Import Summary'!$B42,'Quarterly Information'!$X$43:$X$1042,"In-House Destruction")+SUMIFS('Quarterly Information'!$AJ$43:$AJ$1042,'Quarterly Information'!$O$43:$O$1042,'Import Summary'!$B42,'Quarterly Information'!$X$43:$X$1042,"In-House Destruction")+SUMIFS('Quarterly Information'!$AK$43:$AK$1042,'Quarterly Information'!$Q$43:$Q$1042,'Import Summary'!$B42,'Quarterly Information'!$X$43:$X$1042,"In-House Destruction")+SUMIFS('Quarterly Information'!$AL$43:$AL$1042,'Quarterly Information'!$S$43:$S$1042,'Import Summary'!$B42,'Quarterly Information'!$X$43:$X$1042,"In-House Destruction")+SUMIFS('Quarterly Information'!$AM$43:$AM$1042,'Quarterly Information'!$I$43:$I$1042,'Import Summary'!$B42,'Quarterly Information'!$X$43:$X$1042,"In-House Destruction")</f>
        <v>0</v>
      </c>
      <c r="H42" s="117">
        <f>SUMIFS('Quarterly Information'!$AH$43:$AH$1042,'Quarterly Information'!$K$43:$K$1042,'Import Summary'!$B42,'Quarterly Information'!$X$43:$X$1042,"Second-Party Destruction")+SUMIFS('Quarterly Information'!$AI$43:$AI$1042,'Quarterly Information'!$M$43:$M$1042,'Import Summary'!$B42,'Quarterly Information'!$X$43:$X$1042,"Second-Party Destruction")+SUMIFS('Quarterly Information'!$AJ$43:$AJ$1042,'Quarterly Information'!$O$43:$O$1042,'Import Summary'!$B42,'Quarterly Information'!$X$43:$X$1042,"Second-Party Destruction")+SUMIFS('Quarterly Information'!$AK$43:$AK$1042,'Quarterly Information'!$Q$43:$Q$1042,'Import Summary'!$B42,'Quarterly Information'!$X$43:$X$1042,"Second-Party Destruction")+SUMIFS('Quarterly Information'!$AL$43:$AL$1042,'Quarterly Information'!$S$43:$S$1042,'Import Summary'!$B42,'Quarterly Information'!$X$43:$X$1042,"Second-Party Destruction")+SUMIFS('Quarterly Information'!$AM$43:$AM$1042,'Quarterly Information'!$I$43:$I$1042,'Import Summary'!$B42,'Quarterly Information'!$X$43:$X$1042,"Second-Party Destruction")</f>
        <v>0</v>
      </c>
      <c r="I42" s="117">
        <f>SUMIFS('Quarterly Information'!$AO$43:$AO$1042,'Quarterly Information'!$K$43:$K$1042,'Import Summary'!$B42,'Quarterly Information'!$X$43:$X$1042,"Other")+SUMIFS('Quarterly Information'!$AP$43:$AP$1042,'Quarterly Information'!$M$43:$M$1042,'Import Summary'!$B42,'Quarterly Information'!$X$43:$X$1042,"Other")+SUMIFS('Quarterly Information'!$AQ$43:$AQ$1042,'Quarterly Information'!$O$43:$O$1042,'Import Summary'!$B42,'Quarterly Information'!$X$43:$X$1042,"Other")+SUMIFS('Quarterly Information'!$AR$43:$AR$1042,'Quarterly Information'!$Q$43:$Q$1042,'Import Summary'!$B42,'Quarterly Information'!$X$43:$X$1042,"Other")+SUMIFS('Quarterly Information'!$AS$43:$AS$1042,'Quarterly Information'!$S$43:$S$1042,'Import Summary'!$B42,'Quarterly Information'!$X$43:$X$1042,"Other")+SUMIFS('Quarterly Information'!$AT$43:$AT$1042,'Quarterly Information'!$I$43:$I$1042,'Import Summary'!$B42,'Quarterly Information'!$F$43:$F$1042,"No")</f>
        <v>0</v>
      </c>
      <c r="J42" s="117">
        <f>SUMIFS('Quarterly Information'!$AU$43:$AU$1042,'Quarterly Information'!$K$43:$K$1042,'Import Summary'!$B42,'Quarterly Information'!$X$43:$X$1042,"Other")+SUMIFS('Quarterly Information'!$AV$43:$AV$1042,'Quarterly Information'!$M$43:$M$1042,'Import Summary'!$B42,'Quarterly Information'!$X$43:$X$1042,"Other")+SUMIFS('Quarterly Information'!$AW$43:$AW$1042,'Quarterly Information'!$O$43:$O$1042,'Import Summary'!$B42,'Quarterly Information'!$X$43:$X$1042,"Other")+SUMIFS('Quarterly Information'!$AX$43:$AX$1042,'Quarterly Information'!$Q$43:$Q$1042,'Import Summary'!$B42,'Quarterly Information'!$X$43:$X$1042,"Other")+SUMIFS('Quarterly Information'!$AY$43:$AY$1042,'Quarterly Information'!$S$43:$S$1042,'Import Summary'!$B42,'Quarterly Information'!$X$43:$X$1042,"Other")+SUMIFS('Quarterly Information'!$AZ$43:$AZ$1042,'Quarterly Information'!$I$43:$I$1042,'Import Summary'!$B42,'Quarterly Information'!$F$43:$F$1042,"No")</f>
        <v>0</v>
      </c>
      <c r="K42" s="117">
        <f>SUMIFS('Quarterly Information'!$BA$43:$BA$1042,'Quarterly Information'!$K$43:$K$1042,'Import Summary'!$B42,'Quarterly Information'!$X$43:$X$1042,"Other")+SUMIFS('Quarterly Information'!$BB$43:$BB$1042,'Quarterly Information'!$M$43:$M$1042,'Import Summary'!$B42,'Quarterly Information'!$X$43:$X$1042,"Other")+SUMIFS('Quarterly Information'!$BC$43:$BC$1042,'Quarterly Information'!$O$43:$O$1042,'Import Summary'!$B42,'Quarterly Information'!$X$43:$X$1042,"Other")+SUMIFS('Quarterly Information'!$BD$43:$BD$1042,'Quarterly Information'!$Q$43:$Q$1042,'Import Summary'!$B42,'Quarterly Information'!$X$43:$X$1042,"Other")+SUMIFS('Quarterly Information'!$BE$43:$BE$1042,'Quarterly Information'!$S$43:$S$1042,'Import Summary'!$B42,'Quarterly Information'!$X$43:$X$1042,"Other")+SUMIFS('Quarterly Information'!$BF$43:$BF$1042,'Quarterly Information'!$I$43:$I$1042,'Import Summary'!$B42,'Quarterly Information'!$F$43:$F$1042,"No")</f>
        <v>0</v>
      </c>
      <c r="L42" s="117">
        <f>SUMIFS('Quarterly Information'!$BG$43:$BG$1042,'Quarterly Information'!$K$43:$K$1042,'Import Summary'!$B42,'Quarterly Information'!$X$43:$X$1042,"Other")+SUMIFS('Quarterly Information'!$BH$43:$BH$1042,'Quarterly Information'!$M$43:$M$1042,'Import Summary'!$B42,'Quarterly Information'!$X$43:$X$1042,"Other")+SUMIFS('Quarterly Information'!$BI$43:$BI$1042,'Quarterly Information'!$O$43:$O$1042,'Import Summary'!$B42,'Quarterly Information'!$X$43:$X$1042,"Other")+SUMIFS('Quarterly Information'!$BJ$43:$BJ$1042,'Quarterly Information'!$Q$43:$Q$1042,'Import Summary'!$B42,'Quarterly Information'!$X$43:$X$1042,"Other")+SUMIFS('Quarterly Information'!$BK$43:$BK$1042,'Quarterly Information'!$S$43:$S$1042,'Import Summary'!$B42,'Quarterly Information'!$X$43:$X$1042,"Other")+SUMIFS('Quarterly Information'!$BL$43:$BL$1042,'Quarterly Information'!$I$43:$I$1042,'Import Summary'!$B42,'Quarterly Information'!$F$43:$F$1042,"No")</f>
        <v>0</v>
      </c>
      <c r="M42" s="117">
        <f>SUMIFS('Quarterly Information'!$BM$43:$BM$1042,'Quarterly Information'!$K$43:$K$1042,'Import Summary'!$B42,'Quarterly Information'!$X$43:$X$1042,"Other")+SUMIFS('Quarterly Information'!$BN$43:$BN$1042,'Quarterly Information'!$M$43:$M$1042,'Import Summary'!$B42,'Quarterly Information'!$X$43:$X$1042,"Other")+SUMIFS('Quarterly Information'!$BO$43:$BO$1042,'Quarterly Information'!$O$43:$O$1042,'Import Summary'!$B42,'Quarterly Information'!$X$43:$X$1042,"Other")+SUMIFS('Quarterly Information'!$BP$43:$BP$1042,'Quarterly Information'!$Q$43:$Q$1042,'Import Summary'!$B42,'Quarterly Information'!$X$43:$X$1042,"Other")+SUMIFS('Quarterly Information'!$BQ$43:$BQ$1042,'Quarterly Information'!$S$43:$S$1042,'Import Summary'!$B42,'Quarterly Information'!$X$43:$X$1042,"Other")+SUMIFS('Quarterly Information'!$BR$43:$BR$1042,'Quarterly Information'!$I$43:$I$1042,'Import Summary'!$B42,'Quarterly Information'!$F$43:$F$1042,"No")</f>
        <v>0</v>
      </c>
      <c r="N42" s="117">
        <f>SUMIFS('Quarterly Information'!$BS$43:$BS$1042,'Quarterly Information'!$K$43:$K$1042,'Import Summary'!$B42,'Quarterly Information'!$X$43:$X$1042,"Other")+SUMIFS('Quarterly Information'!$BT$43:$BT$1042,'Quarterly Information'!$M$43:$M$1042,'Import Summary'!$B42,'Quarterly Information'!$X$43:$X$1042,"Other")+SUMIFS('Quarterly Information'!$BU$43:$BU$1042,'Quarterly Information'!$O$43:$O$1042,'Import Summary'!$B42,'Quarterly Information'!$X$43:$X$1042,"Other")+SUMIFS('Quarterly Information'!$BV$43:$BV$1042,'Quarterly Information'!$Q$43:$Q$1042,'Import Summary'!$B42,'Quarterly Information'!$X$43:$X$1042,"Other")+SUMIFS('Quarterly Information'!$BW$43:$BW$1042,'Quarterly Information'!$S$43:$S$1042,'Import Summary'!$B42,'Quarterly Information'!$X$43:$X$1042,"Other")+SUMIFS('Quarterly Information'!$BX$43:$BX$1042,'Quarterly Information'!$I$43:$I$1042,'Import Summary'!$B42,'Quarterly Information'!$F$43:$F$1042,"No")</f>
        <v>0</v>
      </c>
      <c r="O42" s="236">
        <f t="shared" si="0"/>
        <v>0</v>
      </c>
    </row>
    <row r="43" spans="1:19" ht="16" customHeight="1" thickBot="1" x14ac:dyDescent="0.3">
      <c r="A43" s="39">
        <v>18</v>
      </c>
      <c r="B43" s="118" t="s">
        <v>18</v>
      </c>
      <c r="C43" s="119">
        <f>SUMIF('Quarterly Information'!$I$43:$I$1042,'Import Summary'!B43,'Quarterly Information'!$AM$43:$AM$1042)+SUMIF('Quarterly Information'!$K$43:$K$1042,'Import Summary'!B43,'Quarterly Information'!$AH$43:$AH$1042)+SUMIF('Quarterly Information'!$M$43:$M$1042,'Import Summary'!B43,'Quarterly Information'!$AI$43:$AI$1042)+SUMIF('Quarterly Information'!$O$43:$O$1042,'Import Summary'!B43,'Quarterly Information'!$AJ$43:$AJ$1042)+SUMIF('Quarterly Information'!$Q$43:$Q$1042,'Import Summary'!B43,'Quarterly Information'!$AK$43:$AK$1042)+SUMIF('Quarterly Information'!$S$43:$S$1042,'Import Summary'!B43,'Quarterly Information'!$AL$43:$AL$1042)</f>
        <v>0</v>
      </c>
      <c r="D43" s="119">
        <f>SUMIFS('Quarterly Information'!$AH$43:$AH$1042,'Quarterly Information'!$K$43:$K$1042,'Import Summary'!$B43,'Quarterly Information'!$X$43:$X$1042,"Transhipment")+SUMIFS('Quarterly Information'!$AI$43:$AI$1042,'Quarterly Information'!$M$43:$M$1042,'Import Summary'!$B43,'Quarterly Information'!$X$43:$X$1042,"Transhipment")+SUMIFS('Quarterly Information'!$AJ$43:$AJ$1042,'Quarterly Information'!$O$43:$O$1042,'Import Summary'!$B43,'Quarterly Information'!$X$43:$X$1042,"Transhipment")+SUMIFS('Quarterly Information'!$AK$43:$AK$1042,'Quarterly Information'!$Q$43:$Q$1042,'Import Summary'!$B43,'Quarterly Information'!$X$43:$X$1042,"Transhipment")+SUMIFS('Quarterly Information'!$AL$43:$AL$1042,'Quarterly Information'!$S$43:$S$1042,'Import Summary'!$B43,'Quarterly Information'!$X$43:$X$1042,"Transhipment")+SUMIFS('Quarterly Information'!$AM$43:$AM$1042,'Quarterly Information'!$I$43:$I$1042,'Import Summary'!$B43,'Quarterly Information'!$X$43:$X$1042,"Transhipment")</f>
        <v>0</v>
      </c>
      <c r="E43" s="119">
        <f>SUMIFS('Quarterly Information'!$AH$43:$AH$1042,'Quarterly Information'!$K$43:$K$1042,'Import Summary'!$B43,'Quarterly Information'!$X$43:$X$1042,"In-House Transformation")+SUMIFS('Quarterly Information'!$AI$43:$AI$1042,'Quarterly Information'!$M$43:$M$1042,'Import Summary'!$B43,'Quarterly Information'!$X$43:$X$1042,"In-House Transformation")+SUMIFS('Quarterly Information'!$AJ$43:$AJ$1042,'Quarterly Information'!$O$43:$O$1042,'Import Summary'!$B43,'Quarterly Information'!$X$43:$X$1042,"In-House Transformation")+SUMIFS('Quarterly Information'!$AK$43:$AK$1042,'Quarterly Information'!$Q$43:$Q$1042,'Import Summary'!$B43,'Quarterly Information'!$X$43:$X$1042,"In-House Transformation")+SUMIFS('Quarterly Information'!$AL$43:$AL$1042,'Quarterly Information'!$S$43:$S$1042,'Import Summary'!$B43,'Quarterly Information'!$X$43:$X$1042,"In-House Transformation")+SUMIFS('Quarterly Information'!$AM$43:$AM$1042,'Quarterly Information'!$I$43:$I$1042,'Import Summary'!$B43,'Quarterly Information'!$X$43:$X$1042,"In-House Transformation")</f>
        <v>0</v>
      </c>
      <c r="F43" s="119">
        <f>SUMIFS('Quarterly Information'!$AH$43:$AH$1042,'Quarterly Information'!$K$43:$K$1042,'Import Summary'!$B43,'Quarterly Information'!$X$43:$X$1042,"Second-Party Transformation")+SUMIFS('Quarterly Information'!$AI$43:$AI$1042,'Quarterly Information'!$M$43:$M$1042,'Import Summary'!$B43,'Quarterly Information'!$X$43:$X$1042,"Second-Party Transformation")+SUMIFS('Quarterly Information'!$AJ$43:$AJ$1042,'Quarterly Information'!$O$43:$O$1042,'Import Summary'!$B43,'Quarterly Information'!$X$43:$X$1042,"Second-Party Transformation")+SUMIFS('Quarterly Information'!$AK$43:$AK$1042,'Quarterly Information'!$Q$43:$Q$1042,'Import Summary'!$B43,'Quarterly Information'!$X$43:$X$1042,"Second-Party Transformation")+SUMIFS('Quarterly Information'!$AL$43:$AL$1042,'Quarterly Information'!$S$43:$S$1042,'Import Summary'!$B43,'Quarterly Information'!$X$43:$X$1042,"Second-Party Transformation")+SUMIFS('Quarterly Information'!$AM$43:$AM$1042,'Quarterly Information'!$I$43:$I$1042,'Import Summary'!$B43,'Quarterly Information'!$X$43:$X$1042,"Second-Party Transformation")</f>
        <v>0</v>
      </c>
      <c r="G43" s="119">
        <f>SUMIFS('Quarterly Information'!$AH$43:$AH$1042,'Quarterly Information'!$K$43:$K$1042,'Import Summary'!$B43,'Quarterly Information'!$X$43:$X$1042,"In-House Destruction")+SUMIFS('Quarterly Information'!$AI$43:$AI$1042,'Quarterly Information'!$M$43:$M$1042,'Import Summary'!$B43,'Quarterly Information'!$X$43:$X$1042,"In-House Destruction")+SUMIFS('Quarterly Information'!$AJ$43:$AJ$1042,'Quarterly Information'!$O$43:$O$1042,'Import Summary'!$B43,'Quarterly Information'!$X$43:$X$1042,"In-House Destruction")+SUMIFS('Quarterly Information'!$AK$43:$AK$1042,'Quarterly Information'!$Q$43:$Q$1042,'Import Summary'!$B43,'Quarterly Information'!$X$43:$X$1042,"In-House Destruction")+SUMIFS('Quarterly Information'!$AL$43:$AL$1042,'Quarterly Information'!$S$43:$S$1042,'Import Summary'!$B43,'Quarterly Information'!$X$43:$X$1042,"In-House Destruction")+SUMIFS('Quarterly Information'!$AM$43:$AM$1042,'Quarterly Information'!$I$43:$I$1042,'Import Summary'!$B43,'Quarterly Information'!$X$43:$X$1042,"In-House Destruction")</f>
        <v>0</v>
      </c>
      <c r="H43" s="119">
        <f>SUMIFS('Quarterly Information'!$AH$43:$AH$1042,'Quarterly Information'!$K$43:$K$1042,'Import Summary'!$B43,'Quarterly Information'!$X$43:$X$1042,"Second-Party Destruction")+SUMIFS('Quarterly Information'!$AI$43:$AI$1042,'Quarterly Information'!$M$43:$M$1042,'Import Summary'!$B43,'Quarterly Information'!$X$43:$X$1042,"Second-Party Destruction")+SUMIFS('Quarterly Information'!$AJ$43:$AJ$1042,'Quarterly Information'!$O$43:$O$1042,'Import Summary'!$B43,'Quarterly Information'!$X$43:$X$1042,"Second-Party Destruction")+SUMIFS('Quarterly Information'!$AK$43:$AK$1042,'Quarterly Information'!$Q$43:$Q$1042,'Import Summary'!$B43,'Quarterly Information'!$X$43:$X$1042,"Second-Party Destruction")+SUMIFS('Quarterly Information'!$AL$43:$AL$1042,'Quarterly Information'!$S$43:$S$1042,'Import Summary'!$B43,'Quarterly Information'!$X$43:$X$1042,"Second-Party Destruction")+SUMIFS('Quarterly Information'!$AM$43:$AM$1042,'Quarterly Information'!$I$43:$I$1042,'Import Summary'!$B43,'Quarterly Information'!$X$43:$X$1042,"Second-Party Destruction")</f>
        <v>0</v>
      </c>
      <c r="I43" s="119">
        <f>SUMIFS('Quarterly Information'!$AO$43:$AO$1042,'Quarterly Information'!$K$43:$K$1042,'Import Summary'!$B43,'Quarterly Information'!$X$43:$X$1042,"Other")+SUMIFS('Quarterly Information'!$AP$43:$AP$1042,'Quarterly Information'!$M$43:$M$1042,'Import Summary'!$B43,'Quarterly Information'!$X$43:$X$1042,"Other")+SUMIFS('Quarterly Information'!$AQ$43:$AQ$1042,'Quarterly Information'!$O$43:$O$1042,'Import Summary'!$B43,'Quarterly Information'!$X$43:$X$1042,"Other")+SUMIFS('Quarterly Information'!$AR$43:$AR$1042,'Quarterly Information'!$Q$43:$Q$1042,'Import Summary'!$B43,'Quarterly Information'!$X$43:$X$1042,"Other")+SUMIFS('Quarterly Information'!$AS$43:$AS$1042,'Quarterly Information'!$S$43:$S$1042,'Import Summary'!$B43,'Quarterly Information'!$X$43:$X$1042,"Other")+SUMIFS('Quarterly Information'!$AT$43:$AT$1042,'Quarterly Information'!$I$43:$I$1042,'Import Summary'!$B43,'Quarterly Information'!$F$43:$F$1042,"No")</f>
        <v>0</v>
      </c>
      <c r="J43" s="119">
        <f>SUMIFS('Quarterly Information'!$AU$43:$AU$1042,'Quarterly Information'!$K$43:$K$1042,'Import Summary'!$B43,'Quarterly Information'!$X$43:$X$1042,"Other")+SUMIFS('Quarterly Information'!$AV$43:$AV$1042,'Quarterly Information'!$M$43:$M$1042,'Import Summary'!$B43,'Quarterly Information'!$X$43:$X$1042,"Other")+SUMIFS('Quarterly Information'!$AW$43:$AW$1042,'Quarterly Information'!$O$43:$O$1042,'Import Summary'!$B43,'Quarterly Information'!$X$43:$X$1042,"Other")+SUMIFS('Quarterly Information'!$AX$43:$AX$1042,'Quarterly Information'!$Q$43:$Q$1042,'Import Summary'!$B43,'Quarterly Information'!$X$43:$X$1042,"Other")+SUMIFS('Quarterly Information'!$AY$43:$AY$1042,'Quarterly Information'!$S$43:$S$1042,'Import Summary'!$B43,'Quarterly Information'!$X$43:$X$1042,"Other")+SUMIFS('Quarterly Information'!$AZ$43:$AZ$1042,'Quarterly Information'!$I$43:$I$1042,'Import Summary'!$B43,'Quarterly Information'!$F$43:$F$1042,"No")</f>
        <v>0</v>
      </c>
      <c r="K43" s="119">
        <f>SUMIFS('Quarterly Information'!$BA$43:$BA$1042,'Quarterly Information'!$K$43:$K$1042,'Import Summary'!$B43,'Quarterly Information'!$X$43:$X$1042,"Other")+SUMIFS('Quarterly Information'!$BB$43:$BB$1042,'Quarterly Information'!$M$43:$M$1042,'Import Summary'!$B43,'Quarterly Information'!$X$43:$X$1042,"Other")+SUMIFS('Quarterly Information'!$BC$43:$BC$1042,'Quarterly Information'!$O$43:$O$1042,'Import Summary'!$B43,'Quarterly Information'!$X$43:$X$1042,"Other")+SUMIFS('Quarterly Information'!$BD$43:$BD$1042,'Quarterly Information'!$Q$43:$Q$1042,'Import Summary'!$B43,'Quarterly Information'!$X$43:$X$1042,"Other")+SUMIFS('Quarterly Information'!$BE$43:$BE$1042,'Quarterly Information'!$S$43:$S$1042,'Import Summary'!$B43,'Quarterly Information'!$X$43:$X$1042,"Other")+SUMIFS('Quarterly Information'!$BF$43:$BF$1042,'Quarterly Information'!$I$43:$I$1042,'Import Summary'!$B43,'Quarterly Information'!$F$43:$F$1042,"No")</f>
        <v>0</v>
      </c>
      <c r="L43" s="119">
        <f>SUMIFS('Quarterly Information'!$BG$43:$BG$1042,'Quarterly Information'!$K$43:$K$1042,'Import Summary'!$B43,'Quarterly Information'!$X$43:$X$1042,"Other")+SUMIFS('Quarterly Information'!$BH$43:$BH$1042,'Quarterly Information'!$M$43:$M$1042,'Import Summary'!$B43,'Quarterly Information'!$X$43:$X$1042,"Other")+SUMIFS('Quarterly Information'!$BI$43:$BI$1042,'Quarterly Information'!$O$43:$O$1042,'Import Summary'!$B43,'Quarterly Information'!$X$43:$X$1042,"Other")+SUMIFS('Quarterly Information'!$BJ$43:$BJ$1042,'Quarterly Information'!$Q$43:$Q$1042,'Import Summary'!$B43,'Quarterly Information'!$X$43:$X$1042,"Other")+SUMIFS('Quarterly Information'!$BK$43:$BK$1042,'Quarterly Information'!$S$43:$S$1042,'Import Summary'!$B43,'Quarterly Information'!$X$43:$X$1042,"Other")+SUMIFS('Quarterly Information'!$BL$43:$BL$1042,'Quarterly Information'!$I$43:$I$1042,'Import Summary'!$B43,'Quarterly Information'!$F$43:$F$1042,"No")</f>
        <v>0</v>
      </c>
      <c r="M43" s="119">
        <f>SUMIFS('Quarterly Information'!$BM$43:$BM$1042,'Quarterly Information'!$K$43:$K$1042,'Import Summary'!$B43,'Quarterly Information'!$X$43:$X$1042,"Other")+SUMIFS('Quarterly Information'!$BN$43:$BN$1042,'Quarterly Information'!$M$43:$M$1042,'Import Summary'!$B43,'Quarterly Information'!$X$43:$X$1042,"Other")+SUMIFS('Quarterly Information'!$BO$43:$BO$1042,'Quarterly Information'!$O$43:$O$1042,'Import Summary'!$B43,'Quarterly Information'!$X$43:$X$1042,"Other")+SUMIFS('Quarterly Information'!$BP$43:$BP$1042,'Quarterly Information'!$Q$43:$Q$1042,'Import Summary'!$B43,'Quarterly Information'!$X$43:$X$1042,"Other")+SUMIFS('Quarterly Information'!$BQ$43:$BQ$1042,'Quarterly Information'!$S$43:$S$1042,'Import Summary'!$B43,'Quarterly Information'!$X$43:$X$1042,"Other")+SUMIFS('Quarterly Information'!$BR$43:$BR$1042,'Quarterly Information'!$I$43:$I$1042,'Import Summary'!$B43,'Quarterly Information'!$F$43:$F$1042,"No")</f>
        <v>0</v>
      </c>
      <c r="N43" s="119">
        <f>SUMIFS('Quarterly Information'!$BS$43:$BS$1042,'Quarterly Information'!$K$43:$K$1042,'Import Summary'!$B43,'Quarterly Information'!$X$43:$X$1042,"Other")+SUMIFS('Quarterly Information'!$BT$43:$BT$1042,'Quarterly Information'!$M$43:$M$1042,'Import Summary'!$B43,'Quarterly Information'!$X$43:$X$1042,"Other")+SUMIFS('Quarterly Information'!$BU$43:$BU$1042,'Quarterly Information'!$O$43:$O$1042,'Import Summary'!$B43,'Quarterly Information'!$X$43:$X$1042,"Other")+SUMIFS('Quarterly Information'!$BV$43:$BV$1042,'Quarterly Information'!$Q$43:$Q$1042,'Import Summary'!$B43,'Quarterly Information'!$X$43:$X$1042,"Other")+SUMIFS('Quarterly Information'!$BW$43:$BW$1042,'Quarterly Information'!$S$43:$S$1042,'Import Summary'!$B43,'Quarterly Information'!$X$43:$X$1042,"Other")+SUMIFS('Quarterly Information'!$BX$43:$BX$1042,'Quarterly Information'!$I$43:$I$1042,'Import Summary'!$B43,'Quarterly Information'!$F$43:$F$1042,"No")</f>
        <v>0</v>
      </c>
      <c r="O43" s="237">
        <f t="shared" si="0"/>
        <v>0</v>
      </c>
    </row>
    <row r="44" spans="1:19" s="27" customFormat="1" ht="16" customHeight="1" thickBot="1" x14ac:dyDescent="0.3"/>
    <row r="45" spans="1:19" s="27" customFormat="1" ht="16" customHeight="1" thickBot="1" x14ac:dyDescent="0.3">
      <c r="B45" s="337" t="s">
        <v>980</v>
      </c>
      <c r="C45" s="338"/>
      <c r="D45" s="338"/>
      <c r="E45" s="338"/>
      <c r="F45" s="338"/>
      <c r="G45" s="338"/>
      <c r="H45" s="338"/>
      <c r="I45" s="339"/>
    </row>
    <row r="46" spans="1:19" s="27" customFormat="1" ht="20" customHeight="1" x14ac:dyDescent="0.25">
      <c r="B46" s="340" t="s">
        <v>732</v>
      </c>
      <c r="C46" s="341" t="s">
        <v>733</v>
      </c>
      <c r="D46" s="341" t="s">
        <v>981</v>
      </c>
      <c r="E46" s="341" t="s">
        <v>982</v>
      </c>
      <c r="F46" s="341" t="s">
        <v>983</v>
      </c>
      <c r="G46" s="341" t="s">
        <v>984</v>
      </c>
      <c r="H46" s="341" t="s">
        <v>985</v>
      </c>
      <c r="I46" s="342" t="s">
        <v>986</v>
      </c>
    </row>
    <row r="47" spans="1:19" s="27" customFormat="1" ht="20" customHeight="1" x14ac:dyDescent="0.25">
      <c r="B47" s="261"/>
      <c r="C47" s="246"/>
      <c r="D47" s="246"/>
      <c r="E47" s="246"/>
      <c r="F47" s="246"/>
      <c r="G47" s="246"/>
      <c r="H47" s="246"/>
      <c r="I47" s="283"/>
    </row>
    <row r="48" spans="1:19" s="27" customFormat="1" ht="20" customHeight="1" x14ac:dyDescent="0.25">
      <c r="B48" s="261"/>
      <c r="C48" s="246"/>
      <c r="D48" s="246"/>
      <c r="E48" s="246"/>
      <c r="F48" s="246"/>
      <c r="G48" s="246"/>
      <c r="H48" s="246"/>
      <c r="I48" s="283"/>
    </row>
    <row r="49" spans="1:9" s="27" customFormat="1" ht="16" customHeight="1" thickBot="1" x14ac:dyDescent="0.3">
      <c r="A49" s="39">
        <v>1</v>
      </c>
      <c r="B49" s="233">
        <f>SUM('Quarterly Information'!CI43:CI1042)</f>
        <v>0</v>
      </c>
      <c r="C49" s="234">
        <f>SUM(D49:I49)</f>
        <v>0</v>
      </c>
      <c r="D49" s="234">
        <f>SUM('Quarterly Information'!CC43:CC1042)</f>
        <v>0</v>
      </c>
      <c r="E49" s="234">
        <f>SUM('Quarterly Information'!CD43:CD1042)</f>
        <v>0</v>
      </c>
      <c r="F49" s="234">
        <f>SUM('Quarterly Information'!CE43:CE1042)</f>
        <v>0</v>
      </c>
      <c r="G49" s="234">
        <f>SUM('Quarterly Information'!CF43:CF1042)</f>
        <v>0</v>
      </c>
      <c r="H49" s="234">
        <f>SUM('Quarterly Information'!CG43:CG1042)</f>
        <v>0</v>
      </c>
      <c r="I49" s="234">
        <f>SUM('Quarterly Information'!CH43:CH1042)</f>
        <v>0</v>
      </c>
    </row>
    <row r="50" spans="1:9" s="27" customFormat="1" ht="16" customHeight="1" x14ac:dyDescent="0.25"/>
    <row r="51" spans="1:9" s="27" customFormat="1" ht="16" customHeight="1" x14ac:dyDescent="0.25"/>
    <row r="52" spans="1:9" s="27" customFormat="1" ht="16" customHeight="1" x14ac:dyDescent="0.25"/>
    <row r="53" spans="1:9" s="27" customFormat="1" ht="16" customHeight="1" x14ac:dyDescent="0.25"/>
    <row r="54" spans="1:9" s="27" customFormat="1" ht="16" customHeight="1" x14ac:dyDescent="0.25"/>
    <row r="55" spans="1:9" s="27" customFormat="1" ht="16" customHeight="1" x14ac:dyDescent="0.25"/>
    <row r="56" spans="1:9" s="27" customFormat="1" ht="16" customHeight="1" x14ac:dyDescent="0.25"/>
    <row r="57" spans="1:9" s="27" customFormat="1" ht="16" customHeight="1" x14ac:dyDescent="0.25"/>
    <row r="58" spans="1:9" s="27" customFormat="1" ht="16" customHeight="1" x14ac:dyDescent="0.25"/>
    <row r="59" spans="1:9" s="27" customFormat="1" ht="16" customHeight="1" x14ac:dyDescent="0.25"/>
    <row r="60" spans="1:9" s="27" customFormat="1" ht="16" customHeight="1" x14ac:dyDescent="0.25"/>
    <row r="61" spans="1:9" s="27" customFormat="1" ht="16" customHeight="1" x14ac:dyDescent="0.25"/>
    <row r="62" spans="1:9" s="27" customFormat="1" ht="16" customHeight="1" x14ac:dyDescent="0.25"/>
    <row r="63" spans="1:9" s="27" customFormat="1" ht="16" customHeight="1" x14ac:dyDescent="0.25"/>
    <row r="64" spans="1:9" s="27" customFormat="1" ht="16" customHeight="1" x14ac:dyDescent="0.25"/>
    <row r="65" s="27" customFormat="1" ht="16" customHeight="1" x14ac:dyDescent="0.25"/>
    <row r="66" s="27" customFormat="1" ht="16" customHeight="1" x14ac:dyDescent="0.25"/>
    <row r="67" s="27" customFormat="1" ht="16" customHeight="1" x14ac:dyDescent="0.25"/>
    <row r="68" s="27" customFormat="1" ht="16" customHeight="1" x14ac:dyDescent="0.25"/>
    <row r="69" s="27" customFormat="1" ht="16" customHeight="1" x14ac:dyDescent="0.25"/>
    <row r="70" s="27" customFormat="1" ht="16" customHeight="1" x14ac:dyDescent="0.25"/>
    <row r="71" s="27" customFormat="1" ht="16" customHeight="1" x14ac:dyDescent="0.25"/>
    <row r="72" s="27" customFormat="1" ht="16" customHeight="1" x14ac:dyDescent="0.25"/>
    <row r="73" s="27" customFormat="1" ht="16" customHeight="1" x14ac:dyDescent="0.25"/>
    <row r="74" s="27" customFormat="1" ht="16" customHeight="1" x14ac:dyDescent="0.25"/>
    <row r="75" s="27" customFormat="1" ht="16" customHeight="1" x14ac:dyDescent="0.25"/>
    <row r="76" s="27" customFormat="1" ht="16" customHeight="1" x14ac:dyDescent="0.25"/>
    <row r="77" s="27" customFormat="1" ht="16" customHeight="1" x14ac:dyDescent="0.25"/>
    <row r="78" s="27" customFormat="1" ht="16" customHeight="1" x14ac:dyDescent="0.25"/>
    <row r="79" s="27" customFormat="1" ht="16" customHeight="1" x14ac:dyDescent="0.25"/>
    <row r="80" s="27" customFormat="1" ht="16" customHeight="1" x14ac:dyDescent="0.25"/>
    <row r="81" s="27" customFormat="1" ht="16" customHeight="1" x14ac:dyDescent="0.25"/>
    <row r="82" s="27" customFormat="1" ht="16" customHeight="1" x14ac:dyDescent="0.25"/>
    <row r="83" s="27" customFormat="1" ht="16" customHeight="1" x14ac:dyDescent="0.25"/>
    <row r="84" s="27" customFormat="1" ht="16" customHeight="1" x14ac:dyDescent="0.25"/>
    <row r="85" s="27" customFormat="1" ht="16" customHeight="1" x14ac:dyDescent="0.25"/>
    <row r="86" s="27" customFormat="1" ht="16" customHeight="1" x14ac:dyDescent="0.25"/>
    <row r="87" s="27" customFormat="1" ht="16" customHeight="1" x14ac:dyDescent="0.25"/>
    <row r="88" s="27" customFormat="1" ht="16" customHeight="1" x14ac:dyDescent="0.25"/>
    <row r="89" s="27" customFormat="1" ht="16" customHeight="1" x14ac:dyDescent="0.25"/>
    <row r="90" s="27" customFormat="1" ht="16" customHeight="1" x14ac:dyDescent="0.25"/>
    <row r="91" s="27" customFormat="1" ht="16" customHeight="1" x14ac:dyDescent="0.25"/>
    <row r="92" s="27" customFormat="1" ht="16" customHeight="1" x14ac:dyDescent="0.25"/>
    <row r="93" s="27" customFormat="1" ht="16" customHeight="1" x14ac:dyDescent="0.25"/>
    <row r="94" s="27" customFormat="1" ht="16" customHeight="1" x14ac:dyDescent="0.25"/>
    <row r="95" s="27" customFormat="1" ht="16" customHeight="1" x14ac:dyDescent="0.25"/>
    <row r="96" s="27" customFormat="1" ht="16" customHeight="1" x14ac:dyDescent="0.25"/>
    <row r="97" s="27" customFormat="1" ht="16" customHeight="1" x14ac:dyDescent="0.25"/>
    <row r="98" s="27" customFormat="1" ht="16" customHeight="1" x14ac:dyDescent="0.25"/>
    <row r="99" s="27" customFormat="1" ht="16" customHeight="1" x14ac:dyDescent="0.25"/>
    <row r="100" s="27" customFormat="1" ht="16" customHeight="1" x14ac:dyDescent="0.25"/>
    <row r="101" s="27" customFormat="1" ht="16" customHeight="1" x14ac:dyDescent="0.25"/>
    <row r="102" s="27" customFormat="1" ht="16" customHeight="1" x14ac:dyDescent="0.25"/>
    <row r="103" s="27" customFormat="1" ht="16" customHeight="1" x14ac:dyDescent="0.25"/>
    <row r="104" s="27" customFormat="1" ht="16" customHeight="1" x14ac:dyDescent="0.25"/>
    <row r="105" s="27" customFormat="1" ht="16" customHeight="1" x14ac:dyDescent="0.25"/>
    <row r="106" s="27" customFormat="1" ht="16" customHeight="1" x14ac:dyDescent="0.25"/>
    <row r="107" s="27" customFormat="1" ht="16" customHeight="1" x14ac:dyDescent="0.25"/>
    <row r="108" s="27" customFormat="1" ht="16" customHeight="1" x14ac:dyDescent="0.25"/>
    <row r="109" s="27" customFormat="1" ht="16" customHeight="1" x14ac:dyDescent="0.25"/>
    <row r="110" s="27" customFormat="1" ht="16" customHeight="1" x14ac:dyDescent="0.25"/>
    <row r="111" s="27" customFormat="1" ht="16" customHeight="1" x14ac:dyDescent="0.25"/>
    <row r="112" s="27" customFormat="1" ht="16" customHeight="1" x14ac:dyDescent="0.25"/>
    <row r="113" s="27" customFormat="1" ht="16" customHeight="1" x14ac:dyDescent="0.25"/>
    <row r="114" s="27" customFormat="1" ht="16" customHeight="1" x14ac:dyDescent="0.25"/>
    <row r="115" s="27" customFormat="1" ht="16" customHeight="1" x14ac:dyDescent="0.25"/>
    <row r="116" s="27" customFormat="1" ht="16" customHeight="1" x14ac:dyDescent="0.25"/>
    <row r="117" s="27" customFormat="1" ht="16" customHeight="1" x14ac:dyDescent="0.25"/>
    <row r="118" s="27" customFormat="1" ht="16" customHeight="1" x14ac:dyDescent="0.25"/>
    <row r="119" s="27" customFormat="1" ht="16" customHeight="1" x14ac:dyDescent="0.25"/>
    <row r="120" s="27" customFormat="1" ht="16" customHeight="1" x14ac:dyDescent="0.25"/>
    <row r="121" s="27" customFormat="1" ht="16" customHeight="1" x14ac:dyDescent="0.25"/>
    <row r="122" s="27" customFormat="1" ht="16" customHeight="1" x14ac:dyDescent="0.25"/>
    <row r="123" s="27" customFormat="1" ht="16" customHeight="1" x14ac:dyDescent="0.25"/>
    <row r="124" s="27" customFormat="1" ht="16" customHeight="1" x14ac:dyDescent="0.25"/>
    <row r="125" s="27" customFormat="1" ht="16" customHeight="1" x14ac:dyDescent="0.25"/>
    <row r="126" s="27" customFormat="1" ht="16" customHeight="1" x14ac:dyDescent="0.25"/>
    <row r="127" s="27" customFormat="1" ht="16" customHeight="1" x14ac:dyDescent="0.25"/>
    <row r="128" s="27" customFormat="1" ht="16" customHeight="1" x14ac:dyDescent="0.25"/>
    <row r="129" s="27" customFormat="1" ht="16" customHeight="1" x14ac:dyDescent="0.25"/>
    <row r="130" s="27" customFormat="1" ht="16" customHeight="1" x14ac:dyDescent="0.25"/>
    <row r="131" s="27" customFormat="1" ht="16" customHeight="1" x14ac:dyDescent="0.25"/>
    <row r="132" s="27" customFormat="1" ht="16" customHeight="1" x14ac:dyDescent="0.25"/>
    <row r="133" s="27" customFormat="1" ht="16" customHeight="1" x14ac:dyDescent="0.25"/>
    <row r="134" s="27" customFormat="1" ht="16" customHeight="1" x14ac:dyDescent="0.25"/>
    <row r="135" s="27" customFormat="1" ht="16" customHeight="1" x14ac:dyDescent="0.25"/>
    <row r="136" s="27" customFormat="1" ht="16" customHeight="1" x14ac:dyDescent="0.25"/>
    <row r="137" s="27" customFormat="1" ht="16" customHeight="1" x14ac:dyDescent="0.25"/>
    <row r="138" s="27" customFormat="1" ht="16" customHeight="1" x14ac:dyDescent="0.25"/>
    <row r="139" s="27" customFormat="1" ht="16" customHeight="1" x14ac:dyDescent="0.25"/>
    <row r="140" s="27" customFormat="1" ht="16" customHeight="1" x14ac:dyDescent="0.25"/>
    <row r="141" s="27" customFormat="1" ht="16" customHeight="1" x14ac:dyDescent="0.25"/>
    <row r="142" s="27" customFormat="1" ht="16" customHeight="1" x14ac:dyDescent="0.25"/>
    <row r="143" s="27" customFormat="1" ht="16" customHeight="1" x14ac:dyDescent="0.25"/>
    <row r="144" s="27" customFormat="1" ht="16" customHeight="1" x14ac:dyDescent="0.25"/>
    <row r="145" s="27" customFormat="1" ht="16" customHeight="1" x14ac:dyDescent="0.25"/>
    <row r="146" s="27" customFormat="1" ht="16" customHeight="1" x14ac:dyDescent="0.25"/>
    <row r="147" s="27" customFormat="1" ht="16" customHeight="1" x14ac:dyDescent="0.25"/>
    <row r="148" s="27" customFormat="1" ht="16" customHeight="1" x14ac:dyDescent="0.25"/>
    <row r="149" s="27" customFormat="1" ht="16" customHeight="1" x14ac:dyDescent="0.25"/>
    <row r="150" s="27" customFormat="1" ht="16" customHeight="1" x14ac:dyDescent="0.25"/>
    <row r="151" s="27" customFormat="1" ht="16" customHeight="1" x14ac:dyDescent="0.25"/>
    <row r="152" s="27" customFormat="1" ht="16" customHeight="1" x14ac:dyDescent="0.25"/>
    <row r="153" s="27" customFormat="1" ht="16" customHeight="1" x14ac:dyDescent="0.25"/>
    <row r="154" s="27" customFormat="1" ht="16" customHeight="1" x14ac:dyDescent="0.25"/>
    <row r="155" s="27" customFormat="1" ht="16" customHeight="1" x14ac:dyDescent="0.25"/>
    <row r="156" s="27" customFormat="1" ht="16" customHeight="1" x14ac:dyDescent="0.25"/>
    <row r="157" s="27" customFormat="1" ht="16" customHeight="1" x14ac:dyDescent="0.25"/>
    <row r="158" s="27" customFormat="1" ht="16" customHeight="1" x14ac:dyDescent="0.25"/>
    <row r="159" s="27" customFormat="1" ht="16" customHeight="1" x14ac:dyDescent="0.25"/>
    <row r="160" s="27" customFormat="1" ht="16" customHeight="1" x14ac:dyDescent="0.25"/>
    <row r="161" s="27" customFormat="1" ht="16" customHeight="1" x14ac:dyDescent="0.25"/>
    <row r="162" s="27" customFormat="1" ht="16" customHeight="1" x14ac:dyDescent="0.25"/>
    <row r="163" s="27" customFormat="1" ht="16" customHeight="1" x14ac:dyDescent="0.25"/>
    <row r="164" s="27" customFormat="1" ht="16" customHeight="1" x14ac:dyDescent="0.25"/>
    <row r="165" s="27" customFormat="1" ht="16" customHeight="1" x14ac:dyDescent="0.25"/>
    <row r="166" s="27" customFormat="1" ht="16" customHeight="1" x14ac:dyDescent="0.25"/>
    <row r="167" s="27" customFormat="1" ht="16" customHeight="1" x14ac:dyDescent="0.25"/>
    <row r="168" s="27" customFormat="1" ht="16" customHeight="1" x14ac:dyDescent="0.25"/>
    <row r="169" s="27" customFormat="1" ht="16" customHeight="1" x14ac:dyDescent="0.25"/>
    <row r="170" s="27" customFormat="1" ht="16" customHeight="1" x14ac:dyDescent="0.25"/>
    <row r="171" s="27" customFormat="1" ht="16" customHeight="1" x14ac:dyDescent="0.25"/>
    <row r="172" s="27" customFormat="1" ht="16" customHeight="1" x14ac:dyDescent="0.25"/>
    <row r="173" s="27" customFormat="1" ht="16" customHeight="1" x14ac:dyDescent="0.25"/>
    <row r="174" s="27" customFormat="1" ht="16" customHeight="1" x14ac:dyDescent="0.25"/>
    <row r="175" s="27" customFormat="1" ht="16" customHeight="1" x14ac:dyDescent="0.25"/>
    <row r="176" s="27" customFormat="1" ht="16" customHeight="1" x14ac:dyDescent="0.25"/>
    <row r="177" s="27" customFormat="1" ht="16" customHeight="1" x14ac:dyDescent="0.25"/>
    <row r="178" s="27" customFormat="1" ht="16" customHeight="1" x14ac:dyDescent="0.25"/>
    <row r="179" s="27" customFormat="1" ht="16" customHeight="1" x14ac:dyDescent="0.25"/>
    <row r="180" s="27" customFormat="1" ht="16" customHeight="1" x14ac:dyDescent="0.25"/>
    <row r="181" s="27" customFormat="1" ht="16" customHeight="1" x14ac:dyDescent="0.25"/>
    <row r="182" s="27" customFormat="1" ht="16" customHeight="1" x14ac:dyDescent="0.25"/>
    <row r="183" s="27" customFormat="1" ht="16" customHeight="1" x14ac:dyDescent="0.25"/>
    <row r="184" s="27" customFormat="1" ht="16" customHeight="1" x14ac:dyDescent="0.25"/>
    <row r="185" s="27" customFormat="1" ht="16" customHeight="1" x14ac:dyDescent="0.25"/>
    <row r="186" s="27" customFormat="1" ht="16" customHeight="1" x14ac:dyDescent="0.25"/>
    <row r="187" s="27" customFormat="1" ht="16" customHeight="1" x14ac:dyDescent="0.25"/>
    <row r="188" s="27" customFormat="1" ht="16" customHeight="1" x14ac:dyDescent="0.25"/>
    <row r="189" s="27" customFormat="1" ht="16" customHeight="1" x14ac:dyDescent="0.25"/>
    <row r="190" s="27" customFormat="1" ht="16" customHeight="1" x14ac:dyDescent="0.25"/>
    <row r="191" s="27" customFormat="1" ht="16" customHeight="1" x14ac:dyDescent="0.25"/>
    <row r="192" s="27" customFormat="1" ht="16" customHeight="1" x14ac:dyDescent="0.25"/>
    <row r="193" s="27" customFormat="1" ht="16" customHeight="1" x14ac:dyDescent="0.25"/>
    <row r="194" s="27" customFormat="1" ht="16" customHeight="1" x14ac:dyDescent="0.25"/>
    <row r="195" s="27" customFormat="1" ht="16" customHeight="1" x14ac:dyDescent="0.25"/>
    <row r="196" s="27" customFormat="1" ht="16" customHeight="1" x14ac:dyDescent="0.25"/>
    <row r="197" s="27" customFormat="1" ht="16" customHeight="1" x14ac:dyDescent="0.25"/>
    <row r="198" s="27" customFormat="1" ht="16" customHeight="1" x14ac:dyDescent="0.25"/>
    <row r="199" s="27" customFormat="1" ht="16" customHeight="1" x14ac:dyDescent="0.25"/>
    <row r="200" s="27" customFormat="1" ht="16" customHeight="1" x14ac:dyDescent="0.25"/>
    <row r="201" s="27" customFormat="1" ht="16" customHeight="1" x14ac:dyDescent="0.25"/>
    <row r="202" s="27" customFormat="1" ht="16" customHeight="1" x14ac:dyDescent="0.25"/>
    <row r="203" s="27" customFormat="1" ht="16" customHeight="1" x14ac:dyDescent="0.25"/>
    <row r="204" s="27" customFormat="1" ht="16" customHeight="1" x14ac:dyDescent="0.25"/>
    <row r="205" s="27" customFormat="1" ht="16" customHeight="1" x14ac:dyDescent="0.25"/>
    <row r="206" s="27" customFormat="1" ht="16" customHeight="1" x14ac:dyDescent="0.25"/>
    <row r="207" s="27" customFormat="1" ht="16" customHeight="1" x14ac:dyDescent="0.25"/>
    <row r="208" s="27" customFormat="1" ht="16" customHeight="1" x14ac:dyDescent="0.25"/>
    <row r="209" s="27" customFormat="1" ht="16" customHeight="1" x14ac:dyDescent="0.25"/>
    <row r="210" s="27" customFormat="1" ht="16" customHeight="1" x14ac:dyDescent="0.25"/>
    <row r="211" s="27" customFormat="1" ht="16" customHeight="1" x14ac:dyDescent="0.25"/>
    <row r="212" s="27" customFormat="1" ht="16" customHeight="1" x14ac:dyDescent="0.25"/>
    <row r="213" s="27" customFormat="1" ht="16" customHeight="1" x14ac:dyDescent="0.25"/>
    <row r="214" s="27" customFormat="1" ht="16" customHeight="1" x14ac:dyDescent="0.25"/>
    <row r="215" s="27" customFormat="1" ht="16" customHeight="1" x14ac:dyDescent="0.25"/>
    <row r="216" s="27" customFormat="1" ht="16" customHeight="1" x14ac:dyDescent="0.25"/>
    <row r="217" s="27" customFormat="1" ht="16" customHeight="1" x14ac:dyDescent="0.25"/>
    <row r="218" s="27" customFormat="1" ht="16" customHeight="1" x14ac:dyDescent="0.25"/>
    <row r="219" s="27" customFormat="1" ht="16" customHeight="1" x14ac:dyDescent="0.25"/>
    <row r="220" s="27" customFormat="1" ht="16" customHeight="1" x14ac:dyDescent="0.25"/>
    <row r="221" s="27" customFormat="1" ht="16" customHeight="1" x14ac:dyDescent="0.25"/>
    <row r="222" s="27" customFormat="1" ht="16" customHeight="1" x14ac:dyDescent="0.25"/>
    <row r="223" s="27" customFormat="1" ht="16" customHeight="1" x14ac:dyDescent="0.25"/>
    <row r="224" s="27" customFormat="1" ht="16" customHeight="1" x14ac:dyDescent="0.25"/>
  </sheetData>
  <sheetProtection algorithmName="SHA-512" hashValue="5Q6Hc9BmFytAjfuGt7kscPPJbwlcc1kzRsYZtzY0d6SGJqPkgZIXiJ83R8y7+OCpCY52VkQ+eklbrE8ZrhCtiA==" saltValue="RQDx+pSesurOb70kU9ympg==" spinCount="100000" sheet="1" objects="1" scenarios="1"/>
  <mergeCells count="35">
    <mergeCell ref="C15:E15"/>
    <mergeCell ref="C13:D13"/>
    <mergeCell ref="E23:E25"/>
    <mergeCell ref="F23:F25"/>
    <mergeCell ref="G23:G25"/>
    <mergeCell ref="B4:F5"/>
    <mergeCell ref="B14:F14"/>
    <mergeCell ref="B12:F12"/>
    <mergeCell ref="B10:F10"/>
    <mergeCell ref="B8:F8"/>
    <mergeCell ref="B7:F7"/>
    <mergeCell ref="B6:F6"/>
    <mergeCell ref="O23:O25"/>
    <mergeCell ref="I23:I25"/>
    <mergeCell ref="B23:B25"/>
    <mergeCell ref="C23:C25"/>
    <mergeCell ref="C16:D16"/>
    <mergeCell ref="C17:D17"/>
    <mergeCell ref="D23:D25"/>
    <mergeCell ref="J23:J25"/>
    <mergeCell ref="K23:K25"/>
    <mergeCell ref="L23:L25"/>
    <mergeCell ref="M23:M25"/>
    <mergeCell ref="N23:N25"/>
    <mergeCell ref="B21:O21"/>
    <mergeCell ref="H23:H25"/>
    <mergeCell ref="B45:I45"/>
    <mergeCell ref="B46:B48"/>
    <mergeCell ref="C46:C48"/>
    <mergeCell ref="D46:D48"/>
    <mergeCell ref="E46:E48"/>
    <mergeCell ref="F46:F48"/>
    <mergeCell ref="G46:G48"/>
    <mergeCell ref="H46:H48"/>
    <mergeCell ref="I46:I48"/>
  </mergeCells>
  <conditionalFormatting sqref="C26:C43 D26:H27">
    <cfRule type="expression" dxfId="23" priority="19">
      <formula>#REF!="No"</formula>
    </cfRule>
    <cfRule type="expression" dxfId="22" priority="21">
      <formula>#REF!="No"</formula>
    </cfRule>
  </conditionalFormatting>
  <conditionalFormatting sqref="B26:C43 D26:H27">
    <cfRule type="expression" dxfId="21" priority="20">
      <formula>#REF!="No"</formula>
    </cfRule>
  </conditionalFormatting>
  <conditionalFormatting sqref="D30:H30">
    <cfRule type="expression" dxfId="20" priority="16">
      <formula>#REF!="No"</formula>
    </cfRule>
    <cfRule type="expression" dxfId="19" priority="18">
      <formula>#REF!="No"</formula>
    </cfRule>
  </conditionalFormatting>
  <conditionalFormatting sqref="D30:H30">
    <cfRule type="expression" dxfId="18" priority="17">
      <formula>#REF!="No"</formula>
    </cfRule>
  </conditionalFormatting>
  <conditionalFormatting sqref="D32:H32">
    <cfRule type="expression" dxfId="17" priority="13">
      <formula>#REF!="No"</formula>
    </cfRule>
    <cfRule type="expression" dxfId="16" priority="15">
      <formula>#REF!="No"</formula>
    </cfRule>
  </conditionalFormatting>
  <conditionalFormatting sqref="D32:H32">
    <cfRule type="expression" dxfId="15" priority="14">
      <formula>#REF!="No"</formula>
    </cfRule>
  </conditionalFormatting>
  <conditionalFormatting sqref="D34:H34">
    <cfRule type="expression" dxfId="14" priority="10">
      <formula>#REF!="No"</formula>
    </cfRule>
    <cfRule type="expression" dxfId="13" priority="12">
      <formula>#REF!="No"</formula>
    </cfRule>
  </conditionalFormatting>
  <conditionalFormatting sqref="D34:H34">
    <cfRule type="expression" dxfId="12" priority="11">
      <formula>#REF!="No"</formula>
    </cfRule>
  </conditionalFormatting>
  <conditionalFormatting sqref="D36:H36">
    <cfRule type="expression" dxfId="11" priority="7">
      <formula>#REF!="No"</formula>
    </cfRule>
    <cfRule type="expression" dxfId="10" priority="9">
      <formula>#REF!="No"</formula>
    </cfRule>
  </conditionalFormatting>
  <conditionalFormatting sqref="D36:H36">
    <cfRule type="expression" dxfId="9" priority="8">
      <formula>#REF!="No"</formula>
    </cfRule>
  </conditionalFormatting>
  <conditionalFormatting sqref="D37:H37">
    <cfRule type="expression" dxfId="8" priority="4">
      <formula>#REF!="No"</formula>
    </cfRule>
    <cfRule type="expression" dxfId="7" priority="6">
      <formula>#REF!="No"</formula>
    </cfRule>
  </conditionalFormatting>
  <conditionalFormatting sqref="D37:H37">
    <cfRule type="expression" dxfId="6" priority="5">
      <formula>#REF!="No"</formula>
    </cfRule>
  </conditionalFormatting>
  <conditionalFormatting sqref="D40:H40">
    <cfRule type="expression" dxfId="5" priority="1">
      <formula>#REF!="No"</formula>
    </cfRule>
    <cfRule type="expression" dxfId="4" priority="3">
      <formula>#REF!="No"</formula>
    </cfRule>
  </conditionalFormatting>
  <conditionalFormatting sqref="D40:H40">
    <cfRule type="expression" dxfId="3" priority="2">
      <formula>#REF!="No"</formula>
    </cfRule>
  </conditionalFormatting>
  <hyperlinks>
    <hyperlink ref="B13" r:id="rId1" display="https://www.epa.gov/climate-hfcs-reduction/forms/hfc-allocation-rule-reporting-helpdesk" xr:uid="{00000000-0004-0000-0200-000000000000}"/>
    <hyperlink ref="C13" r:id="rId2" display="https://www.epa.gov/climate-hfcs-reduction/american-innovation-and-manufacturing-aim-act-paperwork-reduction-act-burden" xr:uid="{00000000-0004-0000-0200-000001000000}"/>
    <hyperlink ref="B15" location="'Quarterly Information'!C24" display="Section 1 - Company Identification" xr:uid="{00000000-0004-0000-0200-000002000000}"/>
    <hyperlink ref="B17" location="'Shipments and Sales'!B29" display="Section 3 - Recipient Facility Information" xr:uid="{00000000-0004-0000-0200-000003000000}"/>
    <hyperlink ref="C15" location="'Shipments and Sales'!B58" display="Section 4 - Application-Specific Allowance Holder Information" xr:uid="{00000000-0004-0000-0200-000004000000}"/>
    <hyperlink ref="C17" location="'End-of-Year Inventory'!B27" display="Section 5 - End-of-Year Inventory" xr:uid="{00000000-0004-0000-0200-000005000000}"/>
    <hyperlink ref="C16" location="'Import Summary'!B26" display="Section 5 - Quarterly Import Summary" xr:uid="{00000000-0004-0000-0200-000006000000}"/>
    <hyperlink ref="B16" location="'Quarterly Information'!C43" display="Section 2 - Import Information" xr:uid="{00000000-0004-0000-0200-000007000000}"/>
    <hyperlink ref="C15:E15" location="'Shipments and Sales'!B59" display="Section 4 - Application-Specific Allowance Holder Information" xr:uid="{36B467C2-7A6B-4E5D-AF4B-D026425D38EA}"/>
  </hyperlinks>
  <pageMargins left="0.7" right="0.7" top="0.75" bottom="0.75" header="0.3" footer="0.3"/>
  <pageSetup scale="85" orientation="portrait" horizontalDpi="300" verticalDpi="0"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I77"/>
  <sheetViews>
    <sheetView showGridLines="0" zoomScale="85" zoomScaleNormal="85" workbookViewId="0"/>
  </sheetViews>
  <sheetFormatPr defaultColWidth="8.81640625" defaultRowHeight="16" customHeight="1" x14ac:dyDescent="0.25"/>
  <cols>
    <col min="1" max="1" width="5.54296875" style="28" customWidth="1"/>
    <col min="2" max="2" width="39.54296875" style="28" customWidth="1"/>
    <col min="3" max="3" width="33.1796875" style="28" customWidth="1"/>
    <col min="4" max="4" width="27.08984375" style="28" customWidth="1"/>
    <col min="5" max="5" width="23.90625" style="28" customWidth="1"/>
    <col min="6" max="6" width="30.81640625" style="28" customWidth="1"/>
    <col min="7" max="8" width="27.54296875" style="28" customWidth="1"/>
    <col min="9" max="9" width="24.81640625" style="28" customWidth="1"/>
    <col min="10" max="10" width="21.453125" style="28" customWidth="1"/>
    <col min="11" max="16384" width="8.81640625" style="28"/>
  </cols>
  <sheetData>
    <row r="1" spans="2:9" s="25" customFormat="1" ht="16" customHeight="1" x14ac:dyDescent="0.25">
      <c r="E1" s="41" t="s">
        <v>694</v>
      </c>
    </row>
    <row r="2" spans="2:9" s="25" customFormat="1" ht="16" customHeight="1" x14ac:dyDescent="0.25">
      <c r="E2" s="41" t="s">
        <v>695</v>
      </c>
    </row>
    <row r="3" spans="2:9" s="25" customFormat="1" ht="16" customHeight="1" x14ac:dyDescent="0.25">
      <c r="I3" s="26"/>
    </row>
    <row r="4" spans="2:9" ht="16" customHeight="1" x14ac:dyDescent="0.25">
      <c r="B4" s="268" t="s">
        <v>656</v>
      </c>
      <c r="C4" s="268"/>
      <c r="D4" s="268"/>
      <c r="E4" s="268"/>
    </row>
    <row r="5" spans="2:9" ht="16" customHeight="1" x14ac:dyDescent="0.25">
      <c r="B5" s="326"/>
      <c r="C5" s="326"/>
      <c r="D5" s="326"/>
      <c r="E5" s="326"/>
    </row>
    <row r="6" spans="2:9" ht="16" customHeight="1" x14ac:dyDescent="0.25">
      <c r="B6" s="331" t="s">
        <v>86</v>
      </c>
      <c r="C6" s="331"/>
      <c r="D6" s="331"/>
      <c r="E6" s="331"/>
    </row>
    <row r="7" spans="2:9" ht="96" customHeight="1" x14ac:dyDescent="0.25">
      <c r="B7" s="275" t="s">
        <v>728</v>
      </c>
      <c r="C7" s="332"/>
      <c r="D7" s="332"/>
      <c r="E7" s="333"/>
    </row>
    <row r="8" spans="2:9" ht="16" customHeight="1" x14ac:dyDescent="0.25">
      <c r="B8" s="331" t="s">
        <v>87</v>
      </c>
      <c r="C8" s="331"/>
      <c r="D8" s="331"/>
      <c r="E8" s="331"/>
    </row>
    <row r="9" spans="2:9" ht="16" customHeight="1" x14ac:dyDescent="0.25">
      <c r="B9" s="29" t="str">
        <f>'Quarterly Information'!B9</f>
        <v>r0.7</v>
      </c>
      <c r="C9" s="30"/>
      <c r="D9" s="30"/>
      <c r="E9" s="31"/>
    </row>
    <row r="10" spans="2:9" ht="16" customHeight="1" x14ac:dyDescent="0.25">
      <c r="B10" s="331" t="s">
        <v>88</v>
      </c>
      <c r="C10" s="331"/>
      <c r="D10" s="331"/>
      <c r="E10" s="331"/>
    </row>
    <row r="11" spans="2:9" ht="16" customHeight="1" x14ac:dyDescent="0.25">
      <c r="B11" s="5">
        <f>'Quarterly Information'!B11</f>
        <v>45497</v>
      </c>
      <c r="C11" s="30"/>
      <c r="D11" s="30"/>
      <c r="E11" s="31"/>
    </row>
    <row r="12" spans="2:9" ht="16" customHeight="1" x14ac:dyDescent="0.25">
      <c r="B12" s="331" t="s">
        <v>89</v>
      </c>
      <c r="C12" s="331"/>
      <c r="D12" s="331"/>
      <c r="E12" s="331"/>
    </row>
    <row r="13" spans="2:9" ht="16" customHeight="1" x14ac:dyDescent="0.25">
      <c r="B13" s="33" t="s">
        <v>691</v>
      </c>
      <c r="C13" s="361" t="s">
        <v>692</v>
      </c>
      <c r="D13" s="361"/>
      <c r="E13" s="31"/>
    </row>
    <row r="14" spans="2:9" ht="16" customHeight="1" x14ac:dyDescent="0.25">
      <c r="B14" s="331" t="s">
        <v>90</v>
      </c>
      <c r="C14" s="331"/>
      <c r="D14" s="331"/>
      <c r="E14" s="331"/>
    </row>
    <row r="15" spans="2:9" ht="16" customHeight="1" x14ac:dyDescent="0.25">
      <c r="B15" s="59" t="s">
        <v>657</v>
      </c>
      <c r="C15" s="360" t="s">
        <v>649</v>
      </c>
      <c r="D15" s="360"/>
      <c r="E15" s="60"/>
    </row>
    <row r="16" spans="2:9" ht="16" customHeight="1" x14ac:dyDescent="0.25">
      <c r="B16" s="48" t="s">
        <v>652</v>
      </c>
      <c r="C16" s="346" t="s">
        <v>726</v>
      </c>
      <c r="D16" s="346"/>
      <c r="E16" s="65"/>
    </row>
    <row r="17" spans="1:9" ht="16" customHeight="1" x14ac:dyDescent="0.25">
      <c r="B17" s="49" t="s">
        <v>114</v>
      </c>
      <c r="C17" s="79" t="s">
        <v>727</v>
      </c>
      <c r="D17" s="79"/>
      <c r="E17" s="66"/>
    </row>
    <row r="18" spans="1:9" ht="16" customHeight="1" x14ac:dyDescent="0.25">
      <c r="D18" s="30"/>
      <c r="E18" s="30"/>
    </row>
    <row r="19" spans="1:9" s="30" customFormat="1" ht="16" customHeight="1" x14ac:dyDescent="0.25">
      <c r="B19" s="37" t="s">
        <v>727</v>
      </c>
      <c r="C19" s="38"/>
      <c r="D19" s="34"/>
      <c r="E19" s="57"/>
      <c r="F19" s="57"/>
      <c r="G19" s="57"/>
      <c r="H19" s="57"/>
      <c r="I19" s="58"/>
    </row>
    <row r="20" spans="1:9" s="30" customFormat="1" ht="43.5" customHeight="1" x14ac:dyDescent="0.25">
      <c r="B20" s="359" t="s">
        <v>978</v>
      </c>
      <c r="C20" s="359"/>
      <c r="D20" s="34"/>
      <c r="E20" s="8"/>
      <c r="F20" s="8"/>
      <c r="G20" s="8"/>
      <c r="H20" s="8"/>
      <c r="I20" s="8"/>
    </row>
    <row r="21" spans="1:9" s="30" customFormat="1" ht="43.5" customHeight="1" thickBot="1" x14ac:dyDescent="0.3">
      <c r="B21" s="359"/>
      <c r="C21" s="359"/>
      <c r="D21" s="34"/>
      <c r="E21" s="8"/>
      <c r="F21" s="8"/>
      <c r="G21" s="8"/>
      <c r="H21" s="8"/>
      <c r="I21" s="8"/>
    </row>
    <row r="22" spans="1:9" ht="16" customHeight="1" thickBot="1" x14ac:dyDescent="0.3">
      <c r="B22" s="353" t="s">
        <v>112</v>
      </c>
      <c r="C22" s="354"/>
      <c r="D22" s="27"/>
      <c r="E22" s="30"/>
      <c r="F22" s="30"/>
      <c r="G22" s="30"/>
      <c r="H22" s="30"/>
      <c r="I22" s="30"/>
    </row>
    <row r="23" spans="1:9" ht="16" customHeight="1" x14ac:dyDescent="0.25">
      <c r="B23" s="1">
        <v>1</v>
      </c>
      <c r="C23" s="3">
        <v>2</v>
      </c>
      <c r="D23" s="27"/>
      <c r="E23" s="30"/>
      <c r="F23" s="30"/>
      <c r="G23" s="30"/>
      <c r="H23" s="30"/>
    </row>
    <row r="24" spans="1:9" ht="16" customHeight="1" x14ac:dyDescent="0.25">
      <c r="B24" s="297" t="s">
        <v>648</v>
      </c>
      <c r="C24" s="356" t="s">
        <v>655</v>
      </c>
      <c r="D24" s="27"/>
    </row>
    <row r="25" spans="1:9" ht="16" customHeight="1" x14ac:dyDescent="0.25">
      <c r="B25" s="298"/>
      <c r="C25" s="357"/>
      <c r="D25" s="27"/>
    </row>
    <row r="26" spans="1:9" ht="16" customHeight="1" thickBot="1" x14ac:dyDescent="0.3">
      <c r="B26" s="355"/>
      <c r="C26" s="358"/>
      <c r="D26" s="27"/>
    </row>
    <row r="27" spans="1:9" ht="14" x14ac:dyDescent="0.25">
      <c r="A27" s="39">
        <v>1</v>
      </c>
      <c r="B27" s="120"/>
      <c r="C27" s="121"/>
    </row>
    <row r="28" spans="1:9" ht="14" x14ac:dyDescent="0.25">
      <c r="A28" s="39">
        <v>2</v>
      </c>
      <c r="B28" s="122"/>
      <c r="C28" s="123"/>
    </row>
    <row r="29" spans="1:9" ht="14" x14ac:dyDescent="0.25">
      <c r="A29" s="39">
        <v>3</v>
      </c>
      <c r="B29" s="122"/>
      <c r="C29" s="123"/>
    </row>
    <row r="30" spans="1:9" ht="14" x14ac:dyDescent="0.25">
      <c r="A30" s="39">
        <v>4</v>
      </c>
      <c r="B30" s="122"/>
      <c r="C30" s="123"/>
    </row>
    <row r="31" spans="1:9" ht="14" x14ac:dyDescent="0.25">
      <c r="A31" s="39">
        <v>5</v>
      </c>
      <c r="B31" s="122"/>
      <c r="C31" s="123"/>
    </row>
    <row r="32" spans="1:9" ht="14" x14ac:dyDescent="0.25">
      <c r="A32" s="39">
        <v>6</v>
      </c>
      <c r="B32" s="122"/>
      <c r="C32" s="123"/>
    </row>
    <row r="33" spans="1:3" ht="14" x14ac:dyDescent="0.25">
      <c r="A33" s="39">
        <v>7</v>
      </c>
      <c r="B33" s="122"/>
      <c r="C33" s="123"/>
    </row>
    <row r="34" spans="1:3" ht="14" x14ac:dyDescent="0.25">
      <c r="A34" s="39">
        <v>8</v>
      </c>
      <c r="B34" s="122"/>
      <c r="C34" s="123"/>
    </row>
    <row r="35" spans="1:3" ht="14" x14ac:dyDescent="0.25">
      <c r="A35" s="39">
        <v>9</v>
      </c>
      <c r="B35" s="122"/>
      <c r="C35" s="123"/>
    </row>
    <row r="36" spans="1:3" ht="14" x14ac:dyDescent="0.25">
      <c r="A36" s="39">
        <v>10</v>
      </c>
      <c r="B36" s="122"/>
      <c r="C36" s="123"/>
    </row>
    <row r="37" spans="1:3" ht="14" x14ac:dyDescent="0.25">
      <c r="A37" s="39">
        <v>11</v>
      </c>
      <c r="B37" s="122"/>
      <c r="C37" s="123"/>
    </row>
    <row r="38" spans="1:3" ht="14" x14ac:dyDescent="0.25">
      <c r="A38" s="39">
        <v>12</v>
      </c>
      <c r="B38" s="122"/>
      <c r="C38" s="123"/>
    </row>
    <row r="39" spans="1:3" ht="14" x14ac:dyDescent="0.25">
      <c r="A39" s="39">
        <v>13</v>
      </c>
      <c r="B39" s="122"/>
      <c r="C39" s="123"/>
    </row>
    <row r="40" spans="1:3" ht="14" x14ac:dyDescent="0.25">
      <c r="A40" s="39">
        <v>14</v>
      </c>
      <c r="B40" s="122"/>
      <c r="C40" s="123"/>
    </row>
    <row r="41" spans="1:3" ht="14" x14ac:dyDescent="0.25">
      <c r="A41" s="39">
        <v>15</v>
      </c>
      <c r="B41" s="122"/>
      <c r="C41" s="123"/>
    </row>
    <row r="42" spans="1:3" ht="14" x14ac:dyDescent="0.25">
      <c r="A42" s="39">
        <v>16</v>
      </c>
      <c r="B42" s="122"/>
      <c r="C42" s="123"/>
    </row>
    <row r="43" spans="1:3" ht="14" x14ac:dyDescent="0.25">
      <c r="A43" s="39">
        <v>17</v>
      </c>
      <c r="B43" s="122"/>
      <c r="C43" s="123"/>
    </row>
    <row r="44" spans="1:3" ht="14" x14ac:dyDescent="0.25">
      <c r="A44" s="39">
        <v>18</v>
      </c>
      <c r="B44" s="214"/>
      <c r="C44" s="215"/>
    </row>
    <row r="45" spans="1:3" ht="14" x14ac:dyDescent="0.25">
      <c r="A45" s="39">
        <v>19</v>
      </c>
      <c r="B45" s="214"/>
      <c r="C45" s="215"/>
    </row>
    <row r="46" spans="1:3" ht="14" x14ac:dyDescent="0.25">
      <c r="A46" s="39">
        <v>20</v>
      </c>
      <c r="B46" s="214"/>
      <c r="C46" s="215"/>
    </row>
    <row r="47" spans="1:3" ht="14" x14ac:dyDescent="0.25">
      <c r="A47" s="39">
        <v>21</v>
      </c>
      <c r="B47" s="214"/>
      <c r="C47" s="215"/>
    </row>
    <row r="48" spans="1:3" ht="14" x14ac:dyDescent="0.25">
      <c r="A48" s="39">
        <v>22</v>
      </c>
      <c r="B48" s="214"/>
      <c r="C48" s="215"/>
    </row>
    <row r="49" spans="1:3" ht="14" x14ac:dyDescent="0.25">
      <c r="A49" s="39">
        <v>23</v>
      </c>
      <c r="B49" s="214"/>
      <c r="C49" s="215"/>
    </row>
    <row r="50" spans="1:3" ht="14" x14ac:dyDescent="0.25">
      <c r="A50" s="39">
        <v>24</v>
      </c>
      <c r="B50" s="214"/>
      <c r="C50" s="215"/>
    </row>
    <row r="51" spans="1:3" ht="14" x14ac:dyDescent="0.25">
      <c r="A51" s="39">
        <v>25</v>
      </c>
      <c r="B51" s="214"/>
      <c r="C51" s="215"/>
    </row>
    <row r="52" spans="1:3" ht="14" x14ac:dyDescent="0.25">
      <c r="A52" s="39">
        <v>26</v>
      </c>
      <c r="B52" s="214"/>
      <c r="C52" s="215"/>
    </row>
    <row r="53" spans="1:3" ht="14" x14ac:dyDescent="0.25">
      <c r="A53" s="39">
        <v>27</v>
      </c>
      <c r="B53" s="214"/>
      <c r="C53" s="215"/>
    </row>
    <row r="54" spans="1:3" ht="14" x14ac:dyDescent="0.25">
      <c r="A54" s="39">
        <v>28</v>
      </c>
      <c r="B54" s="214"/>
      <c r="C54" s="215"/>
    </row>
    <row r="55" spans="1:3" ht="14" x14ac:dyDescent="0.25">
      <c r="A55" s="39">
        <v>29</v>
      </c>
      <c r="B55" s="214"/>
      <c r="C55" s="215"/>
    </row>
    <row r="56" spans="1:3" ht="14" x14ac:dyDescent="0.25">
      <c r="A56" s="39">
        <v>30</v>
      </c>
      <c r="B56" s="214"/>
      <c r="C56" s="215"/>
    </row>
    <row r="57" spans="1:3" ht="14" x14ac:dyDescent="0.25">
      <c r="A57" s="39">
        <v>31</v>
      </c>
      <c r="B57" s="214"/>
      <c r="C57" s="215"/>
    </row>
    <row r="58" spans="1:3" ht="14" x14ac:dyDescent="0.25">
      <c r="A58" s="39">
        <v>32</v>
      </c>
      <c r="B58" s="214"/>
      <c r="C58" s="215"/>
    </row>
    <row r="59" spans="1:3" ht="14" x14ac:dyDescent="0.25">
      <c r="A59" s="39">
        <v>33</v>
      </c>
      <c r="B59" s="214"/>
      <c r="C59" s="215"/>
    </row>
    <row r="60" spans="1:3" ht="14" x14ac:dyDescent="0.25">
      <c r="A60" s="39">
        <v>34</v>
      </c>
      <c r="B60" s="214"/>
      <c r="C60" s="215"/>
    </row>
    <row r="61" spans="1:3" ht="14" x14ac:dyDescent="0.25">
      <c r="A61" s="39">
        <v>35</v>
      </c>
      <c r="B61" s="214"/>
      <c r="C61" s="215"/>
    </row>
    <row r="62" spans="1:3" ht="14" x14ac:dyDescent="0.25">
      <c r="A62" s="39">
        <v>36</v>
      </c>
      <c r="B62" s="214"/>
      <c r="C62" s="215"/>
    </row>
    <row r="63" spans="1:3" ht="14" x14ac:dyDescent="0.25">
      <c r="A63" s="39">
        <v>37</v>
      </c>
      <c r="B63" s="214"/>
      <c r="C63" s="215"/>
    </row>
    <row r="64" spans="1:3" ht="14" x14ac:dyDescent="0.25">
      <c r="A64" s="39">
        <v>38</v>
      </c>
      <c r="B64" s="214"/>
      <c r="C64" s="215"/>
    </row>
    <row r="65" spans="1:4" ht="14" x14ac:dyDescent="0.25">
      <c r="A65" s="39">
        <v>39</v>
      </c>
      <c r="B65" s="214"/>
      <c r="C65" s="215"/>
    </row>
    <row r="66" spans="1:4" ht="14" x14ac:dyDescent="0.25">
      <c r="A66" s="39">
        <v>40</v>
      </c>
      <c r="B66" s="214"/>
      <c r="C66" s="215"/>
    </row>
    <row r="67" spans="1:4" ht="14" x14ac:dyDescent="0.25">
      <c r="A67" s="39">
        <v>41</v>
      </c>
      <c r="B67" s="214"/>
      <c r="C67" s="215"/>
    </row>
    <row r="68" spans="1:4" ht="14" x14ac:dyDescent="0.25">
      <c r="A68" s="39">
        <v>42</v>
      </c>
      <c r="B68" s="214"/>
      <c r="C68" s="215"/>
    </row>
    <row r="69" spans="1:4" ht="14" x14ac:dyDescent="0.25">
      <c r="A69" s="39">
        <v>43</v>
      </c>
      <c r="B69" s="214"/>
      <c r="C69" s="215"/>
    </row>
    <row r="70" spans="1:4" ht="14" x14ac:dyDescent="0.25">
      <c r="A70" s="39">
        <v>44</v>
      </c>
      <c r="B70" s="214"/>
      <c r="C70" s="215"/>
    </row>
    <row r="71" spans="1:4" ht="14" x14ac:dyDescent="0.25">
      <c r="A71" s="39">
        <v>45</v>
      </c>
      <c r="B71" s="214"/>
      <c r="C71" s="215"/>
    </row>
    <row r="72" spans="1:4" ht="14" x14ac:dyDescent="0.25">
      <c r="A72" s="39">
        <v>46</v>
      </c>
      <c r="B72" s="214"/>
      <c r="C72" s="215"/>
    </row>
    <row r="73" spans="1:4" ht="14" x14ac:dyDescent="0.25">
      <c r="A73" s="39">
        <v>47</v>
      </c>
      <c r="B73" s="214"/>
      <c r="C73" s="215"/>
    </row>
    <row r="74" spans="1:4" ht="14" x14ac:dyDescent="0.25">
      <c r="A74" s="39">
        <v>48</v>
      </c>
      <c r="B74" s="214"/>
      <c r="C74" s="215"/>
    </row>
    <row r="75" spans="1:4" ht="14" x14ac:dyDescent="0.25">
      <c r="A75" s="39">
        <v>49</v>
      </c>
      <c r="B75" s="214"/>
      <c r="C75" s="215"/>
    </row>
    <row r="76" spans="1:4" ht="14.5" thickBot="1" x14ac:dyDescent="0.3">
      <c r="A76" s="39">
        <v>50</v>
      </c>
      <c r="B76" s="124"/>
      <c r="C76" s="125"/>
    </row>
    <row r="77" spans="1:4" ht="16" customHeight="1" x14ac:dyDescent="0.25">
      <c r="C77" s="30"/>
      <c r="D77" s="30"/>
    </row>
  </sheetData>
  <sheetProtection algorithmName="SHA-512" hashValue="kGzLqCiMiPqWdKo7UB64Bl0Bj0UnrejXuhIBwBUMySSkExawG2LRj63BGX9RXW8lqtRXC8UJF/+y1XP2WUf/UQ==" saltValue="M9Rj3u7KUIB9pX+2FOONhg==" spinCount="100000" sheet="1" objects="1" scenarios="1"/>
  <mergeCells count="14">
    <mergeCell ref="C13:D13"/>
    <mergeCell ref="B4:E5"/>
    <mergeCell ref="B6:E6"/>
    <mergeCell ref="B8:E8"/>
    <mergeCell ref="B10:E10"/>
    <mergeCell ref="B12:E12"/>
    <mergeCell ref="B7:E7"/>
    <mergeCell ref="B14:E14"/>
    <mergeCell ref="B22:C22"/>
    <mergeCell ref="B24:B26"/>
    <mergeCell ref="C24:C26"/>
    <mergeCell ref="B20:C21"/>
    <mergeCell ref="C16:D16"/>
    <mergeCell ref="C15:D15"/>
  </mergeCells>
  <dataValidations count="1">
    <dataValidation type="decimal" operator="greaterThanOrEqual" allowBlank="1" showInputMessage="1" showErrorMessage="1" promptTitle="Quantity of Inventory" prompt="The quantity (kg) of all virgin, recovered, and reclaimed material held by your company on December 31. This is a snapshot of all HFCs and HFC blends held across your company in the U.S. and is not meant to reflect import activity during the year." sqref="C27:C76" xr:uid="{00000000-0002-0000-0300-000001000000}">
      <formula1>0</formula1>
    </dataValidation>
  </dataValidations>
  <hyperlinks>
    <hyperlink ref="B13" r:id="rId1" display="https://www.epa.gov/climate-hfcs-reduction/forms/hfc-allocation-rule-reporting-helpdesk" xr:uid="{00000000-0004-0000-0300-000000000000}"/>
    <hyperlink ref="C13" r:id="rId2" display="https://www.epa.gov/climate-hfcs-reduction/american-innovation-and-manufacturing-aim-act-paperwork-reduction-act-burden" xr:uid="{00000000-0004-0000-0300-000001000000}"/>
    <hyperlink ref="B15" location="'Quarterly Information'!C24" display="Section 1 - Company Identification" xr:uid="{00000000-0004-0000-0300-000002000000}"/>
    <hyperlink ref="B17" location="'Shipments and Sales'!B29" display="Section 3 - Recipient Facility Information" xr:uid="{00000000-0004-0000-0300-000003000000}"/>
    <hyperlink ref="C15" location="'Shipments and Sales'!B58" display="Section 4 - Application-Specific Allowance Holder Information" xr:uid="{00000000-0004-0000-0300-000004000000}"/>
    <hyperlink ref="C17" location="'End-of-Year Inventory'!B27" display="Section 5 - End-of-Year Inventory" xr:uid="{00000000-0004-0000-0300-000005000000}"/>
    <hyperlink ref="B16" location="'Quarterly Information'!C43" display="Section 2 - Import Information" xr:uid="{00000000-0004-0000-0300-000006000000}"/>
    <hyperlink ref="C16" location="'Import Summary'!B26" display="Section 5 - Quarterly Import Summary" xr:uid="{00000000-0004-0000-0300-000007000000}"/>
    <hyperlink ref="C15:D15" location="'Shipments and Sales'!B59" display="Section 4 - Application-Specific Allowance Holder Information" xr:uid="{CA39E34E-B760-43FC-85E4-AFDC33CBB16E}"/>
  </hyperlinks>
  <pageMargins left="0.7" right="0.7" top="0.75" bottom="0.75" header="0.3" footer="0.3"/>
  <pageSetup orientation="portrait" r:id="rId3"/>
  <extLst>
    <ext xmlns:x14="http://schemas.microsoft.com/office/spreadsheetml/2009/9/main" uri="{78C0D931-6437-407d-A8EE-F0AAD7539E65}">
      <x14:conditionalFormattings>
        <x14:conditionalFormatting xmlns:xm="http://schemas.microsoft.com/office/excel/2006/main">
          <x14:cfRule type="expression" priority="2" id="{2A4F4732-9311-4896-ACC2-5E8159CCB6D0}">
            <xm:f>'Quarterly Information'!$C$27=3</xm:f>
            <x14:dxf>
              <font>
                <strike val="0"/>
                <color rgb="FFFF0000"/>
              </font>
              <fill>
                <patternFill>
                  <bgColor theme="1"/>
                </patternFill>
              </fill>
            </x14:dxf>
          </x14:cfRule>
          <x14:cfRule type="expression" priority="3" id="{B9DF08FF-3B73-4183-BC8E-111614FC01ED}">
            <xm:f>'Quarterly Information'!$C$27=2</xm:f>
            <x14:dxf>
              <font>
                <strike val="0"/>
                <color rgb="FFFF0000"/>
              </font>
              <fill>
                <patternFill>
                  <bgColor theme="1"/>
                </patternFill>
              </fill>
            </x14:dxf>
          </x14:cfRule>
          <x14:cfRule type="expression" priority="4" id="{13807B6E-8678-4748-AC38-2B015BFF3E22}">
            <xm:f>'Quarterly Information'!$C$27=1</xm:f>
            <x14:dxf>
              <font>
                <strike val="0"/>
                <color rgb="FFFF0000"/>
              </font>
              <fill>
                <patternFill>
                  <bgColor theme="1"/>
                </patternFill>
              </fill>
            </x14:dxf>
          </x14:cfRule>
          <xm:sqref>B27:C76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promptTitle="HFC" prompt="Select the HFC or HFC blend that was held in inventory as of December 31. This is a snapshot of all HFCs and HFC blends, including recovered and reclaimed material, held across your company and is not meant to reflect import activity during the year." xr:uid="{00000000-0002-0000-0300-000000000000}">
          <x14:formula1>
            <xm:f>Lists!$B$2:$B$133</xm:f>
          </x14:formula1>
          <xm:sqref>B27:B76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FA4A0-31EB-44E5-A2EF-6D0F4BF1EC71}">
  <dimension ref="B1:J135"/>
  <sheetViews>
    <sheetView zoomScale="85" zoomScaleNormal="85" workbookViewId="0"/>
  </sheetViews>
  <sheetFormatPr defaultRowHeight="12.5" x14ac:dyDescent="0.25"/>
  <cols>
    <col min="1" max="1" width="5.7265625" customWidth="1"/>
    <col min="2" max="2" width="11.54296875" bestFit="1" customWidth="1"/>
    <col min="3" max="4" width="7.36328125" bestFit="1" customWidth="1"/>
    <col min="5" max="5" width="8.36328125" bestFit="1" customWidth="1"/>
    <col min="6" max="8" width="9.453125" bestFit="1" customWidth="1"/>
    <col min="9" max="9" width="10.6328125" bestFit="1" customWidth="1"/>
    <col min="10" max="10" width="10.08984375" bestFit="1" customWidth="1"/>
  </cols>
  <sheetData>
    <row r="1" spans="2:10" ht="13" x14ac:dyDescent="0.25">
      <c r="B1" s="13" t="s">
        <v>959</v>
      </c>
      <c r="C1" s="176" t="s">
        <v>3</v>
      </c>
      <c r="D1" s="176" t="s">
        <v>4</v>
      </c>
      <c r="E1" s="176" t="s">
        <v>7</v>
      </c>
      <c r="F1" s="176" t="s">
        <v>2</v>
      </c>
      <c r="G1" s="176" t="s">
        <v>9</v>
      </c>
      <c r="H1" s="176" t="s">
        <v>11</v>
      </c>
      <c r="I1" s="176" t="s">
        <v>12</v>
      </c>
      <c r="J1" s="176" t="s">
        <v>15</v>
      </c>
    </row>
    <row r="2" spans="2:10" x14ac:dyDescent="0.25">
      <c r="B2" s="17" t="s">
        <v>845</v>
      </c>
      <c r="C2" s="177"/>
      <c r="D2" s="177"/>
      <c r="E2" s="177"/>
      <c r="F2" s="177"/>
      <c r="G2" s="177"/>
      <c r="H2" s="177">
        <v>0.13</v>
      </c>
      <c r="I2" s="177"/>
      <c r="J2" s="177"/>
    </row>
    <row r="3" spans="2:10" x14ac:dyDescent="0.25">
      <c r="B3" s="17" t="s">
        <v>846</v>
      </c>
      <c r="C3" s="177"/>
      <c r="D3" s="177"/>
      <c r="E3" s="177"/>
      <c r="F3" s="177"/>
      <c r="G3" s="177"/>
      <c r="H3" s="177">
        <v>0.11</v>
      </c>
      <c r="I3" s="177"/>
      <c r="J3" s="177"/>
    </row>
    <row r="4" spans="2:10" x14ac:dyDescent="0.25">
      <c r="B4" s="17" t="s">
        <v>847</v>
      </c>
      <c r="C4" s="177"/>
      <c r="D4" s="177"/>
      <c r="E4" s="177"/>
      <c r="F4" s="177"/>
      <c r="G4" s="177"/>
      <c r="H4" s="177">
        <v>0.15</v>
      </c>
      <c r="I4" s="177"/>
      <c r="J4" s="177"/>
    </row>
    <row r="5" spans="2:10" x14ac:dyDescent="0.25">
      <c r="B5" s="17" t="s">
        <v>848</v>
      </c>
      <c r="C5" s="177"/>
      <c r="D5" s="177"/>
      <c r="E5" s="177">
        <v>0.6</v>
      </c>
      <c r="F5" s="177"/>
      <c r="G5" s="177"/>
      <c r="H5" s="177"/>
      <c r="I5" s="177"/>
      <c r="J5" s="177"/>
    </row>
    <row r="6" spans="2:10" x14ac:dyDescent="0.25">
      <c r="B6" s="17" t="s">
        <v>849</v>
      </c>
      <c r="C6" s="177"/>
      <c r="D6" s="177"/>
      <c r="E6" s="177">
        <v>0.38</v>
      </c>
      <c r="F6" s="177"/>
      <c r="G6" s="177"/>
      <c r="H6" s="177"/>
      <c r="I6" s="177"/>
      <c r="J6" s="177"/>
    </row>
    <row r="7" spans="2:10" x14ac:dyDescent="0.25">
      <c r="B7" s="17" t="s">
        <v>850</v>
      </c>
      <c r="C7" s="177"/>
      <c r="D7" s="177"/>
      <c r="E7" s="177">
        <v>0.44</v>
      </c>
      <c r="F7" s="177">
        <v>0.04</v>
      </c>
      <c r="G7" s="177">
        <v>0.52</v>
      </c>
      <c r="H7" s="177"/>
      <c r="I7" s="177"/>
      <c r="J7" s="177"/>
    </row>
    <row r="8" spans="2:10" x14ac:dyDescent="0.25">
      <c r="B8" s="17" t="s">
        <v>851</v>
      </c>
      <c r="C8" s="177"/>
      <c r="D8" s="177"/>
      <c r="E8" s="177"/>
      <c r="F8" s="177"/>
      <c r="G8" s="177"/>
      <c r="H8" s="177">
        <v>7.0000000000000007E-2</v>
      </c>
      <c r="I8" s="177"/>
      <c r="J8" s="177"/>
    </row>
    <row r="9" spans="2:10" x14ac:dyDescent="0.25">
      <c r="B9" s="17" t="s">
        <v>852</v>
      </c>
      <c r="C9" s="177"/>
      <c r="D9" s="177">
        <v>0.2</v>
      </c>
      <c r="E9" s="177">
        <v>0.4</v>
      </c>
      <c r="F9" s="177">
        <v>0.4</v>
      </c>
      <c r="G9" s="177"/>
      <c r="H9" s="177"/>
      <c r="I9" s="177"/>
      <c r="J9" s="177"/>
    </row>
    <row r="10" spans="2:10" x14ac:dyDescent="0.25">
      <c r="B10" s="17" t="s">
        <v>853</v>
      </c>
      <c r="C10" s="177"/>
      <c r="D10" s="177">
        <v>0.1</v>
      </c>
      <c r="E10" s="177">
        <v>0.7</v>
      </c>
      <c r="F10" s="177">
        <v>0.2</v>
      </c>
      <c r="G10" s="177"/>
      <c r="H10" s="177"/>
      <c r="I10" s="177"/>
      <c r="J10" s="177"/>
    </row>
    <row r="11" spans="2:10" x14ac:dyDescent="0.25">
      <c r="B11" s="17" t="s">
        <v>854</v>
      </c>
      <c r="C11" s="177"/>
      <c r="D11" s="177">
        <v>0.23</v>
      </c>
      <c r="E11" s="177">
        <v>0.25</v>
      </c>
      <c r="F11" s="177">
        <v>0.52</v>
      </c>
      <c r="G11" s="177"/>
      <c r="H11" s="177"/>
      <c r="I11" s="177"/>
      <c r="J11" s="177"/>
    </row>
    <row r="12" spans="2:10" x14ac:dyDescent="0.25">
      <c r="B12" s="17" t="s">
        <v>855</v>
      </c>
      <c r="C12" s="177"/>
      <c r="D12" s="177">
        <v>0.15</v>
      </c>
      <c r="E12" s="177">
        <v>0.15</v>
      </c>
      <c r="F12" s="177">
        <v>0.7</v>
      </c>
      <c r="G12" s="177"/>
      <c r="H12" s="177"/>
      <c r="I12" s="177"/>
      <c r="J12" s="177"/>
    </row>
    <row r="13" spans="2:10" x14ac:dyDescent="0.25">
      <c r="B13" s="17" t="s">
        <v>856</v>
      </c>
      <c r="C13" s="177"/>
      <c r="D13" s="177">
        <v>0.25</v>
      </c>
      <c r="E13" s="177">
        <v>0.15</v>
      </c>
      <c r="F13" s="177">
        <v>0.6</v>
      </c>
      <c r="G13" s="177"/>
      <c r="H13" s="177"/>
      <c r="I13" s="177"/>
      <c r="J13" s="177"/>
    </row>
    <row r="14" spans="2:10" x14ac:dyDescent="0.25">
      <c r="B14" s="17" t="s">
        <v>857</v>
      </c>
      <c r="C14" s="177"/>
      <c r="D14" s="177">
        <v>0.3</v>
      </c>
      <c r="E14" s="177">
        <v>0.3</v>
      </c>
      <c r="F14" s="177">
        <v>0.4</v>
      </c>
      <c r="G14" s="177"/>
      <c r="H14" s="177"/>
      <c r="I14" s="177"/>
      <c r="J14" s="177"/>
    </row>
    <row r="15" spans="2:10" x14ac:dyDescent="0.25">
      <c r="B15" s="17" t="s">
        <v>858</v>
      </c>
      <c r="C15" s="177"/>
      <c r="D15" s="177">
        <v>2.5000000000000001E-2</v>
      </c>
      <c r="E15" s="177">
        <v>2.5000000000000001E-2</v>
      </c>
      <c r="F15" s="177">
        <v>0.95</v>
      </c>
      <c r="G15" s="177"/>
      <c r="H15" s="177"/>
      <c r="I15" s="177"/>
      <c r="J15" s="177"/>
    </row>
    <row r="16" spans="2:10" x14ac:dyDescent="0.25">
      <c r="B16" s="17" t="s">
        <v>859</v>
      </c>
      <c r="C16" s="177"/>
      <c r="D16" s="177">
        <v>0.32500000000000001</v>
      </c>
      <c r="E16" s="177">
        <v>0.15</v>
      </c>
      <c r="F16" s="177">
        <v>0.52500000000000002</v>
      </c>
      <c r="G16" s="177"/>
      <c r="H16" s="177"/>
      <c r="I16" s="177"/>
      <c r="J16" s="177"/>
    </row>
    <row r="17" spans="2:10" x14ac:dyDescent="0.25">
      <c r="B17" s="17" t="s">
        <v>860</v>
      </c>
      <c r="C17" s="177"/>
      <c r="D17" s="177">
        <v>0.19500000000000001</v>
      </c>
      <c r="E17" s="177">
        <v>8.5000000000000006E-2</v>
      </c>
      <c r="F17" s="177">
        <v>0.72</v>
      </c>
      <c r="G17" s="177"/>
      <c r="H17" s="177"/>
      <c r="I17" s="177"/>
      <c r="J17" s="177"/>
    </row>
    <row r="18" spans="2:10" x14ac:dyDescent="0.25">
      <c r="B18" s="17" t="s">
        <v>861</v>
      </c>
      <c r="C18" s="177"/>
      <c r="D18" s="177"/>
      <c r="E18" s="177">
        <v>7.0000000000000007E-2</v>
      </c>
      <c r="F18" s="177"/>
      <c r="G18" s="177">
        <v>0.46</v>
      </c>
      <c r="H18" s="177"/>
      <c r="I18" s="177"/>
      <c r="J18" s="177"/>
    </row>
    <row r="19" spans="2:10" x14ac:dyDescent="0.25">
      <c r="B19" s="17" t="s">
        <v>862</v>
      </c>
      <c r="C19" s="177"/>
      <c r="D19" s="177">
        <v>0.5</v>
      </c>
      <c r="E19" s="177">
        <v>0.5</v>
      </c>
      <c r="F19" s="177"/>
      <c r="G19" s="177"/>
      <c r="H19" s="177"/>
      <c r="I19" s="177"/>
      <c r="J19" s="177"/>
    </row>
    <row r="20" spans="2:10" x14ac:dyDescent="0.25">
      <c r="B20" s="17" t="s">
        <v>863</v>
      </c>
      <c r="C20" s="177"/>
      <c r="D20" s="177">
        <v>0.45</v>
      </c>
      <c r="E20" s="177">
        <v>0.55000000000000004</v>
      </c>
      <c r="F20" s="177"/>
      <c r="G20" s="177"/>
      <c r="H20" s="177"/>
      <c r="I20" s="177"/>
      <c r="J20" s="177"/>
    </row>
    <row r="21" spans="2:10" x14ac:dyDescent="0.25">
      <c r="B21" s="17" t="s">
        <v>864</v>
      </c>
      <c r="C21" s="177"/>
      <c r="D21" s="177"/>
      <c r="E21" s="177"/>
      <c r="F21" s="177"/>
      <c r="G21" s="177"/>
      <c r="H21" s="177">
        <v>0.11</v>
      </c>
      <c r="I21" s="177"/>
      <c r="J21" s="177"/>
    </row>
    <row r="22" spans="2:10" x14ac:dyDescent="0.25">
      <c r="B22" s="17" t="s">
        <v>865</v>
      </c>
      <c r="C22" s="177"/>
      <c r="D22" s="177"/>
      <c r="E22" s="177"/>
      <c r="F22" s="177"/>
      <c r="G22" s="177"/>
      <c r="H22" s="177">
        <v>0.03</v>
      </c>
      <c r="I22" s="177"/>
      <c r="J22" s="177"/>
    </row>
    <row r="23" spans="2:10" x14ac:dyDescent="0.25">
      <c r="B23" s="17" t="s">
        <v>866</v>
      </c>
      <c r="C23" s="177"/>
      <c r="D23" s="177"/>
      <c r="E23" s="177"/>
      <c r="F23" s="177">
        <v>0.88</v>
      </c>
      <c r="G23" s="177"/>
      <c r="H23" s="177"/>
      <c r="I23" s="177"/>
      <c r="J23" s="177"/>
    </row>
    <row r="24" spans="2:10" x14ac:dyDescent="0.25">
      <c r="B24" s="17" t="s">
        <v>867</v>
      </c>
      <c r="C24" s="177"/>
      <c r="D24" s="177"/>
      <c r="E24" s="177"/>
      <c r="F24" s="177"/>
      <c r="G24" s="177"/>
      <c r="H24" s="177">
        <v>0.18</v>
      </c>
      <c r="I24" s="177"/>
      <c r="J24" s="177"/>
    </row>
    <row r="25" spans="2:10" x14ac:dyDescent="0.25">
      <c r="B25" s="17" t="s">
        <v>868</v>
      </c>
      <c r="C25" s="177"/>
      <c r="D25" s="177"/>
      <c r="E25" s="177"/>
      <c r="F25" s="177"/>
      <c r="G25" s="177"/>
      <c r="H25" s="177">
        <v>0.75</v>
      </c>
      <c r="I25" s="177"/>
      <c r="J25" s="177"/>
    </row>
    <row r="26" spans="2:10" x14ac:dyDescent="0.25">
      <c r="B26" s="17" t="s">
        <v>869</v>
      </c>
      <c r="C26" s="177"/>
      <c r="D26" s="177"/>
      <c r="E26" s="177"/>
      <c r="F26" s="177">
        <v>0.59</v>
      </c>
      <c r="G26" s="177"/>
      <c r="H26" s="177"/>
      <c r="I26" s="177"/>
      <c r="J26" s="177"/>
    </row>
    <row r="27" spans="2:10" x14ac:dyDescent="0.25">
      <c r="B27" s="17" t="s">
        <v>870</v>
      </c>
      <c r="C27" s="177"/>
      <c r="D27" s="177"/>
      <c r="E27" s="177">
        <v>0.46600000000000003</v>
      </c>
      <c r="F27" s="177">
        <v>0.5</v>
      </c>
      <c r="G27" s="177"/>
      <c r="H27" s="177"/>
      <c r="I27" s="177"/>
      <c r="J27" s="177"/>
    </row>
    <row r="28" spans="2:10" x14ac:dyDescent="0.25">
      <c r="B28" s="17" t="s">
        <v>871</v>
      </c>
      <c r="C28" s="177"/>
      <c r="D28" s="177"/>
      <c r="E28" s="177">
        <v>0.79</v>
      </c>
      <c r="F28" s="177">
        <v>0.183</v>
      </c>
      <c r="G28" s="177"/>
      <c r="H28" s="177"/>
      <c r="I28" s="177"/>
      <c r="J28" s="177"/>
    </row>
    <row r="29" spans="2:10" x14ac:dyDescent="0.25">
      <c r="B29" s="17" t="s">
        <v>872</v>
      </c>
      <c r="C29" s="177"/>
      <c r="D29" s="177"/>
      <c r="E29" s="177">
        <v>0.19500000000000001</v>
      </c>
      <c r="F29" s="177">
        <v>0.78799999999999992</v>
      </c>
      <c r="G29" s="177"/>
      <c r="H29" s="177"/>
      <c r="I29" s="177"/>
      <c r="J29" s="177"/>
    </row>
    <row r="30" spans="2:10" x14ac:dyDescent="0.25">
      <c r="B30" s="17" t="s">
        <v>873</v>
      </c>
      <c r="C30" s="177"/>
      <c r="D30" s="177"/>
      <c r="E30" s="177"/>
      <c r="F30" s="177"/>
      <c r="G30" s="177"/>
      <c r="H30" s="177">
        <v>2.5000000000000001E-2</v>
      </c>
      <c r="I30" s="177"/>
      <c r="J30" s="177"/>
    </row>
    <row r="31" spans="2:10" x14ac:dyDescent="0.25">
      <c r="B31" s="17" t="s">
        <v>874</v>
      </c>
      <c r="C31" s="177"/>
      <c r="D31" s="177"/>
      <c r="E31" s="177">
        <v>0.77</v>
      </c>
      <c r="F31" s="177">
        <v>0.19</v>
      </c>
      <c r="G31" s="177"/>
      <c r="H31" s="177"/>
      <c r="I31" s="177"/>
      <c r="J31" s="177"/>
    </row>
    <row r="32" spans="2:10" x14ac:dyDescent="0.25">
      <c r="B32" s="17" t="s">
        <v>875</v>
      </c>
      <c r="C32" s="177"/>
      <c r="D32" s="177"/>
      <c r="E32" s="177">
        <v>0.48499999999999999</v>
      </c>
      <c r="F32" s="177">
        <v>0.48</v>
      </c>
      <c r="G32" s="177"/>
      <c r="H32" s="177"/>
      <c r="I32" s="177"/>
      <c r="J32" s="177"/>
    </row>
    <row r="33" spans="2:10" x14ac:dyDescent="0.25">
      <c r="B33" s="17" t="s">
        <v>876</v>
      </c>
      <c r="C33" s="177"/>
      <c r="D33" s="177"/>
      <c r="E33" s="177"/>
      <c r="F33" s="177">
        <v>0.88</v>
      </c>
      <c r="G33" s="177"/>
      <c r="H33" s="177"/>
      <c r="I33" s="177"/>
      <c r="J33" s="177"/>
    </row>
    <row r="34" spans="2:10" x14ac:dyDescent="0.25">
      <c r="B34" s="17" t="s">
        <v>877</v>
      </c>
      <c r="C34" s="177"/>
      <c r="D34" s="177"/>
      <c r="E34" s="177">
        <v>0.57999999999999996</v>
      </c>
      <c r="F34" s="177">
        <v>0.42</v>
      </c>
      <c r="G34" s="177"/>
      <c r="H34" s="177"/>
      <c r="I34" s="177"/>
      <c r="J34" s="177"/>
    </row>
    <row r="35" spans="2:10" x14ac:dyDescent="0.25">
      <c r="B35" s="17" t="s">
        <v>878</v>
      </c>
      <c r="C35" s="177"/>
      <c r="D35" s="177"/>
      <c r="E35" s="177">
        <v>0.85</v>
      </c>
      <c r="F35" s="177">
        <v>0.15</v>
      </c>
      <c r="G35" s="177"/>
      <c r="H35" s="177"/>
      <c r="I35" s="177"/>
      <c r="J35" s="177"/>
    </row>
    <row r="36" spans="2:10" x14ac:dyDescent="0.25">
      <c r="B36" s="17" t="s">
        <v>879</v>
      </c>
      <c r="C36" s="177"/>
      <c r="D36" s="177"/>
      <c r="E36" s="177">
        <v>0.85099999999999998</v>
      </c>
      <c r="F36" s="177">
        <v>0.115</v>
      </c>
      <c r="G36" s="177"/>
      <c r="H36" s="177"/>
      <c r="I36" s="177"/>
      <c r="J36" s="177"/>
    </row>
    <row r="37" spans="2:10" x14ac:dyDescent="0.25">
      <c r="B37" s="17" t="s">
        <v>880</v>
      </c>
      <c r="C37" s="177"/>
      <c r="D37" s="177"/>
      <c r="E37" s="177">
        <v>0.55000000000000004</v>
      </c>
      <c r="F37" s="177">
        <v>0.42</v>
      </c>
      <c r="G37" s="177"/>
      <c r="H37" s="177"/>
      <c r="I37" s="177"/>
      <c r="J37" s="177"/>
    </row>
    <row r="38" spans="2:10" x14ac:dyDescent="0.25">
      <c r="B38" s="17" t="s">
        <v>881</v>
      </c>
      <c r="C38" s="177"/>
      <c r="D38" s="177"/>
      <c r="E38" s="177">
        <v>0.82</v>
      </c>
      <c r="F38" s="177">
        <v>0.15</v>
      </c>
      <c r="G38" s="177"/>
      <c r="H38" s="177"/>
      <c r="I38" s="177"/>
      <c r="J38" s="177"/>
    </row>
    <row r="39" spans="2:10" x14ac:dyDescent="0.25">
      <c r="B39" s="17" t="s">
        <v>882</v>
      </c>
      <c r="C39" s="177"/>
      <c r="D39" s="177"/>
      <c r="E39" s="177">
        <v>0.65099999999999991</v>
      </c>
      <c r="F39" s="177">
        <v>0.315</v>
      </c>
      <c r="G39" s="177"/>
      <c r="H39" s="177"/>
      <c r="I39" s="177"/>
      <c r="J39" s="177"/>
    </row>
    <row r="40" spans="2:10" x14ac:dyDescent="0.25">
      <c r="B40" s="17" t="s">
        <v>883</v>
      </c>
      <c r="C40" s="177"/>
      <c r="D40" s="177"/>
      <c r="E40" s="177">
        <v>0.57999999999999996</v>
      </c>
      <c r="F40" s="177">
        <v>0.39299999999999996</v>
      </c>
      <c r="G40" s="177"/>
      <c r="H40" s="177"/>
      <c r="I40" s="177"/>
      <c r="J40" s="177"/>
    </row>
    <row r="41" spans="2:10" x14ac:dyDescent="0.25">
      <c r="B41" s="17" t="s">
        <v>884</v>
      </c>
      <c r="C41" s="177"/>
      <c r="D41" s="177"/>
      <c r="E41" s="177"/>
      <c r="F41" s="177">
        <v>0.52500000000000002</v>
      </c>
      <c r="G41" s="177"/>
      <c r="H41" s="177"/>
      <c r="I41" s="177">
        <v>0.47499999999999998</v>
      </c>
      <c r="J41" s="177"/>
    </row>
    <row r="42" spans="2:10" x14ac:dyDescent="0.25">
      <c r="B42" s="17" t="s">
        <v>885</v>
      </c>
      <c r="C42" s="177"/>
      <c r="D42" s="177"/>
      <c r="E42" s="177">
        <v>0.505</v>
      </c>
      <c r="F42" s="177">
        <v>0.47</v>
      </c>
      <c r="G42" s="177"/>
      <c r="H42" s="177"/>
      <c r="I42" s="177"/>
      <c r="J42" s="177"/>
    </row>
    <row r="43" spans="2:10" x14ac:dyDescent="0.25">
      <c r="B43" s="17" t="s">
        <v>886</v>
      </c>
      <c r="C43" s="177"/>
      <c r="D43" s="177">
        <v>0.185</v>
      </c>
      <c r="E43" s="177"/>
      <c r="F43" s="177">
        <v>0.69499999999999995</v>
      </c>
      <c r="G43" s="177"/>
      <c r="H43" s="177"/>
      <c r="I43" s="177">
        <v>0.12</v>
      </c>
      <c r="J43" s="177"/>
    </row>
    <row r="44" spans="2:10" x14ac:dyDescent="0.25">
      <c r="B44" s="17" t="s">
        <v>887</v>
      </c>
      <c r="C44" s="177"/>
      <c r="D44" s="177"/>
      <c r="E44" s="177">
        <v>5.0999999999999997E-2</v>
      </c>
      <c r="F44" s="177">
        <v>0.93</v>
      </c>
      <c r="G44" s="177"/>
      <c r="H44" s="177"/>
      <c r="I44" s="177"/>
      <c r="J44" s="177"/>
    </row>
    <row r="45" spans="2:10" x14ac:dyDescent="0.25">
      <c r="B45" s="17" t="s">
        <v>888</v>
      </c>
      <c r="C45" s="177"/>
      <c r="D45" s="177">
        <v>0.15</v>
      </c>
      <c r="E45" s="177">
        <v>0.25</v>
      </c>
      <c r="F45" s="177">
        <v>0.5</v>
      </c>
      <c r="G45" s="177">
        <v>0.1</v>
      </c>
      <c r="H45" s="177"/>
      <c r="I45" s="177"/>
      <c r="J45" s="177"/>
    </row>
    <row r="46" spans="2:10" x14ac:dyDescent="0.25">
      <c r="B46" s="17" t="s">
        <v>889</v>
      </c>
      <c r="C46" s="177"/>
      <c r="D46" s="177">
        <v>0.25</v>
      </c>
      <c r="E46" s="177">
        <v>0.25</v>
      </c>
      <c r="F46" s="177">
        <v>0.4</v>
      </c>
      <c r="G46" s="177">
        <v>0.1</v>
      </c>
      <c r="H46" s="177"/>
      <c r="I46" s="177"/>
      <c r="J46" s="177"/>
    </row>
    <row r="47" spans="2:10" x14ac:dyDescent="0.25">
      <c r="B47" s="17" t="s">
        <v>890</v>
      </c>
      <c r="C47" s="177"/>
      <c r="D47" s="177"/>
      <c r="E47" s="177">
        <v>0.77500000000000002</v>
      </c>
      <c r="F47" s="177"/>
      <c r="G47" s="177">
        <v>0.2</v>
      </c>
      <c r="H47" s="177"/>
      <c r="I47" s="177"/>
      <c r="J47" s="177"/>
    </row>
    <row r="48" spans="2:10" x14ac:dyDescent="0.25">
      <c r="B48" s="17" t="s">
        <v>891</v>
      </c>
      <c r="C48" s="177"/>
      <c r="D48" s="177"/>
      <c r="E48" s="177"/>
      <c r="F48" s="177"/>
      <c r="G48" s="177"/>
      <c r="H48" s="177">
        <v>0.1</v>
      </c>
      <c r="I48" s="177"/>
      <c r="J48" s="177"/>
    </row>
    <row r="49" spans="2:10" x14ac:dyDescent="0.25">
      <c r="B49" s="17" t="s">
        <v>892</v>
      </c>
      <c r="C49" s="177"/>
      <c r="D49" s="177"/>
      <c r="E49" s="177"/>
      <c r="F49" s="177"/>
      <c r="G49" s="177"/>
      <c r="H49" s="177">
        <v>0.76</v>
      </c>
      <c r="I49" s="177"/>
      <c r="J49" s="177"/>
    </row>
    <row r="50" spans="2:10" x14ac:dyDescent="0.25">
      <c r="B50" s="17" t="s">
        <v>893</v>
      </c>
      <c r="C50" s="177"/>
      <c r="D50" s="177"/>
      <c r="E50" s="177"/>
      <c r="F50" s="177"/>
      <c r="G50" s="177"/>
      <c r="H50" s="177">
        <v>0.28999999999999998</v>
      </c>
      <c r="I50" s="177"/>
      <c r="J50" s="177"/>
    </row>
    <row r="51" spans="2:10" x14ac:dyDescent="0.25">
      <c r="B51" s="17" t="s">
        <v>894</v>
      </c>
      <c r="C51" s="177"/>
      <c r="D51" s="177"/>
      <c r="E51" s="177">
        <v>0.63200000000000001</v>
      </c>
      <c r="F51" s="177">
        <v>0.16</v>
      </c>
      <c r="G51" s="177">
        <v>0.18</v>
      </c>
      <c r="H51" s="177"/>
      <c r="I51" s="177"/>
      <c r="J51" s="177"/>
    </row>
    <row r="52" spans="2:10" x14ac:dyDescent="0.25">
      <c r="B52" s="17" t="s">
        <v>895</v>
      </c>
      <c r="C52" s="177"/>
      <c r="D52" s="177"/>
      <c r="E52" s="177"/>
      <c r="F52" s="177"/>
      <c r="G52" s="177"/>
      <c r="H52" s="177">
        <v>0.2</v>
      </c>
      <c r="I52" s="177"/>
      <c r="J52" s="177"/>
    </row>
    <row r="53" spans="2:10" x14ac:dyDescent="0.25">
      <c r="B53" s="17" t="s">
        <v>896</v>
      </c>
      <c r="C53" s="177"/>
      <c r="D53" s="177"/>
      <c r="E53" s="177">
        <v>0.19500000000000001</v>
      </c>
      <c r="F53" s="177">
        <v>0.78500000000000003</v>
      </c>
      <c r="G53" s="177"/>
      <c r="H53" s="177"/>
      <c r="I53" s="177"/>
      <c r="J53" s="177"/>
    </row>
    <row r="54" spans="2:10" x14ac:dyDescent="0.25">
      <c r="B54" s="17" t="s">
        <v>897</v>
      </c>
      <c r="C54" s="177"/>
      <c r="D54" s="177">
        <v>8.5000000000000006E-2</v>
      </c>
      <c r="E54" s="177">
        <v>0.45</v>
      </c>
      <c r="F54" s="177">
        <v>0.442</v>
      </c>
      <c r="G54" s="177"/>
      <c r="H54" s="177"/>
      <c r="I54" s="177"/>
      <c r="J54" s="177"/>
    </row>
    <row r="55" spans="2:10" x14ac:dyDescent="0.25">
      <c r="B55" s="17" t="s">
        <v>898</v>
      </c>
      <c r="C55" s="177"/>
      <c r="D55" s="177">
        <v>0.5</v>
      </c>
      <c r="E55" s="177">
        <v>0.47</v>
      </c>
      <c r="F55" s="177"/>
      <c r="G55" s="177"/>
      <c r="H55" s="177"/>
      <c r="I55" s="177"/>
      <c r="J55" s="177"/>
    </row>
    <row r="56" spans="2:10" x14ac:dyDescent="0.25">
      <c r="B56" s="17" t="s">
        <v>899</v>
      </c>
      <c r="C56" s="177"/>
      <c r="D56" s="177"/>
      <c r="E56" s="177"/>
      <c r="F56" s="177">
        <v>1.6E-2</v>
      </c>
      <c r="G56" s="177"/>
      <c r="H56" s="177">
        <v>0.97799999999999998</v>
      </c>
      <c r="I56" s="177"/>
      <c r="J56" s="177"/>
    </row>
    <row r="57" spans="2:10" x14ac:dyDescent="0.25">
      <c r="B57" s="17" t="s">
        <v>900</v>
      </c>
      <c r="C57" s="177"/>
      <c r="D57" s="177">
        <v>0.31</v>
      </c>
      <c r="E57" s="177">
        <v>0.31</v>
      </c>
      <c r="F57" s="177">
        <v>0.3</v>
      </c>
      <c r="G57" s="177"/>
      <c r="H57" s="177">
        <v>0.03</v>
      </c>
      <c r="I57" s="177">
        <v>0.05</v>
      </c>
      <c r="J57" s="177"/>
    </row>
    <row r="58" spans="2:10" x14ac:dyDescent="0.25">
      <c r="B58" s="17" t="s">
        <v>901</v>
      </c>
      <c r="C58" s="177"/>
      <c r="D58" s="177">
        <v>0.12</v>
      </c>
      <c r="E58" s="177"/>
      <c r="F58" s="177"/>
      <c r="G58" s="177"/>
      <c r="H58" s="177">
        <v>0.05</v>
      </c>
      <c r="I58" s="177"/>
      <c r="J58" s="177"/>
    </row>
    <row r="59" spans="2:10" x14ac:dyDescent="0.25">
      <c r="B59" s="17" t="s">
        <v>902</v>
      </c>
      <c r="C59" s="177"/>
      <c r="D59" s="177">
        <v>0.41499999999999998</v>
      </c>
      <c r="E59" s="177"/>
      <c r="F59" s="177"/>
      <c r="G59" s="177"/>
      <c r="H59" s="177">
        <v>0.1</v>
      </c>
      <c r="I59" s="177"/>
      <c r="J59" s="177"/>
    </row>
    <row r="60" spans="2:10" x14ac:dyDescent="0.25">
      <c r="B60" s="17" t="s">
        <v>903</v>
      </c>
      <c r="C60" s="177"/>
      <c r="D60" s="177"/>
      <c r="E60" s="177"/>
      <c r="F60" s="177">
        <v>0.09</v>
      </c>
      <c r="G60" s="177"/>
      <c r="H60" s="177"/>
      <c r="I60" s="177"/>
      <c r="J60" s="177"/>
    </row>
    <row r="61" spans="2:10" x14ac:dyDescent="0.25">
      <c r="B61" s="17" t="s">
        <v>904</v>
      </c>
      <c r="C61" s="177"/>
      <c r="D61" s="177">
        <v>0.68</v>
      </c>
      <c r="E61" s="177"/>
      <c r="F61" s="177"/>
      <c r="G61" s="177"/>
      <c r="H61" s="177"/>
      <c r="I61" s="177"/>
      <c r="J61" s="177"/>
    </row>
    <row r="62" spans="2:10" x14ac:dyDescent="0.25">
      <c r="B62" s="17" t="s">
        <v>905</v>
      </c>
      <c r="C62" s="177"/>
      <c r="D62" s="177">
        <v>0.68</v>
      </c>
      <c r="E62" s="177">
        <v>3.5000000000000003E-2</v>
      </c>
      <c r="F62" s="177"/>
      <c r="G62" s="177"/>
      <c r="H62" s="177"/>
      <c r="I62" s="177"/>
      <c r="J62" s="177"/>
    </row>
    <row r="63" spans="2:10" x14ac:dyDescent="0.25">
      <c r="B63" s="17" t="s">
        <v>906</v>
      </c>
      <c r="C63" s="177"/>
      <c r="D63" s="177">
        <v>0.68</v>
      </c>
      <c r="E63" s="177">
        <v>0.08</v>
      </c>
      <c r="F63" s="177"/>
      <c r="G63" s="177"/>
      <c r="H63" s="177"/>
      <c r="I63" s="177"/>
      <c r="J63" s="177"/>
    </row>
    <row r="64" spans="2:10" x14ac:dyDescent="0.25">
      <c r="B64" s="17" t="s">
        <v>907</v>
      </c>
      <c r="C64" s="177"/>
      <c r="D64" s="177">
        <v>0.26</v>
      </c>
      <c r="E64" s="177">
        <v>0.26</v>
      </c>
      <c r="F64" s="177">
        <v>0.21</v>
      </c>
      <c r="G64" s="177"/>
      <c r="H64" s="177"/>
      <c r="I64" s="177"/>
      <c r="J64" s="177"/>
    </row>
    <row r="65" spans="2:10" x14ac:dyDescent="0.25">
      <c r="B65" s="17" t="s">
        <v>908</v>
      </c>
      <c r="C65" s="177"/>
      <c r="D65" s="177">
        <v>0.21</v>
      </c>
      <c r="E65" s="177">
        <v>0.21</v>
      </c>
      <c r="F65" s="177">
        <v>0.31</v>
      </c>
      <c r="G65" s="177"/>
      <c r="H65" s="177"/>
      <c r="I65" s="177"/>
      <c r="J65" s="177"/>
    </row>
    <row r="66" spans="2:10" x14ac:dyDescent="0.25">
      <c r="B66" s="17" t="s">
        <v>909</v>
      </c>
      <c r="C66" s="177"/>
      <c r="D66" s="177">
        <v>0.24299999999999999</v>
      </c>
      <c r="E66" s="177">
        <v>0.247</v>
      </c>
      <c r="F66" s="177">
        <v>0.25700000000000001</v>
      </c>
      <c r="G66" s="177"/>
      <c r="H66" s="177"/>
      <c r="I66" s="177"/>
      <c r="J66" s="177"/>
    </row>
    <row r="67" spans="2:10" x14ac:dyDescent="0.25">
      <c r="B67" s="17" t="s">
        <v>910</v>
      </c>
      <c r="C67" s="177"/>
      <c r="D67" s="177">
        <v>0.252</v>
      </c>
      <c r="E67" s="177">
        <v>0.24299999999999999</v>
      </c>
      <c r="F67" s="177">
        <v>0.27300000000000002</v>
      </c>
      <c r="G67" s="177"/>
      <c r="H67" s="177"/>
      <c r="I67" s="177"/>
      <c r="J67" s="177"/>
    </row>
    <row r="68" spans="2:10" x14ac:dyDescent="0.25">
      <c r="B68" s="17" t="s">
        <v>911</v>
      </c>
      <c r="C68" s="177"/>
      <c r="D68" s="177">
        <v>0.2</v>
      </c>
      <c r="E68" s="177">
        <v>0.2</v>
      </c>
      <c r="F68" s="177">
        <v>0.28999999999999998</v>
      </c>
      <c r="G68" s="177"/>
      <c r="H68" s="177"/>
      <c r="I68" s="177"/>
      <c r="J68" s="177"/>
    </row>
    <row r="69" spans="2:10" x14ac:dyDescent="0.25">
      <c r="B69" s="17" t="s">
        <v>912</v>
      </c>
      <c r="C69" s="177"/>
      <c r="D69" s="177"/>
      <c r="E69" s="177"/>
      <c r="F69" s="177">
        <v>0.42</v>
      </c>
      <c r="G69" s="177"/>
      <c r="H69" s="177"/>
      <c r="I69" s="177"/>
      <c r="J69" s="177"/>
    </row>
    <row r="70" spans="2:10" x14ac:dyDescent="0.25">
      <c r="B70" s="17" t="s">
        <v>913</v>
      </c>
      <c r="C70" s="177"/>
      <c r="D70" s="177"/>
      <c r="E70" s="177"/>
      <c r="F70" s="177">
        <v>0.10199999999999999</v>
      </c>
      <c r="G70" s="177"/>
      <c r="H70" s="177"/>
      <c r="I70" s="177"/>
      <c r="J70" s="177"/>
    </row>
    <row r="71" spans="2:10" x14ac:dyDescent="0.25">
      <c r="B71" s="17" t="s">
        <v>914</v>
      </c>
      <c r="C71" s="177"/>
      <c r="D71" s="177"/>
      <c r="E71" s="177"/>
      <c r="F71" s="177">
        <v>0.11199999999999999</v>
      </c>
      <c r="G71" s="177"/>
      <c r="H71" s="177"/>
      <c r="I71" s="177"/>
      <c r="J71" s="177"/>
    </row>
    <row r="72" spans="2:10" x14ac:dyDescent="0.25">
      <c r="B72" s="17" t="s">
        <v>915</v>
      </c>
      <c r="C72" s="177"/>
      <c r="D72" s="177">
        <v>0.11</v>
      </c>
      <c r="E72" s="177">
        <v>0.59</v>
      </c>
      <c r="F72" s="177"/>
      <c r="G72" s="177"/>
      <c r="H72" s="177"/>
      <c r="I72" s="177"/>
      <c r="J72" s="177"/>
    </row>
    <row r="73" spans="2:10" x14ac:dyDescent="0.25">
      <c r="B73" s="17" t="s">
        <v>916</v>
      </c>
      <c r="C73" s="177"/>
      <c r="D73" s="177">
        <v>0.67</v>
      </c>
      <c r="E73" s="177">
        <v>7.0000000000000007E-2</v>
      </c>
      <c r="F73" s="177"/>
      <c r="G73" s="177"/>
      <c r="H73" s="177"/>
      <c r="I73" s="177"/>
      <c r="J73" s="177"/>
    </row>
    <row r="74" spans="2:10" x14ac:dyDescent="0.25">
      <c r="B74" s="17" t="s">
        <v>917</v>
      </c>
      <c r="C74" s="177"/>
      <c r="D74" s="177">
        <v>0.125</v>
      </c>
      <c r="E74" s="177">
        <v>0.61</v>
      </c>
      <c r="F74" s="177"/>
      <c r="G74" s="177"/>
      <c r="H74" s="177"/>
      <c r="I74" s="177"/>
      <c r="J74" s="177"/>
    </row>
    <row r="75" spans="2:10" x14ac:dyDescent="0.25">
      <c r="B75" s="17" t="s">
        <v>918</v>
      </c>
      <c r="C75" s="177"/>
      <c r="D75" s="177">
        <v>0.2</v>
      </c>
      <c r="E75" s="177">
        <v>0.2</v>
      </c>
      <c r="F75" s="177">
        <v>0.53799999999999992</v>
      </c>
      <c r="G75" s="177"/>
      <c r="H75" s="177"/>
      <c r="I75" s="177">
        <v>0.05</v>
      </c>
      <c r="J75" s="177"/>
    </row>
    <row r="76" spans="2:10" x14ac:dyDescent="0.25">
      <c r="B76" s="17" t="s">
        <v>919</v>
      </c>
      <c r="C76" s="177"/>
      <c r="D76" s="177">
        <v>0.35</v>
      </c>
      <c r="E76" s="177"/>
      <c r="F76" s="177"/>
      <c r="G76" s="177"/>
      <c r="H76" s="177"/>
      <c r="I76" s="177"/>
      <c r="J76" s="177"/>
    </row>
    <row r="77" spans="2:10" x14ac:dyDescent="0.25">
      <c r="B77" s="17" t="s">
        <v>920</v>
      </c>
      <c r="C77" s="177"/>
      <c r="D77" s="177">
        <v>0.68900000000000006</v>
      </c>
      <c r="E77" s="177"/>
      <c r="F77" s="177"/>
      <c r="G77" s="177"/>
      <c r="H77" s="177"/>
      <c r="I77" s="177"/>
      <c r="J77" s="177"/>
    </row>
    <row r="78" spans="2:10" x14ac:dyDescent="0.25">
      <c r="B78" s="17" t="s">
        <v>921</v>
      </c>
      <c r="C78" s="177"/>
      <c r="D78" s="177">
        <v>0.215</v>
      </c>
      <c r="E78" s="177"/>
      <c r="F78" s="177"/>
      <c r="G78" s="177"/>
      <c r="H78" s="177"/>
      <c r="I78" s="177"/>
      <c r="J78" s="177"/>
    </row>
    <row r="79" spans="2:10" x14ac:dyDescent="0.25">
      <c r="B79" s="17" t="s">
        <v>922</v>
      </c>
      <c r="C79" s="177"/>
      <c r="D79" s="177">
        <v>0.215</v>
      </c>
      <c r="E79" s="177"/>
      <c r="F79" s="177"/>
      <c r="G79" s="177"/>
      <c r="H79" s="177"/>
      <c r="I79" s="177"/>
      <c r="J79" s="177"/>
    </row>
    <row r="80" spans="2:10" x14ac:dyDescent="0.25">
      <c r="B80" s="17" t="s">
        <v>923</v>
      </c>
      <c r="C80" s="177"/>
      <c r="D80" s="177">
        <v>0.06</v>
      </c>
      <c r="E80" s="177"/>
      <c r="F80" s="177">
        <v>0.45</v>
      </c>
      <c r="G80" s="177"/>
      <c r="H80" s="177"/>
      <c r="I80" s="177"/>
      <c r="J80" s="177"/>
    </row>
    <row r="81" spans="2:10" x14ac:dyDescent="0.25">
      <c r="B81" s="17" t="s">
        <v>924</v>
      </c>
      <c r="C81" s="177"/>
      <c r="D81" s="177">
        <v>0.18</v>
      </c>
      <c r="E81" s="177"/>
      <c r="F81" s="177"/>
      <c r="G81" s="177"/>
      <c r="H81" s="177">
        <v>0.12</v>
      </c>
      <c r="I81" s="177"/>
      <c r="J81" s="177"/>
    </row>
    <row r="82" spans="2:10" x14ac:dyDescent="0.25">
      <c r="B82" s="17" t="s">
        <v>925</v>
      </c>
      <c r="C82" s="177"/>
      <c r="D82" s="177">
        <v>0.35</v>
      </c>
      <c r="E82" s="177"/>
      <c r="F82" s="177"/>
      <c r="G82" s="177"/>
      <c r="H82" s="177">
        <v>0.1</v>
      </c>
      <c r="I82" s="177"/>
      <c r="J82" s="177"/>
    </row>
    <row r="83" spans="2:10" x14ac:dyDescent="0.25">
      <c r="B83" s="17" t="s">
        <v>926</v>
      </c>
      <c r="C83" s="177"/>
      <c r="D83" s="177">
        <v>0.20499999999999999</v>
      </c>
      <c r="E83" s="177">
        <v>0.04</v>
      </c>
      <c r="F83" s="177">
        <v>0.61399999999999999</v>
      </c>
      <c r="G83" s="177"/>
      <c r="H83" s="177"/>
      <c r="I83" s="177">
        <v>0.13500000000000001</v>
      </c>
      <c r="J83" s="177">
        <v>6.0000000000000001E-3</v>
      </c>
    </row>
    <row r="84" spans="2:10" x14ac:dyDescent="0.25">
      <c r="B84" s="17" t="s">
        <v>927</v>
      </c>
      <c r="C84" s="177"/>
      <c r="D84" s="177">
        <v>0.68</v>
      </c>
      <c r="E84" s="177"/>
      <c r="F84" s="177"/>
      <c r="G84" s="177"/>
      <c r="H84" s="177"/>
      <c r="I84" s="177"/>
      <c r="J84" s="177"/>
    </row>
    <row r="85" spans="2:10" x14ac:dyDescent="0.25">
      <c r="B85" s="17" t="s">
        <v>928</v>
      </c>
      <c r="C85" s="177"/>
      <c r="D85" s="177">
        <v>0.21</v>
      </c>
      <c r="E85" s="177"/>
      <c r="F85" s="177"/>
      <c r="G85" s="177"/>
      <c r="H85" s="177"/>
      <c r="I85" s="177"/>
      <c r="J85" s="177"/>
    </row>
    <row r="86" spans="2:10" x14ac:dyDescent="0.25">
      <c r="B86" s="17" t="s">
        <v>929</v>
      </c>
      <c r="C86" s="177"/>
      <c r="D86" s="177">
        <v>0.12</v>
      </c>
      <c r="E86" s="177">
        <v>0.52</v>
      </c>
      <c r="F86" s="177">
        <v>0.14000000000000001</v>
      </c>
      <c r="G86" s="177"/>
      <c r="H86" s="177"/>
      <c r="I86" s="177"/>
      <c r="J86" s="177"/>
    </row>
    <row r="87" spans="2:10" x14ac:dyDescent="0.25">
      <c r="B87" s="17" t="s">
        <v>930</v>
      </c>
      <c r="C87" s="177"/>
      <c r="D87" s="177">
        <v>0.28000000000000003</v>
      </c>
      <c r="E87" s="177">
        <v>0.25</v>
      </c>
      <c r="F87" s="177">
        <v>0.2</v>
      </c>
      <c r="G87" s="177"/>
      <c r="H87" s="177"/>
      <c r="I87" s="177"/>
      <c r="J87" s="177"/>
    </row>
    <row r="88" spans="2:10" x14ac:dyDescent="0.25">
      <c r="B88" s="17" t="s">
        <v>931</v>
      </c>
      <c r="C88" s="177"/>
      <c r="D88" s="177">
        <v>2.5000000000000001E-2</v>
      </c>
      <c r="E88" s="177">
        <v>2.5000000000000001E-2</v>
      </c>
      <c r="F88" s="177">
        <v>0.46</v>
      </c>
      <c r="G88" s="177"/>
      <c r="H88" s="177"/>
      <c r="I88" s="177"/>
      <c r="J88" s="177"/>
    </row>
    <row r="89" spans="2:10" x14ac:dyDescent="0.25">
      <c r="B89" s="17" t="s">
        <v>932</v>
      </c>
      <c r="C89" s="177"/>
      <c r="D89" s="177"/>
      <c r="E89" s="177">
        <v>0.55000000000000004</v>
      </c>
      <c r="F89" s="177">
        <v>0.32</v>
      </c>
      <c r="G89" s="177">
        <v>0.05</v>
      </c>
      <c r="H89" s="177"/>
      <c r="I89" s="177">
        <v>0.05</v>
      </c>
      <c r="J89" s="177"/>
    </row>
    <row r="90" spans="2:10" x14ac:dyDescent="0.25">
      <c r="B90" s="17" t="s">
        <v>933</v>
      </c>
      <c r="C90" s="177"/>
      <c r="D90" s="177">
        <v>0.09</v>
      </c>
      <c r="E90" s="177">
        <v>0.42</v>
      </c>
      <c r="F90" s="177">
        <v>0.44</v>
      </c>
      <c r="G90" s="177">
        <v>0.02</v>
      </c>
      <c r="H90" s="177"/>
      <c r="I90" s="177"/>
      <c r="J90" s="177"/>
    </row>
    <row r="91" spans="2:10" x14ac:dyDescent="0.25">
      <c r="B91" s="17" t="s">
        <v>934</v>
      </c>
      <c r="C91" s="177"/>
      <c r="D91" s="177">
        <v>0.36</v>
      </c>
      <c r="E91" s="177">
        <v>0.3</v>
      </c>
      <c r="F91" s="177">
        <v>0.14000000000000001</v>
      </c>
      <c r="G91" s="177"/>
      <c r="H91" s="177"/>
      <c r="I91" s="177"/>
      <c r="J91" s="177"/>
    </row>
    <row r="92" spans="2:10" x14ac:dyDescent="0.25">
      <c r="B92" s="17" t="s">
        <v>935</v>
      </c>
      <c r="C92" s="177"/>
      <c r="D92" s="177">
        <v>0.27</v>
      </c>
      <c r="E92" s="177">
        <v>0.27</v>
      </c>
      <c r="F92" s="177"/>
      <c r="G92" s="177"/>
      <c r="H92" s="177"/>
      <c r="I92" s="177">
        <v>0.06</v>
      </c>
      <c r="J92" s="177"/>
    </row>
    <row r="93" spans="2:10" x14ac:dyDescent="0.25">
      <c r="B93" s="17" t="s">
        <v>936</v>
      </c>
      <c r="C93" s="177"/>
      <c r="D93" s="177">
        <v>0.21</v>
      </c>
      <c r="E93" s="177"/>
      <c r="F93" s="177"/>
      <c r="G93" s="177"/>
      <c r="H93" s="177"/>
      <c r="I93" s="177"/>
      <c r="J93" s="177"/>
    </row>
    <row r="94" spans="2:10" x14ac:dyDescent="0.25">
      <c r="B94" s="17" t="s">
        <v>937</v>
      </c>
      <c r="C94" s="177"/>
      <c r="D94" s="177">
        <v>0.49</v>
      </c>
      <c r="E94" s="177">
        <v>0.115</v>
      </c>
      <c r="F94" s="177"/>
      <c r="G94" s="177"/>
      <c r="H94" s="177"/>
      <c r="I94" s="177"/>
      <c r="J94" s="177"/>
    </row>
    <row r="95" spans="2:10" x14ac:dyDescent="0.25">
      <c r="B95" s="17" t="s">
        <v>938</v>
      </c>
      <c r="C95" s="177"/>
      <c r="D95" s="177">
        <v>0.22</v>
      </c>
      <c r="E95" s="177">
        <v>0.05</v>
      </c>
      <c r="F95" s="177">
        <v>0.72399999999999998</v>
      </c>
      <c r="G95" s="177"/>
      <c r="H95" s="177"/>
      <c r="I95" s="177"/>
      <c r="J95" s="177"/>
    </row>
    <row r="96" spans="2:10" x14ac:dyDescent="0.25">
      <c r="B96" s="17" t="s">
        <v>939</v>
      </c>
      <c r="C96" s="177"/>
      <c r="D96" s="177">
        <v>0.215</v>
      </c>
      <c r="E96" s="177"/>
      <c r="F96" s="177"/>
      <c r="G96" s="177"/>
      <c r="H96" s="177"/>
      <c r="I96" s="177"/>
      <c r="J96" s="177"/>
    </row>
    <row r="97" spans="2:10" x14ac:dyDescent="0.25">
      <c r="B97" s="17" t="s">
        <v>940</v>
      </c>
      <c r="C97" s="177"/>
      <c r="D97" s="177">
        <v>0.32500000000000001</v>
      </c>
      <c r="E97" s="177">
        <v>0.32500000000000001</v>
      </c>
      <c r="F97" s="177"/>
      <c r="G97" s="177"/>
      <c r="H97" s="177"/>
      <c r="I97" s="177"/>
      <c r="J97" s="177"/>
    </row>
    <row r="98" spans="2:10" x14ac:dyDescent="0.25">
      <c r="B98" s="17" t="s">
        <v>941</v>
      </c>
      <c r="C98" s="177"/>
      <c r="D98" s="177">
        <v>0.17</v>
      </c>
      <c r="E98" s="177">
        <v>0.19</v>
      </c>
      <c r="F98" s="177">
        <v>7.0000000000000007E-2</v>
      </c>
      <c r="G98" s="177"/>
      <c r="H98" s="177"/>
      <c r="I98" s="177">
        <v>0.03</v>
      </c>
      <c r="J98" s="177"/>
    </row>
    <row r="99" spans="2:10" x14ac:dyDescent="0.25">
      <c r="B99" s="17" t="s">
        <v>942</v>
      </c>
      <c r="C99" s="177"/>
      <c r="D99" s="177">
        <v>0.115</v>
      </c>
      <c r="E99" s="177">
        <v>0.115</v>
      </c>
      <c r="F99" s="177">
        <v>0.03</v>
      </c>
      <c r="G99" s="177"/>
      <c r="H99" s="177"/>
      <c r="I99" s="177">
        <v>7.0000000000000007E-2</v>
      </c>
      <c r="J99" s="177"/>
    </row>
    <row r="100" spans="2:10" x14ac:dyDescent="0.25">
      <c r="B100" s="17" t="s">
        <v>943</v>
      </c>
      <c r="C100" s="177"/>
      <c r="D100" s="177"/>
      <c r="E100" s="177"/>
      <c r="F100" s="177"/>
      <c r="G100" s="177"/>
      <c r="H100" s="177"/>
      <c r="I100" s="177">
        <v>4.2999999999999997E-2</v>
      </c>
      <c r="J100" s="177"/>
    </row>
    <row r="101" spans="2:10" x14ac:dyDescent="0.25">
      <c r="B101" s="17" t="s">
        <v>944</v>
      </c>
      <c r="C101" s="177"/>
      <c r="D101" s="177">
        <v>0.12</v>
      </c>
      <c r="E101" s="177"/>
      <c r="F101" s="177">
        <v>0.19</v>
      </c>
      <c r="G101" s="177"/>
      <c r="H101" s="177"/>
      <c r="I101" s="177"/>
      <c r="J101" s="177"/>
    </row>
    <row r="102" spans="2:10" x14ac:dyDescent="0.25">
      <c r="B102" s="17" t="s">
        <v>945</v>
      </c>
      <c r="C102" s="177">
        <v>0.1</v>
      </c>
      <c r="D102" s="177"/>
      <c r="E102" s="177">
        <v>0.1</v>
      </c>
      <c r="F102" s="177"/>
      <c r="G102" s="177"/>
      <c r="H102" s="177"/>
      <c r="I102" s="177"/>
      <c r="J102" s="177"/>
    </row>
    <row r="103" spans="2:10" x14ac:dyDescent="0.25">
      <c r="B103" s="17" t="s">
        <v>946</v>
      </c>
      <c r="C103" s="177"/>
      <c r="D103" s="177"/>
      <c r="E103" s="177"/>
      <c r="F103" s="177"/>
      <c r="G103" s="177"/>
      <c r="H103" s="177">
        <v>0.26200000000000001</v>
      </c>
      <c r="I103" s="177"/>
      <c r="J103" s="177"/>
    </row>
    <row r="104" spans="2:10" x14ac:dyDescent="0.25">
      <c r="B104" s="17" t="s">
        <v>947</v>
      </c>
      <c r="C104" s="177">
        <v>0.40100000000000002</v>
      </c>
      <c r="D104" s="177"/>
      <c r="E104" s="177"/>
      <c r="F104" s="177"/>
      <c r="G104" s="177"/>
      <c r="H104" s="177"/>
      <c r="I104" s="177"/>
      <c r="J104" s="177"/>
    </row>
    <row r="105" spans="2:10" x14ac:dyDescent="0.25">
      <c r="B105" s="17" t="s">
        <v>948</v>
      </c>
      <c r="C105" s="177"/>
      <c r="D105" s="177">
        <v>0.48200000000000004</v>
      </c>
      <c r="E105" s="177"/>
      <c r="F105" s="177"/>
      <c r="G105" s="177"/>
      <c r="H105" s="177"/>
      <c r="I105" s="177"/>
      <c r="J105" s="177"/>
    </row>
    <row r="106" spans="2:10" x14ac:dyDescent="0.25">
      <c r="B106" s="17" t="s">
        <v>949</v>
      </c>
      <c r="C106" s="177"/>
      <c r="D106" s="177"/>
      <c r="E106" s="177">
        <v>0.5</v>
      </c>
      <c r="F106" s="177"/>
      <c r="G106" s="177">
        <v>0.5</v>
      </c>
      <c r="H106" s="177"/>
      <c r="I106" s="177"/>
      <c r="J106" s="177"/>
    </row>
    <row r="107" spans="2:10" x14ac:dyDescent="0.25">
      <c r="B107" s="17" t="s">
        <v>950</v>
      </c>
      <c r="C107" s="177"/>
      <c r="D107" s="177"/>
      <c r="E107" s="177">
        <v>0.5</v>
      </c>
      <c r="F107" s="177"/>
      <c r="G107" s="177">
        <v>0.5</v>
      </c>
      <c r="H107" s="177"/>
      <c r="I107" s="177"/>
      <c r="J107" s="177"/>
    </row>
    <row r="108" spans="2:10" x14ac:dyDescent="0.25">
      <c r="B108" s="17" t="s">
        <v>951</v>
      </c>
      <c r="C108" s="177">
        <v>0.39</v>
      </c>
      <c r="D108" s="177"/>
      <c r="E108" s="177"/>
      <c r="F108" s="177"/>
      <c r="G108" s="177"/>
      <c r="H108" s="177"/>
      <c r="I108" s="177"/>
      <c r="J108" s="177"/>
    </row>
    <row r="109" spans="2:10" x14ac:dyDescent="0.25">
      <c r="B109" s="17" t="s">
        <v>952</v>
      </c>
      <c r="C109" s="177">
        <v>0.46</v>
      </c>
      <c r="D109" s="177"/>
      <c r="E109" s="177"/>
      <c r="F109" s="177"/>
      <c r="G109" s="177"/>
      <c r="H109" s="177"/>
      <c r="I109" s="177"/>
      <c r="J109" s="177"/>
    </row>
    <row r="110" spans="2:10" x14ac:dyDescent="0.25">
      <c r="B110" s="17" t="s">
        <v>953</v>
      </c>
      <c r="C110" s="177"/>
      <c r="D110" s="177"/>
      <c r="E110" s="177"/>
      <c r="F110" s="177">
        <v>0.05</v>
      </c>
      <c r="G110" s="177"/>
      <c r="H110" s="177">
        <v>0.95</v>
      </c>
      <c r="I110" s="177"/>
      <c r="J110" s="177"/>
    </row>
    <row r="111" spans="2:10" x14ac:dyDescent="0.25">
      <c r="B111" s="17" t="s">
        <v>954</v>
      </c>
      <c r="C111" s="177"/>
      <c r="D111" s="177"/>
      <c r="E111" s="177"/>
      <c r="F111" s="177">
        <v>0.44</v>
      </c>
      <c r="G111" s="177"/>
      <c r="H111" s="177"/>
      <c r="I111" s="177"/>
      <c r="J111" s="177"/>
    </row>
    <row r="112" spans="2:10" x14ac:dyDescent="0.25">
      <c r="B112" s="17" t="s">
        <v>955</v>
      </c>
      <c r="C112" s="177"/>
      <c r="D112" s="177"/>
      <c r="E112" s="177"/>
      <c r="F112" s="177">
        <v>0.41499999999999998</v>
      </c>
      <c r="G112" s="177"/>
      <c r="H112" s="177"/>
      <c r="I112" s="177"/>
      <c r="J112" s="177"/>
    </row>
    <row r="113" spans="2:10" x14ac:dyDescent="0.25">
      <c r="B113" s="17" t="s">
        <v>956</v>
      </c>
      <c r="C113" s="177"/>
      <c r="D113" s="177"/>
      <c r="E113" s="177"/>
      <c r="F113" s="177"/>
      <c r="G113" s="177"/>
      <c r="H113" s="177"/>
      <c r="I113" s="177">
        <v>0.12</v>
      </c>
      <c r="J113" s="177"/>
    </row>
    <row r="114" spans="2:10" x14ac:dyDescent="0.25">
      <c r="B114" s="17" t="s">
        <v>957</v>
      </c>
      <c r="C114" s="177"/>
      <c r="D114" s="177"/>
      <c r="E114" s="177"/>
      <c r="F114" s="177"/>
      <c r="G114" s="177"/>
      <c r="H114" s="177"/>
      <c r="I114" s="177">
        <v>8.8999999999999996E-2</v>
      </c>
      <c r="J114" s="177"/>
    </row>
    <row r="115" spans="2:10" x14ac:dyDescent="0.25">
      <c r="B115" s="17" t="s">
        <v>958</v>
      </c>
      <c r="C115" s="177"/>
      <c r="D115" s="177"/>
      <c r="E115" s="177"/>
      <c r="F115" s="177">
        <v>8.5000000000000006E-2</v>
      </c>
      <c r="G115" s="177"/>
      <c r="H115" s="177">
        <v>0.14000000000000001</v>
      </c>
      <c r="I115" s="177"/>
      <c r="J115" s="177"/>
    </row>
    <row r="116" spans="2:10" x14ac:dyDescent="0.25">
      <c r="C116" s="14"/>
      <c r="D116" s="14"/>
      <c r="E116" s="14"/>
      <c r="F116" s="14"/>
      <c r="G116" s="14"/>
      <c r="H116" s="14"/>
      <c r="I116" s="14"/>
      <c r="J116" s="14"/>
    </row>
    <row r="117" spans="2:10" x14ac:dyDescent="0.25">
      <c r="C117" s="14"/>
      <c r="D117" s="14"/>
      <c r="E117" s="14"/>
      <c r="F117" s="14"/>
      <c r="G117" s="14"/>
      <c r="H117" s="14"/>
      <c r="I117" s="14"/>
      <c r="J117" s="14"/>
    </row>
    <row r="118" spans="2:10" x14ac:dyDescent="0.25">
      <c r="C118" s="14"/>
      <c r="D118" s="14"/>
      <c r="E118" s="14"/>
      <c r="F118" s="14"/>
      <c r="G118" s="14"/>
      <c r="H118" s="14"/>
      <c r="I118" s="14"/>
      <c r="J118" s="14"/>
    </row>
    <row r="119" spans="2:10" x14ac:dyDescent="0.25">
      <c r="C119" s="14"/>
      <c r="D119" s="14"/>
      <c r="E119" s="14"/>
      <c r="F119" s="14"/>
      <c r="G119" s="14"/>
      <c r="H119" s="14"/>
      <c r="I119" s="14"/>
      <c r="J119" s="14"/>
    </row>
    <row r="120" spans="2:10" x14ac:dyDescent="0.25">
      <c r="C120" s="14"/>
      <c r="D120" s="14"/>
      <c r="E120" s="14"/>
      <c r="F120" s="14"/>
      <c r="G120" s="14"/>
      <c r="H120" s="14"/>
      <c r="I120" s="14"/>
      <c r="J120" s="14"/>
    </row>
    <row r="121" spans="2:10" x14ac:dyDescent="0.25">
      <c r="C121" s="14"/>
      <c r="D121" s="14"/>
      <c r="E121" s="14"/>
      <c r="F121" s="14"/>
      <c r="G121" s="14"/>
      <c r="H121" s="14"/>
      <c r="I121" s="14"/>
      <c r="J121" s="14"/>
    </row>
    <row r="122" spans="2:10" x14ac:dyDescent="0.25">
      <c r="C122" s="14"/>
      <c r="D122" s="14"/>
      <c r="E122" s="14"/>
      <c r="F122" s="14"/>
      <c r="G122" s="14"/>
      <c r="H122" s="14"/>
      <c r="I122" s="14"/>
      <c r="J122" s="14"/>
    </row>
    <row r="123" spans="2:10" x14ac:dyDescent="0.25">
      <c r="C123" s="14"/>
      <c r="D123" s="14"/>
      <c r="E123" s="14"/>
      <c r="F123" s="14"/>
      <c r="G123" s="14"/>
      <c r="H123" s="14"/>
      <c r="I123" s="14"/>
      <c r="J123" s="14"/>
    </row>
    <row r="124" spans="2:10" x14ac:dyDescent="0.25">
      <c r="C124" s="14"/>
      <c r="D124" s="14"/>
      <c r="E124" s="14"/>
      <c r="F124" s="14"/>
      <c r="G124" s="14"/>
      <c r="H124" s="14"/>
      <c r="I124" s="14"/>
      <c r="J124" s="14"/>
    </row>
    <row r="125" spans="2:10" x14ac:dyDescent="0.25">
      <c r="C125" s="14"/>
      <c r="D125" s="14"/>
      <c r="E125" s="14"/>
      <c r="F125" s="14"/>
      <c r="G125" s="14"/>
      <c r="H125" s="14"/>
      <c r="I125" s="14"/>
      <c r="J125" s="14"/>
    </row>
    <row r="126" spans="2:10" x14ac:dyDescent="0.25">
      <c r="C126" s="14"/>
      <c r="D126" s="14"/>
      <c r="E126" s="14"/>
      <c r="F126" s="14"/>
      <c r="G126" s="14"/>
      <c r="H126" s="14"/>
      <c r="I126" s="14"/>
      <c r="J126" s="14"/>
    </row>
    <row r="127" spans="2:10" x14ac:dyDescent="0.25">
      <c r="C127" s="14"/>
      <c r="D127" s="14"/>
      <c r="E127" s="14"/>
      <c r="F127" s="14"/>
      <c r="G127" s="14"/>
      <c r="H127" s="14"/>
      <c r="I127" s="14"/>
      <c r="J127" s="14"/>
    </row>
    <row r="128" spans="2:10" x14ac:dyDescent="0.25">
      <c r="C128" s="14"/>
      <c r="D128" s="14"/>
      <c r="E128" s="14"/>
      <c r="F128" s="14"/>
      <c r="G128" s="14"/>
      <c r="H128" s="14"/>
      <c r="I128" s="14"/>
      <c r="J128" s="14"/>
    </row>
    <row r="129" spans="3:10" x14ac:dyDescent="0.25">
      <c r="C129" s="14"/>
      <c r="D129" s="14"/>
      <c r="E129" s="14"/>
      <c r="F129" s="14"/>
      <c r="G129" s="14"/>
      <c r="H129" s="14"/>
      <c r="I129" s="14"/>
      <c r="J129" s="14"/>
    </row>
    <row r="130" spans="3:10" x14ac:dyDescent="0.25">
      <c r="C130" s="14"/>
      <c r="D130" s="14"/>
      <c r="E130" s="14"/>
      <c r="F130" s="14"/>
      <c r="G130" s="14"/>
      <c r="H130" s="14"/>
      <c r="I130" s="14"/>
      <c r="J130" s="14"/>
    </row>
    <row r="131" spans="3:10" x14ac:dyDescent="0.25">
      <c r="C131" s="14"/>
      <c r="D131" s="14"/>
      <c r="E131" s="14"/>
      <c r="F131" s="14"/>
      <c r="G131" s="14"/>
      <c r="H131" s="14"/>
      <c r="I131" s="14"/>
      <c r="J131" s="14"/>
    </row>
    <row r="132" spans="3:10" x14ac:dyDescent="0.25">
      <c r="C132" s="14"/>
      <c r="D132" s="14"/>
      <c r="E132" s="14"/>
      <c r="F132" s="14"/>
      <c r="G132" s="14"/>
      <c r="H132" s="14"/>
      <c r="I132" s="14"/>
      <c r="J132" s="14"/>
    </row>
    <row r="133" spans="3:10" x14ac:dyDescent="0.25">
      <c r="C133" s="14"/>
      <c r="D133" s="14"/>
      <c r="E133" s="14"/>
      <c r="F133" s="14"/>
      <c r="G133" s="14"/>
      <c r="H133" s="14"/>
      <c r="I133" s="14"/>
      <c r="J133" s="14"/>
    </row>
    <row r="134" spans="3:10" x14ac:dyDescent="0.25">
      <c r="C134" s="14"/>
      <c r="D134" s="14"/>
      <c r="E134" s="14"/>
      <c r="F134" s="14"/>
      <c r="G134" s="14"/>
      <c r="H134" s="14"/>
      <c r="I134" s="14"/>
      <c r="J134" s="14"/>
    </row>
    <row r="135" spans="3:10" x14ac:dyDescent="0.25">
      <c r="C135" s="14"/>
      <c r="D135" s="14"/>
      <c r="E135" s="14"/>
      <c r="F135" s="14"/>
      <c r="G135" s="14"/>
      <c r="H135" s="14"/>
      <c r="I135" s="14"/>
      <c r="J135" s="14"/>
    </row>
  </sheetData>
  <sheetProtection algorithmName="SHA-512" hashValue="3qsshhge0uGZE99a5/UPd7G2rOqW8Z3K9MjjvoqPpVy7EMpsTaIyFEn4o+VuNNAc5RGc5BX5IexdP8/pvRjlRA==" saltValue="IhL4sarGFErasl9L42XfVA==" spinCount="100000" sheet="1" objects="1" scenarios="1"/>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DC733-852A-43EB-8F05-18B6CFEC9924}">
  <sheetPr codeName="Sheet5"/>
  <dimension ref="B1:DZ135"/>
  <sheetViews>
    <sheetView zoomScale="70" zoomScaleNormal="70" workbookViewId="0">
      <selection activeCell="P17" sqref="P17"/>
    </sheetView>
  </sheetViews>
  <sheetFormatPr defaultRowHeight="12.5" x14ac:dyDescent="0.25"/>
  <cols>
    <col min="1" max="1" width="5.90625" customWidth="1"/>
    <col min="2" max="2" width="11.54296875" bestFit="1" customWidth="1"/>
    <col min="3" max="4" width="7.36328125" bestFit="1" customWidth="1"/>
    <col min="5" max="5" width="8.36328125" bestFit="1" customWidth="1"/>
    <col min="6" max="8" width="9.453125" bestFit="1" customWidth="1"/>
    <col min="9" max="9" width="10.6328125" bestFit="1" customWidth="1"/>
    <col min="10" max="10" width="10.08984375" bestFit="1" customWidth="1"/>
    <col min="12" max="12" width="7.36328125" bestFit="1" customWidth="1"/>
    <col min="13" max="13" width="8.1796875" bestFit="1" customWidth="1"/>
    <col min="14" max="15" width="9.1796875" bestFit="1" customWidth="1"/>
    <col min="16" max="18" width="9.453125" bestFit="1" customWidth="1"/>
    <col min="19" max="19" width="10.6328125" bestFit="1" customWidth="1"/>
    <col min="20" max="20" width="10.08984375" bestFit="1" customWidth="1"/>
    <col min="22" max="22" width="7.36328125" bestFit="1" customWidth="1"/>
    <col min="23" max="23" width="8.1796875" bestFit="1" customWidth="1"/>
    <col min="24" max="25" width="9.1796875" bestFit="1" customWidth="1"/>
    <col min="26" max="28" width="9.453125" bestFit="1" customWidth="1"/>
    <col min="29" max="29" width="10.6328125" bestFit="1" customWidth="1"/>
    <col min="30" max="30" width="10.08984375" bestFit="1" customWidth="1"/>
    <col min="32" max="33" width="7.36328125" bestFit="1" customWidth="1"/>
    <col min="34" max="35" width="9.1796875" bestFit="1" customWidth="1"/>
    <col min="36" max="38" width="9.453125" bestFit="1" customWidth="1"/>
    <col min="39" max="39" width="10.6328125" bestFit="1" customWidth="1"/>
    <col min="40" max="40" width="10.08984375" bestFit="1" customWidth="1"/>
    <col min="42" max="44" width="7.36328125" bestFit="1" customWidth="1"/>
    <col min="45" max="45" width="8.36328125" bestFit="1" customWidth="1"/>
    <col min="46" max="48" width="9.453125" bestFit="1" customWidth="1"/>
    <col min="49" max="49" width="10.6328125" bestFit="1" customWidth="1"/>
    <col min="50" max="50" width="10.08984375" bestFit="1" customWidth="1"/>
    <col min="52" max="53" width="7.36328125" bestFit="1" customWidth="1"/>
    <col min="54" max="55" width="9.1796875" bestFit="1" customWidth="1"/>
    <col min="56" max="58" width="9.453125" bestFit="1" customWidth="1"/>
    <col min="59" max="59" width="10.6328125" bestFit="1" customWidth="1"/>
    <col min="60" max="60" width="10.08984375" bestFit="1" customWidth="1"/>
    <col min="62" max="62" width="7.36328125" bestFit="1" customWidth="1"/>
    <col min="63" max="63" width="8.1796875" bestFit="1" customWidth="1"/>
    <col min="64" max="65" width="9.1796875" bestFit="1" customWidth="1"/>
    <col min="66" max="68" width="9.453125" bestFit="1" customWidth="1"/>
    <col min="69" max="69" width="10.6328125" bestFit="1" customWidth="1"/>
    <col min="70" max="70" width="10.08984375" bestFit="1" customWidth="1"/>
    <col min="72" max="73" width="7.36328125" bestFit="1" customWidth="1"/>
    <col min="74" max="74" width="8.1796875" bestFit="1" customWidth="1"/>
    <col min="75" max="75" width="8.36328125" bestFit="1" customWidth="1"/>
    <col min="76" max="78" width="9.453125" bestFit="1" customWidth="1"/>
    <col min="79" max="79" width="10.6328125" bestFit="1" customWidth="1"/>
    <col min="80" max="80" width="10.08984375" bestFit="1" customWidth="1"/>
    <col min="82" max="83" width="7.36328125" bestFit="1" customWidth="1"/>
    <col min="84" max="84" width="8.1796875" bestFit="1" customWidth="1"/>
    <col min="85" max="85" width="8.36328125" bestFit="1" customWidth="1"/>
    <col min="86" max="88" width="9.453125" bestFit="1" customWidth="1"/>
    <col min="89" max="89" width="10.6328125" bestFit="1" customWidth="1"/>
    <col min="90" max="90" width="10.08984375" bestFit="1" customWidth="1"/>
    <col min="92" max="93" width="7.36328125" bestFit="1" customWidth="1"/>
    <col min="94" max="94" width="8.1796875" bestFit="1" customWidth="1"/>
    <col min="95" max="95" width="8.36328125" bestFit="1" customWidth="1"/>
    <col min="96" max="98" width="9.453125" bestFit="1" customWidth="1"/>
    <col min="99" max="99" width="10.6328125" bestFit="1" customWidth="1"/>
    <col min="100" max="100" width="10.08984375" bestFit="1" customWidth="1"/>
    <col min="102" max="103" width="7.36328125" bestFit="1" customWidth="1"/>
    <col min="104" max="104" width="8.1796875" bestFit="1" customWidth="1"/>
    <col min="105" max="105" width="8.36328125" bestFit="1" customWidth="1"/>
    <col min="106" max="108" width="9.453125" bestFit="1" customWidth="1"/>
    <col min="109" max="109" width="10.6328125" bestFit="1" customWidth="1"/>
    <col min="110" max="110" width="10.08984375" bestFit="1" customWidth="1"/>
    <col min="112" max="113" width="7.36328125" bestFit="1" customWidth="1"/>
    <col min="114" max="114" width="8.1796875" bestFit="1" customWidth="1"/>
    <col min="115" max="115" width="8.36328125" bestFit="1" customWidth="1"/>
    <col min="116" max="118" width="9.453125" bestFit="1" customWidth="1"/>
    <col min="119" max="119" width="10.6328125" bestFit="1" customWidth="1"/>
    <col min="120" max="120" width="10.08984375" bestFit="1" customWidth="1"/>
    <col min="122" max="123" width="7.36328125" bestFit="1" customWidth="1"/>
    <col min="124" max="124" width="8.1796875" bestFit="1" customWidth="1"/>
    <col min="125" max="125" width="8.36328125" bestFit="1" customWidth="1"/>
    <col min="126" max="128" width="9.453125" bestFit="1" customWidth="1"/>
    <col min="129" max="129" width="10.6328125" bestFit="1" customWidth="1"/>
    <col min="130" max="130" width="10.08984375" bestFit="1" customWidth="1"/>
  </cols>
  <sheetData>
    <row r="1" spans="2:130" ht="13" x14ac:dyDescent="0.3">
      <c r="B1" s="13" t="s">
        <v>959</v>
      </c>
      <c r="C1" s="176" t="s">
        <v>3</v>
      </c>
      <c r="D1" s="176" t="s">
        <v>4</v>
      </c>
      <c r="E1" s="176" t="s">
        <v>7</v>
      </c>
      <c r="F1" s="176" t="s">
        <v>2</v>
      </c>
      <c r="G1" s="176" t="s">
        <v>9</v>
      </c>
      <c r="H1" s="176" t="s">
        <v>11</v>
      </c>
      <c r="I1" s="176" t="s">
        <v>12</v>
      </c>
      <c r="J1" s="176" t="s">
        <v>15</v>
      </c>
      <c r="L1" s="362" t="s">
        <v>755</v>
      </c>
      <c r="M1" s="362"/>
      <c r="N1" s="362"/>
      <c r="O1" s="362"/>
      <c r="P1" s="362"/>
      <c r="Q1" s="362"/>
      <c r="R1" s="362"/>
      <c r="S1" s="362"/>
      <c r="T1" s="362"/>
      <c r="V1" s="362" t="s">
        <v>665</v>
      </c>
      <c r="W1" s="362"/>
      <c r="X1" s="362"/>
      <c r="Y1" s="362"/>
      <c r="Z1" s="362"/>
      <c r="AA1" s="362"/>
      <c r="AB1" s="362"/>
      <c r="AC1" s="362"/>
      <c r="AD1" s="362"/>
      <c r="AF1" s="362" t="s">
        <v>961</v>
      </c>
      <c r="AG1" s="362"/>
      <c r="AH1" s="362"/>
      <c r="AI1" s="362"/>
      <c r="AJ1" s="362"/>
      <c r="AK1" s="362"/>
      <c r="AL1" s="362"/>
      <c r="AM1" s="362"/>
      <c r="AN1" s="362"/>
      <c r="AP1" s="362" t="s">
        <v>666</v>
      </c>
      <c r="AQ1" s="362"/>
      <c r="AR1" s="362"/>
      <c r="AS1" s="362"/>
      <c r="AT1" s="362"/>
      <c r="AU1" s="362"/>
      <c r="AV1" s="362"/>
      <c r="AW1" s="362"/>
      <c r="AX1" s="362"/>
      <c r="AZ1" s="362" t="s">
        <v>962</v>
      </c>
      <c r="BA1" s="362"/>
      <c r="BB1" s="362"/>
      <c r="BC1" s="362"/>
      <c r="BD1" s="362"/>
      <c r="BE1" s="362"/>
      <c r="BF1" s="362"/>
      <c r="BG1" s="362"/>
      <c r="BH1" s="362"/>
      <c r="BJ1" s="362" t="s">
        <v>663</v>
      </c>
      <c r="BK1" s="362"/>
      <c r="BL1" s="362"/>
      <c r="BM1" s="362"/>
      <c r="BN1" s="362"/>
      <c r="BO1" s="362"/>
      <c r="BP1" s="362"/>
      <c r="BQ1" s="362"/>
      <c r="BR1" s="362"/>
      <c r="BT1" s="362" t="s">
        <v>963</v>
      </c>
      <c r="BU1" s="362"/>
      <c r="BV1" s="362"/>
      <c r="BW1" s="362"/>
      <c r="BX1" s="362"/>
      <c r="BY1" s="362"/>
      <c r="BZ1" s="362"/>
      <c r="CA1" s="362"/>
      <c r="CB1" s="362"/>
      <c r="CD1" s="362" t="s">
        <v>964</v>
      </c>
      <c r="CE1" s="362"/>
      <c r="CF1" s="362"/>
      <c r="CG1" s="362"/>
      <c r="CH1" s="362"/>
      <c r="CI1" s="362"/>
      <c r="CJ1" s="362"/>
      <c r="CK1" s="362"/>
      <c r="CL1" s="362"/>
      <c r="CN1" s="362" t="s">
        <v>965</v>
      </c>
      <c r="CO1" s="362"/>
      <c r="CP1" s="362"/>
      <c r="CQ1" s="362"/>
      <c r="CR1" s="362"/>
      <c r="CS1" s="362"/>
      <c r="CT1" s="362"/>
      <c r="CU1" s="362"/>
      <c r="CV1" s="362"/>
      <c r="CX1" s="362" t="s">
        <v>966</v>
      </c>
      <c r="CY1" s="362"/>
      <c r="CZ1" s="362"/>
      <c r="DA1" s="362"/>
      <c r="DB1" s="362"/>
      <c r="DC1" s="362"/>
      <c r="DD1" s="362"/>
      <c r="DE1" s="362"/>
      <c r="DF1" s="362"/>
      <c r="DH1" s="362" t="s">
        <v>967</v>
      </c>
      <c r="DI1" s="362"/>
      <c r="DJ1" s="362"/>
      <c r="DK1" s="362"/>
      <c r="DL1" s="362"/>
      <c r="DM1" s="362"/>
      <c r="DN1" s="362"/>
      <c r="DO1" s="362"/>
      <c r="DP1" s="362"/>
      <c r="DR1" s="362" t="s">
        <v>968</v>
      </c>
      <c r="DS1" s="362"/>
      <c r="DT1" s="362"/>
      <c r="DU1" s="362"/>
      <c r="DV1" s="362"/>
      <c r="DW1" s="362"/>
      <c r="DX1" s="362"/>
      <c r="DY1" s="362"/>
      <c r="DZ1" s="362"/>
    </row>
    <row r="2" spans="2:130" ht="13" x14ac:dyDescent="0.25">
      <c r="B2" s="17" t="s">
        <v>845</v>
      </c>
      <c r="C2" s="177"/>
      <c r="D2" s="177"/>
      <c r="E2" s="177"/>
      <c r="F2" s="177"/>
      <c r="G2" s="177"/>
      <c r="H2" s="177">
        <v>0.13</v>
      </c>
      <c r="I2" s="177"/>
      <c r="J2" s="177"/>
      <c r="L2" s="17"/>
      <c r="M2" s="176" t="s">
        <v>3</v>
      </c>
      <c r="N2" s="176" t="s">
        <v>4</v>
      </c>
      <c r="O2" s="176" t="s">
        <v>7</v>
      </c>
      <c r="P2" s="176" t="s">
        <v>2</v>
      </c>
      <c r="Q2" s="176" t="s">
        <v>9</v>
      </c>
      <c r="R2" s="176" t="s">
        <v>11</v>
      </c>
      <c r="S2" s="176" t="s">
        <v>12</v>
      </c>
      <c r="T2" s="176" t="s">
        <v>15</v>
      </c>
      <c r="V2" s="17"/>
      <c r="W2" s="176" t="s">
        <v>3</v>
      </c>
      <c r="X2" s="176" t="s">
        <v>4</v>
      </c>
      <c r="Y2" s="176" t="s">
        <v>7</v>
      </c>
      <c r="Z2" s="176" t="s">
        <v>2</v>
      </c>
      <c r="AA2" s="176" t="s">
        <v>9</v>
      </c>
      <c r="AB2" s="176" t="s">
        <v>11</v>
      </c>
      <c r="AC2" s="176" t="s">
        <v>12</v>
      </c>
      <c r="AD2" s="176" t="s">
        <v>15</v>
      </c>
      <c r="AF2" s="17"/>
      <c r="AG2" s="176" t="s">
        <v>3</v>
      </c>
      <c r="AH2" s="176" t="s">
        <v>4</v>
      </c>
      <c r="AI2" s="176" t="s">
        <v>7</v>
      </c>
      <c r="AJ2" s="176" t="s">
        <v>2</v>
      </c>
      <c r="AK2" s="176" t="s">
        <v>9</v>
      </c>
      <c r="AL2" s="176" t="s">
        <v>11</v>
      </c>
      <c r="AM2" s="176" t="s">
        <v>12</v>
      </c>
      <c r="AN2" s="176" t="s">
        <v>15</v>
      </c>
      <c r="AP2" s="17"/>
      <c r="AQ2" s="176" t="s">
        <v>3</v>
      </c>
      <c r="AR2" s="176" t="s">
        <v>4</v>
      </c>
      <c r="AS2" s="176" t="s">
        <v>7</v>
      </c>
      <c r="AT2" s="176" t="s">
        <v>2</v>
      </c>
      <c r="AU2" s="176" t="s">
        <v>9</v>
      </c>
      <c r="AV2" s="176" t="s">
        <v>11</v>
      </c>
      <c r="AW2" s="176" t="s">
        <v>12</v>
      </c>
      <c r="AX2" s="176" t="s">
        <v>15</v>
      </c>
      <c r="AZ2" s="17"/>
      <c r="BA2" s="176" t="s">
        <v>3</v>
      </c>
      <c r="BB2" s="176" t="s">
        <v>4</v>
      </c>
      <c r="BC2" s="176" t="s">
        <v>7</v>
      </c>
      <c r="BD2" s="176" t="s">
        <v>2</v>
      </c>
      <c r="BE2" s="176" t="s">
        <v>9</v>
      </c>
      <c r="BF2" s="176" t="s">
        <v>11</v>
      </c>
      <c r="BG2" s="176" t="s">
        <v>12</v>
      </c>
      <c r="BH2" s="176" t="s">
        <v>15</v>
      </c>
      <c r="BJ2" s="17"/>
      <c r="BK2" s="176" t="s">
        <v>3</v>
      </c>
      <c r="BL2" s="176" t="s">
        <v>4</v>
      </c>
      <c r="BM2" s="176" t="s">
        <v>7</v>
      </c>
      <c r="BN2" s="176" t="s">
        <v>2</v>
      </c>
      <c r="BO2" s="176" t="s">
        <v>9</v>
      </c>
      <c r="BP2" s="176" t="s">
        <v>11</v>
      </c>
      <c r="BQ2" s="176" t="s">
        <v>12</v>
      </c>
      <c r="BR2" s="176" t="s">
        <v>15</v>
      </c>
      <c r="BT2" s="17"/>
      <c r="BU2" s="176" t="s">
        <v>3</v>
      </c>
      <c r="BV2" s="176" t="s">
        <v>4</v>
      </c>
      <c r="BW2" s="176" t="s">
        <v>7</v>
      </c>
      <c r="BX2" s="176" t="s">
        <v>2</v>
      </c>
      <c r="BY2" s="176" t="s">
        <v>9</v>
      </c>
      <c r="BZ2" s="176" t="s">
        <v>11</v>
      </c>
      <c r="CA2" s="176" t="s">
        <v>12</v>
      </c>
      <c r="CB2" s="176" t="s">
        <v>15</v>
      </c>
      <c r="CD2" s="17"/>
      <c r="CE2" s="176" t="s">
        <v>3</v>
      </c>
      <c r="CF2" s="176" t="s">
        <v>4</v>
      </c>
      <c r="CG2" s="176" t="s">
        <v>7</v>
      </c>
      <c r="CH2" s="176" t="s">
        <v>2</v>
      </c>
      <c r="CI2" s="176" t="s">
        <v>9</v>
      </c>
      <c r="CJ2" s="176" t="s">
        <v>11</v>
      </c>
      <c r="CK2" s="176" t="s">
        <v>12</v>
      </c>
      <c r="CL2" s="176" t="s">
        <v>15</v>
      </c>
      <c r="CN2" s="17"/>
      <c r="CO2" s="176" t="s">
        <v>3</v>
      </c>
      <c r="CP2" s="176" t="s">
        <v>4</v>
      </c>
      <c r="CQ2" s="176" t="s">
        <v>7</v>
      </c>
      <c r="CR2" s="176" t="s">
        <v>2</v>
      </c>
      <c r="CS2" s="176" t="s">
        <v>9</v>
      </c>
      <c r="CT2" s="176" t="s">
        <v>11</v>
      </c>
      <c r="CU2" s="176" t="s">
        <v>12</v>
      </c>
      <c r="CV2" s="176" t="s">
        <v>15</v>
      </c>
      <c r="CX2" s="17"/>
      <c r="CY2" s="176" t="s">
        <v>3</v>
      </c>
      <c r="CZ2" s="176" t="s">
        <v>4</v>
      </c>
      <c r="DA2" s="176" t="s">
        <v>7</v>
      </c>
      <c r="DB2" s="176" t="s">
        <v>2</v>
      </c>
      <c r="DC2" s="176" t="s">
        <v>9</v>
      </c>
      <c r="DD2" s="176" t="s">
        <v>11</v>
      </c>
      <c r="DE2" s="176" t="s">
        <v>12</v>
      </c>
      <c r="DF2" s="176" t="s">
        <v>15</v>
      </c>
      <c r="DH2" s="17"/>
      <c r="DI2" s="176" t="s">
        <v>3</v>
      </c>
      <c r="DJ2" s="176" t="s">
        <v>4</v>
      </c>
      <c r="DK2" s="176" t="s">
        <v>7</v>
      </c>
      <c r="DL2" s="176" t="s">
        <v>2</v>
      </c>
      <c r="DM2" s="176" t="s">
        <v>9</v>
      </c>
      <c r="DN2" s="176" t="s">
        <v>11</v>
      </c>
      <c r="DO2" s="176" t="s">
        <v>12</v>
      </c>
      <c r="DP2" s="176" t="s">
        <v>15</v>
      </c>
      <c r="DR2" s="17"/>
      <c r="DS2" s="176" t="s">
        <v>3</v>
      </c>
      <c r="DT2" s="176" t="s">
        <v>4</v>
      </c>
      <c r="DU2" s="176" t="s">
        <v>7</v>
      </c>
      <c r="DV2" s="176" t="s">
        <v>2</v>
      </c>
      <c r="DW2" s="176" t="s">
        <v>9</v>
      </c>
      <c r="DX2" s="176" t="s">
        <v>11</v>
      </c>
      <c r="DY2" s="176" t="s">
        <v>12</v>
      </c>
      <c r="DZ2" s="176" t="s">
        <v>15</v>
      </c>
    </row>
    <row r="3" spans="2:130" x14ac:dyDescent="0.25">
      <c r="B3" s="17" t="s">
        <v>846</v>
      </c>
      <c r="C3" s="177"/>
      <c r="D3" s="177"/>
      <c r="E3" s="177"/>
      <c r="F3" s="177"/>
      <c r="G3" s="177"/>
      <c r="H3" s="177">
        <v>0.11</v>
      </c>
      <c r="I3" s="177"/>
      <c r="J3" s="177"/>
      <c r="L3" s="17" t="s">
        <v>845</v>
      </c>
      <c r="M3" s="178">
        <f>SUMIFS('Quarterly Information'!$J$43:$J$1042,'Quarterly Information'!$I$43:$I$1042,Blends!$L3,'Quarterly Information'!$X$43:$X$1042,Lists!$D$30)*C2</f>
        <v>0</v>
      </c>
      <c r="N3" s="178">
        <f>SUMIFS('Quarterly Information'!$J$43:$J$1042,'Quarterly Information'!$I$43:$I$1042,Blends!$L3,'Quarterly Information'!$X$43:$X$1042,Lists!$D$30)*D2</f>
        <v>0</v>
      </c>
      <c r="O3" s="178">
        <f>SUMIFS('Quarterly Information'!$J$43:$J$1042,'Quarterly Information'!$I$43:$I$1042,Blends!$L3,'Quarterly Information'!$X$43:$X$1042,Lists!$D$30)*E2</f>
        <v>0</v>
      </c>
      <c r="P3" s="178">
        <f>SUMIFS('Quarterly Information'!$J$43:$J$1042,'Quarterly Information'!$I$43:$I$1042,Blends!$L3,'Quarterly Information'!$X$43:$X$1042,Lists!$D$30)*F2</f>
        <v>0</v>
      </c>
      <c r="Q3" s="178">
        <f>SUMIFS('Quarterly Information'!$J$43:$J$1042,'Quarterly Information'!$I$43:$I$1042,Blends!$L3,'Quarterly Information'!$X$43:$X$1042,Lists!$D$30)*G2</f>
        <v>0</v>
      </c>
      <c r="R3" s="178">
        <f>SUMIFS('Quarterly Information'!$J$43:$J$1042,'Quarterly Information'!$I$43:$I$1042,Blends!$L3,'Quarterly Information'!$X$43:$X$1042,Lists!$D$30)*H2</f>
        <v>0</v>
      </c>
      <c r="S3" s="178">
        <f>SUMIFS('Quarterly Information'!$J$43:$J$1042,'Quarterly Information'!$I$43:$I$1042,Blends!$L3,'Quarterly Information'!$X$43:$X$1042,Lists!$D$30)*I2</f>
        <v>0</v>
      </c>
      <c r="T3" s="178">
        <f>SUMIFS('Quarterly Information'!$J$43:$J$1042,'Quarterly Information'!$I$43:$I$1042,Blends!$L3,'Quarterly Information'!$X$43:$X$1042,Lists!$D$30)*J2</f>
        <v>0</v>
      </c>
      <c r="V3" s="17" t="s">
        <v>845</v>
      </c>
      <c r="W3" s="178">
        <f>SUMIFS('Quarterly Information'!$J$43:$J$1042,'Quarterly Information'!$I$43:$I$1042,Blends!$V3,'Quarterly Information'!$X$43:$X$1042,Lists!$D$31)*C2</f>
        <v>0</v>
      </c>
      <c r="X3" s="178">
        <f>SUMIFS('Quarterly Information'!$J$43:$J$1042,'Quarterly Information'!$I$43:$I$1042,Blends!$V3,'Quarterly Information'!$X$43:$X$1042,Lists!$D$31)*D2</f>
        <v>0</v>
      </c>
      <c r="Y3" s="178">
        <f>SUMIFS('Quarterly Information'!$J$43:$J$1042,'Quarterly Information'!$I$43:$I$1042,Blends!$V3,'Quarterly Information'!$X$43:$X$1042,Lists!$D$31)*E2</f>
        <v>0</v>
      </c>
      <c r="Z3" s="178">
        <f>SUMIFS('Quarterly Information'!$J$43:$J$1042,'Quarterly Information'!$I$43:$I$1042,Blends!$V3,'Quarterly Information'!$X$43:$X$1042,Lists!$D$31)*F2</f>
        <v>0</v>
      </c>
      <c r="AA3" s="178">
        <f>SUMIFS('Quarterly Information'!$J$43:$J$1042,'Quarterly Information'!$I$43:$I$1042,Blends!$V3,'Quarterly Information'!$X$43:$X$1042,Lists!$D$31)*G2</f>
        <v>0</v>
      </c>
      <c r="AB3" s="178">
        <f>SUMIFS('Quarterly Information'!$J$43:$J$1042,'Quarterly Information'!$I$43:$I$1042,Blends!$V3,'Quarterly Information'!$X$43:$X$1042,Lists!$D$31)*H2</f>
        <v>0</v>
      </c>
      <c r="AC3" s="178">
        <f>SUMIFS('Quarterly Information'!$J$43:$J$1042,'Quarterly Information'!$I$43:$I$1042,Blends!$V3,'Quarterly Information'!$X$43:$X$1042,Lists!$D$31)*I2</f>
        <v>0</v>
      </c>
      <c r="AD3" s="178">
        <f>SUMIFS('Quarterly Information'!$J$43:$J$1042,'Quarterly Information'!$I$43:$I$1042,Blends!$V3,'Quarterly Information'!$X$43:$X$1042,Lists!$D$31)*J2</f>
        <v>0</v>
      </c>
      <c r="AF3" s="17" t="s">
        <v>845</v>
      </c>
      <c r="AG3" s="178">
        <f>SUMIFS('Quarterly Information'!$J$43:$J$1042,'Quarterly Information'!$I$43:$I$1042,Blends!$AF3,'Quarterly Information'!$X$43:$X$1042,Lists!$D$32)*C2</f>
        <v>0</v>
      </c>
      <c r="AH3" s="178">
        <f>SUMIFS('Quarterly Information'!$J$43:$J$1042,'Quarterly Information'!$I$43:$I$1042,Blends!$AF3,'Quarterly Information'!$X$43:$X$1042,Lists!$D$32)*D2</f>
        <v>0</v>
      </c>
      <c r="AI3" s="178">
        <f>SUMIFS('Quarterly Information'!$J$43:$J$1042,'Quarterly Information'!$I$43:$I$1042,Blends!$AF3,'Quarterly Information'!$X$43:$X$1042,Lists!$D$32)*E2</f>
        <v>0</v>
      </c>
      <c r="AJ3" s="178">
        <f>SUMIFS('Quarterly Information'!$J$43:$J$1042,'Quarterly Information'!$I$43:$I$1042,Blends!$AF3,'Quarterly Information'!$X$43:$X$1042,Lists!$D$32)*F2</f>
        <v>0</v>
      </c>
      <c r="AK3" s="178">
        <f>SUMIFS('Quarterly Information'!$J$43:$J$1042,'Quarterly Information'!$I$43:$I$1042,Blends!$AF3,'Quarterly Information'!$X$43:$X$1042,Lists!$D$32)*G2</f>
        <v>0</v>
      </c>
      <c r="AL3" s="178">
        <f>SUMIFS('Quarterly Information'!$J$43:$J$1042,'Quarterly Information'!$I$43:$I$1042,Blends!$AF3,'Quarterly Information'!$X$43:$X$1042,Lists!$D$32)*H2</f>
        <v>0</v>
      </c>
      <c r="AM3" s="178">
        <f>SUMIFS('Quarterly Information'!$J$43:$J$1042,'Quarterly Information'!$I$43:$I$1042,Blends!$AF3,'Quarterly Information'!$X$43:$X$1042,Lists!$D$32)*I2</f>
        <v>0</v>
      </c>
      <c r="AN3" s="178">
        <f>SUMIFS('Quarterly Information'!$J$43:$J$1042,'Quarterly Information'!$I$43:$I$1042,Blends!$AF3,'Quarterly Information'!$X$43:$X$1042,Lists!$D$32)*J2</f>
        <v>0</v>
      </c>
      <c r="AP3" s="17" t="s">
        <v>845</v>
      </c>
      <c r="AQ3" s="178">
        <f>SUMIFS('Quarterly Information'!$J$43:$J$1042,'Quarterly Information'!$I$43:$I$1042,Blends!$AP3,'Quarterly Information'!$X$43:$X$1042,Lists!$D$33)*C2</f>
        <v>0</v>
      </c>
      <c r="AR3" s="178">
        <f>SUMIFS('Quarterly Information'!$J$43:$J$1042,'Quarterly Information'!$I$43:$I$1042,Blends!$AP3,'Quarterly Information'!$X$43:$X$1042,Lists!$D$33)*D2</f>
        <v>0</v>
      </c>
      <c r="AS3" s="178">
        <f>SUMIFS('Quarterly Information'!$J$43:$J$1042,'Quarterly Information'!$I$43:$I$1042,Blends!$AP3,'Quarterly Information'!$X$43:$X$1042,Lists!$D$33)*E2</f>
        <v>0</v>
      </c>
      <c r="AT3" s="178">
        <f>SUMIFS('Quarterly Information'!$J$43:$J$1042,'Quarterly Information'!$I$43:$I$1042,Blends!$AP3,'Quarterly Information'!$X$43:$X$1042,Lists!$D$33)*F2</f>
        <v>0</v>
      </c>
      <c r="AU3" s="178">
        <f>SUMIFS('Quarterly Information'!$J$43:$J$1042,'Quarterly Information'!$I$43:$I$1042,Blends!$AP3,'Quarterly Information'!$X$43:$X$1042,Lists!$D$33)*G2</f>
        <v>0</v>
      </c>
      <c r="AV3" s="178">
        <f>SUMIFS('Quarterly Information'!$J$43:$J$1042,'Quarterly Information'!$I$43:$I$1042,Blends!$AP3,'Quarterly Information'!$X$43:$X$1042,Lists!$D$33)*H2</f>
        <v>0</v>
      </c>
      <c r="AW3" s="178">
        <f>SUMIFS('Quarterly Information'!$J$43:$J$1042,'Quarterly Information'!$I$43:$I$1042,Blends!$AP3,'Quarterly Information'!$X$43:$X$1042,Lists!$D$33)*I2</f>
        <v>0</v>
      </c>
      <c r="AX3" s="178">
        <f>SUMIFS('Quarterly Information'!$J$43:$J$1042,'Quarterly Information'!$I$43:$I$1042,Blends!$AP3,'Quarterly Information'!$X$43:$X$1042,Lists!$D$33)*J2</f>
        <v>0</v>
      </c>
      <c r="AZ3" s="17" t="s">
        <v>845</v>
      </c>
      <c r="BA3" s="178">
        <f>SUMIFS('Quarterly Information'!$J$43:$J$1042,'Quarterly Information'!$I$43:$I$1042,Blends!$AZ3,'Quarterly Information'!$X$43:$X$1042,Lists!$D$34)*C2</f>
        <v>0</v>
      </c>
      <c r="BB3" s="178">
        <f>SUMIFS('Quarterly Information'!$J$43:$J$1042,'Quarterly Information'!$I$43:$I$1042,Blends!$AZ3,'Quarterly Information'!$X$43:$X$1042,Lists!$D$34)*D2</f>
        <v>0</v>
      </c>
      <c r="BC3" s="178">
        <f>SUMIFS('Quarterly Information'!$J$43:$J$1042,'Quarterly Information'!$I$43:$I$1042,Blends!$AZ3,'Quarterly Information'!$X$43:$X$1042,Lists!$D$34)*E2</f>
        <v>0</v>
      </c>
      <c r="BD3" s="178">
        <f>SUMIFS('Quarterly Information'!$J$43:$J$1042,'Quarterly Information'!$I$43:$I$1042,Blends!$AZ3,'Quarterly Information'!$X$43:$X$1042,Lists!$D$34)*F2</f>
        <v>0</v>
      </c>
      <c r="BE3" s="178">
        <f>SUMIFS('Quarterly Information'!$J$43:$J$1042,'Quarterly Information'!$I$43:$I$1042,Blends!$AZ3,'Quarterly Information'!$X$43:$X$1042,Lists!$D$34)*G2</f>
        <v>0</v>
      </c>
      <c r="BF3" s="178">
        <f>SUMIFS('Quarterly Information'!$J$43:$J$1042,'Quarterly Information'!$I$43:$I$1042,Blends!$AZ3,'Quarterly Information'!$X$43:$X$1042,Lists!$D$34)*H2</f>
        <v>0</v>
      </c>
      <c r="BG3" s="178">
        <f>SUMIFS('Quarterly Information'!$J$43:$J$1042,'Quarterly Information'!$I$43:$I$1042,Blends!$AZ3,'Quarterly Information'!$X$43:$X$1042,Lists!$D$34)*I2</f>
        <v>0</v>
      </c>
      <c r="BH3" s="178">
        <f>SUMIFS('Quarterly Information'!$J$43:$J$1042,'Quarterly Information'!$I$43:$I$1042,Blends!$AZ3,'Quarterly Information'!$X$43:$X$1042,Lists!$D$34)*J2</f>
        <v>0</v>
      </c>
      <c r="BJ3" s="17" t="s">
        <v>845</v>
      </c>
      <c r="BK3" s="178">
        <f>SUMIFS('Quarterly Information'!$J$43:$J$1042,'Quarterly Information'!$I$43:$I$1042,Blends!$BJ3,'Quarterly Information'!$X$43:$X$1042,Lists!$D$35)*C2</f>
        <v>0</v>
      </c>
      <c r="BL3" s="178">
        <f>SUMIFS('Quarterly Information'!$J$43:$J$1042,'Quarterly Information'!$I$43:$I$1042,Blends!$BJ3,'Quarterly Information'!$X$43:$X$1042,Lists!$D$35)*D2</f>
        <v>0</v>
      </c>
      <c r="BM3" s="178">
        <f>SUMIFS('Quarterly Information'!$J$43:$J$1042,'Quarterly Information'!$I$43:$I$1042,Blends!$BJ3,'Quarterly Information'!$X$43:$X$1042,Lists!$D$35)*E2</f>
        <v>0</v>
      </c>
      <c r="BN3" s="178">
        <f>SUMIFS('Quarterly Information'!$J$43:$J$1042,'Quarterly Information'!$I$43:$I$1042,Blends!$BJ3,'Quarterly Information'!$X$43:$X$1042,Lists!$D$35)*F2</f>
        <v>0</v>
      </c>
      <c r="BO3" s="178">
        <f>SUMIFS('Quarterly Information'!$J$43:$J$1042,'Quarterly Information'!$I$43:$I$1042,Blends!$BJ3,'Quarterly Information'!$X$43:$X$1042,Lists!$D$35)*G2</f>
        <v>0</v>
      </c>
      <c r="BP3" s="178">
        <f>SUMIFS('Quarterly Information'!$J$43:$J$1042,'Quarterly Information'!$I$43:$I$1042,Blends!$BJ3,'Quarterly Information'!$X$43:$X$1042,Lists!$D$35)*H2</f>
        <v>0</v>
      </c>
      <c r="BQ3" s="178">
        <f>SUMIFS('Quarterly Information'!$J$43:$J$1042,'Quarterly Information'!$I$43:$I$1042,Blends!$BJ3,'Quarterly Information'!$X$43:$X$1042,Lists!$D$35)*I2</f>
        <v>0</v>
      </c>
      <c r="BR3" s="178">
        <f>SUMIFS('Quarterly Information'!$J$43:$J$1042,'Quarterly Information'!$I$43:$I$1042,Blends!$BJ3,'Quarterly Information'!$X$43:$X$1042,Lists!$D$35)*J2</f>
        <v>0</v>
      </c>
      <c r="BT3" s="17" t="s">
        <v>845</v>
      </c>
      <c r="BU3" s="178">
        <f>SUMIFS('Quarterly Information'!$Z$43:$Z$1042,'Quarterly Information'!$I$43:$I$1042,Blends!$BT3)*Blends!C2</f>
        <v>0</v>
      </c>
      <c r="BV3" s="178">
        <f>SUMIFS('Quarterly Information'!$Z$43:$Z$1042,'Quarterly Information'!$I$43:$I$1042,Blends!$BT3)*Blends!D2</f>
        <v>0</v>
      </c>
      <c r="BW3" s="178">
        <f>SUMIFS('Quarterly Information'!$Z$43:$Z$1042,'Quarterly Information'!$I$43:$I$1042,Blends!$BT3)*Blends!E2</f>
        <v>0</v>
      </c>
      <c r="BX3" s="178">
        <f>SUMIFS('Quarterly Information'!$Z$43:$Z$1042,'Quarterly Information'!$I$43:$I$1042,Blends!$BT3)*Blends!F2</f>
        <v>0</v>
      </c>
      <c r="BY3" s="178">
        <f>SUMIFS('Quarterly Information'!$Z$43:$Z$1042,'Quarterly Information'!$I$43:$I$1042,Blends!$BT3)*Blends!G2</f>
        <v>0</v>
      </c>
      <c r="BZ3" s="178">
        <f>SUMIFS('Quarterly Information'!$Z$43:$Z$1042,'Quarterly Information'!$I$43:$I$1042,Blends!$BT3)*Blends!H2</f>
        <v>0</v>
      </c>
      <c r="CA3" s="178">
        <f>SUMIFS('Quarterly Information'!$Z$43:$Z$1042,'Quarterly Information'!$I$43:$I$1042,Blends!$BT3)*Blends!I2</f>
        <v>0</v>
      </c>
      <c r="CB3" s="178">
        <f>SUMIFS('Quarterly Information'!$Z$43:$Z$1042,'Quarterly Information'!$I$43:$I$1042,Blends!$BT3)*Blends!J2</f>
        <v>0</v>
      </c>
      <c r="CD3" s="17" t="s">
        <v>845</v>
      </c>
      <c r="CE3" s="178">
        <f>SUMIFS('Quarterly Information'!$AA$43:$AA$1042,'Quarterly Information'!$I$43:$I$1042,Blends!$CD3)*Blends!C2</f>
        <v>0</v>
      </c>
      <c r="CF3" s="178">
        <f>SUMIFS('Quarterly Information'!$AA$43:$AA$1042,'Quarterly Information'!$I$43:$I$1042,Blends!$CD3)*Blends!D2</f>
        <v>0</v>
      </c>
      <c r="CG3" s="178">
        <f>SUMIFS('Quarterly Information'!$AA$43:$AA$1042,'Quarterly Information'!$I$43:$I$1042,Blends!$CD3)*Blends!E2</f>
        <v>0</v>
      </c>
      <c r="CH3" s="178">
        <f>SUMIFS('Quarterly Information'!$AA$43:$AA$1042,'Quarterly Information'!$I$43:$I$1042,Blends!$CD3)*Blends!F2</f>
        <v>0</v>
      </c>
      <c r="CI3" s="178">
        <f>SUMIFS('Quarterly Information'!$AA$43:$AA$1042,'Quarterly Information'!$I$43:$I$1042,Blends!$CD3)*Blends!G2</f>
        <v>0</v>
      </c>
      <c r="CJ3" s="178">
        <f>SUMIFS('Quarterly Information'!$AA$43:$AA$1042,'Quarterly Information'!$I$43:$I$1042,Blends!$CD3)*Blends!H2</f>
        <v>0</v>
      </c>
      <c r="CK3" s="178">
        <f>SUMIFS('Quarterly Information'!$AA$43:$AA$1042,'Quarterly Information'!$I$43:$I$1042,Blends!$CD3)*Blends!I2</f>
        <v>0</v>
      </c>
      <c r="CL3" s="178">
        <f>SUMIFS('Quarterly Information'!$AA$43:$AA$1042,'Quarterly Information'!$I$43:$I$1042,Blends!$CD3)*Blends!J2</f>
        <v>0</v>
      </c>
      <c r="CN3" s="17" t="s">
        <v>845</v>
      </c>
      <c r="CO3" s="178">
        <f>SUMIFS('Quarterly Information'!$AB$43:$AB$1042,'Quarterly Information'!$I$43:$I$1042,Blends!$CN3)*Blends!C2</f>
        <v>0</v>
      </c>
      <c r="CP3" s="178">
        <f>SUMIFS('Quarterly Information'!$AB$43:$AB$1042,'Quarterly Information'!$I$43:$I$1042,Blends!$CN3)*Blends!D2</f>
        <v>0</v>
      </c>
      <c r="CQ3" s="178">
        <f>SUMIFS('Quarterly Information'!$AB$43:$AB$1042,'Quarterly Information'!$I$43:$I$1042,Blends!$CN3)*Blends!E2</f>
        <v>0</v>
      </c>
      <c r="CR3" s="178">
        <f>SUMIFS('Quarterly Information'!$AB$43:$AB$1042,'Quarterly Information'!$I$43:$I$1042,Blends!$CN3)*Blends!F2</f>
        <v>0</v>
      </c>
      <c r="CS3" s="178">
        <f>SUMIFS('Quarterly Information'!$AB$43:$AB$1042,'Quarterly Information'!$I$43:$I$1042,Blends!$CN3)*Blends!G2</f>
        <v>0</v>
      </c>
      <c r="CT3" s="178">
        <f>SUMIFS('Quarterly Information'!$AB$43:$AB$1042,'Quarterly Information'!$I$43:$I$1042,Blends!$CN3)*Blends!H2</f>
        <v>0</v>
      </c>
      <c r="CU3" s="178">
        <f>SUMIFS('Quarterly Information'!$AB$43:$AB$1042,'Quarterly Information'!$I$43:$I$1042,Blends!$CN3)*Blends!I2</f>
        <v>0</v>
      </c>
      <c r="CV3" s="178">
        <f>SUMIFS('Quarterly Information'!$AB$43:$AB$1042,'Quarterly Information'!$I$43:$I$1042,Blends!$CN3)*Blends!J2</f>
        <v>0</v>
      </c>
      <c r="CX3" s="17" t="s">
        <v>845</v>
      </c>
      <c r="CY3" s="178">
        <f>SUMIFS('Quarterly Information'!$AC$43:$AC$1042,'Quarterly Information'!$I$43:$I$1042,Blends!$CX3)*Blends!C2</f>
        <v>0</v>
      </c>
      <c r="CZ3" s="178">
        <f>SUMIFS('Quarterly Information'!$AC$43:$AC$1042,'Quarterly Information'!$I$43:$I$1042,Blends!$CX3)*Blends!D2</f>
        <v>0</v>
      </c>
      <c r="DA3" s="178">
        <f>SUMIFS('Quarterly Information'!$AC$43:$AC$1042,'Quarterly Information'!$I$43:$I$1042,Blends!$CX3)*Blends!E2</f>
        <v>0</v>
      </c>
      <c r="DB3" s="178">
        <f>SUMIFS('Quarterly Information'!$AC$43:$AC$1042,'Quarterly Information'!$I$43:$I$1042,Blends!$CX3)*Blends!F2</f>
        <v>0</v>
      </c>
      <c r="DC3" s="178">
        <f>SUMIFS('Quarterly Information'!$AC$43:$AC$1042,'Quarterly Information'!$I$43:$I$1042,Blends!$CX3)*Blends!G2</f>
        <v>0</v>
      </c>
      <c r="DD3" s="178">
        <f>SUMIFS('Quarterly Information'!$AC$43:$AC$1042,'Quarterly Information'!$I$43:$I$1042,Blends!$CX3)*Blends!H2</f>
        <v>0</v>
      </c>
      <c r="DE3" s="178">
        <f>SUMIFS('Quarterly Information'!$AC$43:$AC$1042,'Quarterly Information'!$I$43:$I$1042,Blends!$CX3)*Blends!I2</f>
        <v>0</v>
      </c>
      <c r="DF3" s="178">
        <f>SUMIFS('Quarterly Information'!$AC$43:$AC$1042,'Quarterly Information'!$I$43:$I$1042,Blends!$CX3)*Blends!J2</f>
        <v>0</v>
      </c>
      <c r="DH3" s="17" t="s">
        <v>845</v>
      </c>
      <c r="DI3" s="178">
        <f>SUMIFS('Quarterly Information'!$AD$43:$AD$1042,'Quarterly Information'!$I$43:$I$1042,Blends!$DH3)*Blends!C2</f>
        <v>0</v>
      </c>
      <c r="DJ3" s="178">
        <f>SUMIFS('Quarterly Information'!$AD$43:$AD$1042,'Quarterly Information'!$I$43:$I$1042,Blends!$DH3)*Blends!D2</f>
        <v>0</v>
      </c>
      <c r="DK3" s="178">
        <f>SUMIFS('Quarterly Information'!$AD$43:$AD$1042,'Quarterly Information'!$I$43:$I$1042,Blends!$DH3)*Blends!E2</f>
        <v>0</v>
      </c>
      <c r="DL3" s="178">
        <f>SUMIFS('Quarterly Information'!$AD$43:$AD$1042,'Quarterly Information'!$I$43:$I$1042,Blends!$DH3)*Blends!F2</f>
        <v>0</v>
      </c>
      <c r="DM3" s="178">
        <f>SUMIFS('Quarterly Information'!$AD$43:$AD$1042,'Quarterly Information'!$I$43:$I$1042,Blends!$DH3)*Blends!G2</f>
        <v>0</v>
      </c>
      <c r="DN3" s="178">
        <f>SUMIFS('Quarterly Information'!$AD$43:$AD$1042,'Quarterly Information'!$I$43:$I$1042,Blends!$DH3)*Blends!H2</f>
        <v>0</v>
      </c>
      <c r="DO3" s="178">
        <f>SUMIFS('Quarterly Information'!$AD$43:$AD$1042,'Quarterly Information'!$I$43:$I$1042,Blends!$DH3)*Blends!I2</f>
        <v>0</v>
      </c>
      <c r="DP3" s="178">
        <f>SUMIFS('Quarterly Information'!$AD$43:$AD$1042,'Quarterly Information'!$I$43:$I$1042,Blends!$DH3)*Blends!J2</f>
        <v>0</v>
      </c>
      <c r="DR3" s="17" t="s">
        <v>845</v>
      </c>
      <c r="DS3" s="178">
        <f>SUMIFS('Quarterly Information'!$AE$43:$AE$1042,'Quarterly Information'!$I$43:$I$1042,Blends!$DR3)*Blends!C2</f>
        <v>0</v>
      </c>
      <c r="DT3" s="178">
        <f>SUMIFS('Quarterly Information'!$AE$43:$AE$1042,'Quarterly Information'!$I$43:$I$1042,Blends!$DR3)*Blends!D2</f>
        <v>0</v>
      </c>
      <c r="DU3" s="178">
        <f>SUMIFS('Quarterly Information'!$AE$43:$AE$1042,'Quarterly Information'!$I$43:$I$1042,Blends!$DR3)*Blends!E2</f>
        <v>0</v>
      </c>
      <c r="DV3" s="178">
        <f>SUMIFS('Quarterly Information'!$AE$43:$AE$1042,'Quarterly Information'!$I$43:$I$1042,Blends!$DR3)*Blends!F2</f>
        <v>0</v>
      </c>
      <c r="DW3" s="178">
        <f>SUMIFS('Quarterly Information'!$AE$43:$AE$1042,'Quarterly Information'!$I$43:$I$1042,Blends!$DR3)*Blends!G2</f>
        <v>0</v>
      </c>
      <c r="DX3" s="178">
        <f>SUMIFS('Quarterly Information'!$AE$43:$AE$1042,'Quarterly Information'!$I$43:$I$1042,Blends!$DR3)*Blends!H2</f>
        <v>0</v>
      </c>
      <c r="DY3" s="178">
        <f>SUMIFS('Quarterly Information'!$AE$43:$AE$1042,'Quarterly Information'!$I$43:$I$1042,Blends!$DR3)*Blends!I2</f>
        <v>0</v>
      </c>
      <c r="DZ3" s="178">
        <f>SUMIFS('Quarterly Information'!$AE$43:$AE$1042,'Quarterly Information'!$I$43:$I$1042,Blends!$DR3)*Blends!J2</f>
        <v>0</v>
      </c>
    </row>
    <row r="4" spans="2:130" x14ac:dyDescent="0.25">
      <c r="B4" s="17" t="s">
        <v>847</v>
      </c>
      <c r="C4" s="177"/>
      <c r="D4" s="177"/>
      <c r="E4" s="177"/>
      <c r="F4" s="177"/>
      <c r="G4" s="177"/>
      <c r="H4" s="177">
        <v>0.15</v>
      </c>
      <c r="I4" s="177"/>
      <c r="J4" s="177"/>
      <c r="L4" s="17" t="s">
        <v>846</v>
      </c>
      <c r="M4" s="178">
        <f>SUMIFS('Quarterly Information'!$J$43:$J$1042,'Quarterly Information'!$I$43:$I$1042,Blends!$L4,'Quarterly Information'!$X$43:$X$1042,Lists!$D$30)*C3</f>
        <v>0</v>
      </c>
      <c r="N4" s="178">
        <f>SUMIFS('Quarterly Information'!$J$43:$J$1042,'Quarterly Information'!$I$43:$I$1042,Blends!$L4,'Quarterly Information'!$X$43:$X$1042,Lists!$D$30)*D3</f>
        <v>0</v>
      </c>
      <c r="O4" s="178">
        <f>SUMIFS('Quarterly Information'!$J$43:$J$1042,'Quarterly Information'!$I$43:$I$1042,Blends!$L4,'Quarterly Information'!$X$43:$X$1042,Lists!$D$30)*E3</f>
        <v>0</v>
      </c>
      <c r="P4" s="178">
        <f>SUMIFS('Quarterly Information'!$J$43:$J$1042,'Quarterly Information'!$I$43:$I$1042,Blends!$L4,'Quarterly Information'!$X$43:$X$1042,Lists!$D$30)*F3</f>
        <v>0</v>
      </c>
      <c r="Q4" s="178">
        <f>SUMIFS('Quarterly Information'!$J$43:$J$1042,'Quarterly Information'!$I$43:$I$1042,Blends!$L4,'Quarterly Information'!$X$43:$X$1042,Lists!$D$30)*G3</f>
        <v>0</v>
      </c>
      <c r="R4" s="178">
        <f>SUMIFS('Quarterly Information'!$J$43:$J$1042,'Quarterly Information'!$I$43:$I$1042,Blends!$L4,'Quarterly Information'!$X$43:$X$1042,Lists!$D$30)*H3</f>
        <v>0</v>
      </c>
      <c r="S4" s="178">
        <f>SUMIFS('Quarterly Information'!$J$43:$J$1042,'Quarterly Information'!$I$43:$I$1042,Blends!$L4,'Quarterly Information'!$X$43:$X$1042,Lists!$D$30)*I3</f>
        <v>0</v>
      </c>
      <c r="T4" s="178">
        <f>SUMIFS('Quarterly Information'!$J$43:$J$1042,'Quarterly Information'!$I$43:$I$1042,Blends!$L4,'Quarterly Information'!$X$43:$X$1042,Lists!$D$30)*J3</f>
        <v>0</v>
      </c>
      <c r="V4" s="17" t="s">
        <v>846</v>
      </c>
      <c r="W4" s="178">
        <f>SUMIFS('Quarterly Information'!$J$43:$J$1042,'Quarterly Information'!$I$43:$I$1042,Blends!$V4,'Quarterly Information'!$X$43:$X$1042,Lists!$D$31)*C3</f>
        <v>0</v>
      </c>
      <c r="X4" s="178">
        <f>SUMIFS('Quarterly Information'!$J$43:$J$1042,'Quarterly Information'!$I$43:$I$1042,Blends!$V4,'Quarterly Information'!$X$43:$X$1042,Lists!$D$31)*D3</f>
        <v>0</v>
      </c>
      <c r="Y4" s="178">
        <f>SUMIFS('Quarterly Information'!$J$43:$J$1042,'Quarterly Information'!$I$43:$I$1042,Blends!$V4,'Quarterly Information'!$X$43:$X$1042,Lists!$D$31)*E3</f>
        <v>0</v>
      </c>
      <c r="Z4" s="178">
        <f>SUMIFS('Quarterly Information'!$J$43:$J$1042,'Quarterly Information'!$I$43:$I$1042,Blends!$V4,'Quarterly Information'!$X$43:$X$1042,Lists!$D$31)*F3</f>
        <v>0</v>
      </c>
      <c r="AA4" s="178">
        <f>SUMIFS('Quarterly Information'!$J$43:$J$1042,'Quarterly Information'!$I$43:$I$1042,Blends!$V4,'Quarterly Information'!$X$43:$X$1042,Lists!$D$31)*G3</f>
        <v>0</v>
      </c>
      <c r="AB4" s="178">
        <f>SUMIFS('Quarterly Information'!$J$43:$J$1042,'Quarterly Information'!$I$43:$I$1042,Blends!$V4,'Quarterly Information'!$X$43:$X$1042,Lists!$D$31)*H3</f>
        <v>0</v>
      </c>
      <c r="AC4" s="178">
        <f>SUMIFS('Quarterly Information'!$J$43:$J$1042,'Quarterly Information'!$I$43:$I$1042,Blends!$V4,'Quarterly Information'!$X$43:$X$1042,Lists!$D$31)*I3</f>
        <v>0</v>
      </c>
      <c r="AD4" s="178">
        <f>SUMIFS('Quarterly Information'!$J$43:$J$1042,'Quarterly Information'!$I$43:$I$1042,Blends!$V4,'Quarterly Information'!$X$43:$X$1042,Lists!$D$31)*J3</f>
        <v>0</v>
      </c>
      <c r="AF4" s="17" t="s">
        <v>846</v>
      </c>
      <c r="AG4" s="178">
        <f>SUMIFS('Quarterly Information'!$J$43:$J$1042,'Quarterly Information'!$I$43:$I$1042,Blends!$AF4,'Quarterly Information'!$X$43:$X$1042,Lists!$D$32)*C3</f>
        <v>0</v>
      </c>
      <c r="AH4" s="178">
        <f>SUMIFS('Quarterly Information'!$J$43:$J$1042,'Quarterly Information'!$I$43:$I$1042,Blends!$AF4,'Quarterly Information'!$X$43:$X$1042,Lists!$D$32)*D3</f>
        <v>0</v>
      </c>
      <c r="AI4" s="178">
        <f>SUMIFS('Quarterly Information'!$J$43:$J$1042,'Quarterly Information'!$I$43:$I$1042,Blends!$AF4,'Quarterly Information'!$X$43:$X$1042,Lists!$D$32)*E3</f>
        <v>0</v>
      </c>
      <c r="AJ4" s="178">
        <f>SUMIFS('Quarterly Information'!$J$43:$J$1042,'Quarterly Information'!$I$43:$I$1042,Blends!$AF4,'Quarterly Information'!$X$43:$X$1042,Lists!$D$32)*F3</f>
        <v>0</v>
      </c>
      <c r="AK4" s="178">
        <f>SUMIFS('Quarterly Information'!$J$43:$J$1042,'Quarterly Information'!$I$43:$I$1042,Blends!$AF4,'Quarterly Information'!$X$43:$X$1042,Lists!$D$32)*G3</f>
        <v>0</v>
      </c>
      <c r="AL4" s="178">
        <f>SUMIFS('Quarterly Information'!$J$43:$J$1042,'Quarterly Information'!$I$43:$I$1042,Blends!$AF4,'Quarterly Information'!$X$43:$X$1042,Lists!$D$32)*H3</f>
        <v>0</v>
      </c>
      <c r="AM4" s="178">
        <f>SUMIFS('Quarterly Information'!$J$43:$J$1042,'Quarterly Information'!$I$43:$I$1042,Blends!$AF4,'Quarterly Information'!$X$43:$X$1042,Lists!$D$32)*I3</f>
        <v>0</v>
      </c>
      <c r="AN4" s="178">
        <f>SUMIFS('Quarterly Information'!$J$43:$J$1042,'Quarterly Information'!$I$43:$I$1042,Blends!$AF4,'Quarterly Information'!$X$43:$X$1042,Lists!$D$32)*J3</f>
        <v>0</v>
      </c>
      <c r="AP4" s="17" t="s">
        <v>846</v>
      </c>
      <c r="AQ4" s="178">
        <f>SUMIFS('Quarterly Information'!$J$43:$J$1042,'Quarterly Information'!$I$43:$I$1042,Blends!$AP4,'Quarterly Information'!$X$43:$X$1042,Lists!$D$33)*C3</f>
        <v>0</v>
      </c>
      <c r="AR4" s="178">
        <f>SUMIFS('Quarterly Information'!$J$43:$J$1042,'Quarterly Information'!$I$43:$I$1042,Blends!$AP4,'Quarterly Information'!$X$43:$X$1042,Lists!$D$33)*D3</f>
        <v>0</v>
      </c>
      <c r="AS4" s="178">
        <f>SUMIFS('Quarterly Information'!$J$43:$J$1042,'Quarterly Information'!$I$43:$I$1042,Blends!$AP4,'Quarterly Information'!$X$43:$X$1042,Lists!$D$33)*E3</f>
        <v>0</v>
      </c>
      <c r="AT4" s="178">
        <f>SUMIFS('Quarterly Information'!$J$43:$J$1042,'Quarterly Information'!$I$43:$I$1042,Blends!$AP4,'Quarterly Information'!$X$43:$X$1042,Lists!$D$33)*F3</f>
        <v>0</v>
      </c>
      <c r="AU4" s="178">
        <f>SUMIFS('Quarterly Information'!$J$43:$J$1042,'Quarterly Information'!$I$43:$I$1042,Blends!$AP4,'Quarterly Information'!$X$43:$X$1042,Lists!$D$33)*G3</f>
        <v>0</v>
      </c>
      <c r="AV4" s="178">
        <f>SUMIFS('Quarterly Information'!$J$43:$J$1042,'Quarterly Information'!$I$43:$I$1042,Blends!$AP4,'Quarterly Information'!$X$43:$X$1042,Lists!$D$33)*H3</f>
        <v>0</v>
      </c>
      <c r="AW4" s="178">
        <f>SUMIFS('Quarterly Information'!$J$43:$J$1042,'Quarterly Information'!$I$43:$I$1042,Blends!$AP4,'Quarterly Information'!$X$43:$X$1042,Lists!$D$33)*I3</f>
        <v>0</v>
      </c>
      <c r="AX4" s="178">
        <f>SUMIFS('Quarterly Information'!$J$43:$J$1042,'Quarterly Information'!$I$43:$I$1042,Blends!$AP4,'Quarterly Information'!$X$43:$X$1042,Lists!$D$33)*J3</f>
        <v>0</v>
      </c>
      <c r="AZ4" s="17" t="s">
        <v>846</v>
      </c>
      <c r="BA4" s="178">
        <f>SUMIFS('Quarterly Information'!$J$43:$J$1042,'Quarterly Information'!$I$43:$I$1042,Blends!$AZ4,'Quarterly Information'!$X$43:$X$1042,Lists!$D$34)*C3</f>
        <v>0</v>
      </c>
      <c r="BB4" s="178">
        <f>SUMIFS('Quarterly Information'!$J$43:$J$1042,'Quarterly Information'!$I$43:$I$1042,Blends!$AZ4,'Quarterly Information'!$X$43:$X$1042,Lists!$D$34)*D3</f>
        <v>0</v>
      </c>
      <c r="BC4" s="178">
        <f>SUMIFS('Quarterly Information'!$J$43:$J$1042,'Quarterly Information'!$I$43:$I$1042,Blends!$AZ4,'Quarterly Information'!$X$43:$X$1042,Lists!$D$34)*E3</f>
        <v>0</v>
      </c>
      <c r="BD4" s="178">
        <f>SUMIFS('Quarterly Information'!$J$43:$J$1042,'Quarterly Information'!$I$43:$I$1042,Blends!$AZ4,'Quarterly Information'!$X$43:$X$1042,Lists!$D$34)*F3</f>
        <v>0</v>
      </c>
      <c r="BE4" s="178">
        <f>SUMIFS('Quarterly Information'!$J$43:$J$1042,'Quarterly Information'!$I$43:$I$1042,Blends!$AZ4,'Quarterly Information'!$X$43:$X$1042,Lists!$D$34)*G3</f>
        <v>0</v>
      </c>
      <c r="BF4" s="178">
        <f>SUMIFS('Quarterly Information'!$J$43:$J$1042,'Quarterly Information'!$I$43:$I$1042,Blends!$AZ4,'Quarterly Information'!$X$43:$X$1042,Lists!$D$34)*H3</f>
        <v>0</v>
      </c>
      <c r="BG4" s="178">
        <f>SUMIFS('Quarterly Information'!$J$43:$J$1042,'Quarterly Information'!$I$43:$I$1042,Blends!$AZ4,'Quarterly Information'!$X$43:$X$1042,Lists!$D$34)*I3</f>
        <v>0</v>
      </c>
      <c r="BH4" s="178">
        <f>SUMIFS('Quarterly Information'!$J$43:$J$1042,'Quarterly Information'!$I$43:$I$1042,Blends!$AZ4,'Quarterly Information'!$X$43:$X$1042,Lists!$D$34)*J3</f>
        <v>0</v>
      </c>
      <c r="BJ4" s="17" t="s">
        <v>846</v>
      </c>
      <c r="BK4" s="178">
        <f>SUMIFS('Quarterly Information'!$J$43:$J$1042,'Quarterly Information'!$I$43:$I$1042,Blends!$BJ4,'Quarterly Information'!$X$43:$X$1042,Lists!$D$35)*C3</f>
        <v>0</v>
      </c>
      <c r="BL4" s="178">
        <f>SUMIFS('Quarterly Information'!$J$43:$J$1042,'Quarterly Information'!$I$43:$I$1042,Blends!$BJ4,'Quarterly Information'!$X$43:$X$1042,Lists!$D$35)*D3</f>
        <v>0</v>
      </c>
      <c r="BM4" s="178">
        <f>SUMIFS('Quarterly Information'!$J$43:$J$1042,'Quarterly Information'!$I$43:$I$1042,Blends!$BJ4,'Quarterly Information'!$X$43:$X$1042,Lists!$D$35)*E3</f>
        <v>0</v>
      </c>
      <c r="BN4" s="178">
        <f>SUMIFS('Quarterly Information'!$J$43:$J$1042,'Quarterly Information'!$I$43:$I$1042,Blends!$BJ4,'Quarterly Information'!$X$43:$X$1042,Lists!$D$35)*F3</f>
        <v>0</v>
      </c>
      <c r="BO4" s="178">
        <f>SUMIFS('Quarterly Information'!$J$43:$J$1042,'Quarterly Information'!$I$43:$I$1042,Blends!$BJ4,'Quarterly Information'!$X$43:$X$1042,Lists!$D$35)*G3</f>
        <v>0</v>
      </c>
      <c r="BP4" s="178">
        <f>SUMIFS('Quarterly Information'!$J$43:$J$1042,'Quarterly Information'!$I$43:$I$1042,Blends!$BJ4,'Quarterly Information'!$X$43:$X$1042,Lists!$D$35)*H3</f>
        <v>0</v>
      </c>
      <c r="BQ4" s="178">
        <f>SUMIFS('Quarterly Information'!$J$43:$J$1042,'Quarterly Information'!$I$43:$I$1042,Blends!$BJ4,'Quarterly Information'!$X$43:$X$1042,Lists!$D$35)*I3</f>
        <v>0</v>
      </c>
      <c r="BR4" s="178">
        <f>SUMIFS('Quarterly Information'!$J$43:$J$1042,'Quarterly Information'!$I$43:$I$1042,Blends!$BJ4,'Quarterly Information'!$X$43:$X$1042,Lists!$D$35)*J3</f>
        <v>0</v>
      </c>
      <c r="BT4" s="17" t="s">
        <v>846</v>
      </c>
      <c r="BU4" s="178">
        <f>SUMIFS('Quarterly Information'!$Z$43:$Z$1042,'Quarterly Information'!$I$43:$I$1042,Blends!$BT4)*Blends!C3</f>
        <v>0</v>
      </c>
      <c r="BV4" s="178">
        <f>SUMIFS('Quarterly Information'!$Z$43:$Z$1042,'Quarterly Information'!$I$43:$I$1042,Blends!$BT4)*Blends!D3</f>
        <v>0</v>
      </c>
      <c r="BW4" s="178">
        <f>SUMIFS('Quarterly Information'!$Z$43:$Z$1042,'Quarterly Information'!$I$43:$I$1042,Blends!$BT4)*Blends!E3</f>
        <v>0</v>
      </c>
      <c r="BX4" s="178">
        <f>SUMIFS('Quarterly Information'!$Z$43:$Z$1042,'Quarterly Information'!$I$43:$I$1042,Blends!$BT4)*Blends!F3</f>
        <v>0</v>
      </c>
      <c r="BY4" s="178">
        <f>SUMIFS('Quarterly Information'!$Z$43:$Z$1042,'Quarterly Information'!$I$43:$I$1042,Blends!$BT4)*Blends!G3</f>
        <v>0</v>
      </c>
      <c r="BZ4" s="178">
        <f>SUMIFS('Quarterly Information'!$Z$43:$Z$1042,'Quarterly Information'!$I$43:$I$1042,Blends!$BT4)*Blends!H3</f>
        <v>0</v>
      </c>
      <c r="CA4" s="178">
        <f>SUMIFS('Quarterly Information'!$Z$43:$Z$1042,'Quarterly Information'!$I$43:$I$1042,Blends!$BT4)*Blends!I3</f>
        <v>0</v>
      </c>
      <c r="CB4" s="178">
        <f>SUMIFS('Quarterly Information'!$Z$43:$Z$1042,'Quarterly Information'!$I$43:$I$1042,Blends!$BT4)*Blends!J3</f>
        <v>0</v>
      </c>
      <c r="CD4" s="17" t="s">
        <v>846</v>
      </c>
      <c r="CE4" s="178">
        <f>SUMIFS('Quarterly Information'!$AA$43:$AA$1042,'Quarterly Information'!$I$43:$I$1042,Blends!$CD4)*Blends!C3</f>
        <v>0</v>
      </c>
      <c r="CF4" s="178">
        <f>SUMIFS('Quarterly Information'!$AA$43:$AA$1042,'Quarterly Information'!$I$43:$I$1042,Blends!$CD4)*Blends!D3</f>
        <v>0</v>
      </c>
      <c r="CG4" s="178">
        <f>SUMIFS('Quarterly Information'!$AA$43:$AA$1042,'Quarterly Information'!$I$43:$I$1042,Blends!$CD4)*Blends!E3</f>
        <v>0</v>
      </c>
      <c r="CH4" s="178">
        <f>SUMIFS('Quarterly Information'!$AA$43:$AA$1042,'Quarterly Information'!$I$43:$I$1042,Blends!$CD4)*Blends!F3</f>
        <v>0</v>
      </c>
      <c r="CI4" s="178">
        <f>SUMIFS('Quarterly Information'!$AA$43:$AA$1042,'Quarterly Information'!$I$43:$I$1042,Blends!$CD4)*Blends!G3</f>
        <v>0</v>
      </c>
      <c r="CJ4" s="178">
        <f>SUMIFS('Quarterly Information'!$AA$43:$AA$1042,'Quarterly Information'!$I$43:$I$1042,Blends!$CD4)*Blends!H3</f>
        <v>0</v>
      </c>
      <c r="CK4" s="178">
        <f>SUMIFS('Quarterly Information'!$AA$43:$AA$1042,'Quarterly Information'!$I$43:$I$1042,Blends!$CD4)*Blends!I3</f>
        <v>0</v>
      </c>
      <c r="CL4" s="178">
        <f>SUMIFS('Quarterly Information'!$AA$43:$AA$1042,'Quarterly Information'!$I$43:$I$1042,Blends!$CD4)*Blends!J3</f>
        <v>0</v>
      </c>
      <c r="CN4" s="17" t="s">
        <v>846</v>
      </c>
      <c r="CO4" s="178">
        <f>SUMIFS('Quarterly Information'!$AB$43:$AB$1042,'Quarterly Information'!$I$43:$I$1042,Blends!$CN4)*Blends!C3</f>
        <v>0</v>
      </c>
      <c r="CP4" s="178">
        <f>SUMIFS('Quarterly Information'!$AB$43:$AB$1042,'Quarterly Information'!$I$43:$I$1042,Blends!$CN4)*Blends!D3</f>
        <v>0</v>
      </c>
      <c r="CQ4" s="178">
        <f>SUMIFS('Quarterly Information'!$AB$43:$AB$1042,'Quarterly Information'!$I$43:$I$1042,Blends!$CN4)*Blends!E3</f>
        <v>0</v>
      </c>
      <c r="CR4" s="178">
        <f>SUMIFS('Quarterly Information'!$AB$43:$AB$1042,'Quarterly Information'!$I$43:$I$1042,Blends!$CN4)*Blends!F3</f>
        <v>0</v>
      </c>
      <c r="CS4" s="178">
        <f>SUMIFS('Quarterly Information'!$AB$43:$AB$1042,'Quarterly Information'!$I$43:$I$1042,Blends!$CN4)*Blends!G3</f>
        <v>0</v>
      </c>
      <c r="CT4" s="178">
        <f>SUMIFS('Quarterly Information'!$AB$43:$AB$1042,'Quarterly Information'!$I$43:$I$1042,Blends!$CN4)*Blends!H3</f>
        <v>0</v>
      </c>
      <c r="CU4" s="178">
        <f>SUMIFS('Quarterly Information'!$AB$43:$AB$1042,'Quarterly Information'!$I$43:$I$1042,Blends!$CN4)*Blends!I3</f>
        <v>0</v>
      </c>
      <c r="CV4" s="178">
        <f>SUMIFS('Quarterly Information'!$AB$43:$AB$1042,'Quarterly Information'!$I$43:$I$1042,Blends!$CN4)*Blends!J3</f>
        <v>0</v>
      </c>
      <c r="CX4" s="17" t="s">
        <v>846</v>
      </c>
      <c r="CY4" s="178">
        <f>SUMIFS('Quarterly Information'!$AC$43:$AC$1042,'Quarterly Information'!$I$43:$I$1042,Blends!$CX4)*Blends!C3</f>
        <v>0</v>
      </c>
      <c r="CZ4" s="178">
        <f>SUMIFS('Quarterly Information'!$AC$43:$AC$1042,'Quarterly Information'!$I$43:$I$1042,Blends!$CX4)*Blends!D3</f>
        <v>0</v>
      </c>
      <c r="DA4" s="178">
        <f>SUMIFS('Quarterly Information'!$AC$43:$AC$1042,'Quarterly Information'!$I$43:$I$1042,Blends!$CX4)*Blends!E3</f>
        <v>0</v>
      </c>
      <c r="DB4" s="178">
        <f>SUMIFS('Quarterly Information'!$AC$43:$AC$1042,'Quarterly Information'!$I$43:$I$1042,Blends!$CX4)*Blends!F3</f>
        <v>0</v>
      </c>
      <c r="DC4" s="178">
        <f>SUMIFS('Quarterly Information'!$AC$43:$AC$1042,'Quarterly Information'!$I$43:$I$1042,Blends!$CX4)*Blends!G3</f>
        <v>0</v>
      </c>
      <c r="DD4" s="178">
        <f>SUMIFS('Quarterly Information'!$AC$43:$AC$1042,'Quarterly Information'!$I$43:$I$1042,Blends!$CX4)*Blends!H3</f>
        <v>0</v>
      </c>
      <c r="DE4" s="178">
        <f>SUMIFS('Quarterly Information'!$AC$43:$AC$1042,'Quarterly Information'!$I$43:$I$1042,Blends!$CX4)*Blends!I3</f>
        <v>0</v>
      </c>
      <c r="DF4" s="178">
        <f>SUMIFS('Quarterly Information'!$AC$43:$AC$1042,'Quarterly Information'!$I$43:$I$1042,Blends!$CX4)*Blends!J3</f>
        <v>0</v>
      </c>
      <c r="DH4" s="17" t="s">
        <v>846</v>
      </c>
      <c r="DI4" s="178">
        <f>SUMIFS('Quarterly Information'!$AD$43:$AD$1042,'Quarterly Information'!$I$43:$I$1042,Blends!$DH4)*Blends!C3</f>
        <v>0</v>
      </c>
      <c r="DJ4" s="178">
        <f>SUMIFS('Quarterly Information'!$AD$43:$AD$1042,'Quarterly Information'!$I$43:$I$1042,Blends!$DH4)*Blends!D3</f>
        <v>0</v>
      </c>
      <c r="DK4" s="178">
        <f>SUMIFS('Quarterly Information'!$AD$43:$AD$1042,'Quarterly Information'!$I$43:$I$1042,Blends!$DH4)*Blends!E3</f>
        <v>0</v>
      </c>
      <c r="DL4" s="178">
        <f>SUMIFS('Quarterly Information'!$AD$43:$AD$1042,'Quarterly Information'!$I$43:$I$1042,Blends!$DH4)*Blends!F3</f>
        <v>0</v>
      </c>
      <c r="DM4" s="178">
        <f>SUMIFS('Quarterly Information'!$AD$43:$AD$1042,'Quarterly Information'!$I$43:$I$1042,Blends!$DH4)*Blends!G3</f>
        <v>0</v>
      </c>
      <c r="DN4" s="178">
        <f>SUMIFS('Quarterly Information'!$AD$43:$AD$1042,'Quarterly Information'!$I$43:$I$1042,Blends!$DH4)*Blends!H3</f>
        <v>0</v>
      </c>
      <c r="DO4" s="178">
        <f>SUMIFS('Quarterly Information'!$AD$43:$AD$1042,'Quarterly Information'!$I$43:$I$1042,Blends!$DH4)*Blends!I3</f>
        <v>0</v>
      </c>
      <c r="DP4" s="178">
        <f>SUMIFS('Quarterly Information'!$AD$43:$AD$1042,'Quarterly Information'!$I$43:$I$1042,Blends!$DH4)*Blends!J3</f>
        <v>0</v>
      </c>
      <c r="DR4" s="17" t="s">
        <v>846</v>
      </c>
      <c r="DS4" s="178">
        <f>SUMIFS('Quarterly Information'!$AE$43:$AE$1042,'Quarterly Information'!$I$43:$I$1042,Blends!$DR4)*Blends!C3</f>
        <v>0</v>
      </c>
      <c r="DT4" s="178">
        <f>SUMIFS('Quarterly Information'!$AE$43:$AE$1042,'Quarterly Information'!$I$43:$I$1042,Blends!$DR4)*Blends!D3</f>
        <v>0</v>
      </c>
      <c r="DU4" s="178">
        <f>SUMIFS('Quarterly Information'!$AE$43:$AE$1042,'Quarterly Information'!$I$43:$I$1042,Blends!$DR4)*Blends!E3</f>
        <v>0</v>
      </c>
      <c r="DV4" s="178">
        <f>SUMIFS('Quarterly Information'!$AE$43:$AE$1042,'Quarterly Information'!$I$43:$I$1042,Blends!$DR4)*Blends!F3</f>
        <v>0</v>
      </c>
      <c r="DW4" s="178">
        <f>SUMIFS('Quarterly Information'!$AE$43:$AE$1042,'Quarterly Information'!$I$43:$I$1042,Blends!$DR4)*Blends!G3</f>
        <v>0</v>
      </c>
      <c r="DX4" s="178">
        <f>SUMIFS('Quarterly Information'!$AE$43:$AE$1042,'Quarterly Information'!$I$43:$I$1042,Blends!$DR4)*Blends!H3</f>
        <v>0</v>
      </c>
      <c r="DY4" s="178">
        <f>SUMIFS('Quarterly Information'!$AE$43:$AE$1042,'Quarterly Information'!$I$43:$I$1042,Blends!$DR4)*Blends!I3</f>
        <v>0</v>
      </c>
      <c r="DZ4" s="178">
        <f>SUMIFS('Quarterly Information'!$AE$43:$AE$1042,'Quarterly Information'!$I$43:$I$1042,Blends!$DR4)*Blends!J3</f>
        <v>0</v>
      </c>
    </row>
    <row r="5" spans="2:130" x14ac:dyDescent="0.25">
      <c r="B5" s="17" t="s">
        <v>848</v>
      </c>
      <c r="C5" s="177"/>
      <c r="D5" s="177"/>
      <c r="E5" s="177">
        <v>0.6</v>
      </c>
      <c r="F5" s="177"/>
      <c r="G5" s="177"/>
      <c r="H5" s="177"/>
      <c r="I5" s="177"/>
      <c r="J5" s="177"/>
      <c r="L5" s="17" t="s">
        <v>847</v>
      </c>
      <c r="M5" s="178">
        <f>SUMIFS('Quarterly Information'!$J$43:$J$1042,'Quarterly Information'!$I$43:$I$1042,Blends!$L5,'Quarterly Information'!$X$43:$X$1042,Lists!$D$30)*C4</f>
        <v>0</v>
      </c>
      <c r="N5" s="178">
        <f>SUMIFS('Quarterly Information'!$J$43:$J$1042,'Quarterly Information'!$I$43:$I$1042,Blends!$L5,'Quarterly Information'!$X$43:$X$1042,Lists!$D$30)*D4</f>
        <v>0</v>
      </c>
      <c r="O5" s="178">
        <f>SUMIFS('Quarterly Information'!$J$43:$J$1042,'Quarterly Information'!$I$43:$I$1042,Blends!$L5,'Quarterly Information'!$X$43:$X$1042,Lists!$D$30)*E4</f>
        <v>0</v>
      </c>
      <c r="P5" s="178">
        <f>SUMIFS('Quarterly Information'!$J$43:$J$1042,'Quarterly Information'!$I$43:$I$1042,Blends!$L5,'Quarterly Information'!$X$43:$X$1042,Lists!$D$30)*F4</f>
        <v>0</v>
      </c>
      <c r="Q5" s="178">
        <f>SUMIFS('Quarterly Information'!$J$43:$J$1042,'Quarterly Information'!$I$43:$I$1042,Blends!$L5,'Quarterly Information'!$X$43:$X$1042,Lists!$D$30)*G4</f>
        <v>0</v>
      </c>
      <c r="R5" s="178">
        <f>SUMIFS('Quarterly Information'!$J$43:$J$1042,'Quarterly Information'!$I$43:$I$1042,Blends!$L5,'Quarterly Information'!$X$43:$X$1042,Lists!$D$30)*H4</f>
        <v>0</v>
      </c>
      <c r="S5" s="178">
        <f>SUMIFS('Quarterly Information'!$J$43:$J$1042,'Quarterly Information'!$I$43:$I$1042,Blends!$L5,'Quarterly Information'!$X$43:$X$1042,Lists!$D$30)*I4</f>
        <v>0</v>
      </c>
      <c r="T5" s="178">
        <f>SUMIFS('Quarterly Information'!$J$43:$J$1042,'Quarterly Information'!$I$43:$I$1042,Blends!$L5,'Quarterly Information'!$X$43:$X$1042,Lists!$D$30)*J4</f>
        <v>0</v>
      </c>
      <c r="V5" s="17" t="s">
        <v>847</v>
      </c>
      <c r="W5" s="178">
        <f>SUMIFS('Quarterly Information'!$J$43:$J$1042,'Quarterly Information'!$I$43:$I$1042,Blends!$V5,'Quarterly Information'!$X$43:$X$1042,Lists!$D$31)*C4</f>
        <v>0</v>
      </c>
      <c r="X5" s="178">
        <f>SUMIFS('Quarterly Information'!$J$43:$J$1042,'Quarterly Information'!$I$43:$I$1042,Blends!$V5,'Quarterly Information'!$X$43:$X$1042,Lists!$D$31)*D4</f>
        <v>0</v>
      </c>
      <c r="Y5" s="178">
        <f>SUMIFS('Quarterly Information'!$J$43:$J$1042,'Quarterly Information'!$I$43:$I$1042,Blends!$V5,'Quarterly Information'!$X$43:$X$1042,Lists!$D$31)*E4</f>
        <v>0</v>
      </c>
      <c r="Z5" s="178">
        <f>SUMIFS('Quarterly Information'!$J$43:$J$1042,'Quarterly Information'!$I$43:$I$1042,Blends!$V5,'Quarterly Information'!$X$43:$X$1042,Lists!$D$31)*F4</f>
        <v>0</v>
      </c>
      <c r="AA5" s="178">
        <f>SUMIFS('Quarterly Information'!$J$43:$J$1042,'Quarterly Information'!$I$43:$I$1042,Blends!$V5,'Quarterly Information'!$X$43:$X$1042,Lists!$D$31)*G4</f>
        <v>0</v>
      </c>
      <c r="AB5" s="178">
        <f>SUMIFS('Quarterly Information'!$J$43:$J$1042,'Quarterly Information'!$I$43:$I$1042,Blends!$V5,'Quarterly Information'!$X$43:$X$1042,Lists!$D$31)*H4</f>
        <v>0</v>
      </c>
      <c r="AC5" s="178">
        <f>SUMIFS('Quarterly Information'!$J$43:$J$1042,'Quarterly Information'!$I$43:$I$1042,Blends!$V5,'Quarterly Information'!$X$43:$X$1042,Lists!$D$31)*I4</f>
        <v>0</v>
      </c>
      <c r="AD5" s="178">
        <f>SUMIFS('Quarterly Information'!$J$43:$J$1042,'Quarterly Information'!$I$43:$I$1042,Blends!$V5,'Quarterly Information'!$X$43:$X$1042,Lists!$D$31)*J4</f>
        <v>0</v>
      </c>
      <c r="AF5" s="17" t="s">
        <v>847</v>
      </c>
      <c r="AG5" s="178">
        <f>SUMIFS('Quarterly Information'!$J$43:$J$1042,'Quarterly Information'!$I$43:$I$1042,Blends!$AF5,'Quarterly Information'!$X$43:$X$1042,Lists!$D$32)*C4</f>
        <v>0</v>
      </c>
      <c r="AH5" s="178">
        <f>SUMIFS('Quarterly Information'!$J$43:$J$1042,'Quarterly Information'!$I$43:$I$1042,Blends!$AF5,'Quarterly Information'!$X$43:$X$1042,Lists!$D$32)*D4</f>
        <v>0</v>
      </c>
      <c r="AI5" s="178">
        <f>SUMIFS('Quarterly Information'!$J$43:$J$1042,'Quarterly Information'!$I$43:$I$1042,Blends!$AF5,'Quarterly Information'!$X$43:$X$1042,Lists!$D$32)*E4</f>
        <v>0</v>
      </c>
      <c r="AJ5" s="178">
        <f>SUMIFS('Quarterly Information'!$J$43:$J$1042,'Quarterly Information'!$I$43:$I$1042,Blends!$AF5,'Quarterly Information'!$X$43:$X$1042,Lists!$D$32)*F4</f>
        <v>0</v>
      </c>
      <c r="AK5" s="178">
        <f>SUMIFS('Quarterly Information'!$J$43:$J$1042,'Quarterly Information'!$I$43:$I$1042,Blends!$AF5,'Quarterly Information'!$X$43:$X$1042,Lists!$D$32)*G4</f>
        <v>0</v>
      </c>
      <c r="AL5" s="178">
        <f>SUMIFS('Quarterly Information'!$J$43:$J$1042,'Quarterly Information'!$I$43:$I$1042,Blends!$AF5,'Quarterly Information'!$X$43:$X$1042,Lists!$D$32)*H4</f>
        <v>0</v>
      </c>
      <c r="AM5" s="178">
        <f>SUMIFS('Quarterly Information'!$J$43:$J$1042,'Quarterly Information'!$I$43:$I$1042,Blends!$AF5,'Quarterly Information'!$X$43:$X$1042,Lists!$D$32)*I4</f>
        <v>0</v>
      </c>
      <c r="AN5" s="178">
        <f>SUMIFS('Quarterly Information'!$J$43:$J$1042,'Quarterly Information'!$I$43:$I$1042,Blends!$AF5,'Quarterly Information'!$X$43:$X$1042,Lists!$D$32)*J4</f>
        <v>0</v>
      </c>
      <c r="AP5" s="17" t="s">
        <v>847</v>
      </c>
      <c r="AQ5" s="178">
        <f>SUMIFS('Quarterly Information'!$J$43:$J$1042,'Quarterly Information'!$I$43:$I$1042,Blends!$AP5,'Quarterly Information'!$X$43:$X$1042,Lists!$D$33)*C4</f>
        <v>0</v>
      </c>
      <c r="AR5" s="178">
        <f>SUMIFS('Quarterly Information'!$J$43:$J$1042,'Quarterly Information'!$I$43:$I$1042,Blends!$AP5,'Quarterly Information'!$X$43:$X$1042,Lists!$D$33)*D4</f>
        <v>0</v>
      </c>
      <c r="AS5" s="178">
        <f>SUMIFS('Quarterly Information'!$J$43:$J$1042,'Quarterly Information'!$I$43:$I$1042,Blends!$AP5,'Quarterly Information'!$X$43:$X$1042,Lists!$D$33)*E4</f>
        <v>0</v>
      </c>
      <c r="AT5" s="178">
        <f>SUMIFS('Quarterly Information'!$J$43:$J$1042,'Quarterly Information'!$I$43:$I$1042,Blends!$AP5,'Quarterly Information'!$X$43:$X$1042,Lists!$D$33)*F4</f>
        <v>0</v>
      </c>
      <c r="AU5" s="178">
        <f>SUMIFS('Quarterly Information'!$J$43:$J$1042,'Quarterly Information'!$I$43:$I$1042,Blends!$AP5,'Quarterly Information'!$X$43:$X$1042,Lists!$D$33)*G4</f>
        <v>0</v>
      </c>
      <c r="AV5" s="178">
        <f>SUMIFS('Quarterly Information'!$J$43:$J$1042,'Quarterly Information'!$I$43:$I$1042,Blends!$AP5,'Quarterly Information'!$X$43:$X$1042,Lists!$D$33)*H4</f>
        <v>0</v>
      </c>
      <c r="AW5" s="178">
        <f>SUMIFS('Quarterly Information'!$J$43:$J$1042,'Quarterly Information'!$I$43:$I$1042,Blends!$AP5,'Quarterly Information'!$X$43:$X$1042,Lists!$D$33)*I4</f>
        <v>0</v>
      </c>
      <c r="AX5" s="178">
        <f>SUMIFS('Quarterly Information'!$J$43:$J$1042,'Quarterly Information'!$I$43:$I$1042,Blends!$AP5,'Quarterly Information'!$X$43:$X$1042,Lists!$D$33)*J4</f>
        <v>0</v>
      </c>
      <c r="AZ5" s="17" t="s">
        <v>847</v>
      </c>
      <c r="BA5" s="178">
        <f>SUMIFS('Quarterly Information'!$J$43:$J$1042,'Quarterly Information'!$I$43:$I$1042,Blends!$AZ5,'Quarterly Information'!$X$43:$X$1042,Lists!$D$34)*C4</f>
        <v>0</v>
      </c>
      <c r="BB5" s="178">
        <f>SUMIFS('Quarterly Information'!$J$43:$J$1042,'Quarterly Information'!$I$43:$I$1042,Blends!$AZ5,'Quarterly Information'!$X$43:$X$1042,Lists!$D$34)*D4</f>
        <v>0</v>
      </c>
      <c r="BC5" s="178">
        <f>SUMIFS('Quarterly Information'!$J$43:$J$1042,'Quarterly Information'!$I$43:$I$1042,Blends!$AZ5,'Quarterly Information'!$X$43:$X$1042,Lists!$D$34)*E4</f>
        <v>0</v>
      </c>
      <c r="BD5" s="178">
        <f>SUMIFS('Quarterly Information'!$J$43:$J$1042,'Quarterly Information'!$I$43:$I$1042,Blends!$AZ5,'Quarterly Information'!$X$43:$X$1042,Lists!$D$34)*F4</f>
        <v>0</v>
      </c>
      <c r="BE5" s="178">
        <f>SUMIFS('Quarterly Information'!$J$43:$J$1042,'Quarterly Information'!$I$43:$I$1042,Blends!$AZ5,'Quarterly Information'!$X$43:$X$1042,Lists!$D$34)*G4</f>
        <v>0</v>
      </c>
      <c r="BF5" s="178">
        <f>SUMIFS('Quarterly Information'!$J$43:$J$1042,'Quarterly Information'!$I$43:$I$1042,Blends!$AZ5,'Quarterly Information'!$X$43:$X$1042,Lists!$D$34)*H4</f>
        <v>0</v>
      </c>
      <c r="BG5" s="178">
        <f>SUMIFS('Quarterly Information'!$J$43:$J$1042,'Quarterly Information'!$I$43:$I$1042,Blends!$AZ5,'Quarterly Information'!$X$43:$X$1042,Lists!$D$34)*I4</f>
        <v>0</v>
      </c>
      <c r="BH5" s="178">
        <f>SUMIFS('Quarterly Information'!$J$43:$J$1042,'Quarterly Information'!$I$43:$I$1042,Blends!$AZ5,'Quarterly Information'!$X$43:$X$1042,Lists!$D$34)*J4</f>
        <v>0</v>
      </c>
      <c r="BJ5" s="17" t="s">
        <v>847</v>
      </c>
      <c r="BK5" s="178">
        <f>SUMIFS('Quarterly Information'!$J$43:$J$1042,'Quarterly Information'!$I$43:$I$1042,Blends!$BJ5,'Quarterly Information'!$X$43:$X$1042,Lists!$D$35)*C4</f>
        <v>0</v>
      </c>
      <c r="BL5" s="178">
        <f>SUMIFS('Quarterly Information'!$J$43:$J$1042,'Quarterly Information'!$I$43:$I$1042,Blends!$BJ5,'Quarterly Information'!$X$43:$X$1042,Lists!$D$35)*D4</f>
        <v>0</v>
      </c>
      <c r="BM5" s="178">
        <f>SUMIFS('Quarterly Information'!$J$43:$J$1042,'Quarterly Information'!$I$43:$I$1042,Blends!$BJ5,'Quarterly Information'!$X$43:$X$1042,Lists!$D$35)*E4</f>
        <v>0</v>
      </c>
      <c r="BN5" s="178">
        <f>SUMIFS('Quarterly Information'!$J$43:$J$1042,'Quarterly Information'!$I$43:$I$1042,Blends!$BJ5,'Quarterly Information'!$X$43:$X$1042,Lists!$D$35)*F4</f>
        <v>0</v>
      </c>
      <c r="BO5" s="178">
        <f>SUMIFS('Quarterly Information'!$J$43:$J$1042,'Quarterly Information'!$I$43:$I$1042,Blends!$BJ5,'Quarterly Information'!$X$43:$X$1042,Lists!$D$35)*G4</f>
        <v>0</v>
      </c>
      <c r="BP5" s="178">
        <f>SUMIFS('Quarterly Information'!$J$43:$J$1042,'Quarterly Information'!$I$43:$I$1042,Blends!$BJ5,'Quarterly Information'!$X$43:$X$1042,Lists!$D$35)*H4</f>
        <v>0</v>
      </c>
      <c r="BQ5" s="178">
        <f>SUMIFS('Quarterly Information'!$J$43:$J$1042,'Quarterly Information'!$I$43:$I$1042,Blends!$BJ5,'Quarterly Information'!$X$43:$X$1042,Lists!$D$35)*I4</f>
        <v>0</v>
      </c>
      <c r="BR5" s="178">
        <f>SUMIFS('Quarterly Information'!$J$43:$J$1042,'Quarterly Information'!$I$43:$I$1042,Blends!$BJ5,'Quarterly Information'!$X$43:$X$1042,Lists!$D$35)*J4</f>
        <v>0</v>
      </c>
      <c r="BT5" s="17" t="s">
        <v>847</v>
      </c>
      <c r="BU5" s="178">
        <f>SUMIFS('Quarterly Information'!$Z$43:$Z$1042,'Quarterly Information'!$I$43:$I$1042,Blends!$BT5)*Blends!C4</f>
        <v>0</v>
      </c>
      <c r="BV5" s="178">
        <f>SUMIFS('Quarterly Information'!$Z$43:$Z$1042,'Quarterly Information'!$I$43:$I$1042,Blends!$BT5)*Blends!D4</f>
        <v>0</v>
      </c>
      <c r="BW5" s="178">
        <f>SUMIFS('Quarterly Information'!$Z$43:$Z$1042,'Quarterly Information'!$I$43:$I$1042,Blends!$BT5)*Blends!E4</f>
        <v>0</v>
      </c>
      <c r="BX5" s="178">
        <f>SUMIFS('Quarterly Information'!$Z$43:$Z$1042,'Quarterly Information'!$I$43:$I$1042,Blends!$BT5)*Blends!F4</f>
        <v>0</v>
      </c>
      <c r="BY5" s="178">
        <f>SUMIFS('Quarterly Information'!$Z$43:$Z$1042,'Quarterly Information'!$I$43:$I$1042,Blends!$BT5)*Blends!G4</f>
        <v>0</v>
      </c>
      <c r="BZ5" s="178">
        <f>SUMIFS('Quarterly Information'!$Z$43:$Z$1042,'Quarterly Information'!$I$43:$I$1042,Blends!$BT5)*Blends!H4</f>
        <v>0</v>
      </c>
      <c r="CA5" s="178">
        <f>SUMIFS('Quarterly Information'!$Z$43:$Z$1042,'Quarterly Information'!$I$43:$I$1042,Blends!$BT5)*Blends!I4</f>
        <v>0</v>
      </c>
      <c r="CB5" s="178">
        <f>SUMIFS('Quarterly Information'!$Z$43:$Z$1042,'Quarterly Information'!$I$43:$I$1042,Blends!$BT5)*Blends!J4</f>
        <v>0</v>
      </c>
      <c r="CD5" s="17" t="s">
        <v>847</v>
      </c>
      <c r="CE5" s="178">
        <f>SUMIFS('Quarterly Information'!$AA$43:$AA$1042,'Quarterly Information'!$I$43:$I$1042,Blends!$CD5)*Blends!C4</f>
        <v>0</v>
      </c>
      <c r="CF5" s="178">
        <f>SUMIFS('Quarterly Information'!$AA$43:$AA$1042,'Quarterly Information'!$I$43:$I$1042,Blends!$CD5)*Blends!D4</f>
        <v>0</v>
      </c>
      <c r="CG5" s="178">
        <f>SUMIFS('Quarterly Information'!$AA$43:$AA$1042,'Quarterly Information'!$I$43:$I$1042,Blends!$CD5)*Blends!E4</f>
        <v>0</v>
      </c>
      <c r="CH5" s="178">
        <f>SUMIFS('Quarterly Information'!$AA$43:$AA$1042,'Quarterly Information'!$I$43:$I$1042,Blends!$CD5)*Blends!F4</f>
        <v>0</v>
      </c>
      <c r="CI5" s="178">
        <f>SUMIFS('Quarterly Information'!$AA$43:$AA$1042,'Quarterly Information'!$I$43:$I$1042,Blends!$CD5)*Blends!G4</f>
        <v>0</v>
      </c>
      <c r="CJ5" s="178">
        <f>SUMIFS('Quarterly Information'!$AA$43:$AA$1042,'Quarterly Information'!$I$43:$I$1042,Blends!$CD5)*Blends!H4</f>
        <v>0</v>
      </c>
      <c r="CK5" s="178">
        <f>SUMIFS('Quarterly Information'!$AA$43:$AA$1042,'Quarterly Information'!$I$43:$I$1042,Blends!$CD5)*Blends!I4</f>
        <v>0</v>
      </c>
      <c r="CL5" s="178">
        <f>SUMIFS('Quarterly Information'!$AA$43:$AA$1042,'Quarterly Information'!$I$43:$I$1042,Blends!$CD5)*Blends!J4</f>
        <v>0</v>
      </c>
      <c r="CN5" s="17" t="s">
        <v>847</v>
      </c>
      <c r="CO5" s="178">
        <f>SUMIFS('Quarterly Information'!$AB$43:$AB$1042,'Quarterly Information'!$I$43:$I$1042,Blends!$CN5)*Blends!C4</f>
        <v>0</v>
      </c>
      <c r="CP5" s="178">
        <f>SUMIFS('Quarterly Information'!$AB$43:$AB$1042,'Quarterly Information'!$I$43:$I$1042,Blends!$CN5)*Blends!D4</f>
        <v>0</v>
      </c>
      <c r="CQ5" s="178">
        <f>SUMIFS('Quarterly Information'!$AB$43:$AB$1042,'Quarterly Information'!$I$43:$I$1042,Blends!$CN5)*Blends!E4</f>
        <v>0</v>
      </c>
      <c r="CR5" s="178">
        <f>SUMIFS('Quarterly Information'!$AB$43:$AB$1042,'Quarterly Information'!$I$43:$I$1042,Blends!$CN5)*Blends!F4</f>
        <v>0</v>
      </c>
      <c r="CS5" s="178">
        <f>SUMIFS('Quarterly Information'!$AB$43:$AB$1042,'Quarterly Information'!$I$43:$I$1042,Blends!$CN5)*Blends!G4</f>
        <v>0</v>
      </c>
      <c r="CT5" s="178">
        <f>SUMIFS('Quarterly Information'!$AB$43:$AB$1042,'Quarterly Information'!$I$43:$I$1042,Blends!$CN5)*Blends!H4</f>
        <v>0</v>
      </c>
      <c r="CU5" s="178">
        <f>SUMIFS('Quarterly Information'!$AB$43:$AB$1042,'Quarterly Information'!$I$43:$I$1042,Blends!$CN5)*Blends!I4</f>
        <v>0</v>
      </c>
      <c r="CV5" s="178">
        <f>SUMIFS('Quarterly Information'!$AB$43:$AB$1042,'Quarterly Information'!$I$43:$I$1042,Blends!$CN5)*Blends!J4</f>
        <v>0</v>
      </c>
      <c r="CX5" s="17" t="s">
        <v>847</v>
      </c>
      <c r="CY5" s="178">
        <f>SUMIFS('Quarterly Information'!$AC$43:$AC$1042,'Quarterly Information'!$I$43:$I$1042,Blends!$CX5)*Blends!C4</f>
        <v>0</v>
      </c>
      <c r="CZ5" s="178">
        <f>SUMIFS('Quarterly Information'!$AC$43:$AC$1042,'Quarterly Information'!$I$43:$I$1042,Blends!$CX5)*Blends!D4</f>
        <v>0</v>
      </c>
      <c r="DA5" s="178">
        <f>SUMIFS('Quarterly Information'!$AC$43:$AC$1042,'Quarterly Information'!$I$43:$I$1042,Blends!$CX5)*Blends!E4</f>
        <v>0</v>
      </c>
      <c r="DB5" s="178">
        <f>SUMIFS('Quarterly Information'!$AC$43:$AC$1042,'Quarterly Information'!$I$43:$I$1042,Blends!$CX5)*Blends!F4</f>
        <v>0</v>
      </c>
      <c r="DC5" s="178">
        <f>SUMIFS('Quarterly Information'!$AC$43:$AC$1042,'Quarterly Information'!$I$43:$I$1042,Blends!$CX5)*Blends!G4</f>
        <v>0</v>
      </c>
      <c r="DD5" s="178">
        <f>SUMIFS('Quarterly Information'!$AC$43:$AC$1042,'Quarterly Information'!$I$43:$I$1042,Blends!$CX5)*Blends!H4</f>
        <v>0</v>
      </c>
      <c r="DE5" s="178">
        <f>SUMIFS('Quarterly Information'!$AC$43:$AC$1042,'Quarterly Information'!$I$43:$I$1042,Blends!$CX5)*Blends!I4</f>
        <v>0</v>
      </c>
      <c r="DF5" s="178">
        <f>SUMIFS('Quarterly Information'!$AC$43:$AC$1042,'Quarterly Information'!$I$43:$I$1042,Blends!$CX5)*Blends!J4</f>
        <v>0</v>
      </c>
      <c r="DH5" s="17" t="s">
        <v>847</v>
      </c>
      <c r="DI5" s="178">
        <f>SUMIFS('Quarterly Information'!$AD$43:$AD$1042,'Quarterly Information'!$I$43:$I$1042,Blends!$DH5)*Blends!C4</f>
        <v>0</v>
      </c>
      <c r="DJ5" s="178">
        <f>SUMIFS('Quarterly Information'!$AD$43:$AD$1042,'Quarterly Information'!$I$43:$I$1042,Blends!$DH5)*Blends!D4</f>
        <v>0</v>
      </c>
      <c r="DK5" s="178">
        <f>SUMIFS('Quarterly Information'!$AD$43:$AD$1042,'Quarterly Information'!$I$43:$I$1042,Blends!$DH5)*Blends!E4</f>
        <v>0</v>
      </c>
      <c r="DL5" s="178">
        <f>SUMIFS('Quarterly Information'!$AD$43:$AD$1042,'Quarterly Information'!$I$43:$I$1042,Blends!$DH5)*Blends!F4</f>
        <v>0</v>
      </c>
      <c r="DM5" s="178">
        <f>SUMIFS('Quarterly Information'!$AD$43:$AD$1042,'Quarterly Information'!$I$43:$I$1042,Blends!$DH5)*Blends!G4</f>
        <v>0</v>
      </c>
      <c r="DN5" s="178">
        <f>SUMIFS('Quarterly Information'!$AD$43:$AD$1042,'Quarterly Information'!$I$43:$I$1042,Blends!$DH5)*Blends!H4</f>
        <v>0</v>
      </c>
      <c r="DO5" s="178">
        <f>SUMIFS('Quarterly Information'!$AD$43:$AD$1042,'Quarterly Information'!$I$43:$I$1042,Blends!$DH5)*Blends!I4</f>
        <v>0</v>
      </c>
      <c r="DP5" s="178">
        <f>SUMIFS('Quarterly Information'!$AD$43:$AD$1042,'Quarterly Information'!$I$43:$I$1042,Blends!$DH5)*Blends!J4</f>
        <v>0</v>
      </c>
      <c r="DR5" s="17" t="s">
        <v>847</v>
      </c>
      <c r="DS5" s="178">
        <f>SUMIFS('Quarterly Information'!$AE$43:$AE$1042,'Quarterly Information'!$I$43:$I$1042,Blends!$DR5)*Blends!C4</f>
        <v>0</v>
      </c>
      <c r="DT5" s="178">
        <f>SUMIFS('Quarterly Information'!$AE$43:$AE$1042,'Quarterly Information'!$I$43:$I$1042,Blends!$DR5)*Blends!D4</f>
        <v>0</v>
      </c>
      <c r="DU5" s="178">
        <f>SUMIFS('Quarterly Information'!$AE$43:$AE$1042,'Quarterly Information'!$I$43:$I$1042,Blends!$DR5)*Blends!E4</f>
        <v>0</v>
      </c>
      <c r="DV5" s="178">
        <f>SUMIFS('Quarterly Information'!$AE$43:$AE$1042,'Quarterly Information'!$I$43:$I$1042,Blends!$DR5)*Blends!F4</f>
        <v>0</v>
      </c>
      <c r="DW5" s="178">
        <f>SUMIFS('Quarterly Information'!$AE$43:$AE$1042,'Quarterly Information'!$I$43:$I$1042,Blends!$DR5)*Blends!G4</f>
        <v>0</v>
      </c>
      <c r="DX5" s="178">
        <f>SUMIFS('Quarterly Information'!$AE$43:$AE$1042,'Quarterly Information'!$I$43:$I$1042,Blends!$DR5)*Blends!H4</f>
        <v>0</v>
      </c>
      <c r="DY5" s="178">
        <f>SUMIFS('Quarterly Information'!$AE$43:$AE$1042,'Quarterly Information'!$I$43:$I$1042,Blends!$DR5)*Blends!I4</f>
        <v>0</v>
      </c>
      <c r="DZ5" s="178">
        <f>SUMIFS('Quarterly Information'!$AE$43:$AE$1042,'Quarterly Information'!$I$43:$I$1042,Blends!$DR5)*Blends!J4</f>
        <v>0</v>
      </c>
    </row>
    <row r="6" spans="2:130" x14ac:dyDescent="0.25">
      <c r="B6" s="17" t="s">
        <v>849</v>
      </c>
      <c r="C6" s="177"/>
      <c r="D6" s="177"/>
      <c r="E6" s="177">
        <v>0.38</v>
      </c>
      <c r="F6" s="177"/>
      <c r="G6" s="177"/>
      <c r="H6" s="177"/>
      <c r="I6" s="177"/>
      <c r="J6" s="177"/>
      <c r="L6" s="17" t="s">
        <v>848</v>
      </c>
      <c r="M6" s="178">
        <f>SUMIFS('Quarterly Information'!$J$43:$J$1042,'Quarterly Information'!$I$43:$I$1042,Blends!$L6,'Quarterly Information'!$X$43:$X$1042,Lists!$D$30)*C5</f>
        <v>0</v>
      </c>
      <c r="N6" s="178">
        <f>SUMIFS('Quarterly Information'!$J$43:$J$1042,'Quarterly Information'!$I$43:$I$1042,Blends!$L6,'Quarterly Information'!$X$43:$X$1042,Lists!$D$30)*D5</f>
        <v>0</v>
      </c>
      <c r="O6" s="178">
        <f>SUMIFS('Quarterly Information'!$J$43:$J$1042,'Quarterly Information'!$I$43:$I$1042,Blends!$L6,'Quarterly Information'!$X$43:$X$1042,Lists!$D$30)*E5</f>
        <v>0</v>
      </c>
      <c r="P6" s="178">
        <f>SUMIFS('Quarterly Information'!$J$43:$J$1042,'Quarterly Information'!$I$43:$I$1042,Blends!$L6,'Quarterly Information'!$X$43:$X$1042,Lists!$D$30)*F5</f>
        <v>0</v>
      </c>
      <c r="Q6" s="178">
        <f>SUMIFS('Quarterly Information'!$J$43:$J$1042,'Quarterly Information'!$I$43:$I$1042,Blends!$L6,'Quarterly Information'!$X$43:$X$1042,Lists!$D$30)*G5</f>
        <v>0</v>
      </c>
      <c r="R6" s="178">
        <f>SUMIFS('Quarterly Information'!$J$43:$J$1042,'Quarterly Information'!$I$43:$I$1042,Blends!$L6,'Quarterly Information'!$X$43:$X$1042,Lists!$D$30)*H5</f>
        <v>0</v>
      </c>
      <c r="S6" s="178">
        <f>SUMIFS('Quarterly Information'!$J$43:$J$1042,'Quarterly Information'!$I$43:$I$1042,Blends!$L6,'Quarterly Information'!$X$43:$X$1042,Lists!$D$30)*I5</f>
        <v>0</v>
      </c>
      <c r="T6" s="178">
        <f>SUMIFS('Quarterly Information'!$J$43:$J$1042,'Quarterly Information'!$I$43:$I$1042,Blends!$L6,'Quarterly Information'!$X$43:$X$1042,Lists!$D$30)*J5</f>
        <v>0</v>
      </c>
      <c r="V6" s="17" t="s">
        <v>848</v>
      </c>
      <c r="W6" s="178">
        <f>SUMIFS('Quarterly Information'!$J$43:$J$1042,'Quarterly Information'!$I$43:$I$1042,Blends!$V6,'Quarterly Information'!$X$43:$X$1042,Lists!$D$31)*C5</f>
        <v>0</v>
      </c>
      <c r="X6" s="178">
        <f>SUMIFS('Quarterly Information'!$J$43:$J$1042,'Quarterly Information'!$I$43:$I$1042,Blends!$V6,'Quarterly Information'!$X$43:$X$1042,Lists!$D$31)*D5</f>
        <v>0</v>
      </c>
      <c r="Y6" s="178">
        <f>SUMIFS('Quarterly Information'!$J$43:$J$1042,'Quarterly Information'!$I$43:$I$1042,Blends!$V6,'Quarterly Information'!$X$43:$X$1042,Lists!$D$31)*E5</f>
        <v>0</v>
      </c>
      <c r="Z6" s="178">
        <f>SUMIFS('Quarterly Information'!$J$43:$J$1042,'Quarterly Information'!$I$43:$I$1042,Blends!$V6,'Quarterly Information'!$X$43:$X$1042,Lists!$D$31)*F5</f>
        <v>0</v>
      </c>
      <c r="AA6" s="178">
        <f>SUMIFS('Quarterly Information'!$J$43:$J$1042,'Quarterly Information'!$I$43:$I$1042,Blends!$V6,'Quarterly Information'!$X$43:$X$1042,Lists!$D$31)*G5</f>
        <v>0</v>
      </c>
      <c r="AB6" s="178">
        <f>SUMIFS('Quarterly Information'!$J$43:$J$1042,'Quarterly Information'!$I$43:$I$1042,Blends!$V6,'Quarterly Information'!$X$43:$X$1042,Lists!$D$31)*H5</f>
        <v>0</v>
      </c>
      <c r="AC6" s="178">
        <f>SUMIFS('Quarterly Information'!$J$43:$J$1042,'Quarterly Information'!$I$43:$I$1042,Blends!$V6,'Quarterly Information'!$X$43:$X$1042,Lists!$D$31)*I5</f>
        <v>0</v>
      </c>
      <c r="AD6" s="178">
        <f>SUMIFS('Quarterly Information'!$J$43:$J$1042,'Quarterly Information'!$I$43:$I$1042,Blends!$V6,'Quarterly Information'!$X$43:$X$1042,Lists!$D$31)*J5</f>
        <v>0</v>
      </c>
      <c r="AF6" s="17" t="s">
        <v>848</v>
      </c>
      <c r="AG6" s="178">
        <f>SUMIFS('Quarterly Information'!$J$43:$J$1042,'Quarterly Information'!$I$43:$I$1042,Blends!$AF6,'Quarterly Information'!$X$43:$X$1042,Lists!$D$32)*C5</f>
        <v>0</v>
      </c>
      <c r="AH6" s="178">
        <f>SUMIFS('Quarterly Information'!$J$43:$J$1042,'Quarterly Information'!$I$43:$I$1042,Blends!$AF6,'Quarterly Information'!$X$43:$X$1042,Lists!$D$32)*D5</f>
        <v>0</v>
      </c>
      <c r="AI6" s="178">
        <f>SUMIFS('Quarterly Information'!$J$43:$J$1042,'Quarterly Information'!$I$43:$I$1042,Blends!$AF6,'Quarterly Information'!$X$43:$X$1042,Lists!$D$32)*E5</f>
        <v>0</v>
      </c>
      <c r="AJ6" s="178">
        <f>SUMIFS('Quarterly Information'!$J$43:$J$1042,'Quarterly Information'!$I$43:$I$1042,Blends!$AF6,'Quarterly Information'!$X$43:$X$1042,Lists!$D$32)*F5</f>
        <v>0</v>
      </c>
      <c r="AK6" s="178">
        <f>SUMIFS('Quarterly Information'!$J$43:$J$1042,'Quarterly Information'!$I$43:$I$1042,Blends!$AF6,'Quarterly Information'!$X$43:$X$1042,Lists!$D$32)*G5</f>
        <v>0</v>
      </c>
      <c r="AL6" s="178">
        <f>SUMIFS('Quarterly Information'!$J$43:$J$1042,'Quarterly Information'!$I$43:$I$1042,Blends!$AF6,'Quarterly Information'!$X$43:$X$1042,Lists!$D$32)*H5</f>
        <v>0</v>
      </c>
      <c r="AM6" s="178">
        <f>SUMIFS('Quarterly Information'!$J$43:$J$1042,'Quarterly Information'!$I$43:$I$1042,Blends!$AF6,'Quarterly Information'!$X$43:$X$1042,Lists!$D$32)*I5</f>
        <v>0</v>
      </c>
      <c r="AN6" s="178">
        <f>SUMIFS('Quarterly Information'!$J$43:$J$1042,'Quarterly Information'!$I$43:$I$1042,Blends!$AF6,'Quarterly Information'!$X$43:$X$1042,Lists!$D$32)*J5</f>
        <v>0</v>
      </c>
      <c r="AP6" s="17" t="s">
        <v>848</v>
      </c>
      <c r="AQ6" s="178">
        <f>SUMIFS('Quarterly Information'!$J$43:$J$1042,'Quarterly Information'!$I$43:$I$1042,Blends!$AP6,'Quarterly Information'!$X$43:$X$1042,Lists!$D$33)*C5</f>
        <v>0</v>
      </c>
      <c r="AR6" s="178">
        <f>SUMIFS('Quarterly Information'!$J$43:$J$1042,'Quarterly Information'!$I$43:$I$1042,Blends!$AP6,'Quarterly Information'!$X$43:$X$1042,Lists!$D$33)*D5</f>
        <v>0</v>
      </c>
      <c r="AS6" s="178">
        <f>SUMIFS('Quarterly Information'!$J$43:$J$1042,'Quarterly Information'!$I$43:$I$1042,Blends!$AP6,'Quarterly Information'!$X$43:$X$1042,Lists!$D$33)*E5</f>
        <v>0</v>
      </c>
      <c r="AT6" s="178">
        <f>SUMIFS('Quarterly Information'!$J$43:$J$1042,'Quarterly Information'!$I$43:$I$1042,Blends!$AP6,'Quarterly Information'!$X$43:$X$1042,Lists!$D$33)*F5</f>
        <v>0</v>
      </c>
      <c r="AU6" s="178">
        <f>SUMIFS('Quarterly Information'!$J$43:$J$1042,'Quarterly Information'!$I$43:$I$1042,Blends!$AP6,'Quarterly Information'!$X$43:$X$1042,Lists!$D$33)*G5</f>
        <v>0</v>
      </c>
      <c r="AV6" s="178">
        <f>SUMIFS('Quarterly Information'!$J$43:$J$1042,'Quarterly Information'!$I$43:$I$1042,Blends!$AP6,'Quarterly Information'!$X$43:$X$1042,Lists!$D$33)*H5</f>
        <v>0</v>
      </c>
      <c r="AW6" s="178">
        <f>SUMIFS('Quarterly Information'!$J$43:$J$1042,'Quarterly Information'!$I$43:$I$1042,Blends!$AP6,'Quarterly Information'!$X$43:$X$1042,Lists!$D$33)*I5</f>
        <v>0</v>
      </c>
      <c r="AX6" s="178">
        <f>SUMIFS('Quarterly Information'!$J$43:$J$1042,'Quarterly Information'!$I$43:$I$1042,Blends!$AP6,'Quarterly Information'!$X$43:$X$1042,Lists!$D$33)*J5</f>
        <v>0</v>
      </c>
      <c r="AZ6" s="17" t="s">
        <v>848</v>
      </c>
      <c r="BA6" s="178">
        <f>SUMIFS('Quarterly Information'!$J$43:$J$1042,'Quarterly Information'!$I$43:$I$1042,Blends!$AZ6,'Quarterly Information'!$X$43:$X$1042,Lists!$D$34)*C5</f>
        <v>0</v>
      </c>
      <c r="BB6" s="178">
        <f>SUMIFS('Quarterly Information'!$J$43:$J$1042,'Quarterly Information'!$I$43:$I$1042,Blends!$AZ6,'Quarterly Information'!$X$43:$X$1042,Lists!$D$34)*D5</f>
        <v>0</v>
      </c>
      <c r="BC6" s="178">
        <f>SUMIFS('Quarterly Information'!$J$43:$J$1042,'Quarterly Information'!$I$43:$I$1042,Blends!$AZ6,'Quarterly Information'!$X$43:$X$1042,Lists!$D$34)*E5</f>
        <v>0</v>
      </c>
      <c r="BD6" s="178">
        <f>SUMIFS('Quarterly Information'!$J$43:$J$1042,'Quarterly Information'!$I$43:$I$1042,Blends!$AZ6,'Quarterly Information'!$X$43:$X$1042,Lists!$D$34)*F5</f>
        <v>0</v>
      </c>
      <c r="BE6" s="178">
        <f>SUMIFS('Quarterly Information'!$J$43:$J$1042,'Quarterly Information'!$I$43:$I$1042,Blends!$AZ6,'Quarterly Information'!$X$43:$X$1042,Lists!$D$34)*G5</f>
        <v>0</v>
      </c>
      <c r="BF6" s="178">
        <f>SUMIFS('Quarterly Information'!$J$43:$J$1042,'Quarterly Information'!$I$43:$I$1042,Blends!$AZ6,'Quarterly Information'!$X$43:$X$1042,Lists!$D$34)*H5</f>
        <v>0</v>
      </c>
      <c r="BG6" s="178">
        <f>SUMIFS('Quarterly Information'!$J$43:$J$1042,'Quarterly Information'!$I$43:$I$1042,Blends!$AZ6,'Quarterly Information'!$X$43:$X$1042,Lists!$D$34)*I5</f>
        <v>0</v>
      </c>
      <c r="BH6" s="178">
        <f>SUMIFS('Quarterly Information'!$J$43:$J$1042,'Quarterly Information'!$I$43:$I$1042,Blends!$AZ6,'Quarterly Information'!$X$43:$X$1042,Lists!$D$34)*J5</f>
        <v>0</v>
      </c>
      <c r="BJ6" s="17" t="s">
        <v>848</v>
      </c>
      <c r="BK6" s="178">
        <f>SUMIFS('Quarterly Information'!$J$43:$J$1042,'Quarterly Information'!$I$43:$I$1042,Blends!$BJ6,'Quarterly Information'!$X$43:$X$1042,Lists!$D$35)*C5</f>
        <v>0</v>
      </c>
      <c r="BL6" s="178">
        <f>SUMIFS('Quarterly Information'!$J$43:$J$1042,'Quarterly Information'!$I$43:$I$1042,Blends!$BJ6,'Quarterly Information'!$X$43:$X$1042,Lists!$D$35)*D5</f>
        <v>0</v>
      </c>
      <c r="BM6" s="178">
        <f>SUMIFS('Quarterly Information'!$J$43:$J$1042,'Quarterly Information'!$I$43:$I$1042,Blends!$BJ6,'Quarterly Information'!$X$43:$X$1042,Lists!$D$35)*E5</f>
        <v>0</v>
      </c>
      <c r="BN6" s="178">
        <f>SUMIFS('Quarterly Information'!$J$43:$J$1042,'Quarterly Information'!$I$43:$I$1042,Blends!$BJ6,'Quarterly Information'!$X$43:$X$1042,Lists!$D$35)*F5</f>
        <v>0</v>
      </c>
      <c r="BO6" s="178">
        <f>SUMIFS('Quarterly Information'!$J$43:$J$1042,'Quarterly Information'!$I$43:$I$1042,Blends!$BJ6,'Quarterly Information'!$X$43:$X$1042,Lists!$D$35)*G5</f>
        <v>0</v>
      </c>
      <c r="BP6" s="178">
        <f>SUMIFS('Quarterly Information'!$J$43:$J$1042,'Quarterly Information'!$I$43:$I$1042,Blends!$BJ6,'Quarterly Information'!$X$43:$X$1042,Lists!$D$35)*H5</f>
        <v>0</v>
      </c>
      <c r="BQ6" s="178">
        <f>SUMIFS('Quarterly Information'!$J$43:$J$1042,'Quarterly Information'!$I$43:$I$1042,Blends!$BJ6,'Quarterly Information'!$X$43:$X$1042,Lists!$D$35)*I5</f>
        <v>0</v>
      </c>
      <c r="BR6" s="178">
        <f>SUMIFS('Quarterly Information'!$J$43:$J$1042,'Quarterly Information'!$I$43:$I$1042,Blends!$BJ6,'Quarterly Information'!$X$43:$X$1042,Lists!$D$35)*J5</f>
        <v>0</v>
      </c>
      <c r="BT6" s="17" t="s">
        <v>848</v>
      </c>
      <c r="BU6" s="178">
        <f>SUMIFS('Quarterly Information'!$Z$43:$Z$1042,'Quarterly Information'!$I$43:$I$1042,Blends!$BT6)*Blends!C5</f>
        <v>0</v>
      </c>
      <c r="BV6" s="178">
        <f>SUMIFS('Quarterly Information'!$Z$43:$Z$1042,'Quarterly Information'!$I$43:$I$1042,Blends!$BT6)*Blends!D5</f>
        <v>0</v>
      </c>
      <c r="BW6" s="178">
        <f>SUMIFS('Quarterly Information'!$Z$43:$Z$1042,'Quarterly Information'!$I$43:$I$1042,Blends!$BT6)*Blends!E5</f>
        <v>0</v>
      </c>
      <c r="BX6" s="178">
        <f>SUMIFS('Quarterly Information'!$Z$43:$Z$1042,'Quarterly Information'!$I$43:$I$1042,Blends!$BT6)*Blends!F5</f>
        <v>0</v>
      </c>
      <c r="BY6" s="178">
        <f>SUMIFS('Quarterly Information'!$Z$43:$Z$1042,'Quarterly Information'!$I$43:$I$1042,Blends!$BT6)*Blends!G5</f>
        <v>0</v>
      </c>
      <c r="BZ6" s="178">
        <f>SUMIFS('Quarterly Information'!$Z$43:$Z$1042,'Quarterly Information'!$I$43:$I$1042,Blends!$BT6)*Blends!H5</f>
        <v>0</v>
      </c>
      <c r="CA6" s="178">
        <f>SUMIFS('Quarterly Information'!$Z$43:$Z$1042,'Quarterly Information'!$I$43:$I$1042,Blends!$BT6)*Blends!I5</f>
        <v>0</v>
      </c>
      <c r="CB6" s="178">
        <f>SUMIFS('Quarterly Information'!$Z$43:$Z$1042,'Quarterly Information'!$I$43:$I$1042,Blends!$BT6)*Blends!J5</f>
        <v>0</v>
      </c>
      <c r="CD6" s="17" t="s">
        <v>848</v>
      </c>
      <c r="CE6" s="178">
        <f>SUMIFS('Quarterly Information'!$AA$43:$AA$1042,'Quarterly Information'!$I$43:$I$1042,Blends!$CD6)*Blends!C5</f>
        <v>0</v>
      </c>
      <c r="CF6" s="178">
        <f>SUMIFS('Quarterly Information'!$AA$43:$AA$1042,'Quarterly Information'!$I$43:$I$1042,Blends!$CD6)*Blends!D5</f>
        <v>0</v>
      </c>
      <c r="CG6" s="178">
        <f>SUMIFS('Quarterly Information'!$AA$43:$AA$1042,'Quarterly Information'!$I$43:$I$1042,Blends!$CD6)*Blends!E5</f>
        <v>0</v>
      </c>
      <c r="CH6" s="178">
        <f>SUMIFS('Quarterly Information'!$AA$43:$AA$1042,'Quarterly Information'!$I$43:$I$1042,Blends!$CD6)*Blends!F5</f>
        <v>0</v>
      </c>
      <c r="CI6" s="178">
        <f>SUMIFS('Quarterly Information'!$AA$43:$AA$1042,'Quarterly Information'!$I$43:$I$1042,Blends!$CD6)*Blends!G5</f>
        <v>0</v>
      </c>
      <c r="CJ6" s="178">
        <f>SUMIFS('Quarterly Information'!$AA$43:$AA$1042,'Quarterly Information'!$I$43:$I$1042,Blends!$CD6)*Blends!H5</f>
        <v>0</v>
      </c>
      <c r="CK6" s="178">
        <f>SUMIFS('Quarterly Information'!$AA$43:$AA$1042,'Quarterly Information'!$I$43:$I$1042,Blends!$CD6)*Blends!I5</f>
        <v>0</v>
      </c>
      <c r="CL6" s="178">
        <f>SUMIFS('Quarterly Information'!$AA$43:$AA$1042,'Quarterly Information'!$I$43:$I$1042,Blends!$CD6)*Blends!J5</f>
        <v>0</v>
      </c>
      <c r="CN6" s="17" t="s">
        <v>848</v>
      </c>
      <c r="CO6" s="178">
        <f>SUMIFS('Quarterly Information'!$AB$43:$AB$1042,'Quarterly Information'!$I$43:$I$1042,Blends!$CN6)*Blends!C5</f>
        <v>0</v>
      </c>
      <c r="CP6" s="178">
        <f>SUMIFS('Quarterly Information'!$AB$43:$AB$1042,'Quarterly Information'!$I$43:$I$1042,Blends!$CN6)*Blends!D5</f>
        <v>0</v>
      </c>
      <c r="CQ6" s="178">
        <f>SUMIFS('Quarterly Information'!$AB$43:$AB$1042,'Quarterly Information'!$I$43:$I$1042,Blends!$CN6)*Blends!E5</f>
        <v>0</v>
      </c>
      <c r="CR6" s="178">
        <f>SUMIFS('Quarterly Information'!$AB$43:$AB$1042,'Quarterly Information'!$I$43:$I$1042,Blends!$CN6)*Blends!F5</f>
        <v>0</v>
      </c>
      <c r="CS6" s="178">
        <f>SUMIFS('Quarterly Information'!$AB$43:$AB$1042,'Quarterly Information'!$I$43:$I$1042,Blends!$CN6)*Blends!G5</f>
        <v>0</v>
      </c>
      <c r="CT6" s="178">
        <f>SUMIFS('Quarterly Information'!$AB$43:$AB$1042,'Quarterly Information'!$I$43:$I$1042,Blends!$CN6)*Blends!H5</f>
        <v>0</v>
      </c>
      <c r="CU6" s="178">
        <f>SUMIFS('Quarterly Information'!$AB$43:$AB$1042,'Quarterly Information'!$I$43:$I$1042,Blends!$CN6)*Blends!I5</f>
        <v>0</v>
      </c>
      <c r="CV6" s="178">
        <f>SUMIFS('Quarterly Information'!$AB$43:$AB$1042,'Quarterly Information'!$I$43:$I$1042,Blends!$CN6)*Blends!J5</f>
        <v>0</v>
      </c>
      <c r="CX6" s="17" t="s">
        <v>848</v>
      </c>
      <c r="CY6" s="178">
        <f>SUMIFS('Quarterly Information'!$AC$43:$AC$1042,'Quarterly Information'!$I$43:$I$1042,Blends!$CX6)*Blends!C5</f>
        <v>0</v>
      </c>
      <c r="CZ6" s="178">
        <f>SUMIFS('Quarterly Information'!$AC$43:$AC$1042,'Quarterly Information'!$I$43:$I$1042,Blends!$CX6)*Blends!D5</f>
        <v>0</v>
      </c>
      <c r="DA6" s="178">
        <f>SUMIFS('Quarterly Information'!$AC$43:$AC$1042,'Quarterly Information'!$I$43:$I$1042,Blends!$CX6)*Blends!E5</f>
        <v>0</v>
      </c>
      <c r="DB6" s="178">
        <f>SUMIFS('Quarterly Information'!$AC$43:$AC$1042,'Quarterly Information'!$I$43:$I$1042,Blends!$CX6)*Blends!F5</f>
        <v>0</v>
      </c>
      <c r="DC6" s="178">
        <f>SUMIFS('Quarterly Information'!$AC$43:$AC$1042,'Quarterly Information'!$I$43:$I$1042,Blends!$CX6)*Blends!G5</f>
        <v>0</v>
      </c>
      <c r="DD6" s="178">
        <f>SUMIFS('Quarterly Information'!$AC$43:$AC$1042,'Quarterly Information'!$I$43:$I$1042,Blends!$CX6)*Blends!H5</f>
        <v>0</v>
      </c>
      <c r="DE6" s="178">
        <f>SUMIFS('Quarterly Information'!$AC$43:$AC$1042,'Quarterly Information'!$I$43:$I$1042,Blends!$CX6)*Blends!I5</f>
        <v>0</v>
      </c>
      <c r="DF6" s="178">
        <f>SUMIFS('Quarterly Information'!$AC$43:$AC$1042,'Quarterly Information'!$I$43:$I$1042,Blends!$CX6)*Blends!J5</f>
        <v>0</v>
      </c>
      <c r="DH6" s="17" t="s">
        <v>848</v>
      </c>
      <c r="DI6" s="178">
        <f>SUMIFS('Quarterly Information'!$AD$43:$AD$1042,'Quarterly Information'!$I$43:$I$1042,Blends!$DH6)*Blends!C5</f>
        <v>0</v>
      </c>
      <c r="DJ6" s="178">
        <f>SUMIFS('Quarterly Information'!$AD$43:$AD$1042,'Quarterly Information'!$I$43:$I$1042,Blends!$DH6)*Blends!D5</f>
        <v>0</v>
      </c>
      <c r="DK6" s="178">
        <f>SUMIFS('Quarterly Information'!$AD$43:$AD$1042,'Quarterly Information'!$I$43:$I$1042,Blends!$DH6)*Blends!E5</f>
        <v>0</v>
      </c>
      <c r="DL6" s="178">
        <f>SUMIFS('Quarterly Information'!$AD$43:$AD$1042,'Quarterly Information'!$I$43:$I$1042,Blends!$DH6)*Blends!F5</f>
        <v>0</v>
      </c>
      <c r="DM6" s="178">
        <f>SUMIFS('Quarterly Information'!$AD$43:$AD$1042,'Quarterly Information'!$I$43:$I$1042,Blends!$DH6)*Blends!G5</f>
        <v>0</v>
      </c>
      <c r="DN6" s="178">
        <f>SUMIFS('Quarterly Information'!$AD$43:$AD$1042,'Quarterly Information'!$I$43:$I$1042,Blends!$DH6)*Blends!H5</f>
        <v>0</v>
      </c>
      <c r="DO6" s="178">
        <f>SUMIFS('Quarterly Information'!$AD$43:$AD$1042,'Quarterly Information'!$I$43:$I$1042,Blends!$DH6)*Blends!I5</f>
        <v>0</v>
      </c>
      <c r="DP6" s="178">
        <f>SUMIFS('Quarterly Information'!$AD$43:$AD$1042,'Quarterly Information'!$I$43:$I$1042,Blends!$DH6)*Blends!J5</f>
        <v>0</v>
      </c>
      <c r="DR6" s="17" t="s">
        <v>848</v>
      </c>
      <c r="DS6" s="178">
        <f>SUMIFS('Quarterly Information'!$AE$43:$AE$1042,'Quarterly Information'!$I$43:$I$1042,Blends!$DR6)*Blends!C5</f>
        <v>0</v>
      </c>
      <c r="DT6" s="178">
        <f>SUMIFS('Quarterly Information'!$AE$43:$AE$1042,'Quarterly Information'!$I$43:$I$1042,Blends!$DR6)*Blends!D5</f>
        <v>0</v>
      </c>
      <c r="DU6" s="178">
        <f>SUMIFS('Quarterly Information'!$AE$43:$AE$1042,'Quarterly Information'!$I$43:$I$1042,Blends!$DR6)*Blends!E5</f>
        <v>0</v>
      </c>
      <c r="DV6" s="178">
        <f>SUMIFS('Quarterly Information'!$AE$43:$AE$1042,'Quarterly Information'!$I$43:$I$1042,Blends!$DR6)*Blends!F5</f>
        <v>0</v>
      </c>
      <c r="DW6" s="178">
        <f>SUMIFS('Quarterly Information'!$AE$43:$AE$1042,'Quarterly Information'!$I$43:$I$1042,Blends!$DR6)*Blends!G5</f>
        <v>0</v>
      </c>
      <c r="DX6" s="178">
        <f>SUMIFS('Quarterly Information'!$AE$43:$AE$1042,'Quarterly Information'!$I$43:$I$1042,Blends!$DR6)*Blends!H5</f>
        <v>0</v>
      </c>
      <c r="DY6" s="178">
        <f>SUMIFS('Quarterly Information'!$AE$43:$AE$1042,'Quarterly Information'!$I$43:$I$1042,Blends!$DR6)*Blends!I5</f>
        <v>0</v>
      </c>
      <c r="DZ6" s="178">
        <f>SUMIFS('Quarterly Information'!$AE$43:$AE$1042,'Quarterly Information'!$I$43:$I$1042,Blends!$DR6)*Blends!J5</f>
        <v>0</v>
      </c>
    </row>
    <row r="7" spans="2:130" x14ac:dyDescent="0.25">
      <c r="B7" s="17" t="s">
        <v>850</v>
      </c>
      <c r="C7" s="177"/>
      <c r="D7" s="177"/>
      <c r="E7" s="177">
        <v>0.44</v>
      </c>
      <c r="F7" s="177">
        <v>0.04</v>
      </c>
      <c r="G7" s="177">
        <v>0.52</v>
      </c>
      <c r="H7" s="177"/>
      <c r="I7" s="177"/>
      <c r="J7" s="177"/>
      <c r="L7" s="17" t="s">
        <v>849</v>
      </c>
      <c r="M7" s="178">
        <f>SUMIFS('Quarterly Information'!$J$43:$J$1042,'Quarterly Information'!$I$43:$I$1042,Blends!$L7,'Quarterly Information'!$X$43:$X$1042,Lists!$D$30)*C6</f>
        <v>0</v>
      </c>
      <c r="N7" s="178">
        <f>SUMIFS('Quarterly Information'!$J$43:$J$1042,'Quarterly Information'!$I$43:$I$1042,Blends!$L7,'Quarterly Information'!$X$43:$X$1042,Lists!$D$30)*D6</f>
        <v>0</v>
      </c>
      <c r="O7" s="178">
        <f>SUMIFS('Quarterly Information'!$J$43:$J$1042,'Quarterly Information'!$I$43:$I$1042,Blends!$L7,'Quarterly Information'!$X$43:$X$1042,Lists!$D$30)*E6</f>
        <v>0</v>
      </c>
      <c r="P7" s="178">
        <f>SUMIFS('Quarterly Information'!$J$43:$J$1042,'Quarterly Information'!$I$43:$I$1042,Blends!$L7,'Quarterly Information'!$X$43:$X$1042,Lists!$D$30)*F6</f>
        <v>0</v>
      </c>
      <c r="Q7" s="178">
        <f>SUMIFS('Quarterly Information'!$J$43:$J$1042,'Quarterly Information'!$I$43:$I$1042,Blends!$L7,'Quarterly Information'!$X$43:$X$1042,Lists!$D$30)*G6</f>
        <v>0</v>
      </c>
      <c r="R7" s="178">
        <f>SUMIFS('Quarterly Information'!$J$43:$J$1042,'Quarterly Information'!$I$43:$I$1042,Blends!$L7,'Quarterly Information'!$X$43:$X$1042,Lists!$D$30)*H6</f>
        <v>0</v>
      </c>
      <c r="S7" s="178">
        <f>SUMIFS('Quarterly Information'!$J$43:$J$1042,'Quarterly Information'!$I$43:$I$1042,Blends!$L7,'Quarterly Information'!$X$43:$X$1042,Lists!$D$30)*I6</f>
        <v>0</v>
      </c>
      <c r="T7" s="178">
        <f>SUMIFS('Quarterly Information'!$J$43:$J$1042,'Quarterly Information'!$I$43:$I$1042,Blends!$L7,'Quarterly Information'!$X$43:$X$1042,Lists!$D$30)*J6</f>
        <v>0</v>
      </c>
      <c r="V7" s="17" t="s">
        <v>849</v>
      </c>
      <c r="W7" s="178">
        <f>SUMIFS('Quarterly Information'!$J$43:$J$1042,'Quarterly Information'!$I$43:$I$1042,Blends!$V7,'Quarterly Information'!$X$43:$X$1042,Lists!$D$31)*C6</f>
        <v>0</v>
      </c>
      <c r="X7" s="178">
        <f>SUMIFS('Quarterly Information'!$J$43:$J$1042,'Quarterly Information'!$I$43:$I$1042,Blends!$V7,'Quarterly Information'!$X$43:$X$1042,Lists!$D$31)*D6</f>
        <v>0</v>
      </c>
      <c r="Y7" s="178">
        <f>SUMIFS('Quarterly Information'!$J$43:$J$1042,'Quarterly Information'!$I$43:$I$1042,Blends!$V7,'Quarterly Information'!$X$43:$X$1042,Lists!$D$31)*E6</f>
        <v>0</v>
      </c>
      <c r="Z7" s="178">
        <f>SUMIFS('Quarterly Information'!$J$43:$J$1042,'Quarterly Information'!$I$43:$I$1042,Blends!$V7,'Quarterly Information'!$X$43:$X$1042,Lists!$D$31)*F6</f>
        <v>0</v>
      </c>
      <c r="AA7" s="178">
        <f>SUMIFS('Quarterly Information'!$J$43:$J$1042,'Quarterly Information'!$I$43:$I$1042,Blends!$V7,'Quarterly Information'!$X$43:$X$1042,Lists!$D$31)*G6</f>
        <v>0</v>
      </c>
      <c r="AB7" s="178">
        <f>SUMIFS('Quarterly Information'!$J$43:$J$1042,'Quarterly Information'!$I$43:$I$1042,Blends!$V7,'Quarterly Information'!$X$43:$X$1042,Lists!$D$31)*H6</f>
        <v>0</v>
      </c>
      <c r="AC7" s="178">
        <f>SUMIFS('Quarterly Information'!$J$43:$J$1042,'Quarterly Information'!$I$43:$I$1042,Blends!$V7,'Quarterly Information'!$X$43:$X$1042,Lists!$D$31)*I6</f>
        <v>0</v>
      </c>
      <c r="AD7" s="178">
        <f>SUMIFS('Quarterly Information'!$J$43:$J$1042,'Quarterly Information'!$I$43:$I$1042,Blends!$V7,'Quarterly Information'!$X$43:$X$1042,Lists!$D$31)*J6</f>
        <v>0</v>
      </c>
      <c r="AF7" s="17" t="s">
        <v>849</v>
      </c>
      <c r="AG7" s="178">
        <f>SUMIFS('Quarterly Information'!$J$43:$J$1042,'Quarterly Information'!$I$43:$I$1042,Blends!$AF7,'Quarterly Information'!$X$43:$X$1042,Lists!$D$32)*C6</f>
        <v>0</v>
      </c>
      <c r="AH7" s="178">
        <f>SUMIFS('Quarterly Information'!$J$43:$J$1042,'Quarterly Information'!$I$43:$I$1042,Blends!$AF7,'Quarterly Information'!$X$43:$X$1042,Lists!$D$32)*D6</f>
        <v>0</v>
      </c>
      <c r="AI7" s="178">
        <f>SUMIFS('Quarterly Information'!$J$43:$J$1042,'Quarterly Information'!$I$43:$I$1042,Blends!$AF7,'Quarterly Information'!$X$43:$X$1042,Lists!$D$32)*E6</f>
        <v>0</v>
      </c>
      <c r="AJ7" s="178">
        <f>SUMIFS('Quarterly Information'!$J$43:$J$1042,'Quarterly Information'!$I$43:$I$1042,Blends!$AF7,'Quarterly Information'!$X$43:$X$1042,Lists!$D$32)*F6</f>
        <v>0</v>
      </c>
      <c r="AK7" s="178">
        <f>SUMIFS('Quarterly Information'!$J$43:$J$1042,'Quarterly Information'!$I$43:$I$1042,Blends!$AF7,'Quarterly Information'!$X$43:$X$1042,Lists!$D$32)*G6</f>
        <v>0</v>
      </c>
      <c r="AL7" s="178">
        <f>SUMIFS('Quarterly Information'!$J$43:$J$1042,'Quarterly Information'!$I$43:$I$1042,Blends!$AF7,'Quarterly Information'!$X$43:$X$1042,Lists!$D$32)*H6</f>
        <v>0</v>
      </c>
      <c r="AM7" s="178">
        <f>SUMIFS('Quarterly Information'!$J$43:$J$1042,'Quarterly Information'!$I$43:$I$1042,Blends!$AF7,'Quarterly Information'!$X$43:$X$1042,Lists!$D$32)*I6</f>
        <v>0</v>
      </c>
      <c r="AN7" s="178">
        <f>SUMIFS('Quarterly Information'!$J$43:$J$1042,'Quarterly Information'!$I$43:$I$1042,Blends!$AF7,'Quarterly Information'!$X$43:$X$1042,Lists!$D$32)*J6</f>
        <v>0</v>
      </c>
      <c r="AP7" s="17" t="s">
        <v>849</v>
      </c>
      <c r="AQ7" s="178">
        <f>SUMIFS('Quarterly Information'!$J$43:$J$1042,'Quarterly Information'!$I$43:$I$1042,Blends!$AP7,'Quarterly Information'!$X$43:$X$1042,Lists!$D$33)*C6</f>
        <v>0</v>
      </c>
      <c r="AR7" s="178">
        <f>SUMIFS('Quarterly Information'!$J$43:$J$1042,'Quarterly Information'!$I$43:$I$1042,Blends!$AP7,'Quarterly Information'!$X$43:$X$1042,Lists!$D$33)*D6</f>
        <v>0</v>
      </c>
      <c r="AS7" s="178">
        <f>SUMIFS('Quarterly Information'!$J$43:$J$1042,'Quarterly Information'!$I$43:$I$1042,Blends!$AP7,'Quarterly Information'!$X$43:$X$1042,Lists!$D$33)*E6</f>
        <v>0</v>
      </c>
      <c r="AT7" s="178">
        <f>SUMIFS('Quarterly Information'!$J$43:$J$1042,'Quarterly Information'!$I$43:$I$1042,Blends!$AP7,'Quarterly Information'!$X$43:$X$1042,Lists!$D$33)*F6</f>
        <v>0</v>
      </c>
      <c r="AU7" s="178">
        <f>SUMIFS('Quarterly Information'!$J$43:$J$1042,'Quarterly Information'!$I$43:$I$1042,Blends!$AP7,'Quarterly Information'!$X$43:$X$1042,Lists!$D$33)*G6</f>
        <v>0</v>
      </c>
      <c r="AV7" s="178">
        <f>SUMIFS('Quarterly Information'!$J$43:$J$1042,'Quarterly Information'!$I$43:$I$1042,Blends!$AP7,'Quarterly Information'!$X$43:$X$1042,Lists!$D$33)*H6</f>
        <v>0</v>
      </c>
      <c r="AW7" s="178">
        <f>SUMIFS('Quarterly Information'!$J$43:$J$1042,'Quarterly Information'!$I$43:$I$1042,Blends!$AP7,'Quarterly Information'!$X$43:$X$1042,Lists!$D$33)*I6</f>
        <v>0</v>
      </c>
      <c r="AX7" s="178">
        <f>SUMIFS('Quarterly Information'!$J$43:$J$1042,'Quarterly Information'!$I$43:$I$1042,Blends!$AP7,'Quarterly Information'!$X$43:$X$1042,Lists!$D$33)*J6</f>
        <v>0</v>
      </c>
      <c r="AZ7" s="17" t="s">
        <v>849</v>
      </c>
      <c r="BA7" s="178">
        <f>SUMIFS('Quarterly Information'!$J$43:$J$1042,'Quarterly Information'!$I$43:$I$1042,Blends!$AZ7,'Quarterly Information'!$X$43:$X$1042,Lists!$D$34)*C6</f>
        <v>0</v>
      </c>
      <c r="BB7" s="178">
        <f>SUMIFS('Quarterly Information'!$J$43:$J$1042,'Quarterly Information'!$I$43:$I$1042,Blends!$AZ7,'Quarterly Information'!$X$43:$X$1042,Lists!$D$34)*D6</f>
        <v>0</v>
      </c>
      <c r="BC7" s="178">
        <f>SUMIFS('Quarterly Information'!$J$43:$J$1042,'Quarterly Information'!$I$43:$I$1042,Blends!$AZ7,'Quarterly Information'!$X$43:$X$1042,Lists!$D$34)*E6</f>
        <v>0</v>
      </c>
      <c r="BD7" s="178">
        <f>SUMIFS('Quarterly Information'!$J$43:$J$1042,'Quarterly Information'!$I$43:$I$1042,Blends!$AZ7,'Quarterly Information'!$X$43:$X$1042,Lists!$D$34)*F6</f>
        <v>0</v>
      </c>
      <c r="BE7" s="178">
        <f>SUMIFS('Quarterly Information'!$J$43:$J$1042,'Quarterly Information'!$I$43:$I$1042,Blends!$AZ7,'Quarterly Information'!$X$43:$X$1042,Lists!$D$34)*G6</f>
        <v>0</v>
      </c>
      <c r="BF7" s="178">
        <f>SUMIFS('Quarterly Information'!$J$43:$J$1042,'Quarterly Information'!$I$43:$I$1042,Blends!$AZ7,'Quarterly Information'!$X$43:$X$1042,Lists!$D$34)*H6</f>
        <v>0</v>
      </c>
      <c r="BG7" s="178">
        <f>SUMIFS('Quarterly Information'!$J$43:$J$1042,'Quarterly Information'!$I$43:$I$1042,Blends!$AZ7,'Quarterly Information'!$X$43:$X$1042,Lists!$D$34)*I6</f>
        <v>0</v>
      </c>
      <c r="BH7" s="178">
        <f>SUMIFS('Quarterly Information'!$J$43:$J$1042,'Quarterly Information'!$I$43:$I$1042,Blends!$AZ7,'Quarterly Information'!$X$43:$X$1042,Lists!$D$34)*J6</f>
        <v>0</v>
      </c>
      <c r="BJ7" s="17" t="s">
        <v>849</v>
      </c>
      <c r="BK7" s="178">
        <f>SUMIFS('Quarterly Information'!$J$43:$J$1042,'Quarterly Information'!$I$43:$I$1042,Blends!$BJ7,'Quarterly Information'!$X$43:$X$1042,Lists!$D$35)*C6</f>
        <v>0</v>
      </c>
      <c r="BL7" s="178">
        <f>SUMIFS('Quarterly Information'!$J$43:$J$1042,'Quarterly Information'!$I$43:$I$1042,Blends!$BJ7,'Quarterly Information'!$X$43:$X$1042,Lists!$D$35)*D6</f>
        <v>0</v>
      </c>
      <c r="BM7" s="178">
        <f>SUMIFS('Quarterly Information'!$J$43:$J$1042,'Quarterly Information'!$I$43:$I$1042,Blends!$BJ7,'Quarterly Information'!$X$43:$X$1042,Lists!$D$35)*E6</f>
        <v>0</v>
      </c>
      <c r="BN7" s="178">
        <f>SUMIFS('Quarterly Information'!$J$43:$J$1042,'Quarterly Information'!$I$43:$I$1042,Blends!$BJ7,'Quarterly Information'!$X$43:$X$1042,Lists!$D$35)*F6</f>
        <v>0</v>
      </c>
      <c r="BO7" s="178">
        <f>SUMIFS('Quarterly Information'!$J$43:$J$1042,'Quarterly Information'!$I$43:$I$1042,Blends!$BJ7,'Quarterly Information'!$X$43:$X$1042,Lists!$D$35)*G6</f>
        <v>0</v>
      </c>
      <c r="BP7" s="178">
        <f>SUMIFS('Quarterly Information'!$J$43:$J$1042,'Quarterly Information'!$I$43:$I$1042,Blends!$BJ7,'Quarterly Information'!$X$43:$X$1042,Lists!$D$35)*H6</f>
        <v>0</v>
      </c>
      <c r="BQ7" s="178">
        <f>SUMIFS('Quarterly Information'!$J$43:$J$1042,'Quarterly Information'!$I$43:$I$1042,Blends!$BJ7,'Quarterly Information'!$X$43:$X$1042,Lists!$D$35)*I6</f>
        <v>0</v>
      </c>
      <c r="BR7" s="178">
        <f>SUMIFS('Quarterly Information'!$J$43:$J$1042,'Quarterly Information'!$I$43:$I$1042,Blends!$BJ7,'Quarterly Information'!$X$43:$X$1042,Lists!$D$35)*J6</f>
        <v>0</v>
      </c>
      <c r="BT7" s="17" t="s">
        <v>849</v>
      </c>
      <c r="BU7" s="178">
        <f>SUMIFS('Quarterly Information'!$Z$43:$Z$1042,'Quarterly Information'!$I$43:$I$1042,Blends!$BT7)*Blends!C6</f>
        <v>0</v>
      </c>
      <c r="BV7" s="178">
        <f>SUMIFS('Quarterly Information'!$Z$43:$Z$1042,'Quarterly Information'!$I$43:$I$1042,Blends!$BT7)*Blends!D6</f>
        <v>0</v>
      </c>
      <c r="BW7" s="178">
        <f>SUMIFS('Quarterly Information'!$Z$43:$Z$1042,'Quarterly Information'!$I$43:$I$1042,Blends!$BT7)*Blends!E6</f>
        <v>0</v>
      </c>
      <c r="BX7" s="178">
        <f>SUMIFS('Quarterly Information'!$Z$43:$Z$1042,'Quarterly Information'!$I$43:$I$1042,Blends!$BT7)*Blends!F6</f>
        <v>0</v>
      </c>
      <c r="BY7" s="178">
        <f>SUMIFS('Quarterly Information'!$Z$43:$Z$1042,'Quarterly Information'!$I$43:$I$1042,Blends!$BT7)*Blends!G6</f>
        <v>0</v>
      </c>
      <c r="BZ7" s="178">
        <f>SUMIFS('Quarterly Information'!$Z$43:$Z$1042,'Quarterly Information'!$I$43:$I$1042,Blends!$BT7)*Blends!H6</f>
        <v>0</v>
      </c>
      <c r="CA7" s="178">
        <f>SUMIFS('Quarterly Information'!$Z$43:$Z$1042,'Quarterly Information'!$I$43:$I$1042,Blends!$BT7)*Blends!I6</f>
        <v>0</v>
      </c>
      <c r="CB7" s="178">
        <f>SUMIFS('Quarterly Information'!$Z$43:$Z$1042,'Quarterly Information'!$I$43:$I$1042,Blends!$BT7)*Blends!J6</f>
        <v>0</v>
      </c>
      <c r="CD7" s="17" t="s">
        <v>849</v>
      </c>
      <c r="CE7" s="178">
        <f>SUMIFS('Quarterly Information'!$AA$43:$AA$1042,'Quarterly Information'!$I$43:$I$1042,Blends!$CD7)*Blends!C6</f>
        <v>0</v>
      </c>
      <c r="CF7" s="178">
        <f>SUMIFS('Quarterly Information'!$AA$43:$AA$1042,'Quarterly Information'!$I$43:$I$1042,Blends!$CD7)*Blends!D6</f>
        <v>0</v>
      </c>
      <c r="CG7" s="178">
        <f>SUMIFS('Quarterly Information'!$AA$43:$AA$1042,'Quarterly Information'!$I$43:$I$1042,Blends!$CD7)*Blends!E6</f>
        <v>0</v>
      </c>
      <c r="CH7" s="178">
        <f>SUMIFS('Quarterly Information'!$AA$43:$AA$1042,'Quarterly Information'!$I$43:$I$1042,Blends!$CD7)*Blends!F6</f>
        <v>0</v>
      </c>
      <c r="CI7" s="178">
        <f>SUMIFS('Quarterly Information'!$AA$43:$AA$1042,'Quarterly Information'!$I$43:$I$1042,Blends!$CD7)*Blends!G6</f>
        <v>0</v>
      </c>
      <c r="CJ7" s="178">
        <f>SUMIFS('Quarterly Information'!$AA$43:$AA$1042,'Quarterly Information'!$I$43:$I$1042,Blends!$CD7)*Blends!H6</f>
        <v>0</v>
      </c>
      <c r="CK7" s="178">
        <f>SUMIFS('Quarterly Information'!$AA$43:$AA$1042,'Quarterly Information'!$I$43:$I$1042,Blends!$CD7)*Blends!I6</f>
        <v>0</v>
      </c>
      <c r="CL7" s="178">
        <f>SUMIFS('Quarterly Information'!$AA$43:$AA$1042,'Quarterly Information'!$I$43:$I$1042,Blends!$CD7)*Blends!J6</f>
        <v>0</v>
      </c>
      <c r="CN7" s="17" t="s">
        <v>849</v>
      </c>
      <c r="CO7" s="178">
        <f>SUMIFS('Quarterly Information'!$AB$43:$AB$1042,'Quarterly Information'!$I$43:$I$1042,Blends!$CN7)*Blends!C6</f>
        <v>0</v>
      </c>
      <c r="CP7" s="178">
        <f>SUMIFS('Quarterly Information'!$AB$43:$AB$1042,'Quarterly Information'!$I$43:$I$1042,Blends!$CN7)*Blends!D6</f>
        <v>0</v>
      </c>
      <c r="CQ7" s="178">
        <f>SUMIFS('Quarterly Information'!$AB$43:$AB$1042,'Quarterly Information'!$I$43:$I$1042,Blends!$CN7)*Blends!E6</f>
        <v>0</v>
      </c>
      <c r="CR7" s="178">
        <f>SUMIFS('Quarterly Information'!$AB$43:$AB$1042,'Quarterly Information'!$I$43:$I$1042,Blends!$CN7)*Blends!F6</f>
        <v>0</v>
      </c>
      <c r="CS7" s="178">
        <f>SUMIFS('Quarterly Information'!$AB$43:$AB$1042,'Quarterly Information'!$I$43:$I$1042,Blends!$CN7)*Blends!G6</f>
        <v>0</v>
      </c>
      <c r="CT7" s="178">
        <f>SUMIFS('Quarterly Information'!$AB$43:$AB$1042,'Quarterly Information'!$I$43:$I$1042,Blends!$CN7)*Blends!H6</f>
        <v>0</v>
      </c>
      <c r="CU7" s="178">
        <f>SUMIFS('Quarterly Information'!$AB$43:$AB$1042,'Quarterly Information'!$I$43:$I$1042,Blends!$CN7)*Blends!I6</f>
        <v>0</v>
      </c>
      <c r="CV7" s="178">
        <f>SUMIFS('Quarterly Information'!$AB$43:$AB$1042,'Quarterly Information'!$I$43:$I$1042,Blends!$CN7)*Blends!J6</f>
        <v>0</v>
      </c>
      <c r="CX7" s="17" t="s">
        <v>849</v>
      </c>
      <c r="CY7" s="178">
        <f>SUMIFS('Quarterly Information'!$AC$43:$AC$1042,'Quarterly Information'!$I$43:$I$1042,Blends!$CX7)*Blends!C6</f>
        <v>0</v>
      </c>
      <c r="CZ7" s="178">
        <f>SUMIFS('Quarterly Information'!$AC$43:$AC$1042,'Quarterly Information'!$I$43:$I$1042,Blends!$CX7)*Blends!D6</f>
        <v>0</v>
      </c>
      <c r="DA7" s="178">
        <f>SUMIFS('Quarterly Information'!$AC$43:$AC$1042,'Quarterly Information'!$I$43:$I$1042,Blends!$CX7)*Blends!E6</f>
        <v>0</v>
      </c>
      <c r="DB7" s="178">
        <f>SUMIFS('Quarterly Information'!$AC$43:$AC$1042,'Quarterly Information'!$I$43:$I$1042,Blends!$CX7)*Blends!F6</f>
        <v>0</v>
      </c>
      <c r="DC7" s="178">
        <f>SUMIFS('Quarterly Information'!$AC$43:$AC$1042,'Quarterly Information'!$I$43:$I$1042,Blends!$CX7)*Blends!G6</f>
        <v>0</v>
      </c>
      <c r="DD7" s="178">
        <f>SUMIFS('Quarterly Information'!$AC$43:$AC$1042,'Quarterly Information'!$I$43:$I$1042,Blends!$CX7)*Blends!H6</f>
        <v>0</v>
      </c>
      <c r="DE7" s="178">
        <f>SUMIFS('Quarterly Information'!$AC$43:$AC$1042,'Quarterly Information'!$I$43:$I$1042,Blends!$CX7)*Blends!I6</f>
        <v>0</v>
      </c>
      <c r="DF7" s="178">
        <f>SUMIFS('Quarterly Information'!$AC$43:$AC$1042,'Quarterly Information'!$I$43:$I$1042,Blends!$CX7)*Blends!J6</f>
        <v>0</v>
      </c>
      <c r="DH7" s="17" t="s">
        <v>849</v>
      </c>
      <c r="DI7" s="178">
        <f>SUMIFS('Quarterly Information'!$AD$43:$AD$1042,'Quarterly Information'!$I$43:$I$1042,Blends!$DH7)*Blends!C6</f>
        <v>0</v>
      </c>
      <c r="DJ7" s="178">
        <f>SUMIFS('Quarterly Information'!$AD$43:$AD$1042,'Quarterly Information'!$I$43:$I$1042,Blends!$DH7)*Blends!D6</f>
        <v>0</v>
      </c>
      <c r="DK7" s="178">
        <f>SUMIFS('Quarterly Information'!$AD$43:$AD$1042,'Quarterly Information'!$I$43:$I$1042,Blends!$DH7)*Blends!E6</f>
        <v>0</v>
      </c>
      <c r="DL7" s="178">
        <f>SUMIFS('Quarterly Information'!$AD$43:$AD$1042,'Quarterly Information'!$I$43:$I$1042,Blends!$DH7)*Blends!F6</f>
        <v>0</v>
      </c>
      <c r="DM7" s="178">
        <f>SUMIFS('Quarterly Information'!$AD$43:$AD$1042,'Quarterly Information'!$I$43:$I$1042,Blends!$DH7)*Blends!G6</f>
        <v>0</v>
      </c>
      <c r="DN7" s="178">
        <f>SUMIFS('Quarterly Information'!$AD$43:$AD$1042,'Quarterly Information'!$I$43:$I$1042,Blends!$DH7)*Blends!H6</f>
        <v>0</v>
      </c>
      <c r="DO7" s="178">
        <f>SUMIFS('Quarterly Information'!$AD$43:$AD$1042,'Quarterly Information'!$I$43:$I$1042,Blends!$DH7)*Blends!I6</f>
        <v>0</v>
      </c>
      <c r="DP7" s="178">
        <f>SUMIFS('Quarterly Information'!$AD$43:$AD$1042,'Quarterly Information'!$I$43:$I$1042,Blends!$DH7)*Blends!J6</f>
        <v>0</v>
      </c>
      <c r="DR7" s="17" t="s">
        <v>849</v>
      </c>
      <c r="DS7" s="178">
        <f>SUMIFS('Quarterly Information'!$AE$43:$AE$1042,'Quarterly Information'!$I$43:$I$1042,Blends!$DR7)*Blends!C6</f>
        <v>0</v>
      </c>
      <c r="DT7" s="178">
        <f>SUMIFS('Quarterly Information'!$AE$43:$AE$1042,'Quarterly Information'!$I$43:$I$1042,Blends!$DR7)*Blends!D6</f>
        <v>0</v>
      </c>
      <c r="DU7" s="178">
        <f>SUMIFS('Quarterly Information'!$AE$43:$AE$1042,'Quarterly Information'!$I$43:$I$1042,Blends!$DR7)*Blends!E6</f>
        <v>0</v>
      </c>
      <c r="DV7" s="178">
        <f>SUMIFS('Quarterly Information'!$AE$43:$AE$1042,'Quarterly Information'!$I$43:$I$1042,Blends!$DR7)*Blends!F6</f>
        <v>0</v>
      </c>
      <c r="DW7" s="178">
        <f>SUMIFS('Quarterly Information'!$AE$43:$AE$1042,'Quarterly Information'!$I$43:$I$1042,Blends!$DR7)*Blends!G6</f>
        <v>0</v>
      </c>
      <c r="DX7" s="178">
        <f>SUMIFS('Quarterly Information'!$AE$43:$AE$1042,'Quarterly Information'!$I$43:$I$1042,Blends!$DR7)*Blends!H6</f>
        <v>0</v>
      </c>
      <c r="DY7" s="178">
        <f>SUMIFS('Quarterly Information'!$AE$43:$AE$1042,'Quarterly Information'!$I$43:$I$1042,Blends!$DR7)*Blends!I6</f>
        <v>0</v>
      </c>
      <c r="DZ7" s="178">
        <f>SUMIFS('Quarterly Information'!$AE$43:$AE$1042,'Quarterly Information'!$I$43:$I$1042,Blends!$DR7)*Blends!J6</f>
        <v>0</v>
      </c>
    </row>
    <row r="8" spans="2:130" x14ac:dyDescent="0.25">
      <c r="B8" s="17" t="s">
        <v>851</v>
      </c>
      <c r="C8" s="177"/>
      <c r="D8" s="177"/>
      <c r="E8" s="177"/>
      <c r="F8" s="177"/>
      <c r="G8" s="177"/>
      <c r="H8" s="177">
        <v>7.0000000000000007E-2</v>
      </c>
      <c r="I8" s="177"/>
      <c r="J8" s="177"/>
      <c r="L8" s="17" t="s">
        <v>850</v>
      </c>
      <c r="M8" s="178">
        <f>SUMIFS('Quarterly Information'!$J$43:$J$1042,'Quarterly Information'!$I$43:$I$1042,Blends!$L8,'Quarterly Information'!$X$43:$X$1042,Lists!$D$30)*C7</f>
        <v>0</v>
      </c>
      <c r="N8" s="178">
        <f>SUMIFS('Quarterly Information'!$J$43:$J$1042,'Quarterly Information'!$I$43:$I$1042,Blends!$L8,'Quarterly Information'!$X$43:$X$1042,Lists!$D$30)*D7</f>
        <v>0</v>
      </c>
      <c r="O8" s="178">
        <f>SUMIFS('Quarterly Information'!$J$43:$J$1042,'Quarterly Information'!$I$43:$I$1042,Blends!$L8,'Quarterly Information'!$X$43:$X$1042,Lists!$D$30)*E7</f>
        <v>0</v>
      </c>
      <c r="P8" s="178">
        <f>SUMIFS('Quarterly Information'!$J$43:$J$1042,'Quarterly Information'!$I$43:$I$1042,Blends!$L8,'Quarterly Information'!$X$43:$X$1042,Lists!$D$30)*F7</f>
        <v>0</v>
      </c>
      <c r="Q8" s="178">
        <f>SUMIFS('Quarterly Information'!$J$43:$J$1042,'Quarterly Information'!$I$43:$I$1042,Blends!$L8,'Quarterly Information'!$X$43:$X$1042,Lists!$D$30)*G7</f>
        <v>0</v>
      </c>
      <c r="R8" s="178">
        <f>SUMIFS('Quarterly Information'!$J$43:$J$1042,'Quarterly Information'!$I$43:$I$1042,Blends!$L8,'Quarterly Information'!$X$43:$X$1042,Lists!$D$30)*H7</f>
        <v>0</v>
      </c>
      <c r="S8" s="178">
        <f>SUMIFS('Quarterly Information'!$J$43:$J$1042,'Quarterly Information'!$I$43:$I$1042,Blends!$L8,'Quarterly Information'!$X$43:$X$1042,Lists!$D$30)*I7</f>
        <v>0</v>
      </c>
      <c r="T8" s="178">
        <f>SUMIFS('Quarterly Information'!$J$43:$J$1042,'Quarterly Information'!$I$43:$I$1042,Blends!$L8,'Quarterly Information'!$X$43:$X$1042,Lists!$D$30)*J7</f>
        <v>0</v>
      </c>
      <c r="V8" s="17" t="s">
        <v>850</v>
      </c>
      <c r="W8" s="178">
        <f>SUMIFS('Quarterly Information'!$J$43:$J$1042,'Quarterly Information'!$I$43:$I$1042,Blends!$V8,'Quarterly Information'!$X$43:$X$1042,Lists!$D$31)*C7</f>
        <v>0</v>
      </c>
      <c r="X8" s="178">
        <f>SUMIFS('Quarterly Information'!$J$43:$J$1042,'Quarterly Information'!$I$43:$I$1042,Blends!$V8,'Quarterly Information'!$X$43:$X$1042,Lists!$D$31)*D7</f>
        <v>0</v>
      </c>
      <c r="Y8" s="178">
        <f>SUMIFS('Quarterly Information'!$J$43:$J$1042,'Quarterly Information'!$I$43:$I$1042,Blends!$V8,'Quarterly Information'!$X$43:$X$1042,Lists!$D$31)*E7</f>
        <v>0</v>
      </c>
      <c r="Z8" s="178">
        <f>SUMIFS('Quarterly Information'!$J$43:$J$1042,'Quarterly Information'!$I$43:$I$1042,Blends!$V8,'Quarterly Information'!$X$43:$X$1042,Lists!$D$31)*F7</f>
        <v>0</v>
      </c>
      <c r="AA8" s="178">
        <f>SUMIFS('Quarterly Information'!$J$43:$J$1042,'Quarterly Information'!$I$43:$I$1042,Blends!$V8,'Quarterly Information'!$X$43:$X$1042,Lists!$D$31)*G7</f>
        <v>0</v>
      </c>
      <c r="AB8" s="178">
        <f>SUMIFS('Quarterly Information'!$J$43:$J$1042,'Quarterly Information'!$I$43:$I$1042,Blends!$V8,'Quarterly Information'!$X$43:$X$1042,Lists!$D$31)*H7</f>
        <v>0</v>
      </c>
      <c r="AC8" s="178">
        <f>SUMIFS('Quarterly Information'!$J$43:$J$1042,'Quarterly Information'!$I$43:$I$1042,Blends!$V8,'Quarterly Information'!$X$43:$X$1042,Lists!$D$31)*I7</f>
        <v>0</v>
      </c>
      <c r="AD8" s="178">
        <f>SUMIFS('Quarterly Information'!$J$43:$J$1042,'Quarterly Information'!$I$43:$I$1042,Blends!$V8,'Quarterly Information'!$X$43:$X$1042,Lists!$D$31)*J7</f>
        <v>0</v>
      </c>
      <c r="AF8" s="17" t="s">
        <v>850</v>
      </c>
      <c r="AG8" s="178">
        <f>SUMIFS('Quarterly Information'!$J$43:$J$1042,'Quarterly Information'!$I$43:$I$1042,Blends!$AF8,'Quarterly Information'!$X$43:$X$1042,Lists!$D$32)*C7</f>
        <v>0</v>
      </c>
      <c r="AH8" s="178">
        <f>SUMIFS('Quarterly Information'!$J$43:$J$1042,'Quarterly Information'!$I$43:$I$1042,Blends!$AF8,'Quarterly Information'!$X$43:$X$1042,Lists!$D$32)*D7</f>
        <v>0</v>
      </c>
      <c r="AI8" s="178">
        <f>SUMIFS('Quarterly Information'!$J$43:$J$1042,'Quarterly Information'!$I$43:$I$1042,Blends!$AF8,'Quarterly Information'!$X$43:$X$1042,Lists!$D$32)*E7</f>
        <v>0</v>
      </c>
      <c r="AJ8" s="178">
        <f>SUMIFS('Quarterly Information'!$J$43:$J$1042,'Quarterly Information'!$I$43:$I$1042,Blends!$AF8,'Quarterly Information'!$X$43:$X$1042,Lists!$D$32)*F7</f>
        <v>0</v>
      </c>
      <c r="AK8" s="178">
        <f>SUMIFS('Quarterly Information'!$J$43:$J$1042,'Quarterly Information'!$I$43:$I$1042,Blends!$AF8,'Quarterly Information'!$X$43:$X$1042,Lists!$D$32)*G7</f>
        <v>0</v>
      </c>
      <c r="AL8" s="178">
        <f>SUMIFS('Quarterly Information'!$J$43:$J$1042,'Quarterly Information'!$I$43:$I$1042,Blends!$AF8,'Quarterly Information'!$X$43:$X$1042,Lists!$D$32)*H7</f>
        <v>0</v>
      </c>
      <c r="AM8" s="178">
        <f>SUMIFS('Quarterly Information'!$J$43:$J$1042,'Quarterly Information'!$I$43:$I$1042,Blends!$AF8,'Quarterly Information'!$X$43:$X$1042,Lists!$D$32)*I7</f>
        <v>0</v>
      </c>
      <c r="AN8" s="178">
        <f>SUMIFS('Quarterly Information'!$J$43:$J$1042,'Quarterly Information'!$I$43:$I$1042,Blends!$AF8,'Quarterly Information'!$X$43:$X$1042,Lists!$D$32)*J7</f>
        <v>0</v>
      </c>
      <c r="AP8" s="17" t="s">
        <v>850</v>
      </c>
      <c r="AQ8" s="178">
        <f>SUMIFS('Quarterly Information'!$J$43:$J$1042,'Quarterly Information'!$I$43:$I$1042,Blends!$AP8,'Quarterly Information'!$X$43:$X$1042,Lists!$D$33)*C7</f>
        <v>0</v>
      </c>
      <c r="AR8" s="178">
        <f>SUMIFS('Quarterly Information'!$J$43:$J$1042,'Quarterly Information'!$I$43:$I$1042,Blends!$AP8,'Quarterly Information'!$X$43:$X$1042,Lists!$D$33)*D7</f>
        <v>0</v>
      </c>
      <c r="AS8" s="178">
        <f>SUMIFS('Quarterly Information'!$J$43:$J$1042,'Quarterly Information'!$I$43:$I$1042,Blends!$AP8,'Quarterly Information'!$X$43:$X$1042,Lists!$D$33)*E7</f>
        <v>0</v>
      </c>
      <c r="AT8" s="178">
        <f>SUMIFS('Quarterly Information'!$J$43:$J$1042,'Quarterly Information'!$I$43:$I$1042,Blends!$AP8,'Quarterly Information'!$X$43:$X$1042,Lists!$D$33)*F7</f>
        <v>0</v>
      </c>
      <c r="AU8" s="178">
        <f>SUMIFS('Quarterly Information'!$J$43:$J$1042,'Quarterly Information'!$I$43:$I$1042,Blends!$AP8,'Quarterly Information'!$X$43:$X$1042,Lists!$D$33)*G7</f>
        <v>0</v>
      </c>
      <c r="AV8" s="178">
        <f>SUMIFS('Quarterly Information'!$J$43:$J$1042,'Quarterly Information'!$I$43:$I$1042,Blends!$AP8,'Quarterly Information'!$X$43:$X$1042,Lists!$D$33)*H7</f>
        <v>0</v>
      </c>
      <c r="AW8" s="178">
        <f>SUMIFS('Quarterly Information'!$J$43:$J$1042,'Quarterly Information'!$I$43:$I$1042,Blends!$AP8,'Quarterly Information'!$X$43:$X$1042,Lists!$D$33)*I7</f>
        <v>0</v>
      </c>
      <c r="AX8" s="178">
        <f>SUMIFS('Quarterly Information'!$J$43:$J$1042,'Quarterly Information'!$I$43:$I$1042,Blends!$AP8,'Quarterly Information'!$X$43:$X$1042,Lists!$D$33)*J7</f>
        <v>0</v>
      </c>
      <c r="AZ8" s="17" t="s">
        <v>850</v>
      </c>
      <c r="BA8" s="178">
        <f>SUMIFS('Quarterly Information'!$J$43:$J$1042,'Quarterly Information'!$I$43:$I$1042,Blends!$AZ8,'Quarterly Information'!$X$43:$X$1042,Lists!$D$34)*C7</f>
        <v>0</v>
      </c>
      <c r="BB8" s="178">
        <f>SUMIFS('Quarterly Information'!$J$43:$J$1042,'Quarterly Information'!$I$43:$I$1042,Blends!$AZ8,'Quarterly Information'!$X$43:$X$1042,Lists!$D$34)*D7</f>
        <v>0</v>
      </c>
      <c r="BC8" s="178">
        <f>SUMIFS('Quarterly Information'!$J$43:$J$1042,'Quarterly Information'!$I$43:$I$1042,Blends!$AZ8,'Quarterly Information'!$X$43:$X$1042,Lists!$D$34)*E7</f>
        <v>0</v>
      </c>
      <c r="BD8" s="178">
        <f>SUMIFS('Quarterly Information'!$J$43:$J$1042,'Quarterly Information'!$I$43:$I$1042,Blends!$AZ8,'Quarterly Information'!$X$43:$X$1042,Lists!$D$34)*F7</f>
        <v>0</v>
      </c>
      <c r="BE8" s="178">
        <f>SUMIFS('Quarterly Information'!$J$43:$J$1042,'Quarterly Information'!$I$43:$I$1042,Blends!$AZ8,'Quarterly Information'!$X$43:$X$1042,Lists!$D$34)*G7</f>
        <v>0</v>
      </c>
      <c r="BF8" s="178">
        <f>SUMIFS('Quarterly Information'!$J$43:$J$1042,'Quarterly Information'!$I$43:$I$1042,Blends!$AZ8,'Quarterly Information'!$X$43:$X$1042,Lists!$D$34)*H7</f>
        <v>0</v>
      </c>
      <c r="BG8" s="178">
        <f>SUMIFS('Quarterly Information'!$J$43:$J$1042,'Quarterly Information'!$I$43:$I$1042,Blends!$AZ8,'Quarterly Information'!$X$43:$X$1042,Lists!$D$34)*I7</f>
        <v>0</v>
      </c>
      <c r="BH8" s="178">
        <f>SUMIFS('Quarterly Information'!$J$43:$J$1042,'Quarterly Information'!$I$43:$I$1042,Blends!$AZ8,'Quarterly Information'!$X$43:$X$1042,Lists!$D$34)*J7</f>
        <v>0</v>
      </c>
      <c r="BJ8" s="17" t="s">
        <v>850</v>
      </c>
      <c r="BK8" s="178">
        <f>SUMIFS('Quarterly Information'!$J$43:$J$1042,'Quarterly Information'!$I$43:$I$1042,Blends!$BJ8,'Quarterly Information'!$X$43:$X$1042,Lists!$D$35)*C7</f>
        <v>0</v>
      </c>
      <c r="BL8" s="178">
        <f>SUMIFS('Quarterly Information'!$J$43:$J$1042,'Quarterly Information'!$I$43:$I$1042,Blends!$BJ8,'Quarterly Information'!$X$43:$X$1042,Lists!$D$35)*D7</f>
        <v>0</v>
      </c>
      <c r="BM8" s="178">
        <f>SUMIFS('Quarterly Information'!$J$43:$J$1042,'Quarterly Information'!$I$43:$I$1042,Blends!$BJ8,'Quarterly Information'!$X$43:$X$1042,Lists!$D$35)*E7</f>
        <v>0</v>
      </c>
      <c r="BN8" s="178">
        <f>SUMIFS('Quarterly Information'!$J$43:$J$1042,'Quarterly Information'!$I$43:$I$1042,Blends!$BJ8,'Quarterly Information'!$X$43:$X$1042,Lists!$D$35)*F7</f>
        <v>0</v>
      </c>
      <c r="BO8" s="178">
        <f>SUMIFS('Quarterly Information'!$J$43:$J$1042,'Quarterly Information'!$I$43:$I$1042,Blends!$BJ8,'Quarterly Information'!$X$43:$X$1042,Lists!$D$35)*G7</f>
        <v>0</v>
      </c>
      <c r="BP8" s="178">
        <f>SUMIFS('Quarterly Information'!$J$43:$J$1042,'Quarterly Information'!$I$43:$I$1042,Blends!$BJ8,'Quarterly Information'!$X$43:$X$1042,Lists!$D$35)*H7</f>
        <v>0</v>
      </c>
      <c r="BQ8" s="178">
        <f>SUMIFS('Quarterly Information'!$J$43:$J$1042,'Quarterly Information'!$I$43:$I$1042,Blends!$BJ8,'Quarterly Information'!$X$43:$X$1042,Lists!$D$35)*I7</f>
        <v>0</v>
      </c>
      <c r="BR8" s="178">
        <f>SUMIFS('Quarterly Information'!$J$43:$J$1042,'Quarterly Information'!$I$43:$I$1042,Blends!$BJ8,'Quarterly Information'!$X$43:$X$1042,Lists!$D$35)*J7</f>
        <v>0</v>
      </c>
      <c r="BT8" s="17" t="s">
        <v>850</v>
      </c>
      <c r="BU8" s="178">
        <f>SUMIFS('Quarterly Information'!$Z$43:$Z$1042,'Quarterly Information'!$I$43:$I$1042,Blends!$BT8)*Blends!C7</f>
        <v>0</v>
      </c>
      <c r="BV8" s="178">
        <f>SUMIFS('Quarterly Information'!$Z$43:$Z$1042,'Quarterly Information'!$I$43:$I$1042,Blends!$BT8)*Blends!D7</f>
        <v>0</v>
      </c>
      <c r="BW8" s="178">
        <f>SUMIFS('Quarterly Information'!$Z$43:$Z$1042,'Quarterly Information'!$I$43:$I$1042,Blends!$BT8)*Blends!E7</f>
        <v>0</v>
      </c>
      <c r="BX8" s="178">
        <f>SUMIFS('Quarterly Information'!$Z$43:$Z$1042,'Quarterly Information'!$I$43:$I$1042,Blends!$BT8)*Blends!F7</f>
        <v>0</v>
      </c>
      <c r="BY8" s="178">
        <f>SUMIFS('Quarterly Information'!$Z$43:$Z$1042,'Quarterly Information'!$I$43:$I$1042,Blends!$BT8)*Blends!G7</f>
        <v>0</v>
      </c>
      <c r="BZ8" s="178">
        <f>SUMIFS('Quarterly Information'!$Z$43:$Z$1042,'Quarterly Information'!$I$43:$I$1042,Blends!$BT8)*Blends!H7</f>
        <v>0</v>
      </c>
      <c r="CA8" s="178">
        <f>SUMIFS('Quarterly Information'!$Z$43:$Z$1042,'Quarterly Information'!$I$43:$I$1042,Blends!$BT8)*Blends!I7</f>
        <v>0</v>
      </c>
      <c r="CB8" s="178">
        <f>SUMIFS('Quarterly Information'!$Z$43:$Z$1042,'Quarterly Information'!$I$43:$I$1042,Blends!$BT8)*Blends!J7</f>
        <v>0</v>
      </c>
      <c r="CD8" s="17" t="s">
        <v>850</v>
      </c>
      <c r="CE8" s="178">
        <f>SUMIFS('Quarterly Information'!$AA$43:$AA$1042,'Quarterly Information'!$I$43:$I$1042,Blends!$CD8)*Blends!C7</f>
        <v>0</v>
      </c>
      <c r="CF8" s="178">
        <f>SUMIFS('Quarterly Information'!$AA$43:$AA$1042,'Quarterly Information'!$I$43:$I$1042,Blends!$CD8)*Blends!D7</f>
        <v>0</v>
      </c>
      <c r="CG8" s="178">
        <f>SUMIFS('Quarterly Information'!$AA$43:$AA$1042,'Quarterly Information'!$I$43:$I$1042,Blends!$CD8)*Blends!E7</f>
        <v>0</v>
      </c>
      <c r="CH8" s="178">
        <f>SUMIFS('Quarterly Information'!$AA$43:$AA$1042,'Quarterly Information'!$I$43:$I$1042,Blends!$CD8)*Blends!F7</f>
        <v>0</v>
      </c>
      <c r="CI8" s="178">
        <f>SUMIFS('Quarterly Information'!$AA$43:$AA$1042,'Quarterly Information'!$I$43:$I$1042,Blends!$CD8)*Blends!G7</f>
        <v>0</v>
      </c>
      <c r="CJ8" s="178">
        <f>SUMIFS('Quarterly Information'!$AA$43:$AA$1042,'Quarterly Information'!$I$43:$I$1042,Blends!$CD8)*Blends!H7</f>
        <v>0</v>
      </c>
      <c r="CK8" s="178">
        <f>SUMIFS('Quarterly Information'!$AA$43:$AA$1042,'Quarterly Information'!$I$43:$I$1042,Blends!$CD8)*Blends!I7</f>
        <v>0</v>
      </c>
      <c r="CL8" s="178">
        <f>SUMIFS('Quarterly Information'!$AA$43:$AA$1042,'Quarterly Information'!$I$43:$I$1042,Blends!$CD8)*Blends!J7</f>
        <v>0</v>
      </c>
      <c r="CN8" s="17" t="s">
        <v>850</v>
      </c>
      <c r="CO8" s="178">
        <f>SUMIFS('Quarterly Information'!$AB$43:$AB$1042,'Quarterly Information'!$I$43:$I$1042,Blends!$CN8)*Blends!C7</f>
        <v>0</v>
      </c>
      <c r="CP8" s="178">
        <f>SUMIFS('Quarterly Information'!$AB$43:$AB$1042,'Quarterly Information'!$I$43:$I$1042,Blends!$CN8)*Blends!D7</f>
        <v>0</v>
      </c>
      <c r="CQ8" s="178">
        <f>SUMIFS('Quarterly Information'!$AB$43:$AB$1042,'Quarterly Information'!$I$43:$I$1042,Blends!$CN8)*Blends!E7</f>
        <v>0</v>
      </c>
      <c r="CR8" s="178">
        <f>SUMIFS('Quarterly Information'!$AB$43:$AB$1042,'Quarterly Information'!$I$43:$I$1042,Blends!$CN8)*Blends!F7</f>
        <v>0</v>
      </c>
      <c r="CS8" s="178">
        <f>SUMIFS('Quarterly Information'!$AB$43:$AB$1042,'Quarterly Information'!$I$43:$I$1042,Blends!$CN8)*Blends!G7</f>
        <v>0</v>
      </c>
      <c r="CT8" s="178">
        <f>SUMIFS('Quarterly Information'!$AB$43:$AB$1042,'Quarterly Information'!$I$43:$I$1042,Blends!$CN8)*Blends!H7</f>
        <v>0</v>
      </c>
      <c r="CU8" s="178">
        <f>SUMIFS('Quarterly Information'!$AB$43:$AB$1042,'Quarterly Information'!$I$43:$I$1042,Blends!$CN8)*Blends!I7</f>
        <v>0</v>
      </c>
      <c r="CV8" s="178">
        <f>SUMIFS('Quarterly Information'!$AB$43:$AB$1042,'Quarterly Information'!$I$43:$I$1042,Blends!$CN8)*Blends!J7</f>
        <v>0</v>
      </c>
      <c r="CX8" s="17" t="s">
        <v>850</v>
      </c>
      <c r="CY8" s="178">
        <f>SUMIFS('Quarterly Information'!$AC$43:$AC$1042,'Quarterly Information'!$I$43:$I$1042,Blends!$CX8)*Blends!C7</f>
        <v>0</v>
      </c>
      <c r="CZ8" s="178">
        <f>SUMIFS('Quarterly Information'!$AC$43:$AC$1042,'Quarterly Information'!$I$43:$I$1042,Blends!$CX8)*Blends!D7</f>
        <v>0</v>
      </c>
      <c r="DA8" s="178">
        <f>SUMIFS('Quarterly Information'!$AC$43:$AC$1042,'Quarterly Information'!$I$43:$I$1042,Blends!$CX8)*Blends!E7</f>
        <v>0</v>
      </c>
      <c r="DB8" s="178">
        <f>SUMIFS('Quarterly Information'!$AC$43:$AC$1042,'Quarterly Information'!$I$43:$I$1042,Blends!$CX8)*Blends!F7</f>
        <v>0</v>
      </c>
      <c r="DC8" s="178">
        <f>SUMIFS('Quarterly Information'!$AC$43:$AC$1042,'Quarterly Information'!$I$43:$I$1042,Blends!$CX8)*Blends!G7</f>
        <v>0</v>
      </c>
      <c r="DD8" s="178">
        <f>SUMIFS('Quarterly Information'!$AC$43:$AC$1042,'Quarterly Information'!$I$43:$I$1042,Blends!$CX8)*Blends!H7</f>
        <v>0</v>
      </c>
      <c r="DE8" s="178">
        <f>SUMIFS('Quarterly Information'!$AC$43:$AC$1042,'Quarterly Information'!$I$43:$I$1042,Blends!$CX8)*Blends!I7</f>
        <v>0</v>
      </c>
      <c r="DF8" s="178">
        <f>SUMIFS('Quarterly Information'!$AC$43:$AC$1042,'Quarterly Information'!$I$43:$I$1042,Blends!$CX8)*Blends!J7</f>
        <v>0</v>
      </c>
      <c r="DH8" s="17" t="s">
        <v>850</v>
      </c>
      <c r="DI8" s="178">
        <f>SUMIFS('Quarterly Information'!$AD$43:$AD$1042,'Quarterly Information'!$I$43:$I$1042,Blends!$DH8)*Blends!C7</f>
        <v>0</v>
      </c>
      <c r="DJ8" s="178">
        <f>SUMIFS('Quarterly Information'!$AD$43:$AD$1042,'Quarterly Information'!$I$43:$I$1042,Blends!$DH8)*Blends!D7</f>
        <v>0</v>
      </c>
      <c r="DK8" s="178">
        <f>SUMIFS('Quarterly Information'!$AD$43:$AD$1042,'Quarterly Information'!$I$43:$I$1042,Blends!$DH8)*Blends!E7</f>
        <v>0</v>
      </c>
      <c r="DL8" s="178">
        <f>SUMIFS('Quarterly Information'!$AD$43:$AD$1042,'Quarterly Information'!$I$43:$I$1042,Blends!$DH8)*Blends!F7</f>
        <v>0</v>
      </c>
      <c r="DM8" s="178">
        <f>SUMIFS('Quarterly Information'!$AD$43:$AD$1042,'Quarterly Information'!$I$43:$I$1042,Blends!$DH8)*Blends!G7</f>
        <v>0</v>
      </c>
      <c r="DN8" s="178">
        <f>SUMIFS('Quarterly Information'!$AD$43:$AD$1042,'Quarterly Information'!$I$43:$I$1042,Blends!$DH8)*Blends!H7</f>
        <v>0</v>
      </c>
      <c r="DO8" s="178">
        <f>SUMIFS('Quarterly Information'!$AD$43:$AD$1042,'Quarterly Information'!$I$43:$I$1042,Blends!$DH8)*Blends!I7</f>
        <v>0</v>
      </c>
      <c r="DP8" s="178">
        <f>SUMIFS('Quarterly Information'!$AD$43:$AD$1042,'Quarterly Information'!$I$43:$I$1042,Blends!$DH8)*Blends!J7</f>
        <v>0</v>
      </c>
      <c r="DR8" s="17" t="s">
        <v>850</v>
      </c>
      <c r="DS8" s="178">
        <f>SUMIFS('Quarterly Information'!$AE$43:$AE$1042,'Quarterly Information'!$I$43:$I$1042,Blends!$DR8)*Blends!C7</f>
        <v>0</v>
      </c>
      <c r="DT8" s="178">
        <f>SUMIFS('Quarterly Information'!$AE$43:$AE$1042,'Quarterly Information'!$I$43:$I$1042,Blends!$DR8)*Blends!D7</f>
        <v>0</v>
      </c>
      <c r="DU8" s="178">
        <f>SUMIFS('Quarterly Information'!$AE$43:$AE$1042,'Quarterly Information'!$I$43:$I$1042,Blends!$DR8)*Blends!E7</f>
        <v>0</v>
      </c>
      <c r="DV8" s="178">
        <f>SUMIFS('Quarterly Information'!$AE$43:$AE$1042,'Quarterly Information'!$I$43:$I$1042,Blends!$DR8)*Blends!F7</f>
        <v>0</v>
      </c>
      <c r="DW8" s="178">
        <f>SUMIFS('Quarterly Information'!$AE$43:$AE$1042,'Quarterly Information'!$I$43:$I$1042,Blends!$DR8)*Blends!G7</f>
        <v>0</v>
      </c>
      <c r="DX8" s="178">
        <f>SUMIFS('Quarterly Information'!$AE$43:$AE$1042,'Quarterly Information'!$I$43:$I$1042,Blends!$DR8)*Blends!H7</f>
        <v>0</v>
      </c>
      <c r="DY8" s="178">
        <f>SUMIFS('Quarterly Information'!$AE$43:$AE$1042,'Quarterly Information'!$I$43:$I$1042,Blends!$DR8)*Blends!I7</f>
        <v>0</v>
      </c>
      <c r="DZ8" s="178">
        <f>SUMIFS('Quarterly Information'!$AE$43:$AE$1042,'Quarterly Information'!$I$43:$I$1042,Blends!$DR8)*Blends!J7</f>
        <v>0</v>
      </c>
    </row>
    <row r="9" spans="2:130" x14ac:dyDescent="0.25">
      <c r="B9" s="17" t="s">
        <v>852</v>
      </c>
      <c r="C9" s="177"/>
      <c r="D9" s="177">
        <v>0.2</v>
      </c>
      <c r="E9" s="177">
        <v>0.4</v>
      </c>
      <c r="F9" s="177">
        <v>0.4</v>
      </c>
      <c r="G9" s="177"/>
      <c r="H9" s="177"/>
      <c r="I9" s="177"/>
      <c r="J9" s="177"/>
      <c r="L9" s="17" t="s">
        <v>851</v>
      </c>
      <c r="M9" s="178">
        <f>SUMIFS('Quarterly Information'!$J$43:$J$1042,'Quarterly Information'!$I$43:$I$1042,Blends!$L9,'Quarterly Information'!$X$43:$X$1042,Lists!$D$30)*C8</f>
        <v>0</v>
      </c>
      <c r="N9" s="178">
        <f>SUMIFS('Quarterly Information'!$J$43:$J$1042,'Quarterly Information'!$I$43:$I$1042,Blends!$L9,'Quarterly Information'!$X$43:$X$1042,Lists!$D$30)*D8</f>
        <v>0</v>
      </c>
      <c r="O9" s="178">
        <f>SUMIFS('Quarterly Information'!$J$43:$J$1042,'Quarterly Information'!$I$43:$I$1042,Blends!$L9,'Quarterly Information'!$X$43:$X$1042,Lists!$D$30)*E8</f>
        <v>0</v>
      </c>
      <c r="P9" s="178">
        <f>SUMIFS('Quarterly Information'!$J$43:$J$1042,'Quarterly Information'!$I$43:$I$1042,Blends!$L9,'Quarterly Information'!$X$43:$X$1042,Lists!$D$30)*F8</f>
        <v>0</v>
      </c>
      <c r="Q9" s="178">
        <f>SUMIFS('Quarterly Information'!$J$43:$J$1042,'Quarterly Information'!$I$43:$I$1042,Blends!$L9,'Quarterly Information'!$X$43:$X$1042,Lists!$D$30)*G8</f>
        <v>0</v>
      </c>
      <c r="R9" s="178">
        <f>SUMIFS('Quarterly Information'!$J$43:$J$1042,'Quarterly Information'!$I$43:$I$1042,Blends!$L9,'Quarterly Information'!$X$43:$X$1042,Lists!$D$30)*H8</f>
        <v>0</v>
      </c>
      <c r="S9" s="178">
        <f>SUMIFS('Quarterly Information'!$J$43:$J$1042,'Quarterly Information'!$I$43:$I$1042,Blends!$L9,'Quarterly Information'!$X$43:$X$1042,Lists!$D$30)*I8</f>
        <v>0</v>
      </c>
      <c r="T9" s="178">
        <f>SUMIFS('Quarterly Information'!$J$43:$J$1042,'Quarterly Information'!$I$43:$I$1042,Blends!$L9,'Quarterly Information'!$X$43:$X$1042,Lists!$D$30)*J8</f>
        <v>0</v>
      </c>
      <c r="V9" s="17" t="s">
        <v>851</v>
      </c>
      <c r="W9" s="178">
        <f>SUMIFS('Quarterly Information'!$J$43:$J$1042,'Quarterly Information'!$I$43:$I$1042,Blends!$V9,'Quarterly Information'!$X$43:$X$1042,Lists!$D$31)*C8</f>
        <v>0</v>
      </c>
      <c r="X9" s="178">
        <f>SUMIFS('Quarterly Information'!$J$43:$J$1042,'Quarterly Information'!$I$43:$I$1042,Blends!$V9,'Quarterly Information'!$X$43:$X$1042,Lists!$D$31)*D8</f>
        <v>0</v>
      </c>
      <c r="Y9" s="178">
        <f>SUMIFS('Quarterly Information'!$J$43:$J$1042,'Quarterly Information'!$I$43:$I$1042,Blends!$V9,'Quarterly Information'!$X$43:$X$1042,Lists!$D$31)*E8</f>
        <v>0</v>
      </c>
      <c r="Z9" s="178">
        <f>SUMIFS('Quarterly Information'!$J$43:$J$1042,'Quarterly Information'!$I$43:$I$1042,Blends!$V9,'Quarterly Information'!$X$43:$X$1042,Lists!$D$31)*F8</f>
        <v>0</v>
      </c>
      <c r="AA9" s="178">
        <f>SUMIFS('Quarterly Information'!$J$43:$J$1042,'Quarterly Information'!$I$43:$I$1042,Blends!$V9,'Quarterly Information'!$X$43:$X$1042,Lists!$D$31)*G8</f>
        <v>0</v>
      </c>
      <c r="AB9" s="178">
        <f>SUMIFS('Quarterly Information'!$J$43:$J$1042,'Quarterly Information'!$I$43:$I$1042,Blends!$V9,'Quarterly Information'!$X$43:$X$1042,Lists!$D$31)*H8</f>
        <v>0</v>
      </c>
      <c r="AC9" s="178">
        <f>SUMIFS('Quarterly Information'!$J$43:$J$1042,'Quarterly Information'!$I$43:$I$1042,Blends!$V9,'Quarterly Information'!$X$43:$X$1042,Lists!$D$31)*I8</f>
        <v>0</v>
      </c>
      <c r="AD9" s="178">
        <f>SUMIFS('Quarterly Information'!$J$43:$J$1042,'Quarterly Information'!$I$43:$I$1042,Blends!$V9,'Quarterly Information'!$X$43:$X$1042,Lists!$D$31)*J8</f>
        <v>0</v>
      </c>
      <c r="AF9" s="17" t="s">
        <v>851</v>
      </c>
      <c r="AG9" s="178">
        <f>SUMIFS('Quarterly Information'!$J$43:$J$1042,'Quarterly Information'!$I$43:$I$1042,Blends!$AF9,'Quarterly Information'!$X$43:$X$1042,Lists!$D$32)*C8</f>
        <v>0</v>
      </c>
      <c r="AH9" s="178">
        <f>SUMIFS('Quarterly Information'!$J$43:$J$1042,'Quarterly Information'!$I$43:$I$1042,Blends!$AF9,'Quarterly Information'!$X$43:$X$1042,Lists!$D$32)*D8</f>
        <v>0</v>
      </c>
      <c r="AI9" s="178">
        <f>SUMIFS('Quarterly Information'!$J$43:$J$1042,'Quarterly Information'!$I$43:$I$1042,Blends!$AF9,'Quarterly Information'!$X$43:$X$1042,Lists!$D$32)*E8</f>
        <v>0</v>
      </c>
      <c r="AJ9" s="178">
        <f>SUMIFS('Quarterly Information'!$J$43:$J$1042,'Quarterly Information'!$I$43:$I$1042,Blends!$AF9,'Quarterly Information'!$X$43:$X$1042,Lists!$D$32)*F8</f>
        <v>0</v>
      </c>
      <c r="AK9" s="178">
        <f>SUMIFS('Quarterly Information'!$J$43:$J$1042,'Quarterly Information'!$I$43:$I$1042,Blends!$AF9,'Quarterly Information'!$X$43:$X$1042,Lists!$D$32)*G8</f>
        <v>0</v>
      </c>
      <c r="AL9" s="178">
        <f>SUMIFS('Quarterly Information'!$J$43:$J$1042,'Quarterly Information'!$I$43:$I$1042,Blends!$AF9,'Quarterly Information'!$X$43:$X$1042,Lists!$D$32)*H8</f>
        <v>0</v>
      </c>
      <c r="AM9" s="178">
        <f>SUMIFS('Quarterly Information'!$J$43:$J$1042,'Quarterly Information'!$I$43:$I$1042,Blends!$AF9,'Quarterly Information'!$X$43:$X$1042,Lists!$D$32)*I8</f>
        <v>0</v>
      </c>
      <c r="AN9" s="178">
        <f>SUMIFS('Quarterly Information'!$J$43:$J$1042,'Quarterly Information'!$I$43:$I$1042,Blends!$AF9,'Quarterly Information'!$X$43:$X$1042,Lists!$D$32)*J8</f>
        <v>0</v>
      </c>
      <c r="AP9" s="17" t="s">
        <v>851</v>
      </c>
      <c r="AQ9" s="178">
        <f>SUMIFS('Quarterly Information'!$J$43:$J$1042,'Quarterly Information'!$I$43:$I$1042,Blends!$AP9,'Quarterly Information'!$X$43:$X$1042,Lists!$D$33)*C8</f>
        <v>0</v>
      </c>
      <c r="AR9" s="178">
        <f>SUMIFS('Quarterly Information'!$J$43:$J$1042,'Quarterly Information'!$I$43:$I$1042,Blends!$AP9,'Quarterly Information'!$X$43:$X$1042,Lists!$D$33)*D8</f>
        <v>0</v>
      </c>
      <c r="AS9" s="178">
        <f>SUMIFS('Quarterly Information'!$J$43:$J$1042,'Quarterly Information'!$I$43:$I$1042,Blends!$AP9,'Quarterly Information'!$X$43:$X$1042,Lists!$D$33)*E8</f>
        <v>0</v>
      </c>
      <c r="AT9" s="178">
        <f>SUMIFS('Quarterly Information'!$J$43:$J$1042,'Quarterly Information'!$I$43:$I$1042,Blends!$AP9,'Quarterly Information'!$X$43:$X$1042,Lists!$D$33)*F8</f>
        <v>0</v>
      </c>
      <c r="AU9" s="178">
        <f>SUMIFS('Quarterly Information'!$J$43:$J$1042,'Quarterly Information'!$I$43:$I$1042,Blends!$AP9,'Quarterly Information'!$X$43:$X$1042,Lists!$D$33)*G8</f>
        <v>0</v>
      </c>
      <c r="AV9" s="178">
        <f>SUMIFS('Quarterly Information'!$J$43:$J$1042,'Quarterly Information'!$I$43:$I$1042,Blends!$AP9,'Quarterly Information'!$X$43:$X$1042,Lists!$D$33)*H8</f>
        <v>0</v>
      </c>
      <c r="AW9" s="178">
        <f>SUMIFS('Quarterly Information'!$J$43:$J$1042,'Quarterly Information'!$I$43:$I$1042,Blends!$AP9,'Quarterly Information'!$X$43:$X$1042,Lists!$D$33)*I8</f>
        <v>0</v>
      </c>
      <c r="AX9" s="178">
        <f>SUMIFS('Quarterly Information'!$J$43:$J$1042,'Quarterly Information'!$I$43:$I$1042,Blends!$AP9,'Quarterly Information'!$X$43:$X$1042,Lists!$D$33)*J8</f>
        <v>0</v>
      </c>
      <c r="AZ9" s="17" t="s">
        <v>851</v>
      </c>
      <c r="BA9" s="178">
        <f>SUMIFS('Quarterly Information'!$J$43:$J$1042,'Quarterly Information'!$I$43:$I$1042,Blends!$AZ9,'Quarterly Information'!$X$43:$X$1042,Lists!$D$34)*C8</f>
        <v>0</v>
      </c>
      <c r="BB9" s="178">
        <f>SUMIFS('Quarterly Information'!$J$43:$J$1042,'Quarterly Information'!$I$43:$I$1042,Blends!$AZ9,'Quarterly Information'!$X$43:$X$1042,Lists!$D$34)*D8</f>
        <v>0</v>
      </c>
      <c r="BC9" s="178">
        <f>SUMIFS('Quarterly Information'!$J$43:$J$1042,'Quarterly Information'!$I$43:$I$1042,Blends!$AZ9,'Quarterly Information'!$X$43:$X$1042,Lists!$D$34)*E8</f>
        <v>0</v>
      </c>
      <c r="BD9" s="178">
        <f>SUMIFS('Quarterly Information'!$J$43:$J$1042,'Quarterly Information'!$I$43:$I$1042,Blends!$AZ9,'Quarterly Information'!$X$43:$X$1042,Lists!$D$34)*F8</f>
        <v>0</v>
      </c>
      <c r="BE9" s="178">
        <f>SUMIFS('Quarterly Information'!$J$43:$J$1042,'Quarterly Information'!$I$43:$I$1042,Blends!$AZ9,'Quarterly Information'!$X$43:$X$1042,Lists!$D$34)*G8</f>
        <v>0</v>
      </c>
      <c r="BF9" s="178">
        <f>SUMIFS('Quarterly Information'!$J$43:$J$1042,'Quarterly Information'!$I$43:$I$1042,Blends!$AZ9,'Quarterly Information'!$X$43:$X$1042,Lists!$D$34)*H8</f>
        <v>0</v>
      </c>
      <c r="BG9" s="178">
        <f>SUMIFS('Quarterly Information'!$J$43:$J$1042,'Quarterly Information'!$I$43:$I$1042,Blends!$AZ9,'Quarterly Information'!$X$43:$X$1042,Lists!$D$34)*I8</f>
        <v>0</v>
      </c>
      <c r="BH9" s="178">
        <f>SUMIFS('Quarterly Information'!$J$43:$J$1042,'Quarterly Information'!$I$43:$I$1042,Blends!$AZ9,'Quarterly Information'!$X$43:$X$1042,Lists!$D$34)*J8</f>
        <v>0</v>
      </c>
      <c r="BJ9" s="17" t="s">
        <v>851</v>
      </c>
      <c r="BK9" s="178">
        <f>SUMIFS('Quarterly Information'!$J$43:$J$1042,'Quarterly Information'!$I$43:$I$1042,Blends!$BJ9,'Quarterly Information'!$X$43:$X$1042,Lists!$D$35)*C8</f>
        <v>0</v>
      </c>
      <c r="BL9" s="178">
        <f>SUMIFS('Quarterly Information'!$J$43:$J$1042,'Quarterly Information'!$I$43:$I$1042,Blends!$BJ9,'Quarterly Information'!$X$43:$X$1042,Lists!$D$35)*D8</f>
        <v>0</v>
      </c>
      <c r="BM9" s="178">
        <f>SUMIFS('Quarterly Information'!$J$43:$J$1042,'Quarterly Information'!$I$43:$I$1042,Blends!$BJ9,'Quarterly Information'!$X$43:$X$1042,Lists!$D$35)*E8</f>
        <v>0</v>
      </c>
      <c r="BN9" s="178">
        <f>SUMIFS('Quarterly Information'!$J$43:$J$1042,'Quarterly Information'!$I$43:$I$1042,Blends!$BJ9,'Quarterly Information'!$X$43:$X$1042,Lists!$D$35)*F8</f>
        <v>0</v>
      </c>
      <c r="BO9" s="178">
        <f>SUMIFS('Quarterly Information'!$J$43:$J$1042,'Quarterly Information'!$I$43:$I$1042,Blends!$BJ9,'Quarterly Information'!$X$43:$X$1042,Lists!$D$35)*G8</f>
        <v>0</v>
      </c>
      <c r="BP9" s="178">
        <f>SUMIFS('Quarterly Information'!$J$43:$J$1042,'Quarterly Information'!$I$43:$I$1042,Blends!$BJ9,'Quarterly Information'!$X$43:$X$1042,Lists!$D$35)*H8</f>
        <v>0</v>
      </c>
      <c r="BQ9" s="178">
        <f>SUMIFS('Quarterly Information'!$J$43:$J$1042,'Quarterly Information'!$I$43:$I$1042,Blends!$BJ9,'Quarterly Information'!$X$43:$X$1042,Lists!$D$35)*I8</f>
        <v>0</v>
      </c>
      <c r="BR9" s="178">
        <f>SUMIFS('Quarterly Information'!$J$43:$J$1042,'Quarterly Information'!$I$43:$I$1042,Blends!$BJ9,'Quarterly Information'!$X$43:$X$1042,Lists!$D$35)*J8</f>
        <v>0</v>
      </c>
      <c r="BT9" s="17" t="s">
        <v>851</v>
      </c>
      <c r="BU9" s="178">
        <f>SUMIFS('Quarterly Information'!$Z$43:$Z$1042,'Quarterly Information'!$I$43:$I$1042,Blends!$BT9)*Blends!C8</f>
        <v>0</v>
      </c>
      <c r="BV9" s="178">
        <f>SUMIFS('Quarterly Information'!$Z$43:$Z$1042,'Quarterly Information'!$I$43:$I$1042,Blends!$BT9)*Blends!D8</f>
        <v>0</v>
      </c>
      <c r="BW9" s="178">
        <f>SUMIFS('Quarterly Information'!$Z$43:$Z$1042,'Quarterly Information'!$I$43:$I$1042,Blends!$BT9)*Blends!E8</f>
        <v>0</v>
      </c>
      <c r="BX9" s="178">
        <f>SUMIFS('Quarterly Information'!$Z$43:$Z$1042,'Quarterly Information'!$I$43:$I$1042,Blends!$BT9)*Blends!F8</f>
        <v>0</v>
      </c>
      <c r="BY9" s="178">
        <f>SUMIFS('Quarterly Information'!$Z$43:$Z$1042,'Quarterly Information'!$I$43:$I$1042,Blends!$BT9)*Blends!G8</f>
        <v>0</v>
      </c>
      <c r="BZ9" s="178">
        <f>SUMIFS('Quarterly Information'!$Z$43:$Z$1042,'Quarterly Information'!$I$43:$I$1042,Blends!$BT9)*Blends!H8</f>
        <v>0</v>
      </c>
      <c r="CA9" s="178">
        <f>SUMIFS('Quarterly Information'!$Z$43:$Z$1042,'Quarterly Information'!$I$43:$I$1042,Blends!$BT9)*Blends!I8</f>
        <v>0</v>
      </c>
      <c r="CB9" s="178">
        <f>SUMIFS('Quarterly Information'!$Z$43:$Z$1042,'Quarterly Information'!$I$43:$I$1042,Blends!$BT9)*Blends!J8</f>
        <v>0</v>
      </c>
      <c r="CD9" s="17" t="s">
        <v>851</v>
      </c>
      <c r="CE9" s="178">
        <f>SUMIFS('Quarterly Information'!$AA$43:$AA$1042,'Quarterly Information'!$I$43:$I$1042,Blends!$CD9)*Blends!C8</f>
        <v>0</v>
      </c>
      <c r="CF9" s="178">
        <f>SUMIFS('Quarterly Information'!$AA$43:$AA$1042,'Quarterly Information'!$I$43:$I$1042,Blends!$CD9)*Blends!D8</f>
        <v>0</v>
      </c>
      <c r="CG9" s="178">
        <f>SUMIFS('Quarterly Information'!$AA$43:$AA$1042,'Quarterly Information'!$I$43:$I$1042,Blends!$CD9)*Blends!E8</f>
        <v>0</v>
      </c>
      <c r="CH9" s="178">
        <f>SUMIFS('Quarterly Information'!$AA$43:$AA$1042,'Quarterly Information'!$I$43:$I$1042,Blends!$CD9)*Blends!F8</f>
        <v>0</v>
      </c>
      <c r="CI9" s="178">
        <f>SUMIFS('Quarterly Information'!$AA$43:$AA$1042,'Quarterly Information'!$I$43:$I$1042,Blends!$CD9)*Blends!G8</f>
        <v>0</v>
      </c>
      <c r="CJ9" s="178">
        <f>SUMIFS('Quarterly Information'!$AA$43:$AA$1042,'Quarterly Information'!$I$43:$I$1042,Blends!$CD9)*Blends!H8</f>
        <v>0</v>
      </c>
      <c r="CK9" s="178">
        <f>SUMIFS('Quarterly Information'!$AA$43:$AA$1042,'Quarterly Information'!$I$43:$I$1042,Blends!$CD9)*Blends!I8</f>
        <v>0</v>
      </c>
      <c r="CL9" s="178">
        <f>SUMIFS('Quarterly Information'!$AA$43:$AA$1042,'Quarterly Information'!$I$43:$I$1042,Blends!$CD9)*Blends!J8</f>
        <v>0</v>
      </c>
      <c r="CN9" s="17" t="s">
        <v>851</v>
      </c>
      <c r="CO9" s="178">
        <f>SUMIFS('Quarterly Information'!$AB$43:$AB$1042,'Quarterly Information'!$I$43:$I$1042,Blends!$CN9)*Blends!C8</f>
        <v>0</v>
      </c>
      <c r="CP9" s="178">
        <f>SUMIFS('Quarterly Information'!$AB$43:$AB$1042,'Quarterly Information'!$I$43:$I$1042,Blends!$CN9)*Blends!D8</f>
        <v>0</v>
      </c>
      <c r="CQ9" s="178">
        <f>SUMIFS('Quarterly Information'!$AB$43:$AB$1042,'Quarterly Information'!$I$43:$I$1042,Blends!$CN9)*Blends!E8</f>
        <v>0</v>
      </c>
      <c r="CR9" s="178">
        <f>SUMIFS('Quarterly Information'!$AB$43:$AB$1042,'Quarterly Information'!$I$43:$I$1042,Blends!$CN9)*Blends!F8</f>
        <v>0</v>
      </c>
      <c r="CS9" s="178">
        <f>SUMIFS('Quarterly Information'!$AB$43:$AB$1042,'Quarterly Information'!$I$43:$I$1042,Blends!$CN9)*Blends!G8</f>
        <v>0</v>
      </c>
      <c r="CT9" s="178">
        <f>SUMIFS('Quarterly Information'!$AB$43:$AB$1042,'Quarterly Information'!$I$43:$I$1042,Blends!$CN9)*Blends!H8</f>
        <v>0</v>
      </c>
      <c r="CU9" s="178">
        <f>SUMIFS('Quarterly Information'!$AB$43:$AB$1042,'Quarterly Information'!$I$43:$I$1042,Blends!$CN9)*Blends!I8</f>
        <v>0</v>
      </c>
      <c r="CV9" s="178">
        <f>SUMIFS('Quarterly Information'!$AB$43:$AB$1042,'Quarterly Information'!$I$43:$I$1042,Blends!$CN9)*Blends!J8</f>
        <v>0</v>
      </c>
      <c r="CX9" s="17" t="s">
        <v>851</v>
      </c>
      <c r="CY9" s="178">
        <f>SUMIFS('Quarterly Information'!$AC$43:$AC$1042,'Quarterly Information'!$I$43:$I$1042,Blends!$CX9)*Blends!C8</f>
        <v>0</v>
      </c>
      <c r="CZ9" s="178">
        <f>SUMIFS('Quarterly Information'!$AC$43:$AC$1042,'Quarterly Information'!$I$43:$I$1042,Blends!$CX9)*Blends!D8</f>
        <v>0</v>
      </c>
      <c r="DA9" s="178">
        <f>SUMIFS('Quarterly Information'!$AC$43:$AC$1042,'Quarterly Information'!$I$43:$I$1042,Blends!$CX9)*Blends!E8</f>
        <v>0</v>
      </c>
      <c r="DB9" s="178">
        <f>SUMIFS('Quarterly Information'!$AC$43:$AC$1042,'Quarterly Information'!$I$43:$I$1042,Blends!$CX9)*Blends!F8</f>
        <v>0</v>
      </c>
      <c r="DC9" s="178">
        <f>SUMIFS('Quarterly Information'!$AC$43:$AC$1042,'Quarterly Information'!$I$43:$I$1042,Blends!$CX9)*Blends!G8</f>
        <v>0</v>
      </c>
      <c r="DD9" s="178">
        <f>SUMIFS('Quarterly Information'!$AC$43:$AC$1042,'Quarterly Information'!$I$43:$I$1042,Blends!$CX9)*Blends!H8</f>
        <v>0</v>
      </c>
      <c r="DE9" s="178">
        <f>SUMIFS('Quarterly Information'!$AC$43:$AC$1042,'Quarterly Information'!$I$43:$I$1042,Blends!$CX9)*Blends!I8</f>
        <v>0</v>
      </c>
      <c r="DF9" s="178">
        <f>SUMIFS('Quarterly Information'!$AC$43:$AC$1042,'Quarterly Information'!$I$43:$I$1042,Blends!$CX9)*Blends!J8</f>
        <v>0</v>
      </c>
      <c r="DH9" s="17" t="s">
        <v>851</v>
      </c>
      <c r="DI9" s="178">
        <f>SUMIFS('Quarterly Information'!$AD$43:$AD$1042,'Quarterly Information'!$I$43:$I$1042,Blends!$DH9)*Blends!C8</f>
        <v>0</v>
      </c>
      <c r="DJ9" s="178">
        <f>SUMIFS('Quarterly Information'!$AD$43:$AD$1042,'Quarterly Information'!$I$43:$I$1042,Blends!$DH9)*Blends!D8</f>
        <v>0</v>
      </c>
      <c r="DK9" s="178">
        <f>SUMIFS('Quarterly Information'!$AD$43:$AD$1042,'Quarterly Information'!$I$43:$I$1042,Blends!$DH9)*Blends!E8</f>
        <v>0</v>
      </c>
      <c r="DL9" s="178">
        <f>SUMIFS('Quarterly Information'!$AD$43:$AD$1042,'Quarterly Information'!$I$43:$I$1042,Blends!$DH9)*Blends!F8</f>
        <v>0</v>
      </c>
      <c r="DM9" s="178">
        <f>SUMIFS('Quarterly Information'!$AD$43:$AD$1042,'Quarterly Information'!$I$43:$I$1042,Blends!$DH9)*Blends!G8</f>
        <v>0</v>
      </c>
      <c r="DN9" s="178">
        <f>SUMIFS('Quarterly Information'!$AD$43:$AD$1042,'Quarterly Information'!$I$43:$I$1042,Blends!$DH9)*Blends!H8</f>
        <v>0</v>
      </c>
      <c r="DO9" s="178">
        <f>SUMIFS('Quarterly Information'!$AD$43:$AD$1042,'Quarterly Information'!$I$43:$I$1042,Blends!$DH9)*Blends!I8</f>
        <v>0</v>
      </c>
      <c r="DP9" s="178">
        <f>SUMIFS('Quarterly Information'!$AD$43:$AD$1042,'Quarterly Information'!$I$43:$I$1042,Blends!$DH9)*Blends!J8</f>
        <v>0</v>
      </c>
      <c r="DR9" s="17" t="s">
        <v>851</v>
      </c>
      <c r="DS9" s="178">
        <f>SUMIFS('Quarterly Information'!$AE$43:$AE$1042,'Quarterly Information'!$I$43:$I$1042,Blends!$DR9)*Blends!C8</f>
        <v>0</v>
      </c>
      <c r="DT9" s="178">
        <f>SUMIFS('Quarterly Information'!$AE$43:$AE$1042,'Quarterly Information'!$I$43:$I$1042,Blends!$DR9)*Blends!D8</f>
        <v>0</v>
      </c>
      <c r="DU9" s="178">
        <f>SUMIFS('Quarterly Information'!$AE$43:$AE$1042,'Quarterly Information'!$I$43:$I$1042,Blends!$DR9)*Blends!E8</f>
        <v>0</v>
      </c>
      <c r="DV9" s="178">
        <f>SUMIFS('Quarterly Information'!$AE$43:$AE$1042,'Quarterly Information'!$I$43:$I$1042,Blends!$DR9)*Blends!F8</f>
        <v>0</v>
      </c>
      <c r="DW9" s="178">
        <f>SUMIFS('Quarterly Information'!$AE$43:$AE$1042,'Quarterly Information'!$I$43:$I$1042,Blends!$DR9)*Blends!G8</f>
        <v>0</v>
      </c>
      <c r="DX9" s="178">
        <f>SUMIFS('Quarterly Information'!$AE$43:$AE$1042,'Quarterly Information'!$I$43:$I$1042,Blends!$DR9)*Blends!H8</f>
        <v>0</v>
      </c>
      <c r="DY9" s="178">
        <f>SUMIFS('Quarterly Information'!$AE$43:$AE$1042,'Quarterly Information'!$I$43:$I$1042,Blends!$DR9)*Blends!I8</f>
        <v>0</v>
      </c>
      <c r="DZ9" s="178">
        <f>SUMIFS('Quarterly Information'!$AE$43:$AE$1042,'Quarterly Information'!$I$43:$I$1042,Blends!$DR9)*Blends!J8</f>
        <v>0</v>
      </c>
    </row>
    <row r="10" spans="2:130" x14ac:dyDescent="0.25">
      <c r="B10" s="17" t="s">
        <v>853</v>
      </c>
      <c r="C10" s="177"/>
      <c r="D10" s="177">
        <v>0.1</v>
      </c>
      <c r="E10" s="177">
        <v>0.7</v>
      </c>
      <c r="F10" s="177">
        <v>0.2</v>
      </c>
      <c r="G10" s="177"/>
      <c r="H10" s="177"/>
      <c r="I10" s="177"/>
      <c r="J10" s="177"/>
      <c r="L10" s="17" t="s">
        <v>852</v>
      </c>
      <c r="M10" s="178">
        <f>SUMIFS('Quarterly Information'!$J$43:$J$1042,'Quarterly Information'!$I$43:$I$1042,Blends!$L10,'Quarterly Information'!$X$43:$X$1042,Lists!$D$30)*C9</f>
        <v>0</v>
      </c>
      <c r="N10" s="178">
        <f>SUMIFS('Quarterly Information'!$J$43:$J$1042,'Quarterly Information'!$I$43:$I$1042,Blends!$L10,'Quarterly Information'!$X$43:$X$1042,Lists!$D$30)*D9</f>
        <v>0</v>
      </c>
      <c r="O10" s="178">
        <f>SUMIFS('Quarterly Information'!$J$43:$J$1042,'Quarterly Information'!$I$43:$I$1042,Blends!$L10,'Quarterly Information'!$X$43:$X$1042,Lists!$D$30)*E9</f>
        <v>0</v>
      </c>
      <c r="P10" s="178">
        <f>SUMIFS('Quarterly Information'!$J$43:$J$1042,'Quarterly Information'!$I$43:$I$1042,Blends!$L10,'Quarterly Information'!$X$43:$X$1042,Lists!$D$30)*F9</f>
        <v>0</v>
      </c>
      <c r="Q10" s="178">
        <f>SUMIFS('Quarterly Information'!$J$43:$J$1042,'Quarterly Information'!$I$43:$I$1042,Blends!$L10,'Quarterly Information'!$X$43:$X$1042,Lists!$D$30)*G9</f>
        <v>0</v>
      </c>
      <c r="R10" s="178">
        <f>SUMIFS('Quarterly Information'!$J$43:$J$1042,'Quarterly Information'!$I$43:$I$1042,Blends!$L10,'Quarterly Information'!$X$43:$X$1042,Lists!$D$30)*H9</f>
        <v>0</v>
      </c>
      <c r="S10" s="178">
        <f>SUMIFS('Quarterly Information'!$J$43:$J$1042,'Quarterly Information'!$I$43:$I$1042,Blends!$L10,'Quarterly Information'!$X$43:$X$1042,Lists!$D$30)*I9</f>
        <v>0</v>
      </c>
      <c r="T10" s="178">
        <f>SUMIFS('Quarterly Information'!$J$43:$J$1042,'Quarterly Information'!$I$43:$I$1042,Blends!$L10,'Quarterly Information'!$X$43:$X$1042,Lists!$D$30)*J9</f>
        <v>0</v>
      </c>
      <c r="V10" s="17" t="s">
        <v>852</v>
      </c>
      <c r="W10" s="178">
        <f>SUMIFS('Quarterly Information'!$J$43:$J$1042,'Quarterly Information'!$I$43:$I$1042,Blends!$V10,'Quarterly Information'!$X$43:$X$1042,Lists!$D$31)*C9</f>
        <v>0</v>
      </c>
      <c r="X10" s="178">
        <f>SUMIFS('Quarterly Information'!$J$43:$J$1042,'Quarterly Information'!$I$43:$I$1042,Blends!$V10,'Quarterly Information'!$X$43:$X$1042,Lists!$D$31)*D9</f>
        <v>0</v>
      </c>
      <c r="Y10" s="178">
        <f>SUMIFS('Quarterly Information'!$J$43:$J$1042,'Quarterly Information'!$I$43:$I$1042,Blends!$V10,'Quarterly Information'!$X$43:$X$1042,Lists!$D$31)*E9</f>
        <v>0</v>
      </c>
      <c r="Z10" s="178">
        <f>SUMIFS('Quarterly Information'!$J$43:$J$1042,'Quarterly Information'!$I$43:$I$1042,Blends!$V10,'Quarterly Information'!$X$43:$X$1042,Lists!$D$31)*F9</f>
        <v>0</v>
      </c>
      <c r="AA10" s="178">
        <f>SUMIFS('Quarterly Information'!$J$43:$J$1042,'Quarterly Information'!$I$43:$I$1042,Blends!$V10,'Quarterly Information'!$X$43:$X$1042,Lists!$D$31)*G9</f>
        <v>0</v>
      </c>
      <c r="AB10" s="178">
        <f>SUMIFS('Quarterly Information'!$J$43:$J$1042,'Quarterly Information'!$I$43:$I$1042,Blends!$V10,'Quarterly Information'!$X$43:$X$1042,Lists!$D$31)*H9</f>
        <v>0</v>
      </c>
      <c r="AC10" s="178">
        <f>SUMIFS('Quarterly Information'!$J$43:$J$1042,'Quarterly Information'!$I$43:$I$1042,Blends!$V10,'Quarterly Information'!$X$43:$X$1042,Lists!$D$31)*I9</f>
        <v>0</v>
      </c>
      <c r="AD10" s="178">
        <f>SUMIFS('Quarterly Information'!$J$43:$J$1042,'Quarterly Information'!$I$43:$I$1042,Blends!$V10,'Quarterly Information'!$X$43:$X$1042,Lists!$D$31)*J9</f>
        <v>0</v>
      </c>
      <c r="AF10" s="17" t="s">
        <v>852</v>
      </c>
      <c r="AG10" s="178">
        <f>SUMIFS('Quarterly Information'!$J$43:$J$1042,'Quarterly Information'!$I$43:$I$1042,Blends!$AF10,'Quarterly Information'!$X$43:$X$1042,Lists!$D$32)*C9</f>
        <v>0</v>
      </c>
      <c r="AH10" s="178">
        <f>SUMIFS('Quarterly Information'!$J$43:$J$1042,'Quarterly Information'!$I$43:$I$1042,Blends!$AF10,'Quarterly Information'!$X$43:$X$1042,Lists!$D$32)*D9</f>
        <v>0</v>
      </c>
      <c r="AI10" s="178">
        <f>SUMIFS('Quarterly Information'!$J$43:$J$1042,'Quarterly Information'!$I$43:$I$1042,Blends!$AF10,'Quarterly Information'!$X$43:$X$1042,Lists!$D$32)*E9</f>
        <v>0</v>
      </c>
      <c r="AJ10" s="178">
        <f>SUMIFS('Quarterly Information'!$J$43:$J$1042,'Quarterly Information'!$I$43:$I$1042,Blends!$AF10,'Quarterly Information'!$X$43:$X$1042,Lists!$D$32)*F9</f>
        <v>0</v>
      </c>
      <c r="AK10" s="178">
        <f>SUMIFS('Quarterly Information'!$J$43:$J$1042,'Quarterly Information'!$I$43:$I$1042,Blends!$AF10,'Quarterly Information'!$X$43:$X$1042,Lists!$D$32)*G9</f>
        <v>0</v>
      </c>
      <c r="AL10" s="178">
        <f>SUMIFS('Quarterly Information'!$J$43:$J$1042,'Quarterly Information'!$I$43:$I$1042,Blends!$AF10,'Quarterly Information'!$X$43:$X$1042,Lists!$D$32)*H9</f>
        <v>0</v>
      </c>
      <c r="AM10" s="178">
        <f>SUMIFS('Quarterly Information'!$J$43:$J$1042,'Quarterly Information'!$I$43:$I$1042,Blends!$AF10,'Quarterly Information'!$X$43:$X$1042,Lists!$D$32)*I9</f>
        <v>0</v>
      </c>
      <c r="AN10" s="178">
        <f>SUMIFS('Quarterly Information'!$J$43:$J$1042,'Quarterly Information'!$I$43:$I$1042,Blends!$AF10,'Quarterly Information'!$X$43:$X$1042,Lists!$D$32)*J9</f>
        <v>0</v>
      </c>
      <c r="AP10" s="17" t="s">
        <v>852</v>
      </c>
      <c r="AQ10" s="178">
        <f>SUMIFS('Quarterly Information'!$J$43:$J$1042,'Quarterly Information'!$I$43:$I$1042,Blends!$AP10,'Quarterly Information'!$X$43:$X$1042,Lists!$D$33)*C9</f>
        <v>0</v>
      </c>
      <c r="AR10" s="178">
        <f>SUMIFS('Quarterly Information'!$J$43:$J$1042,'Quarterly Information'!$I$43:$I$1042,Blends!$AP10,'Quarterly Information'!$X$43:$X$1042,Lists!$D$33)*D9</f>
        <v>0</v>
      </c>
      <c r="AS10" s="178">
        <f>SUMIFS('Quarterly Information'!$J$43:$J$1042,'Quarterly Information'!$I$43:$I$1042,Blends!$AP10,'Quarterly Information'!$X$43:$X$1042,Lists!$D$33)*E9</f>
        <v>0</v>
      </c>
      <c r="AT10" s="178">
        <f>SUMIFS('Quarterly Information'!$J$43:$J$1042,'Quarterly Information'!$I$43:$I$1042,Blends!$AP10,'Quarterly Information'!$X$43:$X$1042,Lists!$D$33)*F9</f>
        <v>0</v>
      </c>
      <c r="AU10" s="178">
        <f>SUMIFS('Quarterly Information'!$J$43:$J$1042,'Quarterly Information'!$I$43:$I$1042,Blends!$AP10,'Quarterly Information'!$X$43:$X$1042,Lists!$D$33)*G9</f>
        <v>0</v>
      </c>
      <c r="AV10" s="178">
        <f>SUMIFS('Quarterly Information'!$J$43:$J$1042,'Quarterly Information'!$I$43:$I$1042,Blends!$AP10,'Quarterly Information'!$X$43:$X$1042,Lists!$D$33)*H9</f>
        <v>0</v>
      </c>
      <c r="AW10" s="178">
        <f>SUMIFS('Quarterly Information'!$J$43:$J$1042,'Quarterly Information'!$I$43:$I$1042,Blends!$AP10,'Quarterly Information'!$X$43:$X$1042,Lists!$D$33)*I9</f>
        <v>0</v>
      </c>
      <c r="AX10" s="178">
        <f>SUMIFS('Quarterly Information'!$J$43:$J$1042,'Quarterly Information'!$I$43:$I$1042,Blends!$AP10,'Quarterly Information'!$X$43:$X$1042,Lists!$D$33)*J9</f>
        <v>0</v>
      </c>
      <c r="AZ10" s="17" t="s">
        <v>852</v>
      </c>
      <c r="BA10" s="178">
        <f>SUMIFS('Quarterly Information'!$J$43:$J$1042,'Quarterly Information'!$I$43:$I$1042,Blends!$AZ10,'Quarterly Information'!$X$43:$X$1042,Lists!$D$34)*C9</f>
        <v>0</v>
      </c>
      <c r="BB10" s="178">
        <f>SUMIFS('Quarterly Information'!$J$43:$J$1042,'Quarterly Information'!$I$43:$I$1042,Blends!$AZ10,'Quarterly Information'!$X$43:$X$1042,Lists!$D$34)*D9</f>
        <v>0</v>
      </c>
      <c r="BC10" s="178">
        <f>SUMIFS('Quarterly Information'!$J$43:$J$1042,'Quarterly Information'!$I$43:$I$1042,Blends!$AZ10,'Quarterly Information'!$X$43:$X$1042,Lists!$D$34)*E9</f>
        <v>0</v>
      </c>
      <c r="BD10" s="178">
        <f>SUMIFS('Quarterly Information'!$J$43:$J$1042,'Quarterly Information'!$I$43:$I$1042,Blends!$AZ10,'Quarterly Information'!$X$43:$X$1042,Lists!$D$34)*F9</f>
        <v>0</v>
      </c>
      <c r="BE10" s="178">
        <f>SUMIFS('Quarterly Information'!$J$43:$J$1042,'Quarterly Information'!$I$43:$I$1042,Blends!$AZ10,'Quarterly Information'!$X$43:$X$1042,Lists!$D$34)*G9</f>
        <v>0</v>
      </c>
      <c r="BF10" s="178">
        <f>SUMIFS('Quarterly Information'!$J$43:$J$1042,'Quarterly Information'!$I$43:$I$1042,Blends!$AZ10,'Quarterly Information'!$X$43:$X$1042,Lists!$D$34)*H9</f>
        <v>0</v>
      </c>
      <c r="BG10" s="178">
        <f>SUMIFS('Quarterly Information'!$J$43:$J$1042,'Quarterly Information'!$I$43:$I$1042,Blends!$AZ10,'Quarterly Information'!$X$43:$X$1042,Lists!$D$34)*I9</f>
        <v>0</v>
      </c>
      <c r="BH10" s="178">
        <f>SUMIFS('Quarterly Information'!$J$43:$J$1042,'Quarterly Information'!$I$43:$I$1042,Blends!$AZ10,'Quarterly Information'!$X$43:$X$1042,Lists!$D$34)*J9</f>
        <v>0</v>
      </c>
      <c r="BJ10" s="17" t="s">
        <v>852</v>
      </c>
      <c r="BK10" s="178">
        <f>SUMIFS('Quarterly Information'!$J$43:$J$1042,'Quarterly Information'!$I$43:$I$1042,Blends!$BJ10,'Quarterly Information'!$X$43:$X$1042,Lists!$D$35)*C9</f>
        <v>0</v>
      </c>
      <c r="BL10" s="178">
        <f>SUMIFS('Quarterly Information'!$J$43:$J$1042,'Quarterly Information'!$I$43:$I$1042,Blends!$BJ10,'Quarterly Information'!$X$43:$X$1042,Lists!$D$35)*D9</f>
        <v>0</v>
      </c>
      <c r="BM10" s="178">
        <f>SUMIFS('Quarterly Information'!$J$43:$J$1042,'Quarterly Information'!$I$43:$I$1042,Blends!$BJ10,'Quarterly Information'!$X$43:$X$1042,Lists!$D$35)*E9</f>
        <v>0</v>
      </c>
      <c r="BN10" s="178">
        <f>SUMIFS('Quarterly Information'!$J$43:$J$1042,'Quarterly Information'!$I$43:$I$1042,Blends!$BJ10,'Quarterly Information'!$X$43:$X$1042,Lists!$D$35)*F9</f>
        <v>0</v>
      </c>
      <c r="BO10" s="178">
        <f>SUMIFS('Quarterly Information'!$J$43:$J$1042,'Quarterly Information'!$I$43:$I$1042,Blends!$BJ10,'Quarterly Information'!$X$43:$X$1042,Lists!$D$35)*G9</f>
        <v>0</v>
      </c>
      <c r="BP10" s="178">
        <f>SUMIFS('Quarterly Information'!$J$43:$J$1042,'Quarterly Information'!$I$43:$I$1042,Blends!$BJ10,'Quarterly Information'!$X$43:$X$1042,Lists!$D$35)*H9</f>
        <v>0</v>
      </c>
      <c r="BQ10" s="178">
        <f>SUMIFS('Quarterly Information'!$J$43:$J$1042,'Quarterly Information'!$I$43:$I$1042,Blends!$BJ10,'Quarterly Information'!$X$43:$X$1042,Lists!$D$35)*I9</f>
        <v>0</v>
      </c>
      <c r="BR10" s="178">
        <f>SUMIFS('Quarterly Information'!$J$43:$J$1042,'Quarterly Information'!$I$43:$I$1042,Blends!$BJ10,'Quarterly Information'!$X$43:$X$1042,Lists!$D$35)*J9</f>
        <v>0</v>
      </c>
      <c r="BT10" s="17" t="s">
        <v>852</v>
      </c>
      <c r="BU10" s="178">
        <f>SUMIFS('Quarterly Information'!$Z$43:$Z$1042,'Quarterly Information'!$I$43:$I$1042,Blends!$BT10)*Blends!C9</f>
        <v>0</v>
      </c>
      <c r="BV10" s="178">
        <f>SUMIFS('Quarterly Information'!$Z$43:$Z$1042,'Quarterly Information'!$I$43:$I$1042,Blends!$BT10)*Blends!D9</f>
        <v>0</v>
      </c>
      <c r="BW10" s="178">
        <f>SUMIFS('Quarterly Information'!$Z$43:$Z$1042,'Quarterly Information'!$I$43:$I$1042,Blends!$BT10)*Blends!E9</f>
        <v>0</v>
      </c>
      <c r="BX10" s="178">
        <f>SUMIFS('Quarterly Information'!$Z$43:$Z$1042,'Quarterly Information'!$I$43:$I$1042,Blends!$BT10)*Blends!F9</f>
        <v>0</v>
      </c>
      <c r="BY10" s="178">
        <f>SUMIFS('Quarterly Information'!$Z$43:$Z$1042,'Quarterly Information'!$I$43:$I$1042,Blends!$BT10)*Blends!G9</f>
        <v>0</v>
      </c>
      <c r="BZ10" s="178">
        <f>SUMIFS('Quarterly Information'!$Z$43:$Z$1042,'Quarterly Information'!$I$43:$I$1042,Blends!$BT10)*Blends!H9</f>
        <v>0</v>
      </c>
      <c r="CA10" s="178">
        <f>SUMIFS('Quarterly Information'!$Z$43:$Z$1042,'Quarterly Information'!$I$43:$I$1042,Blends!$BT10)*Blends!I9</f>
        <v>0</v>
      </c>
      <c r="CB10" s="178">
        <f>SUMIFS('Quarterly Information'!$Z$43:$Z$1042,'Quarterly Information'!$I$43:$I$1042,Blends!$BT10)*Blends!J9</f>
        <v>0</v>
      </c>
      <c r="CD10" s="17" t="s">
        <v>852</v>
      </c>
      <c r="CE10" s="178">
        <f>SUMIFS('Quarterly Information'!$AA$43:$AA$1042,'Quarterly Information'!$I$43:$I$1042,Blends!$CD10)*Blends!C9</f>
        <v>0</v>
      </c>
      <c r="CF10" s="178">
        <f>SUMIFS('Quarterly Information'!$AA$43:$AA$1042,'Quarterly Information'!$I$43:$I$1042,Blends!$CD10)*Blends!D9</f>
        <v>0</v>
      </c>
      <c r="CG10" s="178">
        <f>SUMIFS('Quarterly Information'!$AA$43:$AA$1042,'Quarterly Information'!$I$43:$I$1042,Blends!$CD10)*Blends!E9</f>
        <v>0</v>
      </c>
      <c r="CH10" s="178">
        <f>SUMIFS('Quarterly Information'!$AA$43:$AA$1042,'Quarterly Information'!$I$43:$I$1042,Blends!$CD10)*Blends!F9</f>
        <v>0</v>
      </c>
      <c r="CI10" s="178">
        <f>SUMIFS('Quarterly Information'!$AA$43:$AA$1042,'Quarterly Information'!$I$43:$I$1042,Blends!$CD10)*Blends!G9</f>
        <v>0</v>
      </c>
      <c r="CJ10" s="178">
        <f>SUMIFS('Quarterly Information'!$AA$43:$AA$1042,'Quarterly Information'!$I$43:$I$1042,Blends!$CD10)*Blends!H9</f>
        <v>0</v>
      </c>
      <c r="CK10" s="178">
        <f>SUMIFS('Quarterly Information'!$AA$43:$AA$1042,'Quarterly Information'!$I$43:$I$1042,Blends!$CD10)*Blends!I9</f>
        <v>0</v>
      </c>
      <c r="CL10" s="178">
        <f>SUMIFS('Quarterly Information'!$AA$43:$AA$1042,'Quarterly Information'!$I$43:$I$1042,Blends!$CD10)*Blends!J9</f>
        <v>0</v>
      </c>
      <c r="CN10" s="17" t="s">
        <v>852</v>
      </c>
      <c r="CO10" s="178">
        <f>SUMIFS('Quarterly Information'!$AB$43:$AB$1042,'Quarterly Information'!$I$43:$I$1042,Blends!$CN10)*Blends!C9</f>
        <v>0</v>
      </c>
      <c r="CP10" s="178">
        <f>SUMIFS('Quarterly Information'!$AB$43:$AB$1042,'Quarterly Information'!$I$43:$I$1042,Blends!$CN10)*Blends!D9</f>
        <v>0</v>
      </c>
      <c r="CQ10" s="178">
        <f>SUMIFS('Quarterly Information'!$AB$43:$AB$1042,'Quarterly Information'!$I$43:$I$1042,Blends!$CN10)*Blends!E9</f>
        <v>0</v>
      </c>
      <c r="CR10" s="178">
        <f>SUMIFS('Quarterly Information'!$AB$43:$AB$1042,'Quarterly Information'!$I$43:$I$1042,Blends!$CN10)*Blends!F9</f>
        <v>0</v>
      </c>
      <c r="CS10" s="178">
        <f>SUMIFS('Quarterly Information'!$AB$43:$AB$1042,'Quarterly Information'!$I$43:$I$1042,Blends!$CN10)*Blends!G9</f>
        <v>0</v>
      </c>
      <c r="CT10" s="178">
        <f>SUMIFS('Quarterly Information'!$AB$43:$AB$1042,'Quarterly Information'!$I$43:$I$1042,Blends!$CN10)*Blends!H9</f>
        <v>0</v>
      </c>
      <c r="CU10" s="178">
        <f>SUMIFS('Quarterly Information'!$AB$43:$AB$1042,'Quarterly Information'!$I$43:$I$1042,Blends!$CN10)*Blends!I9</f>
        <v>0</v>
      </c>
      <c r="CV10" s="178">
        <f>SUMIFS('Quarterly Information'!$AB$43:$AB$1042,'Quarterly Information'!$I$43:$I$1042,Blends!$CN10)*Blends!J9</f>
        <v>0</v>
      </c>
      <c r="CX10" s="17" t="s">
        <v>852</v>
      </c>
      <c r="CY10" s="178">
        <f>SUMIFS('Quarterly Information'!$AC$43:$AC$1042,'Quarterly Information'!$I$43:$I$1042,Blends!$CX10)*Blends!C9</f>
        <v>0</v>
      </c>
      <c r="CZ10" s="178">
        <f>SUMIFS('Quarterly Information'!$AC$43:$AC$1042,'Quarterly Information'!$I$43:$I$1042,Blends!$CX10)*Blends!D9</f>
        <v>0</v>
      </c>
      <c r="DA10" s="178">
        <f>SUMIFS('Quarterly Information'!$AC$43:$AC$1042,'Quarterly Information'!$I$43:$I$1042,Blends!$CX10)*Blends!E9</f>
        <v>0</v>
      </c>
      <c r="DB10" s="178">
        <f>SUMIFS('Quarterly Information'!$AC$43:$AC$1042,'Quarterly Information'!$I$43:$I$1042,Blends!$CX10)*Blends!F9</f>
        <v>0</v>
      </c>
      <c r="DC10" s="178">
        <f>SUMIFS('Quarterly Information'!$AC$43:$AC$1042,'Quarterly Information'!$I$43:$I$1042,Blends!$CX10)*Blends!G9</f>
        <v>0</v>
      </c>
      <c r="DD10" s="178">
        <f>SUMIFS('Quarterly Information'!$AC$43:$AC$1042,'Quarterly Information'!$I$43:$I$1042,Blends!$CX10)*Blends!H9</f>
        <v>0</v>
      </c>
      <c r="DE10" s="178">
        <f>SUMIFS('Quarterly Information'!$AC$43:$AC$1042,'Quarterly Information'!$I$43:$I$1042,Blends!$CX10)*Blends!I9</f>
        <v>0</v>
      </c>
      <c r="DF10" s="178">
        <f>SUMIFS('Quarterly Information'!$AC$43:$AC$1042,'Quarterly Information'!$I$43:$I$1042,Blends!$CX10)*Blends!J9</f>
        <v>0</v>
      </c>
      <c r="DH10" s="17" t="s">
        <v>852</v>
      </c>
      <c r="DI10" s="178">
        <f>SUMIFS('Quarterly Information'!$AD$43:$AD$1042,'Quarterly Information'!$I$43:$I$1042,Blends!$DH10)*Blends!C9</f>
        <v>0</v>
      </c>
      <c r="DJ10" s="178">
        <f>SUMIFS('Quarterly Information'!$AD$43:$AD$1042,'Quarterly Information'!$I$43:$I$1042,Blends!$DH10)*Blends!D9</f>
        <v>0</v>
      </c>
      <c r="DK10" s="178">
        <f>SUMIFS('Quarterly Information'!$AD$43:$AD$1042,'Quarterly Information'!$I$43:$I$1042,Blends!$DH10)*Blends!E9</f>
        <v>0</v>
      </c>
      <c r="DL10" s="178">
        <f>SUMIFS('Quarterly Information'!$AD$43:$AD$1042,'Quarterly Information'!$I$43:$I$1042,Blends!$DH10)*Blends!F9</f>
        <v>0</v>
      </c>
      <c r="DM10" s="178">
        <f>SUMIFS('Quarterly Information'!$AD$43:$AD$1042,'Quarterly Information'!$I$43:$I$1042,Blends!$DH10)*Blends!G9</f>
        <v>0</v>
      </c>
      <c r="DN10" s="178">
        <f>SUMIFS('Quarterly Information'!$AD$43:$AD$1042,'Quarterly Information'!$I$43:$I$1042,Blends!$DH10)*Blends!H9</f>
        <v>0</v>
      </c>
      <c r="DO10" s="178">
        <f>SUMIFS('Quarterly Information'!$AD$43:$AD$1042,'Quarterly Information'!$I$43:$I$1042,Blends!$DH10)*Blends!I9</f>
        <v>0</v>
      </c>
      <c r="DP10" s="178">
        <f>SUMIFS('Quarterly Information'!$AD$43:$AD$1042,'Quarterly Information'!$I$43:$I$1042,Blends!$DH10)*Blends!J9</f>
        <v>0</v>
      </c>
      <c r="DR10" s="17" t="s">
        <v>852</v>
      </c>
      <c r="DS10" s="178">
        <f>SUMIFS('Quarterly Information'!$AE$43:$AE$1042,'Quarterly Information'!$I$43:$I$1042,Blends!$DR10)*Blends!C9</f>
        <v>0</v>
      </c>
      <c r="DT10" s="178">
        <f>SUMIFS('Quarterly Information'!$AE$43:$AE$1042,'Quarterly Information'!$I$43:$I$1042,Blends!$DR10)*Blends!D9</f>
        <v>0</v>
      </c>
      <c r="DU10" s="178">
        <f>SUMIFS('Quarterly Information'!$AE$43:$AE$1042,'Quarterly Information'!$I$43:$I$1042,Blends!$DR10)*Blends!E9</f>
        <v>0</v>
      </c>
      <c r="DV10" s="178">
        <f>SUMIFS('Quarterly Information'!$AE$43:$AE$1042,'Quarterly Information'!$I$43:$I$1042,Blends!$DR10)*Blends!F9</f>
        <v>0</v>
      </c>
      <c r="DW10" s="178">
        <f>SUMIFS('Quarterly Information'!$AE$43:$AE$1042,'Quarterly Information'!$I$43:$I$1042,Blends!$DR10)*Blends!G9</f>
        <v>0</v>
      </c>
      <c r="DX10" s="178">
        <f>SUMIFS('Quarterly Information'!$AE$43:$AE$1042,'Quarterly Information'!$I$43:$I$1042,Blends!$DR10)*Blends!H9</f>
        <v>0</v>
      </c>
      <c r="DY10" s="178">
        <f>SUMIFS('Quarterly Information'!$AE$43:$AE$1042,'Quarterly Information'!$I$43:$I$1042,Blends!$DR10)*Blends!I9</f>
        <v>0</v>
      </c>
      <c r="DZ10" s="178">
        <f>SUMIFS('Quarterly Information'!$AE$43:$AE$1042,'Quarterly Information'!$I$43:$I$1042,Blends!$DR10)*Blends!J9</f>
        <v>0</v>
      </c>
    </row>
    <row r="11" spans="2:130" x14ac:dyDescent="0.25">
      <c r="B11" s="17" t="s">
        <v>854</v>
      </c>
      <c r="C11" s="177"/>
      <c r="D11" s="177">
        <v>0.23</v>
      </c>
      <c r="E11" s="177">
        <v>0.25</v>
      </c>
      <c r="F11" s="177">
        <v>0.52</v>
      </c>
      <c r="G11" s="177"/>
      <c r="H11" s="177"/>
      <c r="I11" s="177"/>
      <c r="J11" s="177"/>
      <c r="L11" s="17" t="s">
        <v>853</v>
      </c>
      <c r="M11" s="178">
        <f>SUMIFS('Quarterly Information'!$J$43:$J$1042,'Quarterly Information'!$I$43:$I$1042,Blends!$L11,'Quarterly Information'!$X$43:$X$1042,Lists!$D$30)*C10</f>
        <v>0</v>
      </c>
      <c r="N11" s="178">
        <f>SUMIFS('Quarterly Information'!$J$43:$J$1042,'Quarterly Information'!$I$43:$I$1042,Blends!$L11,'Quarterly Information'!$X$43:$X$1042,Lists!$D$30)*D10</f>
        <v>0</v>
      </c>
      <c r="O11" s="178">
        <f>SUMIFS('Quarterly Information'!$J$43:$J$1042,'Quarterly Information'!$I$43:$I$1042,Blends!$L11,'Quarterly Information'!$X$43:$X$1042,Lists!$D$30)*E10</f>
        <v>0</v>
      </c>
      <c r="P11" s="178">
        <f>SUMIFS('Quarterly Information'!$J$43:$J$1042,'Quarterly Information'!$I$43:$I$1042,Blends!$L11,'Quarterly Information'!$X$43:$X$1042,Lists!$D$30)*F10</f>
        <v>0</v>
      </c>
      <c r="Q11" s="178">
        <f>SUMIFS('Quarterly Information'!$J$43:$J$1042,'Quarterly Information'!$I$43:$I$1042,Blends!$L11,'Quarterly Information'!$X$43:$X$1042,Lists!$D$30)*G10</f>
        <v>0</v>
      </c>
      <c r="R11" s="178">
        <f>SUMIFS('Quarterly Information'!$J$43:$J$1042,'Quarterly Information'!$I$43:$I$1042,Blends!$L11,'Quarterly Information'!$X$43:$X$1042,Lists!$D$30)*H10</f>
        <v>0</v>
      </c>
      <c r="S11" s="178">
        <f>SUMIFS('Quarterly Information'!$J$43:$J$1042,'Quarterly Information'!$I$43:$I$1042,Blends!$L11,'Quarterly Information'!$X$43:$X$1042,Lists!$D$30)*I10</f>
        <v>0</v>
      </c>
      <c r="T11" s="178">
        <f>SUMIFS('Quarterly Information'!$J$43:$J$1042,'Quarterly Information'!$I$43:$I$1042,Blends!$L11,'Quarterly Information'!$X$43:$X$1042,Lists!$D$30)*J10</f>
        <v>0</v>
      </c>
      <c r="V11" s="17" t="s">
        <v>853</v>
      </c>
      <c r="W11" s="178">
        <f>SUMIFS('Quarterly Information'!$J$43:$J$1042,'Quarterly Information'!$I$43:$I$1042,Blends!$V11,'Quarterly Information'!$X$43:$X$1042,Lists!$D$31)*C10</f>
        <v>0</v>
      </c>
      <c r="X11" s="178">
        <f>SUMIFS('Quarterly Information'!$J$43:$J$1042,'Quarterly Information'!$I$43:$I$1042,Blends!$V11,'Quarterly Information'!$X$43:$X$1042,Lists!$D$31)*D10</f>
        <v>0</v>
      </c>
      <c r="Y11" s="178">
        <f>SUMIFS('Quarterly Information'!$J$43:$J$1042,'Quarterly Information'!$I$43:$I$1042,Blends!$V11,'Quarterly Information'!$X$43:$X$1042,Lists!$D$31)*E10</f>
        <v>0</v>
      </c>
      <c r="Z11" s="178">
        <f>SUMIFS('Quarterly Information'!$J$43:$J$1042,'Quarterly Information'!$I$43:$I$1042,Blends!$V11,'Quarterly Information'!$X$43:$X$1042,Lists!$D$31)*F10</f>
        <v>0</v>
      </c>
      <c r="AA11" s="178">
        <f>SUMIFS('Quarterly Information'!$J$43:$J$1042,'Quarterly Information'!$I$43:$I$1042,Blends!$V11,'Quarterly Information'!$X$43:$X$1042,Lists!$D$31)*G10</f>
        <v>0</v>
      </c>
      <c r="AB11" s="178">
        <f>SUMIFS('Quarterly Information'!$J$43:$J$1042,'Quarterly Information'!$I$43:$I$1042,Blends!$V11,'Quarterly Information'!$X$43:$X$1042,Lists!$D$31)*H10</f>
        <v>0</v>
      </c>
      <c r="AC11" s="178">
        <f>SUMIFS('Quarterly Information'!$J$43:$J$1042,'Quarterly Information'!$I$43:$I$1042,Blends!$V11,'Quarterly Information'!$X$43:$X$1042,Lists!$D$31)*I10</f>
        <v>0</v>
      </c>
      <c r="AD11" s="178">
        <f>SUMIFS('Quarterly Information'!$J$43:$J$1042,'Quarterly Information'!$I$43:$I$1042,Blends!$V11,'Quarterly Information'!$X$43:$X$1042,Lists!$D$31)*J10</f>
        <v>0</v>
      </c>
      <c r="AF11" s="17" t="s">
        <v>853</v>
      </c>
      <c r="AG11" s="178">
        <f>SUMIFS('Quarterly Information'!$J$43:$J$1042,'Quarterly Information'!$I$43:$I$1042,Blends!$AF11,'Quarterly Information'!$X$43:$X$1042,Lists!$D$32)*C10</f>
        <v>0</v>
      </c>
      <c r="AH11" s="178">
        <f>SUMIFS('Quarterly Information'!$J$43:$J$1042,'Quarterly Information'!$I$43:$I$1042,Blends!$AF11,'Quarterly Information'!$X$43:$X$1042,Lists!$D$32)*D10</f>
        <v>0</v>
      </c>
      <c r="AI11" s="178">
        <f>SUMIFS('Quarterly Information'!$J$43:$J$1042,'Quarterly Information'!$I$43:$I$1042,Blends!$AF11,'Quarterly Information'!$X$43:$X$1042,Lists!$D$32)*E10</f>
        <v>0</v>
      </c>
      <c r="AJ11" s="178">
        <f>SUMIFS('Quarterly Information'!$J$43:$J$1042,'Quarterly Information'!$I$43:$I$1042,Blends!$AF11,'Quarterly Information'!$X$43:$X$1042,Lists!$D$32)*F10</f>
        <v>0</v>
      </c>
      <c r="AK11" s="178">
        <f>SUMIFS('Quarterly Information'!$J$43:$J$1042,'Quarterly Information'!$I$43:$I$1042,Blends!$AF11,'Quarterly Information'!$X$43:$X$1042,Lists!$D$32)*G10</f>
        <v>0</v>
      </c>
      <c r="AL11" s="178">
        <f>SUMIFS('Quarterly Information'!$J$43:$J$1042,'Quarterly Information'!$I$43:$I$1042,Blends!$AF11,'Quarterly Information'!$X$43:$X$1042,Lists!$D$32)*H10</f>
        <v>0</v>
      </c>
      <c r="AM11" s="178">
        <f>SUMIFS('Quarterly Information'!$J$43:$J$1042,'Quarterly Information'!$I$43:$I$1042,Blends!$AF11,'Quarterly Information'!$X$43:$X$1042,Lists!$D$32)*I10</f>
        <v>0</v>
      </c>
      <c r="AN11" s="178">
        <f>SUMIFS('Quarterly Information'!$J$43:$J$1042,'Quarterly Information'!$I$43:$I$1042,Blends!$AF11,'Quarterly Information'!$X$43:$X$1042,Lists!$D$32)*J10</f>
        <v>0</v>
      </c>
      <c r="AP11" s="17" t="s">
        <v>853</v>
      </c>
      <c r="AQ11" s="178">
        <f>SUMIFS('Quarterly Information'!$J$43:$J$1042,'Quarterly Information'!$I$43:$I$1042,Blends!$AP11,'Quarterly Information'!$X$43:$X$1042,Lists!$D$33)*C10</f>
        <v>0</v>
      </c>
      <c r="AR11" s="178">
        <f>SUMIFS('Quarterly Information'!$J$43:$J$1042,'Quarterly Information'!$I$43:$I$1042,Blends!$AP11,'Quarterly Information'!$X$43:$X$1042,Lists!$D$33)*D10</f>
        <v>0</v>
      </c>
      <c r="AS11" s="178">
        <f>SUMIFS('Quarterly Information'!$J$43:$J$1042,'Quarterly Information'!$I$43:$I$1042,Blends!$AP11,'Quarterly Information'!$X$43:$X$1042,Lists!$D$33)*E10</f>
        <v>0</v>
      </c>
      <c r="AT11" s="178">
        <f>SUMIFS('Quarterly Information'!$J$43:$J$1042,'Quarterly Information'!$I$43:$I$1042,Blends!$AP11,'Quarterly Information'!$X$43:$X$1042,Lists!$D$33)*F10</f>
        <v>0</v>
      </c>
      <c r="AU11" s="178">
        <f>SUMIFS('Quarterly Information'!$J$43:$J$1042,'Quarterly Information'!$I$43:$I$1042,Blends!$AP11,'Quarterly Information'!$X$43:$X$1042,Lists!$D$33)*G10</f>
        <v>0</v>
      </c>
      <c r="AV11" s="178">
        <f>SUMIFS('Quarterly Information'!$J$43:$J$1042,'Quarterly Information'!$I$43:$I$1042,Blends!$AP11,'Quarterly Information'!$X$43:$X$1042,Lists!$D$33)*H10</f>
        <v>0</v>
      </c>
      <c r="AW11" s="178">
        <f>SUMIFS('Quarterly Information'!$J$43:$J$1042,'Quarterly Information'!$I$43:$I$1042,Blends!$AP11,'Quarterly Information'!$X$43:$X$1042,Lists!$D$33)*I10</f>
        <v>0</v>
      </c>
      <c r="AX11" s="178">
        <f>SUMIFS('Quarterly Information'!$J$43:$J$1042,'Quarterly Information'!$I$43:$I$1042,Blends!$AP11,'Quarterly Information'!$X$43:$X$1042,Lists!$D$33)*J10</f>
        <v>0</v>
      </c>
      <c r="AZ11" s="17" t="s">
        <v>853</v>
      </c>
      <c r="BA11" s="178">
        <f>SUMIFS('Quarterly Information'!$J$43:$J$1042,'Quarterly Information'!$I$43:$I$1042,Blends!$AZ11,'Quarterly Information'!$X$43:$X$1042,Lists!$D$34)*C10</f>
        <v>0</v>
      </c>
      <c r="BB11" s="178">
        <f>SUMIFS('Quarterly Information'!$J$43:$J$1042,'Quarterly Information'!$I$43:$I$1042,Blends!$AZ11,'Quarterly Information'!$X$43:$X$1042,Lists!$D$34)*D10</f>
        <v>0</v>
      </c>
      <c r="BC11" s="178">
        <f>SUMIFS('Quarterly Information'!$J$43:$J$1042,'Quarterly Information'!$I$43:$I$1042,Blends!$AZ11,'Quarterly Information'!$X$43:$X$1042,Lists!$D$34)*E10</f>
        <v>0</v>
      </c>
      <c r="BD11" s="178">
        <f>SUMIFS('Quarterly Information'!$J$43:$J$1042,'Quarterly Information'!$I$43:$I$1042,Blends!$AZ11,'Quarterly Information'!$X$43:$X$1042,Lists!$D$34)*F10</f>
        <v>0</v>
      </c>
      <c r="BE11" s="178">
        <f>SUMIFS('Quarterly Information'!$J$43:$J$1042,'Quarterly Information'!$I$43:$I$1042,Blends!$AZ11,'Quarterly Information'!$X$43:$X$1042,Lists!$D$34)*G10</f>
        <v>0</v>
      </c>
      <c r="BF11" s="178">
        <f>SUMIFS('Quarterly Information'!$J$43:$J$1042,'Quarterly Information'!$I$43:$I$1042,Blends!$AZ11,'Quarterly Information'!$X$43:$X$1042,Lists!$D$34)*H10</f>
        <v>0</v>
      </c>
      <c r="BG11" s="178">
        <f>SUMIFS('Quarterly Information'!$J$43:$J$1042,'Quarterly Information'!$I$43:$I$1042,Blends!$AZ11,'Quarterly Information'!$X$43:$X$1042,Lists!$D$34)*I10</f>
        <v>0</v>
      </c>
      <c r="BH11" s="178">
        <f>SUMIFS('Quarterly Information'!$J$43:$J$1042,'Quarterly Information'!$I$43:$I$1042,Blends!$AZ11,'Quarterly Information'!$X$43:$X$1042,Lists!$D$34)*J10</f>
        <v>0</v>
      </c>
      <c r="BJ11" s="17" t="s">
        <v>853</v>
      </c>
      <c r="BK11" s="178">
        <f>SUMIFS('Quarterly Information'!$J$43:$J$1042,'Quarterly Information'!$I$43:$I$1042,Blends!$BJ11,'Quarterly Information'!$X$43:$X$1042,Lists!$D$35)*C10</f>
        <v>0</v>
      </c>
      <c r="BL11" s="178">
        <f>SUMIFS('Quarterly Information'!$J$43:$J$1042,'Quarterly Information'!$I$43:$I$1042,Blends!$BJ11,'Quarterly Information'!$X$43:$X$1042,Lists!$D$35)*D10</f>
        <v>0</v>
      </c>
      <c r="BM11" s="178">
        <f>SUMIFS('Quarterly Information'!$J$43:$J$1042,'Quarterly Information'!$I$43:$I$1042,Blends!$BJ11,'Quarterly Information'!$X$43:$X$1042,Lists!$D$35)*E10</f>
        <v>0</v>
      </c>
      <c r="BN11" s="178">
        <f>SUMIFS('Quarterly Information'!$J$43:$J$1042,'Quarterly Information'!$I$43:$I$1042,Blends!$BJ11,'Quarterly Information'!$X$43:$X$1042,Lists!$D$35)*F10</f>
        <v>0</v>
      </c>
      <c r="BO11" s="178">
        <f>SUMIFS('Quarterly Information'!$J$43:$J$1042,'Quarterly Information'!$I$43:$I$1042,Blends!$BJ11,'Quarterly Information'!$X$43:$X$1042,Lists!$D$35)*G10</f>
        <v>0</v>
      </c>
      <c r="BP11" s="178">
        <f>SUMIFS('Quarterly Information'!$J$43:$J$1042,'Quarterly Information'!$I$43:$I$1042,Blends!$BJ11,'Quarterly Information'!$X$43:$X$1042,Lists!$D$35)*H10</f>
        <v>0</v>
      </c>
      <c r="BQ11" s="178">
        <f>SUMIFS('Quarterly Information'!$J$43:$J$1042,'Quarterly Information'!$I$43:$I$1042,Blends!$BJ11,'Quarterly Information'!$X$43:$X$1042,Lists!$D$35)*I10</f>
        <v>0</v>
      </c>
      <c r="BR11" s="178">
        <f>SUMIFS('Quarterly Information'!$J$43:$J$1042,'Quarterly Information'!$I$43:$I$1042,Blends!$BJ11,'Quarterly Information'!$X$43:$X$1042,Lists!$D$35)*J10</f>
        <v>0</v>
      </c>
      <c r="BT11" s="17" t="s">
        <v>853</v>
      </c>
      <c r="BU11" s="178">
        <f>SUMIFS('Quarterly Information'!$Z$43:$Z$1042,'Quarterly Information'!$I$43:$I$1042,Blends!$BT11)*Blends!C10</f>
        <v>0</v>
      </c>
      <c r="BV11" s="178">
        <f>SUMIFS('Quarterly Information'!$Z$43:$Z$1042,'Quarterly Information'!$I$43:$I$1042,Blends!$BT11)*Blends!D10</f>
        <v>0</v>
      </c>
      <c r="BW11" s="178">
        <f>SUMIFS('Quarterly Information'!$Z$43:$Z$1042,'Quarterly Information'!$I$43:$I$1042,Blends!$BT11)*Blends!E10</f>
        <v>0</v>
      </c>
      <c r="BX11" s="178">
        <f>SUMIFS('Quarterly Information'!$Z$43:$Z$1042,'Quarterly Information'!$I$43:$I$1042,Blends!$BT11)*Blends!F10</f>
        <v>0</v>
      </c>
      <c r="BY11" s="178">
        <f>SUMIFS('Quarterly Information'!$Z$43:$Z$1042,'Quarterly Information'!$I$43:$I$1042,Blends!$BT11)*Blends!G10</f>
        <v>0</v>
      </c>
      <c r="BZ11" s="178">
        <f>SUMIFS('Quarterly Information'!$Z$43:$Z$1042,'Quarterly Information'!$I$43:$I$1042,Blends!$BT11)*Blends!H10</f>
        <v>0</v>
      </c>
      <c r="CA11" s="178">
        <f>SUMIFS('Quarterly Information'!$Z$43:$Z$1042,'Quarterly Information'!$I$43:$I$1042,Blends!$BT11)*Blends!I10</f>
        <v>0</v>
      </c>
      <c r="CB11" s="178">
        <f>SUMIFS('Quarterly Information'!$Z$43:$Z$1042,'Quarterly Information'!$I$43:$I$1042,Blends!$BT11)*Blends!J10</f>
        <v>0</v>
      </c>
      <c r="CD11" s="17" t="s">
        <v>853</v>
      </c>
      <c r="CE11" s="178">
        <f>SUMIFS('Quarterly Information'!$AA$43:$AA$1042,'Quarterly Information'!$I$43:$I$1042,Blends!$CD11)*Blends!C10</f>
        <v>0</v>
      </c>
      <c r="CF11" s="178">
        <f>SUMIFS('Quarterly Information'!$AA$43:$AA$1042,'Quarterly Information'!$I$43:$I$1042,Blends!$CD11)*Blends!D10</f>
        <v>0</v>
      </c>
      <c r="CG11" s="178">
        <f>SUMIFS('Quarterly Information'!$AA$43:$AA$1042,'Quarterly Information'!$I$43:$I$1042,Blends!$CD11)*Blends!E10</f>
        <v>0</v>
      </c>
      <c r="CH11" s="178">
        <f>SUMIFS('Quarterly Information'!$AA$43:$AA$1042,'Quarterly Information'!$I$43:$I$1042,Blends!$CD11)*Blends!F10</f>
        <v>0</v>
      </c>
      <c r="CI11" s="178">
        <f>SUMIFS('Quarterly Information'!$AA$43:$AA$1042,'Quarterly Information'!$I$43:$I$1042,Blends!$CD11)*Blends!G10</f>
        <v>0</v>
      </c>
      <c r="CJ11" s="178">
        <f>SUMIFS('Quarterly Information'!$AA$43:$AA$1042,'Quarterly Information'!$I$43:$I$1042,Blends!$CD11)*Blends!H10</f>
        <v>0</v>
      </c>
      <c r="CK11" s="178">
        <f>SUMIFS('Quarterly Information'!$AA$43:$AA$1042,'Quarterly Information'!$I$43:$I$1042,Blends!$CD11)*Blends!I10</f>
        <v>0</v>
      </c>
      <c r="CL11" s="178">
        <f>SUMIFS('Quarterly Information'!$AA$43:$AA$1042,'Quarterly Information'!$I$43:$I$1042,Blends!$CD11)*Blends!J10</f>
        <v>0</v>
      </c>
      <c r="CN11" s="17" t="s">
        <v>853</v>
      </c>
      <c r="CO11" s="178">
        <f>SUMIFS('Quarterly Information'!$AB$43:$AB$1042,'Quarterly Information'!$I$43:$I$1042,Blends!$CN11)*Blends!C10</f>
        <v>0</v>
      </c>
      <c r="CP11" s="178">
        <f>SUMIFS('Quarterly Information'!$AB$43:$AB$1042,'Quarterly Information'!$I$43:$I$1042,Blends!$CN11)*Blends!D10</f>
        <v>0</v>
      </c>
      <c r="CQ11" s="178">
        <f>SUMIFS('Quarterly Information'!$AB$43:$AB$1042,'Quarterly Information'!$I$43:$I$1042,Blends!$CN11)*Blends!E10</f>
        <v>0</v>
      </c>
      <c r="CR11" s="178">
        <f>SUMIFS('Quarterly Information'!$AB$43:$AB$1042,'Quarterly Information'!$I$43:$I$1042,Blends!$CN11)*Blends!F10</f>
        <v>0</v>
      </c>
      <c r="CS11" s="178">
        <f>SUMIFS('Quarterly Information'!$AB$43:$AB$1042,'Quarterly Information'!$I$43:$I$1042,Blends!$CN11)*Blends!G10</f>
        <v>0</v>
      </c>
      <c r="CT11" s="178">
        <f>SUMIFS('Quarterly Information'!$AB$43:$AB$1042,'Quarterly Information'!$I$43:$I$1042,Blends!$CN11)*Blends!H10</f>
        <v>0</v>
      </c>
      <c r="CU11" s="178">
        <f>SUMIFS('Quarterly Information'!$AB$43:$AB$1042,'Quarterly Information'!$I$43:$I$1042,Blends!$CN11)*Blends!I10</f>
        <v>0</v>
      </c>
      <c r="CV11" s="178">
        <f>SUMIFS('Quarterly Information'!$AB$43:$AB$1042,'Quarterly Information'!$I$43:$I$1042,Blends!$CN11)*Blends!J10</f>
        <v>0</v>
      </c>
      <c r="CX11" s="17" t="s">
        <v>853</v>
      </c>
      <c r="CY11" s="178">
        <f>SUMIFS('Quarterly Information'!$AC$43:$AC$1042,'Quarterly Information'!$I$43:$I$1042,Blends!$CX11)*Blends!C10</f>
        <v>0</v>
      </c>
      <c r="CZ11" s="178">
        <f>SUMIFS('Quarterly Information'!$AC$43:$AC$1042,'Quarterly Information'!$I$43:$I$1042,Blends!$CX11)*Blends!D10</f>
        <v>0</v>
      </c>
      <c r="DA11" s="178">
        <f>SUMIFS('Quarterly Information'!$AC$43:$AC$1042,'Quarterly Information'!$I$43:$I$1042,Blends!$CX11)*Blends!E10</f>
        <v>0</v>
      </c>
      <c r="DB11" s="178">
        <f>SUMIFS('Quarterly Information'!$AC$43:$AC$1042,'Quarterly Information'!$I$43:$I$1042,Blends!$CX11)*Blends!F10</f>
        <v>0</v>
      </c>
      <c r="DC11" s="178">
        <f>SUMIFS('Quarterly Information'!$AC$43:$AC$1042,'Quarterly Information'!$I$43:$I$1042,Blends!$CX11)*Blends!G10</f>
        <v>0</v>
      </c>
      <c r="DD11" s="178">
        <f>SUMIFS('Quarterly Information'!$AC$43:$AC$1042,'Quarterly Information'!$I$43:$I$1042,Blends!$CX11)*Blends!H10</f>
        <v>0</v>
      </c>
      <c r="DE11" s="178">
        <f>SUMIFS('Quarterly Information'!$AC$43:$AC$1042,'Quarterly Information'!$I$43:$I$1042,Blends!$CX11)*Blends!I10</f>
        <v>0</v>
      </c>
      <c r="DF11" s="178">
        <f>SUMIFS('Quarterly Information'!$AC$43:$AC$1042,'Quarterly Information'!$I$43:$I$1042,Blends!$CX11)*Blends!J10</f>
        <v>0</v>
      </c>
      <c r="DH11" s="17" t="s">
        <v>853</v>
      </c>
      <c r="DI11" s="178">
        <f>SUMIFS('Quarterly Information'!$AD$43:$AD$1042,'Quarterly Information'!$I$43:$I$1042,Blends!$DH11)*Blends!C10</f>
        <v>0</v>
      </c>
      <c r="DJ11" s="178">
        <f>SUMIFS('Quarterly Information'!$AD$43:$AD$1042,'Quarterly Information'!$I$43:$I$1042,Blends!$DH11)*Blends!D10</f>
        <v>0</v>
      </c>
      <c r="DK11" s="178">
        <f>SUMIFS('Quarterly Information'!$AD$43:$AD$1042,'Quarterly Information'!$I$43:$I$1042,Blends!$DH11)*Blends!E10</f>
        <v>0</v>
      </c>
      <c r="DL11" s="178">
        <f>SUMIFS('Quarterly Information'!$AD$43:$AD$1042,'Quarterly Information'!$I$43:$I$1042,Blends!$DH11)*Blends!F10</f>
        <v>0</v>
      </c>
      <c r="DM11" s="178">
        <f>SUMIFS('Quarterly Information'!$AD$43:$AD$1042,'Quarterly Information'!$I$43:$I$1042,Blends!$DH11)*Blends!G10</f>
        <v>0</v>
      </c>
      <c r="DN11" s="178">
        <f>SUMIFS('Quarterly Information'!$AD$43:$AD$1042,'Quarterly Information'!$I$43:$I$1042,Blends!$DH11)*Blends!H10</f>
        <v>0</v>
      </c>
      <c r="DO11" s="178">
        <f>SUMIFS('Quarterly Information'!$AD$43:$AD$1042,'Quarterly Information'!$I$43:$I$1042,Blends!$DH11)*Blends!I10</f>
        <v>0</v>
      </c>
      <c r="DP11" s="178">
        <f>SUMIFS('Quarterly Information'!$AD$43:$AD$1042,'Quarterly Information'!$I$43:$I$1042,Blends!$DH11)*Blends!J10</f>
        <v>0</v>
      </c>
      <c r="DR11" s="17" t="s">
        <v>853</v>
      </c>
      <c r="DS11" s="178">
        <f>SUMIFS('Quarterly Information'!$AE$43:$AE$1042,'Quarterly Information'!$I$43:$I$1042,Blends!$DR11)*Blends!C10</f>
        <v>0</v>
      </c>
      <c r="DT11" s="178">
        <f>SUMIFS('Quarterly Information'!$AE$43:$AE$1042,'Quarterly Information'!$I$43:$I$1042,Blends!$DR11)*Blends!D10</f>
        <v>0</v>
      </c>
      <c r="DU11" s="178">
        <f>SUMIFS('Quarterly Information'!$AE$43:$AE$1042,'Quarterly Information'!$I$43:$I$1042,Blends!$DR11)*Blends!E10</f>
        <v>0</v>
      </c>
      <c r="DV11" s="178">
        <f>SUMIFS('Quarterly Information'!$AE$43:$AE$1042,'Quarterly Information'!$I$43:$I$1042,Blends!$DR11)*Blends!F10</f>
        <v>0</v>
      </c>
      <c r="DW11" s="178">
        <f>SUMIFS('Quarterly Information'!$AE$43:$AE$1042,'Quarterly Information'!$I$43:$I$1042,Blends!$DR11)*Blends!G10</f>
        <v>0</v>
      </c>
      <c r="DX11" s="178">
        <f>SUMIFS('Quarterly Information'!$AE$43:$AE$1042,'Quarterly Information'!$I$43:$I$1042,Blends!$DR11)*Blends!H10</f>
        <v>0</v>
      </c>
      <c r="DY11" s="178">
        <f>SUMIFS('Quarterly Information'!$AE$43:$AE$1042,'Quarterly Information'!$I$43:$I$1042,Blends!$DR11)*Blends!I10</f>
        <v>0</v>
      </c>
      <c r="DZ11" s="178">
        <f>SUMIFS('Quarterly Information'!$AE$43:$AE$1042,'Quarterly Information'!$I$43:$I$1042,Blends!$DR11)*Blends!J10</f>
        <v>0</v>
      </c>
    </row>
    <row r="12" spans="2:130" x14ac:dyDescent="0.25">
      <c r="B12" s="17" t="s">
        <v>855</v>
      </c>
      <c r="C12" s="177"/>
      <c r="D12" s="177">
        <v>0.15</v>
      </c>
      <c r="E12" s="177">
        <v>0.15</v>
      </c>
      <c r="F12" s="177">
        <v>0.7</v>
      </c>
      <c r="G12" s="177"/>
      <c r="H12" s="177"/>
      <c r="I12" s="177"/>
      <c r="J12" s="177"/>
      <c r="L12" s="17" t="s">
        <v>854</v>
      </c>
      <c r="M12" s="178">
        <f>SUMIFS('Quarterly Information'!$J$43:$J$1042,'Quarterly Information'!$I$43:$I$1042,Blends!$L12,'Quarterly Information'!$X$43:$X$1042,Lists!$D$30)*C11</f>
        <v>0</v>
      </c>
      <c r="N12" s="178">
        <f>SUMIFS('Quarterly Information'!$J$43:$J$1042,'Quarterly Information'!$I$43:$I$1042,Blends!$L12,'Quarterly Information'!$X$43:$X$1042,Lists!$D$30)*D11</f>
        <v>0</v>
      </c>
      <c r="O12" s="178">
        <f>SUMIFS('Quarterly Information'!$J$43:$J$1042,'Quarterly Information'!$I$43:$I$1042,Blends!$L12,'Quarterly Information'!$X$43:$X$1042,Lists!$D$30)*E11</f>
        <v>0</v>
      </c>
      <c r="P12" s="178">
        <f>SUMIFS('Quarterly Information'!$J$43:$J$1042,'Quarterly Information'!$I$43:$I$1042,Blends!$L12,'Quarterly Information'!$X$43:$X$1042,Lists!$D$30)*F11</f>
        <v>0</v>
      </c>
      <c r="Q12" s="178">
        <f>SUMIFS('Quarterly Information'!$J$43:$J$1042,'Quarterly Information'!$I$43:$I$1042,Blends!$L12,'Quarterly Information'!$X$43:$X$1042,Lists!$D$30)*G11</f>
        <v>0</v>
      </c>
      <c r="R12" s="178">
        <f>SUMIFS('Quarterly Information'!$J$43:$J$1042,'Quarterly Information'!$I$43:$I$1042,Blends!$L12,'Quarterly Information'!$X$43:$X$1042,Lists!$D$30)*H11</f>
        <v>0</v>
      </c>
      <c r="S12" s="178">
        <f>SUMIFS('Quarterly Information'!$J$43:$J$1042,'Quarterly Information'!$I$43:$I$1042,Blends!$L12,'Quarterly Information'!$X$43:$X$1042,Lists!$D$30)*I11</f>
        <v>0</v>
      </c>
      <c r="T12" s="178">
        <f>SUMIFS('Quarterly Information'!$J$43:$J$1042,'Quarterly Information'!$I$43:$I$1042,Blends!$L12,'Quarterly Information'!$X$43:$X$1042,Lists!$D$30)*J11</f>
        <v>0</v>
      </c>
      <c r="V12" s="17" t="s">
        <v>854</v>
      </c>
      <c r="W12" s="178">
        <f>SUMIFS('Quarterly Information'!$J$43:$J$1042,'Quarterly Information'!$I$43:$I$1042,Blends!$V12,'Quarterly Information'!$X$43:$X$1042,Lists!$D$31)*C11</f>
        <v>0</v>
      </c>
      <c r="X12" s="178">
        <f>SUMIFS('Quarterly Information'!$J$43:$J$1042,'Quarterly Information'!$I$43:$I$1042,Blends!$V12,'Quarterly Information'!$X$43:$X$1042,Lists!$D$31)*D11</f>
        <v>0</v>
      </c>
      <c r="Y12" s="178">
        <f>SUMIFS('Quarterly Information'!$J$43:$J$1042,'Quarterly Information'!$I$43:$I$1042,Blends!$V12,'Quarterly Information'!$X$43:$X$1042,Lists!$D$31)*E11</f>
        <v>0</v>
      </c>
      <c r="Z12" s="178">
        <f>SUMIFS('Quarterly Information'!$J$43:$J$1042,'Quarterly Information'!$I$43:$I$1042,Blends!$V12,'Quarterly Information'!$X$43:$X$1042,Lists!$D$31)*F11</f>
        <v>0</v>
      </c>
      <c r="AA12" s="178">
        <f>SUMIFS('Quarterly Information'!$J$43:$J$1042,'Quarterly Information'!$I$43:$I$1042,Blends!$V12,'Quarterly Information'!$X$43:$X$1042,Lists!$D$31)*G11</f>
        <v>0</v>
      </c>
      <c r="AB12" s="178">
        <f>SUMIFS('Quarterly Information'!$J$43:$J$1042,'Quarterly Information'!$I$43:$I$1042,Blends!$V12,'Quarterly Information'!$X$43:$X$1042,Lists!$D$31)*H11</f>
        <v>0</v>
      </c>
      <c r="AC12" s="178">
        <f>SUMIFS('Quarterly Information'!$J$43:$J$1042,'Quarterly Information'!$I$43:$I$1042,Blends!$V12,'Quarterly Information'!$X$43:$X$1042,Lists!$D$31)*I11</f>
        <v>0</v>
      </c>
      <c r="AD12" s="178">
        <f>SUMIFS('Quarterly Information'!$J$43:$J$1042,'Quarterly Information'!$I$43:$I$1042,Blends!$V12,'Quarterly Information'!$X$43:$X$1042,Lists!$D$31)*J11</f>
        <v>0</v>
      </c>
      <c r="AF12" s="17" t="s">
        <v>854</v>
      </c>
      <c r="AG12" s="178">
        <f>SUMIFS('Quarterly Information'!$J$43:$J$1042,'Quarterly Information'!$I$43:$I$1042,Blends!$AF12,'Quarterly Information'!$X$43:$X$1042,Lists!$D$32)*C11</f>
        <v>0</v>
      </c>
      <c r="AH12" s="178">
        <f>SUMIFS('Quarterly Information'!$J$43:$J$1042,'Quarterly Information'!$I$43:$I$1042,Blends!$AF12,'Quarterly Information'!$X$43:$X$1042,Lists!$D$32)*D11</f>
        <v>0</v>
      </c>
      <c r="AI12" s="178">
        <f>SUMIFS('Quarterly Information'!$J$43:$J$1042,'Quarterly Information'!$I$43:$I$1042,Blends!$AF12,'Quarterly Information'!$X$43:$X$1042,Lists!$D$32)*E11</f>
        <v>0</v>
      </c>
      <c r="AJ12" s="178">
        <f>SUMIFS('Quarterly Information'!$J$43:$J$1042,'Quarterly Information'!$I$43:$I$1042,Blends!$AF12,'Quarterly Information'!$X$43:$X$1042,Lists!$D$32)*F11</f>
        <v>0</v>
      </c>
      <c r="AK12" s="178">
        <f>SUMIFS('Quarterly Information'!$J$43:$J$1042,'Quarterly Information'!$I$43:$I$1042,Blends!$AF12,'Quarterly Information'!$X$43:$X$1042,Lists!$D$32)*G11</f>
        <v>0</v>
      </c>
      <c r="AL12" s="178">
        <f>SUMIFS('Quarterly Information'!$J$43:$J$1042,'Quarterly Information'!$I$43:$I$1042,Blends!$AF12,'Quarterly Information'!$X$43:$X$1042,Lists!$D$32)*H11</f>
        <v>0</v>
      </c>
      <c r="AM12" s="178">
        <f>SUMIFS('Quarterly Information'!$J$43:$J$1042,'Quarterly Information'!$I$43:$I$1042,Blends!$AF12,'Quarterly Information'!$X$43:$X$1042,Lists!$D$32)*I11</f>
        <v>0</v>
      </c>
      <c r="AN12" s="178">
        <f>SUMIFS('Quarterly Information'!$J$43:$J$1042,'Quarterly Information'!$I$43:$I$1042,Blends!$AF12,'Quarterly Information'!$X$43:$X$1042,Lists!$D$32)*J11</f>
        <v>0</v>
      </c>
      <c r="AP12" s="17" t="s">
        <v>854</v>
      </c>
      <c r="AQ12" s="178">
        <f>SUMIFS('Quarterly Information'!$J$43:$J$1042,'Quarterly Information'!$I$43:$I$1042,Blends!$AP12,'Quarterly Information'!$X$43:$X$1042,Lists!$D$33)*C11</f>
        <v>0</v>
      </c>
      <c r="AR12" s="178">
        <f>SUMIFS('Quarterly Information'!$J$43:$J$1042,'Quarterly Information'!$I$43:$I$1042,Blends!$AP12,'Quarterly Information'!$X$43:$X$1042,Lists!$D$33)*D11</f>
        <v>0</v>
      </c>
      <c r="AS12" s="178">
        <f>SUMIFS('Quarterly Information'!$J$43:$J$1042,'Quarterly Information'!$I$43:$I$1042,Blends!$AP12,'Quarterly Information'!$X$43:$X$1042,Lists!$D$33)*E11</f>
        <v>0</v>
      </c>
      <c r="AT12" s="178">
        <f>SUMIFS('Quarterly Information'!$J$43:$J$1042,'Quarterly Information'!$I$43:$I$1042,Blends!$AP12,'Quarterly Information'!$X$43:$X$1042,Lists!$D$33)*F11</f>
        <v>0</v>
      </c>
      <c r="AU12" s="178">
        <f>SUMIFS('Quarterly Information'!$J$43:$J$1042,'Quarterly Information'!$I$43:$I$1042,Blends!$AP12,'Quarterly Information'!$X$43:$X$1042,Lists!$D$33)*G11</f>
        <v>0</v>
      </c>
      <c r="AV12" s="178">
        <f>SUMIFS('Quarterly Information'!$J$43:$J$1042,'Quarterly Information'!$I$43:$I$1042,Blends!$AP12,'Quarterly Information'!$X$43:$X$1042,Lists!$D$33)*H11</f>
        <v>0</v>
      </c>
      <c r="AW12" s="178">
        <f>SUMIFS('Quarterly Information'!$J$43:$J$1042,'Quarterly Information'!$I$43:$I$1042,Blends!$AP12,'Quarterly Information'!$X$43:$X$1042,Lists!$D$33)*I11</f>
        <v>0</v>
      </c>
      <c r="AX12" s="178">
        <f>SUMIFS('Quarterly Information'!$J$43:$J$1042,'Quarterly Information'!$I$43:$I$1042,Blends!$AP12,'Quarterly Information'!$X$43:$X$1042,Lists!$D$33)*J11</f>
        <v>0</v>
      </c>
      <c r="AZ12" s="17" t="s">
        <v>854</v>
      </c>
      <c r="BA12" s="178">
        <f>SUMIFS('Quarterly Information'!$J$43:$J$1042,'Quarterly Information'!$I$43:$I$1042,Blends!$AZ12,'Quarterly Information'!$X$43:$X$1042,Lists!$D$34)*C11</f>
        <v>0</v>
      </c>
      <c r="BB12" s="178">
        <f>SUMIFS('Quarterly Information'!$J$43:$J$1042,'Quarterly Information'!$I$43:$I$1042,Blends!$AZ12,'Quarterly Information'!$X$43:$X$1042,Lists!$D$34)*D11</f>
        <v>0</v>
      </c>
      <c r="BC12" s="178">
        <f>SUMIFS('Quarterly Information'!$J$43:$J$1042,'Quarterly Information'!$I$43:$I$1042,Blends!$AZ12,'Quarterly Information'!$X$43:$X$1042,Lists!$D$34)*E11</f>
        <v>0</v>
      </c>
      <c r="BD12" s="178">
        <f>SUMIFS('Quarterly Information'!$J$43:$J$1042,'Quarterly Information'!$I$43:$I$1042,Blends!$AZ12,'Quarterly Information'!$X$43:$X$1042,Lists!$D$34)*F11</f>
        <v>0</v>
      </c>
      <c r="BE12" s="178">
        <f>SUMIFS('Quarterly Information'!$J$43:$J$1042,'Quarterly Information'!$I$43:$I$1042,Blends!$AZ12,'Quarterly Information'!$X$43:$X$1042,Lists!$D$34)*G11</f>
        <v>0</v>
      </c>
      <c r="BF12" s="178">
        <f>SUMIFS('Quarterly Information'!$J$43:$J$1042,'Quarterly Information'!$I$43:$I$1042,Blends!$AZ12,'Quarterly Information'!$X$43:$X$1042,Lists!$D$34)*H11</f>
        <v>0</v>
      </c>
      <c r="BG12" s="178">
        <f>SUMIFS('Quarterly Information'!$J$43:$J$1042,'Quarterly Information'!$I$43:$I$1042,Blends!$AZ12,'Quarterly Information'!$X$43:$X$1042,Lists!$D$34)*I11</f>
        <v>0</v>
      </c>
      <c r="BH12" s="178">
        <f>SUMIFS('Quarterly Information'!$J$43:$J$1042,'Quarterly Information'!$I$43:$I$1042,Blends!$AZ12,'Quarterly Information'!$X$43:$X$1042,Lists!$D$34)*J11</f>
        <v>0</v>
      </c>
      <c r="BJ12" s="17" t="s">
        <v>854</v>
      </c>
      <c r="BK12" s="178">
        <f>SUMIFS('Quarterly Information'!$J$43:$J$1042,'Quarterly Information'!$I$43:$I$1042,Blends!$BJ12,'Quarterly Information'!$X$43:$X$1042,Lists!$D$35)*C11</f>
        <v>0</v>
      </c>
      <c r="BL12" s="178">
        <f>SUMIFS('Quarterly Information'!$J$43:$J$1042,'Quarterly Information'!$I$43:$I$1042,Blends!$BJ12,'Quarterly Information'!$X$43:$X$1042,Lists!$D$35)*D11</f>
        <v>0</v>
      </c>
      <c r="BM12" s="178">
        <f>SUMIFS('Quarterly Information'!$J$43:$J$1042,'Quarterly Information'!$I$43:$I$1042,Blends!$BJ12,'Quarterly Information'!$X$43:$X$1042,Lists!$D$35)*E11</f>
        <v>0</v>
      </c>
      <c r="BN12" s="178">
        <f>SUMIFS('Quarterly Information'!$J$43:$J$1042,'Quarterly Information'!$I$43:$I$1042,Blends!$BJ12,'Quarterly Information'!$X$43:$X$1042,Lists!$D$35)*F11</f>
        <v>0</v>
      </c>
      <c r="BO12" s="178">
        <f>SUMIFS('Quarterly Information'!$J$43:$J$1042,'Quarterly Information'!$I$43:$I$1042,Blends!$BJ12,'Quarterly Information'!$X$43:$X$1042,Lists!$D$35)*G11</f>
        <v>0</v>
      </c>
      <c r="BP12" s="178">
        <f>SUMIFS('Quarterly Information'!$J$43:$J$1042,'Quarterly Information'!$I$43:$I$1042,Blends!$BJ12,'Quarterly Information'!$X$43:$X$1042,Lists!$D$35)*H11</f>
        <v>0</v>
      </c>
      <c r="BQ12" s="178">
        <f>SUMIFS('Quarterly Information'!$J$43:$J$1042,'Quarterly Information'!$I$43:$I$1042,Blends!$BJ12,'Quarterly Information'!$X$43:$X$1042,Lists!$D$35)*I11</f>
        <v>0</v>
      </c>
      <c r="BR12" s="178">
        <f>SUMIFS('Quarterly Information'!$J$43:$J$1042,'Quarterly Information'!$I$43:$I$1042,Blends!$BJ12,'Quarterly Information'!$X$43:$X$1042,Lists!$D$35)*J11</f>
        <v>0</v>
      </c>
      <c r="BT12" s="17" t="s">
        <v>854</v>
      </c>
      <c r="BU12" s="178">
        <f>SUMIFS('Quarterly Information'!$Z$43:$Z$1042,'Quarterly Information'!$I$43:$I$1042,Blends!$BT12)*Blends!C11</f>
        <v>0</v>
      </c>
      <c r="BV12" s="178">
        <f>SUMIFS('Quarterly Information'!$Z$43:$Z$1042,'Quarterly Information'!$I$43:$I$1042,Blends!$BT12)*Blends!D11</f>
        <v>0</v>
      </c>
      <c r="BW12" s="178">
        <f>SUMIFS('Quarterly Information'!$Z$43:$Z$1042,'Quarterly Information'!$I$43:$I$1042,Blends!$BT12)*Blends!E11</f>
        <v>0</v>
      </c>
      <c r="BX12" s="178">
        <f>SUMIFS('Quarterly Information'!$Z$43:$Z$1042,'Quarterly Information'!$I$43:$I$1042,Blends!$BT12)*Blends!F11</f>
        <v>0</v>
      </c>
      <c r="BY12" s="178">
        <f>SUMIFS('Quarterly Information'!$Z$43:$Z$1042,'Quarterly Information'!$I$43:$I$1042,Blends!$BT12)*Blends!G11</f>
        <v>0</v>
      </c>
      <c r="BZ12" s="178">
        <f>SUMIFS('Quarterly Information'!$Z$43:$Z$1042,'Quarterly Information'!$I$43:$I$1042,Blends!$BT12)*Blends!H11</f>
        <v>0</v>
      </c>
      <c r="CA12" s="178">
        <f>SUMIFS('Quarterly Information'!$Z$43:$Z$1042,'Quarterly Information'!$I$43:$I$1042,Blends!$BT12)*Blends!I11</f>
        <v>0</v>
      </c>
      <c r="CB12" s="178">
        <f>SUMIFS('Quarterly Information'!$Z$43:$Z$1042,'Quarterly Information'!$I$43:$I$1042,Blends!$BT12)*Blends!J11</f>
        <v>0</v>
      </c>
      <c r="CD12" s="17" t="s">
        <v>854</v>
      </c>
      <c r="CE12" s="178">
        <f>SUMIFS('Quarterly Information'!$AA$43:$AA$1042,'Quarterly Information'!$I$43:$I$1042,Blends!$CD12)*Blends!C11</f>
        <v>0</v>
      </c>
      <c r="CF12" s="178">
        <f>SUMIFS('Quarterly Information'!$AA$43:$AA$1042,'Quarterly Information'!$I$43:$I$1042,Blends!$CD12)*Blends!D11</f>
        <v>0</v>
      </c>
      <c r="CG12" s="178">
        <f>SUMIFS('Quarterly Information'!$AA$43:$AA$1042,'Quarterly Information'!$I$43:$I$1042,Blends!$CD12)*Blends!E11</f>
        <v>0</v>
      </c>
      <c r="CH12" s="178">
        <f>SUMIFS('Quarterly Information'!$AA$43:$AA$1042,'Quarterly Information'!$I$43:$I$1042,Blends!$CD12)*Blends!F11</f>
        <v>0</v>
      </c>
      <c r="CI12" s="178">
        <f>SUMIFS('Quarterly Information'!$AA$43:$AA$1042,'Quarterly Information'!$I$43:$I$1042,Blends!$CD12)*Blends!G11</f>
        <v>0</v>
      </c>
      <c r="CJ12" s="178">
        <f>SUMIFS('Quarterly Information'!$AA$43:$AA$1042,'Quarterly Information'!$I$43:$I$1042,Blends!$CD12)*Blends!H11</f>
        <v>0</v>
      </c>
      <c r="CK12" s="178">
        <f>SUMIFS('Quarterly Information'!$AA$43:$AA$1042,'Quarterly Information'!$I$43:$I$1042,Blends!$CD12)*Blends!I11</f>
        <v>0</v>
      </c>
      <c r="CL12" s="178">
        <f>SUMIFS('Quarterly Information'!$AA$43:$AA$1042,'Quarterly Information'!$I$43:$I$1042,Blends!$CD12)*Blends!J11</f>
        <v>0</v>
      </c>
      <c r="CN12" s="17" t="s">
        <v>854</v>
      </c>
      <c r="CO12" s="178">
        <f>SUMIFS('Quarterly Information'!$AB$43:$AB$1042,'Quarterly Information'!$I$43:$I$1042,Blends!$CN12)*Blends!C11</f>
        <v>0</v>
      </c>
      <c r="CP12" s="178">
        <f>SUMIFS('Quarterly Information'!$AB$43:$AB$1042,'Quarterly Information'!$I$43:$I$1042,Blends!$CN12)*Blends!D11</f>
        <v>0</v>
      </c>
      <c r="CQ12" s="178">
        <f>SUMIFS('Quarterly Information'!$AB$43:$AB$1042,'Quarterly Information'!$I$43:$I$1042,Blends!$CN12)*Blends!E11</f>
        <v>0</v>
      </c>
      <c r="CR12" s="178">
        <f>SUMIFS('Quarterly Information'!$AB$43:$AB$1042,'Quarterly Information'!$I$43:$I$1042,Blends!$CN12)*Blends!F11</f>
        <v>0</v>
      </c>
      <c r="CS12" s="178">
        <f>SUMIFS('Quarterly Information'!$AB$43:$AB$1042,'Quarterly Information'!$I$43:$I$1042,Blends!$CN12)*Blends!G11</f>
        <v>0</v>
      </c>
      <c r="CT12" s="178">
        <f>SUMIFS('Quarterly Information'!$AB$43:$AB$1042,'Quarterly Information'!$I$43:$I$1042,Blends!$CN12)*Blends!H11</f>
        <v>0</v>
      </c>
      <c r="CU12" s="178">
        <f>SUMIFS('Quarterly Information'!$AB$43:$AB$1042,'Quarterly Information'!$I$43:$I$1042,Blends!$CN12)*Blends!I11</f>
        <v>0</v>
      </c>
      <c r="CV12" s="178">
        <f>SUMIFS('Quarterly Information'!$AB$43:$AB$1042,'Quarterly Information'!$I$43:$I$1042,Blends!$CN12)*Blends!J11</f>
        <v>0</v>
      </c>
      <c r="CX12" s="17" t="s">
        <v>854</v>
      </c>
      <c r="CY12" s="178">
        <f>SUMIFS('Quarterly Information'!$AC$43:$AC$1042,'Quarterly Information'!$I$43:$I$1042,Blends!$CX12)*Blends!C11</f>
        <v>0</v>
      </c>
      <c r="CZ12" s="178">
        <f>SUMIFS('Quarterly Information'!$AC$43:$AC$1042,'Quarterly Information'!$I$43:$I$1042,Blends!$CX12)*Blends!D11</f>
        <v>0</v>
      </c>
      <c r="DA12" s="178">
        <f>SUMIFS('Quarterly Information'!$AC$43:$AC$1042,'Quarterly Information'!$I$43:$I$1042,Blends!$CX12)*Blends!E11</f>
        <v>0</v>
      </c>
      <c r="DB12" s="178">
        <f>SUMIFS('Quarterly Information'!$AC$43:$AC$1042,'Quarterly Information'!$I$43:$I$1042,Blends!$CX12)*Blends!F11</f>
        <v>0</v>
      </c>
      <c r="DC12" s="178">
        <f>SUMIFS('Quarterly Information'!$AC$43:$AC$1042,'Quarterly Information'!$I$43:$I$1042,Blends!$CX12)*Blends!G11</f>
        <v>0</v>
      </c>
      <c r="DD12" s="178">
        <f>SUMIFS('Quarterly Information'!$AC$43:$AC$1042,'Quarterly Information'!$I$43:$I$1042,Blends!$CX12)*Blends!H11</f>
        <v>0</v>
      </c>
      <c r="DE12" s="178">
        <f>SUMIFS('Quarterly Information'!$AC$43:$AC$1042,'Quarterly Information'!$I$43:$I$1042,Blends!$CX12)*Blends!I11</f>
        <v>0</v>
      </c>
      <c r="DF12" s="178">
        <f>SUMIFS('Quarterly Information'!$AC$43:$AC$1042,'Quarterly Information'!$I$43:$I$1042,Blends!$CX12)*Blends!J11</f>
        <v>0</v>
      </c>
      <c r="DH12" s="17" t="s">
        <v>854</v>
      </c>
      <c r="DI12" s="178">
        <f>SUMIFS('Quarterly Information'!$AD$43:$AD$1042,'Quarterly Information'!$I$43:$I$1042,Blends!$DH12)*Blends!C11</f>
        <v>0</v>
      </c>
      <c r="DJ12" s="178">
        <f>SUMIFS('Quarterly Information'!$AD$43:$AD$1042,'Quarterly Information'!$I$43:$I$1042,Blends!$DH12)*Blends!D11</f>
        <v>0</v>
      </c>
      <c r="DK12" s="178">
        <f>SUMIFS('Quarterly Information'!$AD$43:$AD$1042,'Quarterly Information'!$I$43:$I$1042,Blends!$DH12)*Blends!E11</f>
        <v>0</v>
      </c>
      <c r="DL12" s="178">
        <f>SUMIFS('Quarterly Information'!$AD$43:$AD$1042,'Quarterly Information'!$I$43:$I$1042,Blends!$DH12)*Blends!F11</f>
        <v>0</v>
      </c>
      <c r="DM12" s="178">
        <f>SUMIFS('Quarterly Information'!$AD$43:$AD$1042,'Quarterly Information'!$I$43:$I$1042,Blends!$DH12)*Blends!G11</f>
        <v>0</v>
      </c>
      <c r="DN12" s="178">
        <f>SUMIFS('Quarterly Information'!$AD$43:$AD$1042,'Quarterly Information'!$I$43:$I$1042,Blends!$DH12)*Blends!H11</f>
        <v>0</v>
      </c>
      <c r="DO12" s="178">
        <f>SUMIFS('Quarterly Information'!$AD$43:$AD$1042,'Quarterly Information'!$I$43:$I$1042,Blends!$DH12)*Blends!I11</f>
        <v>0</v>
      </c>
      <c r="DP12" s="178">
        <f>SUMIFS('Quarterly Information'!$AD$43:$AD$1042,'Quarterly Information'!$I$43:$I$1042,Blends!$DH12)*Blends!J11</f>
        <v>0</v>
      </c>
      <c r="DR12" s="17" t="s">
        <v>854</v>
      </c>
      <c r="DS12" s="178">
        <f>SUMIFS('Quarterly Information'!$AE$43:$AE$1042,'Quarterly Information'!$I$43:$I$1042,Blends!$DR12)*Blends!C11</f>
        <v>0</v>
      </c>
      <c r="DT12" s="178">
        <f>SUMIFS('Quarterly Information'!$AE$43:$AE$1042,'Quarterly Information'!$I$43:$I$1042,Blends!$DR12)*Blends!D11</f>
        <v>0</v>
      </c>
      <c r="DU12" s="178">
        <f>SUMIFS('Quarterly Information'!$AE$43:$AE$1042,'Quarterly Information'!$I$43:$I$1042,Blends!$DR12)*Blends!E11</f>
        <v>0</v>
      </c>
      <c r="DV12" s="178">
        <f>SUMIFS('Quarterly Information'!$AE$43:$AE$1042,'Quarterly Information'!$I$43:$I$1042,Blends!$DR12)*Blends!F11</f>
        <v>0</v>
      </c>
      <c r="DW12" s="178">
        <f>SUMIFS('Quarterly Information'!$AE$43:$AE$1042,'Quarterly Information'!$I$43:$I$1042,Blends!$DR12)*Blends!G11</f>
        <v>0</v>
      </c>
      <c r="DX12" s="178">
        <f>SUMIFS('Quarterly Information'!$AE$43:$AE$1042,'Quarterly Information'!$I$43:$I$1042,Blends!$DR12)*Blends!H11</f>
        <v>0</v>
      </c>
      <c r="DY12" s="178">
        <f>SUMIFS('Quarterly Information'!$AE$43:$AE$1042,'Quarterly Information'!$I$43:$I$1042,Blends!$DR12)*Blends!I11</f>
        <v>0</v>
      </c>
      <c r="DZ12" s="178">
        <f>SUMIFS('Quarterly Information'!$AE$43:$AE$1042,'Quarterly Information'!$I$43:$I$1042,Blends!$DR12)*Blends!J11</f>
        <v>0</v>
      </c>
    </row>
    <row r="13" spans="2:130" x14ac:dyDescent="0.25">
      <c r="B13" s="17" t="s">
        <v>856</v>
      </c>
      <c r="C13" s="177"/>
      <c r="D13" s="177">
        <v>0.25</v>
      </c>
      <c r="E13" s="177">
        <v>0.15</v>
      </c>
      <c r="F13" s="177">
        <v>0.6</v>
      </c>
      <c r="G13" s="177"/>
      <c r="H13" s="177"/>
      <c r="I13" s="177"/>
      <c r="J13" s="177"/>
      <c r="L13" s="17" t="s">
        <v>855</v>
      </c>
      <c r="M13" s="178">
        <f>SUMIFS('Quarterly Information'!$J$43:$J$1042,'Quarterly Information'!$I$43:$I$1042,Blends!$L13,'Quarterly Information'!$X$43:$X$1042,Lists!$D$30)*C12</f>
        <v>0</v>
      </c>
      <c r="N13" s="178">
        <f>SUMIFS('Quarterly Information'!$J$43:$J$1042,'Quarterly Information'!$I$43:$I$1042,Blends!$L13,'Quarterly Information'!$X$43:$X$1042,Lists!$D$30)*D12</f>
        <v>0</v>
      </c>
      <c r="O13" s="178">
        <f>SUMIFS('Quarterly Information'!$J$43:$J$1042,'Quarterly Information'!$I$43:$I$1042,Blends!$L13,'Quarterly Information'!$X$43:$X$1042,Lists!$D$30)*E12</f>
        <v>0</v>
      </c>
      <c r="P13" s="178">
        <f>SUMIFS('Quarterly Information'!$J$43:$J$1042,'Quarterly Information'!$I$43:$I$1042,Blends!$L13,'Quarterly Information'!$X$43:$X$1042,Lists!$D$30)*F12</f>
        <v>0</v>
      </c>
      <c r="Q13" s="178">
        <f>SUMIFS('Quarterly Information'!$J$43:$J$1042,'Quarterly Information'!$I$43:$I$1042,Blends!$L13,'Quarterly Information'!$X$43:$X$1042,Lists!$D$30)*G12</f>
        <v>0</v>
      </c>
      <c r="R13" s="178">
        <f>SUMIFS('Quarterly Information'!$J$43:$J$1042,'Quarterly Information'!$I$43:$I$1042,Blends!$L13,'Quarterly Information'!$X$43:$X$1042,Lists!$D$30)*H12</f>
        <v>0</v>
      </c>
      <c r="S13" s="178">
        <f>SUMIFS('Quarterly Information'!$J$43:$J$1042,'Quarterly Information'!$I$43:$I$1042,Blends!$L13,'Quarterly Information'!$X$43:$X$1042,Lists!$D$30)*I12</f>
        <v>0</v>
      </c>
      <c r="T13" s="178">
        <f>SUMIFS('Quarterly Information'!$J$43:$J$1042,'Quarterly Information'!$I$43:$I$1042,Blends!$L13,'Quarterly Information'!$X$43:$X$1042,Lists!$D$30)*J12</f>
        <v>0</v>
      </c>
      <c r="V13" s="17" t="s">
        <v>855</v>
      </c>
      <c r="W13" s="178">
        <f>SUMIFS('Quarterly Information'!$J$43:$J$1042,'Quarterly Information'!$I$43:$I$1042,Blends!$V13,'Quarterly Information'!$X$43:$X$1042,Lists!$D$31)*C12</f>
        <v>0</v>
      </c>
      <c r="X13" s="178">
        <f>SUMIFS('Quarterly Information'!$J$43:$J$1042,'Quarterly Information'!$I$43:$I$1042,Blends!$V13,'Quarterly Information'!$X$43:$X$1042,Lists!$D$31)*D12</f>
        <v>0</v>
      </c>
      <c r="Y13" s="178">
        <f>SUMIFS('Quarterly Information'!$J$43:$J$1042,'Quarterly Information'!$I$43:$I$1042,Blends!$V13,'Quarterly Information'!$X$43:$X$1042,Lists!$D$31)*E12</f>
        <v>0</v>
      </c>
      <c r="Z13" s="178">
        <f>SUMIFS('Quarterly Information'!$J$43:$J$1042,'Quarterly Information'!$I$43:$I$1042,Blends!$V13,'Quarterly Information'!$X$43:$X$1042,Lists!$D$31)*F12</f>
        <v>0</v>
      </c>
      <c r="AA13" s="178">
        <f>SUMIFS('Quarterly Information'!$J$43:$J$1042,'Quarterly Information'!$I$43:$I$1042,Blends!$V13,'Quarterly Information'!$X$43:$X$1042,Lists!$D$31)*G12</f>
        <v>0</v>
      </c>
      <c r="AB13" s="178">
        <f>SUMIFS('Quarterly Information'!$J$43:$J$1042,'Quarterly Information'!$I$43:$I$1042,Blends!$V13,'Quarterly Information'!$X$43:$X$1042,Lists!$D$31)*H12</f>
        <v>0</v>
      </c>
      <c r="AC13" s="178">
        <f>SUMIFS('Quarterly Information'!$J$43:$J$1042,'Quarterly Information'!$I$43:$I$1042,Blends!$V13,'Quarterly Information'!$X$43:$X$1042,Lists!$D$31)*I12</f>
        <v>0</v>
      </c>
      <c r="AD13" s="178">
        <f>SUMIFS('Quarterly Information'!$J$43:$J$1042,'Quarterly Information'!$I$43:$I$1042,Blends!$V13,'Quarterly Information'!$X$43:$X$1042,Lists!$D$31)*J12</f>
        <v>0</v>
      </c>
      <c r="AF13" s="17" t="s">
        <v>855</v>
      </c>
      <c r="AG13" s="178">
        <f>SUMIFS('Quarterly Information'!$J$43:$J$1042,'Quarterly Information'!$I$43:$I$1042,Blends!$AF13,'Quarterly Information'!$X$43:$X$1042,Lists!$D$32)*C12</f>
        <v>0</v>
      </c>
      <c r="AH13" s="178">
        <f>SUMIFS('Quarterly Information'!$J$43:$J$1042,'Quarterly Information'!$I$43:$I$1042,Blends!$AF13,'Quarterly Information'!$X$43:$X$1042,Lists!$D$32)*D12</f>
        <v>0</v>
      </c>
      <c r="AI13" s="178">
        <f>SUMIFS('Quarterly Information'!$J$43:$J$1042,'Quarterly Information'!$I$43:$I$1042,Blends!$AF13,'Quarterly Information'!$X$43:$X$1042,Lists!$D$32)*E12</f>
        <v>0</v>
      </c>
      <c r="AJ13" s="178">
        <f>SUMIFS('Quarterly Information'!$J$43:$J$1042,'Quarterly Information'!$I$43:$I$1042,Blends!$AF13,'Quarterly Information'!$X$43:$X$1042,Lists!$D$32)*F12</f>
        <v>0</v>
      </c>
      <c r="AK13" s="178">
        <f>SUMIFS('Quarterly Information'!$J$43:$J$1042,'Quarterly Information'!$I$43:$I$1042,Blends!$AF13,'Quarterly Information'!$X$43:$X$1042,Lists!$D$32)*G12</f>
        <v>0</v>
      </c>
      <c r="AL13" s="178">
        <f>SUMIFS('Quarterly Information'!$J$43:$J$1042,'Quarterly Information'!$I$43:$I$1042,Blends!$AF13,'Quarterly Information'!$X$43:$X$1042,Lists!$D$32)*H12</f>
        <v>0</v>
      </c>
      <c r="AM13" s="178">
        <f>SUMIFS('Quarterly Information'!$J$43:$J$1042,'Quarterly Information'!$I$43:$I$1042,Blends!$AF13,'Quarterly Information'!$X$43:$X$1042,Lists!$D$32)*I12</f>
        <v>0</v>
      </c>
      <c r="AN13" s="178">
        <f>SUMIFS('Quarterly Information'!$J$43:$J$1042,'Quarterly Information'!$I$43:$I$1042,Blends!$AF13,'Quarterly Information'!$X$43:$X$1042,Lists!$D$32)*J12</f>
        <v>0</v>
      </c>
      <c r="AP13" s="17" t="s">
        <v>855</v>
      </c>
      <c r="AQ13" s="178">
        <f>SUMIFS('Quarterly Information'!$J$43:$J$1042,'Quarterly Information'!$I$43:$I$1042,Blends!$AP13,'Quarterly Information'!$X$43:$X$1042,Lists!$D$33)*C12</f>
        <v>0</v>
      </c>
      <c r="AR13" s="178">
        <f>SUMIFS('Quarterly Information'!$J$43:$J$1042,'Quarterly Information'!$I$43:$I$1042,Blends!$AP13,'Quarterly Information'!$X$43:$X$1042,Lists!$D$33)*D12</f>
        <v>0</v>
      </c>
      <c r="AS13" s="178">
        <f>SUMIFS('Quarterly Information'!$J$43:$J$1042,'Quarterly Information'!$I$43:$I$1042,Blends!$AP13,'Quarterly Information'!$X$43:$X$1042,Lists!$D$33)*E12</f>
        <v>0</v>
      </c>
      <c r="AT13" s="178">
        <f>SUMIFS('Quarterly Information'!$J$43:$J$1042,'Quarterly Information'!$I$43:$I$1042,Blends!$AP13,'Quarterly Information'!$X$43:$X$1042,Lists!$D$33)*F12</f>
        <v>0</v>
      </c>
      <c r="AU13" s="178">
        <f>SUMIFS('Quarterly Information'!$J$43:$J$1042,'Quarterly Information'!$I$43:$I$1042,Blends!$AP13,'Quarterly Information'!$X$43:$X$1042,Lists!$D$33)*G12</f>
        <v>0</v>
      </c>
      <c r="AV13" s="178">
        <f>SUMIFS('Quarterly Information'!$J$43:$J$1042,'Quarterly Information'!$I$43:$I$1042,Blends!$AP13,'Quarterly Information'!$X$43:$X$1042,Lists!$D$33)*H12</f>
        <v>0</v>
      </c>
      <c r="AW13" s="178">
        <f>SUMIFS('Quarterly Information'!$J$43:$J$1042,'Quarterly Information'!$I$43:$I$1042,Blends!$AP13,'Quarterly Information'!$X$43:$X$1042,Lists!$D$33)*I12</f>
        <v>0</v>
      </c>
      <c r="AX13" s="178">
        <f>SUMIFS('Quarterly Information'!$J$43:$J$1042,'Quarterly Information'!$I$43:$I$1042,Blends!$AP13,'Quarterly Information'!$X$43:$X$1042,Lists!$D$33)*J12</f>
        <v>0</v>
      </c>
      <c r="AZ13" s="17" t="s">
        <v>855</v>
      </c>
      <c r="BA13" s="178">
        <f>SUMIFS('Quarterly Information'!$J$43:$J$1042,'Quarterly Information'!$I$43:$I$1042,Blends!$AZ13,'Quarterly Information'!$X$43:$X$1042,Lists!$D$34)*C12</f>
        <v>0</v>
      </c>
      <c r="BB13" s="178">
        <f>SUMIFS('Quarterly Information'!$J$43:$J$1042,'Quarterly Information'!$I$43:$I$1042,Blends!$AZ13,'Quarterly Information'!$X$43:$X$1042,Lists!$D$34)*D12</f>
        <v>0</v>
      </c>
      <c r="BC13" s="178">
        <f>SUMIFS('Quarterly Information'!$J$43:$J$1042,'Quarterly Information'!$I$43:$I$1042,Blends!$AZ13,'Quarterly Information'!$X$43:$X$1042,Lists!$D$34)*E12</f>
        <v>0</v>
      </c>
      <c r="BD13" s="178">
        <f>SUMIFS('Quarterly Information'!$J$43:$J$1042,'Quarterly Information'!$I$43:$I$1042,Blends!$AZ13,'Quarterly Information'!$X$43:$X$1042,Lists!$D$34)*F12</f>
        <v>0</v>
      </c>
      <c r="BE13" s="178">
        <f>SUMIFS('Quarterly Information'!$J$43:$J$1042,'Quarterly Information'!$I$43:$I$1042,Blends!$AZ13,'Quarterly Information'!$X$43:$X$1042,Lists!$D$34)*G12</f>
        <v>0</v>
      </c>
      <c r="BF13" s="178">
        <f>SUMIFS('Quarterly Information'!$J$43:$J$1042,'Quarterly Information'!$I$43:$I$1042,Blends!$AZ13,'Quarterly Information'!$X$43:$X$1042,Lists!$D$34)*H12</f>
        <v>0</v>
      </c>
      <c r="BG13" s="178">
        <f>SUMIFS('Quarterly Information'!$J$43:$J$1042,'Quarterly Information'!$I$43:$I$1042,Blends!$AZ13,'Quarterly Information'!$X$43:$X$1042,Lists!$D$34)*I12</f>
        <v>0</v>
      </c>
      <c r="BH13" s="178">
        <f>SUMIFS('Quarterly Information'!$J$43:$J$1042,'Quarterly Information'!$I$43:$I$1042,Blends!$AZ13,'Quarterly Information'!$X$43:$X$1042,Lists!$D$34)*J12</f>
        <v>0</v>
      </c>
      <c r="BJ13" s="17" t="s">
        <v>855</v>
      </c>
      <c r="BK13" s="178">
        <f>SUMIFS('Quarterly Information'!$J$43:$J$1042,'Quarterly Information'!$I$43:$I$1042,Blends!$BJ13,'Quarterly Information'!$X$43:$X$1042,Lists!$D$35)*C12</f>
        <v>0</v>
      </c>
      <c r="BL13" s="178">
        <f>SUMIFS('Quarterly Information'!$J$43:$J$1042,'Quarterly Information'!$I$43:$I$1042,Blends!$BJ13,'Quarterly Information'!$X$43:$X$1042,Lists!$D$35)*D12</f>
        <v>0</v>
      </c>
      <c r="BM13" s="178">
        <f>SUMIFS('Quarterly Information'!$J$43:$J$1042,'Quarterly Information'!$I$43:$I$1042,Blends!$BJ13,'Quarterly Information'!$X$43:$X$1042,Lists!$D$35)*E12</f>
        <v>0</v>
      </c>
      <c r="BN13" s="178">
        <f>SUMIFS('Quarterly Information'!$J$43:$J$1042,'Quarterly Information'!$I$43:$I$1042,Blends!$BJ13,'Quarterly Information'!$X$43:$X$1042,Lists!$D$35)*F12</f>
        <v>0</v>
      </c>
      <c r="BO13" s="178">
        <f>SUMIFS('Quarterly Information'!$J$43:$J$1042,'Quarterly Information'!$I$43:$I$1042,Blends!$BJ13,'Quarterly Information'!$X$43:$X$1042,Lists!$D$35)*G12</f>
        <v>0</v>
      </c>
      <c r="BP13" s="178">
        <f>SUMIFS('Quarterly Information'!$J$43:$J$1042,'Quarterly Information'!$I$43:$I$1042,Blends!$BJ13,'Quarterly Information'!$X$43:$X$1042,Lists!$D$35)*H12</f>
        <v>0</v>
      </c>
      <c r="BQ13" s="178">
        <f>SUMIFS('Quarterly Information'!$J$43:$J$1042,'Quarterly Information'!$I$43:$I$1042,Blends!$BJ13,'Quarterly Information'!$X$43:$X$1042,Lists!$D$35)*I12</f>
        <v>0</v>
      </c>
      <c r="BR13" s="178">
        <f>SUMIFS('Quarterly Information'!$J$43:$J$1042,'Quarterly Information'!$I$43:$I$1042,Blends!$BJ13,'Quarterly Information'!$X$43:$X$1042,Lists!$D$35)*J12</f>
        <v>0</v>
      </c>
      <c r="BT13" s="17" t="s">
        <v>855</v>
      </c>
      <c r="BU13" s="178">
        <f>SUMIFS('Quarterly Information'!$Z$43:$Z$1042,'Quarterly Information'!$I$43:$I$1042,Blends!$BT13)*Blends!C12</f>
        <v>0</v>
      </c>
      <c r="BV13" s="178">
        <f>SUMIFS('Quarterly Information'!$Z$43:$Z$1042,'Quarterly Information'!$I$43:$I$1042,Blends!$BT13)*Blends!D12</f>
        <v>0</v>
      </c>
      <c r="BW13" s="178">
        <f>SUMIFS('Quarterly Information'!$Z$43:$Z$1042,'Quarterly Information'!$I$43:$I$1042,Blends!$BT13)*Blends!E12</f>
        <v>0</v>
      </c>
      <c r="BX13" s="178">
        <f>SUMIFS('Quarterly Information'!$Z$43:$Z$1042,'Quarterly Information'!$I$43:$I$1042,Blends!$BT13)*Blends!F12</f>
        <v>0</v>
      </c>
      <c r="BY13" s="178">
        <f>SUMIFS('Quarterly Information'!$Z$43:$Z$1042,'Quarterly Information'!$I$43:$I$1042,Blends!$BT13)*Blends!G12</f>
        <v>0</v>
      </c>
      <c r="BZ13" s="178">
        <f>SUMIFS('Quarterly Information'!$Z$43:$Z$1042,'Quarterly Information'!$I$43:$I$1042,Blends!$BT13)*Blends!H12</f>
        <v>0</v>
      </c>
      <c r="CA13" s="178">
        <f>SUMIFS('Quarterly Information'!$Z$43:$Z$1042,'Quarterly Information'!$I$43:$I$1042,Blends!$BT13)*Blends!I12</f>
        <v>0</v>
      </c>
      <c r="CB13" s="178">
        <f>SUMIFS('Quarterly Information'!$Z$43:$Z$1042,'Quarterly Information'!$I$43:$I$1042,Blends!$BT13)*Blends!J12</f>
        <v>0</v>
      </c>
      <c r="CD13" s="17" t="s">
        <v>855</v>
      </c>
      <c r="CE13" s="178">
        <f>SUMIFS('Quarterly Information'!$AA$43:$AA$1042,'Quarterly Information'!$I$43:$I$1042,Blends!$CD13)*Blends!C12</f>
        <v>0</v>
      </c>
      <c r="CF13" s="178">
        <f>SUMIFS('Quarterly Information'!$AA$43:$AA$1042,'Quarterly Information'!$I$43:$I$1042,Blends!$CD13)*Blends!D12</f>
        <v>0</v>
      </c>
      <c r="CG13" s="178">
        <f>SUMIFS('Quarterly Information'!$AA$43:$AA$1042,'Quarterly Information'!$I$43:$I$1042,Blends!$CD13)*Blends!E12</f>
        <v>0</v>
      </c>
      <c r="CH13" s="178">
        <f>SUMIFS('Quarterly Information'!$AA$43:$AA$1042,'Quarterly Information'!$I$43:$I$1042,Blends!$CD13)*Blends!F12</f>
        <v>0</v>
      </c>
      <c r="CI13" s="178">
        <f>SUMIFS('Quarterly Information'!$AA$43:$AA$1042,'Quarterly Information'!$I$43:$I$1042,Blends!$CD13)*Blends!G12</f>
        <v>0</v>
      </c>
      <c r="CJ13" s="178">
        <f>SUMIFS('Quarterly Information'!$AA$43:$AA$1042,'Quarterly Information'!$I$43:$I$1042,Blends!$CD13)*Blends!H12</f>
        <v>0</v>
      </c>
      <c r="CK13" s="178">
        <f>SUMIFS('Quarterly Information'!$AA$43:$AA$1042,'Quarterly Information'!$I$43:$I$1042,Blends!$CD13)*Blends!I12</f>
        <v>0</v>
      </c>
      <c r="CL13" s="178">
        <f>SUMIFS('Quarterly Information'!$AA$43:$AA$1042,'Quarterly Information'!$I$43:$I$1042,Blends!$CD13)*Blends!J12</f>
        <v>0</v>
      </c>
      <c r="CN13" s="17" t="s">
        <v>855</v>
      </c>
      <c r="CO13" s="178">
        <f>SUMIFS('Quarterly Information'!$AB$43:$AB$1042,'Quarterly Information'!$I$43:$I$1042,Blends!$CN13)*Blends!C12</f>
        <v>0</v>
      </c>
      <c r="CP13" s="178">
        <f>SUMIFS('Quarterly Information'!$AB$43:$AB$1042,'Quarterly Information'!$I$43:$I$1042,Blends!$CN13)*Blends!D12</f>
        <v>0</v>
      </c>
      <c r="CQ13" s="178">
        <f>SUMIFS('Quarterly Information'!$AB$43:$AB$1042,'Quarterly Information'!$I$43:$I$1042,Blends!$CN13)*Blends!E12</f>
        <v>0</v>
      </c>
      <c r="CR13" s="178">
        <f>SUMIFS('Quarterly Information'!$AB$43:$AB$1042,'Quarterly Information'!$I$43:$I$1042,Blends!$CN13)*Blends!F12</f>
        <v>0</v>
      </c>
      <c r="CS13" s="178">
        <f>SUMIFS('Quarterly Information'!$AB$43:$AB$1042,'Quarterly Information'!$I$43:$I$1042,Blends!$CN13)*Blends!G12</f>
        <v>0</v>
      </c>
      <c r="CT13" s="178">
        <f>SUMIFS('Quarterly Information'!$AB$43:$AB$1042,'Quarterly Information'!$I$43:$I$1042,Blends!$CN13)*Blends!H12</f>
        <v>0</v>
      </c>
      <c r="CU13" s="178">
        <f>SUMIFS('Quarterly Information'!$AB$43:$AB$1042,'Quarterly Information'!$I$43:$I$1042,Blends!$CN13)*Blends!I12</f>
        <v>0</v>
      </c>
      <c r="CV13" s="178">
        <f>SUMIFS('Quarterly Information'!$AB$43:$AB$1042,'Quarterly Information'!$I$43:$I$1042,Blends!$CN13)*Blends!J12</f>
        <v>0</v>
      </c>
      <c r="CX13" s="17" t="s">
        <v>855</v>
      </c>
      <c r="CY13" s="178">
        <f>SUMIFS('Quarterly Information'!$AC$43:$AC$1042,'Quarterly Information'!$I$43:$I$1042,Blends!$CX13)*Blends!C12</f>
        <v>0</v>
      </c>
      <c r="CZ13" s="178">
        <f>SUMIFS('Quarterly Information'!$AC$43:$AC$1042,'Quarterly Information'!$I$43:$I$1042,Blends!$CX13)*Blends!D12</f>
        <v>0</v>
      </c>
      <c r="DA13" s="178">
        <f>SUMIFS('Quarterly Information'!$AC$43:$AC$1042,'Quarterly Information'!$I$43:$I$1042,Blends!$CX13)*Blends!E12</f>
        <v>0</v>
      </c>
      <c r="DB13" s="178">
        <f>SUMIFS('Quarterly Information'!$AC$43:$AC$1042,'Quarterly Information'!$I$43:$I$1042,Blends!$CX13)*Blends!F12</f>
        <v>0</v>
      </c>
      <c r="DC13" s="178">
        <f>SUMIFS('Quarterly Information'!$AC$43:$AC$1042,'Quarterly Information'!$I$43:$I$1042,Blends!$CX13)*Blends!G12</f>
        <v>0</v>
      </c>
      <c r="DD13" s="178">
        <f>SUMIFS('Quarterly Information'!$AC$43:$AC$1042,'Quarterly Information'!$I$43:$I$1042,Blends!$CX13)*Blends!H12</f>
        <v>0</v>
      </c>
      <c r="DE13" s="178">
        <f>SUMIFS('Quarterly Information'!$AC$43:$AC$1042,'Quarterly Information'!$I$43:$I$1042,Blends!$CX13)*Blends!I12</f>
        <v>0</v>
      </c>
      <c r="DF13" s="178">
        <f>SUMIFS('Quarterly Information'!$AC$43:$AC$1042,'Quarterly Information'!$I$43:$I$1042,Blends!$CX13)*Blends!J12</f>
        <v>0</v>
      </c>
      <c r="DH13" s="17" t="s">
        <v>855</v>
      </c>
      <c r="DI13" s="178">
        <f>SUMIFS('Quarterly Information'!$AD$43:$AD$1042,'Quarterly Information'!$I$43:$I$1042,Blends!$DH13)*Blends!C12</f>
        <v>0</v>
      </c>
      <c r="DJ13" s="178">
        <f>SUMIFS('Quarterly Information'!$AD$43:$AD$1042,'Quarterly Information'!$I$43:$I$1042,Blends!$DH13)*Blends!D12</f>
        <v>0</v>
      </c>
      <c r="DK13" s="178">
        <f>SUMIFS('Quarterly Information'!$AD$43:$AD$1042,'Quarterly Information'!$I$43:$I$1042,Blends!$DH13)*Blends!E12</f>
        <v>0</v>
      </c>
      <c r="DL13" s="178">
        <f>SUMIFS('Quarterly Information'!$AD$43:$AD$1042,'Quarterly Information'!$I$43:$I$1042,Blends!$DH13)*Blends!F12</f>
        <v>0</v>
      </c>
      <c r="DM13" s="178">
        <f>SUMIFS('Quarterly Information'!$AD$43:$AD$1042,'Quarterly Information'!$I$43:$I$1042,Blends!$DH13)*Blends!G12</f>
        <v>0</v>
      </c>
      <c r="DN13" s="178">
        <f>SUMIFS('Quarterly Information'!$AD$43:$AD$1042,'Quarterly Information'!$I$43:$I$1042,Blends!$DH13)*Blends!H12</f>
        <v>0</v>
      </c>
      <c r="DO13" s="178">
        <f>SUMIFS('Quarterly Information'!$AD$43:$AD$1042,'Quarterly Information'!$I$43:$I$1042,Blends!$DH13)*Blends!I12</f>
        <v>0</v>
      </c>
      <c r="DP13" s="178">
        <f>SUMIFS('Quarterly Information'!$AD$43:$AD$1042,'Quarterly Information'!$I$43:$I$1042,Blends!$DH13)*Blends!J12</f>
        <v>0</v>
      </c>
      <c r="DR13" s="17" t="s">
        <v>855</v>
      </c>
      <c r="DS13" s="178">
        <f>SUMIFS('Quarterly Information'!$AE$43:$AE$1042,'Quarterly Information'!$I$43:$I$1042,Blends!$DR13)*Blends!C12</f>
        <v>0</v>
      </c>
      <c r="DT13" s="178">
        <f>SUMIFS('Quarterly Information'!$AE$43:$AE$1042,'Quarterly Information'!$I$43:$I$1042,Blends!$DR13)*Blends!D12</f>
        <v>0</v>
      </c>
      <c r="DU13" s="178">
        <f>SUMIFS('Quarterly Information'!$AE$43:$AE$1042,'Quarterly Information'!$I$43:$I$1042,Blends!$DR13)*Blends!E12</f>
        <v>0</v>
      </c>
      <c r="DV13" s="178">
        <f>SUMIFS('Quarterly Information'!$AE$43:$AE$1042,'Quarterly Information'!$I$43:$I$1042,Blends!$DR13)*Blends!F12</f>
        <v>0</v>
      </c>
      <c r="DW13" s="178">
        <f>SUMIFS('Quarterly Information'!$AE$43:$AE$1042,'Quarterly Information'!$I$43:$I$1042,Blends!$DR13)*Blends!G12</f>
        <v>0</v>
      </c>
      <c r="DX13" s="178">
        <f>SUMIFS('Quarterly Information'!$AE$43:$AE$1042,'Quarterly Information'!$I$43:$I$1042,Blends!$DR13)*Blends!H12</f>
        <v>0</v>
      </c>
      <c r="DY13" s="178">
        <f>SUMIFS('Quarterly Information'!$AE$43:$AE$1042,'Quarterly Information'!$I$43:$I$1042,Blends!$DR13)*Blends!I12</f>
        <v>0</v>
      </c>
      <c r="DZ13" s="178">
        <f>SUMIFS('Quarterly Information'!$AE$43:$AE$1042,'Quarterly Information'!$I$43:$I$1042,Blends!$DR13)*Blends!J12</f>
        <v>0</v>
      </c>
    </row>
    <row r="14" spans="2:130" x14ac:dyDescent="0.25">
      <c r="B14" s="17" t="s">
        <v>857</v>
      </c>
      <c r="C14" s="177"/>
      <c r="D14" s="177">
        <v>0.3</v>
      </c>
      <c r="E14" s="177">
        <v>0.3</v>
      </c>
      <c r="F14" s="177">
        <v>0.4</v>
      </c>
      <c r="G14" s="177"/>
      <c r="H14" s="177"/>
      <c r="I14" s="177"/>
      <c r="J14" s="177"/>
      <c r="L14" s="17" t="s">
        <v>856</v>
      </c>
      <c r="M14" s="178">
        <f>SUMIFS('Quarterly Information'!$J$43:$J$1042,'Quarterly Information'!$I$43:$I$1042,Blends!$L14,'Quarterly Information'!$X$43:$X$1042,Lists!$D$30)*C13</f>
        <v>0</v>
      </c>
      <c r="N14" s="178">
        <f>SUMIFS('Quarterly Information'!$J$43:$J$1042,'Quarterly Information'!$I$43:$I$1042,Blends!$L14,'Quarterly Information'!$X$43:$X$1042,Lists!$D$30)*D13</f>
        <v>0</v>
      </c>
      <c r="O14" s="178">
        <f>SUMIFS('Quarterly Information'!$J$43:$J$1042,'Quarterly Information'!$I$43:$I$1042,Blends!$L14,'Quarterly Information'!$X$43:$X$1042,Lists!$D$30)*E13</f>
        <v>0</v>
      </c>
      <c r="P14" s="178">
        <f>SUMIFS('Quarterly Information'!$J$43:$J$1042,'Quarterly Information'!$I$43:$I$1042,Blends!$L14,'Quarterly Information'!$X$43:$X$1042,Lists!$D$30)*F13</f>
        <v>0</v>
      </c>
      <c r="Q14" s="178">
        <f>SUMIFS('Quarterly Information'!$J$43:$J$1042,'Quarterly Information'!$I$43:$I$1042,Blends!$L14,'Quarterly Information'!$X$43:$X$1042,Lists!$D$30)*G13</f>
        <v>0</v>
      </c>
      <c r="R14" s="178">
        <f>SUMIFS('Quarterly Information'!$J$43:$J$1042,'Quarterly Information'!$I$43:$I$1042,Blends!$L14,'Quarterly Information'!$X$43:$X$1042,Lists!$D$30)*H13</f>
        <v>0</v>
      </c>
      <c r="S14" s="178">
        <f>SUMIFS('Quarterly Information'!$J$43:$J$1042,'Quarterly Information'!$I$43:$I$1042,Blends!$L14,'Quarterly Information'!$X$43:$X$1042,Lists!$D$30)*I13</f>
        <v>0</v>
      </c>
      <c r="T14" s="178">
        <f>SUMIFS('Quarterly Information'!$J$43:$J$1042,'Quarterly Information'!$I$43:$I$1042,Blends!$L14,'Quarterly Information'!$X$43:$X$1042,Lists!$D$30)*J13</f>
        <v>0</v>
      </c>
      <c r="V14" s="17" t="s">
        <v>856</v>
      </c>
      <c r="W14" s="178">
        <f>SUMIFS('Quarterly Information'!$J$43:$J$1042,'Quarterly Information'!$I$43:$I$1042,Blends!$V14,'Quarterly Information'!$X$43:$X$1042,Lists!$D$31)*C13</f>
        <v>0</v>
      </c>
      <c r="X14" s="178">
        <f>SUMIFS('Quarterly Information'!$J$43:$J$1042,'Quarterly Information'!$I$43:$I$1042,Blends!$V14,'Quarterly Information'!$X$43:$X$1042,Lists!$D$31)*D13</f>
        <v>0</v>
      </c>
      <c r="Y14" s="178">
        <f>SUMIFS('Quarterly Information'!$J$43:$J$1042,'Quarterly Information'!$I$43:$I$1042,Blends!$V14,'Quarterly Information'!$X$43:$X$1042,Lists!$D$31)*E13</f>
        <v>0</v>
      </c>
      <c r="Z14" s="178">
        <f>SUMIFS('Quarterly Information'!$J$43:$J$1042,'Quarterly Information'!$I$43:$I$1042,Blends!$V14,'Quarterly Information'!$X$43:$X$1042,Lists!$D$31)*F13</f>
        <v>0</v>
      </c>
      <c r="AA14" s="178">
        <f>SUMIFS('Quarterly Information'!$J$43:$J$1042,'Quarterly Information'!$I$43:$I$1042,Blends!$V14,'Quarterly Information'!$X$43:$X$1042,Lists!$D$31)*G13</f>
        <v>0</v>
      </c>
      <c r="AB14" s="178">
        <f>SUMIFS('Quarterly Information'!$J$43:$J$1042,'Quarterly Information'!$I$43:$I$1042,Blends!$V14,'Quarterly Information'!$X$43:$X$1042,Lists!$D$31)*H13</f>
        <v>0</v>
      </c>
      <c r="AC14" s="178">
        <f>SUMIFS('Quarterly Information'!$J$43:$J$1042,'Quarterly Information'!$I$43:$I$1042,Blends!$V14,'Quarterly Information'!$X$43:$X$1042,Lists!$D$31)*I13</f>
        <v>0</v>
      </c>
      <c r="AD14" s="178">
        <f>SUMIFS('Quarterly Information'!$J$43:$J$1042,'Quarterly Information'!$I$43:$I$1042,Blends!$V14,'Quarterly Information'!$X$43:$X$1042,Lists!$D$31)*J13</f>
        <v>0</v>
      </c>
      <c r="AF14" s="17" t="s">
        <v>856</v>
      </c>
      <c r="AG14" s="178">
        <f>SUMIFS('Quarterly Information'!$J$43:$J$1042,'Quarterly Information'!$I$43:$I$1042,Blends!$AF14,'Quarterly Information'!$X$43:$X$1042,Lists!$D$32)*C13</f>
        <v>0</v>
      </c>
      <c r="AH14" s="178">
        <f>SUMIFS('Quarterly Information'!$J$43:$J$1042,'Quarterly Information'!$I$43:$I$1042,Blends!$AF14,'Quarterly Information'!$X$43:$X$1042,Lists!$D$32)*D13</f>
        <v>0</v>
      </c>
      <c r="AI14" s="178">
        <f>SUMIFS('Quarterly Information'!$J$43:$J$1042,'Quarterly Information'!$I$43:$I$1042,Blends!$AF14,'Quarterly Information'!$X$43:$X$1042,Lists!$D$32)*E13</f>
        <v>0</v>
      </c>
      <c r="AJ14" s="178">
        <f>SUMIFS('Quarterly Information'!$J$43:$J$1042,'Quarterly Information'!$I$43:$I$1042,Blends!$AF14,'Quarterly Information'!$X$43:$X$1042,Lists!$D$32)*F13</f>
        <v>0</v>
      </c>
      <c r="AK14" s="178">
        <f>SUMIFS('Quarterly Information'!$J$43:$J$1042,'Quarterly Information'!$I$43:$I$1042,Blends!$AF14,'Quarterly Information'!$X$43:$X$1042,Lists!$D$32)*G13</f>
        <v>0</v>
      </c>
      <c r="AL14" s="178">
        <f>SUMIFS('Quarterly Information'!$J$43:$J$1042,'Quarterly Information'!$I$43:$I$1042,Blends!$AF14,'Quarterly Information'!$X$43:$X$1042,Lists!$D$32)*H13</f>
        <v>0</v>
      </c>
      <c r="AM14" s="178">
        <f>SUMIFS('Quarterly Information'!$J$43:$J$1042,'Quarterly Information'!$I$43:$I$1042,Blends!$AF14,'Quarterly Information'!$X$43:$X$1042,Lists!$D$32)*I13</f>
        <v>0</v>
      </c>
      <c r="AN14" s="178">
        <f>SUMIFS('Quarterly Information'!$J$43:$J$1042,'Quarterly Information'!$I$43:$I$1042,Blends!$AF14,'Quarterly Information'!$X$43:$X$1042,Lists!$D$32)*J13</f>
        <v>0</v>
      </c>
      <c r="AP14" s="17" t="s">
        <v>856</v>
      </c>
      <c r="AQ14" s="178">
        <f>SUMIFS('Quarterly Information'!$J$43:$J$1042,'Quarterly Information'!$I$43:$I$1042,Blends!$AP14,'Quarterly Information'!$X$43:$X$1042,Lists!$D$33)*C13</f>
        <v>0</v>
      </c>
      <c r="AR14" s="178">
        <f>SUMIFS('Quarterly Information'!$J$43:$J$1042,'Quarterly Information'!$I$43:$I$1042,Blends!$AP14,'Quarterly Information'!$X$43:$X$1042,Lists!$D$33)*D13</f>
        <v>0</v>
      </c>
      <c r="AS14" s="178">
        <f>SUMIFS('Quarterly Information'!$J$43:$J$1042,'Quarterly Information'!$I$43:$I$1042,Blends!$AP14,'Quarterly Information'!$X$43:$X$1042,Lists!$D$33)*E13</f>
        <v>0</v>
      </c>
      <c r="AT14" s="178">
        <f>SUMIFS('Quarterly Information'!$J$43:$J$1042,'Quarterly Information'!$I$43:$I$1042,Blends!$AP14,'Quarterly Information'!$X$43:$X$1042,Lists!$D$33)*F13</f>
        <v>0</v>
      </c>
      <c r="AU14" s="178">
        <f>SUMIFS('Quarterly Information'!$J$43:$J$1042,'Quarterly Information'!$I$43:$I$1042,Blends!$AP14,'Quarterly Information'!$X$43:$X$1042,Lists!$D$33)*G13</f>
        <v>0</v>
      </c>
      <c r="AV14" s="178">
        <f>SUMIFS('Quarterly Information'!$J$43:$J$1042,'Quarterly Information'!$I$43:$I$1042,Blends!$AP14,'Quarterly Information'!$X$43:$X$1042,Lists!$D$33)*H13</f>
        <v>0</v>
      </c>
      <c r="AW14" s="178">
        <f>SUMIFS('Quarterly Information'!$J$43:$J$1042,'Quarterly Information'!$I$43:$I$1042,Blends!$AP14,'Quarterly Information'!$X$43:$X$1042,Lists!$D$33)*I13</f>
        <v>0</v>
      </c>
      <c r="AX14" s="178">
        <f>SUMIFS('Quarterly Information'!$J$43:$J$1042,'Quarterly Information'!$I$43:$I$1042,Blends!$AP14,'Quarterly Information'!$X$43:$X$1042,Lists!$D$33)*J13</f>
        <v>0</v>
      </c>
      <c r="AZ14" s="17" t="s">
        <v>856</v>
      </c>
      <c r="BA14" s="178">
        <f>SUMIFS('Quarterly Information'!$J$43:$J$1042,'Quarterly Information'!$I$43:$I$1042,Blends!$AZ14,'Quarterly Information'!$X$43:$X$1042,Lists!$D$34)*C13</f>
        <v>0</v>
      </c>
      <c r="BB14" s="178">
        <f>SUMIFS('Quarterly Information'!$J$43:$J$1042,'Quarterly Information'!$I$43:$I$1042,Blends!$AZ14,'Quarterly Information'!$X$43:$X$1042,Lists!$D$34)*D13</f>
        <v>0</v>
      </c>
      <c r="BC14" s="178">
        <f>SUMIFS('Quarterly Information'!$J$43:$J$1042,'Quarterly Information'!$I$43:$I$1042,Blends!$AZ14,'Quarterly Information'!$X$43:$X$1042,Lists!$D$34)*E13</f>
        <v>0</v>
      </c>
      <c r="BD14" s="178">
        <f>SUMIFS('Quarterly Information'!$J$43:$J$1042,'Quarterly Information'!$I$43:$I$1042,Blends!$AZ14,'Quarterly Information'!$X$43:$X$1042,Lists!$D$34)*F13</f>
        <v>0</v>
      </c>
      <c r="BE14" s="178">
        <f>SUMIFS('Quarterly Information'!$J$43:$J$1042,'Quarterly Information'!$I$43:$I$1042,Blends!$AZ14,'Quarterly Information'!$X$43:$X$1042,Lists!$D$34)*G13</f>
        <v>0</v>
      </c>
      <c r="BF14" s="178">
        <f>SUMIFS('Quarterly Information'!$J$43:$J$1042,'Quarterly Information'!$I$43:$I$1042,Blends!$AZ14,'Quarterly Information'!$X$43:$X$1042,Lists!$D$34)*H13</f>
        <v>0</v>
      </c>
      <c r="BG14" s="178">
        <f>SUMIFS('Quarterly Information'!$J$43:$J$1042,'Quarterly Information'!$I$43:$I$1042,Blends!$AZ14,'Quarterly Information'!$X$43:$X$1042,Lists!$D$34)*I13</f>
        <v>0</v>
      </c>
      <c r="BH14" s="178">
        <f>SUMIFS('Quarterly Information'!$J$43:$J$1042,'Quarterly Information'!$I$43:$I$1042,Blends!$AZ14,'Quarterly Information'!$X$43:$X$1042,Lists!$D$34)*J13</f>
        <v>0</v>
      </c>
      <c r="BJ14" s="17" t="s">
        <v>856</v>
      </c>
      <c r="BK14" s="178">
        <f>SUMIFS('Quarterly Information'!$J$43:$J$1042,'Quarterly Information'!$I$43:$I$1042,Blends!$BJ14,'Quarterly Information'!$X$43:$X$1042,Lists!$D$35)*C13</f>
        <v>0</v>
      </c>
      <c r="BL14" s="178">
        <f>SUMIFS('Quarterly Information'!$J$43:$J$1042,'Quarterly Information'!$I$43:$I$1042,Blends!$BJ14,'Quarterly Information'!$X$43:$X$1042,Lists!$D$35)*D13</f>
        <v>0</v>
      </c>
      <c r="BM14" s="178">
        <f>SUMIFS('Quarterly Information'!$J$43:$J$1042,'Quarterly Information'!$I$43:$I$1042,Blends!$BJ14,'Quarterly Information'!$X$43:$X$1042,Lists!$D$35)*E13</f>
        <v>0</v>
      </c>
      <c r="BN14" s="178">
        <f>SUMIFS('Quarterly Information'!$J$43:$J$1042,'Quarterly Information'!$I$43:$I$1042,Blends!$BJ14,'Quarterly Information'!$X$43:$X$1042,Lists!$D$35)*F13</f>
        <v>0</v>
      </c>
      <c r="BO14" s="178">
        <f>SUMIFS('Quarterly Information'!$J$43:$J$1042,'Quarterly Information'!$I$43:$I$1042,Blends!$BJ14,'Quarterly Information'!$X$43:$X$1042,Lists!$D$35)*G13</f>
        <v>0</v>
      </c>
      <c r="BP14" s="178">
        <f>SUMIFS('Quarterly Information'!$J$43:$J$1042,'Quarterly Information'!$I$43:$I$1042,Blends!$BJ14,'Quarterly Information'!$X$43:$X$1042,Lists!$D$35)*H13</f>
        <v>0</v>
      </c>
      <c r="BQ14" s="178">
        <f>SUMIFS('Quarterly Information'!$J$43:$J$1042,'Quarterly Information'!$I$43:$I$1042,Blends!$BJ14,'Quarterly Information'!$X$43:$X$1042,Lists!$D$35)*I13</f>
        <v>0</v>
      </c>
      <c r="BR14" s="178">
        <f>SUMIFS('Quarterly Information'!$J$43:$J$1042,'Quarterly Information'!$I$43:$I$1042,Blends!$BJ14,'Quarterly Information'!$X$43:$X$1042,Lists!$D$35)*J13</f>
        <v>0</v>
      </c>
      <c r="BT14" s="17" t="s">
        <v>856</v>
      </c>
      <c r="BU14" s="178">
        <f>SUMIFS('Quarterly Information'!$Z$43:$Z$1042,'Quarterly Information'!$I$43:$I$1042,Blends!$BT14)*Blends!C13</f>
        <v>0</v>
      </c>
      <c r="BV14" s="178">
        <f>SUMIFS('Quarterly Information'!$Z$43:$Z$1042,'Quarterly Information'!$I$43:$I$1042,Blends!$BT14)*Blends!D13</f>
        <v>0</v>
      </c>
      <c r="BW14" s="178">
        <f>SUMIFS('Quarterly Information'!$Z$43:$Z$1042,'Quarterly Information'!$I$43:$I$1042,Blends!$BT14)*Blends!E13</f>
        <v>0</v>
      </c>
      <c r="BX14" s="178">
        <f>SUMIFS('Quarterly Information'!$Z$43:$Z$1042,'Quarterly Information'!$I$43:$I$1042,Blends!$BT14)*Blends!F13</f>
        <v>0</v>
      </c>
      <c r="BY14" s="178">
        <f>SUMIFS('Quarterly Information'!$Z$43:$Z$1042,'Quarterly Information'!$I$43:$I$1042,Blends!$BT14)*Blends!G13</f>
        <v>0</v>
      </c>
      <c r="BZ14" s="178">
        <f>SUMIFS('Quarterly Information'!$Z$43:$Z$1042,'Quarterly Information'!$I$43:$I$1042,Blends!$BT14)*Blends!H13</f>
        <v>0</v>
      </c>
      <c r="CA14" s="178">
        <f>SUMIFS('Quarterly Information'!$Z$43:$Z$1042,'Quarterly Information'!$I$43:$I$1042,Blends!$BT14)*Blends!I13</f>
        <v>0</v>
      </c>
      <c r="CB14" s="178">
        <f>SUMIFS('Quarterly Information'!$Z$43:$Z$1042,'Quarterly Information'!$I$43:$I$1042,Blends!$BT14)*Blends!J13</f>
        <v>0</v>
      </c>
      <c r="CD14" s="17" t="s">
        <v>856</v>
      </c>
      <c r="CE14" s="178">
        <f>SUMIFS('Quarterly Information'!$AA$43:$AA$1042,'Quarterly Information'!$I$43:$I$1042,Blends!$CD14)*Blends!C13</f>
        <v>0</v>
      </c>
      <c r="CF14" s="178">
        <f>SUMIFS('Quarterly Information'!$AA$43:$AA$1042,'Quarterly Information'!$I$43:$I$1042,Blends!$CD14)*Blends!D13</f>
        <v>0</v>
      </c>
      <c r="CG14" s="178">
        <f>SUMIFS('Quarterly Information'!$AA$43:$AA$1042,'Quarterly Information'!$I$43:$I$1042,Blends!$CD14)*Blends!E13</f>
        <v>0</v>
      </c>
      <c r="CH14" s="178">
        <f>SUMIFS('Quarterly Information'!$AA$43:$AA$1042,'Quarterly Information'!$I$43:$I$1042,Blends!$CD14)*Blends!F13</f>
        <v>0</v>
      </c>
      <c r="CI14" s="178">
        <f>SUMIFS('Quarterly Information'!$AA$43:$AA$1042,'Quarterly Information'!$I$43:$I$1042,Blends!$CD14)*Blends!G13</f>
        <v>0</v>
      </c>
      <c r="CJ14" s="178">
        <f>SUMIFS('Quarterly Information'!$AA$43:$AA$1042,'Quarterly Information'!$I$43:$I$1042,Blends!$CD14)*Blends!H13</f>
        <v>0</v>
      </c>
      <c r="CK14" s="178">
        <f>SUMIFS('Quarterly Information'!$AA$43:$AA$1042,'Quarterly Information'!$I$43:$I$1042,Blends!$CD14)*Blends!I13</f>
        <v>0</v>
      </c>
      <c r="CL14" s="178">
        <f>SUMIFS('Quarterly Information'!$AA$43:$AA$1042,'Quarterly Information'!$I$43:$I$1042,Blends!$CD14)*Blends!J13</f>
        <v>0</v>
      </c>
      <c r="CN14" s="17" t="s">
        <v>856</v>
      </c>
      <c r="CO14" s="178">
        <f>SUMIFS('Quarterly Information'!$AB$43:$AB$1042,'Quarterly Information'!$I$43:$I$1042,Blends!$CN14)*Blends!C13</f>
        <v>0</v>
      </c>
      <c r="CP14" s="178">
        <f>SUMIFS('Quarterly Information'!$AB$43:$AB$1042,'Quarterly Information'!$I$43:$I$1042,Blends!$CN14)*Blends!D13</f>
        <v>0</v>
      </c>
      <c r="CQ14" s="178">
        <f>SUMIFS('Quarterly Information'!$AB$43:$AB$1042,'Quarterly Information'!$I$43:$I$1042,Blends!$CN14)*Blends!E13</f>
        <v>0</v>
      </c>
      <c r="CR14" s="178">
        <f>SUMIFS('Quarterly Information'!$AB$43:$AB$1042,'Quarterly Information'!$I$43:$I$1042,Blends!$CN14)*Blends!F13</f>
        <v>0</v>
      </c>
      <c r="CS14" s="178">
        <f>SUMIFS('Quarterly Information'!$AB$43:$AB$1042,'Quarterly Information'!$I$43:$I$1042,Blends!$CN14)*Blends!G13</f>
        <v>0</v>
      </c>
      <c r="CT14" s="178">
        <f>SUMIFS('Quarterly Information'!$AB$43:$AB$1042,'Quarterly Information'!$I$43:$I$1042,Blends!$CN14)*Blends!H13</f>
        <v>0</v>
      </c>
      <c r="CU14" s="178">
        <f>SUMIFS('Quarterly Information'!$AB$43:$AB$1042,'Quarterly Information'!$I$43:$I$1042,Blends!$CN14)*Blends!I13</f>
        <v>0</v>
      </c>
      <c r="CV14" s="178">
        <f>SUMIFS('Quarterly Information'!$AB$43:$AB$1042,'Quarterly Information'!$I$43:$I$1042,Blends!$CN14)*Blends!J13</f>
        <v>0</v>
      </c>
      <c r="CX14" s="17" t="s">
        <v>856</v>
      </c>
      <c r="CY14" s="178">
        <f>SUMIFS('Quarterly Information'!$AC$43:$AC$1042,'Quarterly Information'!$I$43:$I$1042,Blends!$CX14)*Blends!C13</f>
        <v>0</v>
      </c>
      <c r="CZ14" s="178">
        <f>SUMIFS('Quarterly Information'!$AC$43:$AC$1042,'Quarterly Information'!$I$43:$I$1042,Blends!$CX14)*Blends!D13</f>
        <v>0</v>
      </c>
      <c r="DA14" s="178">
        <f>SUMIFS('Quarterly Information'!$AC$43:$AC$1042,'Quarterly Information'!$I$43:$I$1042,Blends!$CX14)*Blends!E13</f>
        <v>0</v>
      </c>
      <c r="DB14" s="178">
        <f>SUMIFS('Quarterly Information'!$AC$43:$AC$1042,'Quarterly Information'!$I$43:$I$1042,Blends!$CX14)*Blends!F13</f>
        <v>0</v>
      </c>
      <c r="DC14" s="178">
        <f>SUMIFS('Quarterly Information'!$AC$43:$AC$1042,'Quarterly Information'!$I$43:$I$1042,Blends!$CX14)*Blends!G13</f>
        <v>0</v>
      </c>
      <c r="DD14" s="178">
        <f>SUMIFS('Quarterly Information'!$AC$43:$AC$1042,'Quarterly Information'!$I$43:$I$1042,Blends!$CX14)*Blends!H13</f>
        <v>0</v>
      </c>
      <c r="DE14" s="178">
        <f>SUMIFS('Quarterly Information'!$AC$43:$AC$1042,'Quarterly Information'!$I$43:$I$1042,Blends!$CX14)*Blends!I13</f>
        <v>0</v>
      </c>
      <c r="DF14" s="178">
        <f>SUMIFS('Quarterly Information'!$AC$43:$AC$1042,'Quarterly Information'!$I$43:$I$1042,Blends!$CX14)*Blends!J13</f>
        <v>0</v>
      </c>
      <c r="DH14" s="17" t="s">
        <v>856</v>
      </c>
      <c r="DI14" s="178">
        <f>SUMIFS('Quarterly Information'!$AD$43:$AD$1042,'Quarterly Information'!$I$43:$I$1042,Blends!$DH14)*Blends!C13</f>
        <v>0</v>
      </c>
      <c r="DJ14" s="178">
        <f>SUMIFS('Quarterly Information'!$AD$43:$AD$1042,'Quarterly Information'!$I$43:$I$1042,Blends!$DH14)*Blends!D13</f>
        <v>0</v>
      </c>
      <c r="DK14" s="178">
        <f>SUMIFS('Quarterly Information'!$AD$43:$AD$1042,'Quarterly Information'!$I$43:$I$1042,Blends!$DH14)*Blends!E13</f>
        <v>0</v>
      </c>
      <c r="DL14" s="178">
        <f>SUMIFS('Quarterly Information'!$AD$43:$AD$1042,'Quarterly Information'!$I$43:$I$1042,Blends!$DH14)*Blends!F13</f>
        <v>0</v>
      </c>
      <c r="DM14" s="178">
        <f>SUMIFS('Quarterly Information'!$AD$43:$AD$1042,'Quarterly Information'!$I$43:$I$1042,Blends!$DH14)*Blends!G13</f>
        <v>0</v>
      </c>
      <c r="DN14" s="178">
        <f>SUMIFS('Quarterly Information'!$AD$43:$AD$1042,'Quarterly Information'!$I$43:$I$1042,Blends!$DH14)*Blends!H13</f>
        <v>0</v>
      </c>
      <c r="DO14" s="178">
        <f>SUMIFS('Quarterly Information'!$AD$43:$AD$1042,'Quarterly Information'!$I$43:$I$1042,Blends!$DH14)*Blends!I13</f>
        <v>0</v>
      </c>
      <c r="DP14" s="178">
        <f>SUMIFS('Quarterly Information'!$AD$43:$AD$1042,'Quarterly Information'!$I$43:$I$1042,Blends!$DH14)*Blends!J13</f>
        <v>0</v>
      </c>
      <c r="DR14" s="17" t="s">
        <v>856</v>
      </c>
      <c r="DS14" s="178">
        <f>SUMIFS('Quarterly Information'!$AE$43:$AE$1042,'Quarterly Information'!$I$43:$I$1042,Blends!$DR14)*Blends!C13</f>
        <v>0</v>
      </c>
      <c r="DT14" s="178">
        <f>SUMIFS('Quarterly Information'!$AE$43:$AE$1042,'Quarterly Information'!$I$43:$I$1042,Blends!$DR14)*Blends!D13</f>
        <v>0</v>
      </c>
      <c r="DU14" s="178">
        <f>SUMIFS('Quarterly Information'!$AE$43:$AE$1042,'Quarterly Information'!$I$43:$I$1042,Blends!$DR14)*Blends!E13</f>
        <v>0</v>
      </c>
      <c r="DV14" s="178">
        <f>SUMIFS('Quarterly Information'!$AE$43:$AE$1042,'Quarterly Information'!$I$43:$I$1042,Blends!$DR14)*Blends!F13</f>
        <v>0</v>
      </c>
      <c r="DW14" s="178">
        <f>SUMIFS('Quarterly Information'!$AE$43:$AE$1042,'Quarterly Information'!$I$43:$I$1042,Blends!$DR14)*Blends!G13</f>
        <v>0</v>
      </c>
      <c r="DX14" s="178">
        <f>SUMIFS('Quarterly Information'!$AE$43:$AE$1042,'Quarterly Information'!$I$43:$I$1042,Blends!$DR14)*Blends!H13</f>
        <v>0</v>
      </c>
      <c r="DY14" s="178">
        <f>SUMIFS('Quarterly Information'!$AE$43:$AE$1042,'Quarterly Information'!$I$43:$I$1042,Blends!$DR14)*Blends!I13</f>
        <v>0</v>
      </c>
      <c r="DZ14" s="178">
        <f>SUMIFS('Quarterly Information'!$AE$43:$AE$1042,'Quarterly Information'!$I$43:$I$1042,Blends!$DR14)*Blends!J13</f>
        <v>0</v>
      </c>
    </row>
    <row r="15" spans="2:130" x14ac:dyDescent="0.25">
      <c r="B15" s="17" t="s">
        <v>858</v>
      </c>
      <c r="C15" s="177"/>
      <c r="D15" s="177">
        <v>2.5000000000000001E-2</v>
      </c>
      <c r="E15" s="177">
        <v>2.5000000000000001E-2</v>
      </c>
      <c r="F15" s="177">
        <v>0.95</v>
      </c>
      <c r="G15" s="177"/>
      <c r="H15" s="177"/>
      <c r="I15" s="177"/>
      <c r="J15" s="177"/>
      <c r="L15" s="17" t="s">
        <v>857</v>
      </c>
      <c r="M15" s="178">
        <f>SUMIFS('Quarterly Information'!$J$43:$J$1042,'Quarterly Information'!$I$43:$I$1042,Blends!$L15,'Quarterly Information'!$X$43:$X$1042,Lists!$D$30)*C14</f>
        <v>0</v>
      </c>
      <c r="N15" s="178">
        <f>SUMIFS('Quarterly Information'!$J$43:$J$1042,'Quarterly Information'!$I$43:$I$1042,Blends!$L15,'Quarterly Information'!$X$43:$X$1042,Lists!$D$30)*D14</f>
        <v>0</v>
      </c>
      <c r="O15" s="178">
        <f>SUMIFS('Quarterly Information'!$J$43:$J$1042,'Quarterly Information'!$I$43:$I$1042,Blends!$L15,'Quarterly Information'!$X$43:$X$1042,Lists!$D$30)*E14</f>
        <v>0</v>
      </c>
      <c r="P15" s="178">
        <f>SUMIFS('Quarterly Information'!$J$43:$J$1042,'Quarterly Information'!$I$43:$I$1042,Blends!$L15,'Quarterly Information'!$X$43:$X$1042,Lists!$D$30)*F14</f>
        <v>0</v>
      </c>
      <c r="Q15" s="178">
        <f>SUMIFS('Quarterly Information'!$J$43:$J$1042,'Quarterly Information'!$I$43:$I$1042,Blends!$L15,'Quarterly Information'!$X$43:$X$1042,Lists!$D$30)*G14</f>
        <v>0</v>
      </c>
      <c r="R15" s="178">
        <f>SUMIFS('Quarterly Information'!$J$43:$J$1042,'Quarterly Information'!$I$43:$I$1042,Blends!$L15,'Quarterly Information'!$X$43:$X$1042,Lists!$D$30)*H14</f>
        <v>0</v>
      </c>
      <c r="S15" s="178">
        <f>SUMIFS('Quarterly Information'!$J$43:$J$1042,'Quarterly Information'!$I$43:$I$1042,Blends!$L15,'Quarterly Information'!$X$43:$X$1042,Lists!$D$30)*I14</f>
        <v>0</v>
      </c>
      <c r="T15" s="178">
        <f>SUMIFS('Quarterly Information'!$J$43:$J$1042,'Quarterly Information'!$I$43:$I$1042,Blends!$L15,'Quarterly Information'!$X$43:$X$1042,Lists!$D$30)*J14</f>
        <v>0</v>
      </c>
      <c r="V15" s="17" t="s">
        <v>857</v>
      </c>
      <c r="W15" s="178">
        <f>SUMIFS('Quarterly Information'!$J$43:$J$1042,'Quarterly Information'!$I$43:$I$1042,Blends!$V15,'Quarterly Information'!$X$43:$X$1042,Lists!$D$31)*C14</f>
        <v>0</v>
      </c>
      <c r="X15" s="178">
        <f>SUMIFS('Quarterly Information'!$J$43:$J$1042,'Quarterly Information'!$I$43:$I$1042,Blends!$V15,'Quarterly Information'!$X$43:$X$1042,Lists!$D$31)*D14</f>
        <v>0</v>
      </c>
      <c r="Y15" s="178">
        <f>SUMIFS('Quarterly Information'!$J$43:$J$1042,'Quarterly Information'!$I$43:$I$1042,Blends!$V15,'Quarterly Information'!$X$43:$X$1042,Lists!$D$31)*E14</f>
        <v>0</v>
      </c>
      <c r="Z15" s="178">
        <f>SUMIFS('Quarterly Information'!$J$43:$J$1042,'Quarterly Information'!$I$43:$I$1042,Blends!$V15,'Quarterly Information'!$X$43:$X$1042,Lists!$D$31)*F14</f>
        <v>0</v>
      </c>
      <c r="AA15" s="178">
        <f>SUMIFS('Quarterly Information'!$J$43:$J$1042,'Quarterly Information'!$I$43:$I$1042,Blends!$V15,'Quarterly Information'!$X$43:$X$1042,Lists!$D$31)*G14</f>
        <v>0</v>
      </c>
      <c r="AB15" s="178">
        <f>SUMIFS('Quarterly Information'!$J$43:$J$1042,'Quarterly Information'!$I$43:$I$1042,Blends!$V15,'Quarterly Information'!$X$43:$X$1042,Lists!$D$31)*H14</f>
        <v>0</v>
      </c>
      <c r="AC15" s="178">
        <f>SUMIFS('Quarterly Information'!$J$43:$J$1042,'Quarterly Information'!$I$43:$I$1042,Blends!$V15,'Quarterly Information'!$X$43:$X$1042,Lists!$D$31)*I14</f>
        <v>0</v>
      </c>
      <c r="AD15" s="178">
        <f>SUMIFS('Quarterly Information'!$J$43:$J$1042,'Quarterly Information'!$I$43:$I$1042,Blends!$V15,'Quarterly Information'!$X$43:$X$1042,Lists!$D$31)*J14</f>
        <v>0</v>
      </c>
      <c r="AF15" s="17" t="s">
        <v>857</v>
      </c>
      <c r="AG15" s="178">
        <f>SUMIFS('Quarterly Information'!$J$43:$J$1042,'Quarterly Information'!$I$43:$I$1042,Blends!$AF15,'Quarterly Information'!$X$43:$X$1042,Lists!$D$32)*C14</f>
        <v>0</v>
      </c>
      <c r="AH15" s="178">
        <f>SUMIFS('Quarterly Information'!$J$43:$J$1042,'Quarterly Information'!$I$43:$I$1042,Blends!$AF15,'Quarterly Information'!$X$43:$X$1042,Lists!$D$32)*D14</f>
        <v>0</v>
      </c>
      <c r="AI15" s="178">
        <f>SUMIFS('Quarterly Information'!$J$43:$J$1042,'Quarterly Information'!$I$43:$I$1042,Blends!$AF15,'Quarterly Information'!$X$43:$X$1042,Lists!$D$32)*E14</f>
        <v>0</v>
      </c>
      <c r="AJ15" s="178">
        <f>SUMIFS('Quarterly Information'!$J$43:$J$1042,'Quarterly Information'!$I$43:$I$1042,Blends!$AF15,'Quarterly Information'!$X$43:$X$1042,Lists!$D$32)*F14</f>
        <v>0</v>
      </c>
      <c r="AK15" s="178">
        <f>SUMIFS('Quarterly Information'!$J$43:$J$1042,'Quarterly Information'!$I$43:$I$1042,Blends!$AF15,'Quarterly Information'!$X$43:$X$1042,Lists!$D$32)*G14</f>
        <v>0</v>
      </c>
      <c r="AL15" s="178">
        <f>SUMIFS('Quarterly Information'!$J$43:$J$1042,'Quarterly Information'!$I$43:$I$1042,Blends!$AF15,'Quarterly Information'!$X$43:$X$1042,Lists!$D$32)*H14</f>
        <v>0</v>
      </c>
      <c r="AM15" s="178">
        <f>SUMIFS('Quarterly Information'!$J$43:$J$1042,'Quarterly Information'!$I$43:$I$1042,Blends!$AF15,'Quarterly Information'!$X$43:$X$1042,Lists!$D$32)*I14</f>
        <v>0</v>
      </c>
      <c r="AN15" s="178">
        <f>SUMIFS('Quarterly Information'!$J$43:$J$1042,'Quarterly Information'!$I$43:$I$1042,Blends!$AF15,'Quarterly Information'!$X$43:$X$1042,Lists!$D$32)*J14</f>
        <v>0</v>
      </c>
      <c r="AP15" s="17" t="s">
        <v>857</v>
      </c>
      <c r="AQ15" s="178">
        <f>SUMIFS('Quarterly Information'!$J$43:$J$1042,'Quarterly Information'!$I$43:$I$1042,Blends!$AP15,'Quarterly Information'!$X$43:$X$1042,Lists!$D$33)*C14</f>
        <v>0</v>
      </c>
      <c r="AR15" s="178">
        <f>SUMIFS('Quarterly Information'!$J$43:$J$1042,'Quarterly Information'!$I$43:$I$1042,Blends!$AP15,'Quarterly Information'!$X$43:$X$1042,Lists!$D$33)*D14</f>
        <v>0</v>
      </c>
      <c r="AS15" s="178">
        <f>SUMIFS('Quarterly Information'!$J$43:$J$1042,'Quarterly Information'!$I$43:$I$1042,Blends!$AP15,'Quarterly Information'!$X$43:$X$1042,Lists!$D$33)*E14</f>
        <v>0</v>
      </c>
      <c r="AT15" s="178">
        <f>SUMIFS('Quarterly Information'!$J$43:$J$1042,'Quarterly Information'!$I$43:$I$1042,Blends!$AP15,'Quarterly Information'!$X$43:$X$1042,Lists!$D$33)*F14</f>
        <v>0</v>
      </c>
      <c r="AU15" s="178">
        <f>SUMIFS('Quarterly Information'!$J$43:$J$1042,'Quarterly Information'!$I$43:$I$1042,Blends!$AP15,'Quarterly Information'!$X$43:$X$1042,Lists!$D$33)*G14</f>
        <v>0</v>
      </c>
      <c r="AV15" s="178">
        <f>SUMIFS('Quarterly Information'!$J$43:$J$1042,'Quarterly Information'!$I$43:$I$1042,Blends!$AP15,'Quarterly Information'!$X$43:$X$1042,Lists!$D$33)*H14</f>
        <v>0</v>
      </c>
      <c r="AW15" s="178">
        <f>SUMIFS('Quarterly Information'!$J$43:$J$1042,'Quarterly Information'!$I$43:$I$1042,Blends!$AP15,'Quarterly Information'!$X$43:$X$1042,Lists!$D$33)*I14</f>
        <v>0</v>
      </c>
      <c r="AX15" s="178">
        <f>SUMIFS('Quarterly Information'!$J$43:$J$1042,'Quarterly Information'!$I$43:$I$1042,Blends!$AP15,'Quarterly Information'!$X$43:$X$1042,Lists!$D$33)*J14</f>
        <v>0</v>
      </c>
      <c r="AZ15" s="17" t="s">
        <v>857</v>
      </c>
      <c r="BA15" s="178">
        <f>SUMIFS('Quarterly Information'!$J$43:$J$1042,'Quarterly Information'!$I$43:$I$1042,Blends!$AZ15,'Quarterly Information'!$X$43:$X$1042,Lists!$D$34)*C14</f>
        <v>0</v>
      </c>
      <c r="BB15" s="178">
        <f>SUMIFS('Quarterly Information'!$J$43:$J$1042,'Quarterly Information'!$I$43:$I$1042,Blends!$AZ15,'Quarterly Information'!$X$43:$X$1042,Lists!$D$34)*D14</f>
        <v>0</v>
      </c>
      <c r="BC15" s="178">
        <f>SUMIFS('Quarterly Information'!$J$43:$J$1042,'Quarterly Information'!$I$43:$I$1042,Blends!$AZ15,'Quarterly Information'!$X$43:$X$1042,Lists!$D$34)*E14</f>
        <v>0</v>
      </c>
      <c r="BD15" s="178">
        <f>SUMIFS('Quarterly Information'!$J$43:$J$1042,'Quarterly Information'!$I$43:$I$1042,Blends!$AZ15,'Quarterly Information'!$X$43:$X$1042,Lists!$D$34)*F14</f>
        <v>0</v>
      </c>
      <c r="BE15" s="178">
        <f>SUMIFS('Quarterly Information'!$J$43:$J$1042,'Quarterly Information'!$I$43:$I$1042,Blends!$AZ15,'Quarterly Information'!$X$43:$X$1042,Lists!$D$34)*G14</f>
        <v>0</v>
      </c>
      <c r="BF15" s="178">
        <f>SUMIFS('Quarterly Information'!$J$43:$J$1042,'Quarterly Information'!$I$43:$I$1042,Blends!$AZ15,'Quarterly Information'!$X$43:$X$1042,Lists!$D$34)*H14</f>
        <v>0</v>
      </c>
      <c r="BG15" s="178">
        <f>SUMIFS('Quarterly Information'!$J$43:$J$1042,'Quarterly Information'!$I$43:$I$1042,Blends!$AZ15,'Quarterly Information'!$X$43:$X$1042,Lists!$D$34)*I14</f>
        <v>0</v>
      </c>
      <c r="BH15" s="178">
        <f>SUMIFS('Quarterly Information'!$J$43:$J$1042,'Quarterly Information'!$I$43:$I$1042,Blends!$AZ15,'Quarterly Information'!$X$43:$X$1042,Lists!$D$34)*J14</f>
        <v>0</v>
      </c>
      <c r="BJ15" s="17" t="s">
        <v>857</v>
      </c>
      <c r="BK15" s="178">
        <f>SUMIFS('Quarterly Information'!$J$43:$J$1042,'Quarterly Information'!$I$43:$I$1042,Blends!$BJ15,'Quarterly Information'!$X$43:$X$1042,Lists!$D$35)*C14</f>
        <v>0</v>
      </c>
      <c r="BL15" s="178">
        <f>SUMIFS('Quarterly Information'!$J$43:$J$1042,'Quarterly Information'!$I$43:$I$1042,Blends!$BJ15,'Quarterly Information'!$X$43:$X$1042,Lists!$D$35)*D14</f>
        <v>0</v>
      </c>
      <c r="BM15" s="178">
        <f>SUMIFS('Quarterly Information'!$J$43:$J$1042,'Quarterly Information'!$I$43:$I$1042,Blends!$BJ15,'Quarterly Information'!$X$43:$X$1042,Lists!$D$35)*E14</f>
        <v>0</v>
      </c>
      <c r="BN15" s="178">
        <f>SUMIFS('Quarterly Information'!$J$43:$J$1042,'Quarterly Information'!$I$43:$I$1042,Blends!$BJ15,'Quarterly Information'!$X$43:$X$1042,Lists!$D$35)*F14</f>
        <v>0</v>
      </c>
      <c r="BO15" s="178">
        <f>SUMIFS('Quarterly Information'!$J$43:$J$1042,'Quarterly Information'!$I$43:$I$1042,Blends!$BJ15,'Quarterly Information'!$X$43:$X$1042,Lists!$D$35)*G14</f>
        <v>0</v>
      </c>
      <c r="BP15" s="178">
        <f>SUMIFS('Quarterly Information'!$J$43:$J$1042,'Quarterly Information'!$I$43:$I$1042,Blends!$BJ15,'Quarterly Information'!$X$43:$X$1042,Lists!$D$35)*H14</f>
        <v>0</v>
      </c>
      <c r="BQ15" s="178">
        <f>SUMIFS('Quarterly Information'!$J$43:$J$1042,'Quarterly Information'!$I$43:$I$1042,Blends!$BJ15,'Quarterly Information'!$X$43:$X$1042,Lists!$D$35)*I14</f>
        <v>0</v>
      </c>
      <c r="BR15" s="178">
        <f>SUMIFS('Quarterly Information'!$J$43:$J$1042,'Quarterly Information'!$I$43:$I$1042,Blends!$BJ15,'Quarterly Information'!$X$43:$X$1042,Lists!$D$35)*J14</f>
        <v>0</v>
      </c>
      <c r="BT15" s="17" t="s">
        <v>857</v>
      </c>
      <c r="BU15" s="178">
        <f>SUMIFS('Quarterly Information'!$Z$43:$Z$1042,'Quarterly Information'!$I$43:$I$1042,Blends!$BT15)*Blends!C14</f>
        <v>0</v>
      </c>
      <c r="BV15" s="178">
        <f>SUMIFS('Quarterly Information'!$Z$43:$Z$1042,'Quarterly Information'!$I$43:$I$1042,Blends!$BT15)*Blends!D14</f>
        <v>0</v>
      </c>
      <c r="BW15" s="178">
        <f>SUMIFS('Quarterly Information'!$Z$43:$Z$1042,'Quarterly Information'!$I$43:$I$1042,Blends!$BT15)*Blends!E14</f>
        <v>0</v>
      </c>
      <c r="BX15" s="178">
        <f>SUMIFS('Quarterly Information'!$Z$43:$Z$1042,'Quarterly Information'!$I$43:$I$1042,Blends!$BT15)*Blends!F14</f>
        <v>0</v>
      </c>
      <c r="BY15" s="178">
        <f>SUMIFS('Quarterly Information'!$Z$43:$Z$1042,'Quarterly Information'!$I$43:$I$1042,Blends!$BT15)*Blends!G14</f>
        <v>0</v>
      </c>
      <c r="BZ15" s="178">
        <f>SUMIFS('Quarterly Information'!$Z$43:$Z$1042,'Quarterly Information'!$I$43:$I$1042,Blends!$BT15)*Blends!H14</f>
        <v>0</v>
      </c>
      <c r="CA15" s="178">
        <f>SUMIFS('Quarterly Information'!$Z$43:$Z$1042,'Quarterly Information'!$I$43:$I$1042,Blends!$BT15)*Blends!I14</f>
        <v>0</v>
      </c>
      <c r="CB15" s="178">
        <f>SUMIFS('Quarterly Information'!$Z$43:$Z$1042,'Quarterly Information'!$I$43:$I$1042,Blends!$BT15)*Blends!J14</f>
        <v>0</v>
      </c>
      <c r="CD15" s="17" t="s">
        <v>857</v>
      </c>
      <c r="CE15" s="178">
        <f>SUMIFS('Quarterly Information'!$AA$43:$AA$1042,'Quarterly Information'!$I$43:$I$1042,Blends!$CD15)*Blends!C14</f>
        <v>0</v>
      </c>
      <c r="CF15" s="178">
        <f>SUMIFS('Quarterly Information'!$AA$43:$AA$1042,'Quarterly Information'!$I$43:$I$1042,Blends!$CD15)*Blends!D14</f>
        <v>0</v>
      </c>
      <c r="CG15" s="178">
        <f>SUMIFS('Quarterly Information'!$AA$43:$AA$1042,'Quarterly Information'!$I$43:$I$1042,Blends!$CD15)*Blends!E14</f>
        <v>0</v>
      </c>
      <c r="CH15" s="178">
        <f>SUMIFS('Quarterly Information'!$AA$43:$AA$1042,'Quarterly Information'!$I$43:$I$1042,Blends!$CD15)*Blends!F14</f>
        <v>0</v>
      </c>
      <c r="CI15" s="178">
        <f>SUMIFS('Quarterly Information'!$AA$43:$AA$1042,'Quarterly Information'!$I$43:$I$1042,Blends!$CD15)*Blends!G14</f>
        <v>0</v>
      </c>
      <c r="CJ15" s="178">
        <f>SUMIFS('Quarterly Information'!$AA$43:$AA$1042,'Quarterly Information'!$I$43:$I$1042,Blends!$CD15)*Blends!H14</f>
        <v>0</v>
      </c>
      <c r="CK15" s="178">
        <f>SUMIFS('Quarterly Information'!$AA$43:$AA$1042,'Quarterly Information'!$I$43:$I$1042,Blends!$CD15)*Blends!I14</f>
        <v>0</v>
      </c>
      <c r="CL15" s="178">
        <f>SUMIFS('Quarterly Information'!$AA$43:$AA$1042,'Quarterly Information'!$I$43:$I$1042,Blends!$CD15)*Blends!J14</f>
        <v>0</v>
      </c>
      <c r="CN15" s="17" t="s">
        <v>857</v>
      </c>
      <c r="CO15" s="178">
        <f>SUMIFS('Quarterly Information'!$AB$43:$AB$1042,'Quarterly Information'!$I$43:$I$1042,Blends!$CN15)*Blends!C14</f>
        <v>0</v>
      </c>
      <c r="CP15" s="178">
        <f>SUMIFS('Quarterly Information'!$AB$43:$AB$1042,'Quarterly Information'!$I$43:$I$1042,Blends!$CN15)*Blends!D14</f>
        <v>0</v>
      </c>
      <c r="CQ15" s="178">
        <f>SUMIFS('Quarterly Information'!$AB$43:$AB$1042,'Quarterly Information'!$I$43:$I$1042,Blends!$CN15)*Blends!E14</f>
        <v>0</v>
      </c>
      <c r="CR15" s="178">
        <f>SUMIFS('Quarterly Information'!$AB$43:$AB$1042,'Quarterly Information'!$I$43:$I$1042,Blends!$CN15)*Blends!F14</f>
        <v>0</v>
      </c>
      <c r="CS15" s="178">
        <f>SUMIFS('Quarterly Information'!$AB$43:$AB$1042,'Quarterly Information'!$I$43:$I$1042,Blends!$CN15)*Blends!G14</f>
        <v>0</v>
      </c>
      <c r="CT15" s="178">
        <f>SUMIFS('Quarterly Information'!$AB$43:$AB$1042,'Quarterly Information'!$I$43:$I$1042,Blends!$CN15)*Blends!H14</f>
        <v>0</v>
      </c>
      <c r="CU15" s="178">
        <f>SUMIFS('Quarterly Information'!$AB$43:$AB$1042,'Quarterly Information'!$I$43:$I$1042,Blends!$CN15)*Blends!I14</f>
        <v>0</v>
      </c>
      <c r="CV15" s="178">
        <f>SUMIFS('Quarterly Information'!$AB$43:$AB$1042,'Quarterly Information'!$I$43:$I$1042,Blends!$CN15)*Blends!J14</f>
        <v>0</v>
      </c>
      <c r="CX15" s="17" t="s">
        <v>857</v>
      </c>
      <c r="CY15" s="178">
        <f>SUMIFS('Quarterly Information'!$AC$43:$AC$1042,'Quarterly Information'!$I$43:$I$1042,Blends!$CX15)*Blends!C14</f>
        <v>0</v>
      </c>
      <c r="CZ15" s="178">
        <f>SUMIFS('Quarterly Information'!$AC$43:$AC$1042,'Quarterly Information'!$I$43:$I$1042,Blends!$CX15)*Blends!D14</f>
        <v>0</v>
      </c>
      <c r="DA15" s="178">
        <f>SUMIFS('Quarterly Information'!$AC$43:$AC$1042,'Quarterly Information'!$I$43:$I$1042,Blends!$CX15)*Blends!E14</f>
        <v>0</v>
      </c>
      <c r="DB15" s="178">
        <f>SUMIFS('Quarterly Information'!$AC$43:$AC$1042,'Quarterly Information'!$I$43:$I$1042,Blends!$CX15)*Blends!F14</f>
        <v>0</v>
      </c>
      <c r="DC15" s="178">
        <f>SUMIFS('Quarterly Information'!$AC$43:$AC$1042,'Quarterly Information'!$I$43:$I$1042,Blends!$CX15)*Blends!G14</f>
        <v>0</v>
      </c>
      <c r="DD15" s="178">
        <f>SUMIFS('Quarterly Information'!$AC$43:$AC$1042,'Quarterly Information'!$I$43:$I$1042,Blends!$CX15)*Blends!H14</f>
        <v>0</v>
      </c>
      <c r="DE15" s="178">
        <f>SUMIFS('Quarterly Information'!$AC$43:$AC$1042,'Quarterly Information'!$I$43:$I$1042,Blends!$CX15)*Blends!I14</f>
        <v>0</v>
      </c>
      <c r="DF15" s="178">
        <f>SUMIFS('Quarterly Information'!$AC$43:$AC$1042,'Quarterly Information'!$I$43:$I$1042,Blends!$CX15)*Blends!J14</f>
        <v>0</v>
      </c>
      <c r="DH15" s="17" t="s">
        <v>857</v>
      </c>
      <c r="DI15" s="178">
        <f>SUMIFS('Quarterly Information'!$AD$43:$AD$1042,'Quarterly Information'!$I$43:$I$1042,Blends!$DH15)*Blends!C14</f>
        <v>0</v>
      </c>
      <c r="DJ15" s="178">
        <f>SUMIFS('Quarterly Information'!$AD$43:$AD$1042,'Quarterly Information'!$I$43:$I$1042,Blends!$DH15)*Blends!D14</f>
        <v>0</v>
      </c>
      <c r="DK15" s="178">
        <f>SUMIFS('Quarterly Information'!$AD$43:$AD$1042,'Quarterly Information'!$I$43:$I$1042,Blends!$DH15)*Blends!E14</f>
        <v>0</v>
      </c>
      <c r="DL15" s="178">
        <f>SUMIFS('Quarterly Information'!$AD$43:$AD$1042,'Quarterly Information'!$I$43:$I$1042,Blends!$DH15)*Blends!F14</f>
        <v>0</v>
      </c>
      <c r="DM15" s="178">
        <f>SUMIFS('Quarterly Information'!$AD$43:$AD$1042,'Quarterly Information'!$I$43:$I$1042,Blends!$DH15)*Blends!G14</f>
        <v>0</v>
      </c>
      <c r="DN15" s="178">
        <f>SUMIFS('Quarterly Information'!$AD$43:$AD$1042,'Quarterly Information'!$I$43:$I$1042,Blends!$DH15)*Blends!H14</f>
        <v>0</v>
      </c>
      <c r="DO15" s="178">
        <f>SUMIFS('Quarterly Information'!$AD$43:$AD$1042,'Quarterly Information'!$I$43:$I$1042,Blends!$DH15)*Blends!I14</f>
        <v>0</v>
      </c>
      <c r="DP15" s="178">
        <f>SUMIFS('Quarterly Information'!$AD$43:$AD$1042,'Quarterly Information'!$I$43:$I$1042,Blends!$DH15)*Blends!J14</f>
        <v>0</v>
      </c>
      <c r="DR15" s="17" t="s">
        <v>857</v>
      </c>
      <c r="DS15" s="178">
        <f>SUMIFS('Quarterly Information'!$AE$43:$AE$1042,'Quarterly Information'!$I$43:$I$1042,Blends!$DR15)*Blends!C14</f>
        <v>0</v>
      </c>
      <c r="DT15" s="178">
        <f>SUMIFS('Quarterly Information'!$AE$43:$AE$1042,'Quarterly Information'!$I$43:$I$1042,Blends!$DR15)*Blends!D14</f>
        <v>0</v>
      </c>
      <c r="DU15" s="178">
        <f>SUMIFS('Quarterly Information'!$AE$43:$AE$1042,'Quarterly Information'!$I$43:$I$1042,Blends!$DR15)*Blends!E14</f>
        <v>0</v>
      </c>
      <c r="DV15" s="178">
        <f>SUMIFS('Quarterly Information'!$AE$43:$AE$1042,'Quarterly Information'!$I$43:$I$1042,Blends!$DR15)*Blends!F14</f>
        <v>0</v>
      </c>
      <c r="DW15" s="178">
        <f>SUMIFS('Quarterly Information'!$AE$43:$AE$1042,'Quarterly Information'!$I$43:$I$1042,Blends!$DR15)*Blends!G14</f>
        <v>0</v>
      </c>
      <c r="DX15" s="178">
        <f>SUMIFS('Quarterly Information'!$AE$43:$AE$1042,'Quarterly Information'!$I$43:$I$1042,Blends!$DR15)*Blends!H14</f>
        <v>0</v>
      </c>
      <c r="DY15" s="178">
        <f>SUMIFS('Quarterly Information'!$AE$43:$AE$1042,'Quarterly Information'!$I$43:$I$1042,Blends!$DR15)*Blends!I14</f>
        <v>0</v>
      </c>
      <c r="DZ15" s="178">
        <f>SUMIFS('Quarterly Information'!$AE$43:$AE$1042,'Quarterly Information'!$I$43:$I$1042,Blends!$DR15)*Blends!J14</f>
        <v>0</v>
      </c>
    </row>
    <row r="16" spans="2:130" x14ac:dyDescent="0.25">
      <c r="B16" s="17" t="s">
        <v>859</v>
      </c>
      <c r="C16" s="177"/>
      <c r="D16" s="177">
        <v>0.32500000000000001</v>
      </c>
      <c r="E16" s="177">
        <v>0.15</v>
      </c>
      <c r="F16" s="177">
        <v>0.52500000000000002</v>
      </c>
      <c r="G16" s="177"/>
      <c r="H16" s="177"/>
      <c r="I16" s="177"/>
      <c r="J16" s="177"/>
      <c r="L16" s="17" t="s">
        <v>858</v>
      </c>
      <c r="M16" s="178">
        <f>SUMIFS('Quarterly Information'!$J$43:$J$1042,'Quarterly Information'!$I$43:$I$1042,Blends!$L16,'Quarterly Information'!$X$43:$X$1042,Lists!$D$30)*C15</f>
        <v>0</v>
      </c>
      <c r="N16" s="178">
        <f>SUMIFS('Quarterly Information'!$J$43:$J$1042,'Quarterly Information'!$I$43:$I$1042,Blends!$L16,'Quarterly Information'!$X$43:$X$1042,Lists!$D$30)*D15</f>
        <v>0</v>
      </c>
      <c r="O16" s="178">
        <f>SUMIFS('Quarterly Information'!$J$43:$J$1042,'Quarterly Information'!$I$43:$I$1042,Blends!$L16,'Quarterly Information'!$X$43:$X$1042,Lists!$D$30)*E15</f>
        <v>0</v>
      </c>
      <c r="P16" s="178">
        <f>SUMIFS('Quarterly Information'!$J$43:$J$1042,'Quarterly Information'!$I$43:$I$1042,Blends!$L16,'Quarterly Information'!$X$43:$X$1042,Lists!$D$30)*F15</f>
        <v>0</v>
      </c>
      <c r="Q16" s="178">
        <f>SUMIFS('Quarterly Information'!$J$43:$J$1042,'Quarterly Information'!$I$43:$I$1042,Blends!$L16,'Quarterly Information'!$X$43:$X$1042,Lists!$D$30)*G15</f>
        <v>0</v>
      </c>
      <c r="R16" s="178">
        <f>SUMIFS('Quarterly Information'!$J$43:$J$1042,'Quarterly Information'!$I$43:$I$1042,Blends!$L16,'Quarterly Information'!$X$43:$X$1042,Lists!$D$30)*H15</f>
        <v>0</v>
      </c>
      <c r="S16" s="178">
        <f>SUMIFS('Quarterly Information'!$J$43:$J$1042,'Quarterly Information'!$I$43:$I$1042,Blends!$L16,'Quarterly Information'!$X$43:$X$1042,Lists!$D$30)*I15</f>
        <v>0</v>
      </c>
      <c r="T16" s="178">
        <f>SUMIFS('Quarterly Information'!$J$43:$J$1042,'Quarterly Information'!$I$43:$I$1042,Blends!$L16,'Quarterly Information'!$X$43:$X$1042,Lists!$D$30)*J15</f>
        <v>0</v>
      </c>
      <c r="V16" s="17" t="s">
        <v>858</v>
      </c>
      <c r="W16" s="178">
        <f>SUMIFS('Quarterly Information'!$J$43:$J$1042,'Quarterly Information'!$I$43:$I$1042,Blends!$V16,'Quarterly Information'!$X$43:$X$1042,Lists!$D$31)*C15</f>
        <v>0</v>
      </c>
      <c r="X16" s="178">
        <f>SUMIFS('Quarterly Information'!$J$43:$J$1042,'Quarterly Information'!$I$43:$I$1042,Blends!$V16,'Quarterly Information'!$X$43:$X$1042,Lists!$D$31)*D15</f>
        <v>0</v>
      </c>
      <c r="Y16" s="178">
        <f>SUMIFS('Quarterly Information'!$J$43:$J$1042,'Quarterly Information'!$I$43:$I$1042,Blends!$V16,'Quarterly Information'!$X$43:$X$1042,Lists!$D$31)*E15</f>
        <v>0</v>
      </c>
      <c r="Z16" s="178">
        <f>SUMIFS('Quarterly Information'!$J$43:$J$1042,'Quarterly Information'!$I$43:$I$1042,Blends!$V16,'Quarterly Information'!$X$43:$X$1042,Lists!$D$31)*F15</f>
        <v>0</v>
      </c>
      <c r="AA16" s="178">
        <f>SUMIFS('Quarterly Information'!$J$43:$J$1042,'Quarterly Information'!$I$43:$I$1042,Blends!$V16,'Quarterly Information'!$X$43:$X$1042,Lists!$D$31)*G15</f>
        <v>0</v>
      </c>
      <c r="AB16" s="178">
        <f>SUMIFS('Quarterly Information'!$J$43:$J$1042,'Quarterly Information'!$I$43:$I$1042,Blends!$V16,'Quarterly Information'!$X$43:$X$1042,Lists!$D$31)*H15</f>
        <v>0</v>
      </c>
      <c r="AC16" s="178">
        <f>SUMIFS('Quarterly Information'!$J$43:$J$1042,'Quarterly Information'!$I$43:$I$1042,Blends!$V16,'Quarterly Information'!$X$43:$X$1042,Lists!$D$31)*I15</f>
        <v>0</v>
      </c>
      <c r="AD16" s="178">
        <f>SUMIFS('Quarterly Information'!$J$43:$J$1042,'Quarterly Information'!$I$43:$I$1042,Blends!$V16,'Quarterly Information'!$X$43:$X$1042,Lists!$D$31)*J15</f>
        <v>0</v>
      </c>
      <c r="AF16" s="17" t="s">
        <v>858</v>
      </c>
      <c r="AG16" s="178">
        <f>SUMIFS('Quarterly Information'!$J$43:$J$1042,'Quarterly Information'!$I$43:$I$1042,Blends!$AF16,'Quarterly Information'!$X$43:$X$1042,Lists!$D$32)*C15</f>
        <v>0</v>
      </c>
      <c r="AH16" s="178">
        <f>SUMIFS('Quarterly Information'!$J$43:$J$1042,'Quarterly Information'!$I$43:$I$1042,Blends!$AF16,'Quarterly Information'!$X$43:$X$1042,Lists!$D$32)*D15</f>
        <v>0</v>
      </c>
      <c r="AI16" s="178">
        <f>SUMIFS('Quarterly Information'!$J$43:$J$1042,'Quarterly Information'!$I$43:$I$1042,Blends!$AF16,'Quarterly Information'!$X$43:$X$1042,Lists!$D$32)*E15</f>
        <v>0</v>
      </c>
      <c r="AJ16" s="178">
        <f>SUMIFS('Quarterly Information'!$J$43:$J$1042,'Quarterly Information'!$I$43:$I$1042,Blends!$AF16,'Quarterly Information'!$X$43:$X$1042,Lists!$D$32)*F15</f>
        <v>0</v>
      </c>
      <c r="AK16" s="178">
        <f>SUMIFS('Quarterly Information'!$J$43:$J$1042,'Quarterly Information'!$I$43:$I$1042,Blends!$AF16,'Quarterly Information'!$X$43:$X$1042,Lists!$D$32)*G15</f>
        <v>0</v>
      </c>
      <c r="AL16" s="178">
        <f>SUMIFS('Quarterly Information'!$J$43:$J$1042,'Quarterly Information'!$I$43:$I$1042,Blends!$AF16,'Quarterly Information'!$X$43:$X$1042,Lists!$D$32)*H15</f>
        <v>0</v>
      </c>
      <c r="AM16" s="178">
        <f>SUMIFS('Quarterly Information'!$J$43:$J$1042,'Quarterly Information'!$I$43:$I$1042,Blends!$AF16,'Quarterly Information'!$X$43:$X$1042,Lists!$D$32)*I15</f>
        <v>0</v>
      </c>
      <c r="AN16" s="178">
        <f>SUMIFS('Quarterly Information'!$J$43:$J$1042,'Quarterly Information'!$I$43:$I$1042,Blends!$AF16,'Quarterly Information'!$X$43:$X$1042,Lists!$D$32)*J15</f>
        <v>0</v>
      </c>
      <c r="AP16" s="17" t="s">
        <v>858</v>
      </c>
      <c r="AQ16" s="178">
        <f>SUMIFS('Quarterly Information'!$J$43:$J$1042,'Quarterly Information'!$I$43:$I$1042,Blends!$AP16,'Quarterly Information'!$X$43:$X$1042,Lists!$D$33)*C15</f>
        <v>0</v>
      </c>
      <c r="AR16" s="178">
        <f>SUMIFS('Quarterly Information'!$J$43:$J$1042,'Quarterly Information'!$I$43:$I$1042,Blends!$AP16,'Quarterly Information'!$X$43:$X$1042,Lists!$D$33)*D15</f>
        <v>0</v>
      </c>
      <c r="AS16" s="178">
        <f>SUMIFS('Quarterly Information'!$J$43:$J$1042,'Quarterly Information'!$I$43:$I$1042,Blends!$AP16,'Quarterly Information'!$X$43:$X$1042,Lists!$D$33)*E15</f>
        <v>0</v>
      </c>
      <c r="AT16" s="178">
        <f>SUMIFS('Quarterly Information'!$J$43:$J$1042,'Quarterly Information'!$I$43:$I$1042,Blends!$AP16,'Quarterly Information'!$X$43:$X$1042,Lists!$D$33)*F15</f>
        <v>0</v>
      </c>
      <c r="AU16" s="178">
        <f>SUMIFS('Quarterly Information'!$J$43:$J$1042,'Quarterly Information'!$I$43:$I$1042,Blends!$AP16,'Quarterly Information'!$X$43:$X$1042,Lists!$D$33)*G15</f>
        <v>0</v>
      </c>
      <c r="AV16" s="178">
        <f>SUMIFS('Quarterly Information'!$J$43:$J$1042,'Quarterly Information'!$I$43:$I$1042,Blends!$AP16,'Quarterly Information'!$X$43:$X$1042,Lists!$D$33)*H15</f>
        <v>0</v>
      </c>
      <c r="AW16" s="178">
        <f>SUMIFS('Quarterly Information'!$J$43:$J$1042,'Quarterly Information'!$I$43:$I$1042,Blends!$AP16,'Quarterly Information'!$X$43:$X$1042,Lists!$D$33)*I15</f>
        <v>0</v>
      </c>
      <c r="AX16" s="178">
        <f>SUMIFS('Quarterly Information'!$J$43:$J$1042,'Quarterly Information'!$I$43:$I$1042,Blends!$AP16,'Quarterly Information'!$X$43:$X$1042,Lists!$D$33)*J15</f>
        <v>0</v>
      </c>
      <c r="AZ16" s="17" t="s">
        <v>858</v>
      </c>
      <c r="BA16" s="178">
        <f>SUMIFS('Quarterly Information'!$J$43:$J$1042,'Quarterly Information'!$I$43:$I$1042,Blends!$AZ16,'Quarterly Information'!$X$43:$X$1042,Lists!$D$34)*C15</f>
        <v>0</v>
      </c>
      <c r="BB16" s="178">
        <f>SUMIFS('Quarterly Information'!$J$43:$J$1042,'Quarterly Information'!$I$43:$I$1042,Blends!$AZ16,'Quarterly Information'!$X$43:$X$1042,Lists!$D$34)*D15</f>
        <v>0</v>
      </c>
      <c r="BC16" s="178">
        <f>SUMIFS('Quarterly Information'!$J$43:$J$1042,'Quarterly Information'!$I$43:$I$1042,Blends!$AZ16,'Quarterly Information'!$X$43:$X$1042,Lists!$D$34)*E15</f>
        <v>0</v>
      </c>
      <c r="BD16" s="178">
        <f>SUMIFS('Quarterly Information'!$J$43:$J$1042,'Quarterly Information'!$I$43:$I$1042,Blends!$AZ16,'Quarterly Information'!$X$43:$X$1042,Lists!$D$34)*F15</f>
        <v>0</v>
      </c>
      <c r="BE16" s="178">
        <f>SUMIFS('Quarterly Information'!$J$43:$J$1042,'Quarterly Information'!$I$43:$I$1042,Blends!$AZ16,'Quarterly Information'!$X$43:$X$1042,Lists!$D$34)*G15</f>
        <v>0</v>
      </c>
      <c r="BF16" s="178">
        <f>SUMIFS('Quarterly Information'!$J$43:$J$1042,'Quarterly Information'!$I$43:$I$1042,Blends!$AZ16,'Quarterly Information'!$X$43:$X$1042,Lists!$D$34)*H15</f>
        <v>0</v>
      </c>
      <c r="BG16" s="178">
        <f>SUMIFS('Quarterly Information'!$J$43:$J$1042,'Quarterly Information'!$I$43:$I$1042,Blends!$AZ16,'Quarterly Information'!$X$43:$X$1042,Lists!$D$34)*I15</f>
        <v>0</v>
      </c>
      <c r="BH16" s="178">
        <f>SUMIFS('Quarterly Information'!$J$43:$J$1042,'Quarterly Information'!$I$43:$I$1042,Blends!$AZ16,'Quarterly Information'!$X$43:$X$1042,Lists!$D$34)*J15</f>
        <v>0</v>
      </c>
      <c r="BJ16" s="17" t="s">
        <v>858</v>
      </c>
      <c r="BK16" s="178">
        <f>SUMIFS('Quarterly Information'!$J$43:$J$1042,'Quarterly Information'!$I$43:$I$1042,Blends!$BJ16,'Quarterly Information'!$X$43:$X$1042,Lists!$D$35)*C15</f>
        <v>0</v>
      </c>
      <c r="BL16" s="178">
        <f>SUMIFS('Quarterly Information'!$J$43:$J$1042,'Quarterly Information'!$I$43:$I$1042,Blends!$BJ16,'Quarterly Information'!$X$43:$X$1042,Lists!$D$35)*D15</f>
        <v>0</v>
      </c>
      <c r="BM16" s="178">
        <f>SUMIFS('Quarterly Information'!$J$43:$J$1042,'Quarterly Information'!$I$43:$I$1042,Blends!$BJ16,'Quarterly Information'!$X$43:$X$1042,Lists!$D$35)*E15</f>
        <v>0</v>
      </c>
      <c r="BN16" s="178">
        <f>SUMIFS('Quarterly Information'!$J$43:$J$1042,'Quarterly Information'!$I$43:$I$1042,Blends!$BJ16,'Quarterly Information'!$X$43:$X$1042,Lists!$D$35)*F15</f>
        <v>0</v>
      </c>
      <c r="BO16" s="178">
        <f>SUMIFS('Quarterly Information'!$J$43:$J$1042,'Quarterly Information'!$I$43:$I$1042,Blends!$BJ16,'Quarterly Information'!$X$43:$X$1042,Lists!$D$35)*G15</f>
        <v>0</v>
      </c>
      <c r="BP16" s="178">
        <f>SUMIFS('Quarterly Information'!$J$43:$J$1042,'Quarterly Information'!$I$43:$I$1042,Blends!$BJ16,'Quarterly Information'!$X$43:$X$1042,Lists!$D$35)*H15</f>
        <v>0</v>
      </c>
      <c r="BQ16" s="178">
        <f>SUMIFS('Quarterly Information'!$J$43:$J$1042,'Quarterly Information'!$I$43:$I$1042,Blends!$BJ16,'Quarterly Information'!$X$43:$X$1042,Lists!$D$35)*I15</f>
        <v>0</v>
      </c>
      <c r="BR16" s="178">
        <f>SUMIFS('Quarterly Information'!$J$43:$J$1042,'Quarterly Information'!$I$43:$I$1042,Blends!$BJ16,'Quarterly Information'!$X$43:$X$1042,Lists!$D$35)*J15</f>
        <v>0</v>
      </c>
      <c r="BT16" s="17" t="s">
        <v>858</v>
      </c>
      <c r="BU16" s="178">
        <f>SUMIFS('Quarterly Information'!$Z$43:$Z$1042,'Quarterly Information'!$I$43:$I$1042,Blends!$BT16)*Blends!C15</f>
        <v>0</v>
      </c>
      <c r="BV16" s="178">
        <f>SUMIFS('Quarterly Information'!$Z$43:$Z$1042,'Quarterly Information'!$I$43:$I$1042,Blends!$BT16)*Blends!D15</f>
        <v>0</v>
      </c>
      <c r="BW16" s="178">
        <f>SUMIFS('Quarterly Information'!$Z$43:$Z$1042,'Quarterly Information'!$I$43:$I$1042,Blends!$BT16)*Blends!E15</f>
        <v>0</v>
      </c>
      <c r="BX16" s="178">
        <f>SUMIFS('Quarterly Information'!$Z$43:$Z$1042,'Quarterly Information'!$I$43:$I$1042,Blends!$BT16)*Blends!F15</f>
        <v>0</v>
      </c>
      <c r="BY16" s="178">
        <f>SUMIFS('Quarterly Information'!$Z$43:$Z$1042,'Quarterly Information'!$I$43:$I$1042,Blends!$BT16)*Blends!G15</f>
        <v>0</v>
      </c>
      <c r="BZ16" s="178">
        <f>SUMIFS('Quarterly Information'!$Z$43:$Z$1042,'Quarterly Information'!$I$43:$I$1042,Blends!$BT16)*Blends!H15</f>
        <v>0</v>
      </c>
      <c r="CA16" s="178">
        <f>SUMIFS('Quarterly Information'!$Z$43:$Z$1042,'Quarterly Information'!$I$43:$I$1042,Blends!$BT16)*Blends!I15</f>
        <v>0</v>
      </c>
      <c r="CB16" s="178">
        <f>SUMIFS('Quarterly Information'!$Z$43:$Z$1042,'Quarterly Information'!$I$43:$I$1042,Blends!$BT16)*Blends!J15</f>
        <v>0</v>
      </c>
      <c r="CD16" s="17" t="s">
        <v>858</v>
      </c>
      <c r="CE16" s="178">
        <f>SUMIFS('Quarterly Information'!$AA$43:$AA$1042,'Quarterly Information'!$I$43:$I$1042,Blends!$CD16)*Blends!C15</f>
        <v>0</v>
      </c>
      <c r="CF16" s="178">
        <f>SUMIFS('Quarterly Information'!$AA$43:$AA$1042,'Quarterly Information'!$I$43:$I$1042,Blends!$CD16)*Blends!D15</f>
        <v>0</v>
      </c>
      <c r="CG16" s="178">
        <f>SUMIFS('Quarterly Information'!$AA$43:$AA$1042,'Quarterly Information'!$I$43:$I$1042,Blends!$CD16)*Blends!E15</f>
        <v>0</v>
      </c>
      <c r="CH16" s="178">
        <f>SUMIFS('Quarterly Information'!$AA$43:$AA$1042,'Quarterly Information'!$I$43:$I$1042,Blends!$CD16)*Blends!F15</f>
        <v>0</v>
      </c>
      <c r="CI16" s="178">
        <f>SUMIFS('Quarterly Information'!$AA$43:$AA$1042,'Quarterly Information'!$I$43:$I$1042,Blends!$CD16)*Blends!G15</f>
        <v>0</v>
      </c>
      <c r="CJ16" s="178">
        <f>SUMIFS('Quarterly Information'!$AA$43:$AA$1042,'Quarterly Information'!$I$43:$I$1042,Blends!$CD16)*Blends!H15</f>
        <v>0</v>
      </c>
      <c r="CK16" s="178">
        <f>SUMIFS('Quarterly Information'!$AA$43:$AA$1042,'Quarterly Information'!$I$43:$I$1042,Blends!$CD16)*Blends!I15</f>
        <v>0</v>
      </c>
      <c r="CL16" s="178">
        <f>SUMIFS('Quarterly Information'!$AA$43:$AA$1042,'Quarterly Information'!$I$43:$I$1042,Blends!$CD16)*Blends!J15</f>
        <v>0</v>
      </c>
      <c r="CN16" s="17" t="s">
        <v>858</v>
      </c>
      <c r="CO16" s="178">
        <f>SUMIFS('Quarterly Information'!$AB$43:$AB$1042,'Quarterly Information'!$I$43:$I$1042,Blends!$CN16)*Blends!C15</f>
        <v>0</v>
      </c>
      <c r="CP16" s="178">
        <f>SUMIFS('Quarterly Information'!$AB$43:$AB$1042,'Quarterly Information'!$I$43:$I$1042,Blends!$CN16)*Blends!D15</f>
        <v>0</v>
      </c>
      <c r="CQ16" s="178">
        <f>SUMIFS('Quarterly Information'!$AB$43:$AB$1042,'Quarterly Information'!$I$43:$I$1042,Blends!$CN16)*Blends!E15</f>
        <v>0</v>
      </c>
      <c r="CR16" s="178">
        <f>SUMIFS('Quarterly Information'!$AB$43:$AB$1042,'Quarterly Information'!$I$43:$I$1042,Blends!$CN16)*Blends!F15</f>
        <v>0</v>
      </c>
      <c r="CS16" s="178">
        <f>SUMIFS('Quarterly Information'!$AB$43:$AB$1042,'Quarterly Information'!$I$43:$I$1042,Blends!$CN16)*Blends!G15</f>
        <v>0</v>
      </c>
      <c r="CT16" s="178">
        <f>SUMIFS('Quarterly Information'!$AB$43:$AB$1042,'Quarterly Information'!$I$43:$I$1042,Blends!$CN16)*Blends!H15</f>
        <v>0</v>
      </c>
      <c r="CU16" s="178">
        <f>SUMIFS('Quarterly Information'!$AB$43:$AB$1042,'Quarterly Information'!$I$43:$I$1042,Blends!$CN16)*Blends!I15</f>
        <v>0</v>
      </c>
      <c r="CV16" s="178">
        <f>SUMIFS('Quarterly Information'!$AB$43:$AB$1042,'Quarterly Information'!$I$43:$I$1042,Blends!$CN16)*Blends!J15</f>
        <v>0</v>
      </c>
      <c r="CX16" s="17" t="s">
        <v>858</v>
      </c>
      <c r="CY16" s="178">
        <f>SUMIFS('Quarterly Information'!$AC$43:$AC$1042,'Quarterly Information'!$I$43:$I$1042,Blends!$CX16)*Blends!C15</f>
        <v>0</v>
      </c>
      <c r="CZ16" s="178">
        <f>SUMIFS('Quarterly Information'!$AC$43:$AC$1042,'Quarterly Information'!$I$43:$I$1042,Blends!$CX16)*Blends!D15</f>
        <v>0</v>
      </c>
      <c r="DA16" s="178">
        <f>SUMIFS('Quarterly Information'!$AC$43:$AC$1042,'Quarterly Information'!$I$43:$I$1042,Blends!$CX16)*Blends!E15</f>
        <v>0</v>
      </c>
      <c r="DB16" s="178">
        <f>SUMIFS('Quarterly Information'!$AC$43:$AC$1042,'Quarterly Information'!$I$43:$I$1042,Blends!$CX16)*Blends!F15</f>
        <v>0</v>
      </c>
      <c r="DC16" s="178">
        <f>SUMIFS('Quarterly Information'!$AC$43:$AC$1042,'Quarterly Information'!$I$43:$I$1042,Blends!$CX16)*Blends!G15</f>
        <v>0</v>
      </c>
      <c r="DD16" s="178">
        <f>SUMIFS('Quarterly Information'!$AC$43:$AC$1042,'Quarterly Information'!$I$43:$I$1042,Blends!$CX16)*Blends!H15</f>
        <v>0</v>
      </c>
      <c r="DE16" s="178">
        <f>SUMIFS('Quarterly Information'!$AC$43:$AC$1042,'Quarterly Information'!$I$43:$I$1042,Blends!$CX16)*Blends!I15</f>
        <v>0</v>
      </c>
      <c r="DF16" s="178">
        <f>SUMIFS('Quarterly Information'!$AC$43:$AC$1042,'Quarterly Information'!$I$43:$I$1042,Blends!$CX16)*Blends!J15</f>
        <v>0</v>
      </c>
      <c r="DH16" s="17" t="s">
        <v>858</v>
      </c>
      <c r="DI16" s="178">
        <f>SUMIFS('Quarterly Information'!$AD$43:$AD$1042,'Quarterly Information'!$I$43:$I$1042,Blends!$DH16)*Blends!C15</f>
        <v>0</v>
      </c>
      <c r="DJ16" s="178">
        <f>SUMIFS('Quarterly Information'!$AD$43:$AD$1042,'Quarterly Information'!$I$43:$I$1042,Blends!$DH16)*Blends!D15</f>
        <v>0</v>
      </c>
      <c r="DK16" s="178">
        <f>SUMIFS('Quarterly Information'!$AD$43:$AD$1042,'Quarterly Information'!$I$43:$I$1042,Blends!$DH16)*Blends!E15</f>
        <v>0</v>
      </c>
      <c r="DL16" s="178">
        <f>SUMIFS('Quarterly Information'!$AD$43:$AD$1042,'Quarterly Information'!$I$43:$I$1042,Blends!$DH16)*Blends!F15</f>
        <v>0</v>
      </c>
      <c r="DM16" s="178">
        <f>SUMIFS('Quarterly Information'!$AD$43:$AD$1042,'Quarterly Information'!$I$43:$I$1042,Blends!$DH16)*Blends!G15</f>
        <v>0</v>
      </c>
      <c r="DN16" s="178">
        <f>SUMIFS('Quarterly Information'!$AD$43:$AD$1042,'Quarterly Information'!$I$43:$I$1042,Blends!$DH16)*Blends!H15</f>
        <v>0</v>
      </c>
      <c r="DO16" s="178">
        <f>SUMIFS('Quarterly Information'!$AD$43:$AD$1042,'Quarterly Information'!$I$43:$I$1042,Blends!$DH16)*Blends!I15</f>
        <v>0</v>
      </c>
      <c r="DP16" s="178">
        <f>SUMIFS('Quarterly Information'!$AD$43:$AD$1042,'Quarterly Information'!$I$43:$I$1042,Blends!$DH16)*Blends!J15</f>
        <v>0</v>
      </c>
      <c r="DR16" s="17" t="s">
        <v>858</v>
      </c>
      <c r="DS16" s="178">
        <f>SUMIFS('Quarterly Information'!$AE$43:$AE$1042,'Quarterly Information'!$I$43:$I$1042,Blends!$DR16)*Blends!C15</f>
        <v>0</v>
      </c>
      <c r="DT16" s="178">
        <f>SUMIFS('Quarterly Information'!$AE$43:$AE$1042,'Quarterly Information'!$I$43:$I$1042,Blends!$DR16)*Blends!D15</f>
        <v>0</v>
      </c>
      <c r="DU16" s="178">
        <f>SUMIFS('Quarterly Information'!$AE$43:$AE$1042,'Quarterly Information'!$I$43:$I$1042,Blends!$DR16)*Blends!E15</f>
        <v>0</v>
      </c>
      <c r="DV16" s="178">
        <f>SUMIFS('Quarterly Information'!$AE$43:$AE$1042,'Quarterly Information'!$I$43:$I$1042,Blends!$DR16)*Blends!F15</f>
        <v>0</v>
      </c>
      <c r="DW16" s="178">
        <f>SUMIFS('Quarterly Information'!$AE$43:$AE$1042,'Quarterly Information'!$I$43:$I$1042,Blends!$DR16)*Blends!G15</f>
        <v>0</v>
      </c>
      <c r="DX16" s="178">
        <f>SUMIFS('Quarterly Information'!$AE$43:$AE$1042,'Quarterly Information'!$I$43:$I$1042,Blends!$DR16)*Blends!H15</f>
        <v>0</v>
      </c>
      <c r="DY16" s="178">
        <f>SUMIFS('Quarterly Information'!$AE$43:$AE$1042,'Quarterly Information'!$I$43:$I$1042,Blends!$DR16)*Blends!I15</f>
        <v>0</v>
      </c>
      <c r="DZ16" s="178">
        <f>SUMIFS('Quarterly Information'!$AE$43:$AE$1042,'Quarterly Information'!$I$43:$I$1042,Blends!$DR16)*Blends!J15</f>
        <v>0</v>
      </c>
    </row>
    <row r="17" spans="2:130" x14ac:dyDescent="0.25">
      <c r="B17" s="17" t="s">
        <v>860</v>
      </c>
      <c r="C17" s="177"/>
      <c r="D17" s="177">
        <v>0.19500000000000001</v>
      </c>
      <c r="E17" s="177">
        <v>8.5000000000000006E-2</v>
      </c>
      <c r="F17" s="177">
        <v>0.72</v>
      </c>
      <c r="G17" s="177"/>
      <c r="H17" s="177"/>
      <c r="I17" s="177"/>
      <c r="J17" s="177"/>
      <c r="L17" s="17" t="s">
        <v>859</v>
      </c>
      <c r="M17" s="178">
        <f>SUMIFS('Quarterly Information'!$J$43:$J$1042,'Quarterly Information'!$I$43:$I$1042,Blends!$L17,'Quarterly Information'!$X$43:$X$1042,Lists!$D$30)*C16</f>
        <v>0</v>
      </c>
      <c r="N17" s="178">
        <f>SUMIFS('Quarterly Information'!$J$43:$J$1042,'Quarterly Information'!$I$43:$I$1042,Blends!$L17,'Quarterly Information'!$X$43:$X$1042,Lists!$D$30)*D16</f>
        <v>0</v>
      </c>
      <c r="O17" s="178">
        <f>SUMIFS('Quarterly Information'!$J$43:$J$1042,'Quarterly Information'!$I$43:$I$1042,Blends!$L17,'Quarterly Information'!$X$43:$X$1042,Lists!$D$30)*E16</f>
        <v>0</v>
      </c>
      <c r="P17" s="178">
        <f>SUMIFS('Quarterly Information'!$J$43:$J$1042,'Quarterly Information'!$I$43:$I$1042,Blends!$L17,'Quarterly Information'!$X$43:$X$1042,Lists!$D$30)*F16</f>
        <v>0</v>
      </c>
      <c r="Q17" s="178">
        <f>SUMIFS('Quarterly Information'!$J$43:$J$1042,'Quarterly Information'!$I$43:$I$1042,Blends!$L17,'Quarterly Information'!$X$43:$X$1042,Lists!$D$30)*G16</f>
        <v>0</v>
      </c>
      <c r="R17" s="178">
        <f>SUMIFS('Quarterly Information'!$J$43:$J$1042,'Quarterly Information'!$I$43:$I$1042,Blends!$L17,'Quarterly Information'!$X$43:$X$1042,Lists!$D$30)*H16</f>
        <v>0</v>
      </c>
      <c r="S17" s="178">
        <f>SUMIFS('Quarterly Information'!$J$43:$J$1042,'Quarterly Information'!$I$43:$I$1042,Blends!$L17,'Quarterly Information'!$X$43:$X$1042,Lists!$D$30)*I16</f>
        <v>0</v>
      </c>
      <c r="T17" s="178">
        <f>SUMIFS('Quarterly Information'!$J$43:$J$1042,'Quarterly Information'!$I$43:$I$1042,Blends!$L17,'Quarterly Information'!$X$43:$X$1042,Lists!$D$30)*J16</f>
        <v>0</v>
      </c>
      <c r="V17" s="17" t="s">
        <v>859</v>
      </c>
      <c r="W17" s="178">
        <f>SUMIFS('Quarterly Information'!$J$43:$J$1042,'Quarterly Information'!$I$43:$I$1042,Blends!$V17,'Quarterly Information'!$X$43:$X$1042,Lists!$D$31)*C16</f>
        <v>0</v>
      </c>
      <c r="X17" s="178">
        <f>SUMIFS('Quarterly Information'!$J$43:$J$1042,'Quarterly Information'!$I$43:$I$1042,Blends!$V17,'Quarterly Information'!$X$43:$X$1042,Lists!$D$31)*D16</f>
        <v>0</v>
      </c>
      <c r="Y17" s="178">
        <f>SUMIFS('Quarterly Information'!$J$43:$J$1042,'Quarterly Information'!$I$43:$I$1042,Blends!$V17,'Quarterly Information'!$X$43:$X$1042,Lists!$D$31)*E16</f>
        <v>0</v>
      </c>
      <c r="Z17" s="178">
        <f>SUMIFS('Quarterly Information'!$J$43:$J$1042,'Quarterly Information'!$I$43:$I$1042,Blends!$V17,'Quarterly Information'!$X$43:$X$1042,Lists!$D$31)*F16</f>
        <v>0</v>
      </c>
      <c r="AA17" s="178">
        <f>SUMIFS('Quarterly Information'!$J$43:$J$1042,'Quarterly Information'!$I$43:$I$1042,Blends!$V17,'Quarterly Information'!$X$43:$X$1042,Lists!$D$31)*G16</f>
        <v>0</v>
      </c>
      <c r="AB17" s="178">
        <f>SUMIFS('Quarterly Information'!$J$43:$J$1042,'Quarterly Information'!$I$43:$I$1042,Blends!$V17,'Quarterly Information'!$X$43:$X$1042,Lists!$D$31)*H16</f>
        <v>0</v>
      </c>
      <c r="AC17" s="178">
        <f>SUMIFS('Quarterly Information'!$J$43:$J$1042,'Quarterly Information'!$I$43:$I$1042,Blends!$V17,'Quarterly Information'!$X$43:$X$1042,Lists!$D$31)*I16</f>
        <v>0</v>
      </c>
      <c r="AD17" s="178">
        <f>SUMIFS('Quarterly Information'!$J$43:$J$1042,'Quarterly Information'!$I$43:$I$1042,Blends!$V17,'Quarterly Information'!$X$43:$X$1042,Lists!$D$31)*J16</f>
        <v>0</v>
      </c>
      <c r="AF17" s="17" t="s">
        <v>859</v>
      </c>
      <c r="AG17" s="178">
        <f>SUMIFS('Quarterly Information'!$J$43:$J$1042,'Quarterly Information'!$I$43:$I$1042,Blends!$AF17,'Quarterly Information'!$X$43:$X$1042,Lists!$D$32)*C16</f>
        <v>0</v>
      </c>
      <c r="AH17" s="178">
        <f>SUMIFS('Quarterly Information'!$J$43:$J$1042,'Quarterly Information'!$I$43:$I$1042,Blends!$AF17,'Quarterly Information'!$X$43:$X$1042,Lists!$D$32)*D16</f>
        <v>0</v>
      </c>
      <c r="AI17" s="178">
        <f>SUMIFS('Quarterly Information'!$J$43:$J$1042,'Quarterly Information'!$I$43:$I$1042,Blends!$AF17,'Quarterly Information'!$X$43:$X$1042,Lists!$D$32)*E16</f>
        <v>0</v>
      </c>
      <c r="AJ17" s="178">
        <f>SUMIFS('Quarterly Information'!$J$43:$J$1042,'Quarterly Information'!$I$43:$I$1042,Blends!$AF17,'Quarterly Information'!$X$43:$X$1042,Lists!$D$32)*F16</f>
        <v>0</v>
      </c>
      <c r="AK17" s="178">
        <f>SUMIFS('Quarterly Information'!$J$43:$J$1042,'Quarterly Information'!$I$43:$I$1042,Blends!$AF17,'Quarterly Information'!$X$43:$X$1042,Lists!$D$32)*G16</f>
        <v>0</v>
      </c>
      <c r="AL17" s="178">
        <f>SUMIFS('Quarterly Information'!$J$43:$J$1042,'Quarterly Information'!$I$43:$I$1042,Blends!$AF17,'Quarterly Information'!$X$43:$X$1042,Lists!$D$32)*H16</f>
        <v>0</v>
      </c>
      <c r="AM17" s="178">
        <f>SUMIFS('Quarterly Information'!$J$43:$J$1042,'Quarterly Information'!$I$43:$I$1042,Blends!$AF17,'Quarterly Information'!$X$43:$X$1042,Lists!$D$32)*I16</f>
        <v>0</v>
      </c>
      <c r="AN17" s="178">
        <f>SUMIFS('Quarterly Information'!$J$43:$J$1042,'Quarterly Information'!$I$43:$I$1042,Blends!$AF17,'Quarterly Information'!$X$43:$X$1042,Lists!$D$32)*J16</f>
        <v>0</v>
      </c>
      <c r="AP17" s="17" t="s">
        <v>859</v>
      </c>
      <c r="AQ17" s="178">
        <f>SUMIFS('Quarterly Information'!$J$43:$J$1042,'Quarterly Information'!$I$43:$I$1042,Blends!$AP17,'Quarterly Information'!$X$43:$X$1042,Lists!$D$33)*C16</f>
        <v>0</v>
      </c>
      <c r="AR17" s="178">
        <f>SUMIFS('Quarterly Information'!$J$43:$J$1042,'Quarterly Information'!$I$43:$I$1042,Blends!$AP17,'Quarterly Information'!$X$43:$X$1042,Lists!$D$33)*D16</f>
        <v>0</v>
      </c>
      <c r="AS17" s="178">
        <f>SUMIFS('Quarterly Information'!$J$43:$J$1042,'Quarterly Information'!$I$43:$I$1042,Blends!$AP17,'Quarterly Information'!$X$43:$X$1042,Lists!$D$33)*E16</f>
        <v>0</v>
      </c>
      <c r="AT17" s="178">
        <f>SUMIFS('Quarterly Information'!$J$43:$J$1042,'Quarterly Information'!$I$43:$I$1042,Blends!$AP17,'Quarterly Information'!$X$43:$X$1042,Lists!$D$33)*F16</f>
        <v>0</v>
      </c>
      <c r="AU17" s="178">
        <f>SUMIFS('Quarterly Information'!$J$43:$J$1042,'Quarterly Information'!$I$43:$I$1042,Blends!$AP17,'Quarterly Information'!$X$43:$X$1042,Lists!$D$33)*G16</f>
        <v>0</v>
      </c>
      <c r="AV17" s="178">
        <f>SUMIFS('Quarterly Information'!$J$43:$J$1042,'Quarterly Information'!$I$43:$I$1042,Blends!$AP17,'Quarterly Information'!$X$43:$X$1042,Lists!$D$33)*H16</f>
        <v>0</v>
      </c>
      <c r="AW17" s="178">
        <f>SUMIFS('Quarterly Information'!$J$43:$J$1042,'Quarterly Information'!$I$43:$I$1042,Blends!$AP17,'Quarterly Information'!$X$43:$X$1042,Lists!$D$33)*I16</f>
        <v>0</v>
      </c>
      <c r="AX17" s="178">
        <f>SUMIFS('Quarterly Information'!$J$43:$J$1042,'Quarterly Information'!$I$43:$I$1042,Blends!$AP17,'Quarterly Information'!$X$43:$X$1042,Lists!$D$33)*J16</f>
        <v>0</v>
      </c>
      <c r="AZ17" s="17" t="s">
        <v>859</v>
      </c>
      <c r="BA17" s="178">
        <f>SUMIFS('Quarterly Information'!$J$43:$J$1042,'Quarterly Information'!$I$43:$I$1042,Blends!$AZ17,'Quarterly Information'!$X$43:$X$1042,Lists!$D$34)*C16</f>
        <v>0</v>
      </c>
      <c r="BB17" s="178">
        <f>SUMIFS('Quarterly Information'!$J$43:$J$1042,'Quarterly Information'!$I$43:$I$1042,Blends!$AZ17,'Quarterly Information'!$X$43:$X$1042,Lists!$D$34)*D16</f>
        <v>0</v>
      </c>
      <c r="BC17" s="178">
        <f>SUMIFS('Quarterly Information'!$J$43:$J$1042,'Quarterly Information'!$I$43:$I$1042,Blends!$AZ17,'Quarterly Information'!$X$43:$X$1042,Lists!$D$34)*E16</f>
        <v>0</v>
      </c>
      <c r="BD17" s="178">
        <f>SUMIFS('Quarterly Information'!$J$43:$J$1042,'Quarterly Information'!$I$43:$I$1042,Blends!$AZ17,'Quarterly Information'!$X$43:$X$1042,Lists!$D$34)*F16</f>
        <v>0</v>
      </c>
      <c r="BE17" s="178">
        <f>SUMIFS('Quarterly Information'!$J$43:$J$1042,'Quarterly Information'!$I$43:$I$1042,Blends!$AZ17,'Quarterly Information'!$X$43:$X$1042,Lists!$D$34)*G16</f>
        <v>0</v>
      </c>
      <c r="BF17" s="178">
        <f>SUMIFS('Quarterly Information'!$J$43:$J$1042,'Quarterly Information'!$I$43:$I$1042,Blends!$AZ17,'Quarterly Information'!$X$43:$X$1042,Lists!$D$34)*H16</f>
        <v>0</v>
      </c>
      <c r="BG17" s="178">
        <f>SUMIFS('Quarterly Information'!$J$43:$J$1042,'Quarterly Information'!$I$43:$I$1042,Blends!$AZ17,'Quarterly Information'!$X$43:$X$1042,Lists!$D$34)*I16</f>
        <v>0</v>
      </c>
      <c r="BH17" s="178">
        <f>SUMIFS('Quarterly Information'!$J$43:$J$1042,'Quarterly Information'!$I$43:$I$1042,Blends!$AZ17,'Quarterly Information'!$X$43:$X$1042,Lists!$D$34)*J16</f>
        <v>0</v>
      </c>
      <c r="BJ17" s="17" t="s">
        <v>859</v>
      </c>
      <c r="BK17" s="178">
        <f>SUMIFS('Quarterly Information'!$J$43:$J$1042,'Quarterly Information'!$I$43:$I$1042,Blends!$BJ17,'Quarterly Information'!$X$43:$X$1042,Lists!$D$35)*C16</f>
        <v>0</v>
      </c>
      <c r="BL17" s="178">
        <f>SUMIFS('Quarterly Information'!$J$43:$J$1042,'Quarterly Information'!$I$43:$I$1042,Blends!$BJ17,'Quarterly Information'!$X$43:$X$1042,Lists!$D$35)*D16</f>
        <v>0</v>
      </c>
      <c r="BM17" s="178">
        <f>SUMIFS('Quarterly Information'!$J$43:$J$1042,'Quarterly Information'!$I$43:$I$1042,Blends!$BJ17,'Quarterly Information'!$X$43:$X$1042,Lists!$D$35)*E16</f>
        <v>0</v>
      </c>
      <c r="BN17" s="178">
        <f>SUMIFS('Quarterly Information'!$J$43:$J$1042,'Quarterly Information'!$I$43:$I$1042,Blends!$BJ17,'Quarterly Information'!$X$43:$X$1042,Lists!$D$35)*F16</f>
        <v>0</v>
      </c>
      <c r="BO17" s="178">
        <f>SUMIFS('Quarterly Information'!$J$43:$J$1042,'Quarterly Information'!$I$43:$I$1042,Blends!$BJ17,'Quarterly Information'!$X$43:$X$1042,Lists!$D$35)*G16</f>
        <v>0</v>
      </c>
      <c r="BP17" s="178">
        <f>SUMIFS('Quarterly Information'!$J$43:$J$1042,'Quarterly Information'!$I$43:$I$1042,Blends!$BJ17,'Quarterly Information'!$X$43:$X$1042,Lists!$D$35)*H16</f>
        <v>0</v>
      </c>
      <c r="BQ17" s="178">
        <f>SUMIFS('Quarterly Information'!$J$43:$J$1042,'Quarterly Information'!$I$43:$I$1042,Blends!$BJ17,'Quarterly Information'!$X$43:$X$1042,Lists!$D$35)*I16</f>
        <v>0</v>
      </c>
      <c r="BR17" s="178">
        <f>SUMIFS('Quarterly Information'!$J$43:$J$1042,'Quarterly Information'!$I$43:$I$1042,Blends!$BJ17,'Quarterly Information'!$X$43:$X$1042,Lists!$D$35)*J16</f>
        <v>0</v>
      </c>
      <c r="BT17" s="17" t="s">
        <v>859</v>
      </c>
      <c r="BU17" s="178">
        <f>SUMIFS('Quarterly Information'!$Z$43:$Z$1042,'Quarterly Information'!$I$43:$I$1042,Blends!$BT17)*Blends!C16</f>
        <v>0</v>
      </c>
      <c r="BV17" s="178">
        <f>SUMIFS('Quarterly Information'!$Z$43:$Z$1042,'Quarterly Information'!$I$43:$I$1042,Blends!$BT17)*Blends!D16</f>
        <v>0</v>
      </c>
      <c r="BW17" s="178">
        <f>SUMIFS('Quarterly Information'!$Z$43:$Z$1042,'Quarterly Information'!$I$43:$I$1042,Blends!$BT17)*Blends!E16</f>
        <v>0</v>
      </c>
      <c r="BX17" s="178">
        <f>SUMIFS('Quarterly Information'!$Z$43:$Z$1042,'Quarterly Information'!$I$43:$I$1042,Blends!$BT17)*Blends!F16</f>
        <v>0</v>
      </c>
      <c r="BY17" s="178">
        <f>SUMIFS('Quarterly Information'!$Z$43:$Z$1042,'Quarterly Information'!$I$43:$I$1042,Blends!$BT17)*Blends!G16</f>
        <v>0</v>
      </c>
      <c r="BZ17" s="178">
        <f>SUMIFS('Quarterly Information'!$Z$43:$Z$1042,'Quarterly Information'!$I$43:$I$1042,Blends!$BT17)*Blends!H16</f>
        <v>0</v>
      </c>
      <c r="CA17" s="178">
        <f>SUMIFS('Quarterly Information'!$Z$43:$Z$1042,'Quarterly Information'!$I$43:$I$1042,Blends!$BT17)*Blends!I16</f>
        <v>0</v>
      </c>
      <c r="CB17" s="178">
        <f>SUMIFS('Quarterly Information'!$Z$43:$Z$1042,'Quarterly Information'!$I$43:$I$1042,Blends!$BT17)*Blends!J16</f>
        <v>0</v>
      </c>
      <c r="CD17" s="17" t="s">
        <v>859</v>
      </c>
      <c r="CE17" s="178">
        <f>SUMIFS('Quarterly Information'!$AA$43:$AA$1042,'Quarterly Information'!$I$43:$I$1042,Blends!$CD17)*Blends!C16</f>
        <v>0</v>
      </c>
      <c r="CF17" s="178">
        <f>SUMIFS('Quarterly Information'!$AA$43:$AA$1042,'Quarterly Information'!$I$43:$I$1042,Blends!$CD17)*Blends!D16</f>
        <v>0</v>
      </c>
      <c r="CG17" s="178">
        <f>SUMIFS('Quarterly Information'!$AA$43:$AA$1042,'Quarterly Information'!$I$43:$I$1042,Blends!$CD17)*Blends!E16</f>
        <v>0</v>
      </c>
      <c r="CH17" s="178">
        <f>SUMIFS('Quarterly Information'!$AA$43:$AA$1042,'Quarterly Information'!$I$43:$I$1042,Blends!$CD17)*Blends!F16</f>
        <v>0</v>
      </c>
      <c r="CI17" s="178">
        <f>SUMIFS('Quarterly Information'!$AA$43:$AA$1042,'Quarterly Information'!$I$43:$I$1042,Blends!$CD17)*Blends!G16</f>
        <v>0</v>
      </c>
      <c r="CJ17" s="178">
        <f>SUMIFS('Quarterly Information'!$AA$43:$AA$1042,'Quarterly Information'!$I$43:$I$1042,Blends!$CD17)*Blends!H16</f>
        <v>0</v>
      </c>
      <c r="CK17" s="178">
        <f>SUMIFS('Quarterly Information'!$AA$43:$AA$1042,'Quarterly Information'!$I$43:$I$1042,Blends!$CD17)*Blends!I16</f>
        <v>0</v>
      </c>
      <c r="CL17" s="178">
        <f>SUMIFS('Quarterly Information'!$AA$43:$AA$1042,'Quarterly Information'!$I$43:$I$1042,Blends!$CD17)*Blends!J16</f>
        <v>0</v>
      </c>
      <c r="CN17" s="17" t="s">
        <v>859</v>
      </c>
      <c r="CO17" s="178">
        <f>SUMIFS('Quarterly Information'!$AB$43:$AB$1042,'Quarterly Information'!$I$43:$I$1042,Blends!$CN17)*Blends!C16</f>
        <v>0</v>
      </c>
      <c r="CP17" s="178">
        <f>SUMIFS('Quarterly Information'!$AB$43:$AB$1042,'Quarterly Information'!$I$43:$I$1042,Blends!$CN17)*Blends!D16</f>
        <v>0</v>
      </c>
      <c r="CQ17" s="178">
        <f>SUMIFS('Quarterly Information'!$AB$43:$AB$1042,'Quarterly Information'!$I$43:$I$1042,Blends!$CN17)*Blends!E16</f>
        <v>0</v>
      </c>
      <c r="CR17" s="178">
        <f>SUMIFS('Quarterly Information'!$AB$43:$AB$1042,'Quarterly Information'!$I$43:$I$1042,Blends!$CN17)*Blends!F16</f>
        <v>0</v>
      </c>
      <c r="CS17" s="178">
        <f>SUMIFS('Quarterly Information'!$AB$43:$AB$1042,'Quarterly Information'!$I$43:$I$1042,Blends!$CN17)*Blends!G16</f>
        <v>0</v>
      </c>
      <c r="CT17" s="178">
        <f>SUMIFS('Quarterly Information'!$AB$43:$AB$1042,'Quarterly Information'!$I$43:$I$1042,Blends!$CN17)*Blends!H16</f>
        <v>0</v>
      </c>
      <c r="CU17" s="178">
        <f>SUMIFS('Quarterly Information'!$AB$43:$AB$1042,'Quarterly Information'!$I$43:$I$1042,Blends!$CN17)*Blends!I16</f>
        <v>0</v>
      </c>
      <c r="CV17" s="178">
        <f>SUMIFS('Quarterly Information'!$AB$43:$AB$1042,'Quarterly Information'!$I$43:$I$1042,Blends!$CN17)*Blends!J16</f>
        <v>0</v>
      </c>
      <c r="CX17" s="17" t="s">
        <v>859</v>
      </c>
      <c r="CY17" s="178">
        <f>SUMIFS('Quarterly Information'!$AC$43:$AC$1042,'Quarterly Information'!$I$43:$I$1042,Blends!$CX17)*Blends!C16</f>
        <v>0</v>
      </c>
      <c r="CZ17" s="178">
        <f>SUMIFS('Quarterly Information'!$AC$43:$AC$1042,'Quarterly Information'!$I$43:$I$1042,Blends!$CX17)*Blends!D16</f>
        <v>0</v>
      </c>
      <c r="DA17" s="178">
        <f>SUMIFS('Quarterly Information'!$AC$43:$AC$1042,'Quarterly Information'!$I$43:$I$1042,Blends!$CX17)*Blends!E16</f>
        <v>0</v>
      </c>
      <c r="DB17" s="178">
        <f>SUMIFS('Quarterly Information'!$AC$43:$AC$1042,'Quarterly Information'!$I$43:$I$1042,Blends!$CX17)*Blends!F16</f>
        <v>0</v>
      </c>
      <c r="DC17" s="178">
        <f>SUMIFS('Quarterly Information'!$AC$43:$AC$1042,'Quarterly Information'!$I$43:$I$1042,Blends!$CX17)*Blends!G16</f>
        <v>0</v>
      </c>
      <c r="DD17" s="178">
        <f>SUMIFS('Quarterly Information'!$AC$43:$AC$1042,'Quarterly Information'!$I$43:$I$1042,Blends!$CX17)*Blends!H16</f>
        <v>0</v>
      </c>
      <c r="DE17" s="178">
        <f>SUMIFS('Quarterly Information'!$AC$43:$AC$1042,'Quarterly Information'!$I$43:$I$1042,Blends!$CX17)*Blends!I16</f>
        <v>0</v>
      </c>
      <c r="DF17" s="178">
        <f>SUMIFS('Quarterly Information'!$AC$43:$AC$1042,'Quarterly Information'!$I$43:$I$1042,Blends!$CX17)*Blends!J16</f>
        <v>0</v>
      </c>
      <c r="DH17" s="17" t="s">
        <v>859</v>
      </c>
      <c r="DI17" s="178">
        <f>SUMIFS('Quarterly Information'!$AD$43:$AD$1042,'Quarterly Information'!$I$43:$I$1042,Blends!$DH17)*Blends!C16</f>
        <v>0</v>
      </c>
      <c r="DJ17" s="178">
        <f>SUMIFS('Quarterly Information'!$AD$43:$AD$1042,'Quarterly Information'!$I$43:$I$1042,Blends!$DH17)*Blends!D16</f>
        <v>0</v>
      </c>
      <c r="DK17" s="178">
        <f>SUMIFS('Quarterly Information'!$AD$43:$AD$1042,'Quarterly Information'!$I$43:$I$1042,Blends!$DH17)*Blends!E16</f>
        <v>0</v>
      </c>
      <c r="DL17" s="178">
        <f>SUMIFS('Quarterly Information'!$AD$43:$AD$1042,'Quarterly Information'!$I$43:$I$1042,Blends!$DH17)*Blends!F16</f>
        <v>0</v>
      </c>
      <c r="DM17" s="178">
        <f>SUMIFS('Quarterly Information'!$AD$43:$AD$1042,'Quarterly Information'!$I$43:$I$1042,Blends!$DH17)*Blends!G16</f>
        <v>0</v>
      </c>
      <c r="DN17" s="178">
        <f>SUMIFS('Quarterly Information'!$AD$43:$AD$1042,'Quarterly Information'!$I$43:$I$1042,Blends!$DH17)*Blends!H16</f>
        <v>0</v>
      </c>
      <c r="DO17" s="178">
        <f>SUMIFS('Quarterly Information'!$AD$43:$AD$1042,'Quarterly Information'!$I$43:$I$1042,Blends!$DH17)*Blends!I16</f>
        <v>0</v>
      </c>
      <c r="DP17" s="178">
        <f>SUMIFS('Quarterly Information'!$AD$43:$AD$1042,'Quarterly Information'!$I$43:$I$1042,Blends!$DH17)*Blends!J16</f>
        <v>0</v>
      </c>
      <c r="DR17" s="17" t="s">
        <v>859</v>
      </c>
      <c r="DS17" s="178">
        <f>SUMIFS('Quarterly Information'!$AE$43:$AE$1042,'Quarterly Information'!$I$43:$I$1042,Blends!$DR17)*Blends!C16</f>
        <v>0</v>
      </c>
      <c r="DT17" s="178">
        <f>SUMIFS('Quarterly Information'!$AE$43:$AE$1042,'Quarterly Information'!$I$43:$I$1042,Blends!$DR17)*Blends!D16</f>
        <v>0</v>
      </c>
      <c r="DU17" s="178">
        <f>SUMIFS('Quarterly Information'!$AE$43:$AE$1042,'Quarterly Information'!$I$43:$I$1042,Blends!$DR17)*Blends!E16</f>
        <v>0</v>
      </c>
      <c r="DV17" s="178">
        <f>SUMIFS('Quarterly Information'!$AE$43:$AE$1042,'Quarterly Information'!$I$43:$I$1042,Blends!$DR17)*Blends!F16</f>
        <v>0</v>
      </c>
      <c r="DW17" s="178">
        <f>SUMIFS('Quarterly Information'!$AE$43:$AE$1042,'Quarterly Information'!$I$43:$I$1042,Blends!$DR17)*Blends!G16</f>
        <v>0</v>
      </c>
      <c r="DX17" s="178">
        <f>SUMIFS('Quarterly Information'!$AE$43:$AE$1042,'Quarterly Information'!$I$43:$I$1042,Blends!$DR17)*Blends!H16</f>
        <v>0</v>
      </c>
      <c r="DY17" s="178">
        <f>SUMIFS('Quarterly Information'!$AE$43:$AE$1042,'Quarterly Information'!$I$43:$I$1042,Blends!$DR17)*Blends!I16</f>
        <v>0</v>
      </c>
      <c r="DZ17" s="178">
        <f>SUMIFS('Quarterly Information'!$AE$43:$AE$1042,'Quarterly Information'!$I$43:$I$1042,Blends!$DR17)*Blends!J16</f>
        <v>0</v>
      </c>
    </row>
    <row r="18" spans="2:130" x14ac:dyDescent="0.25">
      <c r="B18" s="17" t="s">
        <v>861</v>
      </c>
      <c r="C18" s="177"/>
      <c r="D18" s="177"/>
      <c r="E18" s="177">
        <v>7.0000000000000007E-2</v>
      </c>
      <c r="F18" s="177"/>
      <c r="G18" s="177">
        <v>0.46</v>
      </c>
      <c r="H18" s="177"/>
      <c r="I18" s="177"/>
      <c r="J18" s="177"/>
      <c r="L18" s="17" t="s">
        <v>860</v>
      </c>
      <c r="M18" s="178">
        <f>SUMIFS('Quarterly Information'!$J$43:$J$1042,'Quarterly Information'!$I$43:$I$1042,Blends!$L18,'Quarterly Information'!$X$43:$X$1042,Lists!$D$30)*C17</f>
        <v>0</v>
      </c>
      <c r="N18" s="178">
        <f>SUMIFS('Quarterly Information'!$J$43:$J$1042,'Quarterly Information'!$I$43:$I$1042,Blends!$L18,'Quarterly Information'!$X$43:$X$1042,Lists!$D$30)*D17</f>
        <v>0</v>
      </c>
      <c r="O18" s="178">
        <f>SUMIFS('Quarterly Information'!$J$43:$J$1042,'Quarterly Information'!$I$43:$I$1042,Blends!$L18,'Quarterly Information'!$X$43:$X$1042,Lists!$D$30)*E17</f>
        <v>0</v>
      </c>
      <c r="P18" s="178">
        <f>SUMIFS('Quarterly Information'!$J$43:$J$1042,'Quarterly Information'!$I$43:$I$1042,Blends!$L18,'Quarterly Information'!$X$43:$X$1042,Lists!$D$30)*F17</f>
        <v>0</v>
      </c>
      <c r="Q18" s="178">
        <f>SUMIFS('Quarterly Information'!$J$43:$J$1042,'Quarterly Information'!$I$43:$I$1042,Blends!$L18,'Quarterly Information'!$X$43:$X$1042,Lists!$D$30)*G17</f>
        <v>0</v>
      </c>
      <c r="R18" s="178">
        <f>SUMIFS('Quarterly Information'!$J$43:$J$1042,'Quarterly Information'!$I$43:$I$1042,Blends!$L18,'Quarterly Information'!$X$43:$X$1042,Lists!$D$30)*H17</f>
        <v>0</v>
      </c>
      <c r="S18" s="178">
        <f>SUMIFS('Quarterly Information'!$J$43:$J$1042,'Quarterly Information'!$I$43:$I$1042,Blends!$L18,'Quarterly Information'!$X$43:$X$1042,Lists!$D$30)*I17</f>
        <v>0</v>
      </c>
      <c r="T18" s="178">
        <f>SUMIFS('Quarterly Information'!$J$43:$J$1042,'Quarterly Information'!$I$43:$I$1042,Blends!$L18,'Quarterly Information'!$X$43:$X$1042,Lists!$D$30)*J17</f>
        <v>0</v>
      </c>
      <c r="V18" s="17" t="s">
        <v>860</v>
      </c>
      <c r="W18" s="178">
        <f>SUMIFS('Quarterly Information'!$J$43:$J$1042,'Quarterly Information'!$I$43:$I$1042,Blends!$V18,'Quarterly Information'!$X$43:$X$1042,Lists!$D$31)*C17</f>
        <v>0</v>
      </c>
      <c r="X18" s="178">
        <f>SUMIFS('Quarterly Information'!$J$43:$J$1042,'Quarterly Information'!$I$43:$I$1042,Blends!$V18,'Quarterly Information'!$X$43:$X$1042,Lists!$D$31)*D17</f>
        <v>0</v>
      </c>
      <c r="Y18" s="178">
        <f>SUMIFS('Quarterly Information'!$J$43:$J$1042,'Quarterly Information'!$I$43:$I$1042,Blends!$V18,'Quarterly Information'!$X$43:$X$1042,Lists!$D$31)*E17</f>
        <v>0</v>
      </c>
      <c r="Z18" s="178">
        <f>SUMIFS('Quarterly Information'!$J$43:$J$1042,'Quarterly Information'!$I$43:$I$1042,Blends!$V18,'Quarterly Information'!$X$43:$X$1042,Lists!$D$31)*F17</f>
        <v>0</v>
      </c>
      <c r="AA18" s="178">
        <f>SUMIFS('Quarterly Information'!$J$43:$J$1042,'Quarterly Information'!$I$43:$I$1042,Blends!$V18,'Quarterly Information'!$X$43:$X$1042,Lists!$D$31)*G17</f>
        <v>0</v>
      </c>
      <c r="AB18" s="178">
        <f>SUMIFS('Quarterly Information'!$J$43:$J$1042,'Quarterly Information'!$I$43:$I$1042,Blends!$V18,'Quarterly Information'!$X$43:$X$1042,Lists!$D$31)*H17</f>
        <v>0</v>
      </c>
      <c r="AC18" s="178">
        <f>SUMIFS('Quarterly Information'!$J$43:$J$1042,'Quarterly Information'!$I$43:$I$1042,Blends!$V18,'Quarterly Information'!$X$43:$X$1042,Lists!$D$31)*I17</f>
        <v>0</v>
      </c>
      <c r="AD18" s="178">
        <f>SUMIFS('Quarterly Information'!$J$43:$J$1042,'Quarterly Information'!$I$43:$I$1042,Blends!$V18,'Quarterly Information'!$X$43:$X$1042,Lists!$D$31)*J17</f>
        <v>0</v>
      </c>
      <c r="AF18" s="17" t="s">
        <v>860</v>
      </c>
      <c r="AG18" s="178">
        <f>SUMIFS('Quarterly Information'!$J$43:$J$1042,'Quarterly Information'!$I$43:$I$1042,Blends!$AF18,'Quarterly Information'!$X$43:$X$1042,Lists!$D$32)*C17</f>
        <v>0</v>
      </c>
      <c r="AH18" s="178">
        <f>SUMIFS('Quarterly Information'!$J$43:$J$1042,'Quarterly Information'!$I$43:$I$1042,Blends!$AF18,'Quarterly Information'!$X$43:$X$1042,Lists!$D$32)*D17</f>
        <v>0</v>
      </c>
      <c r="AI18" s="178">
        <f>SUMIFS('Quarterly Information'!$J$43:$J$1042,'Quarterly Information'!$I$43:$I$1042,Blends!$AF18,'Quarterly Information'!$X$43:$X$1042,Lists!$D$32)*E17</f>
        <v>0</v>
      </c>
      <c r="AJ18" s="178">
        <f>SUMIFS('Quarterly Information'!$J$43:$J$1042,'Quarterly Information'!$I$43:$I$1042,Blends!$AF18,'Quarterly Information'!$X$43:$X$1042,Lists!$D$32)*F17</f>
        <v>0</v>
      </c>
      <c r="AK18" s="178">
        <f>SUMIFS('Quarterly Information'!$J$43:$J$1042,'Quarterly Information'!$I$43:$I$1042,Blends!$AF18,'Quarterly Information'!$X$43:$X$1042,Lists!$D$32)*G17</f>
        <v>0</v>
      </c>
      <c r="AL18" s="178">
        <f>SUMIFS('Quarterly Information'!$J$43:$J$1042,'Quarterly Information'!$I$43:$I$1042,Blends!$AF18,'Quarterly Information'!$X$43:$X$1042,Lists!$D$32)*H17</f>
        <v>0</v>
      </c>
      <c r="AM18" s="178">
        <f>SUMIFS('Quarterly Information'!$J$43:$J$1042,'Quarterly Information'!$I$43:$I$1042,Blends!$AF18,'Quarterly Information'!$X$43:$X$1042,Lists!$D$32)*I17</f>
        <v>0</v>
      </c>
      <c r="AN18" s="178">
        <f>SUMIFS('Quarterly Information'!$J$43:$J$1042,'Quarterly Information'!$I$43:$I$1042,Blends!$AF18,'Quarterly Information'!$X$43:$X$1042,Lists!$D$32)*J17</f>
        <v>0</v>
      </c>
      <c r="AP18" s="17" t="s">
        <v>860</v>
      </c>
      <c r="AQ18" s="178">
        <f>SUMIFS('Quarterly Information'!$J$43:$J$1042,'Quarterly Information'!$I$43:$I$1042,Blends!$AP18,'Quarterly Information'!$X$43:$X$1042,Lists!$D$33)*C17</f>
        <v>0</v>
      </c>
      <c r="AR18" s="178">
        <f>SUMIFS('Quarterly Information'!$J$43:$J$1042,'Quarterly Information'!$I$43:$I$1042,Blends!$AP18,'Quarterly Information'!$X$43:$X$1042,Lists!$D$33)*D17</f>
        <v>0</v>
      </c>
      <c r="AS18" s="178">
        <f>SUMIFS('Quarterly Information'!$J$43:$J$1042,'Quarterly Information'!$I$43:$I$1042,Blends!$AP18,'Quarterly Information'!$X$43:$X$1042,Lists!$D$33)*E17</f>
        <v>0</v>
      </c>
      <c r="AT18" s="178">
        <f>SUMIFS('Quarterly Information'!$J$43:$J$1042,'Quarterly Information'!$I$43:$I$1042,Blends!$AP18,'Quarterly Information'!$X$43:$X$1042,Lists!$D$33)*F17</f>
        <v>0</v>
      </c>
      <c r="AU18" s="178">
        <f>SUMIFS('Quarterly Information'!$J$43:$J$1042,'Quarterly Information'!$I$43:$I$1042,Blends!$AP18,'Quarterly Information'!$X$43:$X$1042,Lists!$D$33)*G17</f>
        <v>0</v>
      </c>
      <c r="AV18" s="178">
        <f>SUMIFS('Quarterly Information'!$J$43:$J$1042,'Quarterly Information'!$I$43:$I$1042,Blends!$AP18,'Quarterly Information'!$X$43:$X$1042,Lists!$D$33)*H17</f>
        <v>0</v>
      </c>
      <c r="AW18" s="178">
        <f>SUMIFS('Quarterly Information'!$J$43:$J$1042,'Quarterly Information'!$I$43:$I$1042,Blends!$AP18,'Quarterly Information'!$X$43:$X$1042,Lists!$D$33)*I17</f>
        <v>0</v>
      </c>
      <c r="AX18" s="178">
        <f>SUMIFS('Quarterly Information'!$J$43:$J$1042,'Quarterly Information'!$I$43:$I$1042,Blends!$AP18,'Quarterly Information'!$X$43:$X$1042,Lists!$D$33)*J17</f>
        <v>0</v>
      </c>
      <c r="AZ18" s="17" t="s">
        <v>860</v>
      </c>
      <c r="BA18" s="178">
        <f>SUMIFS('Quarterly Information'!$J$43:$J$1042,'Quarterly Information'!$I$43:$I$1042,Blends!$AZ18,'Quarterly Information'!$X$43:$X$1042,Lists!$D$34)*C17</f>
        <v>0</v>
      </c>
      <c r="BB18" s="178">
        <f>SUMIFS('Quarterly Information'!$J$43:$J$1042,'Quarterly Information'!$I$43:$I$1042,Blends!$AZ18,'Quarterly Information'!$X$43:$X$1042,Lists!$D$34)*D17</f>
        <v>0</v>
      </c>
      <c r="BC18" s="178">
        <f>SUMIFS('Quarterly Information'!$J$43:$J$1042,'Quarterly Information'!$I$43:$I$1042,Blends!$AZ18,'Quarterly Information'!$X$43:$X$1042,Lists!$D$34)*E17</f>
        <v>0</v>
      </c>
      <c r="BD18" s="178">
        <f>SUMIFS('Quarterly Information'!$J$43:$J$1042,'Quarterly Information'!$I$43:$I$1042,Blends!$AZ18,'Quarterly Information'!$X$43:$X$1042,Lists!$D$34)*F17</f>
        <v>0</v>
      </c>
      <c r="BE18" s="178">
        <f>SUMIFS('Quarterly Information'!$J$43:$J$1042,'Quarterly Information'!$I$43:$I$1042,Blends!$AZ18,'Quarterly Information'!$X$43:$X$1042,Lists!$D$34)*G17</f>
        <v>0</v>
      </c>
      <c r="BF18" s="178">
        <f>SUMIFS('Quarterly Information'!$J$43:$J$1042,'Quarterly Information'!$I$43:$I$1042,Blends!$AZ18,'Quarterly Information'!$X$43:$X$1042,Lists!$D$34)*H17</f>
        <v>0</v>
      </c>
      <c r="BG18" s="178">
        <f>SUMIFS('Quarterly Information'!$J$43:$J$1042,'Quarterly Information'!$I$43:$I$1042,Blends!$AZ18,'Quarterly Information'!$X$43:$X$1042,Lists!$D$34)*I17</f>
        <v>0</v>
      </c>
      <c r="BH18" s="178">
        <f>SUMIFS('Quarterly Information'!$J$43:$J$1042,'Quarterly Information'!$I$43:$I$1042,Blends!$AZ18,'Quarterly Information'!$X$43:$X$1042,Lists!$D$34)*J17</f>
        <v>0</v>
      </c>
      <c r="BJ18" s="17" t="s">
        <v>860</v>
      </c>
      <c r="BK18" s="178">
        <f>SUMIFS('Quarterly Information'!$J$43:$J$1042,'Quarterly Information'!$I$43:$I$1042,Blends!$BJ18,'Quarterly Information'!$X$43:$X$1042,Lists!$D$35)*C17</f>
        <v>0</v>
      </c>
      <c r="BL18" s="178">
        <f>SUMIFS('Quarterly Information'!$J$43:$J$1042,'Quarterly Information'!$I$43:$I$1042,Blends!$BJ18,'Quarterly Information'!$X$43:$X$1042,Lists!$D$35)*D17</f>
        <v>0</v>
      </c>
      <c r="BM18" s="178">
        <f>SUMIFS('Quarterly Information'!$J$43:$J$1042,'Quarterly Information'!$I$43:$I$1042,Blends!$BJ18,'Quarterly Information'!$X$43:$X$1042,Lists!$D$35)*E17</f>
        <v>0</v>
      </c>
      <c r="BN18" s="178">
        <f>SUMIFS('Quarterly Information'!$J$43:$J$1042,'Quarterly Information'!$I$43:$I$1042,Blends!$BJ18,'Quarterly Information'!$X$43:$X$1042,Lists!$D$35)*F17</f>
        <v>0</v>
      </c>
      <c r="BO18" s="178">
        <f>SUMIFS('Quarterly Information'!$J$43:$J$1042,'Quarterly Information'!$I$43:$I$1042,Blends!$BJ18,'Quarterly Information'!$X$43:$X$1042,Lists!$D$35)*G17</f>
        <v>0</v>
      </c>
      <c r="BP18" s="178">
        <f>SUMIFS('Quarterly Information'!$J$43:$J$1042,'Quarterly Information'!$I$43:$I$1042,Blends!$BJ18,'Quarterly Information'!$X$43:$X$1042,Lists!$D$35)*H17</f>
        <v>0</v>
      </c>
      <c r="BQ18" s="178">
        <f>SUMIFS('Quarterly Information'!$J$43:$J$1042,'Quarterly Information'!$I$43:$I$1042,Blends!$BJ18,'Quarterly Information'!$X$43:$X$1042,Lists!$D$35)*I17</f>
        <v>0</v>
      </c>
      <c r="BR18" s="178">
        <f>SUMIFS('Quarterly Information'!$J$43:$J$1042,'Quarterly Information'!$I$43:$I$1042,Blends!$BJ18,'Quarterly Information'!$X$43:$X$1042,Lists!$D$35)*J17</f>
        <v>0</v>
      </c>
      <c r="BT18" s="17" t="s">
        <v>860</v>
      </c>
      <c r="BU18" s="178">
        <f>SUMIFS('Quarterly Information'!$Z$43:$Z$1042,'Quarterly Information'!$I$43:$I$1042,Blends!$BT18)*Blends!C17</f>
        <v>0</v>
      </c>
      <c r="BV18" s="178">
        <f>SUMIFS('Quarterly Information'!$Z$43:$Z$1042,'Quarterly Information'!$I$43:$I$1042,Blends!$BT18)*Blends!D17</f>
        <v>0</v>
      </c>
      <c r="BW18" s="178">
        <f>SUMIFS('Quarterly Information'!$Z$43:$Z$1042,'Quarterly Information'!$I$43:$I$1042,Blends!$BT18)*Blends!E17</f>
        <v>0</v>
      </c>
      <c r="BX18" s="178">
        <f>SUMIFS('Quarterly Information'!$Z$43:$Z$1042,'Quarterly Information'!$I$43:$I$1042,Blends!$BT18)*Blends!F17</f>
        <v>0</v>
      </c>
      <c r="BY18" s="178">
        <f>SUMIFS('Quarterly Information'!$Z$43:$Z$1042,'Quarterly Information'!$I$43:$I$1042,Blends!$BT18)*Blends!G17</f>
        <v>0</v>
      </c>
      <c r="BZ18" s="178">
        <f>SUMIFS('Quarterly Information'!$Z$43:$Z$1042,'Quarterly Information'!$I$43:$I$1042,Blends!$BT18)*Blends!H17</f>
        <v>0</v>
      </c>
      <c r="CA18" s="178">
        <f>SUMIFS('Quarterly Information'!$Z$43:$Z$1042,'Quarterly Information'!$I$43:$I$1042,Blends!$BT18)*Blends!I17</f>
        <v>0</v>
      </c>
      <c r="CB18" s="178">
        <f>SUMIFS('Quarterly Information'!$Z$43:$Z$1042,'Quarterly Information'!$I$43:$I$1042,Blends!$BT18)*Blends!J17</f>
        <v>0</v>
      </c>
      <c r="CD18" s="17" t="s">
        <v>860</v>
      </c>
      <c r="CE18" s="178">
        <f>SUMIFS('Quarterly Information'!$AA$43:$AA$1042,'Quarterly Information'!$I$43:$I$1042,Blends!$CD18)*Blends!C17</f>
        <v>0</v>
      </c>
      <c r="CF18" s="178">
        <f>SUMIFS('Quarterly Information'!$AA$43:$AA$1042,'Quarterly Information'!$I$43:$I$1042,Blends!$CD18)*Blends!D17</f>
        <v>0</v>
      </c>
      <c r="CG18" s="178">
        <f>SUMIFS('Quarterly Information'!$AA$43:$AA$1042,'Quarterly Information'!$I$43:$I$1042,Blends!$CD18)*Blends!E17</f>
        <v>0</v>
      </c>
      <c r="CH18" s="178">
        <f>SUMIFS('Quarterly Information'!$AA$43:$AA$1042,'Quarterly Information'!$I$43:$I$1042,Blends!$CD18)*Blends!F17</f>
        <v>0</v>
      </c>
      <c r="CI18" s="178">
        <f>SUMIFS('Quarterly Information'!$AA$43:$AA$1042,'Quarterly Information'!$I$43:$I$1042,Blends!$CD18)*Blends!G17</f>
        <v>0</v>
      </c>
      <c r="CJ18" s="178">
        <f>SUMIFS('Quarterly Information'!$AA$43:$AA$1042,'Quarterly Information'!$I$43:$I$1042,Blends!$CD18)*Blends!H17</f>
        <v>0</v>
      </c>
      <c r="CK18" s="178">
        <f>SUMIFS('Quarterly Information'!$AA$43:$AA$1042,'Quarterly Information'!$I$43:$I$1042,Blends!$CD18)*Blends!I17</f>
        <v>0</v>
      </c>
      <c r="CL18" s="178">
        <f>SUMIFS('Quarterly Information'!$AA$43:$AA$1042,'Quarterly Information'!$I$43:$I$1042,Blends!$CD18)*Blends!J17</f>
        <v>0</v>
      </c>
      <c r="CN18" s="17" t="s">
        <v>860</v>
      </c>
      <c r="CO18" s="178">
        <f>SUMIFS('Quarterly Information'!$AB$43:$AB$1042,'Quarterly Information'!$I$43:$I$1042,Blends!$CN18)*Blends!C17</f>
        <v>0</v>
      </c>
      <c r="CP18" s="178">
        <f>SUMIFS('Quarterly Information'!$AB$43:$AB$1042,'Quarterly Information'!$I$43:$I$1042,Blends!$CN18)*Blends!D17</f>
        <v>0</v>
      </c>
      <c r="CQ18" s="178">
        <f>SUMIFS('Quarterly Information'!$AB$43:$AB$1042,'Quarterly Information'!$I$43:$I$1042,Blends!$CN18)*Blends!E17</f>
        <v>0</v>
      </c>
      <c r="CR18" s="178">
        <f>SUMIFS('Quarterly Information'!$AB$43:$AB$1042,'Quarterly Information'!$I$43:$I$1042,Blends!$CN18)*Blends!F17</f>
        <v>0</v>
      </c>
      <c r="CS18" s="178">
        <f>SUMIFS('Quarterly Information'!$AB$43:$AB$1042,'Quarterly Information'!$I$43:$I$1042,Blends!$CN18)*Blends!G17</f>
        <v>0</v>
      </c>
      <c r="CT18" s="178">
        <f>SUMIFS('Quarterly Information'!$AB$43:$AB$1042,'Quarterly Information'!$I$43:$I$1042,Blends!$CN18)*Blends!H17</f>
        <v>0</v>
      </c>
      <c r="CU18" s="178">
        <f>SUMIFS('Quarterly Information'!$AB$43:$AB$1042,'Quarterly Information'!$I$43:$I$1042,Blends!$CN18)*Blends!I17</f>
        <v>0</v>
      </c>
      <c r="CV18" s="178">
        <f>SUMIFS('Quarterly Information'!$AB$43:$AB$1042,'Quarterly Information'!$I$43:$I$1042,Blends!$CN18)*Blends!J17</f>
        <v>0</v>
      </c>
      <c r="CX18" s="17" t="s">
        <v>860</v>
      </c>
      <c r="CY18" s="178">
        <f>SUMIFS('Quarterly Information'!$AC$43:$AC$1042,'Quarterly Information'!$I$43:$I$1042,Blends!$CX18)*Blends!C17</f>
        <v>0</v>
      </c>
      <c r="CZ18" s="178">
        <f>SUMIFS('Quarterly Information'!$AC$43:$AC$1042,'Quarterly Information'!$I$43:$I$1042,Blends!$CX18)*Blends!D17</f>
        <v>0</v>
      </c>
      <c r="DA18" s="178">
        <f>SUMIFS('Quarterly Information'!$AC$43:$AC$1042,'Quarterly Information'!$I$43:$I$1042,Blends!$CX18)*Blends!E17</f>
        <v>0</v>
      </c>
      <c r="DB18" s="178">
        <f>SUMIFS('Quarterly Information'!$AC$43:$AC$1042,'Quarterly Information'!$I$43:$I$1042,Blends!$CX18)*Blends!F17</f>
        <v>0</v>
      </c>
      <c r="DC18" s="178">
        <f>SUMIFS('Quarterly Information'!$AC$43:$AC$1042,'Quarterly Information'!$I$43:$I$1042,Blends!$CX18)*Blends!G17</f>
        <v>0</v>
      </c>
      <c r="DD18" s="178">
        <f>SUMIFS('Quarterly Information'!$AC$43:$AC$1042,'Quarterly Information'!$I$43:$I$1042,Blends!$CX18)*Blends!H17</f>
        <v>0</v>
      </c>
      <c r="DE18" s="178">
        <f>SUMIFS('Quarterly Information'!$AC$43:$AC$1042,'Quarterly Information'!$I$43:$I$1042,Blends!$CX18)*Blends!I17</f>
        <v>0</v>
      </c>
      <c r="DF18" s="178">
        <f>SUMIFS('Quarterly Information'!$AC$43:$AC$1042,'Quarterly Information'!$I$43:$I$1042,Blends!$CX18)*Blends!J17</f>
        <v>0</v>
      </c>
      <c r="DH18" s="17" t="s">
        <v>860</v>
      </c>
      <c r="DI18" s="178">
        <f>SUMIFS('Quarterly Information'!$AD$43:$AD$1042,'Quarterly Information'!$I$43:$I$1042,Blends!$DH18)*Blends!C17</f>
        <v>0</v>
      </c>
      <c r="DJ18" s="178">
        <f>SUMIFS('Quarterly Information'!$AD$43:$AD$1042,'Quarterly Information'!$I$43:$I$1042,Blends!$DH18)*Blends!D17</f>
        <v>0</v>
      </c>
      <c r="DK18" s="178">
        <f>SUMIFS('Quarterly Information'!$AD$43:$AD$1042,'Quarterly Information'!$I$43:$I$1042,Blends!$DH18)*Blends!E17</f>
        <v>0</v>
      </c>
      <c r="DL18" s="178">
        <f>SUMIFS('Quarterly Information'!$AD$43:$AD$1042,'Quarterly Information'!$I$43:$I$1042,Blends!$DH18)*Blends!F17</f>
        <v>0</v>
      </c>
      <c r="DM18" s="178">
        <f>SUMIFS('Quarterly Information'!$AD$43:$AD$1042,'Quarterly Information'!$I$43:$I$1042,Blends!$DH18)*Blends!G17</f>
        <v>0</v>
      </c>
      <c r="DN18" s="178">
        <f>SUMIFS('Quarterly Information'!$AD$43:$AD$1042,'Quarterly Information'!$I$43:$I$1042,Blends!$DH18)*Blends!H17</f>
        <v>0</v>
      </c>
      <c r="DO18" s="178">
        <f>SUMIFS('Quarterly Information'!$AD$43:$AD$1042,'Quarterly Information'!$I$43:$I$1042,Blends!$DH18)*Blends!I17</f>
        <v>0</v>
      </c>
      <c r="DP18" s="178">
        <f>SUMIFS('Quarterly Information'!$AD$43:$AD$1042,'Quarterly Information'!$I$43:$I$1042,Blends!$DH18)*Blends!J17</f>
        <v>0</v>
      </c>
      <c r="DR18" s="17" t="s">
        <v>860</v>
      </c>
      <c r="DS18" s="178">
        <f>SUMIFS('Quarterly Information'!$AE$43:$AE$1042,'Quarterly Information'!$I$43:$I$1042,Blends!$DR18)*Blends!C17</f>
        <v>0</v>
      </c>
      <c r="DT18" s="178">
        <f>SUMIFS('Quarterly Information'!$AE$43:$AE$1042,'Quarterly Information'!$I$43:$I$1042,Blends!$DR18)*Blends!D17</f>
        <v>0</v>
      </c>
      <c r="DU18" s="178">
        <f>SUMIFS('Quarterly Information'!$AE$43:$AE$1042,'Quarterly Information'!$I$43:$I$1042,Blends!$DR18)*Blends!E17</f>
        <v>0</v>
      </c>
      <c r="DV18" s="178">
        <f>SUMIFS('Quarterly Information'!$AE$43:$AE$1042,'Quarterly Information'!$I$43:$I$1042,Blends!$DR18)*Blends!F17</f>
        <v>0</v>
      </c>
      <c r="DW18" s="178">
        <f>SUMIFS('Quarterly Information'!$AE$43:$AE$1042,'Quarterly Information'!$I$43:$I$1042,Blends!$DR18)*Blends!G17</f>
        <v>0</v>
      </c>
      <c r="DX18" s="178">
        <f>SUMIFS('Quarterly Information'!$AE$43:$AE$1042,'Quarterly Information'!$I$43:$I$1042,Blends!$DR18)*Blends!H17</f>
        <v>0</v>
      </c>
      <c r="DY18" s="178">
        <f>SUMIFS('Quarterly Information'!$AE$43:$AE$1042,'Quarterly Information'!$I$43:$I$1042,Blends!$DR18)*Blends!I17</f>
        <v>0</v>
      </c>
      <c r="DZ18" s="178">
        <f>SUMIFS('Quarterly Information'!$AE$43:$AE$1042,'Quarterly Information'!$I$43:$I$1042,Blends!$DR18)*Blends!J17</f>
        <v>0</v>
      </c>
    </row>
    <row r="19" spans="2:130" x14ac:dyDescent="0.25">
      <c r="B19" s="17" t="s">
        <v>862</v>
      </c>
      <c r="C19" s="177"/>
      <c r="D19" s="177">
        <v>0.5</v>
      </c>
      <c r="E19" s="177">
        <v>0.5</v>
      </c>
      <c r="F19" s="177"/>
      <c r="G19" s="177"/>
      <c r="H19" s="177"/>
      <c r="I19" s="177"/>
      <c r="J19" s="177"/>
      <c r="L19" s="17" t="s">
        <v>861</v>
      </c>
      <c r="M19" s="178">
        <f>SUMIFS('Quarterly Information'!$J$43:$J$1042,'Quarterly Information'!$I$43:$I$1042,Blends!$L19,'Quarterly Information'!$X$43:$X$1042,Lists!$D$30)*C18</f>
        <v>0</v>
      </c>
      <c r="N19" s="178">
        <f>SUMIFS('Quarterly Information'!$J$43:$J$1042,'Quarterly Information'!$I$43:$I$1042,Blends!$L19,'Quarterly Information'!$X$43:$X$1042,Lists!$D$30)*D18</f>
        <v>0</v>
      </c>
      <c r="O19" s="178">
        <f>SUMIFS('Quarterly Information'!$J$43:$J$1042,'Quarterly Information'!$I$43:$I$1042,Blends!$L19,'Quarterly Information'!$X$43:$X$1042,Lists!$D$30)*E18</f>
        <v>0</v>
      </c>
      <c r="P19" s="178">
        <f>SUMIFS('Quarterly Information'!$J$43:$J$1042,'Quarterly Information'!$I$43:$I$1042,Blends!$L19,'Quarterly Information'!$X$43:$X$1042,Lists!$D$30)*F18</f>
        <v>0</v>
      </c>
      <c r="Q19" s="178">
        <f>SUMIFS('Quarterly Information'!$J$43:$J$1042,'Quarterly Information'!$I$43:$I$1042,Blends!$L19,'Quarterly Information'!$X$43:$X$1042,Lists!$D$30)*G18</f>
        <v>0</v>
      </c>
      <c r="R19" s="178">
        <f>SUMIFS('Quarterly Information'!$J$43:$J$1042,'Quarterly Information'!$I$43:$I$1042,Blends!$L19,'Quarterly Information'!$X$43:$X$1042,Lists!$D$30)*H18</f>
        <v>0</v>
      </c>
      <c r="S19" s="178">
        <f>SUMIFS('Quarterly Information'!$J$43:$J$1042,'Quarterly Information'!$I$43:$I$1042,Blends!$L19,'Quarterly Information'!$X$43:$X$1042,Lists!$D$30)*I18</f>
        <v>0</v>
      </c>
      <c r="T19" s="178">
        <f>SUMIFS('Quarterly Information'!$J$43:$J$1042,'Quarterly Information'!$I$43:$I$1042,Blends!$L19,'Quarterly Information'!$X$43:$X$1042,Lists!$D$30)*J18</f>
        <v>0</v>
      </c>
      <c r="V19" s="17" t="s">
        <v>861</v>
      </c>
      <c r="W19" s="178">
        <f>SUMIFS('Quarterly Information'!$J$43:$J$1042,'Quarterly Information'!$I$43:$I$1042,Blends!$V19,'Quarterly Information'!$X$43:$X$1042,Lists!$D$31)*C18</f>
        <v>0</v>
      </c>
      <c r="X19" s="178">
        <f>SUMIFS('Quarterly Information'!$J$43:$J$1042,'Quarterly Information'!$I$43:$I$1042,Blends!$V19,'Quarterly Information'!$X$43:$X$1042,Lists!$D$31)*D18</f>
        <v>0</v>
      </c>
      <c r="Y19" s="178">
        <f>SUMIFS('Quarterly Information'!$J$43:$J$1042,'Quarterly Information'!$I$43:$I$1042,Blends!$V19,'Quarterly Information'!$X$43:$X$1042,Lists!$D$31)*E18</f>
        <v>0</v>
      </c>
      <c r="Z19" s="178">
        <f>SUMIFS('Quarterly Information'!$J$43:$J$1042,'Quarterly Information'!$I$43:$I$1042,Blends!$V19,'Quarterly Information'!$X$43:$X$1042,Lists!$D$31)*F18</f>
        <v>0</v>
      </c>
      <c r="AA19" s="178">
        <f>SUMIFS('Quarterly Information'!$J$43:$J$1042,'Quarterly Information'!$I$43:$I$1042,Blends!$V19,'Quarterly Information'!$X$43:$X$1042,Lists!$D$31)*G18</f>
        <v>0</v>
      </c>
      <c r="AB19" s="178">
        <f>SUMIFS('Quarterly Information'!$J$43:$J$1042,'Quarterly Information'!$I$43:$I$1042,Blends!$V19,'Quarterly Information'!$X$43:$X$1042,Lists!$D$31)*H18</f>
        <v>0</v>
      </c>
      <c r="AC19" s="178">
        <f>SUMIFS('Quarterly Information'!$J$43:$J$1042,'Quarterly Information'!$I$43:$I$1042,Blends!$V19,'Quarterly Information'!$X$43:$X$1042,Lists!$D$31)*I18</f>
        <v>0</v>
      </c>
      <c r="AD19" s="178">
        <f>SUMIFS('Quarterly Information'!$J$43:$J$1042,'Quarterly Information'!$I$43:$I$1042,Blends!$V19,'Quarterly Information'!$X$43:$X$1042,Lists!$D$31)*J18</f>
        <v>0</v>
      </c>
      <c r="AF19" s="17" t="s">
        <v>861</v>
      </c>
      <c r="AG19" s="178">
        <f>SUMIFS('Quarterly Information'!$J$43:$J$1042,'Quarterly Information'!$I$43:$I$1042,Blends!$AF19,'Quarterly Information'!$X$43:$X$1042,Lists!$D$32)*C18</f>
        <v>0</v>
      </c>
      <c r="AH19" s="178">
        <f>SUMIFS('Quarterly Information'!$J$43:$J$1042,'Quarterly Information'!$I$43:$I$1042,Blends!$AF19,'Quarterly Information'!$X$43:$X$1042,Lists!$D$32)*D18</f>
        <v>0</v>
      </c>
      <c r="AI19" s="178">
        <f>SUMIFS('Quarterly Information'!$J$43:$J$1042,'Quarterly Information'!$I$43:$I$1042,Blends!$AF19,'Quarterly Information'!$X$43:$X$1042,Lists!$D$32)*E18</f>
        <v>0</v>
      </c>
      <c r="AJ19" s="178">
        <f>SUMIFS('Quarterly Information'!$J$43:$J$1042,'Quarterly Information'!$I$43:$I$1042,Blends!$AF19,'Quarterly Information'!$X$43:$X$1042,Lists!$D$32)*F18</f>
        <v>0</v>
      </c>
      <c r="AK19" s="178">
        <f>SUMIFS('Quarterly Information'!$J$43:$J$1042,'Quarterly Information'!$I$43:$I$1042,Blends!$AF19,'Quarterly Information'!$X$43:$X$1042,Lists!$D$32)*G18</f>
        <v>0</v>
      </c>
      <c r="AL19" s="178">
        <f>SUMIFS('Quarterly Information'!$J$43:$J$1042,'Quarterly Information'!$I$43:$I$1042,Blends!$AF19,'Quarterly Information'!$X$43:$X$1042,Lists!$D$32)*H18</f>
        <v>0</v>
      </c>
      <c r="AM19" s="178">
        <f>SUMIFS('Quarterly Information'!$J$43:$J$1042,'Quarterly Information'!$I$43:$I$1042,Blends!$AF19,'Quarterly Information'!$X$43:$X$1042,Lists!$D$32)*I18</f>
        <v>0</v>
      </c>
      <c r="AN19" s="178">
        <f>SUMIFS('Quarterly Information'!$J$43:$J$1042,'Quarterly Information'!$I$43:$I$1042,Blends!$AF19,'Quarterly Information'!$X$43:$X$1042,Lists!$D$32)*J18</f>
        <v>0</v>
      </c>
      <c r="AP19" s="17" t="s">
        <v>861</v>
      </c>
      <c r="AQ19" s="178">
        <f>SUMIFS('Quarterly Information'!$J$43:$J$1042,'Quarterly Information'!$I$43:$I$1042,Blends!$AP19,'Quarterly Information'!$X$43:$X$1042,Lists!$D$33)*C18</f>
        <v>0</v>
      </c>
      <c r="AR19" s="178">
        <f>SUMIFS('Quarterly Information'!$J$43:$J$1042,'Quarterly Information'!$I$43:$I$1042,Blends!$AP19,'Quarterly Information'!$X$43:$X$1042,Lists!$D$33)*D18</f>
        <v>0</v>
      </c>
      <c r="AS19" s="178">
        <f>SUMIFS('Quarterly Information'!$J$43:$J$1042,'Quarterly Information'!$I$43:$I$1042,Blends!$AP19,'Quarterly Information'!$X$43:$X$1042,Lists!$D$33)*E18</f>
        <v>0</v>
      </c>
      <c r="AT19" s="178">
        <f>SUMIFS('Quarterly Information'!$J$43:$J$1042,'Quarterly Information'!$I$43:$I$1042,Blends!$AP19,'Quarterly Information'!$X$43:$X$1042,Lists!$D$33)*F18</f>
        <v>0</v>
      </c>
      <c r="AU19" s="178">
        <f>SUMIFS('Quarterly Information'!$J$43:$J$1042,'Quarterly Information'!$I$43:$I$1042,Blends!$AP19,'Quarterly Information'!$X$43:$X$1042,Lists!$D$33)*G18</f>
        <v>0</v>
      </c>
      <c r="AV19" s="178">
        <f>SUMIFS('Quarterly Information'!$J$43:$J$1042,'Quarterly Information'!$I$43:$I$1042,Blends!$AP19,'Quarterly Information'!$X$43:$X$1042,Lists!$D$33)*H18</f>
        <v>0</v>
      </c>
      <c r="AW19" s="178">
        <f>SUMIFS('Quarterly Information'!$J$43:$J$1042,'Quarterly Information'!$I$43:$I$1042,Blends!$AP19,'Quarterly Information'!$X$43:$X$1042,Lists!$D$33)*I18</f>
        <v>0</v>
      </c>
      <c r="AX19" s="178">
        <f>SUMIFS('Quarterly Information'!$J$43:$J$1042,'Quarterly Information'!$I$43:$I$1042,Blends!$AP19,'Quarterly Information'!$X$43:$X$1042,Lists!$D$33)*J18</f>
        <v>0</v>
      </c>
      <c r="AZ19" s="17" t="s">
        <v>861</v>
      </c>
      <c r="BA19" s="178">
        <f>SUMIFS('Quarterly Information'!$J$43:$J$1042,'Quarterly Information'!$I$43:$I$1042,Blends!$AZ19,'Quarterly Information'!$X$43:$X$1042,Lists!$D$34)*C18</f>
        <v>0</v>
      </c>
      <c r="BB19" s="178">
        <f>SUMIFS('Quarterly Information'!$J$43:$J$1042,'Quarterly Information'!$I$43:$I$1042,Blends!$AZ19,'Quarterly Information'!$X$43:$X$1042,Lists!$D$34)*D18</f>
        <v>0</v>
      </c>
      <c r="BC19" s="178">
        <f>SUMIFS('Quarterly Information'!$J$43:$J$1042,'Quarterly Information'!$I$43:$I$1042,Blends!$AZ19,'Quarterly Information'!$X$43:$X$1042,Lists!$D$34)*E18</f>
        <v>0</v>
      </c>
      <c r="BD19" s="178">
        <f>SUMIFS('Quarterly Information'!$J$43:$J$1042,'Quarterly Information'!$I$43:$I$1042,Blends!$AZ19,'Quarterly Information'!$X$43:$X$1042,Lists!$D$34)*F18</f>
        <v>0</v>
      </c>
      <c r="BE19" s="178">
        <f>SUMIFS('Quarterly Information'!$J$43:$J$1042,'Quarterly Information'!$I$43:$I$1042,Blends!$AZ19,'Quarterly Information'!$X$43:$X$1042,Lists!$D$34)*G18</f>
        <v>0</v>
      </c>
      <c r="BF19" s="178">
        <f>SUMIFS('Quarterly Information'!$J$43:$J$1042,'Quarterly Information'!$I$43:$I$1042,Blends!$AZ19,'Quarterly Information'!$X$43:$X$1042,Lists!$D$34)*H18</f>
        <v>0</v>
      </c>
      <c r="BG19" s="178">
        <f>SUMIFS('Quarterly Information'!$J$43:$J$1042,'Quarterly Information'!$I$43:$I$1042,Blends!$AZ19,'Quarterly Information'!$X$43:$X$1042,Lists!$D$34)*I18</f>
        <v>0</v>
      </c>
      <c r="BH19" s="178">
        <f>SUMIFS('Quarterly Information'!$J$43:$J$1042,'Quarterly Information'!$I$43:$I$1042,Blends!$AZ19,'Quarterly Information'!$X$43:$X$1042,Lists!$D$34)*J18</f>
        <v>0</v>
      </c>
      <c r="BJ19" s="17" t="s">
        <v>861</v>
      </c>
      <c r="BK19" s="178">
        <f>SUMIFS('Quarterly Information'!$J$43:$J$1042,'Quarterly Information'!$I$43:$I$1042,Blends!$BJ19,'Quarterly Information'!$X$43:$X$1042,Lists!$D$35)*C18</f>
        <v>0</v>
      </c>
      <c r="BL19" s="178">
        <f>SUMIFS('Quarterly Information'!$J$43:$J$1042,'Quarterly Information'!$I$43:$I$1042,Blends!$BJ19,'Quarterly Information'!$X$43:$X$1042,Lists!$D$35)*D18</f>
        <v>0</v>
      </c>
      <c r="BM19" s="178">
        <f>SUMIFS('Quarterly Information'!$J$43:$J$1042,'Quarterly Information'!$I$43:$I$1042,Blends!$BJ19,'Quarterly Information'!$X$43:$X$1042,Lists!$D$35)*E18</f>
        <v>0</v>
      </c>
      <c r="BN19" s="178">
        <f>SUMIFS('Quarterly Information'!$J$43:$J$1042,'Quarterly Information'!$I$43:$I$1042,Blends!$BJ19,'Quarterly Information'!$X$43:$X$1042,Lists!$D$35)*F18</f>
        <v>0</v>
      </c>
      <c r="BO19" s="178">
        <f>SUMIFS('Quarterly Information'!$J$43:$J$1042,'Quarterly Information'!$I$43:$I$1042,Blends!$BJ19,'Quarterly Information'!$X$43:$X$1042,Lists!$D$35)*G18</f>
        <v>0</v>
      </c>
      <c r="BP19" s="178">
        <f>SUMIFS('Quarterly Information'!$J$43:$J$1042,'Quarterly Information'!$I$43:$I$1042,Blends!$BJ19,'Quarterly Information'!$X$43:$X$1042,Lists!$D$35)*H18</f>
        <v>0</v>
      </c>
      <c r="BQ19" s="178">
        <f>SUMIFS('Quarterly Information'!$J$43:$J$1042,'Quarterly Information'!$I$43:$I$1042,Blends!$BJ19,'Quarterly Information'!$X$43:$X$1042,Lists!$D$35)*I18</f>
        <v>0</v>
      </c>
      <c r="BR19" s="178">
        <f>SUMIFS('Quarterly Information'!$J$43:$J$1042,'Quarterly Information'!$I$43:$I$1042,Blends!$BJ19,'Quarterly Information'!$X$43:$X$1042,Lists!$D$35)*J18</f>
        <v>0</v>
      </c>
      <c r="BT19" s="17" t="s">
        <v>861</v>
      </c>
      <c r="BU19" s="178">
        <f>SUMIFS('Quarterly Information'!$Z$43:$Z$1042,'Quarterly Information'!$I$43:$I$1042,Blends!$BT19)*Blends!C18</f>
        <v>0</v>
      </c>
      <c r="BV19" s="178">
        <f>SUMIFS('Quarterly Information'!$Z$43:$Z$1042,'Quarterly Information'!$I$43:$I$1042,Blends!$BT19)*Blends!D18</f>
        <v>0</v>
      </c>
      <c r="BW19" s="178">
        <f>SUMIFS('Quarterly Information'!$Z$43:$Z$1042,'Quarterly Information'!$I$43:$I$1042,Blends!$BT19)*Blends!E18</f>
        <v>0</v>
      </c>
      <c r="BX19" s="178">
        <f>SUMIFS('Quarterly Information'!$Z$43:$Z$1042,'Quarterly Information'!$I$43:$I$1042,Blends!$BT19)*Blends!F18</f>
        <v>0</v>
      </c>
      <c r="BY19" s="178">
        <f>SUMIFS('Quarterly Information'!$Z$43:$Z$1042,'Quarterly Information'!$I$43:$I$1042,Blends!$BT19)*Blends!G18</f>
        <v>0</v>
      </c>
      <c r="BZ19" s="178">
        <f>SUMIFS('Quarterly Information'!$Z$43:$Z$1042,'Quarterly Information'!$I$43:$I$1042,Blends!$BT19)*Blends!H18</f>
        <v>0</v>
      </c>
      <c r="CA19" s="178">
        <f>SUMIFS('Quarterly Information'!$Z$43:$Z$1042,'Quarterly Information'!$I$43:$I$1042,Blends!$BT19)*Blends!I18</f>
        <v>0</v>
      </c>
      <c r="CB19" s="178">
        <f>SUMIFS('Quarterly Information'!$Z$43:$Z$1042,'Quarterly Information'!$I$43:$I$1042,Blends!$BT19)*Blends!J18</f>
        <v>0</v>
      </c>
      <c r="CD19" s="17" t="s">
        <v>861</v>
      </c>
      <c r="CE19" s="178">
        <f>SUMIFS('Quarterly Information'!$AA$43:$AA$1042,'Quarterly Information'!$I$43:$I$1042,Blends!$CD19)*Blends!C18</f>
        <v>0</v>
      </c>
      <c r="CF19" s="178">
        <f>SUMIFS('Quarterly Information'!$AA$43:$AA$1042,'Quarterly Information'!$I$43:$I$1042,Blends!$CD19)*Blends!D18</f>
        <v>0</v>
      </c>
      <c r="CG19" s="178">
        <f>SUMIFS('Quarterly Information'!$AA$43:$AA$1042,'Quarterly Information'!$I$43:$I$1042,Blends!$CD19)*Blends!E18</f>
        <v>0</v>
      </c>
      <c r="CH19" s="178">
        <f>SUMIFS('Quarterly Information'!$AA$43:$AA$1042,'Quarterly Information'!$I$43:$I$1042,Blends!$CD19)*Blends!F18</f>
        <v>0</v>
      </c>
      <c r="CI19" s="178">
        <f>SUMIFS('Quarterly Information'!$AA$43:$AA$1042,'Quarterly Information'!$I$43:$I$1042,Blends!$CD19)*Blends!G18</f>
        <v>0</v>
      </c>
      <c r="CJ19" s="178">
        <f>SUMIFS('Quarterly Information'!$AA$43:$AA$1042,'Quarterly Information'!$I$43:$I$1042,Blends!$CD19)*Blends!H18</f>
        <v>0</v>
      </c>
      <c r="CK19" s="178">
        <f>SUMIFS('Quarterly Information'!$AA$43:$AA$1042,'Quarterly Information'!$I$43:$I$1042,Blends!$CD19)*Blends!I18</f>
        <v>0</v>
      </c>
      <c r="CL19" s="178">
        <f>SUMIFS('Quarterly Information'!$AA$43:$AA$1042,'Quarterly Information'!$I$43:$I$1042,Blends!$CD19)*Blends!J18</f>
        <v>0</v>
      </c>
      <c r="CN19" s="17" t="s">
        <v>861</v>
      </c>
      <c r="CO19" s="178">
        <f>SUMIFS('Quarterly Information'!$AB$43:$AB$1042,'Quarterly Information'!$I$43:$I$1042,Blends!$CN19)*Blends!C18</f>
        <v>0</v>
      </c>
      <c r="CP19" s="178">
        <f>SUMIFS('Quarterly Information'!$AB$43:$AB$1042,'Quarterly Information'!$I$43:$I$1042,Blends!$CN19)*Blends!D18</f>
        <v>0</v>
      </c>
      <c r="CQ19" s="178">
        <f>SUMIFS('Quarterly Information'!$AB$43:$AB$1042,'Quarterly Information'!$I$43:$I$1042,Blends!$CN19)*Blends!E18</f>
        <v>0</v>
      </c>
      <c r="CR19" s="178">
        <f>SUMIFS('Quarterly Information'!$AB$43:$AB$1042,'Quarterly Information'!$I$43:$I$1042,Blends!$CN19)*Blends!F18</f>
        <v>0</v>
      </c>
      <c r="CS19" s="178">
        <f>SUMIFS('Quarterly Information'!$AB$43:$AB$1042,'Quarterly Information'!$I$43:$I$1042,Blends!$CN19)*Blends!G18</f>
        <v>0</v>
      </c>
      <c r="CT19" s="178">
        <f>SUMIFS('Quarterly Information'!$AB$43:$AB$1042,'Quarterly Information'!$I$43:$I$1042,Blends!$CN19)*Blends!H18</f>
        <v>0</v>
      </c>
      <c r="CU19" s="178">
        <f>SUMIFS('Quarterly Information'!$AB$43:$AB$1042,'Quarterly Information'!$I$43:$I$1042,Blends!$CN19)*Blends!I18</f>
        <v>0</v>
      </c>
      <c r="CV19" s="178">
        <f>SUMIFS('Quarterly Information'!$AB$43:$AB$1042,'Quarterly Information'!$I$43:$I$1042,Blends!$CN19)*Blends!J18</f>
        <v>0</v>
      </c>
      <c r="CX19" s="17" t="s">
        <v>861</v>
      </c>
      <c r="CY19" s="178">
        <f>SUMIFS('Quarterly Information'!$AC$43:$AC$1042,'Quarterly Information'!$I$43:$I$1042,Blends!$CX19)*Blends!C18</f>
        <v>0</v>
      </c>
      <c r="CZ19" s="178">
        <f>SUMIFS('Quarterly Information'!$AC$43:$AC$1042,'Quarterly Information'!$I$43:$I$1042,Blends!$CX19)*Blends!D18</f>
        <v>0</v>
      </c>
      <c r="DA19" s="178">
        <f>SUMIFS('Quarterly Information'!$AC$43:$AC$1042,'Quarterly Information'!$I$43:$I$1042,Blends!$CX19)*Blends!E18</f>
        <v>0</v>
      </c>
      <c r="DB19" s="178">
        <f>SUMIFS('Quarterly Information'!$AC$43:$AC$1042,'Quarterly Information'!$I$43:$I$1042,Blends!$CX19)*Blends!F18</f>
        <v>0</v>
      </c>
      <c r="DC19" s="178">
        <f>SUMIFS('Quarterly Information'!$AC$43:$AC$1042,'Quarterly Information'!$I$43:$I$1042,Blends!$CX19)*Blends!G18</f>
        <v>0</v>
      </c>
      <c r="DD19" s="178">
        <f>SUMIFS('Quarterly Information'!$AC$43:$AC$1042,'Quarterly Information'!$I$43:$I$1042,Blends!$CX19)*Blends!H18</f>
        <v>0</v>
      </c>
      <c r="DE19" s="178">
        <f>SUMIFS('Quarterly Information'!$AC$43:$AC$1042,'Quarterly Information'!$I$43:$I$1042,Blends!$CX19)*Blends!I18</f>
        <v>0</v>
      </c>
      <c r="DF19" s="178">
        <f>SUMIFS('Quarterly Information'!$AC$43:$AC$1042,'Quarterly Information'!$I$43:$I$1042,Blends!$CX19)*Blends!J18</f>
        <v>0</v>
      </c>
      <c r="DH19" s="17" t="s">
        <v>861</v>
      </c>
      <c r="DI19" s="178">
        <f>SUMIFS('Quarterly Information'!$AD$43:$AD$1042,'Quarterly Information'!$I$43:$I$1042,Blends!$DH19)*Blends!C18</f>
        <v>0</v>
      </c>
      <c r="DJ19" s="178">
        <f>SUMIFS('Quarterly Information'!$AD$43:$AD$1042,'Quarterly Information'!$I$43:$I$1042,Blends!$DH19)*Blends!D18</f>
        <v>0</v>
      </c>
      <c r="DK19" s="178">
        <f>SUMIFS('Quarterly Information'!$AD$43:$AD$1042,'Quarterly Information'!$I$43:$I$1042,Blends!$DH19)*Blends!E18</f>
        <v>0</v>
      </c>
      <c r="DL19" s="178">
        <f>SUMIFS('Quarterly Information'!$AD$43:$AD$1042,'Quarterly Information'!$I$43:$I$1042,Blends!$DH19)*Blends!F18</f>
        <v>0</v>
      </c>
      <c r="DM19" s="178">
        <f>SUMIFS('Quarterly Information'!$AD$43:$AD$1042,'Quarterly Information'!$I$43:$I$1042,Blends!$DH19)*Blends!G18</f>
        <v>0</v>
      </c>
      <c r="DN19" s="178">
        <f>SUMIFS('Quarterly Information'!$AD$43:$AD$1042,'Quarterly Information'!$I$43:$I$1042,Blends!$DH19)*Blends!H18</f>
        <v>0</v>
      </c>
      <c r="DO19" s="178">
        <f>SUMIFS('Quarterly Information'!$AD$43:$AD$1042,'Quarterly Information'!$I$43:$I$1042,Blends!$DH19)*Blends!I18</f>
        <v>0</v>
      </c>
      <c r="DP19" s="178">
        <f>SUMIFS('Quarterly Information'!$AD$43:$AD$1042,'Quarterly Information'!$I$43:$I$1042,Blends!$DH19)*Blends!J18</f>
        <v>0</v>
      </c>
      <c r="DR19" s="17" t="s">
        <v>861</v>
      </c>
      <c r="DS19" s="178">
        <f>SUMIFS('Quarterly Information'!$AE$43:$AE$1042,'Quarterly Information'!$I$43:$I$1042,Blends!$DR19)*Blends!C18</f>
        <v>0</v>
      </c>
      <c r="DT19" s="178">
        <f>SUMIFS('Quarterly Information'!$AE$43:$AE$1042,'Quarterly Information'!$I$43:$I$1042,Blends!$DR19)*Blends!D18</f>
        <v>0</v>
      </c>
      <c r="DU19" s="178">
        <f>SUMIFS('Quarterly Information'!$AE$43:$AE$1042,'Quarterly Information'!$I$43:$I$1042,Blends!$DR19)*Blends!E18</f>
        <v>0</v>
      </c>
      <c r="DV19" s="178">
        <f>SUMIFS('Quarterly Information'!$AE$43:$AE$1042,'Quarterly Information'!$I$43:$I$1042,Blends!$DR19)*Blends!F18</f>
        <v>0</v>
      </c>
      <c r="DW19" s="178">
        <f>SUMIFS('Quarterly Information'!$AE$43:$AE$1042,'Quarterly Information'!$I$43:$I$1042,Blends!$DR19)*Blends!G18</f>
        <v>0</v>
      </c>
      <c r="DX19" s="178">
        <f>SUMIFS('Quarterly Information'!$AE$43:$AE$1042,'Quarterly Information'!$I$43:$I$1042,Blends!$DR19)*Blends!H18</f>
        <v>0</v>
      </c>
      <c r="DY19" s="178">
        <f>SUMIFS('Quarterly Information'!$AE$43:$AE$1042,'Quarterly Information'!$I$43:$I$1042,Blends!$DR19)*Blends!I18</f>
        <v>0</v>
      </c>
      <c r="DZ19" s="178">
        <f>SUMIFS('Quarterly Information'!$AE$43:$AE$1042,'Quarterly Information'!$I$43:$I$1042,Blends!$DR19)*Blends!J18</f>
        <v>0</v>
      </c>
    </row>
    <row r="20" spans="2:130" x14ac:dyDescent="0.25">
      <c r="B20" s="17" t="s">
        <v>863</v>
      </c>
      <c r="C20" s="177"/>
      <c r="D20" s="177">
        <v>0.45</v>
      </c>
      <c r="E20" s="177">
        <v>0.55000000000000004</v>
      </c>
      <c r="F20" s="177"/>
      <c r="G20" s="177"/>
      <c r="H20" s="177"/>
      <c r="I20" s="177"/>
      <c r="J20" s="177"/>
      <c r="L20" s="17" t="s">
        <v>862</v>
      </c>
      <c r="M20" s="178">
        <f>SUMIFS('Quarterly Information'!$J$43:$J$1042,'Quarterly Information'!$I$43:$I$1042,Blends!$L20,'Quarterly Information'!$X$43:$X$1042,Lists!$D$30)*C19</f>
        <v>0</v>
      </c>
      <c r="N20" s="178">
        <f>SUMIFS('Quarterly Information'!$J$43:$J$1042,'Quarterly Information'!$I$43:$I$1042,Blends!$L20,'Quarterly Information'!$X$43:$X$1042,Lists!$D$30)*D19</f>
        <v>0</v>
      </c>
      <c r="O20" s="178">
        <f>SUMIFS('Quarterly Information'!$J$43:$J$1042,'Quarterly Information'!$I$43:$I$1042,Blends!$L20,'Quarterly Information'!$X$43:$X$1042,Lists!$D$30)*E19</f>
        <v>0</v>
      </c>
      <c r="P20" s="178">
        <f>SUMIFS('Quarterly Information'!$J$43:$J$1042,'Quarterly Information'!$I$43:$I$1042,Blends!$L20,'Quarterly Information'!$X$43:$X$1042,Lists!$D$30)*F19</f>
        <v>0</v>
      </c>
      <c r="Q20" s="178">
        <f>SUMIFS('Quarterly Information'!$J$43:$J$1042,'Quarterly Information'!$I$43:$I$1042,Blends!$L20,'Quarterly Information'!$X$43:$X$1042,Lists!$D$30)*G19</f>
        <v>0</v>
      </c>
      <c r="R20" s="178">
        <f>SUMIFS('Quarterly Information'!$J$43:$J$1042,'Quarterly Information'!$I$43:$I$1042,Blends!$L20,'Quarterly Information'!$X$43:$X$1042,Lists!$D$30)*H19</f>
        <v>0</v>
      </c>
      <c r="S20" s="178">
        <f>SUMIFS('Quarterly Information'!$J$43:$J$1042,'Quarterly Information'!$I$43:$I$1042,Blends!$L20,'Quarterly Information'!$X$43:$X$1042,Lists!$D$30)*I19</f>
        <v>0</v>
      </c>
      <c r="T20" s="178">
        <f>SUMIFS('Quarterly Information'!$J$43:$J$1042,'Quarterly Information'!$I$43:$I$1042,Blends!$L20,'Quarterly Information'!$X$43:$X$1042,Lists!$D$30)*J19</f>
        <v>0</v>
      </c>
      <c r="V20" s="17" t="s">
        <v>862</v>
      </c>
      <c r="W20" s="178">
        <f>SUMIFS('Quarterly Information'!$J$43:$J$1042,'Quarterly Information'!$I$43:$I$1042,Blends!$V20,'Quarterly Information'!$X$43:$X$1042,Lists!$D$31)*C19</f>
        <v>0</v>
      </c>
      <c r="X20" s="178">
        <f>SUMIFS('Quarterly Information'!$J$43:$J$1042,'Quarterly Information'!$I$43:$I$1042,Blends!$V20,'Quarterly Information'!$X$43:$X$1042,Lists!$D$31)*D19</f>
        <v>0</v>
      </c>
      <c r="Y20" s="178">
        <f>SUMIFS('Quarterly Information'!$J$43:$J$1042,'Quarterly Information'!$I$43:$I$1042,Blends!$V20,'Quarterly Information'!$X$43:$X$1042,Lists!$D$31)*E19</f>
        <v>0</v>
      </c>
      <c r="Z20" s="178">
        <f>SUMIFS('Quarterly Information'!$J$43:$J$1042,'Quarterly Information'!$I$43:$I$1042,Blends!$V20,'Quarterly Information'!$X$43:$X$1042,Lists!$D$31)*F19</f>
        <v>0</v>
      </c>
      <c r="AA20" s="178">
        <f>SUMIFS('Quarterly Information'!$J$43:$J$1042,'Quarterly Information'!$I$43:$I$1042,Blends!$V20,'Quarterly Information'!$X$43:$X$1042,Lists!$D$31)*G19</f>
        <v>0</v>
      </c>
      <c r="AB20" s="178">
        <f>SUMIFS('Quarterly Information'!$J$43:$J$1042,'Quarterly Information'!$I$43:$I$1042,Blends!$V20,'Quarterly Information'!$X$43:$X$1042,Lists!$D$31)*H19</f>
        <v>0</v>
      </c>
      <c r="AC20" s="178">
        <f>SUMIFS('Quarterly Information'!$J$43:$J$1042,'Quarterly Information'!$I$43:$I$1042,Blends!$V20,'Quarterly Information'!$X$43:$X$1042,Lists!$D$31)*I19</f>
        <v>0</v>
      </c>
      <c r="AD20" s="178">
        <f>SUMIFS('Quarterly Information'!$J$43:$J$1042,'Quarterly Information'!$I$43:$I$1042,Blends!$V20,'Quarterly Information'!$X$43:$X$1042,Lists!$D$31)*J19</f>
        <v>0</v>
      </c>
      <c r="AF20" s="17" t="s">
        <v>862</v>
      </c>
      <c r="AG20" s="178">
        <f>SUMIFS('Quarterly Information'!$J$43:$J$1042,'Quarterly Information'!$I$43:$I$1042,Blends!$AF20,'Quarterly Information'!$X$43:$X$1042,Lists!$D$32)*C19</f>
        <v>0</v>
      </c>
      <c r="AH20" s="178">
        <f>SUMIFS('Quarterly Information'!$J$43:$J$1042,'Quarterly Information'!$I$43:$I$1042,Blends!$AF20,'Quarterly Information'!$X$43:$X$1042,Lists!$D$32)*D19</f>
        <v>0</v>
      </c>
      <c r="AI20" s="178">
        <f>SUMIFS('Quarterly Information'!$J$43:$J$1042,'Quarterly Information'!$I$43:$I$1042,Blends!$AF20,'Quarterly Information'!$X$43:$X$1042,Lists!$D$32)*E19</f>
        <v>0</v>
      </c>
      <c r="AJ20" s="178">
        <f>SUMIFS('Quarterly Information'!$J$43:$J$1042,'Quarterly Information'!$I$43:$I$1042,Blends!$AF20,'Quarterly Information'!$X$43:$X$1042,Lists!$D$32)*F19</f>
        <v>0</v>
      </c>
      <c r="AK20" s="178">
        <f>SUMIFS('Quarterly Information'!$J$43:$J$1042,'Quarterly Information'!$I$43:$I$1042,Blends!$AF20,'Quarterly Information'!$X$43:$X$1042,Lists!$D$32)*G19</f>
        <v>0</v>
      </c>
      <c r="AL20" s="178">
        <f>SUMIFS('Quarterly Information'!$J$43:$J$1042,'Quarterly Information'!$I$43:$I$1042,Blends!$AF20,'Quarterly Information'!$X$43:$X$1042,Lists!$D$32)*H19</f>
        <v>0</v>
      </c>
      <c r="AM20" s="178">
        <f>SUMIFS('Quarterly Information'!$J$43:$J$1042,'Quarterly Information'!$I$43:$I$1042,Blends!$AF20,'Quarterly Information'!$X$43:$X$1042,Lists!$D$32)*I19</f>
        <v>0</v>
      </c>
      <c r="AN20" s="178">
        <f>SUMIFS('Quarterly Information'!$J$43:$J$1042,'Quarterly Information'!$I$43:$I$1042,Blends!$AF20,'Quarterly Information'!$X$43:$X$1042,Lists!$D$32)*J19</f>
        <v>0</v>
      </c>
      <c r="AP20" s="17" t="s">
        <v>862</v>
      </c>
      <c r="AQ20" s="178">
        <f>SUMIFS('Quarterly Information'!$J$43:$J$1042,'Quarterly Information'!$I$43:$I$1042,Blends!$AP20,'Quarterly Information'!$X$43:$X$1042,Lists!$D$33)*C19</f>
        <v>0</v>
      </c>
      <c r="AR20" s="178">
        <f>SUMIFS('Quarterly Information'!$J$43:$J$1042,'Quarterly Information'!$I$43:$I$1042,Blends!$AP20,'Quarterly Information'!$X$43:$X$1042,Lists!$D$33)*D19</f>
        <v>0</v>
      </c>
      <c r="AS20" s="178">
        <f>SUMIFS('Quarterly Information'!$J$43:$J$1042,'Quarterly Information'!$I$43:$I$1042,Blends!$AP20,'Quarterly Information'!$X$43:$X$1042,Lists!$D$33)*E19</f>
        <v>0</v>
      </c>
      <c r="AT20" s="178">
        <f>SUMIFS('Quarterly Information'!$J$43:$J$1042,'Quarterly Information'!$I$43:$I$1042,Blends!$AP20,'Quarterly Information'!$X$43:$X$1042,Lists!$D$33)*F19</f>
        <v>0</v>
      </c>
      <c r="AU20" s="178">
        <f>SUMIFS('Quarterly Information'!$J$43:$J$1042,'Quarterly Information'!$I$43:$I$1042,Blends!$AP20,'Quarterly Information'!$X$43:$X$1042,Lists!$D$33)*G19</f>
        <v>0</v>
      </c>
      <c r="AV20" s="178">
        <f>SUMIFS('Quarterly Information'!$J$43:$J$1042,'Quarterly Information'!$I$43:$I$1042,Blends!$AP20,'Quarterly Information'!$X$43:$X$1042,Lists!$D$33)*H19</f>
        <v>0</v>
      </c>
      <c r="AW20" s="178">
        <f>SUMIFS('Quarterly Information'!$J$43:$J$1042,'Quarterly Information'!$I$43:$I$1042,Blends!$AP20,'Quarterly Information'!$X$43:$X$1042,Lists!$D$33)*I19</f>
        <v>0</v>
      </c>
      <c r="AX20" s="178">
        <f>SUMIFS('Quarterly Information'!$J$43:$J$1042,'Quarterly Information'!$I$43:$I$1042,Blends!$AP20,'Quarterly Information'!$X$43:$X$1042,Lists!$D$33)*J19</f>
        <v>0</v>
      </c>
      <c r="AZ20" s="17" t="s">
        <v>862</v>
      </c>
      <c r="BA20" s="178">
        <f>SUMIFS('Quarterly Information'!$J$43:$J$1042,'Quarterly Information'!$I$43:$I$1042,Blends!$AZ20,'Quarterly Information'!$X$43:$X$1042,Lists!$D$34)*C19</f>
        <v>0</v>
      </c>
      <c r="BB20" s="178">
        <f>SUMIFS('Quarterly Information'!$J$43:$J$1042,'Quarterly Information'!$I$43:$I$1042,Blends!$AZ20,'Quarterly Information'!$X$43:$X$1042,Lists!$D$34)*D19</f>
        <v>0</v>
      </c>
      <c r="BC20" s="178">
        <f>SUMIFS('Quarterly Information'!$J$43:$J$1042,'Quarterly Information'!$I$43:$I$1042,Blends!$AZ20,'Quarterly Information'!$X$43:$X$1042,Lists!$D$34)*E19</f>
        <v>0</v>
      </c>
      <c r="BD20" s="178">
        <f>SUMIFS('Quarterly Information'!$J$43:$J$1042,'Quarterly Information'!$I$43:$I$1042,Blends!$AZ20,'Quarterly Information'!$X$43:$X$1042,Lists!$D$34)*F19</f>
        <v>0</v>
      </c>
      <c r="BE20" s="178">
        <f>SUMIFS('Quarterly Information'!$J$43:$J$1042,'Quarterly Information'!$I$43:$I$1042,Blends!$AZ20,'Quarterly Information'!$X$43:$X$1042,Lists!$D$34)*G19</f>
        <v>0</v>
      </c>
      <c r="BF20" s="178">
        <f>SUMIFS('Quarterly Information'!$J$43:$J$1042,'Quarterly Information'!$I$43:$I$1042,Blends!$AZ20,'Quarterly Information'!$X$43:$X$1042,Lists!$D$34)*H19</f>
        <v>0</v>
      </c>
      <c r="BG20" s="178">
        <f>SUMIFS('Quarterly Information'!$J$43:$J$1042,'Quarterly Information'!$I$43:$I$1042,Blends!$AZ20,'Quarterly Information'!$X$43:$X$1042,Lists!$D$34)*I19</f>
        <v>0</v>
      </c>
      <c r="BH20" s="178">
        <f>SUMIFS('Quarterly Information'!$J$43:$J$1042,'Quarterly Information'!$I$43:$I$1042,Blends!$AZ20,'Quarterly Information'!$X$43:$X$1042,Lists!$D$34)*J19</f>
        <v>0</v>
      </c>
      <c r="BJ20" s="17" t="s">
        <v>862</v>
      </c>
      <c r="BK20" s="178">
        <f>SUMIFS('Quarterly Information'!$J$43:$J$1042,'Quarterly Information'!$I$43:$I$1042,Blends!$BJ20,'Quarterly Information'!$X$43:$X$1042,Lists!$D$35)*C19</f>
        <v>0</v>
      </c>
      <c r="BL20" s="178">
        <f>SUMIFS('Quarterly Information'!$J$43:$J$1042,'Quarterly Information'!$I$43:$I$1042,Blends!$BJ20,'Quarterly Information'!$X$43:$X$1042,Lists!$D$35)*D19</f>
        <v>0</v>
      </c>
      <c r="BM20" s="178">
        <f>SUMIFS('Quarterly Information'!$J$43:$J$1042,'Quarterly Information'!$I$43:$I$1042,Blends!$BJ20,'Quarterly Information'!$X$43:$X$1042,Lists!$D$35)*E19</f>
        <v>0</v>
      </c>
      <c r="BN20" s="178">
        <f>SUMIFS('Quarterly Information'!$J$43:$J$1042,'Quarterly Information'!$I$43:$I$1042,Blends!$BJ20,'Quarterly Information'!$X$43:$X$1042,Lists!$D$35)*F19</f>
        <v>0</v>
      </c>
      <c r="BO20" s="178">
        <f>SUMIFS('Quarterly Information'!$J$43:$J$1042,'Quarterly Information'!$I$43:$I$1042,Blends!$BJ20,'Quarterly Information'!$X$43:$X$1042,Lists!$D$35)*G19</f>
        <v>0</v>
      </c>
      <c r="BP20" s="178">
        <f>SUMIFS('Quarterly Information'!$J$43:$J$1042,'Quarterly Information'!$I$43:$I$1042,Blends!$BJ20,'Quarterly Information'!$X$43:$X$1042,Lists!$D$35)*H19</f>
        <v>0</v>
      </c>
      <c r="BQ20" s="178">
        <f>SUMIFS('Quarterly Information'!$J$43:$J$1042,'Quarterly Information'!$I$43:$I$1042,Blends!$BJ20,'Quarterly Information'!$X$43:$X$1042,Lists!$D$35)*I19</f>
        <v>0</v>
      </c>
      <c r="BR20" s="178">
        <f>SUMIFS('Quarterly Information'!$J$43:$J$1042,'Quarterly Information'!$I$43:$I$1042,Blends!$BJ20,'Quarterly Information'!$X$43:$X$1042,Lists!$D$35)*J19</f>
        <v>0</v>
      </c>
      <c r="BT20" s="17" t="s">
        <v>862</v>
      </c>
      <c r="BU20" s="178">
        <f>SUMIFS('Quarterly Information'!$Z$43:$Z$1042,'Quarterly Information'!$I$43:$I$1042,Blends!$BT20)*Blends!C19</f>
        <v>0</v>
      </c>
      <c r="BV20" s="178">
        <f>SUMIFS('Quarterly Information'!$Z$43:$Z$1042,'Quarterly Information'!$I$43:$I$1042,Blends!$BT20)*Blends!D19</f>
        <v>0</v>
      </c>
      <c r="BW20" s="178">
        <f>SUMIFS('Quarterly Information'!$Z$43:$Z$1042,'Quarterly Information'!$I$43:$I$1042,Blends!$BT20)*Blends!E19</f>
        <v>0</v>
      </c>
      <c r="BX20" s="178">
        <f>SUMIFS('Quarterly Information'!$Z$43:$Z$1042,'Quarterly Information'!$I$43:$I$1042,Blends!$BT20)*Blends!F19</f>
        <v>0</v>
      </c>
      <c r="BY20" s="178">
        <f>SUMIFS('Quarterly Information'!$Z$43:$Z$1042,'Quarterly Information'!$I$43:$I$1042,Blends!$BT20)*Blends!G19</f>
        <v>0</v>
      </c>
      <c r="BZ20" s="178">
        <f>SUMIFS('Quarterly Information'!$Z$43:$Z$1042,'Quarterly Information'!$I$43:$I$1042,Blends!$BT20)*Blends!H19</f>
        <v>0</v>
      </c>
      <c r="CA20" s="178">
        <f>SUMIFS('Quarterly Information'!$Z$43:$Z$1042,'Quarterly Information'!$I$43:$I$1042,Blends!$BT20)*Blends!I19</f>
        <v>0</v>
      </c>
      <c r="CB20" s="178">
        <f>SUMIFS('Quarterly Information'!$Z$43:$Z$1042,'Quarterly Information'!$I$43:$I$1042,Blends!$BT20)*Blends!J19</f>
        <v>0</v>
      </c>
      <c r="CD20" s="17" t="s">
        <v>862</v>
      </c>
      <c r="CE20" s="178">
        <f>SUMIFS('Quarterly Information'!$AA$43:$AA$1042,'Quarterly Information'!$I$43:$I$1042,Blends!$CD20)*Blends!C19</f>
        <v>0</v>
      </c>
      <c r="CF20" s="178">
        <f>SUMIFS('Quarterly Information'!$AA$43:$AA$1042,'Quarterly Information'!$I$43:$I$1042,Blends!$CD20)*Blends!D19</f>
        <v>0</v>
      </c>
      <c r="CG20" s="178">
        <f>SUMIFS('Quarterly Information'!$AA$43:$AA$1042,'Quarterly Information'!$I$43:$I$1042,Blends!$CD20)*Blends!E19</f>
        <v>0</v>
      </c>
      <c r="CH20" s="178">
        <f>SUMIFS('Quarterly Information'!$AA$43:$AA$1042,'Quarterly Information'!$I$43:$I$1042,Blends!$CD20)*Blends!F19</f>
        <v>0</v>
      </c>
      <c r="CI20" s="178">
        <f>SUMIFS('Quarterly Information'!$AA$43:$AA$1042,'Quarterly Information'!$I$43:$I$1042,Blends!$CD20)*Blends!G19</f>
        <v>0</v>
      </c>
      <c r="CJ20" s="178">
        <f>SUMIFS('Quarterly Information'!$AA$43:$AA$1042,'Quarterly Information'!$I$43:$I$1042,Blends!$CD20)*Blends!H19</f>
        <v>0</v>
      </c>
      <c r="CK20" s="178">
        <f>SUMIFS('Quarterly Information'!$AA$43:$AA$1042,'Quarterly Information'!$I$43:$I$1042,Blends!$CD20)*Blends!I19</f>
        <v>0</v>
      </c>
      <c r="CL20" s="178">
        <f>SUMIFS('Quarterly Information'!$AA$43:$AA$1042,'Quarterly Information'!$I$43:$I$1042,Blends!$CD20)*Blends!J19</f>
        <v>0</v>
      </c>
      <c r="CN20" s="17" t="s">
        <v>862</v>
      </c>
      <c r="CO20" s="178">
        <f>SUMIFS('Quarterly Information'!$AB$43:$AB$1042,'Quarterly Information'!$I$43:$I$1042,Blends!$CN20)*Blends!C19</f>
        <v>0</v>
      </c>
      <c r="CP20" s="178">
        <f>SUMIFS('Quarterly Information'!$AB$43:$AB$1042,'Quarterly Information'!$I$43:$I$1042,Blends!$CN20)*Blends!D19</f>
        <v>0</v>
      </c>
      <c r="CQ20" s="178">
        <f>SUMIFS('Quarterly Information'!$AB$43:$AB$1042,'Quarterly Information'!$I$43:$I$1042,Blends!$CN20)*Blends!E19</f>
        <v>0</v>
      </c>
      <c r="CR20" s="178">
        <f>SUMIFS('Quarterly Information'!$AB$43:$AB$1042,'Quarterly Information'!$I$43:$I$1042,Blends!$CN20)*Blends!F19</f>
        <v>0</v>
      </c>
      <c r="CS20" s="178">
        <f>SUMIFS('Quarterly Information'!$AB$43:$AB$1042,'Quarterly Information'!$I$43:$I$1042,Blends!$CN20)*Blends!G19</f>
        <v>0</v>
      </c>
      <c r="CT20" s="178">
        <f>SUMIFS('Quarterly Information'!$AB$43:$AB$1042,'Quarterly Information'!$I$43:$I$1042,Blends!$CN20)*Blends!H19</f>
        <v>0</v>
      </c>
      <c r="CU20" s="178">
        <f>SUMIFS('Quarterly Information'!$AB$43:$AB$1042,'Quarterly Information'!$I$43:$I$1042,Blends!$CN20)*Blends!I19</f>
        <v>0</v>
      </c>
      <c r="CV20" s="178">
        <f>SUMIFS('Quarterly Information'!$AB$43:$AB$1042,'Quarterly Information'!$I$43:$I$1042,Blends!$CN20)*Blends!J19</f>
        <v>0</v>
      </c>
      <c r="CX20" s="17" t="s">
        <v>862</v>
      </c>
      <c r="CY20" s="178">
        <f>SUMIFS('Quarterly Information'!$AC$43:$AC$1042,'Quarterly Information'!$I$43:$I$1042,Blends!$CX20)*Blends!C19</f>
        <v>0</v>
      </c>
      <c r="CZ20" s="178">
        <f>SUMIFS('Quarterly Information'!$AC$43:$AC$1042,'Quarterly Information'!$I$43:$I$1042,Blends!$CX20)*Blends!D19</f>
        <v>0</v>
      </c>
      <c r="DA20" s="178">
        <f>SUMIFS('Quarterly Information'!$AC$43:$AC$1042,'Quarterly Information'!$I$43:$I$1042,Blends!$CX20)*Blends!E19</f>
        <v>0</v>
      </c>
      <c r="DB20" s="178">
        <f>SUMIFS('Quarterly Information'!$AC$43:$AC$1042,'Quarterly Information'!$I$43:$I$1042,Blends!$CX20)*Blends!F19</f>
        <v>0</v>
      </c>
      <c r="DC20" s="178">
        <f>SUMIFS('Quarterly Information'!$AC$43:$AC$1042,'Quarterly Information'!$I$43:$I$1042,Blends!$CX20)*Blends!G19</f>
        <v>0</v>
      </c>
      <c r="DD20" s="178">
        <f>SUMIFS('Quarterly Information'!$AC$43:$AC$1042,'Quarterly Information'!$I$43:$I$1042,Blends!$CX20)*Blends!H19</f>
        <v>0</v>
      </c>
      <c r="DE20" s="178">
        <f>SUMIFS('Quarterly Information'!$AC$43:$AC$1042,'Quarterly Information'!$I$43:$I$1042,Blends!$CX20)*Blends!I19</f>
        <v>0</v>
      </c>
      <c r="DF20" s="178">
        <f>SUMIFS('Quarterly Information'!$AC$43:$AC$1042,'Quarterly Information'!$I$43:$I$1042,Blends!$CX20)*Blends!J19</f>
        <v>0</v>
      </c>
      <c r="DH20" s="17" t="s">
        <v>862</v>
      </c>
      <c r="DI20" s="178">
        <f>SUMIFS('Quarterly Information'!$AD$43:$AD$1042,'Quarterly Information'!$I$43:$I$1042,Blends!$DH20)*Blends!C19</f>
        <v>0</v>
      </c>
      <c r="DJ20" s="178">
        <f>SUMIFS('Quarterly Information'!$AD$43:$AD$1042,'Quarterly Information'!$I$43:$I$1042,Blends!$DH20)*Blends!D19</f>
        <v>0</v>
      </c>
      <c r="DK20" s="178">
        <f>SUMIFS('Quarterly Information'!$AD$43:$AD$1042,'Quarterly Information'!$I$43:$I$1042,Blends!$DH20)*Blends!E19</f>
        <v>0</v>
      </c>
      <c r="DL20" s="178">
        <f>SUMIFS('Quarterly Information'!$AD$43:$AD$1042,'Quarterly Information'!$I$43:$I$1042,Blends!$DH20)*Blends!F19</f>
        <v>0</v>
      </c>
      <c r="DM20" s="178">
        <f>SUMIFS('Quarterly Information'!$AD$43:$AD$1042,'Quarterly Information'!$I$43:$I$1042,Blends!$DH20)*Blends!G19</f>
        <v>0</v>
      </c>
      <c r="DN20" s="178">
        <f>SUMIFS('Quarterly Information'!$AD$43:$AD$1042,'Quarterly Information'!$I$43:$I$1042,Blends!$DH20)*Blends!H19</f>
        <v>0</v>
      </c>
      <c r="DO20" s="178">
        <f>SUMIFS('Quarterly Information'!$AD$43:$AD$1042,'Quarterly Information'!$I$43:$I$1042,Blends!$DH20)*Blends!I19</f>
        <v>0</v>
      </c>
      <c r="DP20" s="178">
        <f>SUMIFS('Quarterly Information'!$AD$43:$AD$1042,'Quarterly Information'!$I$43:$I$1042,Blends!$DH20)*Blends!J19</f>
        <v>0</v>
      </c>
      <c r="DR20" s="17" t="s">
        <v>862</v>
      </c>
      <c r="DS20" s="178">
        <f>SUMIFS('Quarterly Information'!$AE$43:$AE$1042,'Quarterly Information'!$I$43:$I$1042,Blends!$DR20)*Blends!C19</f>
        <v>0</v>
      </c>
      <c r="DT20" s="178">
        <f>SUMIFS('Quarterly Information'!$AE$43:$AE$1042,'Quarterly Information'!$I$43:$I$1042,Blends!$DR20)*Blends!D19</f>
        <v>0</v>
      </c>
      <c r="DU20" s="178">
        <f>SUMIFS('Quarterly Information'!$AE$43:$AE$1042,'Quarterly Information'!$I$43:$I$1042,Blends!$DR20)*Blends!E19</f>
        <v>0</v>
      </c>
      <c r="DV20" s="178">
        <f>SUMIFS('Quarterly Information'!$AE$43:$AE$1042,'Quarterly Information'!$I$43:$I$1042,Blends!$DR20)*Blends!F19</f>
        <v>0</v>
      </c>
      <c r="DW20" s="178">
        <f>SUMIFS('Quarterly Information'!$AE$43:$AE$1042,'Quarterly Information'!$I$43:$I$1042,Blends!$DR20)*Blends!G19</f>
        <v>0</v>
      </c>
      <c r="DX20" s="178">
        <f>SUMIFS('Quarterly Information'!$AE$43:$AE$1042,'Quarterly Information'!$I$43:$I$1042,Blends!$DR20)*Blends!H19</f>
        <v>0</v>
      </c>
      <c r="DY20" s="178">
        <f>SUMIFS('Quarterly Information'!$AE$43:$AE$1042,'Quarterly Information'!$I$43:$I$1042,Blends!$DR20)*Blends!I19</f>
        <v>0</v>
      </c>
      <c r="DZ20" s="178">
        <f>SUMIFS('Quarterly Information'!$AE$43:$AE$1042,'Quarterly Information'!$I$43:$I$1042,Blends!$DR20)*Blends!J19</f>
        <v>0</v>
      </c>
    </row>
    <row r="21" spans="2:130" x14ac:dyDescent="0.25">
      <c r="B21" s="17" t="s">
        <v>864</v>
      </c>
      <c r="C21" s="177"/>
      <c r="D21" s="177"/>
      <c r="E21" s="177"/>
      <c r="F21" s="177"/>
      <c r="G21" s="177"/>
      <c r="H21" s="177">
        <v>0.11</v>
      </c>
      <c r="I21" s="177"/>
      <c r="J21" s="177"/>
      <c r="L21" s="17" t="s">
        <v>863</v>
      </c>
      <c r="M21" s="178">
        <f>SUMIFS('Quarterly Information'!$J$43:$J$1042,'Quarterly Information'!$I$43:$I$1042,Blends!$L21,'Quarterly Information'!$X$43:$X$1042,Lists!$D$30)*C20</f>
        <v>0</v>
      </c>
      <c r="N21" s="178">
        <f>SUMIFS('Quarterly Information'!$J$43:$J$1042,'Quarterly Information'!$I$43:$I$1042,Blends!$L21,'Quarterly Information'!$X$43:$X$1042,Lists!$D$30)*D20</f>
        <v>0</v>
      </c>
      <c r="O21" s="178">
        <f>SUMIFS('Quarterly Information'!$J$43:$J$1042,'Quarterly Information'!$I$43:$I$1042,Blends!$L21,'Quarterly Information'!$X$43:$X$1042,Lists!$D$30)*E20</f>
        <v>0</v>
      </c>
      <c r="P21" s="178">
        <f>SUMIFS('Quarterly Information'!$J$43:$J$1042,'Quarterly Information'!$I$43:$I$1042,Blends!$L21,'Quarterly Information'!$X$43:$X$1042,Lists!$D$30)*F20</f>
        <v>0</v>
      </c>
      <c r="Q21" s="178">
        <f>SUMIFS('Quarterly Information'!$J$43:$J$1042,'Quarterly Information'!$I$43:$I$1042,Blends!$L21,'Quarterly Information'!$X$43:$X$1042,Lists!$D$30)*G20</f>
        <v>0</v>
      </c>
      <c r="R21" s="178">
        <f>SUMIFS('Quarterly Information'!$J$43:$J$1042,'Quarterly Information'!$I$43:$I$1042,Blends!$L21,'Quarterly Information'!$X$43:$X$1042,Lists!$D$30)*H20</f>
        <v>0</v>
      </c>
      <c r="S21" s="178">
        <f>SUMIFS('Quarterly Information'!$J$43:$J$1042,'Quarterly Information'!$I$43:$I$1042,Blends!$L21,'Quarterly Information'!$X$43:$X$1042,Lists!$D$30)*I20</f>
        <v>0</v>
      </c>
      <c r="T21" s="178">
        <f>SUMIFS('Quarterly Information'!$J$43:$J$1042,'Quarterly Information'!$I$43:$I$1042,Blends!$L21,'Quarterly Information'!$X$43:$X$1042,Lists!$D$30)*J20</f>
        <v>0</v>
      </c>
      <c r="V21" s="17" t="s">
        <v>863</v>
      </c>
      <c r="W21" s="178">
        <f>SUMIFS('Quarterly Information'!$J$43:$J$1042,'Quarterly Information'!$I$43:$I$1042,Blends!$V21,'Quarterly Information'!$X$43:$X$1042,Lists!$D$31)*C20</f>
        <v>0</v>
      </c>
      <c r="X21" s="178">
        <f>SUMIFS('Quarterly Information'!$J$43:$J$1042,'Quarterly Information'!$I$43:$I$1042,Blends!$V21,'Quarterly Information'!$X$43:$X$1042,Lists!$D$31)*D20</f>
        <v>0</v>
      </c>
      <c r="Y21" s="178">
        <f>SUMIFS('Quarterly Information'!$J$43:$J$1042,'Quarterly Information'!$I$43:$I$1042,Blends!$V21,'Quarterly Information'!$X$43:$X$1042,Lists!$D$31)*E20</f>
        <v>0</v>
      </c>
      <c r="Z21" s="178">
        <f>SUMIFS('Quarterly Information'!$J$43:$J$1042,'Quarterly Information'!$I$43:$I$1042,Blends!$V21,'Quarterly Information'!$X$43:$X$1042,Lists!$D$31)*F20</f>
        <v>0</v>
      </c>
      <c r="AA21" s="178">
        <f>SUMIFS('Quarterly Information'!$J$43:$J$1042,'Quarterly Information'!$I$43:$I$1042,Blends!$V21,'Quarterly Information'!$X$43:$X$1042,Lists!$D$31)*G20</f>
        <v>0</v>
      </c>
      <c r="AB21" s="178">
        <f>SUMIFS('Quarterly Information'!$J$43:$J$1042,'Quarterly Information'!$I$43:$I$1042,Blends!$V21,'Quarterly Information'!$X$43:$X$1042,Lists!$D$31)*H20</f>
        <v>0</v>
      </c>
      <c r="AC21" s="178">
        <f>SUMIFS('Quarterly Information'!$J$43:$J$1042,'Quarterly Information'!$I$43:$I$1042,Blends!$V21,'Quarterly Information'!$X$43:$X$1042,Lists!$D$31)*I20</f>
        <v>0</v>
      </c>
      <c r="AD21" s="178">
        <f>SUMIFS('Quarterly Information'!$J$43:$J$1042,'Quarterly Information'!$I$43:$I$1042,Blends!$V21,'Quarterly Information'!$X$43:$X$1042,Lists!$D$31)*J20</f>
        <v>0</v>
      </c>
      <c r="AF21" s="17" t="s">
        <v>863</v>
      </c>
      <c r="AG21" s="178">
        <f>SUMIFS('Quarterly Information'!$J$43:$J$1042,'Quarterly Information'!$I$43:$I$1042,Blends!$AF21,'Quarterly Information'!$X$43:$X$1042,Lists!$D$32)*C20</f>
        <v>0</v>
      </c>
      <c r="AH21" s="178">
        <f>SUMIFS('Quarterly Information'!$J$43:$J$1042,'Quarterly Information'!$I$43:$I$1042,Blends!$AF21,'Quarterly Information'!$X$43:$X$1042,Lists!$D$32)*D20</f>
        <v>0</v>
      </c>
      <c r="AI21" s="178">
        <f>SUMIFS('Quarterly Information'!$J$43:$J$1042,'Quarterly Information'!$I$43:$I$1042,Blends!$AF21,'Quarterly Information'!$X$43:$X$1042,Lists!$D$32)*E20</f>
        <v>0</v>
      </c>
      <c r="AJ21" s="178">
        <f>SUMIFS('Quarterly Information'!$J$43:$J$1042,'Quarterly Information'!$I$43:$I$1042,Blends!$AF21,'Quarterly Information'!$X$43:$X$1042,Lists!$D$32)*F20</f>
        <v>0</v>
      </c>
      <c r="AK21" s="178">
        <f>SUMIFS('Quarterly Information'!$J$43:$J$1042,'Quarterly Information'!$I$43:$I$1042,Blends!$AF21,'Quarterly Information'!$X$43:$X$1042,Lists!$D$32)*G20</f>
        <v>0</v>
      </c>
      <c r="AL21" s="178">
        <f>SUMIFS('Quarterly Information'!$J$43:$J$1042,'Quarterly Information'!$I$43:$I$1042,Blends!$AF21,'Quarterly Information'!$X$43:$X$1042,Lists!$D$32)*H20</f>
        <v>0</v>
      </c>
      <c r="AM21" s="178">
        <f>SUMIFS('Quarterly Information'!$J$43:$J$1042,'Quarterly Information'!$I$43:$I$1042,Blends!$AF21,'Quarterly Information'!$X$43:$X$1042,Lists!$D$32)*I20</f>
        <v>0</v>
      </c>
      <c r="AN21" s="178">
        <f>SUMIFS('Quarterly Information'!$J$43:$J$1042,'Quarterly Information'!$I$43:$I$1042,Blends!$AF21,'Quarterly Information'!$X$43:$X$1042,Lists!$D$32)*J20</f>
        <v>0</v>
      </c>
      <c r="AP21" s="17" t="s">
        <v>863</v>
      </c>
      <c r="AQ21" s="178">
        <f>SUMIFS('Quarterly Information'!$J$43:$J$1042,'Quarterly Information'!$I$43:$I$1042,Blends!$AP21,'Quarterly Information'!$X$43:$X$1042,Lists!$D$33)*C20</f>
        <v>0</v>
      </c>
      <c r="AR21" s="178">
        <f>SUMIFS('Quarterly Information'!$J$43:$J$1042,'Quarterly Information'!$I$43:$I$1042,Blends!$AP21,'Quarterly Information'!$X$43:$X$1042,Lists!$D$33)*D20</f>
        <v>0</v>
      </c>
      <c r="AS21" s="178">
        <f>SUMIFS('Quarterly Information'!$J$43:$J$1042,'Quarterly Information'!$I$43:$I$1042,Blends!$AP21,'Quarterly Information'!$X$43:$X$1042,Lists!$D$33)*E20</f>
        <v>0</v>
      </c>
      <c r="AT21" s="178">
        <f>SUMIFS('Quarterly Information'!$J$43:$J$1042,'Quarterly Information'!$I$43:$I$1042,Blends!$AP21,'Quarterly Information'!$X$43:$X$1042,Lists!$D$33)*F20</f>
        <v>0</v>
      </c>
      <c r="AU21" s="178">
        <f>SUMIFS('Quarterly Information'!$J$43:$J$1042,'Quarterly Information'!$I$43:$I$1042,Blends!$AP21,'Quarterly Information'!$X$43:$X$1042,Lists!$D$33)*G20</f>
        <v>0</v>
      </c>
      <c r="AV21" s="178">
        <f>SUMIFS('Quarterly Information'!$J$43:$J$1042,'Quarterly Information'!$I$43:$I$1042,Blends!$AP21,'Quarterly Information'!$X$43:$X$1042,Lists!$D$33)*H20</f>
        <v>0</v>
      </c>
      <c r="AW21" s="178">
        <f>SUMIFS('Quarterly Information'!$J$43:$J$1042,'Quarterly Information'!$I$43:$I$1042,Blends!$AP21,'Quarterly Information'!$X$43:$X$1042,Lists!$D$33)*I20</f>
        <v>0</v>
      </c>
      <c r="AX21" s="178">
        <f>SUMIFS('Quarterly Information'!$J$43:$J$1042,'Quarterly Information'!$I$43:$I$1042,Blends!$AP21,'Quarterly Information'!$X$43:$X$1042,Lists!$D$33)*J20</f>
        <v>0</v>
      </c>
      <c r="AZ21" s="17" t="s">
        <v>863</v>
      </c>
      <c r="BA21" s="178">
        <f>SUMIFS('Quarterly Information'!$J$43:$J$1042,'Quarterly Information'!$I$43:$I$1042,Blends!$AZ21,'Quarterly Information'!$X$43:$X$1042,Lists!$D$34)*C20</f>
        <v>0</v>
      </c>
      <c r="BB21" s="178">
        <f>SUMIFS('Quarterly Information'!$J$43:$J$1042,'Quarterly Information'!$I$43:$I$1042,Blends!$AZ21,'Quarterly Information'!$X$43:$X$1042,Lists!$D$34)*D20</f>
        <v>0</v>
      </c>
      <c r="BC21" s="178">
        <f>SUMIFS('Quarterly Information'!$J$43:$J$1042,'Quarterly Information'!$I$43:$I$1042,Blends!$AZ21,'Quarterly Information'!$X$43:$X$1042,Lists!$D$34)*E20</f>
        <v>0</v>
      </c>
      <c r="BD21" s="178">
        <f>SUMIFS('Quarterly Information'!$J$43:$J$1042,'Quarterly Information'!$I$43:$I$1042,Blends!$AZ21,'Quarterly Information'!$X$43:$X$1042,Lists!$D$34)*F20</f>
        <v>0</v>
      </c>
      <c r="BE21" s="178">
        <f>SUMIFS('Quarterly Information'!$J$43:$J$1042,'Quarterly Information'!$I$43:$I$1042,Blends!$AZ21,'Quarterly Information'!$X$43:$X$1042,Lists!$D$34)*G20</f>
        <v>0</v>
      </c>
      <c r="BF21" s="178">
        <f>SUMIFS('Quarterly Information'!$J$43:$J$1042,'Quarterly Information'!$I$43:$I$1042,Blends!$AZ21,'Quarterly Information'!$X$43:$X$1042,Lists!$D$34)*H20</f>
        <v>0</v>
      </c>
      <c r="BG21" s="178">
        <f>SUMIFS('Quarterly Information'!$J$43:$J$1042,'Quarterly Information'!$I$43:$I$1042,Blends!$AZ21,'Quarterly Information'!$X$43:$X$1042,Lists!$D$34)*I20</f>
        <v>0</v>
      </c>
      <c r="BH21" s="178">
        <f>SUMIFS('Quarterly Information'!$J$43:$J$1042,'Quarterly Information'!$I$43:$I$1042,Blends!$AZ21,'Quarterly Information'!$X$43:$X$1042,Lists!$D$34)*J20</f>
        <v>0</v>
      </c>
      <c r="BJ21" s="17" t="s">
        <v>863</v>
      </c>
      <c r="BK21" s="178">
        <f>SUMIFS('Quarterly Information'!$J$43:$J$1042,'Quarterly Information'!$I$43:$I$1042,Blends!$BJ21,'Quarterly Information'!$X$43:$X$1042,Lists!$D$35)*C20</f>
        <v>0</v>
      </c>
      <c r="BL21" s="178">
        <f>SUMIFS('Quarterly Information'!$J$43:$J$1042,'Quarterly Information'!$I$43:$I$1042,Blends!$BJ21,'Quarterly Information'!$X$43:$X$1042,Lists!$D$35)*D20</f>
        <v>0</v>
      </c>
      <c r="BM21" s="178">
        <f>SUMIFS('Quarterly Information'!$J$43:$J$1042,'Quarterly Information'!$I$43:$I$1042,Blends!$BJ21,'Quarterly Information'!$X$43:$X$1042,Lists!$D$35)*E20</f>
        <v>0</v>
      </c>
      <c r="BN21" s="178">
        <f>SUMIFS('Quarterly Information'!$J$43:$J$1042,'Quarterly Information'!$I$43:$I$1042,Blends!$BJ21,'Quarterly Information'!$X$43:$X$1042,Lists!$D$35)*F20</f>
        <v>0</v>
      </c>
      <c r="BO21" s="178">
        <f>SUMIFS('Quarterly Information'!$J$43:$J$1042,'Quarterly Information'!$I$43:$I$1042,Blends!$BJ21,'Quarterly Information'!$X$43:$X$1042,Lists!$D$35)*G20</f>
        <v>0</v>
      </c>
      <c r="BP21" s="178">
        <f>SUMIFS('Quarterly Information'!$J$43:$J$1042,'Quarterly Information'!$I$43:$I$1042,Blends!$BJ21,'Quarterly Information'!$X$43:$X$1042,Lists!$D$35)*H20</f>
        <v>0</v>
      </c>
      <c r="BQ21" s="178">
        <f>SUMIFS('Quarterly Information'!$J$43:$J$1042,'Quarterly Information'!$I$43:$I$1042,Blends!$BJ21,'Quarterly Information'!$X$43:$X$1042,Lists!$D$35)*I20</f>
        <v>0</v>
      </c>
      <c r="BR21" s="178">
        <f>SUMIFS('Quarterly Information'!$J$43:$J$1042,'Quarterly Information'!$I$43:$I$1042,Blends!$BJ21,'Quarterly Information'!$X$43:$X$1042,Lists!$D$35)*J20</f>
        <v>0</v>
      </c>
      <c r="BT21" s="17" t="s">
        <v>863</v>
      </c>
      <c r="BU21" s="178">
        <f>SUMIFS('Quarterly Information'!$Z$43:$Z$1042,'Quarterly Information'!$I$43:$I$1042,Blends!$BT21)*Blends!C20</f>
        <v>0</v>
      </c>
      <c r="BV21" s="178">
        <f>SUMIFS('Quarterly Information'!$Z$43:$Z$1042,'Quarterly Information'!$I$43:$I$1042,Blends!$BT21)*Blends!D20</f>
        <v>0</v>
      </c>
      <c r="BW21" s="178">
        <f>SUMIFS('Quarterly Information'!$Z$43:$Z$1042,'Quarterly Information'!$I$43:$I$1042,Blends!$BT21)*Blends!E20</f>
        <v>0</v>
      </c>
      <c r="BX21" s="178">
        <f>SUMIFS('Quarterly Information'!$Z$43:$Z$1042,'Quarterly Information'!$I$43:$I$1042,Blends!$BT21)*Blends!F20</f>
        <v>0</v>
      </c>
      <c r="BY21" s="178">
        <f>SUMIFS('Quarterly Information'!$Z$43:$Z$1042,'Quarterly Information'!$I$43:$I$1042,Blends!$BT21)*Blends!G20</f>
        <v>0</v>
      </c>
      <c r="BZ21" s="178">
        <f>SUMIFS('Quarterly Information'!$Z$43:$Z$1042,'Quarterly Information'!$I$43:$I$1042,Blends!$BT21)*Blends!H20</f>
        <v>0</v>
      </c>
      <c r="CA21" s="178">
        <f>SUMIFS('Quarterly Information'!$Z$43:$Z$1042,'Quarterly Information'!$I$43:$I$1042,Blends!$BT21)*Blends!I20</f>
        <v>0</v>
      </c>
      <c r="CB21" s="178">
        <f>SUMIFS('Quarterly Information'!$Z$43:$Z$1042,'Quarterly Information'!$I$43:$I$1042,Blends!$BT21)*Blends!J20</f>
        <v>0</v>
      </c>
      <c r="CD21" s="17" t="s">
        <v>863</v>
      </c>
      <c r="CE21" s="178">
        <f>SUMIFS('Quarterly Information'!$AA$43:$AA$1042,'Quarterly Information'!$I$43:$I$1042,Blends!$CD21)*Blends!C20</f>
        <v>0</v>
      </c>
      <c r="CF21" s="178">
        <f>SUMIFS('Quarterly Information'!$AA$43:$AA$1042,'Quarterly Information'!$I$43:$I$1042,Blends!$CD21)*Blends!D20</f>
        <v>0</v>
      </c>
      <c r="CG21" s="178">
        <f>SUMIFS('Quarterly Information'!$AA$43:$AA$1042,'Quarterly Information'!$I$43:$I$1042,Blends!$CD21)*Blends!E20</f>
        <v>0</v>
      </c>
      <c r="CH21" s="178">
        <f>SUMIFS('Quarterly Information'!$AA$43:$AA$1042,'Quarterly Information'!$I$43:$I$1042,Blends!$CD21)*Blends!F20</f>
        <v>0</v>
      </c>
      <c r="CI21" s="178">
        <f>SUMIFS('Quarterly Information'!$AA$43:$AA$1042,'Quarterly Information'!$I$43:$I$1042,Blends!$CD21)*Blends!G20</f>
        <v>0</v>
      </c>
      <c r="CJ21" s="178">
        <f>SUMIFS('Quarterly Information'!$AA$43:$AA$1042,'Quarterly Information'!$I$43:$I$1042,Blends!$CD21)*Blends!H20</f>
        <v>0</v>
      </c>
      <c r="CK21" s="178">
        <f>SUMIFS('Quarterly Information'!$AA$43:$AA$1042,'Quarterly Information'!$I$43:$I$1042,Blends!$CD21)*Blends!I20</f>
        <v>0</v>
      </c>
      <c r="CL21" s="178">
        <f>SUMIFS('Quarterly Information'!$AA$43:$AA$1042,'Quarterly Information'!$I$43:$I$1042,Blends!$CD21)*Blends!J20</f>
        <v>0</v>
      </c>
      <c r="CN21" s="17" t="s">
        <v>863</v>
      </c>
      <c r="CO21" s="178">
        <f>SUMIFS('Quarterly Information'!$AB$43:$AB$1042,'Quarterly Information'!$I$43:$I$1042,Blends!$CN21)*Blends!C20</f>
        <v>0</v>
      </c>
      <c r="CP21" s="178">
        <f>SUMIFS('Quarterly Information'!$AB$43:$AB$1042,'Quarterly Information'!$I$43:$I$1042,Blends!$CN21)*Blends!D20</f>
        <v>0</v>
      </c>
      <c r="CQ21" s="178">
        <f>SUMIFS('Quarterly Information'!$AB$43:$AB$1042,'Quarterly Information'!$I$43:$I$1042,Blends!$CN21)*Blends!E20</f>
        <v>0</v>
      </c>
      <c r="CR21" s="178">
        <f>SUMIFS('Quarterly Information'!$AB$43:$AB$1042,'Quarterly Information'!$I$43:$I$1042,Blends!$CN21)*Blends!F20</f>
        <v>0</v>
      </c>
      <c r="CS21" s="178">
        <f>SUMIFS('Quarterly Information'!$AB$43:$AB$1042,'Quarterly Information'!$I$43:$I$1042,Blends!$CN21)*Blends!G20</f>
        <v>0</v>
      </c>
      <c r="CT21" s="178">
        <f>SUMIFS('Quarterly Information'!$AB$43:$AB$1042,'Quarterly Information'!$I$43:$I$1042,Blends!$CN21)*Blends!H20</f>
        <v>0</v>
      </c>
      <c r="CU21" s="178">
        <f>SUMIFS('Quarterly Information'!$AB$43:$AB$1042,'Quarterly Information'!$I$43:$I$1042,Blends!$CN21)*Blends!I20</f>
        <v>0</v>
      </c>
      <c r="CV21" s="178">
        <f>SUMIFS('Quarterly Information'!$AB$43:$AB$1042,'Quarterly Information'!$I$43:$I$1042,Blends!$CN21)*Blends!J20</f>
        <v>0</v>
      </c>
      <c r="CX21" s="17" t="s">
        <v>863</v>
      </c>
      <c r="CY21" s="178">
        <f>SUMIFS('Quarterly Information'!$AC$43:$AC$1042,'Quarterly Information'!$I$43:$I$1042,Blends!$CX21)*Blends!C20</f>
        <v>0</v>
      </c>
      <c r="CZ21" s="178">
        <f>SUMIFS('Quarterly Information'!$AC$43:$AC$1042,'Quarterly Information'!$I$43:$I$1042,Blends!$CX21)*Blends!D20</f>
        <v>0</v>
      </c>
      <c r="DA21" s="178">
        <f>SUMIFS('Quarterly Information'!$AC$43:$AC$1042,'Quarterly Information'!$I$43:$I$1042,Blends!$CX21)*Blends!E20</f>
        <v>0</v>
      </c>
      <c r="DB21" s="178">
        <f>SUMIFS('Quarterly Information'!$AC$43:$AC$1042,'Quarterly Information'!$I$43:$I$1042,Blends!$CX21)*Blends!F20</f>
        <v>0</v>
      </c>
      <c r="DC21" s="178">
        <f>SUMIFS('Quarterly Information'!$AC$43:$AC$1042,'Quarterly Information'!$I$43:$I$1042,Blends!$CX21)*Blends!G20</f>
        <v>0</v>
      </c>
      <c r="DD21" s="178">
        <f>SUMIFS('Quarterly Information'!$AC$43:$AC$1042,'Quarterly Information'!$I$43:$I$1042,Blends!$CX21)*Blends!H20</f>
        <v>0</v>
      </c>
      <c r="DE21" s="178">
        <f>SUMIFS('Quarterly Information'!$AC$43:$AC$1042,'Quarterly Information'!$I$43:$I$1042,Blends!$CX21)*Blends!I20</f>
        <v>0</v>
      </c>
      <c r="DF21" s="178">
        <f>SUMIFS('Quarterly Information'!$AC$43:$AC$1042,'Quarterly Information'!$I$43:$I$1042,Blends!$CX21)*Blends!J20</f>
        <v>0</v>
      </c>
      <c r="DH21" s="17" t="s">
        <v>863</v>
      </c>
      <c r="DI21" s="178">
        <f>SUMIFS('Quarterly Information'!$AD$43:$AD$1042,'Quarterly Information'!$I$43:$I$1042,Blends!$DH21)*Blends!C20</f>
        <v>0</v>
      </c>
      <c r="DJ21" s="178">
        <f>SUMIFS('Quarterly Information'!$AD$43:$AD$1042,'Quarterly Information'!$I$43:$I$1042,Blends!$DH21)*Blends!D20</f>
        <v>0</v>
      </c>
      <c r="DK21" s="178">
        <f>SUMIFS('Quarterly Information'!$AD$43:$AD$1042,'Quarterly Information'!$I$43:$I$1042,Blends!$DH21)*Blends!E20</f>
        <v>0</v>
      </c>
      <c r="DL21" s="178">
        <f>SUMIFS('Quarterly Information'!$AD$43:$AD$1042,'Quarterly Information'!$I$43:$I$1042,Blends!$DH21)*Blends!F20</f>
        <v>0</v>
      </c>
      <c r="DM21" s="178">
        <f>SUMIFS('Quarterly Information'!$AD$43:$AD$1042,'Quarterly Information'!$I$43:$I$1042,Blends!$DH21)*Blends!G20</f>
        <v>0</v>
      </c>
      <c r="DN21" s="178">
        <f>SUMIFS('Quarterly Information'!$AD$43:$AD$1042,'Quarterly Information'!$I$43:$I$1042,Blends!$DH21)*Blends!H20</f>
        <v>0</v>
      </c>
      <c r="DO21" s="178">
        <f>SUMIFS('Quarterly Information'!$AD$43:$AD$1042,'Quarterly Information'!$I$43:$I$1042,Blends!$DH21)*Blends!I20</f>
        <v>0</v>
      </c>
      <c r="DP21" s="178">
        <f>SUMIFS('Quarterly Information'!$AD$43:$AD$1042,'Quarterly Information'!$I$43:$I$1042,Blends!$DH21)*Blends!J20</f>
        <v>0</v>
      </c>
      <c r="DR21" s="17" t="s">
        <v>863</v>
      </c>
      <c r="DS21" s="178">
        <f>SUMIFS('Quarterly Information'!$AE$43:$AE$1042,'Quarterly Information'!$I$43:$I$1042,Blends!$DR21)*Blends!C20</f>
        <v>0</v>
      </c>
      <c r="DT21" s="178">
        <f>SUMIFS('Quarterly Information'!$AE$43:$AE$1042,'Quarterly Information'!$I$43:$I$1042,Blends!$DR21)*Blends!D20</f>
        <v>0</v>
      </c>
      <c r="DU21" s="178">
        <f>SUMIFS('Quarterly Information'!$AE$43:$AE$1042,'Quarterly Information'!$I$43:$I$1042,Blends!$DR21)*Blends!E20</f>
        <v>0</v>
      </c>
      <c r="DV21" s="178">
        <f>SUMIFS('Quarterly Information'!$AE$43:$AE$1042,'Quarterly Information'!$I$43:$I$1042,Blends!$DR21)*Blends!F20</f>
        <v>0</v>
      </c>
      <c r="DW21" s="178">
        <f>SUMIFS('Quarterly Information'!$AE$43:$AE$1042,'Quarterly Information'!$I$43:$I$1042,Blends!$DR21)*Blends!G20</f>
        <v>0</v>
      </c>
      <c r="DX21" s="178">
        <f>SUMIFS('Quarterly Information'!$AE$43:$AE$1042,'Quarterly Information'!$I$43:$I$1042,Blends!$DR21)*Blends!H20</f>
        <v>0</v>
      </c>
      <c r="DY21" s="178">
        <f>SUMIFS('Quarterly Information'!$AE$43:$AE$1042,'Quarterly Information'!$I$43:$I$1042,Blends!$DR21)*Blends!I20</f>
        <v>0</v>
      </c>
      <c r="DZ21" s="178">
        <f>SUMIFS('Quarterly Information'!$AE$43:$AE$1042,'Quarterly Information'!$I$43:$I$1042,Blends!$DR21)*Blends!J20</f>
        <v>0</v>
      </c>
    </row>
    <row r="22" spans="2:130" x14ac:dyDescent="0.25">
      <c r="B22" s="17" t="s">
        <v>865</v>
      </c>
      <c r="C22" s="177"/>
      <c r="D22" s="177"/>
      <c r="E22" s="177"/>
      <c r="F22" s="177"/>
      <c r="G22" s="177"/>
      <c r="H22" s="177">
        <v>0.03</v>
      </c>
      <c r="I22" s="177"/>
      <c r="J22" s="177"/>
      <c r="L22" s="17" t="s">
        <v>864</v>
      </c>
      <c r="M22" s="178">
        <f>SUMIFS('Quarterly Information'!$J$43:$J$1042,'Quarterly Information'!$I$43:$I$1042,Blends!$L22,'Quarterly Information'!$X$43:$X$1042,Lists!$D$30)*C21</f>
        <v>0</v>
      </c>
      <c r="N22" s="178">
        <f>SUMIFS('Quarterly Information'!$J$43:$J$1042,'Quarterly Information'!$I$43:$I$1042,Blends!$L22,'Quarterly Information'!$X$43:$X$1042,Lists!$D$30)*D21</f>
        <v>0</v>
      </c>
      <c r="O22" s="178">
        <f>SUMIFS('Quarterly Information'!$J$43:$J$1042,'Quarterly Information'!$I$43:$I$1042,Blends!$L22,'Quarterly Information'!$X$43:$X$1042,Lists!$D$30)*E21</f>
        <v>0</v>
      </c>
      <c r="P22" s="178">
        <f>SUMIFS('Quarterly Information'!$J$43:$J$1042,'Quarterly Information'!$I$43:$I$1042,Blends!$L22,'Quarterly Information'!$X$43:$X$1042,Lists!$D$30)*F21</f>
        <v>0</v>
      </c>
      <c r="Q22" s="178">
        <f>SUMIFS('Quarterly Information'!$J$43:$J$1042,'Quarterly Information'!$I$43:$I$1042,Blends!$L22,'Quarterly Information'!$X$43:$X$1042,Lists!$D$30)*G21</f>
        <v>0</v>
      </c>
      <c r="R22" s="178">
        <f>SUMIFS('Quarterly Information'!$J$43:$J$1042,'Quarterly Information'!$I$43:$I$1042,Blends!$L22,'Quarterly Information'!$X$43:$X$1042,Lists!$D$30)*H21</f>
        <v>0</v>
      </c>
      <c r="S22" s="178">
        <f>SUMIFS('Quarterly Information'!$J$43:$J$1042,'Quarterly Information'!$I$43:$I$1042,Blends!$L22,'Quarterly Information'!$X$43:$X$1042,Lists!$D$30)*I21</f>
        <v>0</v>
      </c>
      <c r="T22" s="178">
        <f>SUMIFS('Quarterly Information'!$J$43:$J$1042,'Quarterly Information'!$I$43:$I$1042,Blends!$L22,'Quarterly Information'!$X$43:$X$1042,Lists!$D$30)*J21</f>
        <v>0</v>
      </c>
      <c r="V22" s="17" t="s">
        <v>864</v>
      </c>
      <c r="W22" s="178">
        <f>SUMIFS('Quarterly Information'!$J$43:$J$1042,'Quarterly Information'!$I$43:$I$1042,Blends!$V22,'Quarterly Information'!$X$43:$X$1042,Lists!$D$31)*C21</f>
        <v>0</v>
      </c>
      <c r="X22" s="178">
        <f>SUMIFS('Quarterly Information'!$J$43:$J$1042,'Quarterly Information'!$I$43:$I$1042,Blends!$V22,'Quarterly Information'!$X$43:$X$1042,Lists!$D$31)*D21</f>
        <v>0</v>
      </c>
      <c r="Y22" s="178">
        <f>SUMIFS('Quarterly Information'!$J$43:$J$1042,'Quarterly Information'!$I$43:$I$1042,Blends!$V22,'Quarterly Information'!$X$43:$X$1042,Lists!$D$31)*E21</f>
        <v>0</v>
      </c>
      <c r="Z22" s="178">
        <f>SUMIFS('Quarterly Information'!$J$43:$J$1042,'Quarterly Information'!$I$43:$I$1042,Blends!$V22,'Quarterly Information'!$X$43:$X$1042,Lists!$D$31)*F21</f>
        <v>0</v>
      </c>
      <c r="AA22" s="178">
        <f>SUMIFS('Quarterly Information'!$J$43:$J$1042,'Quarterly Information'!$I$43:$I$1042,Blends!$V22,'Quarterly Information'!$X$43:$X$1042,Lists!$D$31)*G21</f>
        <v>0</v>
      </c>
      <c r="AB22" s="178">
        <f>SUMIFS('Quarterly Information'!$J$43:$J$1042,'Quarterly Information'!$I$43:$I$1042,Blends!$V22,'Quarterly Information'!$X$43:$X$1042,Lists!$D$31)*H21</f>
        <v>0</v>
      </c>
      <c r="AC22" s="178">
        <f>SUMIFS('Quarterly Information'!$J$43:$J$1042,'Quarterly Information'!$I$43:$I$1042,Blends!$V22,'Quarterly Information'!$X$43:$X$1042,Lists!$D$31)*I21</f>
        <v>0</v>
      </c>
      <c r="AD22" s="178">
        <f>SUMIFS('Quarterly Information'!$J$43:$J$1042,'Quarterly Information'!$I$43:$I$1042,Blends!$V22,'Quarterly Information'!$X$43:$X$1042,Lists!$D$31)*J21</f>
        <v>0</v>
      </c>
      <c r="AF22" s="17" t="s">
        <v>864</v>
      </c>
      <c r="AG22" s="178">
        <f>SUMIFS('Quarterly Information'!$J$43:$J$1042,'Quarterly Information'!$I$43:$I$1042,Blends!$AF22,'Quarterly Information'!$X$43:$X$1042,Lists!$D$32)*C21</f>
        <v>0</v>
      </c>
      <c r="AH22" s="178">
        <f>SUMIFS('Quarterly Information'!$J$43:$J$1042,'Quarterly Information'!$I$43:$I$1042,Blends!$AF22,'Quarterly Information'!$X$43:$X$1042,Lists!$D$32)*D21</f>
        <v>0</v>
      </c>
      <c r="AI22" s="178">
        <f>SUMIFS('Quarterly Information'!$J$43:$J$1042,'Quarterly Information'!$I$43:$I$1042,Blends!$AF22,'Quarterly Information'!$X$43:$X$1042,Lists!$D$32)*E21</f>
        <v>0</v>
      </c>
      <c r="AJ22" s="178">
        <f>SUMIFS('Quarterly Information'!$J$43:$J$1042,'Quarterly Information'!$I$43:$I$1042,Blends!$AF22,'Quarterly Information'!$X$43:$X$1042,Lists!$D$32)*F21</f>
        <v>0</v>
      </c>
      <c r="AK22" s="178">
        <f>SUMIFS('Quarterly Information'!$J$43:$J$1042,'Quarterly Information'!$I$43:$I$1042,Blends!$AF22,'Quarterly Information'!$X$43:$X$1042,Lists!$D$32)*G21</f>
        <v>0</v>
      </c>
      <c r="AL22" s="178">
        <f>SUMIFS('Quarterly Information'!$J$43:$J$1042,'Quarterly Information'!$I$43:$I$1042,Blends!$AF22,'Quarterly Information'!$X$43:$X$1042,Lists!$D$32)*H21</f>
        <v>0</v>
      </c>
      <c r="AM22" s="178">
        <f>SUMIFS('Quarterly Information'!$J$43:$J$1042,'Quarterly Information'!$I$43:$I$1042,Blends!$AF22,'Quarterly Information'!$X$43:$X$1042,Lists!$D$32)*I21</f>
        <v>0</v>
      </c>
      <c r="AN22" s="178">
        <f>SUMIFS('Quarterly Information'!$J$43:$J$1042,'Quarterly Information'!$I$43:$I$1042,Blends!$AF22,'Quarterly Information'!$X$43:$X$1042,Lists!$D$32)*J21</f>
        <v>0</v>
      </c>
      <c r="AP22" s="17" t="s">
        <v>864</v>
      </c>
      <c r="AQ22" s="178">
        <f>SUMIFS('Quarterly Information'!$J$43:$J$1042,'Quarterly Information'!$I$43:$I$1042,Blends!$AP22,'Quarterly Information'!$X$43:$X$1042,Lists!$D$33)*C21</f>
        <v>0</v>
      </c>
      <c r="AR22" s="178">
        <f>SUMIFS('Quarterly Information'!$J$43:$J$1042,'Quarterly Information'!$I$43:$I$1042,Blends!$AP22,'Quarterly Information'!$X$43:$X$1042,Lists!$D$33)*D21</f>
        <v>0</v>
      </c>
      <c r="AS22" s="178">
        <f>SUMIFS('Quarterly Information'!$J$43:$J$1042,'Quarterly Information'!$I$43:$I$1042,Blends!$AP22,'Quarterly Information'!$X$43:$X$1042,Lists!$D$33)*E21</f>
        <v>0</v>
      </c>
      <c r="AT22" s="178">
        <f>SUMIFS('Quarterly Information'!$J$43:$J$1042,'Quarterly Information'!$I$43:$I$1042,Blends!$AP22,'Quarterly Information'!$X$43:$X$1042,Lists!$D$33)*F21</f>
        <v>0</v>
      </c>
      <c r="AU22" s="178">
        <f>SUMIFS('Quarterly Information'!$J$43:$J$1042,'Quarterly Information'!$I$43:$I$1042,Blends!$AP22,'Quarterly Information'!$X$43:$X$1042,Lists!$D$33)*G21</f>
        <v>0</v>
      </c>
      <c r="AV22" s="178">
        <f>SUMIFS('Quarterly Information'!$J$43:$J$1042,'Quarterly Information'!$I$43:$I$1042,Blends!$AP22,'Quarterly Information'!$X$43:$X$1042,Lists!$D$33)*H21</f>
        <v>0</v>
      </c>
      <c r="AW22" s="178">
        <f>SUMIFS('Quarterly Information'!$J$43:$J$1042,'Quarterly Information'!$I$43:$I$1042,Blends!$AP22,'Quarterly Information'!$X$43:$X$1042,Lists!$D$33)*I21</f>
        <v>0</v>
      </c>
      <c r="AX22" s="178">
        <f>SUMIFS('Quarterly Information'!$J$43:$J$1042,'Quarterly Information'!$I$43:$I$1042,Blends!$AP22,'Quarterly Information'!$X$43:$X$1042,Lists!$D$33)*J21</f>
        <v>0</v>
      </c>
      <c r="AZ22" s="17" t="s">
        <v>864</v>
      </c>
      <c r="BA22" s="178">
        <f>SUMIFS('Quarterly Information'!$J$43:$J$1042,'Quarterly Information'!$I$43:$I$1042,Blends!$AZ22,'Quarterly Information'!$X$43:$X$1042,Lists!$D$34)*C21</f>
        <v>0</v>
      </c>
      <c r="BB22" s="178">
        <f>SUMIFS('Quarterly Information'!$J$43:$J$1042,'Quarterly Information'!$I$43:$I$1042,Blends!$AZ22,'Quarterly Information'!$X$43:$X$1042,Lists!$D$34)*D21</f>
        <v>0</v>
      </c>
      <c r="BC22" s="178">
        <f>SUMIFS('Quarterly Information'!$J$43:$J$1042,'Quarterly Information'!$I$43:$I$1042,Blends!$AZ22,'Quarterly Information'!$X$43:$X$1042,Lists!$D$34)*E21</f>
        <v>0</v>
      </c>
      <c r="BD22" s="178">
        <f>SUMIFS('Quarterly Information'!$J$43:$J$1042,'Quarterly Information'!$I$43:$I$1042,Blends!$AZ22,'Quarterly Information'!$X$43:$X$1042,Lists!$D$34)*F21</f>
        <v>0</v>
      </c>
      <c r="BE22" s="178">
        <f>SUMIFS('Quarterly Information'!$J$43:$J$1042,'Quarterly Information'!$I$43:$I$1042,Blends!$AZ22,'Quarterly Information'!$X$43:$X$1042,Lists!$D$34)*G21</f>
        <v>0</v>
      </c>
      <c r="BF22" s="178">
        <f>SUMIFS('Quarterly Information'!$J$43:$J$1042,'Quarterly Information'!$I$43:$I$1042,Blends!$AZ22,'Quarterly Information'!$X$43:$X$1042,Lists!$D$34)*H21</f>
        <v>0</v>
      </c>
      <c r="BG22" s="178">
        <f>SUMIFS('Quarterly Information'!$J$43:$J$1042,'Quarterly Information'!$I$43:$I$1042,Blends!$AZ22,'Quarterly Information'!$X$43:$X$1042,Lists!$D$34)*I21</f>
        <v>0</v>
      </c>
      <c r="BH22" s="178">
        <f>SUMIFS('Quarterly Information'!$J$43:$J$1042,'Quarterly Information'!$I$43:$I$1042,Blends!$AZ22,'Quarterly Information'!$X$43:$X$1042,Lists!$D$34)*J21</f>
        <v>0</v>
      </c>
      <c r="BJ22" s="17" t="s">
        <v>864</v>
      </c>
      <c r="BK22" s="178">
        <f>SUMIFS('Quarterly Information'!$J$43:$J$1042,'Quarterly Information'!$I$43:$I$1042,Blends!$BJ22,'Quarterly Information'!$X$43:$X$1042,Lists!$D$35)*C21</f>
        <v>0</v>
      </c>
      <c r="BL22" s="178">
        <f>SUMIFS('Quarterly Information'!$J$43:$J$1042,'Quarterly Information'!$I$43:$I$1042,Blends!$BJ22,'Quarterly Information'!$X$43:$X$1042,Lists!$D$35)*D21</f>
        <v>0</v>
      </c>
      <c r="BM22" s="178">
        <f>SUMIFS('Quarterly Information'!$J$43:$J$1042,'Quarterly Information'!$I$43:$I$1042,Blends!$BJ22,'Quarterly Information'!$X$43:$X$1042,Lists!$D$35)*E21</f>
        <v>0</v>
      </c>
      <c r="BN22" s="178">
        <f>SUMIFS('Quarterly Information'!$J$43:$J$1042,'Quarterly Information'!$I$43:$I$1042,Blends!$BJ22,'Quarterly Information'!$X$43:$X$1042,Lists!$D$35)*F21</f>
        <v>0</v>
      </c>
      <c r="BO22" s="178">
        <f>SUMIFS('Quarterly Information'!$J$43:$J$1042,'Quarterly Information'!$I$43:$I$1042,Blends!$BJ22,'Quarterly Information'!$X$43:$X$1042,Lists!$D$35)*G21</f>
        <v>0</v>
      </c>
      <c r="BP22" s="178">
        <f>SUMIFS('Quarterly Information'!$J$43:$J$1042,'Quarterly Information'!$I$43:$I$1042,Blends!$BJ22,'Quarterly Information'!$X$43:$X$1042,Lists!$D$35)*H21</f>
        <v>0</v>
      </c>
      <c r="BQ22" s="178">
        <f>SUMIFS('Quarterly Information'!$J$43:$J$1042,'Quarterly Information'!$I$43:$I$1042,Blends!$BJ22,'Quarterly Information'!$X$43:$X$1042,Lists!$D$35)*I21</f>
        <v>0</v>
      </c>
      <c r="BR22" s="178">
        <f>SUMIFS('Quarterly Information'!$J$43:$J$1042,'Quarterly Information'!$I$43:$I$1042,Blends!$BJ22,'Quarterly Information'!$X$43:$X$1042,Lists!$D$35)*J21</f>
        <v>0</v>
      </c>
      <c r="BT22" s="17" t="s">
        <v>864</v>
      </c>
      <c r="BU22" s="178">
        <f>SUMIFS('Quarterly Information'!$Z$43:$Z$1042,'Quarterly Information'!$I$43:$I$1042,Blends!$BT22)*Blends!C21</f>
        <v>0</v>
      </c>
      <c r="BV22" s="178">
        <f>SUMIFS('Quarterly Information'!$Z$43:$Z$1042,'Quarterly Information'!$I$43:$I$1042,Blends!$BT22)*Blends!D21</f>
        <v>0</v>
      </c>
      <c r="BW22" s="178">
        <f>SUMIFS('Quarterly Information'!$Z$43:$Z$1042,'Quarterly Information'!$I$43:$I$1042,Blends!$BT22)*Blends!E21</f>
        <v>0</v>
      </c>
      <c r="BX22" s="178">
        <f>SUMIFS('Quarterly Information'!$Z$43:$Z$1042,'Quarterly Information'!$I$43:$I$1042,Blends!$BT22)*Blends!F21</f>
        <v>0</v>
      </c>
      <c r="BY22" s="178">
        <f>SUMIFS('Quarterly Information'!$Z$43:$Z$1042,'Quarterly Information'!$I$43:$I$1042,Blends!$BT22)*Blends!G21</f>
        <v>0</v>
      </c>
      <c r="BZ22" s="178">
        <f>SUMIFS('Quarterly Information'!$Z$43:$Z$1042,'Quarterly Information'!$I$43:$I$1042,Blends!$BT22)*Blends!H21</f>
        <v>0</v>
      </c>
      <c r="CA22" s="178">
        <f>SUMIFS('Quarterly Information'!$Z$43:$Z$1042,'Quarterly Information'!$I$43:$I$1042,Blends!$BT22)*Blends!I21</f>
        <v>0</v>
      </c>
      <c r="CB22" s="178">
        <f>SUMIFS('Quarterly Information'!$Z$43:$Z$1042,'Quarterly Information'!$I$43:$I$1042,Blends!$BT22)*Blends!J21</f>
        <v>0</v>
      </c>
      <c r="CD22" s="17" t="s">
        <v>864</v>
      </c>
      <c r="CE22" s="178">
        <f>SUMIFS('Quarterly Information'!$AA$43:$AA$1042,'Quarterly Information'!$I$43:$I$1042,Blends!$CD22)*Blends!C21</f>
        <v>0</v>
      </c>
      <c r="CF22" s="178">
        <f>SUMIFS('Quarterly Information'!$AA$43:$AA$1042,'Quarterly Information'!$I$43:$I$1042,Blends!$CD22)*Blends!D21</f>
        <v>0</v>
      </c>
      <c r="CG22" s="178">
        <f>SUMIFS('Quarterly Information'!$AA$43:$AA$1042,'Quarterly Information'!$I$43:$I$1042,Blends!$CD22)*Blends!E21</f>
        <v>0</v>
      </c>
      <c r="CH22" s="178">
        <f>SUMIFS('Quarterly Information'!$AA$43:$AA$1042,'Quarterly Information'!$I$43:$I$1042,Blends!$CD22)*Blends!F21</f>
        <v>0</v>
      </c>
      <c r="CI22" s="178">
        <f>SUMIFS('Quarterly Information'!$AA$43:$AA$1042,'Quarterly Information'!$I$43:$I$1042,Blends!$CD22)*Blends!G21</f>
        <v>0</v>
      </c>
      <c r="CJ22" s="178">
        <f>SUMIFS('Quarterly Information'!$AA$43:$AA$1042,'Quarterly Information'!$I$43:$I$1042,Blends!$CD22)*Blends!H21</f>
        <v>0</v>
      </c>
      <c r="CK22" s="178">
        <f>SUMIFS('Quarterly Information'!$AA$43:$AA$1042,'Quarterly Information'!$I$43:$I$1042,Blends!$CD22)*Blends!I21</f>
        <v>0</v>
      </c>
      <c r="CL22" s="178">
        <f>SUMIFS('Quarterly Information'!$AA$43:$AA$1042,'Quarterly Information'!$I$43:$I$1042,Blends!$CD22)*Blends!J21</f>
        <v>0</v>
      </c>
      <c r="CN22" s="17" t="s">
        <v>864</v>
      </c>
      <c r="CO22" s="178">
        <f>SUMIFS('Quarterly Information'!$AB$43:$AB$1042,'Quarterly Information'!$I$43:$I$1042,Blends!$CN22)*Blends!C21</f>
        <v>0</v>
      </c>
      <c r="CP22" s="178">
        <f>SUMIFS('Quarterly Information'!$AB$43:$AB$1042,'Quarterly Information'!$I$43:$I$1042,Blends!$CN22)*Blends!D21</f>
        <v>0</v>
      </c>
      <c r="CQ22" s="178">
        <f>SUMIFS('Quarterly Information'!$AB$43:$AB$1042,'Quarterly Information'!$I$43:$I$1042,Blends!$CN22)*Blends!E21</f>
        <v>0</v>
      </c>
      <c r="CR22" s="178">
        <f>SUMIFS('Quarterly Information'!$AB$43:$AB$1042,'Quarterly Information'!$I$43:$I$1042,Blends!$CN22)*Blends!F21</f>
        <v>0</v>
      </c>
      <c r="CS22" s="178">
        <f>SUMIFS('Quarterly Information'!$AB$43:$AB$1042,'Quarterly Information'!$I$43:$I$1042,Blends!$CN22)*Blends!G21</f>
        <v>0</v>
      </c>
      <c r="CT22" s="178">
        <f>SUMIFS('Quarterly Information'!$AB$43:$AB$1042,'Quarterly Information'!$I$43:$I$1042,Blends!$CN22)*Blends!H21</f>
        <v>0</v>
      </c>
      <c r="CU22" s="178">
        <f>SUMIFS('Quarterly Information'!$AB$43:$AB$1042,'Quarterly Information'!$I$43:$I$1042,Blends!$CN22)*Blends!I21</f>
        <v>0</v>
      </c>
      <c r="CV22" s="178">
        <f>SUMIFS('Quarterly Information'!$AB$43:$AB$1042,'Quarterly Information'!$I$43:$I$1042,Blends!$CN22)*Blends!J21</f>
        <v>0</v>
      </c>
      <c r="CX22" s="17" t="s">
        <v>864</v>
      </c>
      <c r="CY22" s="178">
        <f>SUMIFS('Quarterly Information'!$AC$43:$AC$1042,'Quarterly Information'!$I$43:$I$1042,Blends!$CX22)*Blends!C21</f>
        <v>0</v>
      </c>
      <c r="CZ22" s="178">
        <f>SUMIFS('Quarterly Information'!$AC$43:$AC$1042,'Quarterly Information'!$I$43:$I$1042,Blends!$CX22)*Blends!D21</f>
        <v>0</v>
      </c>
      <c r="DA22" s="178">
        <f>SUMIFS('Quarterly Information'!$AC$43:$AC$1042,'Quarterly Information'!$I$43:$I$1042,Blends!$CX22)*Blends!E21</f>
        <v>0</v>
      </c>
      <c r="DB22" s="178">
        <f>SUMIFS('Quarterly Information'!$AC$43:$AC$1042,'Quarterly Information'!$I$43:$I$1042,Blends!$CX22)*Blends!F21</f>
        <v>0</v>
      </c>
      <c r="DC22" s="178">
        <f>SUMIFS('Quarterly Information'!$AC$43:$AC$1042,'Quarterly Information'!$I$43:$I$1042,Blends!$CX22)*Blends!G21</f>
        <v>0</v>
      </c>
      <c r="DD22" s="178">
        <f>SUMIFS('Quarterly Information'!$AC$43:$AC$1042,'Quarterly Information'!$I$43:$I$1042,Blends!$CX22)*Blends!H21</f>
        <v>0</v>
      </c>
      <c r="DE22" s="178">
        <f>SUMIFS('Quarterly Information'!$AC$43:$AC$1042,'Quarterly Information'!$I$43:$I$1042,Blends!$CX22)*Blends!I21</f>
        <v>0</v>
      </c>
      <c r="DF22" s="178">
        <f>SUMIFS('Quarterly Information'!$AC$43:$AC$1042,'Quarterly Information'!$I$43:$I$1042,Blends!$CX22)*Blends!J21</f>
        <v>0</v>
      </c>
      <c r="DH22" s="17" t="s">
        <v>864</v>
      </c>
      <c r="DI22" s="178">
        <f>SUMIFS('Quarterly Information'!$AD$43:$AD$1042,'Quarterly Information'!$I$43:$I$1042,Blends!$DH22)*Blends!C21</f>
        <v>0</v>
      </c>
      <c r="DJ22" s="178">
        <f>SUMIFS('Quarterly Information'!$AD$43:$AD$1042,'Quarterly Information'!$I$43:$I$1042,Blends!$DH22)*Blends!D21</f>
        <v>0</v>
      </c>
      <c r="DK22" s="178">
        <f>SUMIFS('Quarterly Information'!$AD$43:$AD$1042,'Quarterly Information'!$I$43:$I$1042,Blends!$DH22)*Blends!E21</f>
        <v>0</v>
      </c>
      <c r="DL22" s="178">
        <f>SUMIFS('Quarterly Information'!$AD$43:$AD$1042,'Quarterly Information'!$I$43:$I$1042,Blends!$DH22)*Blends!F21</f>
        <v>0</v>
      </c>
      <c r="DM22" s="178">
        <f>SUMIFS('Quarterly Information'!$AD$43:$AD$1042,'Quarterly Information'!$I$43:$I$1042,Blends!$DH22)*Blends!G21</f>
        <v>0</v>
      </c>
      <c r="DN22" s="178">
        <f>SUMIFS('Quarterly Information'!$AD$43:$AD$1042,'Quarterly Information'!$I$43:$I$1042,Blends!$DH22)*Blends!H21</f>
        <v>0</v>
      </c>
      <c r="DO22" s="178">
        <f>SUMIFS('Quarterly Information'!$AD$43:$AD$1042,'Quarterly Information'!$I$43:$I$1042,Blends!$DH22)*Blends!I21</f>
        <v>0</v>
      </c>
      <c r="DP22" s="178">
        <f>SUMIFS('Quarterly Information'!$AD$43:$AD$1042,'Quarterly Information'!$I$43:$I$1042,Blends!$DH22)*Blends!J21</f>
        <v>0</v>
      </c>
      <c r="DR22" s="17" t="s">
        <v>864</v>
      </c>
      <c r="DS22" s="178">
        <f>SUMIFS('Quarterly Information'!$AE$43:$AE$1042,'Quarterly Information'!$I$43:$I$1042,Blends!$DR22)*Blends!C21</f>
        <v>0</v>
      </c>
      <c r="DT22" s="178">
        <f>SUMIFS('Quarterly Information'!$AE$43:$AE$1042,'Quarterly Information'!$I$43:$I$1042,Blends!$DR22)*Blends!D21</f>
        <v>0</v>
      </c>
      <c r="DU22" s="178">
        <f>SUMIFS('Quarterly Information'!$AE$43:$AE$1042,'Quarterly Information'!$I$43:$I$1042,Blends!$DR22)*Blends!E21</f>
        <v>0</v>
      </c>
      <c r="DV22" s="178">
        <f>SUMIFS('Quarterly Information'!$AE$43:$AE$1042,'Quarterly Information'!$I$43:$I$1042,Blends!$DR22)*Blends!F21</f>
        <v>0</v>
      </c>
      <c r="DW22" s="178">
        <f>SUMIFS('Quarterly Information'!$AE$43:$AE$1042,'Quarterly Information'!$I$43:$I$1042,Blends!$DR22)*Blends!G21</f>
        <v>0</v>
      </c>
      <c r="DX22" s="178">
        <f>SUMIFS('Quarterly Information'!$AE$43:$AE$1042,'Quarterly Information'!$I$43:$I$1042,Blends!$DR22)*Blends!H21</f>
        <v>0</v>
      </c>
      <c r="DY22" s="178">
        <f>SUMIFS('Quarterly Information'!$AE$43:$AE$1042,'Quarterly Information'!$I$43:$I$1042,Blends!$DR22)*Blends!I21</f>
        <v>0</v>
      </c>
      <c r="DZ22" s="178">
        <f>SUMIFS('Quarterly Information'!$AE$43:$AE$1042,'Quarterly Information'!$I$43:$I$1042,Blends!$DR22)*Blends!J21</f>
        <v>0</v>
      </c>
    </row>
    <row r="23" spans="2:130" x14ac:dyDescent="0.25">
      <c r="B23" s="17" t="s">
        <v>866</v>
      </c>
      <c r="C23" s="177"/>
      <c r="D23" s="177"/>
      <c r="E23" s="177"/>
      <c r="F23" s="177">
        <v>0.88</v>
      </c>
      <c r="G23" s="177"/>
      <c r="H23" s="177"/>
      <c r="I23" s="177"/>
      <c r="J23" s="177"/>
      <c r="L23" s="17" t="s">
        <v>865</v>
      </c>
      <c r="M23" s="178">
        <f>SUMIFS('Quarterly Information'!$J$43:$J$1042,'Quarterly Information'!$I$43:$I$1042,Blends!$L23,'Quarterly Information'!$X$43:$X$1042,Lists!$D$30)*C22</f>
        <v>0</v>
      </c>
      <c r="N23" s="178">
        <f>SUMIFS('Quarterly Information'!$J$43:$J$1042,'Quarterly Information'!$I$43:$I$1042,Blends!$L23,'Quarterly Information'!$X$43:$X$1042,Lists!$D$30)*D22</f>
        <v>0</v>
      </c>
      <c r="O23" s="178">
        <f>SUMIFS('Quarterly Information'!$J$43:$J$1042,'Quarterly Information'!$I$43:$I$1042,Blends!$L23,'Quarterly Information'!$X$43:$X$1042,Lists!$D$30)*E22</f>
        <v>0</v>
      </c>
      <c r="P23" s="178">
        <f>SUMIFS('Quarterly Information'!$J$43:$J$1042,'Quarterly Information'!$I$43:$I$1042,Blends!$L23,'Quarterly Information'!$X$43:$X$1042,Lists!$D$30)*F22</f>
        <v>0</v>
      </c>
      <c r="Q23" s="178">
        <f>SUMIFS('Quarterly Information'!$J$43:$J$1042,'Quarterly Information'!$I$43:$I$1042,Blends!$L23,'Quarterly Information'!$X$43:$X$1042,Lists!$D$30)*G22</f>
        <v>0</v>
      </c>
      <c r="R23" s="178">
        <f>SUMIFS('Quarterly Information'!$J$43:$J$1042,'Quarterly Information'!$I$43:$I$1042,Blends!$L23,'Quarterly Information'!$X$43:$X$1042,Lists!$D$30)*H22</f>
        <v>0</v>
      </c>
      <c r="S23" s="178">
        <f>SUMIFS('Quarterly Information'!$J$43:$J$1042,'Quarterly Information'!$I$43:$I$1042,Blends!$L23,'Quarterly Information'!$X$43:$X$1042,Lists!$D$30)*I22</f>
        <v>0</v>
      </c>
      <c r="T23" s="178">
        <f>SUMIFS('Quarterly Information'!$J$43:$J$1042,'Quarterly Information'!$I$43:$I$1042,Blends!$L23,'Quarterly Information'!$X$43:$X$1042,Lists!$D$30)*J22</f>
        <v>0</v>
      </c>
      <c r="V23" s="17" t="s">
        <v>865</v>
      </c>
      <c r="W23" s="178">
        <f>SUMIFS('Quarterly Information'!$J$43:$J$1042,'Quarterly Information'!$I$43:$I$1042,Blends!$V23,'Quarterly Information'!$X$43:$X$1042,Lists!$D$31)*C22</f>
        <v>0</v>
      </c>
      <c r="X23" s="178">
        <f>SUMIFS('Quarterly Information'!$J$43:$J$1042,'Quarterly Information'!$I$43:$I$1042,Blends!$V23,'Quarterly Information'!$X$43:$X$1042,Lists!$D$31)*D22</f>
        <v>0</v>
      </c>
      <c r="Y23" s="178">
        <f>SUMIFS('Quarterly Information'!$J$43:$J$1042,'Quarterly Information'!$I$43:$I$1042,Blends!$V23,'Quarterly Information'!$X$43:$X$1042,Lists!$D$31)*E22</f>
        <v>0</v>
      </c>
      <c r="Z23" s="178">
        <f>SUMIFS('Quarterly Information'!$J$43:$J$1042,'Quarterly Information'!$I$43:$I$1042,Blends!$V23,'Quarterly Information'!$X$43:$X$1042,Lists!$D$31)*F22</f>
        <v>0</v>
      </c>
      <c r="AA23" s="178">
        <f>SUMIFS('Quarterly Information'!$J$43:$J$1042,'Quarterly Information'!$I$43:$I$1042,Blends!$V23,'Quarterly Information'!$X$43:$X$1042,Lists!$D$31)*G22</f>
        <v>0</v>
      </c>
      <c r="AB23" s="178">
        <f>SUMIFS('Quarterly Information'!$J$43:$J$1042,'Quarterly Information'!$I$43:$I$1042,Blends!$V23,'Quarterly Information'!$X$43:$X$1042,Lists!$D$31)*H22</f>
        <v>0</v>
      </c>
      <c r="AC23" s="178">
        <f>SUMIFS('Quarterly Information'!$J$43:$J$1042,'Quarterly Information'!$I$43:$I$1042,Blends!$V23,'Quarterly Information'!$X$43:$X$1042,Lists!$D$31)*I22</f>
        <v>0</v>
      </c>
      <c r="AD23" s="178">
        <f>SUMIFS('Quarterly Information'!$J$43:$J$1042,'Quarterly Information'!$I$43:$I$1042,Blends!$V23,'Quarterly Information'!$X$43:$X$1042,Lists!$D$31)*J22</f>
        <v>0</v>
      </c>
      <c r="AF23" s="17" t="s">
        <v>865</v>
      </c>
      <c r="AG23" s="178">
        <f>SUMIFS('Quarterly Information'!$J$43:$J$1042,'Quarterly Information'!$I$43:$I$1042,Blends!$AF23,'Quarterly Information'!$X$43:$X$1042,Lists!$D$32)*C22</f>
        <v>0</v>
      </c>
      <c r="AH23" s="178">
        <f>SUMIFS('Quarterly Information'!$J$43:$J$1042,'Quarterly Information'!$I$43:$I$1042,Blends!$AF23,'Quarterly Information'!$X$43:$X$1042,Lists!$D$32)*D22</f>
        <v>0</v>
      </c>
      <c r="AI23" s="178">
        <f>SUMIFS('Quarterly Information'!$J$43:$J$1042,'Quarterly Information'!$I$43:$I$1042,Blends!$AF23,'Quarterly Information'!$X$43:$X$1042,Lists!$D$32)*E22</f>
        <v>0</v>
      </c>
      <c r="AJ23" s="178">
        <f>SUMIFS('Quarterly Information'!$J$43:$J$1042,'Quarterly Information'!$I$43:$I$1042,Blends!$AF23,'Quarterly Information'!$X$43:$X$1042,Lists!$D$32)*F22</f>
        <v>0</v>
      </c>
      <c r="AK23" s="178">
        <f>SUMIFS('Quarterly Information'!$J$43:$J$1042,'Quarterly Information'!$I$43:$I$1042,Blends!$AF23,'Quarterly Information'!$X$43:$X$1042,Lists!$D$32)*G22</f>
        <v>0</v>
      </c>
      <c r="AL23" s="178">
        <f>SUMIFS('Quarterly Information'!$J$43:$J$1042,'Quarterly Information'!$I$43:$I$1042,Blends!$AF23,'Quarterly Information'!$X$43:$X$1042,Lists!$D$32)*H22</f>
        <v>0</v>
      </c>
      <c r="AM23" s="178">
        <f>SUMIFS('Quarterly Information'!$J$43:$J$1042,'Quarterly Information'!$I$43:$I$1042,Blends!$AF23,'Quarterly Information'!$X$43:$X$1042,Lists!$D$32)*I22</f>
        <v>0</v>
      </c>
      <c r="AN23" s="178">
        <f>SUMIFS('Quarterly Information'!$J$43:$J$1042,'Quarterly Information'!$I$43:$I$1042,Blends!$AF23,'Quarterly Information'!$X$43:$X$1042,Lists!$D$32)*J22</f>
        <v>0</v>
      </c>
      <c r="AP23" s="17" t="s">
        <v>865</v>
      </c>
      <c r="AQ23" s="178">
        <f>SUMIFS('Quarterly Information'!$J$43:$J$1042,'Quarterly Information'!$I$43:$I$1042,Blends!$AP23,'Quarterly Information'!$X$43:$X$1042,Lists!$D$33)*C22</f>
        <v>0</v>
      </c>
      <c r="AR23" s="178">
        <f>SUMIFS('Quarterly Information'!$J$43:$J$1042,'Quarterly Information'!$I$43:$I$1042,Blends!$AP23,'Quarterly Information'!$X$43:$X$1042,Lists!$D$33)*D22</f>
        <v>0</v>
      </c>
      <c r="AS23" s="178">
        <f>SUMIFS('Quarterly Information'!$J$43:$J$1042,'Quarterly Information'!$I$43:$I$1042,Blends!$AP23,'Quarterly Information'!$X$43:$X$1042,Lists!$D$33)*E22</f>
        <v>0</v>
      </c>
      <c r="AT23" s="178">
        <f>SUMIFS('Quarterly Information'!$J$43:$J$1042,'Quarterly Information'!$I$43:$I$1042,Blends!$AP23,'Quarterly Information'!$X$43:$X$1042,Lists!$D$33)*F22</f>
        <v>0</v>
      </c>
      <c r="AU23" s="178">
        <f>SUMIFS('Quarterly Information'!$J$43:$J$1042,'Quarterly Information'!$I$43:$I$1042,Blends!$AP23,'Quarterly Information'!$X$43:$X$1042,Lists!$D$33)*G22</f>
        <v>0</v>
      </c>
      <c r="AV23" s="178">
        <f>SUMIFS('Quarterly Information'!$J$43:$J$1042,'Quarterly Information'!$I$43:$I$1042,Blends!$AP23,'Quarterly Information'!$X$43:$X$1042,Lists!$D$33)*H22</f>
        <v>0</v>
      </c>
      <c r="AW23" s="178">
        <f>SUMIFS('Quarterly Information'!$J$43:$J$1042,'Quarterly Information'!$I$43:$I$1042,Blends!$AP23,'Quarterly Information'!$X$43:$X$1042,Lists!$D$33)*I22</f>
        <v>0</v>
      </c>
      <c r="AX23" s="178">
        <f>SUMIFS('Quarterly Information'!$J$43:$J$1042,'Quarterly Information'!$I$43:$I$1042,Blends!$AP23,'Quarterly Information'!$X$43:$X$1042,Lists!$D$33)*J22</f>
        <v>0</v>
      </c>
      <c r="AZ23" s="17" t="s">
        <v>865</v>
      </c>
      <c r="BA23" s="178">
        <f>SUMIFS('Quarterly Information'!$J$43:$J$1042,'Quarterly Information'!$I$43:$I$1042,Blends!$AZ23,'Quarterly Information'!$X$43:$X$1042,Lists!$D$34)*C22</f>
        <v>0</v>
      </c>
      <c r="BB23" s="178">
        <f>SUMIFS('Quarterly Information'!$J$43:$J$1042,'Quarterly Information'!$I$43:$I$1042,Blends!$AZ23,'Quarterly Information'!$X$43:$X$1042,Lists!$D$34)*D22</f>
        <v>0</v>
      </c>
      <c r="BC23" s="178">
        <f>SUMIFS('Quarterly Information'!$J$43:$J$1042,'Quarterly Information'!$I$43:$I$1042,Blends!$AZ23,'Quarterly Information'!$X$43:$X$1042,Lists!$D$34)*E22</f>
        <v>0</v>
      </c>
      <c r="BD23" s="178">
        <f>SUMIFS('Quarterly Information'!$J$43:$J$1042,'Quarterly Information'!$I$43:$I$1042,Blends!$AZ23,'Quarterly Information'!$X$43:$X$1042,Lists!$D$34)*F22</f>
        <v>0</v>
      </c>
      <c r="BE23" s="178">
        <f>SUMIFS('Quarterly Information'!$J$43:$J$1042,'Quarterly Information'!$I$43:$I$1042,Blends!$AZ23,'Quarterly Information'!$X$43:$X$1042,Lists!$D$34)*G22</f>
        <v>0</v>
      </c>
      <c r="BF23" s="178">
        <f>SUMIFS('Quarterly Information'!$J$43:$J$1042,'Quarterly Information'!$I$43:$I$1042,Blends!$AZ23,'Quarterly Information'!$X$43:$X$1042,Lists!$D$34)*H22</f>
        <v>0</v>
      </c>
      <c r="BG23" s="178">
        <f>SUMIFS('Quarterly Information'!$J$43:$J$1042,'Quarterly Information'!$I$43:$I$1042,Blends!$AZ23,'Quarterly Information'!$X$43:$X$1042,Lists!$D$34)*I22</f>
        <v>0</v>
      </c>
      <c r="BH23" s="178">
        <f>SUMIFS('Quarterly Information'!$J$43:$J$1042,'Quarterly Information'!$I$43:$I$1042,Blends!$AZ23,'Quarterly Information'!$X$43:$X$1042,Lists!$D$34)*J22</f>
        <v>0</v>
      </c>
      <c r="BJ23" s="17" t="s">
        <v>865</v>
      </c>
      <c r="BK23" s="178">
        <f>SUMIFS('Quarterly Information'!$J$43:$J$1042,'Quarterly Information'!$I$43:$I$1042,Blends!$BJ23,'Quarterly Information'!$X$43:$X$1042,Lists!$D$35)*C22</f>
        <v>0</v>
      </c>
      <c r="BL23" s="178">
        <f>SUMIFS('Quarterly Information'!$J$43:$J$1042,'Quarterly Information'!$I$43:$I$1042,Blends!$BJ23,'Quarterly Information'!$X$43:$X$1042,Lists!$D$35)*D22</f>
        <v>0</v>
      </c>
      <c r="BM23" s="178">
        <f>SUMIFS('Quarterly Information'!$J$43:$J$1042,'Quarterly Information'!$I$43:$I$1042,Blends!$BJ23,'Quarterly Information'!$X$43:$X$1042,Lists!$D$35)*E22</f>
        <v>0</v>
      </c>
      <c r="BN23" s="178">
        <f>SUMIFS('Quarterly Information'!$J$43:$J$1042,'Quarterly Information'!$I$43:$I$1042,Blends!$BJ23,'Quarterly Information'!$X$43:$X$1042,Lists!$D$35)*F22</f>
        <v>0</v>
      </c>
      <c r="BO23" s="178">
        <f>SUMIFS('Quarterly Information'!$J$43:$J$1042,'Quarterly Information'!$I$43:$I$1042,Blends!$BJ23,'Quarterly Information'!$X$43:$X$1042,Lists!$D$35)*G22</f>
        <v>0</v>
      </c>
      <c r="BP23" s="178">
        <f>SUMIFS('Quarterly Information'!$J$43:$J$1042,'Quarterly Information'!$I$43:$I$1042,Blends!$BJ23,'Quarterly Information'!$X$43:$X$1042,Lists!$D$35)*H22</f>
        <v>0</v>
      </c>
      <c r="BQ23" s="178">
        <f>SUMIFS('Quarterly Information'!$J$43:$J$1042,'Quarterly Information'!$I$43:$I$1042,Blends!$BJ23,'Quarterly Information'!$X$43:$X$1042,Lists!$D$35)*I22</f>
        <v>0</v>
      </c>
      <c r="BR23" s="178">
        <f>SUMIFS('Quarterly Information'!$J$43:$J$1042,'Quarterly Information'!$I$43:$I$1042,Blends!$BJ23,'Quarterly Information'!$X$43:$X$1042,Lists!$D$35)*J22</f>
        <v>0</v>
      </c>
      <c r="BT23" s="17" t="s">
        <v>865</v>
      </c>
      <c r="BU23" s="178">
        <f>SUMIFS('Quarterly Information'!$Z$43:$Z$1042,'Quarterly Information'!$I$43:$I$1042,Blends!$BT23)*Blends!C22</f>
        <v>0</v>
      </c>
      <c r="BV23" s="178">
        <f>SUMIFS('Quarterly Information'!$Z$43:$Z$1042,'Quarterly Information'!$I$43:$I$1042,Blends!$BT23)*Blends!D22</f>
        <v>0</v>
      </c>
      <c r="BW23" s="178">
        <f>SUMIFS('Quarterly Information'!$Z$43:$Z$1042,'Quarterly Information'!$I$43:$I$1042,Blends!$BT23)*Blends!E22</f>
        <v>0</v>
      </c>
      <c r="BX23" s="178">
        <f>SUMIFS('Quarterly Information'!$Z$43:$Z$1042,'Quarterly Information'!$I$43:$I$1042,Blends!$BT23)*Blends!F22</f>
        <v>0</v>
      </c>
      <c r="BY23" s="178">
        <f>SUMIFS('Quarterly Information'!$Z$43:$Z$1042,'Quarterly Information'!$I$43:$I$1042,Blends!$BT23)*Blends!G22</f>
        <v>0</v>
      </c>
      <c r="BZ23" s="178">
        <f>SUMIFS('Quarterly Information'!$Z$43:$Z$1042,'Quarterly Information'!$I$43:$I$1042,Blends!$BT23)*Blends!H22</f>
        <v>0</v>
      </c>
      <c r="CA23" s="178">
        <f>SUMIFS('Quarterly Information'!$Z$43:$Z$1042,'Quarterly Information'!$I$43:$I$1042,Blends!$BT23)*Blends!I22</f>
        <v>0</v>
      </c>
      <c r="CB23" s="178">
        <f>SUMIFS('Quarterly Information'!$Z$43:$Z$1042,'Quarterly Information'!$I$43:$I$1042,Blends!$BT23)*Blends!J22</f>
        <v>0</v>
      </c>
      <c r="CD23" s="17" t="s">
        <v>865</v>
      </c>
      <c r="CE23" s="178">
        <f>SUMIFS('Quarterly Information'!$AA$43:$AA$1042,'Quarterly Information'!$I$43:$I$1042,Blends!$CD23)*Blends!C22</f>
        <v>0</v>
      </c>
      <c r="CF23" s="178">
        <f>SUMIFS('Quarterly Information'!$AA$43:$AA$1042,'Quarterly Information'!$I$43:$I$1042,Blends!$CD23)*Blends!D22</f>
        <v>0</v>
      </c>
      <c r="CG23" s="178">
        <f>SUMIFS('Quarterly Information'!$AA$43:$AA$1042,'Quarterly Information'!$I$43:$I$1042,Blends!$CD23)*Blends!E22</f>
        <v>0</v>
      </c>
      <c r="CH23" s="178">
        <f>SUMIFS('Quarterly Information'!$AA$43:$AA$1042,'Quarterly Information'!$I$43:$I$1042,Blends!$CD23)*Blends!F22</f>
        <v>0</v>
      </c>
      <c r="CI23" s="178">
        <f>SUMIFS('Quarterly Information'!$AA$43:$AA$1042,'Quarterly Information'!$I$43:$I$1042,Blends!$CD23)*Blends!G22</f>
        <v>0</v>
      </c>
      <c r="CJ23" s="178">
        <f>SUMIFS('Quarterly Information'!$AA$43:$AA$1042,'Quarterly Information'!$I$43:$I$1042,Blends!$CD23)*Blends!H22</f>
        <v>0</v>
      </c>
      <c r="CK23" s="178">
        <f>SUMIFS('Quarterly Information'!$AA$43:$AA$1042,'Quarterly Information'!$I$43:$I$1042,Blends!$CD23)*Blends!I22</f>
        <v>0</v>
      </c>
      <c r="CL23" s="178">
        <f>SUMIFS('Quarterly Information'!$AA$43:$AA$1042,'Quarterly Information'!$I$43:$I$1042,Blends!$CD23)*Blends!J22</f>
        <v>0</v>
      </c>
      <c r="CN23" s="17" t="s">
        <v>865</v>
      </c>
      <c r="CO23" s="178">
        <f>SUMIFS('Quarterly Information'!$AB$43:$AB$1042,'Quarterly Information'!$I$43:$I$1042,Blends!$CN23)*Blends!C22</f>
        <v>0</v>
      </c>
      <c r="CP23" s="178">
        <f>SUMIFS('Quarterly Information'!$AB$43:$AB$1042,'Quarterly Information'!$I$43:$I$1042,Blends!$CN23)*Blends!D22</f>
        <v>0</v>
      </c>
      <c r="CQ23" s="178">
        <f>SUMIFS('Quarterly Information'!$AB$43:$AB$1042,'Quarterly Information'!$I$43:$I$1042,Blends!$CN23)*Blends!E22</f>
        <v>0</v>
      </c>
      <c r="CR23" s="178">
        <f>SUMIFS('Quarterly Information'!$AB$43:$AB$1042,'Quarterly Information'!$I$43:$I$1042,Blends!$CN23)*Blends!F22</f>
        <v>0</v>
      </c>
      <c r="CS23" s="178">
        <f>SUMIFS('Quarterly Information'!$AB$43:$AB$1042,'Quarterly Information'!$I$43:$I$1042,Blends!$CN23)*Blends!G22</f>
        <v>0</v>
      </c>
      <c r="CT23" s="178">
        <f>SUMIFS('Quarterly Information'!$AB$43:$AB$1042,'Quarterly Information'!$I$43:$I$1042,Blends!$CN23)*Blends!H22</f>
        <v>0</v>
      </c>
      <c r="CU23" s="178">
        <f>SUMIFS('Quarterly Information'!$AB$43:$AB$1042,'Quarterly Information'!$I$43:$I$1042,Blends!$CN23)*Blends!I22</f>
        <v>0</v>
      </c>
      <c r="CV23" s="178">
        <f>SUMIFS('Quarterly Information'!$AB$43:$AB$1042,'Quarterly Information'!$I$43:$I$1042,Blends!$CN23)*Blends!J22</f>
        <v>0</v>
      </c>
      <c r="CX23" s="17" t="s">
        <v>865</v>
      </c>
      <c r="CY23" s="178">
        <f>SUMIFS('Quarterly Information'!$AC$43:$AC$1042,'Quarterly Information'!$I$43:$I$1042,Blends!$CX23)*Blends!C22</f>
        <v>0</v>
      </c>
      <c r="CZ23" s="178">
        <f>SUMIFS('Quarterly Information'!$AC$43:$AC$1042,'Quarterly Information'!$I$43:$I$1042,Blends!$CX23)*Blends!D22</f>
        <v>0</v>
      </c>
      <c r="DA23" s="178">
        <f>SUMIFS('Quarterly Information'!$AC$43:$AC$1042,'Quarterly Information'!$I$43:$I$1042,Blends!$CX23)*Blends!E22</f>
        <v>0</v>
      </c>
      <c r="DB23" s="178">
        <f>SUMIFS('Quarterly Information'!$AC$43:$AC$1042,'Quarterly Information'!$I$43:$I$1042,Blends!$CX23)*Blends!F22</f>
        <v>0</v>
      </c>
      <c r="DC23" s="178">
        <f>SUMIFS('Quarterly Information'!$AC$43:$AC$1042,'Quarterly Information'!$I$43:$I$1042,Blends!$CX23)*Blends!G22</f>
        <v>0</v>
      </c>
      <c r="DD23" s="178">
        <f>SUMIFS('Quarterly Information'!$AC$43:$AC$1042,'Quarterly Information'!$I$43:$I$1042,Blends!$CX23)*Blends!H22</f>
        <v>0</v>
      </c>
      <c r="DE23" s="178">
        <f>SUMIFS('Quarterly Information'!$AC$43:$AC$1042,'Quarterly Information'!$I$43:$I$1042,Blends!$CX23)*Blends!I22</f>
        <v>0</v>
      </c>
      <c r="DF23" s="178">
        <f>SUMIFS('Quarterly Information'!$AC$43:$AC$1042,'Quarterly Information'!$I$43:$I$1042,Blends!$CX23)*Blends!J22</f>
        <v>0</v>
      </c>
      <c r="DH23" s="17" t="s">
        <v>865</v>
      </c>
      <c r="DI23" s="178">
        <f>SUMIFS('Quarterly Information'!$AD$43:$AD$1042,'Quarterly Information'!$I$43:$I$1042,Blends!$DH23)*Blends!C22</f>
        <v>0</v>
      </c>
      <c r="DJ23" s="178">
        <f>SUMIFS('Quarterly Information'!$AD$43:$AD$1042,'Quarterly Information'!$I$43:$I$1042,Blends!$DH23)*Blends!D22</f>
        <v>0</v>
      </c>
      <c r="DK23" s="178">
        <f>SUMIFS('Quarterly Information'!$AD$43:$AD$1042,'Quarterly Information'!$I$43:$I$1042,Blends!$DH23)*Blends!E22</f>
        <v>0</v>
      </c>
      <c r="DL23" s="178">
        <f>SUMIFS('Quarterly Information'!$AD$43:$AD$1042,'Quarterly Information'!$I$43:$I$1042,Blends!$DH23)*Blends!F22</f>
        <v>0</v>
      </c>
      <c r="DM23" s="178">
        <f>SUMIFS('Quarterly Information'!$AD$43:$AD$1042,'Quarterly Information'!$I$43:$I$1042,Blends!$DH23)*Blends!G22</f>
        <v>0</v>
      </c>
      <c r="DN23" s="178">
        <f>SUMIFS('Quarterly Information'!$AD$43:$AD$1042,'Quarterly Information'!$I$43:$I$1042,Blends!$DH23)*Blends!H22</f>
        <v>0</v>
      </c>
      <c r="DO23" s="178">
        <f>SUMIFS('Quarterly Information'!$AD$43:$AD$1042,'Quarterly Information'!$I$43:$I$1042,Blends!$DH23)*Blends!I22</f>
        <v>0</v>
      </c>
      <c r="DP23" s="178">
        <f>SUMIFS('Quarterly Information'!$AD$43:$AD$1042,'Quarterly Information'!$I$43:$I$1042,Blends!$DH23)*Blends!J22</f>
        <v>0</v>
      </c>
      <c r="DR23" s="17" t="s">
        <v>865</v>
      </c>
      <c r="DS23" s="178">
        <f>SUMIFS('Quarterly Information'!$AE$43:$AE$1042,'Quarterly Information'!$I$43:$I$1042,Blends!$DR23)*Blends!C22</f>
        <v>0</v>
      </c>
      <c r="DT23" s="178">
        <f>SUMIFS('Quarterly Information'!$AE$43:$AE$1042,'Quarterly Information'!$I$43:$I$1042,Blends!$DR23)*Blends!D22</f>
        <v>0</v>
      </c>
      <c r="DU23" s="178">
        <f>SUMIFS('Quarterly Information'!$AE$43:$AE$1042,'Quarterly Information'!$I$43:$I$1042,Blends!$DR23)*Blends!E22</f>
        <v>0</v>
      </c>
      <c r="DV23" s="178">
        <f>SUMIFS('Quarterly Information'!$AE$43:$AE$1042,'Quarterly Information'!$I$43:$I$1042,Blends!$DR23)*Blends!F22</f>
        <v>0</v>
      </c>
      <c r="DW23" s="178">
        <f>SUMIFS('Quarterly Information'!$AE$43:$AE$1042,'Quarterly Information'!$I$43:$I$1042,Blends!$DR23)*Blends!G22</f>
        <v>0</v>
      </c>
      <c r="DX23" s="178">
        <f>SUMIFS('Quarterly Information'!$AE$43:$AE$1042,'Quarterly Information'!$I$43:$I$1042,Blends!$DR23)*Blends!H22</f>
        <v>0</v>
      </c>
      <c r="DY23" s="178">
        <f>SUMIFS('Quarterly Information'!$AE$43:$AE$1042,'Quarterly Information'!$I$43:$I$1042,Blends!$DR23)*Blends!I22</f>
        <v>0</v>
      </c>
      <c r="DZ23" s="178">
        <f>SUMIFS('Quarterly Information'!$AE$43:$AE$1042,'Quarterly Information'!$I$43:$I$1042,Blends!$DR23)*Blends!J22</f>
        <v>0</v>
      </c>
    </row>
    <row r="24" spans="2:130" x14ac:dyDescent="0.25">
      <c r="B24" s="17" t="s">
        <v>867</v>
      </c>
      <c r="C24" s="177"/>
      <c r="D24" s="177"/>
      <c r="E24" s="177"/>
      <c r="F24" s="177"/>
      <c r="G24" s="177"/>
      <c r="H24" s="177">
        <v>0.18</v>
      </c>
      <c r="I24" s="177"/>
      <c r="J24" s="177"/>
      <c r="L24" s="17" t="s">
        <v>866</v>
      </c>
      <c r="M24" s="178">
        <f>SUMIFS('Quarterly Information'!$J$43:$J$1042,'Quarterly Information'!$I$43:$I$1042,Blends!$L24,'Quarterly Information'!$X$43:$X$1042,Lists!$D$30)*C23</f>
        <v>0</v>
      </c>
      <c r="N24" s="178">
        <f>SUMIFS('Quarterly Information'!$J$43:$J$1042,'Quarterly Information'!$I$43:$I$1042,Blends!$L24,'Quarterly Information'!$X$43:$X$1042,Lists!$D$30)*D23</f>
        <v>0</v>
      </c>
      <c r="O24" s="178">
        <f>SUMIFS('Quarterly Information'!$J$43:$J$1042,'Quarterly Information'!$I$43:$I$1042,Blends!$L24,'Quarterly Information'!$X$43:$X$1042,Lists!$D$30)*E23</f>
        <v>0</v>
      </c>
      <c r="P24" s="178">
        <f>SUMIFS('Quarterly Information'!$J$43:$J$1042,'Quarterly Information'!$I$43:$I$1042,Blends!$L24,'Quarterly Information'!$X$43:$X$1042,Lists!$D$30)*F23</f>
        <v>0</v>
      </c>
      <c r="Q24" s="178">
        <f>SUMIFS('Quarterly Information'!$J$43:$J$1042,'Quarterly Information'!$I$43:$I$1042,Blends!$L24,'Quarterly Information'!$X$43:$X$1042,Lists!$D$30)*G23</f>
        <v>0</v>
      </c>
      <c r="R24" s="178">
        <f>SUMIFS('Quarterly Information'!$J$43:$J$1042,'Quarterly Information'!$I$43:$I$1042,Blends!$L24,'Quarterly Information'!$X$43:$X$1042,Lists!$D$30)*H23</f>
        <v>0</v>
      </c>
      <c r="S24" s="178">
        <f>SUMIFS('Quarterly Information'!$J$43:$J$1042,'Quarterly Information'!$I$43:$I$1042,Blends!$L24,'Quarterly Information'!$X$43:$X$1042,Lists!$D$30)*I23</f>
        <v>0</v>
      </c>
      <c r="T24" s="178">
        <f>SUMIFS('Quarterly Information'!$J$43:$J$1042,'Quarterly Information'!$I$43:$I$1042,Blends!$L24,'Quarterly Information'!$X$43:$X$1042,Lists!$D$30)*J23</f>
        <v>0</v>
      </c>
      <c r="V24" s="17" t="s">
        <v>866</v>
      </c>
      <c r="W24" s="178">
        <f>SUMIFS('Quarterly Information'!$J$43:$J$1042,'Quarterly Information'!$I$43:$I$1042,Blends!$V24,'Quarterly Information'!$X$43:$X$1042,Lists!$D$31)*C23</f>
        <v>0</v>
      </c>
      <c r="X24" s="178">
        <f>SUMIFS('Quarterly Information'!$J$43:$J$1042,'Quarterly Information'!$I$43:$I$1042,Blends!$V24,'Quarterly Information'!$X$43:$X$1042,Lists!$D$31)*D23</f>
        <v>0</v>
      </c>
      <c r="Y24" s="178">
        <f>SUMIFS('Quarterly Information'!$J$43:$J$1042,'Quarterly Information'!$I$43:$I$1042,Blends!$V24,'Quarterly Information'!$X$43:$X$1042,Lists!$D$31)*E23</f>
        <v>0</v>
      </c>
      <c r="Z24" s="178">
        <f>SUMIFS('Quarterly Information'!$J$43:$J$1042,'Quarterly Information'!$I$43:$I$1042,Blends!$V24,'Quarterly Information'!$X$43:$X$1042,Lists!$D$31)*F23</f>
        <v>0</v>
      </c>
      <c r="AA24" s="178">
        <f>SUMIFS('Quarterly Information'!$J$43:$J$1042,'Quarterly Information'!$I$43:$I$1042,Blends!$V24,'Quarterly Information'!$X$43:$X$1042,Lists!$D$31)*G23</f>
        <v>0</v>
      </c>
      <c r="AB24" s="178">
        <f>SUMIFS('Quarterly Information'!$J$43:$J$1042,'Quarterly Information'!$I$43:$I$1042,Blends!$V24,'Quarterly Information'!$X$43:$X$1042,Lists!$D$31)*H23</f>
        <v>0</v>
      </c>
      <c r="AC24" s="178">
        <f>SUMIFS('Quarterly Information'!$J$43:$J$1042,'Quarterly Information'!$I$43:$I$1042,Blends!$V24,'Quarterly Information'!$X$43:$X$1042,Lists!$D$31)*I23</f>
        <v>0</v>
      </c>
      <c r="AD24" s="178">
        <f>SUMIFS('Quarterly Information'!$J$43:$J$1042,'Quarterly Information'!$I$43:$I$1042,Blends!$V24,'Quarterly Information'!$X$43:$X$1042,Lists!$D$31)*J23</f>
        <v>0</v>
      </c>
      <c r="AF24" s="17" t="s">
        <v>866</v>
      </c>
      <c r="AG24" s="178">
        <f>SUMIFS('Quarterly Information'!$J$43:$J$1042,'Quarterly Information'!$I$43:$I$1042,Blends!$AF24,'Quarterly Information'!$X$43:$X$1042,Lists!$D$32)*C23</f>
        <v>0</v>
      </c>
      <c r="AH24" s="178">
        <f>SUMIFS('Quarterly Information'!$J$43:$J$1042,'Quarterly Information'!$I$43:$I$1042,Blends!$AF24,'Quarterly Information'!$X$43:$X$1042,Lists!$D$32)*D23</f>
        <v>0</v>
      </c>
      <c r="AI24" s="178">
        <f>SUMIFS('Quarterly Information'!$J$43:$J$1042,'Quarterly Information'!$I$43:$I$1042,Blends!$AF24,'Quarterly Information'!$X$43:$X$1042,Lists!$D$32)*E23</f>
        <v>0</v>
      </c>
      <c r="AJ24" s="178">
        <f>SUMIFS('Quarterly Information'!$J$43:$J$1042,'Quarterly Information'!$I$43:$I$1042,Blends!$AF24,'Quarterly Information'!$X$43:$X$1042,Lists!$D$32)*F23</f>
        <v>0</v>
      </c>
      <c r="AK24" s="178">
        <f>SUMIFS('Quarterly Information'!$J$43:$J$1042,'Quarterly Information'!$I$43:$I$1042,Blends!$AF24,'Quarterly Information'!$X$43:$X$1042,Lists!$D$32)*G23</f>
        <v>0</v>
      </c>
      <c r="AL24" s="178">
        <f>SUMIFS('Quarterly Information'!$J$43:$J$1042,'Quarterly Information'!$I$43:$I$1042,Blends!$AF24,'Quarterly Information'!$X$43:$X$1042,Lists!$D$32)*H23</f>
        <v>0</v>
      </c>
      <c r="AM24" s="178">
        <f>SUMIFS('Quarterly Information'!$J$43:$J$1042,'Quarterly Information'!$I$43:$I$1042,Blends!$AF24,'Quarterly Information'!$X$43:$X$1042,Lists!$D$32)*I23</f>
        <v>0</v>
      </c>
      <c r="AN24" s="178">
        <f>SUMIFS('Quarterly Information'!$J$43:$J$1042,'Quarterly Information'!$I$43:$I$1042,Blends!$AF24,'Quarterly Information'!$X$43:$X$1042,Lists!$D$32)*J23</f>
        <v>0</v>
      </c>
      <c r="AP24" s="17" t="s">
        <v>866</v>
      </c>
      <c r="AQ24" s="178">
        <f>SUMIFS('Quarterly Information'!$J$43:$J$1042,'Quarterly Information'!$I$43:$I$1042,Blends!$AP24,'Quarterly Information'!$X$43:$X$1042,Lists!$D$33)*C23</f>
        <v>0</v>
      </c>
      <c r="AR24" s="178">
        <f>SUMIFS('Quarterly Information'!$J$43:$J$1042,'Quarterly Information'!$I$43:$I$1042,Blends!$AP24,'Quarterly Information'!$X$43:$X$1042,Lists!$D$33)*D23</f>
        <v>0</v>
      </c>
      <c r="AS24" s="178">
        <f>SUMIFS('Quarterly Information'!$J$43:$J$1042,'Quarterly Information'!$I$43:$I$1042,Blends!$AP24,'Quarterly Information'!$X$43:$X$1042,Lists!$D$33)*E23</f>
        <v>0</v>
      </c>
      <c r="AT24" s="178">
        <f>SUMIFS('Quarterly Information'!$J$43:$J$1042,'Quarterly Information'!$I$43:$I$1042,Blends!$AP24,'Quarterly Information'!$X$43:$X$1042,Lists!$D$33)*F23</f>
        <v>0</v>
      </c>
      <c r="AU24" s="178">
        <f>SUMIFS('Quarterly Information'!$J$43:$J$1042,'Quarterly Information'!$I$43:$I$1042,Blends!$AP24,'Quarterly Information'!$X$43:$X$1042,Lists!$D$33)*G23</f>
        <v>0</v>
      </c>
      <c r="AV24" s="178">
        <f>SUMIFS('Quarterly Information'!$J$43:$J$1042,'Quarterly Information'!$I$43:$I$1042,Blends!$AP24,'Quarterly Information'!$X$43:$X$1042,Lists!$D$33)*H23</f>
        <v>0</v>
      </c>
      <c r="AW24" s="178">
        <f>SUMIFS('Quarterly Information'!$J$43:$J$1042,'Quarterly Information'!$I$43:$I$1042,Blends!$AP24,'Quarterly Information'!$X$43:$X$1042,Lists!$D$33)*I23</f>
        <v>0</v>
      </c>
      <c r="AX24" s="178">
        <f>SUMIFS('Quarterly Information'!$J$43:$J$1042,'Quarterly Information'!$I$43:$I$1042,Blends!$AP24,'Quarterly Information'!$X$43:$X$1042,Lists!$D$33)*J23</f>
        <v>0</v>
      </c>
      <c r="AZ24" s="17" t="s">
        <v>866</v>
      </c>
      <c r="BA24" s="178">
        <f>SUMIFS('Quarterly Information'!$J$43:$J$1042,'Quarterly Information'!$I$43:$I$1042,Blends!$AZ24,'Quarterly Information'!$X$43:$X$1042,Lists!$D$34)*C23</f>
        <v>0</v>
      </c>
      <c r="BB24" s="178">
        <f>SUMIFS('Quarterly Information'!$J$43:$J$1042,'Quarterly Information'!$I$43:$I$1042,Blends!$AZ24,'Quarterly Information'!$X$43:$X$1042,Lists!$D$34)*D23</f>
        <v>0</v>
      </c>
      <c r="BC24" s="178">
        <f>SUMIFS('Quarterly Information'!$J$43:$J$1042,'Quarterly Information'!$I$43:$I$1042,Blends!$AZ24,'Quarterly Information'!$X$43:$X$1042,Lists!$D$34)*E23</f>
        <v>0</v>
      </c>
      <c r="BD24" s="178">
        <f>SUMIFS('Quarterly Information'!$J$43:$J$1042,'Quarterly Information'!$I$43:$I$1042,Blends!$AZ24,'Quarterly Information'!$X$43:$X$1042,Lists!$D$34)*F23</f>
        <v>0</v>
      </c>
      <c r="BE24" s="178">
        <f>SUMIFS('Quarterly Information'!$J$43:$J$1042,'Quarterly Information'!$I$43:$I$1042,Blends!$AZ24,'Quarterly Information'!$X$43:$X$1042,Lists!$D$34)*G23</f>
        <v>0</v>
      </c>
      <c r="BF24" s="178">
        <f>SUMIFS('Quarterly Information'!$J$43:$J$1042,'Quarterly Information'!$I$43:$I$1042,Blends!$AZ24,'Quarterly Information'!$X$43:$X$1042,Lists!$D$34)*H23</f>
        <v>0</v>
      </c>
      <c r="BG24" s="178">
        <f>SUMIFS('Quarterly Information'!$J$43:$J$1042,'Quarterly Information'!$I$43:$I$1042,Blends!$AZ24,'Quarterly Information'!$X$43:$X$1042,Lists!$D$34)*I23</f>
        <v>0</v>
      </c>
      <c r="BH24" s="178">
        <f>SUMIFS('Quarterly Information'!$J$43:$J$1042,'Quarterly Information'!$I$43:$I$1042,Blends!$AZ24,'Quarterly Information'!$X$43:$X$1042,Lists!$D$34)*J23</f>
        <v>0</v>
      </c>
      <c r="BJ24" s="17" t="s">
        <v>866</v>
      </c>
      <c r="BK24" s="178">
        <f>SUMIFS('Quarterly Information'!$J$43:$J$1042,'Quarterly Information'!$I$43:$I$1042,Blends!$BJ24,'Quarterly Information'!$X$43:$X$1042,Lists!$D$35)*C23</f>
        <v>0</v>
      </c>
      <c r="BL24" s="178">
        <f>SUMIFS('Quarterly Information'!$J$43:$J$1042,'Quarterly Information'!$I$43:$I$1042,Blends!$BJ24,'Quarterly Information'!$X$43:$X$1042,Lists!$D$35)*D23</f>
        <v>0</v>
      </c>
      <c r="BM24" s="178">
        <f>SUMIFS('Quarterly Information'!$J$43:$J$1042,'Quarterly Information'!$I$43:$I$1042,Blends!$BJ24,'Quarterly Information'!$X$43:$X$1042,Lists!$D$35)*E23</f>
        <v>0</v>
      </c>
      <c r="BN24" s="178">
        <f>SUMIFS('Quarterly Information'!$J$43:$J$1042,'Quarterly Information'!$I$43:$I$1042,Blends!$BJ24,'Quarterly Information'!$X$43:$X$1042,Lists!$D$35)*F23</f>
        <v>0</v>
      </c>
      <c r="BO24" s="178">
        <f>SUMIFS('Quarterly Information'!$J$43:$J$1042,'Quarterly Information'!$I$43:$I$1042,Blends!$BJ24,'Quarterly Information'!$X$43:$X$1042,Lists!$D$35)*G23</f>
        <v>0</v>
      </c>
      <c r="BP24" s="178">
        <f>SUMIFS('Quarterly Information'!$J$43:$J$1042,'Quarterly Information'!$I$43:$I$1042,Blends!$BJ24,'Quarterly Information'!$X$43:$X$1042,Lists!$D$35)*H23</f>
        <v>0</v>
      </c>
      <c r="BQ24" s="178">
        <f>SUMIFS('Quarterly Information'!$J$43:$J$1042,'Quarterly Information'!$I$43:$I$1042,Blends!$BJ24,'Quarterly Information'!$X$43:$X$1042,Lists!$D$35)*I23</f>
        <v>0</v>
      </c>
      <c r="BR24" s="178">
        <f>SUMIFS('Quarterly Information'!$J$43:$J$1042,'Quarterly Information'!$I$43:$I$1042,Blends!$BJ24,'Quarterly Information'!$X$43:$X$1042,Lists!$D$35)*J23</f>
        <v>0</v>
      </c>
      <c r="BT24" s="17" t="s">
        <v>866</v>
      </c>
      <c r="BU24" s="178">
        <f>SUMIFS('Quarterly Information'!$Z$43:$Z$1042,'Quarterly Information'!$I$43:$I$1042,Blends!$BT24)*Blends!C23</f>
        <v>0</v>
      </c>
      <c r="BV24" s="178">
        <f>SUMIFS('Quarterly Information'!$Z$43:$Z$1042,'Quarterly Information'!$I$43:$I$1042,Blends!$BT24)*Blends!D23</f>
        <v>0</v>
      </c>
      <c r="BW24" s="178">
        <f>SUMIFS('Quarterly Information'!$Z$43:$Z$1042,'Quarterly Information'!$I$43:$I$1042,Blends!$BT24)*Blends!E23</f>
        <v>0</v>
      </c>
      <c r="BX24" s="178">
        <f>SUMIFS('Quarterly Information'!$Z$43:$Z$1042,'Quarterly Information'!$I$43:$I$1042,Blends!$BT24)*Blends!F23</f>
        <v>0</v>
      </c>
      <c r="BY24" s="178">
        <f>SUMIFS('Quarterly Information'!$Z$43:$Z$1042,'Quarterly Information'!$I$43:$I$1042,Blends!$BT24)*Blends!G23</f>
        <v>0</v>
      </c>
      <c r="BZ24" s="178">
        <f>SUMIFS('Quarterly Information'!$Z$43:$Z$1042,'Quarterly Information'!$I$43:$I$1042,Blends!$BT24)*Blends!H23</f>
        <v>0</v>
      </c>
      <c r="CA24" s="178">
        <f>SUMIFS('Quarterly Information'!$Z$43:$Z$1042,'Quarterly Information'!$I$43:$I$1042,Blends!$BT24)*Blends!I23</f>
        <v>0</v>
      </c>
      <c r="CB24" s="178">
        <f>SUMIFS('Quarterly Information'!$Z$43:$Z$1042,'Quarterly Information'!$I$43:$I$1042,Blends!$BT24)*Blends!J23</f>
        <v>0</v>
      </c>
      <c r="CD24" s="17" t="s">
        <v>866</v>
      </c>
      <c r="CE24" s="178">
        <f>SUMIFS('Quarterly Information'!$AA$43:$AA$1042,'Quarterly Information'!$I$43:$I$1042,Blends!$CD24)*Blends!C23</f>
        <v>0</v>
      </c>
      <c r="CF24" s="178">
        <f>SUMIFS('Quarterly Information'!$AA$43:$AA$1042,'Quarterly Information'!$I$43:$I$1042,Blends!$CD24)*Blends!D23</f>
        <v>0</v>
      </c>
      <c r="CG24" s="178">
        <f>SUMIFS('Quarterly Information'!$AA$43:$AA$1042,'Quarterly Information'!$I$43:$I$1042,Blends!$CD24)*Blends!E23</f>
        <v>0</v>
      </c>
      <c r="CH24" s="178">
        <f>SUMIFS('Quarterly Information'!$AA$43:$AA$1042,'Quarterly Information'!$I$43:$I$1042,Blends!$CD24)*Blends!F23</f>
        <v>0</v>
      </c>
      <c r="CI24" s="178">
        <f>SUMIFS('Quarterly Information'!$AA$43:$AA$1042,'Quarterly Information'!$I$43:$I$1042,Blends!$CD24)*Blends!G23</f>
        <v>0</v>
      </c>
      <c r="CJ24" s="178">
        <f>SUMIFS('Quarterly Information'!$AA$43:$AA$1042,'Quarterly Information'!$I$43:$I$1042,Blends!$CD24)*Blends!H23</f>
        <v>0</v>
      </c>
      <c r="CK24" s="178">
        <f>SUMIFS('Quarterly Information'!$AA$43:$AA$1042,'Quarterly Information'!$I$43:$I$1042,Blends!$CD24)*Blends!I23</f>
        <v>0</v>
      </c>
      <c r="CL24" s="178">
        <f>SUMIFS('Quarterly Information'!$AA$43:$AA$1042,'Quarterly Information'!$I$43:$I$1042,Blends!$CD24)*Blends!J23</f>
        <v>0</v>
      </c>
      <c r="CN24" s="17" t="s">
        <v>866</v>
      </c>
      <c r="CO24" s="178">
        <f>SUMIFS('Quarterly Information'!$AB$43:$AB$1042,'Quarterly Information'!$I$43:$I$1042,Blends!$CN24)*Blends!C23</f>
        <v>0</v>
      </c>
      <c r="CP24" s="178">
        <f>SUMIFS('Quarterly Information'!$AB$43:$AB$1042,'Quarterly Information'!$I$43:$I$1042,Blends!$CN24)*Blends!D23</f>
        <v>0</v>
      </c>
      <c r="CQ24" s="178">
        <f>SUMIFS('Quarterly Information'!$AB$43:$AB$1042,'Quarterly Information'!$I$43:$I$1042,Blends!$CN24)*Blends!E23</f>
        <v>0</v>
      </c>
      <c r="CR24" s="178">
        <f>SUMIFS('Quarterly Information'!$AB$43:$AB$1042,'Quarterly Information'!$I$43:$I$1042,Blends!$CN24)*Blends!F23</f>
        <v>0</v>
      </c>
      <c r="CS24" s="178">
        <f>SUMIFS('Quarterly Information'!$AB$43:$AB$1042,'Quarterly Information'!$I$43:$I$1042,Blends!$CN24)*Blends!G23</f>
        <v>0</v>
      </c>
      <c r="CT24" s="178">
        <f>SUMIFS('Quarterly Information'!$AB$43:$AB$1042,'Quarterly Information'!$I$43:$I$1042,Blends!$CN24)*Blends!H23</f>
        <v>0</v>
      </c>
      <c r="CU24" s="178">
        <f>SUMIFS('Quarterly Information'!$AB$43:$AB$1042,'Quarterly Information'!$I$43:$I$1042,Blends!$CN24)*Blends!I23</f>
        <v>0</v>
      </c>
      <c r="CV24" s="178">
        <f>SUMIFS('Quarterly Information'!$AB$43:$AB$1042,'Quarterly Information'!$I$43:$I$1042,Blends!$CN24)*Blends!J23</f>
        <v>0</v>
      </c>
      <c r="CX24" s="17" t="s">
        <v>866</v>
      </c>
      <c r="CY24" s="178">
        <f>SUMIFS('Quarterly Information'!$AC$43:$AC$1042,'Quarterly Information'!$I$43:$I$1042,Blends!$CX24)*Blends!C23</f>
        <v>0</v>
      </c>
      <c r="CZ24" s="178">
        <f>SUMIFS('Quarterly Information'!$AC$43:$AC$1042,'Quarterly Information'!$I$43:$I$1042,Blends!$CX24)*Blends!D23</f>
        <v>0</v>
      </c>
      <c r="DA24" s="178">
        <f>SUMIFS('Quarterly Information'!$AC$43:$AC$1042,'Quarterly Information'!$I$43:$I$1042,Blends!$CX24)*Blends!E23</f>
        <v>0</v>
      </c>
      <c r="DB24" s="178">
        <f>SUMIFS('Quarterly Information'!$AC$43:$AC$1042,'Quarterly Information'!$I$43:$I$1042,Blends!$CX24)*Blends!F23</f>
        <v>0</v>
      </c>
      <c r="DC24" s="178">
        <f>SUMIFS('Quarterly Information'!$AC$43:$AC$1042,'Quarterly Information'!$I$43:$I$1042,Blends!$CX24)*Blends!G23</f>
        <v>0</v>
      </c>
      <c r="DD24" s="178">
        <f>SUMIFS('Quarterly Information'!$AC$43:$AC$1042,'Quarterly Information'!$I$43:$I$1042,Blends!$CX24)*Blends!H23</f>
        <v>0</v>
      </c>
      <c r="DE24" s="178">
        <f>SUMIFS('Quarterly Information'!$AC$43:$AC$1042,'Quarterly Information'!$I$43:$I$1042,Blends!$CX24)*Blends!I23</f>
        <v>0</v>
      </c>
      <c r="DF24" s="178">
        <f>SUMIFS('Quarterly Information'!$AC$43:$AC$1042,'Quarterly Information'!$I$43:$I$1042,Blends!$CX24)*Blends!J23</f>
        <v>0</v>
      </c>
      <c r="DH24" s="17" t="s">
        <v>866</v>
      </c>
      <c r="DI24" s="178">
        <f>SUMIFS('Quarterly Information'!$AD$43:$AD$1042,'Quarterly Information'!$I$43:$I$1042,Blends!$DH24)*Blends!C23</f>
        <v>0</v>
      </c>
      <c r="DJ24" s="178">
        <f>SUMIFS('Quarterly Information'!$AD$43:$AD$1042,'Quarterly Information'!$I$43:$I$1042,Blends!$DH24)*Blends!D23</f>
        <v>0</v>
      </c>
      <c r="DK24" s="178">
        <f>SUMIFS('Quarterly Information'!$AD$43:$AD$1042,'Quarterly Information'!$I$43:$I$1042,Blends!$DH24)*Blends!E23</f>
        <v>0</v>
      </c>
      <c r="DL24" s="178">
        <f>SUMIFS('Quarterly Information'!$AD$43:$AD$1042,'Quarterly Information'!$I$43:$I$1042,Blends!$DH24)*Blends!F23</f>
        <v>0</v>
      </c>
      <c r="DM24" s="178">
        <f>SUMIFS('Quarterly Information'!$AD$43:$AD$1042,'Quarterly Information'!$I$43:$I$1042,Blends!$DH24)*Blends!G23</f>
        <v>0</v>
      </c>
      <c r="DN24" s="178">
        <f>SUMIFS('Quarterly Information'!$AD$43:$AD$1042,'Quarterly Information'!$I$43:$I$1042,Blends!$DH24)*Blends!H23</f>
        <v>0</v>
      </c>
      <c r="DO24" s="178">
        <f>SUMIFS('Quarterly Information'!$AD$43:$AD$1042,'Quarterly Information'!$I$43:$I$1042,Blends!$DH24)*Blends!I23</f>
        <v>0</v>
      </c>
      <c r="DP24" s="178">
        <f>SUMIFS('Quarterly Information'!$AD$43:$AD$1042,'Quarterly Information'!$I$43:$I$1042,Blends!$DH24)*Blends!J23</f>
        <v>0</v>
      </c>
      <c r="DR24" s="17" t="s">
        <v>866</v>
      </c>
      <c r="DS24" s="178">
        <f>SUMIFS('Quarterly Information'!$AE$43:$AE$1042,'Quarterly Information'!$I$43:$I$1042,Blends!$DR24)*Blends!C23</f>
        <v>0</v>
      </c>
      <c r="DT24" s="178">
        <f>SUMIFS('Quarterly Information'!$AE$43:$AE$1042,'Quarterly Information'!$I$43:$I$1042,Blends!$DR24)*Blends!D23</f>
        <v>0</v>
      </c>
      <c r="DU24" s="178">
        <f>SUMIFS('Quarterly Information'!$AE$43:$AE$1042,'Quarterly Information'!$I$43:$I$1042,Blends!$DR24)*Blends!E23</f>
        <v>0</v>
      </c>
      <c r="DV24" s="178">
        <f>SUMIFS('Quarterly Information'!$AE$43:$AE$1042,'Quarterly Information'!$I$43:$I$1042,Blends!$DR24)*Blends!F23</f>
        <v>0</v>
      </c>
      <c r="DW24" s="178">
        <f>SUMIFS('Quarterly Information'!$AE$43:$AE$1042,'Quarterly Information'!$I$43:$I$1042,Blends!$DR24)*Blends!G23</f>
        <v>0</v>
      </c>
      <c r="DX24" s="178">
        <f>SUMIFS('Quarterly Information'!$AE$43:$AE$1042,'Quarterly Information'!$I$43:$I$1042,Blends!$DR24)*Blends!H23</f>
        <v>0</v>
      </c>
      <c r="DY24" s="178">
        <f>SUMIFS('Quarterly Information'!$AE$43:$AE$1042,'Quarterly Information'!$I$43:$I$1042,Blends!$DR24)*Blends!I23</f>
        <v>0</v>
      </c>
      <c r="DZ24" s="178">
        <f>SUMIFS('Quarterly Information'!$AE$43:$AE$1042,'Quarterly Information'!$I$43:$I$1042,Blends!$DR24)*Blends!J23</f>
        <v>0</v>
      </c>
    </row>
    <row r="25" spans="2:130" x14ac:dyDescent="0.25">
      <c r="B25" s="17" t="s">
        <v>868</v>
      </c>
      <c r="C25" s="177"/>
      <c r="D25" s="177"/>
      <c r="E25" s="177"/>
      <c r="F25" s="177"/>
      <c r="G25" s="177"/>
      <c r="H25" s="177">
        <v>0.75</v>
      </c>
      <c r="I25" s="177"/>
      <c r="J25" s="177"/>
      <c r="L25" s="17" t="s">
        <v>867</v>
      </c>
      <c r="M25" s="178">
        <f>SUMIFS('Quarterly Information'!$J$43:$J$1042,'Quarterly Information'!$I$43:$I$1042,Blends!$L25,'Quarterly Information'!$X$43:$X$1042,Lists!$D$30)*C24</f>
        <v>0</v>
      </c>
      <c r="N25" s="178">
        <f>SUMIFS('Quarterly Information'!$J$43:$J$1042,'Quarterly Information'!$I$43:$I$1042,Blends!$L25,'Quarterly Information'!$X$43:$X$1042,Lists!$D$30)*D24</f>
        <v>0</v>
      </c>
      <c r="O25" s="178">
        <f>SUMIFS('Quarterly Information'!$J$43:$J$1042,'Quarterly Information'!$I$43:$I$1042,Blends!$L25,'Quarterly Information'!$X$43:$X$1042,Lists!$D$30)*E24</f>
        <v>0</v>
      </c>
      <c r="P25" s="178">
        <f>SUMIFS('Quarterly Information'!$J$43:$J$1042,'Quarterly Information'!$I$43:$I$1042,Blends!$L25,'Quarterly Information'!$X$43:$X$1042,Lists!$D$30)*F24</f>
        <v>0</v>
      </c>
      <c r="Q25" s="178">
        <f>SUMIFS('Quarterly Information'!$J$43:$J$1042,'Quarterly Information'!$I$43:$I$1042,Blends!$L25,'Quarterly Information'!$X$43:$X$1042,Lists!$D$30)*G24</f>
        <v>0</v>
      </c>
      <c r="R25" s="178">
        <f>SUMIFS('Quarterly Information'!$J$43:$J$1042,'Quarterly Information'!$I$43:$I$1042,Blends!$L25,'Quarterly Information'!$X$43:$X$1042,Lists!$D$30)*H24</f>
        <v>0</v>
      </c>
      <c r="S25" s="178">
        <f>SUMIFS('Quarterly Information'!$J$43:$J$1042,'Quarterly Information'!$I$43:$I$1042,Blends!$L25,'Quarterly Information'!$X$43:$X$1042,Lists!$D$30)*I24</f>
        <v>0</v>
      </c>
      <c r="T25" s="178">
        <f>SUMIFS('Quarterly Information'!$J$43:$J$1042,'Quarterly Information'!$I$43:$I$1042,Blends!$L25,'Quarterly Information'!$X$43:$X$1042,Lists!$D$30)*J24</f>
        <v>0</v>
      </c>
      <c r="V25" s="17" t="s">
        <v>867</v>
      </c>
      <c r="W25" s="178">
        <f>SUMIFS('Quarterly Information'!$J$43:$J$1042,'Quarterly Information'!$I$43:$I$1042,Blends!$V25,'Quarterly Information'!$X$43:$X$1042,Lists!$D$31)*C24</f>
        <v>0</v>
      </c>
      <c r="X25" s="178">
        <f>SUMIFS('Quarterly Information'!$J$43:$J$1042,'Quarterly Information'!$I$43:$I$1042,Blends!$V25,'Quarterly Information'!$X$43:$X$1042,Lists!$D$31)*D24</f>
        <v>0</v>
      </c>
      <c r="Y25" s="178">
        <f>SUMIFS('Quarterly Information'!$J$43:$J$1042,'Quarterly Information'!$I$43:$I$1042,Blends!$V25,'Quarterly Information'!$X$43:$X$1042,Lists!$D$31)*E24</f>
        <v>0</v>
      </c>
      <c r="Z25" s="178">
        <f>SUMIFS('Quarterly Information'!$J$43:$J$1042,'Quarterly Information'!$I$43:$I$1042,Blends!$V25,'Quarterly Information'!$X$43:$X$1042,Lists!$D$31)*F24</f>
        <v>0</v>
      </c>
      <c r="AA25" s="178">
        <f>SUMIFS('Quarterly Information'!$J$43:$J$1042,'Quarterly Information'!$I$43:$I$1042,Blends!$V25,'Quarterly Information'!$X$43:$X$1042,Lists!$D$31)*G24</f>
        <v>0</v>
      </c>
      <c r="AB25" s="178">
        <f>SUMIFS('Quarterly Information'!$J$43:$J$1042,'Quarterly Information'!$I$43:$I$1042,Blends!$V25,'Quarterly Information'!$X$43:$X$1042,Lists!$D$31)*H24</f>
        <v>0</v>
      </c>
      <c r="AC25" s="178">
        <f>SUMIFS('Quarterly Information'!$J$43:$J$1042,'Quarterly Information'!$I$43:$I$1042,Blends!$V25,'Quarterly Information'!$X$43:$X$1042,Lists!$D$31)*I24</f>
        <v>0</v>
      </c>
      <c r="AD25" s="178">
        <f>SUMIFS('Quarterly Information'!$J$43:$J$1042,'Quarterly Information'!$I$43:$I$1042,Blends!$V25,'Quarterly Information'!$X$43:$X$1042,Lists!$D$31)*J24</f>
        <v>0</v>
      </c>
      <c r="AF25" s="17" t="s">
        <v>867</v>
      </c>
      <c r="AG25" s="178">
        <f>SUMIFS('Quarterly Information'!$J$43:$J$1042,'Quarterly Information'!$I$43:$I$1042,Blends!$AF25,'Quarterly Information'!$X$43:$X$1042,Lists!$D$32)*C24</f>
        <v>0</v>
      </c>
      <c r="AH25" s="178">
        <f>SUMIFS('Quarterly Information'!$J$43:$J$1042,'Quarterly Information'!$I$43:$I$1042,Blends!$AF25,'Quarterly Information'!$X$43:$X$1042,Lists!$D$32)*D24</f>
        <v>0</v>
      </c>
      <c r="AI25" s="178">
        <f>SUMIFS('Quarterly Information'!$J$43:$J$1042,'Quarterly Information'!$I$43:$I$1042,Blends!$AF25,'Quarterly Information'!$X$43:$X$1042,Lists!$D$32)*E24</f>
        <v>0</v>
      </c>
      <c r="AJ25" s="178">
        <f>SUMIFS('Quarterly Information'!$J$43:$J$1042,'Quarterly Information'!$I$43:$I$1042,Blends!$AF25,'Quarterly Information'!$X$43:$X$1042,Lists!$D$32)*F24</f>
        <v>0</v>
      </c>
      <c r="AK25" s="178">
        <f>SUMIFS('Quarterly Information'!$J$43:$J$1042,'Quarterly Information'!$I$43:$I$1042,Blends!$AF25,'Quarterly Information'!$X$43:$X$1042,Lists!$D$32)*G24</f>
        <v>0</v>
      </c>
      <c r="AL25" s="178">
        <f>SUMIFS('Quarterly Information'!$J$43:$J$1042,'Quarterly Information'!$I$43:$I$1042,Blends!$AF25,'Quarterly Information'!$X$43:$X$1042,Lists!$D$32)*H24</f>
        <v>0</v>
      </c>
      <c r="AM25" s="178">
        <f>SUMIFS('Quarterly Information'!$J$43:$J$1042,'Quarterly Information'!$I$43:$I$1042,Blends!$AF25,'Quarterly Information'!$X$43:$X$1042,Lists!$D$32)*I24</f>
        <v>0</v>
      </c>
      <c r="AN25" s="178">
        <f>SUMIFS('Quarterly Information'!$J$43:$J$1042,'Quarterly Information'!$I$43:$I$1042,Blends!$AF25,'Quarterly Information'!$X$43:$X$1042,Lists!$D$32)*J24</f>
        <v>0</v>
      </c>
      <c r="AP25" s="17" t="s">
        <v>867</v>
      </c>
      <c r="AQ25" s="178">
        <f>SUMIFS('Quarterly Information'!$J$43:$J$1042,'Quarterly Information'!$I$43:$I$1042,Blends!$AP25,'Quarterly Information'!$X$43:$X$1042,Lists!$D$33)*C24</f>
        <v>0</v>
      </c>
      <c r="AR25" s="178">
        <f>SUMIFS('Quarterly Information'!$J$43:$J$1042,'Quarterly Information'!$I$43:$I$1042,Blends!$AP25,'Quarterly Information'!$X$43:$X$1042,Lists!$D$33)*D24</f>
        <v>0</v>
      </c>
      <c r="AS25" s="178">
        <f>SUMIFS('Quarterly Information'!$J$43:$J$1042,'Quarterly Information'!$I$43:$I$1042,Blends!$AP25,'Quarterly Information'!$X$43:$X$1042,Lists!$D$33)*E24</f>
        <v>0</v>
      </c>
      <c r="AT25" s="178">
        <f>SUMIFS('Quarterly Information'!$J$43:$J$1042,'Quarterly Information'!$I$43:$I$1042,Blends!$AP25,'Quarterly Information'!$X$43:$X$1042,Lists!$D$33)*F24</f>
        <v>0</v>
      </c>
      <c r="AU25" s="178">
        <f>SUMIFS('Quarterly Information'!$J$43:$J$1042,'Quarterly Information'!$I$43:$I$1042,Blends!$AP25,'Quarterly Information'!$X$43:$X$1042,Lists!$D$33)*G24</f>
        <v>0</v>
      </c>
      <c r="AV25" s="178">
        <f>SUMIFS('Quarterly Information'!$J$43:$J$1042,'Quarterly Information'!$I$43:$I$1042,Blends!$AP25,'Quarterly Information'!$X$43:$X$1042,Lists!$D$33)*H24</f>
        <v>0</v>
      </c>
      <c r="AW25" s="178">
        <f>SUMIFS('Quarterly Information'!$J$43:$J$1042,'Quarterly Information'!$I$43:$I$1042,Blends!$AP25,'Quarterly Information'!$X$43:$X$1042,Lists!$D$33)*I24</f>
        <v>0</v>
      </c>
      <c r="AX25" s="178">
        <f>SUMIFS('Quarterly Information'!$J$43:$J$1042,'Quarterly Information'!$I$43:$I$1042,Blends!$AP25,'Quarterly Information'!$X$43:$X$1042,Lists!$D$33)*J24</f>
        <v>0</v>
      </c>
      <c r="AZ25" s="17" t="s">
        <v>867</v>
      </c>
      <c r="BA25" s="178">
        <f>SUMIFS('Quarterly Information'!$J$43:$J$1042,'Quarterly Information'!$I$43:$I$1042,Blends!$AZ25,'Quarterly Information'!$X$43:$X$1042,Lists!$D$34)*C24</f>
        <v>0</v>
      </c>
      <c r="BB25" s="178">
        <f>SUMIFS('Quarterly Information'!$J$43:$J$1042,'Quarterly Information'!$I$43:$I$1042,Blends!$AZ25,'Quarterly Information'!$X$43:$X$1042,Lists!$D$34)*D24</f>
        <v>0</v>
      </c>
      <c r="BC25" s="178">
        <f>SUMIFS('Quarterly Information'!$J$43:$J$1042,'Quarterly Information'!$I$43:$I$1042,Blends!$AZ25,'Quarterly Information'!$X$43:$X$1042,Lists!$D$34)*E24</f>
        <v>0</v>
      </c>
      <c r="BD25" s="178">
        <f>SUMIFS('Quarterly Information'!$J$43:$J$1042,'Quarterly Information'!$I$43:$I$1042,Blends!$AZ25,'Quarterly Information'!$X$43:$X$1042,Lists!$D$34)*F24</f>
        <v>0</v>
      </c>
      <c r="BE25" s="178">
        <f>SUMIFS('Quarterly Information'!$J$43:$J$1042,'Quarterly Information'!$I$43:$I$1042,Blends!$AZ25,'Quarterly Information'!$X$43:$X$1042,Lists!$D$34)*G24</f>
        <v>0</v>
      </c>
      <c r="BF25" s="178">
        <f>SUMIFS('Quarterly Information'!$J$43:$J$1042,'Quarterly Information'!$I$43:$I$1042,Blends!$AZ25,'Quarterly Information'!$X$43:$X$1042,Lists!$D$34)*H24</f>
        <v>0</v>
      </c>
      <c r="BG25" s="178">
        <f>SUMIFS('Quarterly Information'!$J$43:$J$1042,'Quarterly Information'!$I$43:$I$1042,Blends!$AZ25,'Quarterly Information'!$X$43:$X$1042,Lists!$D$34)*I24</f>
        <v>0</v>
      </c>
      <c r="BH25" s="178">
        <f>SUMIFS('Quarterly Information'!$J$43:$J$1042,'Quarterly Information'!$I$43:$I$1042,Blends!$AZ25,'Quarterly Information'!$X$43:$X$1042,Lists!$D$34)*J24</f>
        <v>0</v>
      </c>
      <c r="BJ25" s="17" t="s">
        <v>867</v>
      </c>
      <c r="BK25" s="178">
        <f>SUMIFS('Quarterly Information'!$J$43:$J$1042,'Quarterly Information'!$I$43:$I$1042,Blends!$BJ25,'Quarterly Information'!$X$43:$X$1042,Lists!$D$35)*C24</f>
        <v>0</v>
      </c>
      <c r="BL25" s="178">
        <f>SUMIFS('Quarterly Information'!$J$43:$J$1042,'Quarterly Information'!$I$43:$I$1042,Blends!$BJ25,'Quarterly Information'!$X$43:$X$1042,Lists!$D$35)*D24</f>
        <v>0</v>
      </c>
      <c r="BM25" s="178">
        <f>SUMIFS('Quarterly Information'!$J$43:$J$1042,'Quarterly Information'!$I$43:$I$1042,Blends!$BJ25,'Quarterly Information'!$X$43:$X$1042,Lists!$D$35)*E24</f>
        <v>0</v>
      </c>
      <c r="BN25" s="178">
        <f>SUMIFS('Quarterly Information'!$J$43:$J$1042,'Quarterly Information'!$I$43:$I$1042,Blends!$BJ25,'Quarterly Information'!$X$43:$X$1042,Lists!$D$35)*F24</f>
        <v>0</v>
      </c>
      <c r="BO25" s="178">
        <f>SUMIFS('Quarterly Information'!$J$43:$J$1042,'Quarterly Information'!$I$43:$I$1042,Blends!$BJ25,'Quarterly Information'!$X$43:$X$1042,Lists!$D$35)*G24</f>
        <v>0</v>
      </c>
      <c r="BP25" s="178">
        <f>SUMIFS('Quarterly Information'!$J$43:$J$1042,'Quarterly Information'!$I$43:$I$1042,Blends!$BJ25,'Quarterly Information'!$X$43:$X$1042,Lists!$D$35)*H24</f>
        <v>0</v>
      </c>
      <c r="BQ25" s="178">
        <f>SUMIFS('Quarterly Information'!$J$43:$J$1042,'Quarterly Information'!$I$43:$I$1042,Blends!$BJ25,'Quarterly Information'!$X$43:$X$1042,Lists!$D$35)*I24</f>
        <v>0</v>
      </c>
      <c r="BR25" s="178">
        <f>SUMIFS('Quarterly Information'!$J$43:$J$1042,'Quarterly Information'!$I$43:$I$1042,Blends!$BJ25,'Quarterly Information'!$X$43:$X$1042,Lists!$D$35)*J24</f>
        <v>0</v>
      </c>
      <c r="BT25" s="17" t="s">
        <v>867</v>
      </c>
      <c r="BU25" s="178">
        <f>SUMIFS('Quarterly Information'!$Z$43:$Z$1042,'Quarterly Information'!$I$43:$I$1042,Blends!$BT25)*Blends!C24</f>
        <v>0</v>
      </c>
      <c r="BV25" s="178">
        <f>SUMIFS('Quarterly Information'!$Z$43:$Z$1042,'Quarterly Information'!$I$43:$I$1042,Blends!$BT25)*Blends!D24</f>
        <v>0</v>
      </c>
      <c r="BW25" s="178">
        <f>SUMIFS('Quarterly Information'!$Z$43:$Z$1042,'Quarterly Information'!$I$43:$I$1042,Blends!$BT25)*Blends!E24</f>
        <v>0</v>
      </c>
      <c r="BX25" s="178">
        <f>SUMIFS('Quarterly Information'!$Z$43:$Z$1042,'Quarterly Information'!$I$43:$I$1042,Blends!$BT25)*Blends!F24</f>
        <v>0</v>
      </c>
      <c r="BY25" s="178">
        <f>SUMIFS('Quarterly Information'!$Z$43:$Z$1042,'Quarterly Information'!$I$43:$I$1042,Blends!$BT25)*Blends!G24</f>
        <v>0</v>
      </c>
      <c r="BZ25" s="178">
        <f>SUMIFS('Quarterly Information'!$Z$43:$Z$1042,'Quarterly Information'!$I$43:$I$1042,Blends!$BT25)*Blends!H24</f>
        <v>0</v>
      </c>
      <c r="CA25" s="178">
        <f>SUMIFS('Quarterly Information'!$Z$43:$Z$1042,'Quarterly Information'!$I$43:$I$1042,Blends!$BT25)*Blends!I24</f>
        <v>0</v>
      </c>
      <c r="CB25" s="178">
        <f>SUMIFS('Quarterly Information'!$Z$43:$Z$1042,'Quarterly Information'!$I$43:$I$1042,Blends!$BT25)*Blends!J24</f>
        <v>0</v>
      </c>
      <c r="CD25" s="17" t="s">
        <v>867</v>
      </c>
      <c r="CE25" s="178">
        <f>SUMIFS('Quarterly Information'!$AA$43:$AA$1042,'Quarterly Information'!$I$43:$I$1042,Blends!$CD25)*Blends!C24</f>
        <v>0</v>
      </c>
      <c r="CF25" s="178">
        <f>SUMIFS('Quarterly Information'!$AA$43:$AA$1042,'Quarterly Information'!$I$43:$I$1042,Blends!$CD25)*Blends!D24</f>
        <v>0</v>
      </c>
      <c r="CG25" s="178">
        <f>SUMIFS('Quarterly Information'!$AA$43:$AA$1042,'Quarterly Information'!$I$43:$I$1042,Blends!$CD25)*Blends!E24</f>
        <v>0</v>
      </c>
      <c r="CH25" s="178">
        <f>SUMIFS('Quarterly Information'!$AA$43:$AA$1042,'Quarterly Information'!$I$43:$I$1042,Blends!$CD25)*Blends!F24</f>
        <v>0</v>
      </c>
      <c r="CI25" s="178">
        <f>SUMIFS('Quarterly Information'!$AA$43:$AA$1042,'Quarterly Information'!$I$43:$I$1042,Blends!$CD25)*Blends!G24</f>
        <v>0</v>
      </c>
      <c r="CJ25" s="178">
        <f>SUMIFS('Quarterly Information'!$AA$43:$AA$1042,'Quarterly Information'!$I$43:$I$1042,Blends!$CD25)*Blends!H24</f>
        <v>0</v>
      </c>
      <c r="CK25" s="178">
        <f>SUMIFS('Quarterly Information'!$AA$43:$AA$1042,'Quarterly Information'!$I$43:$I$1042,Blends!$CD25)*Blends!I24</f>
        <v>0</v>
      </c>
      <c r="CL25" s="178">
        <f>SUMIFS('Quarterly Information'!$AA$43:$AA$1042,'Quarterly Information'!$I$43:$I$1042,Blends!$CD25)*Blends!J24</f>
        <v>0</v>
      </c>
      <c r="CN25" s="17" t="s">
        <v>867</v>
      </c>
      <c r="CO25" s="178">
        <f>SUMIFS('Quarterly Information'!$AB$43:$AB$1042,'Quarterly Information'!$I$43:$I$1042,Blends!$CN25)*Blends!C24</f>
        <v>0</v>
      </c>
      <c r="CP25" s="178">
        <f>SUMIFS('Quarterly Information'!$AB$43:$AB$1042,'Quarterly Information'!$I$43:$I$1042,Blends!$CN25)*Blends!D24</f>
        <v>0</v>
      </c>
      <c r="CQ25" s="178">
        <f>SUMIFS('Quarterly Information'!$AB$43:$AB$1042,'Quarterly Information'!$I$43:$I$1042,Blends!$CN25)*Blends!E24</f>
        <v>0</v>
      </c>
      <c r="CR25" s="178">
        <f>SUMIFS('Quarterly Information'!$AB$43:$AB$1042,'Quarterly Information'!$I$43:$I$1042,Blends!$CN25)*Blends!F24</f>
        <v>0</v>
      </c>
      <c r="CS25" s="178">
        <f>SUMIFS('Quarterly Information'!$AB$43:$AB$1042,'Quarterly Information'!$I$43:$I$1042,Blends!$CN25)*Blends!G24</f>
        <v>0</v>
      </c>
      <c r="CT25" s="178">
        <f>SUMIFS('Quarterly Information'!$AB$43:$AB$1042,'Quarterly Information'!$I$43:$I$1042,Blends!$CN25)*Blends!H24</f>
        <v>0</v>
      </c>
      <c r="CU25" s="178">
        <f>SUMIFS('Quarterly Information'!$AB$43:$AB$1042,'Quarterly Information'!$I$43:$I$1042,Blends!$CN25)*Blends!I24</f>
        <v>0</v>
      </c>
      <c r="CV25" s="178">
        <f>SUMIFS('Quarterly Information'!$AB$43:$AB$1042,'Quarterly Information'!$I$43:$I$1042,Blends!$CN25)*Blends!J24</f>
        <v>0</v>
      </c>
      <c r="CX25" s="17" t="s">
        <v>867</v>
      </c>
      <c r="CY25" s="178">
        <f>SUMIFS('Quarterly Information'!$AC$43:$AC$1042,'Quarterly Information'!$I$43:$I$1042,Blends!$CX25)*Blends!C24</f>
        <v>0</v>
      </c>
      <c r="CZ25" s="178">
        <f>SUMIFS('Quarterly Information'!$AC$43:$AC$1042,'Quarterly Information'!$I$43:$I$1042,Blends!$CX25)*Blends!D24</f>
        <v>0</v>
      </c>
      <c r="DA25" s="178">
        <f>SUMIFS('Quarterly Information'!$AC$43:$AC$1042,'Quarterly Information'!$I$43:$I$1042,Blends!$CX25)*Blends!E24</f>
        <v>0</v>
      </c>
      <c r="DB25" s="178">
        <f>SUMIFS('Quarterly Information'!$AC$43:$AC$1042,'Quarterly Information'!$I$43:$I$1042,Blends!$CX25)*Blends!F24</f>
        <v>0</v>
      </c>
      <c r="DC25" s="178">
        <f>SUMIFS('Quarterly Information'!$AC$43:$AC$1042,'Quarterly Information'!$I$43:$I$1042,Blends!$CX25)*Blends!G24</f>
        <v>0</v>
      </c>
      <c r="DD25" s="178">
        <f>SUMIFS('Quarterly Information'!$AC$43:$AC$1042,'Quarterly Information'!$I$43:$I$1042,Blends!$CX25)*Blends!H24</f>
        <v>0</v>
      </c>
      <c r="DE25" s="178">
        <f>SUMIFS('Quarterly Information'!$AC$43:$AC$1042,'Quarterly Information'!$I$43:$I$1042,Blends!$CX25)*Blends!I24</f>
        <v>0</v>
      </c>
      <c r="DF25" s="178">
        <f>SUMIFS('Quarterly Information'!$AC$43:$AC$1042,'Quarterly Information'!$I$43:$I$1042,Blends!$CX25)*Blends!J24</f>
        <v>0</v>
      </c>
      <c r="DH25" s="17" t="s">
        <v>867</v>
      </c>
      <c r="DI25" s="178">
        <f>SUMIFS('Quarterly Information'!$AD$43:$AD$1042,'Quarterly Information'!$I$43:$I$1042,Blends!$DH25)*Blends!C24</f>
        <v>0</v>
      </c>
      <c r="DJ25" s="178">
        <f>SUMIFS('Quarterly Information'!$AD$43:$AD$1042,'Quarterly Information'!$I$43:$I$1042,Blends!$DH25)*Blends!D24</f>
        <v>0</v>
      </c>
      <c r="DK25" s="178">
        <f>SUMIFS('Quarterly Information'!$AD$43:$AD$1042,'Quarterly Information'!$I$43:$I$1042,Blends!$DH25)*Blends!E24</f>
        <v>0</v>
      </c>
      <c r="DL25" s="178">
        <f>SUMIFS('Quarterly Information'!$AD$43:$AD$1042,'Quarterly Information'!$I$43:$I$1042,Blends!$DH25)*Blends!F24</f>
        <v>0</v>
      </c>
      <c r="DM25" s="178">
        <f>SUMIFS('Quarterly Information'!$AD$43:$AD$1042,'Quarterly Information'!$I$43:$I$1042,Blends!$DH25)*Blends!G24</f>
        <v>0</v>
      </c>
      <c r="DN25" s="178">
        <f>SUMIFS('Quarterly Information'!$AD$43:$AD$1042,'Quarterly Information'!$I$43:$I$1042,Blends!$DH25)*Blends!H24</f>
        <v>0</v>
      </c>
      <c r="DO25" s="178">
        <f>SUMIFS('Quarterly Information'!$AD$43:$AD$1042,'Quarterly Information'!$I$43:$I$1042,Blends!$DH25)*Blends!I24</f>
        <v>0</v>
      </c>
      <c r="DP25" s="178">
        <f>SUMIFS('Quarterly Information'!$AD$43:$AD$1042,'Quarterly Information'!$I$43:$I$1042,Blends!$DH25)*Blends!J24</f>
        <v>0</v>
      </c>
      <c r="DR25" s="17" t="s">
        <v>867</v>
      </c>
      <c r="DS25" s="178">
        <f>SUMIFS('Quarterly Information'!$AE$43:$AE$1042,'Quarterly Information'!$I$43:$I$1042,Blends!$DR25)*Blends!C24</f>
        <v>0</v>
      </c>
      <c r="DT25" s="178">
        <f>SUMIFS('Quarterly Information'!$AE$43:$AE$1042,'Quarterly Information'!$I$43:$I$1042,Blends!$DR25)*Blends!D24</f>
        <v>0</v>
      </c>
      <c r="DU25" s="178">
        <f>SUMIFS('Quarterly Information'!$AE$43:$AE$1042,'Quarterly Information'!$I$43:$I$1042,Blends!$DR25)*Blends!E24</f>
        <v>0</v>
      </c>
      <c r="DV25" s="178">
        <f>SUMIFS('Quarterly Information'!$AE$43:$AE$1042,'Quarterly Information'!$I$43:$I$1042,Blends!$DR25)*Blends!F24</f>
        <v>0</v>
      </c>
      <c r="DW25" s="178">
        <f>SUMIFS('Quarterly Information'!$AE$43:$AE$1042,'Quarterly Information'!$I$43:$I$1042,Blends!$DR25)*Blends!G24</f>
        <v>0</v>
      </c>
      <c r="DX25" s="178">
        <f>SUMIFS('Quarterly Information'!$AE$43:$AE$1042,'Quarterly Information'!$I$43:$I$1042,Blends!$DR25)*Blends!H24</f>
        <v>0</v>
      </c>
      <c r="DY25" s="178">
        <f>SUMIFS('Quarterly Information'!$AE$43:$AE$1042,'Quarterly Information'!$I$43:$I$1042,Blends!$DR25)*Blends!I24</f>
        <v>0</v>
      </c>
      <c r="DZ25" s="178">
        <f>SUMIFS('Quarterly Information'!$AE$43:$AE$1042,'Quarterly Information'!$I$43:$I$1042,Blends!$DR25)*Blends!J24</f>
        <v>0</v>
      </c>
    </row>
    <row r="26" spans="2:130" x14ac:dyDescent="0.25">
      <c r="B26" s="17" t="s">
        <v>869</v>
      </c>
      <c r="C26" s="177"/>
      <c r="D26" s="177"/>
      <c r="E26" s="177"/>
      <c r="F26" s="177">
        <v>0.59</v>
      </c>
      <c r="G26" s="177"/>
      <c r="H26" s="177"/>
      <c r="I26" s="177"/>
      <c r="J26" s="177"/>
      <c r="L26" s="17" t="s">
        <v>868</v>
      </c>
      <c r="M26" s="178">
        <f>SUMIFS('Quarterly Information'!$J$43:$J$1042,'Quarterly Information'!$I$43:$I$1042,Blends!$L26,'Quarterly Information'!$X$43:$X$1042,Lists!$D$30)*C25</f>
        <v>0</v>
      </c>
      <c r="N26" s="178">
        <f>SUMIFS('Quarterly Information'!$J$43:$J$1042,'Quarterly Information'!$I$43:$I$1042,Blends!$L26,'Quarterly Information'!$X$43:$X$1042,Lists!$D$30)*D25</f>
        <v>0</v>
      </c>
      <c r="O26" s="178">
        <f>SUMIFS('Quarterly Information'!$J$43:$J$1042,'Quarterly Information'!$I$43:$I$1042,Blends!$L26,'Quarterly Information'!$X$43:$X$1042,Lists!$D$30)*E25</f>
        <v>0</v>
      </c>
      <c r="P26" s="178">
        <f>SUMIFS('Quarterly Information'!$J$43:$J$1042,'Quarterly Information'!$I$43:$I$1042,Blends!$L26,'Quarterly Information'!$X$43:$X$1042,Lists!$D$30)*F25</f>
        <v>0</v>
      </c>
      <c r="Q26" s="178">
        <f>SUMIFS('Quarterly Information'!$J$43:$J$1042,'Quarterly Information'!$I$43:$I$1042,Blends!$L26,'Quarterly Information'!$X$43:$X$1042,Lists!$D$30)*G25</f>
        <v>0</v>
      </c>
      <c r="R26" s="178">
        <f>SUMIFS('Quarterly Information'!$J$43:$J$1042,'Quarterly Information'!$I$43:$I$1042,Blends!$L26,'Quarterly Information'!$X$43:$X$1042,Lists!$D$30)*H25</f>
        <v>0</v>
      </c>
      <c r="S26" s="178">
        <f>SUMIFS('Quarterly Information'!$J$43:$J$1042,'Quarterly Information'!$I$43:$I$1042,Blends!$L26,'Quarterly Information'!$X$43:$X$1042,Lists!$D$30)*I25</f>
        <v>0</v>
      </c>
      <c r="T26" s="178">
        <f>SUMIFS('Quarterly Information'!$J$43:$J$1042,'Quarterly Information'!$I$43:$I$1042,Blends!$L26,'Quarterly Information'!$X$43:$X$1042,Lists!$D$30)*J25</f>
        <v>0</v>
      </c>
      <c r="V26" s="17" t="s">
        <v>868</v>
      </c>
      <c r="W26" s="178">
        <f>SUMIFS('Quarterly Information'!$J$43:$J$1042,'Quarterly Information'!$I$43:$I$1042,Blends!$V26,'Quarterly Information'!$X$43:$X$1042,Lists!$D$31)*C25</f>
        <v>0</v>
      </c>
      <c r="X26" s="178">
        <f>SUMIFS('Quarterly Information'!$J$43:$J$1042,'Quarterly Information'!$I$43:$I$1042,Blends!$V26,'Quarterly Information'!$X$43:$X$1042,Lists!$D$31)*D25</f>
        <v>0</v>
      </c>
      <c r="Y26" s="178">
        <f>SUMIFS('Quarterly Information'!$J$43:$J$1042,'Quarterly Information'!$I$43:$I$1042,Blends!$V26,'Quarterly Information'!$X$43:$X$1042,Lists!$D$31)*E25</f>
        <v>0</v>
      </c>
      <c r="Z26" s="178">
        <f>SUMIFS('Quarterly Information'!$J$43:$J$1042,'Quarterly Information'!$I$43:$I$1042,Blends!$V26,'Quarterly Information'!$X$43:$X$1042,Lists!$D$31)*F25</f>
        <v>0</v>
      </c>
      <c r="AA26" s="178">
        <f>SUMIFS('Quarterly Information'!$J$43:$J$1042,'Quarterly Information'!$I$43:$I$1042,Blends!$V26,'Quarterly Information'!$X$43:$X$1042,Lists!$D$31)*G25</f>
        <v>0</v>
      </c>
      <c r="AB26" s="178">
        <f>SUMIFS('Quarterly Information'!$J$43:$J$1042,'Quarterly Information'!$I$43:$I$1042,Blends!$V26,'Quarterly Information'!$X$43:$X$1042,Lists!$D$31)*H25</f>
        <v>0</v>
      </c>
      <c r="AC26" s="178">
        <f>SUMIFS('Quarterly Information'!$J$43:$J$1042,'Quarterly Information'!$I$43:$I$1042,Blends!$V26,'Quarterly Information'!$X$43:$X$1042,Lists!$D$31)*I25</f>
        <v>0</v>
      </c>
      <c r="AD26" s="178">
        <f>SUMIFS('Quarterly Information'!$J$43:$J$1042,'Quarterly Information'!$I$43:$I$1042,Blends!$V26,'Quarterly Information'!$X$43:$X$1042,Lists!$D$31)*J25</f>
        <v>0</v>
      </c>
      <c r="AF26" s="17" t="s">
        <v>868</v>
      </c>
      <c r="AG26" s="178">
        <f>SUMIFS('Quarterly Information'!$J$43:$J$1042,'Quarterly Information'!$I$43:$I$1042,Blends!$AF26,'Quarterly Information'!$X$43:$X$1042,Lists!$D$32)*C25</f>
        <v>0</v>
      </c>
      <c r="AH26" s="178">
        <f>SUMIFS('Quarterly Information'!$J$43:$J$1042,'Quarterly Information'!$I$43:$I$1042,Blends!$AF26,'Quarterly Information'!$X$43:$X$1042,Lists!$D$32)*D25</f>
        <v>0</v>
      </c>
      <c r="AI26" s="178">
        <f>SUMIFS('Quarterly Information'!$J$43:$J$1042,'Quarterly Information'!$I$43:$I$1042,Blends!$AF26,'Quarterly Information'!$X$43:$X$1042,Lists!$D$32)*E25</f>
        <v>0</v>
      </c>
      <c r="AJ26" s="178">
        <f>SUMIFS('Quarterly Information'!$J$43:$J$1042,'Quarterly Information'!$I$43:$I$1042,Blends!$AF26,'Quarterly Information'!$X$43:$X$1042,Lists!$D$32)*F25</f>
        <v>0</v>
      </c>
      <c r="AK26" s="178">
        <f>SUMIFS('Quarterly Information'!$J$43:$J$1042,'Quarterly Information'!$I$43:$I$1042,Blends!$AF26,'Quarterly Information'!$X$43:$X$1042,Lists!$D$32)*G25</f>
        <v>0</v>
      </c>
      <c r="AL26" s="178">
        <f>SUMIFS('Quarterly Information'!$J$43:$J$1042,'Quarterly Information'!$I$43:$I$1042,Blends!$AF26,'Quarterly Information'!$X$43:$X$1042,Lists!$D$32)*H25</f>
        <v>0</v>
      </c>
      <c r="AM26" s="178">
        <f>SUMIFS('Quarterly Information'!$J$43:$J$1042,'Quarterly Information'!$I$43:$I$1042,Blends!$AF26,'Quarterly Information'!$X$43:$X$1042,Lists!$D$32)*I25</f>
        <v>0</v>
      </c>
      <c r="AN26" s="178">
        <f>SUMIFS('Quarterly Information'!$J$43:$J$1042,'Quarterly Information'!$I$43:$I$1042,Blends!$AF26,'Quarterly Information'!$X$43:$X$1042,Lists!$D$32)*J25</f>
        <v>0</v>
      </c>
      <c r="AP26" s="17" t="s">
        <v>868</v>
      </c>
      <c r="AQ26" s="178">
        <f>SUMIFS('Quarterly Information'!$J$43:$J$1042,'Quarterly Information'!$I$43:$I$1042,Blends!$AP26,'Quarterly Information'!$X$43:$X$1042,Lists!$D$33)*C25</f>
        <v>0</v>
      </c>
      <c r="AR26" s="178">
        <f>SUMIFS('Quarterly Information'!$J$43:$J$1042,'Quarterly Information'!$I$43:$I$1042,Blends!$AP26,'Quarterly Information'!$X$43:$X$1042,Lists!$D$33)*D25</f>
        <v>0</v>
      </c>
      <c r="AS26" s="178">
        <f>SUMIFS('Quarterly Information'!$J$43:$J$1042,'Quarterly Information'!$I$43:$I$1042,Blends!$AP26,'Quarterly Information'!$X$43:$X$1042,Lists!$D$33)*E25</f>
        <v>0</v>
      </c>
      <c r="AT26" s="178">
        <f>SUMIFS('Quarterly Information'!$J$43:$J$1042,'Quarterly Information'!$I$43:$I$1042,Blends!$AP26,'Quarterly Information'!$X$43:$X$1042,Lists!$D$33)*F25</f>
        <v>0</v>
      </c>
      <c r="AU26" s="178">
        <f>SUMIFS('Quarterly Information'!$J$43:$J$1042,'Quarterly Information'!$I$43:$I$1042,Blends!$AP26,'Quarterly Information'!$X$43:$X$1042,Lists!$D$33)*G25</f>
        <v>0</v>
      </c>
      <c r="AV26" s="178">
        <f>SUMIFS('Quarterly Information'!$J$43:$J$1042,'Quarterly Information'!$I$43:$I$1042,Blends!$AP26,'Quarterly Information'!$X$43:$X$1042,Lists!$D$33)*H25</f>
        <v>0</v>
      </c>
      <c r="AW26" s="178">
        <f>SUMIFS('Quarterly Information'!$J$43:$J$1042,'Quarterly Information'!$I$43:$I$1042,Blends!$AP26,'Quarterly Information'!$X$43:$X$1042,Lists!$D$33)*I25</f>
        <v>0</v>
      </c>
      <c r="AX26" s="178">
        <f>SUMIFS('Quarterly Information'!$J$43:$J$1042,'Quarterly Information'!$I$43:$I$1042,Blends!$AP26,'Quarterly Information'!$X$43:$X$1042,Lists!$D$33)*J25</f>
        <v>0</v>
      </c>
      <c r="AZ26" s="17" t="s">
        <v>868</v>
      </c>
      <c r="BA26" s="178">
        <f>SUMIFS('Quarterly Information'!$J$43:$J$1042,'Quarterly Information'!$I$43:$I$1042,Blends!$AZ26,'Quarterly Information'!$X$43:$X$1042,Lists!$D$34)*C25</f>
        <v>0</v>
      </c>
      <c r="BB26" s="178">
        <f>SUMIFS('Quarterly Information'!$J$43:$J$1042,'Quarterly Information'!$I$43:$I$1042,Blends!$AZ26,'Quarterly Information'!$X$43:$X$1042,Lists!$D$34)*D25</f>
        <v>0</v>
      </c>
      <c r="BC26" s="178">
        <f>SUMIFS('Quarterly Information'!$J$43:$J$1042,'Quarterly Information'!$I$43:$I$1042,Blends!$AZ26,'Quarterly Information'!$X$43:$X$1042,Lists!$D$34)*E25</f>
        <v>0</v>
      </c>
      <c r="BD26" s="178">
        <f>SUMIFS('Quarterly Information'!$J$43:$J$1042,'Quarterly Information'!$I$43:$I$1042,Blends!$AZ26,'Quarterly Information'!$X$43:$X$1042,Lists!$D$34)*F25</f>
        <v>0</v>
      </c>
      <c r="BE26" s="178">
        <f>SUMIFS('Quarterly Information'!$J$43:$J$1042,'Quarterly Information'!$I$43:$I$1042,Blends!$AZ26,'Quarterly Information'!$X$43:$X$1042,Lists!$D$34)*G25</f>
        <v>0</v>
      </c>
      <c r="BF26" s="178">
        <f>SUMIFS('Quarterly Information'!$J$43:$J$1042,'Quarterly Information'!$I$43:$I$1042,Blends!$AZ26,'Quarterly Information'!$X$43:$X$1042,Lists!$D$34)*H25</f>
        <v>0</v>
      </c>
      <c r="BG26" s="178">
        <f>SUMIFS('Quarterly Information'!$J$43:$J$1042,'Quarterly Information'!$I$43:$I$1042,Blends!$AZ26,'Quarterly Information'!$X$43:$X$1042,Lists!$D$34)*I25</f>
        <v>0</v>
      </c>
      <c r="BH26" s="178">
        <f>SUMIFS('Quarterly Information'!$J$43:$J$1042,'Quarterly Information'!$I$43:$I$1042,Blends!$AZ26,'Quarterly Information'!$X$43:$X$1042,Lists!$D$34)*J25</f>
        <v>0</v>
      </c>
      <c r="BJ26" s="17" t="s">
        <v>868</v>
      </c>
      <c r="BK26" s="178">
        <f>SUMIFS('Quarterly Information'!$J$43:$J$1042,'Quarterly Information'!$I$43:$I$1042,Blends!$BJ26,'Quarterly Information'!$X$43:$X$1042,Lists!$D$35)*C25</f>
        <v>0</v>
      </c>
      <c r="BL26" s="178">
        <f>SUMIFS('Quarterly Information'!$J$43:$J$1042,'Quarterly Information'!$I$43:$I$1042,Blends!$BJ26,'Quarterly Information'!$X$43:$X$1042,Lists!$D$35)*D25</f>
        <v>0</v>
      </c>
      <c r="BM26" s="178">
        <f>SUMIFS('Quarterly Information'!$J$43:$J$1042,'Quarterly Information'!$I$43:$I$1042,Blends!$BJ26,'Quarterly Information'!$X$43:$X$1042,Lists!$D$35)*E25</f>
        <v>0</v>
      </c>
      <c r="BN26" s="178">
        <f>SUMIFS('Quarterly Information'!$J$43:$J$1042,'Quarterly Information'!$I$43:$I$1042,Blends!$BJ26,'Quarterly Information'!$X$43:$X$1042,Lists!$D$35)*F25</f>
        <v>0</v>
      </c>
      <c r="BO26" s="178">
        <f>SUMIFS('Quarterly Information'!$J$43:$J$1042,'Quarterly Information'!$I$43:$I$1042,Blends!$BJ26,'Quarterly Information'!$X$43:$X$1042,Lists!$D$35)*G25</f>
        <v>0</v>
      </c>
      <c r="BP26" s="178">
        <f>SUMIFS('Quarterly Information'!$J$43:$J$1042,'Quarterly Information'!$I$43:$I$1042,Blends!$BJ26,'Quarterly Information'!$X$43:$X$1042,Lists!$D$35)*H25</f>
        <v>0</v>
      </c>
      <c r="BQ26" s="178">
        <f>SUMIFS('Quarterly Information'!$J$43:$J$1042,'Quarterly Information'!$I$43:$I$1042,Blends!$BJ26,'Quarterly Information'!$X$43:$X$1042,Lists!$D$35)*I25</f>
        <v>0</v>
      </c>
      <c r="BR26" s="178">
        <f>SUMIFS('Quarterly Information'!$J$43:$J$1042,'Quarterly Information'!$I$43:$I$1042,Blends!$BJ26,'Quarterly Information'!$X$43:$X$1042,Lists!$D$35)*J25</f>
        <v>0</v>
      </c>
      <c r="BT26" s="17" t="s">
        <v>868</v>
      </c>
      <c r="BU26" s="178">
        <f>SUMIFS('Quarterly Information'!$Z$43:$Z$1042,'Quarterly Information'!$I$43:$I$1042,Blends!$BT26)*Blends!C25</f>
        <v>0</v>
      </c>
      <c r="BV26" s="178">
        <f>SUMIFS('Quarterly Information'!$Z$43:$Z$1042,'Quarterly Information'!$I$43:$I$1042,Blends!$BT26)*Blends!D25</f>
        <v>0</v>
      </c>
      <c r="BW26" s="178">
        <f>SUMIFS('Quarterly Information'!$Z$43:$Z$1042,'Quarterly Information'!$I$43:$I$1042,Blends!$BT26)*Blends!E25</f>
        <v>0</v>
      </c>
      <c r="BX26" s="178">
        <f>SUMIFS('Quarterly Information'!$Z$43:$Z$1042,'Quarterly Information'!$I$43:$I$1042,Blends!$BT26)*Blends!F25</f>
        <v>0</v>
      </c>
      <c r="BY26" s="178">
        <f>SUMIFS('Quarterly Information'!$Z$43:$Z$1042,'Quarterly Information'!$I$43:$I$1042,Blends!$BT26)*Blends!G25</f>
        <v>0</v>
      </c>
      <c r="BZ26" s="178">
        <f>SUMIFS('Quarterly Information'!$Z$43:$Z$1042,'Quarterly Information'!$I$43:$I$1042,Blends!$BT26)*Blends!H25</f>
        <v>0</v>
      </c>
      <c r="CA26" s="178">
        <f>SUMIFS('Quarterly Information'!$Z$43:$Z$1042,'Quarterly Information'!$I$43:$I$1042,Blends!$BT26)*Blends!I25</f>
        <v>0</v>
      </c>
      <c r="CB26" s="178">
        <f>SUMIFS('Quarterly Information'!$Z$43:$Z$1042,'Quarterly Information'!$I$43:$I$1042,Blends!$BT26)*Blends!J25</f>
        <v>0</v>
      </c>
      <c r="CD26" s="17" t="s">
        <v>868</v>
      </c>
      <c r="CE26" s="178">
        <f>SUMIFS('Quarterly Information'!$AA$43:$AA$1042,'Quarterly Information'!$I$43:$I$1042,Blends!$CD26)*Blends!C25</f>
        <v>0</v>
      </c>
      <c r="CF26" s="178">
        <f>SUMIFS('Quarterly Information'!$AA$43:$AA$1042,'Quarterly Information'!$I$43:$I$1042,Blends!$CD26)*Blends!D25</f>
        <v>0</v>
      </c>
      <c r="CG26" s="178">
        <f>SUMIFS('Quarterly Information'!$AA$43:$AA$1042,'Quarterly Information'!$I$43:$I$1042,Blends!$CD26)*Blends!E25</f>
        <v>0</v>
      </c>
      <c r="CH26" s="178">
        <f>SUMIFS('Quarterly Information'!$AA$43:$AA$1042,'Quarterly Information'!$I$43:$I$1042,Blends!$CD26)*Blends!F25</f>
        <v>0</v>
      </c>
      <c r="CI26" s="178">
        <f>SUMIFS('Quarterly Information'!$AA$43:$AA$1042,'Quarterly Information'!$I$43:$I$1042,Blends!$CD26)*Blends!G25</f>
        <v>0</v>
      </c>
      <c r="CJ26" s="178">
        <f>SUMIFS('Quarterly Information'!$AA$43:$AA$1042,'Quarterly Information'!$I$43:$I$1042,Blends!$CD26)*Blends!H25</f>
        <v>0</v>
      </c>
      <c r="CK26" s="178">
        <f>SUMIFS('Quarterly Information'!$AA$43:$AA$1042,'Quarterly Information'!$I$43:$I$1042,Blends!$CD26)*Blends!I25</f>
        <v>0</v>
      </c>
      <c r="CL26" s="178">
        <f>SUMIFS('Quarterly Information'!$AA$43:$AA$1042,'Quarterly Information'!$I$43:$I$1042,Blends!$CD26)*Blends!J25</f>
        <v>0</v>
      </c>
      <c r="CN26" s="17" t="s">
        <v>868</v>
      </c>
      <c r="CO26" s="178">
        <f>SUMIFS('Quarterly Information'!$AB$43:$AB$1042,'Quarterly Information'!$I$43:$I$1042,Blends!$CN26)*Blends!C25</f>
        <v>0</v>
      </c>
      <c r="CP26" s="178">
        <f>SUMIFS('Quarterly Information'!$AB$43:$AB$1042,'Quarterly Information'!$I$43:$I$1042,Blends!$CN26)*Blends!D25</f>
        <v>0</v>
      </c>
      <c r="CQ26" s="178">
        <f>SUMIFS('Quarterly Information'!$AB$43:$AB$1042,'Quarterly Information'!$I$43:$I$1042,Blends!$CN26)*Blends!E25</f>
        <v>0</v>
      </c>
      <c r="CR26" s="178">
        <f>SUMIFS('Quarterly Information'!$AB$43:$AB$1042,'Quarterly Information'!$I$43:$I$1042,Blends!$CN26)*Blends!F25</f>
        <v>0</v>
      </c>
      <c r="CS26" s="178">
        <f>SUMIFS('Quarterly Information'!$AB$43:$AB$1042,'Quarterly Information'!$I$43:$I$1042,Blends!$CN26)*Blends!G25</f>
        <v>0</v>
      </c>
      <c r="CT26" s="178">
        <f>SUMIFS('Quarterly Information'!$AB$43:$AB$1042,'Quarterly Information'!$I$43:$I$1042,Blends!$CN26)*Blends!H25</f>
        <v>0</v>
      </c>
      <c r="CU26" s="178">
        <f>SUMIFS('Quarterly Information'!$AB$43:$AB$1042,'Quarterly Information'!$I$43:$I$1042,Blends!$CN26)*Blends!I25</f>
        <v>0</v>
      </c>
      <c r="CV26" s="178">
        <f>SUMIFS('Quarterly Information'!$AB$43:$AB$1042,'Quarterly Information'!$I$43:$I$1042,Blends!$CN26)*Blends!J25</f>
        <v>0</v>
      </c>
      <c r="CX26" s="17" t="s">
        <v>868</v>
      </c>
      <c r="CY26" s="178">
        <f>SUMIFS('Quarterly Information'!$AC$43:$AC$1042,'Quarterly Information'!$I$43:$I$1042,Blends!$CX26)*Blends!C25</f>
        <v>0</v>
      </c>
      <c r="CZ26" s="178">
        <f>SUMIFS('Quarterly Information'!$AC$43:$AC$1042,'Quarterly Information'!$I$43:$I$1042,Blends!$CX26)*Blends!D25</f>
        <v>0</v>
      </c>
      <c r="DA26" s="178">
        <f>SUMIFS('Quarterly Information'!$AC$43:$AC$1042,'Quarterly Information'!$I$43:$I$1042,Blends!$CX26)*Blends!E25</f>
        <v>0</v>
      </c>
      <c r="DB26" s="178">
        <f>SUMIFS('Quarterly Information'!$AC$43:$AC$1042,'Quarterly Information'!$I$43:$I$1042,Blends!$CX26)*Blends!F25</f>
        <v>0</v>
      </c>
      <c r="DC26" s="178">
        <f>SUMIFS('Quarterly Information'!$AC$43:$AC$1042,'Quarterly Information'!$I$43:$I$1042,Blends!$CX26)*Blends!G25</f>
        <v>0</v>
      </c>
      <c r="DD26" s="178">
        <f>SUMIFS('Quarterly Information'!$AC$43:$AC$1042,'Quarterly Information'!$I$43:$I$1042,Blends!$CX26)*Blends!H25</f>
        <v>0</v>
      </c>
      <c r="DE26" s="178">
        <f>SUMIFS('Quarterly Information'!$AC$43:$AC$1042,'Quarterly Information'!$I$43:$I$1042,Blends!$CX26)*Blends!I25</f>
        <v>0</v>
      </c>
      <c r="DF26" s="178">
        <f>SUMIFS('Quarterly Information'!$AC$43:$AC$1042,'Quarterly Information'!$I$43:$I$1042,Blends!$CX26)*Blends!J25</f>
        <v>0</v>
      </c>
      <c r="DH26" s="17" t="s">
        <v>868</v>
      </c>
      <c r="DI26" s="178">
        <f>SUMIFS('Quarterly Information'!$AD$43:$AD$1042,'Quarterly Information'!$I$43:$I$1042,Blends!$DH26)*Blends!C25</f>
        <v>0</v>
      </c>
      <c r="DJ26" s="178">
        <f>SUMIFS('Quarterly Information'!$AD$43:$AD$1042,'Quarterly Information'!$I$43:$I$1042,Blends!$DH26)*Blends!D25</f>
        <v>0</v>
      </c>
      <c r="DK26" s="178">
        <f>SUMIFS('Quarterly Information'!$AD$43:$AD$1042,'Quarterly Information'!$I$43:$I$1042,Blends!$DH26)*Blends!E25</f>
        <v>0</v>
      </c>
      <c r="DL26" s="178">
        <f>SUMIFS('Quarterly Information'!$AD$43:$AD$1042,'Quarterly Information'!$I$43:$I$1042,Blends!$DH26)*Blends!F25</f>
        <v>0</v>
      </c>
      <c r="DM26" s="178">
        <f>SUMIFS('Quarterly Information'!$AD$43:$AD$1042,'Quarterly Information'!$I$43:$I$1042,Blends!$DH26)*Blends!G25</f>
        <v>0</v>
      </c>
      <c r="DN26" s="178">
        <f>SUMIFS('Quarterly Information'!$AD$43:$AD$1042,'Quarterly Information'!$I$43:$I$1042,Blends!$DH26)*Blends!H25</f>
        <v>0</v>
      </c>
      <c r="DO26" s="178">
        <f>SUMIFS('Quarterly Information'!$AD$43:$AD$1042,'Quarterly Information'!$I$43:$I$1042,Blends!$DH26)*Blends!I25</f>
        <v>0</v>
      </c>
      <c r="DP26" s="178">
        <f>SUMIFS('Quarterly Information'!$AD$43:$AD$1042,'Quarterly Information'!$I$43:$I$1042,Blends!$DH26)*Blends!J25</f>
        <v>0</v>
      </c>
      <c r="DR26" s="17" t="s">
        <v>868</v>
      </c>
      <c r="DS26" s="178">
        <f>SUMIFS('Quarterly Information'!$AE$43:$AE$1042,'Quarterly Information'!$I$43:$I$1042,Blends!$DR26)*Blends!C25</f>
        <v>0</v>
      </c>
      <c r="DT26" s="178">
        <f>SUMIFS('Quarterly Information'!$AE$43:$AE$1042,'Quarterly Information'!$I$43:$I$1042,Blends!$DR26)*Blends!D25</f>
        <v>0</v>
      </c>
      <c r="DU26" s="178">
        <f>SUMIFS('Quarterly Information'!$AE$43:$AE$1042,'Quarterly Information'!$I$43:$I$1042,Blends!$DR26)*Blends!E25</f>
        <v>0</v>
      </c>
      <c r="DV26" s="178">
        <f>SUMIFS('Quarterly Information'!$AE$43:$AE$1042,'Quarterly Information'!$I$43:$I$1042,Blends!$DR26)*Blends!F25</f>
        <v>0</v>
      </c>
      <c r="DW26" s="178">
        <f>SUMIFS('Quarterly Information'!$AE$43:$AE$1042,'Quarterly Information'!$I$43:$I$1042,Blends!$DR26)*Blends!G25</f>
        <v>0</v>
      </c>
      <c r="DX26" s="178">
        <f>SUMIFS('Quarterly Information'!$AE$43:$AE$1042,'Quarterly Information'!$I$43:$I$1042,Blends!$DR26)*Blends!H25</f>
        <v>0</v>
      </c>
      <c r="DY26" s="178">
        <f>SUMIFS('Quarterly Information'!$AE$43:$AE$1042,'Quarterly Information'!$I$43:$I$1042,Blends!$DR26)*Blends!I25</f>
        <v>0</v>
      </c>
      <c r="DZ26" s="178">
        <f>SUMIFS('Quarterly Information'!$AE$43:$AE$1042,'Quarterly Information'!$I$43:$I$1042,Blends!$DR26)*Blends!J25</f>
        <v>0</v>
      </c>
    </row>
    <row r="27" spans="2:130" x14ac:dyDescent="0.25">
      <c r="B27" s="17" t="s">
        <v>870</v>
      </c>
      <c r="C27" s="177"/>
      <c r="D27" s="177"/>
      <c r="E27" s="177">
        <v>0.46600000000000003</v>
      </c>
      <c r="F27" s="177">
        <v>0.5</v>
      </c>
      <c r="G27" s="177"/>
      <c r="H27" s="177"/>
      <c r="I27" s="177"/>
      <c r="J27" s="177"/>
      <c r="L27" s="17" t="s">
        <v>869</v>
      </c>
      <c r="M27" s="178">
        <f>SUMIFS('Quarterly Information'!$J$43:$J$1042,'Quarterly Information'!$I$43:$I$1042,Blends!$L27,'Quarterly Information'!$X$43:$X$1042,Lists!$D$30)*C26</f>
        <v>0</v>
      </c>
      <c r="N27" s="178">
        <f>SUMIFS('Quarterly Information'!$J$43:$J$1042,'Quarterly Information'!$I$43:$I$1042,Blends!$L27,'Quarterly Information'!$X$43:$X$1042,Lists!$D$30)*D26</f>
        <v>0</v>
      </c>
      <c r="O27" s="178">
        <f>SUMIFS('Quarterly Information'!$J$43:$J$1042,'Quarterly Information'!$I$43:$I$1042,Blends!$L27,'Quarterly Information'!$X$43:$X$1042,Lists!$D$30)*E26</f>
        <v>0</v>
      </c>
      <c r="P27" s="178">
        <f>SUMIFS('Quarterly Information'!$J$43:$J$1042,'Quarterly Information'!$I$43:$I$1042,Blends!$L27,'Quarterly Information'!$X$43:$X$1042,Lists!$D$30)*F26</f>
        <v>0</v>
      </c>
      <c r="Q27" s="178">
        <f>SUMIFS('Quarterly Information'!$J$43:$J$1042,'Quarterly Information'!$I$43:$I$1042,Blends!$L27,'Quarterly Information'!$X$43:$X$1042,Lists!$D$30)*G26</f>
        <v>0</v>
      </c>
      <c r="R27" s="178">
        <f>SUMIFS('Quarterly Information'!$J$43:$J$1042,'Quarterly Information'!$I$43:$I$1042,Blends!$L27,'Quarterly Information'!$X$43:$X$1042,Lists!$D$30)*H26</f>
        <v>0</v>
      </c>
      <c r="S27" s="178">
        <f>SUMIFS('Quarterly Information'!$J$43:$J$1042,'Quarterly Information'!$I$43:$I$1042,Blends!$L27,'Quarterly Information'!$X$43:$X$1042,Lists!$D$30)*I26</f>
        <v>0</v>
      </c>
      <c r="T27" s="178">
        <f>SUMIFS('Quarterly Information'!$J$43:$J$1042,'Quarterly Information'!$I$43:$I$1042,Blends!$L27,'Quarterly Information'!$X$43:$X$1042,Lists!$D$30)*J26</f>
        <v>0</v>
      </c>
      <c r="V27" s="17" t="s">
        <v>869</v>
      </c>
      <c r="W27" s="178">
        <f>SUMIFS('Quarterly Information'!$J$43:$J$1042,'Quarterly Information'!$I$43:$I$1042,Blends!$V27,'Quarterly Information'!$X$43:$X$1042,Lists!$D$31)*C26</f>
        <v>0</v>
      </c>
      <c r="X27" s="178">
        <f>SUMIFS('Quarterly Information'!$J$43:$J$1042,'Quarterly Information'!$I$43:$I$1042,Blends!$V27,'Quarterly Information'!$X$43:$X$1042,Lists!$D$31)*D26</f>
        <v>0</v>
      </c>
      <c r="Y27" s="178">
        <f>SUMIFS('Quarterly Information'!$J$43:$J$1042,'Quarterly Information'!$I$43:$I$1042,Blends!$V27,'Quarterly Information'!$X$43:$X$1042,Lists!$D$31)*E26</f>
        <v>0</v>
      </c>
      <c r="Z27" s="178">
        <f>SUMIFS('Quarterly Information'!$J$43:$J$1042,'Quarterly Information'!$I$43:$I$1042,Blends!$V27,'Quarterly Information'!$X$43:$X$1042,Lists!$D$31)*F26</f>
        <v>0</v>
      </c>
      <c r="AA27" s="178">
        <f>SUMIFS('Quarterly Information'!$J$43:$J$1042,'Quarterly Information'!$I$43:$I$1042,Blends!$V27,'Quarterly Information'!$X$43:$X$1042,Lists!$D$31)*G26</f>
        <v>0</v>
      </c>
      <c r="AB27" s="178">
        <f>SUMIFS('Quarterly Information'!$J$43:$J$1042,'Quarterly Information'!$I$43:$I$1042,Blends!$V27,'Quarterly Information'!$X$43:$X$1042,Lists!$D$31)*H26</f>
        <v>0</v>
      </c>
      <c r="AC27" s="178">
        <f>SUMIFS('Quarterly Information'!$J$43:$J$1042,'Quarterly Information'!$I$43:$I$1042,Blends!$V27,'Quarterly Information'!$X$43:$X$1042,Lists!$D$31)*I26</f>
        <v>0</v>
      </c>
      <c r="AD27" s="178">
        <f>SUMIFS('Quarterly Information'!$J$43:$J$1042,'Quarterly Information'!$I$43:$I$1042,Blends!$V27,'Quarterly Information'!$X$43:$X$1042,Lists!$D$31)*J26</f>
        <v>0</v>
      </c>
      <c r="AF27" s="17" t="s">
        <v>869</v>
      </c>
      <c r="AG27" s="178">
        <f>SUMIFS('Quarterly Information'!$J$43:$J$1042,'Quarterly Information'!$I$43:$I$1042,Blends!$AF27,'Quarterly Information'!$X$43:$X$1042,Lists!$D$32)*C26</f>
        <v>0</v>
      </c>
      <c r="AH27" s="178">
        <f>SUMIFS('Quarterly Information'!$J$43:$J$1042,'Quarterly Information'!$I$43:$I$1042,Blends!$AF27,'Quarterly Information'!$X$43:$X$1042,Lists!$D$32)*D26</f>
        <v>0</v>
      </c>
      <c r="AI27" s="178">
        <f>SUMIFS('Quarterly Information'!$J$43:$J$1042,'Quarterly Information'!$I$43:$I$1042,Blends!$AF27,'Quarterly Information'!$X$43:$X$1042,Lists!$D$32)*E26</f>
        <v>0</v>
      </c>
      <c r="AJ27" s="178">
        <f>SUMIFS('Quarterly Information'!$J$43:$J$1042,'Quarterly Information'!$I$43:$I$1042,Blends!$AF27,'Quarterly Information'!$X$43:$X$1042,Lists!$D$32)*F26</f>
        <v>0</v>
      </c>
      <c r="AK27" s="178">
        <f>SUMIFS('Quarterly Information'!$J$43:$J$1042,'Quarterly Information'!$I$43:$I$1042,Blends!$AF27,'Quarterly Information'!$X$43:$X$1042,Lists!$D$32)*G26</f>
        <v>0</v>
      </c>
      <c r="AL27" s="178">
        <f>SUMIFS('Quarterly Information'!$J$43:$J$1042,'Quarterly Information'!$I$43:$I$1042,Blends!$AF27,'Quarterly Information'!$X$43:$X$1042,Lists!$D$32)*H26</f>
        <v>0</v>
      </c>
      <c r="AM27" s="178">
        <f>SUMIFS('Quarterly Information'!$J$43:$J$1042,'Quarterly Information'!$I$43:$I$1042,Blends!$AF27,'Quarterly Information'!$X$43:$X$1042,Lists!$D$32)*I26</f>
        <v>0</v>
      </c>
      <c r="AN27" s="178">
        <f>SUMIFS('Quarterly Information'!$J$43:$J$1042,'Quarterly Information'!$I$43:$I$1042,Blends!$AF27,'Quarterly Information'!$X$43:$X$1042,Lists!$D$32)*J26</f>
        <v>0</v>
      </c>
      <c r="AP27" s="17" t="s">
        <v>869</v>
      </c>
      <c r="AQ27" s="178">
        <f>SUMIFS('Quarterly Information'!$J$43:$J$1042,'Quarterly Information'!$I$43:$I$1042,Blends!$AP27,'Quarterly Information'!$X$43:$X$1042,Lists!$D$33)*C26</f>
        <v>0</v>
      </c>
      <c r="AR27" s="178">
        <f>SUMIFS('Quarterly Information'!$J$43:$J$1042,'Quarterly Information'!$I$43:$I$1042,Blends!$AP27,'Quarterly Information'!$X$43:$X$1042,Lists!$D$33)*D26</f>
        <v>0</v>
      </c>
      <c r="AS27" s="178">
        <f>SUMIFS('Quarterly Information'!$J$43:$J$1042,'Quarterly Information'!$I$43:$I$1042,Blends!$AP27,'Quarterly Information'!$X$43:$X$1042,Lists!$D$33)*E26</f>
        <v>0</v>
      </c>
      <c r="AT27" s="178">
        <f>SUMIFS('Quarterly Information'!$J$43:$J$1042,'Quarterly Information'!$I$43:$I$1042,Blends!$AP27,'Quarterly Information'!$X$43:$X$1042,Lists!$D$33)*F26</f>
        <v>0</v>
      </c>
      <c r="AU27" s="178">
        <f>SUMIFS('Quarterly Information'!$J$43:$J$1042,'Quarterly Information'!$I$43:$I$1042,Blends!$AP27,'Quarterly Information'!$X$43:$X$1042,Lists!$D$33)*G26</f>
        <v>0</v>
      </c>
      <c r="AV27" s="178">
        <f>SUMIFS('Quarterly Information'!$J$43:$J$1042,'Quarterly Information'!$I$43:$I$1042,Blends!$AP27,'Quarterly Information'!$X$43:$X$1042,Lists!$D$33)*H26</f>
        <v>0</v>
      </c>
      <c r="AW27" s="178">
        <f>SUMIFS('Quarterly Information'!$J$43:$J$1042,'Quarterly Information'!$I$43:$I$1042,Blends!$AP27,'Quarterly Information'!$X$43:$X$1042,Lists!$D$33)*I26</f>
        <v>0</v>
      </c>
      <c r="AX27" s="178">
        <f>SUMIFS('Quarterly Information'!$J$43:$J$1042,'Quarterly Information'!$I$43:$I$1042,Blends!$AP27,'Quarterly Information'!$X$43:$X$1042,Lists!$D$33)*J26</f>
        <v>0</v>
      </c>
      <c r="AZ27" s="17" t="s">
        <v>869</v>
      </c>
      <c r="BA27" s="178">
        <f>SUMIFS('Quarterly Information'!$J$43:$J$1042,'Quarterly Information'!$I$43:$I$1042,Blends!$AZ27,'Quarterly Information'!$X$43:$X$1042,Lists!$D$34)*C26</f>
        <v>0</v>
      </c>
      <c r="BB27" s="178">
        <f>SUMIFS('Quarterly Information'!$J$43:$J$1042,'Quarterly Information'!$I$43:$I$1042,Blends!$AZ27,'Quarterly Information'!$X$43:$X$1042,Lists!$D$34)*D26</f>
        <v>0</v>
      </c>
      <c r="BC27" s="178">
        <f>SUMIFS('Quarterly Information'!$J$43:$J$1042,'Quarterly Information'!$I$43:$I$1042,Blends!$AZ27,'Quarterly Information'!$X$43:$X$1042,Lists!$D$34)*E26</f>
        <v>0</v>
      </c>
      <c r="BD27" s="178">
        <f>SUMIFS('Quarterly Information'!$J$43:$J$1042,'Quarterly Information'!$I$43:$I$1042,Blends!$AZ27,'Quarterly Information'!$X$43:$X$1042,Lists!$D$34)*F26</f>
        <v>0</v>
      </c>
      <c r="BE27" s="178">
        <f>SUMIFS('Quarterly Information'!$J$43:$J$1042,'Quarterly Information'!$I$43:$I$1042,Blends!$AZ27,'Quarterly Information'!$X$43:$X$1042,Lists!$D$34)*G26</f>
        <v>0</v>
      </c>
      <c r="BF27" s="178">
        <f>SUMIFS('Quarterly Information'!$J$43:$J$1042,'Quarterly Information'!$I$43:$I$1042,Blends!$AZ27,'Quarterly Information'!$X$43:$X$1042,Lists!$D$34)*H26</f>
        <v>0</v>
      </c>
      <c r="BG27" s="178">
        <f>SUMIFS('Quarterly Information'!$J$43:$J$1042,'Quarterly Information'!$I$43:$I$1042,Blends!$AZ27,'Quarterly Information'!$X$43:$X$1042,Lists!$D$34)*I26</f>
        <v>0</v>
      </c>
      <c r="BH27" s="178">
        <f>SUMIFS('Quarterly Information'!$J$43:$J$1042,'Quarterly Information'!$I$43:$I$1042,Blends!$AZ27,'Quarterly Information'!$X$43:$X$1042,Lists!$D$34)*J26</f>
        <v>0</v>
      </c>
      <c r="BJ27" s="17" t="s">
        <v>869</v>
      </c>
      <c r="BK27" s="178">
        <f>SUMIFS('Quarterly Information'!$J$43:$J$1042,'Quarterly Information'!$I$43:$I$1042,Blends!$BJ27,'Quarterly Information'!$X$43:$X$1042,Lists!$D$35)*C26</f>
        <v>0</v>
      </c>
      <c r="BL27" s="178">
        <f>SUMIFS('Quarterly Information'!$J$43:$J$1042,'Quarterly Information'!$I$43:$I$1042,Blends!$BJ27,'Quarterly Information'!$X$43:$X$1042,Lists!$D$35)*D26</f>
        <v>0</v>
      </c>
      <c r="BM27" s="178">
        <f>SUMIFS('Quarterly Information'!$J$43:$J$1042,'Quarterly Information'!$I$43:$I$1042,Blends!$BJ27,'Quarterly Information'!$X$43:$X$1042,Lists!$D$35)*E26</f>
        <v>0</v>
      </c>
      <c r="BN27" s="178">
        <f>SUMIFS('Quarterly Information'!$J$43:$J$1042,'Quarterly Information'!$I$43:$I$1042,Blends!$BJ27,'Quarterly Information'!$X$43:$X$1042,Lists!$D$35)*F26</f>
        <v>0</v>
      </c>
      <c r="BO27" s="178">
        <f>SUMIFS('Quarterly Information'!$J$43:$J$1042,'Quarterly Information'!$I$43:$I$1042,Blends!$BJ27,'Quarterly Information'!$X$43:$X$1042,Lists!$D$35)*G26</f>
        <v>0</v>
      </c>
      <c r="BP27" s="178">
        <f>SUMIFS('Quarterly Information'!$J$43:$J$1042,'Quarterly Information'!$I$43:$I$1042,Blends!$BJ27,'Quarterly Information'!$X$43:$X$1042,Lists!$D$35)*H26</f>
        <v>0</v>
      </c>
      <c r="BQ27" s="178">
        <f>SUMIFS('Quarterly Information'!$J$43:$J$1042,'Quarterly Information'!$I$43:$I$1042,Blends!$BJ27,'Quarterly Information'!$X$43:$X$1042,Lists!$D$35)*I26</f>
        <v>0</v>
      </c>
      <c r="BR27" s="178">
        <f>SUMIFS('Quarterly Information'!$J$43:$J$1042,'Quarterly Information'!$I$43:$I$1042,Blends!$BJ27,'Quarterly Information'!$X$43:$X$1042,Lists!$D$35)*J26</f>
        <v>0</v>
      </c>
      <c r="BT27" s="17" t="s">
        <v>869</v>
      </c>
      <c r="BU27" s="178">
        <f>SUMIFS('Quarterly Information'!$Z$43:$Z$1042,'Quarterly Information'!$I$43:$I$1042,Blends!$BT27)*Blends!C26</f>
        <v>0</v>
      </c>
      <c r="BV27" s="178">
        <f>SUMIFS('Quarterly Information'!$Z$43:$Z$1042,'Quarterly Information'!$I$43:$I$1042,Blends!$BT27)*Blends!D26</f>
        <v>0</v>
      </c>
      <c r="BW27" s="178">
        <f>SUMIFS('Quarterly Information'!$Z$43:$Z$1042,'Quarterly Information'!$I$43:$I$1042,Blends!$BT27)*Blends!E26</f>
        <v>0</v>
      </c>
      <c r="BX27" s="178">
        <f>SUMIFS('Quarterly Information'!$Z$43:$Z$1042,'Quarterly Information'!$I$43:$I$1042,Blends!$BT27)*Blends!F26</f>
        <v>0</v>
      </c>
      <c r="BY27" s="178">
        <f>SUMIFS('Quarterly Information'!$Z$43:$Z$1042,'Quarterly Information'!$I$43:$I$1042,Blends!$BT27)*Blends!G26</f>
        <v>0</v>
      </c>
      <c r="BZ27" s="178">
        <f>SUMIFS('Quarterly Information'!$Z$43:$Z$1042,'Quarterly Information'!$I$43:$I$1042,Blends!$BT27)*Blends!H26</f>
        <v>0</v>
      </c>
      <c r="CA27" s="178">
        <f>SUMIFS('Quarterly Information'!$Z$43:$Z$1042,'Quarterly Information'!$I$43:$I$1042,Blends!$BT27)*Blends!I26</f>
        <v>0</v>
      </c>
      <c r="CB27" s="178">
        <f>SUMIFS('Quarterly Information'!$Z$43:$Z$1042,'Quarterly Information'!$I$43:$I$1042,Blends!$BT27)*Blends!J26</f>
        <v>0</v>
      </c>
      <c r="CD27" s="17" t="s">
        <v>869</v>
      </c>
      <c r="CE27" s="178">
        <f>SUMIFS('Quarterly Information'!$AA$43:$AA$1042,'Quarterly Information'!$I$43:$I$1042,Blends!$CD27)*Blends!C26</f>
        <v>0</v>
      </c>
      <c r="CF27" s="178">
        <f>SUMIFS('Quarterly Information'!$AA$43:$AA$1042,'Quarterly Information'!$I$43:$I$1042,Blends!$CD27)*Blends!D26</f>
        <v>0</v>
      </c>
      <c r="CG27" s="178">
        <f>SUMIFS('Quarterly Information'!$AA$43:$AA$1042,'Quarterly Information'!$I$43:$I$1042,Blends!$CD27)*Blends!E26</f>
        <v>0</v>
      </c>
      <c r="CH27" s="178">
        <f>SUMIFS('Quarterly Information'!$AA$43:$AA$1042,'Quarterly Information'!$I$43:$I$1042,Blends!$CD27)*Blends!F26</f>
        <v>0</v>
      </c>
      <c r="CI27" s="178">
        <f>SUMIFS('Quarterly Information'!$AA$43:$AA$1042,'Quarterly Information'!$I$43:$I$1042,Blends!$CD27)*Blends!G26</f>
        <v>0</v>
      </c>
      <c r="CJ27" s="178">
        <f>SUMIFS('Quarterly Information'!$AA$43:$AA$1042,'Quarterly Information'!$I$43:$I$1042,Blends!$CD27)*Blends!H26</f>
        <v>0</v>
      </c>
      <c r="CK27" s="178">
        <f>SUMIFS('Quarterly Information'!$AA$43:$AA$1042,'Quarterly Information'!$I$43:$I$1042,Blends!$CD27)*Blends!I26</f>
        <v>0</v>
      </c>
      <c r="CL27" s="178">
        <f>SUMIFS('Quarterly Information'!$AA$43:$AA$1042,'Quarterly Information'!$I$43:$I$1042,Blends!$CD27)*Blends!J26</f>
        <v>0</v>
      </c>
      <c r="CN27" s="17" t="s">
        <v>869</v>
      </c>
      <c r="CO27" s="178">
        <f>SUMIFS('Quarterly Information'!$AB$43:$AB$1042,'Quarterly Information'!$I$43:$I$1042,Blends!$CN27)*Blends!C26</f>
        <v>0</v>
      </c>
      <c r="CP27" s="178">
        <f>SUMIFS('Quarterly Information'!$AB$43:$AB$1042,'Quarterly Information'!$I$43:$I$1042,Blends!$CN27)*Blends!D26</f>
        <v>0</v>
      </c>
      <c r="CQ27" s="178">
        <f>SUMIFS('Quarterly Information'!$AB$43:$AB$1042,'Quarterly Information'!$I$43:$I$1042,Blends!$CN27)*Blends!E26</f>
        <v>0</v>
      </c>
      <c r="CR27" s="178">
        <f>SUMIFS('Quarterly Information'!$AB$43:$AB$1042,'Quarterly Information'!$I$43:$I$1042,Blends!$CN27)*Blends!F26</f>
        <v>0</v>
      </c>
      <c r="CS27" s="178">
        <f>SUMIFS('Quarterly Information'!$AB$43:$AB$1042,'Quarterly Information'!$I$43:$I$1042,Blends!$CN27)*Blends!G26</f>
        <v>0</v>
      </c>
      <c r="CT27" s="178">
        <f>SUMIFS('Quarterly Information'!$AB$43:$AB$1042,'Quarterly Information'!$I$43:$I$1042,Blends!$CN27)*Blends!H26</f>
        <v>0</v>
      </c>
      <c r="CU27" s="178">
        <f>SUMIFS('Quarterly Information'!$AB$43:$AB$1042,'Quarterly Information'!$I$43:$I$1042,Blends!$CN27)*Blends!I26</f>
        <v>0</v>
      </c>
      <c r="CV27" s="178">
        <f>SUMIFS('Quarterly Information'!$AB$43:$AB$1042,'Quarterly Information'!$I$43:$I$1042,Blends!$CN27)*Blends!J26</f>
        <v>0</v>
      </c>
      <c r="CX27" s="17" t="s">
        <v>869</v>
      </c>
      <c r="CY27" s="178">
        <f>SUMIFS('Quarterly Information'!$AC$43:$AC$1042,'Quarterly Information'!$I$43:$I$1042,Blends!$CX27)*Blends!C26</f>
        <v>0</v>
      </c>
      <c r="CZ27" s="178">
        <f>SUMIFS('Quarterly Information'!$AC$43:$AC$1042,'Quarterly Information'!$I$43:$I$1042,Blends!$CX27)*Blends!D26</f>
        <v>0</v>
      </c>
      <c r="DA27" s="178">
        <f>SUMIFS('Quarterly Information'!$AC$43:$AC$1042,'Quarterly Information'!$I$43:$I$1042,Blends!$CX27)*Blends!E26</f>
        <v>0</v>
      </c>
      <c r="DB27" s="178">
        <f>SUMIFS('Quarterly Information'!$AC$43:$AC$1042,'Quarterly Information'!$I$43:$I$1042,Blends!$CX27)*Blends!F26</f>
        <v>0</v>
      </c>
      <c r="DC27" s="178">
        <f>SUMIFS('Quarterly Information'!$AC$43:$AC$1042,'Quarterly Information'!$I$43:$I$1042,Blends!$CX27)*Blends!G26</f>
        <v>0</v>
      </c>
      <c r="DD27" s="178">
        <f>SUMIFS('Quarterly Information'!$AC$43:$AC$1042,'Quarterly Information'!$I$43:$I$1042,Blends!$CX27)*Blends!H26</f>
        <v>0</v>
      </c>
      <c r="DE27" s="178">
        <f>SUMIFS('Quarterly Information'!$AC$43:$AC$1042,'Quarterly Information'!$I$43:$I$1042,Blends!$CX27)*Blends!I26</f>
        <v>0</v>
      </c>
      <c r="DF27" s="178">
        <f>SUMIFS('Quarterly Information'!$AC$43:$AC$1042,'Quarterly Information'!$I$43:$I$1042,Blends!$CX27)*Blends!J26</f>
        <v>0</v>
      </c>
      <c r="DH27" s="17" t="s">
        <v>869</v>
      </c>
      <c r="DI27" s="178">
        <f>SUMIFS('Quarterly Information'!$AD$43:$AD$1042,'Quarterly Information'!$I$43:$I$1042,Blends!$DH27)*Blends!C26</f>
        <v>0</v>
      </c>
      <c r="DJ27" s="178">
        <f>SUMIFS('Quarterly Information'!$AD$43:$AD$1042,'Quarterly Information'!$I$43:$I$1042,Blends!$DH27)*Blends!D26</f>
        <v>0</v>
      </c>
      <c r="DK27" s="178">
        <f>SUMIFS('Quarterly Information'!$AD$43:$AD$1042,'Quarterly Information'!$I$43:$I$1042,Blends!$DH27)*Blends!E26</f>
        <v>0</v>
      </c>
      <c r="DL27" s="178">
        <f>SUMIFS('Quarterly Information'!$AD$43:$AD$1042,'Quarterly Information'!$I$43:$I$1042,Blends!$DH27)*Blends!F26</f>
        <v>0</v>
      </c>
      <c r="DM27" s="178">
        <f>SUMIFS('Quarterly Information'!$AD$43:$AD$1042,'Quarterly Information'!$I$43:$I$1042,Blends!$DH27)*Blends!G26</f>
        <v>0</v>
      </c>
      <c r="DN27" s="178">
        <f>SUMIFS('Quarterly Information'!$AD$43:$AD$1042,'Quarterly Information'!$I$43:$I$1042,Blends!$DH27)*Blends!H26</f>
        <v>0</v>
      </c>
      <c r="DO27" s="178">
        <f>SUMIFS('Quarterly Information'!$AD$43:$AD$1042,'Quarterly Information'!$I$43:$I$1042,Blends!$DH27)*Blends!I26</f>
        <v>0</v>
      </c>
      <c r="DP27" s="178">
        <f>SUMIFS('Quarterly Information'!$AD$43:$AD$1042,'Quarterly Information'!$I$43:$I$1042,Blends!$DH27)*Blends!J26</f>
        <v>0</v>
      </c>
      <c r="DR27" s="17" t="s">
        <v>869</v>
      </c>
      <c r="DS27" s="178">
        <f>SUMIFS('Quarterly Information'!$AE$43:$AE$1042,'Quarterly Information'!$I$43:$I$1042,Blends!$DR27)*Blends!C26</f>
        <v>0</v>
      </c>
      <c r="DT27" s="178">
        <f>SUMIFS('Quarterly Information'!$AE$43:$AE$1042,'Quarterly Information'!$I$43:$I$1042,Blends!$DR27)*Blends!D26</f>
        <v>0</v>
      </c>
      <c r="DU27" s="178">
        <f>SUMIFS('Quarterly Information'!$AE$43:$AE$1042,'Quarterly Information'!$I$43:$I$1042,Blends!$DR27)*Blends!E26</f>
        <v>0</v>
      </c>
      <c r="DV27" s="178">
        <f>SUMIFS('Quarterly Information'!$AE$43:$AE$1042,'Quarterly Information'!$I$43:$I$1042,Blends!$DR27)*Blends!F26</f>
        <v>0</v>
      </c>
      <c r="DW27" s="178">
        <f>SUMIFS('Quarterly Information'!$AE$43:$AE$1042,'Quarterly Information'!$I$43:$I$1042,Blends!$DR27)*Blends!G26</f>
        <v>0</v>
      </c>
      <c r="DX27" s="178">
        <f>SUMIFS('Quarterly Information'!$AE$43:$AE$1042,'Quarterly Information'!$I$43:$I$1042,Blends!$DR27)*Blends!H26</f>
        <v>0</v>
      </c>
      <c r="DY27" s="178">
        <f>SUMIFS('Quarterly Information'!$AE$43:$AE$1042,'Quarterly Information'!$I$43:$I$1042,Blends!$DR27)*Blends!I26</f>
        <v>0</v>
      </c>
      <c r="DZ27" s="178">
        <f>SUMIFS('Quarterly Information'!$AE$43:$AE$1042,'Quarterly Information'!$I$43:$I$1042,Blends!$DR27)*Blends!J26</f>
        <v>0</v>
      </c>
    </row>
    <row r="28" spans="2:130" x14ac:dyDescent="0.25">
      <c r="B28" s="17" t="s">
        <v>871</v>
      </c>
      <c r="C28" s="177"/>
      <c r="D28" s="177"/>
      <c r="E28" s="177">
        <v>0.79</v>
      </c>
      <c r="F28" s="177">
        <v>0.183</v>
      </c>
      <c r="G28" s="177"/>
      <c r="H28" s="177"/>
      <c r="I28" s="177"/>
      <c r="J28" s="177"/>
      <c r="L28" s="17" t="s">
        <v>870</v>
      </c>
      <c r="M28" s="178">
        <f>SUMIFS('Quarterly Information'!$J$43:$J$1042,'Quarterly Information'!$I$43:$I$1042,Blends!$L28,'Quarterly Information'!$X$43:$X$1042,Lists!$D$30)*C27</f>
        <v>0</v>
      </c>
      <c r="N28" s="178">
        <f>SUMIFS('Quarterly Information'!$J$43:$J$1042,'Quarterly Information'!$I$43:$I$1042,Blends!$L28,'Quarterly Information'!$X$43:$X$1042,Lists!$D$30)*D27</f>
        <v>0</v>
      </c>
      <c r="O28" s="178">
        <f>SUMIFS('Quarterly Information'!$J$43:$J$1042,'Quarterly Information'!$I$43:$I$1042,Blends!$L28,'Quarterly Information'!$X$43:$X$1042,Lists!$D$30)*E27</f>
        <v>0</v>
      </c>
      <c r="P28" s="178">
        <f>SUMIFS('Quarterly Information'!$J$43:$J$1042,'Quarterly Information'!$I$43:$I$1042,Blends!$L28,'Quarterly Information'!$X$43:$X$1042,Lists!$D$30)*F27</f>
        <v>0</v>
      </c>
      <c r="Q28" s="178">
        <f>SUMIFS('Quarterly Information'!$J$43:$J$1042,'Quarterly Information'!$I$43:$I$1042,Blends!$L28,'Quarterly Information'!$X$43:$X$1042,Lists!$D$30)*G27</f>
        <v>0</v>
      </c>
      <c r="R28" s="178">
        <f>SUMIFS('Quarterly Information'!$J$43:$J$1042,'Quarterly Information'!$I$43:$I$1042,Blends!$L28,'Quarterly Information'!$X$43:$X$1042,Lists!$D$30)*H27</f>
        <v>0</v>
      </c>
      <c r="S28" s="178">
        <f>SUMIFS('Quarterly Information'!$J$43:$J$1042,'Quarterly Information'!$I$43:$I$1042,Blends!$L28,'Quarterly Information'!$X$43:$X$1042,Lists!$D$30)*I27</f>
        <v>0</v>
      </c>
      <c r="T28" s="178">
        <f>SUMIFS('Quarterly Information'!$J$43:$J$1042,'Quarterly Information'!$I$43:$I$1042,Blends!$L28,'Quarterly Information'!$X$43:$X$1042,Lists!$D$30)*J27</f>
        <v>0</v>
      </c>
      <c r="V28" s="17" t="s">
        <v>870</v>
      </c>
      <c r="W28" s="178">
        <f>SUMIFS('Quarterly Information'!$J$43:$J$1042,'Quarterly Information'!$I$43:$I$1042,Blends!$V28,'Quarterly Information'!$X$43:$X$1042,Lists!$D$31)*C27</f>
        <v>0</v>
      </c>
      <c r="X28" s="178">
        <f>SUMIFS('Quarterly Information'!$J$43:$J$1042,'Quarterly Information'!$I$43:$I$1042,Blends!$V28,'Quarterly Information'!$X$43:$X$1042,Lists!$D$31)*D27</f>
        <v>0</v>
      </c>
      <c r="Y28" s="178">
        <f>SUMIFS('Quarterly Information'!$J$43:$J$1042,'Quarterly Information'!$I$43:$I$1042,Blends!$V28,'Quarterly Information'!$X$43:$X$1042,Lists!$D$31)*E27</f>
        <v>0</v>
      </c>
      <c r="Z28" s="178">
        <f>SUMIFS('Quarterly Information'!$J$43:$J$1042,'Quarterly Information'!$I$43:$I$1042,Blends!$V28,'Quarterly Information'!$X$43:$X$1042,Lists!$D$31)*F27</f>
        <v>0</v>
      </c>
      <c r="AA28" s="178">
        <f>SUMIFS('Quarterly Information'!$J$43:$J$1042,'Quarterly Information'!$I$43:$I$1042,Blends!$V28,'Quarterly Information'!$X$43:$X$1042,Lists!$D$31)*G27</f>
        <v>0</v>
      </c>
      <c r="AB28" s="178">
        <f>SUMIFS('Quarterly Information'!$J$43:$J$1042,'Quarterly Information'!$I$43:$I$1042,Blends!$V28,'Quarterly Information'!$X$43:$X$1042,Lists!$D$31)*H27</f>
        <v>0</v>
      </c>
      <c r="AC28" s="178">
        <f>SUMIFS('Quarterly Information'!$J$43:$J$1042,'Quarterly Information'!$I$43:$I$1042,Blends!$V28,'Quarterly Information'!$X$43:$X$1042,Lists!$D$31)*I27</f>
        <v>0</v>
      </c>
      <c r="AD28" s="178">
        <f>SUMIFS('Quarterly Information'!$J$43:$J$1042,'Quarterly Information'!$I$43:$I$1042,Blends!$V28,'Quarterly Information'!$X$43:$X$1042,Lists!$D$31)*J27</f>
        <v>0</v>
      </c>
      <c r="AF28" s="17" t="s">
        <v>870</v>
      </c>
      <c r="AG28" s="178">
        <f>SUMIFS('Quarterly Information'!$J$43:$J$1042,'Quarterly Information'!$I$43:$I$1042,Blends!$AF28,'Quarterly Information'!$X$43:$X$1042,Lists!$D$32)*C27</f>
        <v>0</v>
      </c>
      <c r="AH28" s="178">
        <f>SUMIFS('Quarterly Information'!$J$43:$J$1042,'Quarterly Information'!$I$43:$I$1042,Blends!$AF28,'Quarterly Information'!$X$43:$X$1042,Lists!$D$32)*D27</f>
        <v>0</v>
      </c>
      <c r="AI28" s="178">
        <f>SUMIFS('Quarterly Information'!$J$43:$J$1042,'Quarterly Information'!$I$43:$I$1042,Blends!$AF28,'Quarterly Information'!$X$43:$X$1042,Lists!$D$32)*E27</f>
        <v>0</v>
      </c>
      <c r="AJ28" s="178">
        <f>SUMIFS('Quarterly Information'!$J$43:$J$1042,'Quarterly Information'!$I$43:$I$1042,Blends!$AF28,'Quarterly Information'!$X$43:$X$1042,Lists!$D$32)*F27</f>
        <v>0</v>
      </c>
      <c r="AK28" s="178">
        <f>SUMIFS('Quarterly Information'!$J$43:$J$1042,'Quarterly Information'!$I$43:$I$1042,Blends!$AF28,'Quarterly Information'!$X$43:$X$1042,Lists!$D$32)*G27</f>
        <v>0</v>
      </c>
      <c r="AL28" s="178">
        <f>SUMIFS('Quarterly Information'!$J$43:$J$1042,'Quarterly Information'!$I$43:$I$1042,Blends!$AF28,'Quarterly Information'!$X$43:$X$1042,Lists!$D$32)*H27</f>
        <v>0</v>
      </c>
      <c r="AM28" s="178">
        <f>SUMIFS('Quarterly Information'!$J$43:$J$1042,'Quarterly Information'!$I$43:$I$1042,Blends!$AF28,'Quarterly Information'!$X$43:$X$1042,Lists!$D$32)*I27</f>
        <v>0</v>
      </c>
      <c r="AN28" s="178">
        <f>SUMIFS('Quarterly Information'!$J$43:$J$1042,'Quarterly Information'!$I$43:$I$1042,Blends!$AF28,'Quarterly Information'!$X$43:$X$1042,Lists!$D$32)*J27</f>
        <v>0</v>
      </c>
      <c r="AP28" s="17" t="s">
        <v>870</v>
      </c>
      <c r="AQ28" s="178">
        <f>SUMIFS('Quarterly Information'!$J$43:$J$1042,'Quarterly Information'!$I$43:$I$1042,Blends!$AP28,'Quarterly Information'!$X$43:$X$1042,Lists!$D$33)*C27</f>
        <v>0</v>
      </c>
      <c r="AR28" s="178">
        <f>SUMIFS('Quarterly Information'!$J$43:$J$1042,'Quarterly Information'!$I$43:$I$1042,Blends!$AP28,'Quarterly Information'!$X$43:$X$1042,Lists!$D$33)*D27</f>
        <v>0</v>
      </c>
      <c r="AS28" s="178">
        <f>SUMIFS('Quarterly Information'!$J$43:$J$1042,'Quarterly Information'!$I$43:$I$1042,Blends!$AP28,'Quarterly Information'!$X$43:$X$1042,Lists!$D$33)*E27</f>
        <v>0</v>
      </c>
      <c r="AT28" s="178">
        <f>SUMIFS('Quarterly Information'!$J$43:$J$1042,'Quarterly Information'!$I$43:$I$1042,Blends!$AP28,'Quarterly Information'!$X$43:$X$1042,Lists!$D$33)*F27</f>
        <v>0</v>
      </c>
      <c r="AU28" s="178">
        <f>SUMIFS('Quarterly Information'!$J$43:$J$1042,'Quarterly Information'!$I$43:$I$1042,Blends!$AP28,'Quarterly Information'!$X$43:$X$1042,Lists!$D$33)*G27</f>
        <v>0</v>
      </c>
      <c r="AV28" s="178">
        <f>SUMIFS('Quarterly Information'!$J$43:$J$1042,'Quarterly Information'!$I$43:$I$1042,Blends!$AP28,'Quarterly Information'!$X$43:$X$1042,Lists!$D$33)*H27</f>
        <v>0</v>
      </c>
      <c r="AW28" s="178">
        <f>SUMIFS('Quarterly Information'!$J$43:$J$1042,'Quarterly Information'!$I$43:$I$1042,Blends!$AP28,'Quarterly Information'!$X$43:$X$1042,Lists!$D$33)*I27</f>
        <v>0</v>
      </c>
      <c r="AX28" s="178">
        <f>SUMIFS('Quarterly Information'!$J$43:$J$1042,'Quarterly Information'!$I$43:$I$1042,Blends!$AP28,'Quarterly Information'!$X$43:$X$1042,Lists!$D$33)*J27</f>
        <v>0</v>
      </c>
      <c r="AZ28" s="17" t="s">
        <v>870</v>
      </c>
      <c r="BA28" s="178">
        <f>SUMIFS('Quarterly Information'!$J$43:$J$1042,'Quarterly Information'!$I$43:$I$1042,Blends!$AZ28,'Quarterly Information'!$X$43:$X$1042,Lists!$D$34)*C27</f>
        <v>0</v>
      </c>
      <c r="BB28" s="178">
        <f>SUMIFS('Quarterly Information'!$J$43:$J$1042,'Quarterly Information'!$I$43:$I$1042,Blends!$AZ28,'Quarterly Information'!$X$43:$X$1042,Lists!$D$34)*D27</f>
        <v>0</v>
      </c>
      <c r="BC28" s="178">
        <f>SUMIFS('Quarterly Information'!$J$43:$J$1042,'Quarterly Information'!$I$43:$I$1042,Blends!$AZ28,'Quarterly Information'!$X$43:$X$1042,Lists!$D$34)*E27</f>
        <v>0</v>
      </c>
      <c r="BD28" s="178">
        <f>SUMIFS('Quarterly Information'!$J$43:$J$1042,'Quarterly Information'!$I$43:$I$1042,Blends!$AZ28,'Quarterly Information'!$X$43:$X$1042,Lists!$D$34)*F27</f>
        <v>0</v>
      </c>
      <c r="BE28" s="178">
        <f>SUMIFS('Quarterly Information'!$J$43:$J$1042,'Quarterly Information'!$I$43:$I$1042,Blends!$AZ28,'Quarterly Information'!$X$43:$X$1042,Lists!$D$34)*G27</f>
        <v>0</v>
      </c>
      <c r="BF28" s="178">
        <f>SUMIFS('Quarterly Information'!$J$43:$J$1042,'Quarterly Information'!$I$43:$I$1042,Blends!$AZ28,'Quarterly Information'!$X$43:$X$1042,Lists!$D$34)*H27</f>
        <v>0</v>
      </c>
      <c r="BG28" s="178">
        <f>SUMIFS('Quarterly Information'!$J$43:$J$1042,'Quarterly Information'!$I$43:$I$1042,Blends!$AZ28,'Quarterly Information'!$X$43:$X$1042,Lists!$D$34)*I27</f>
        <v>0</v>
      </c>
      <c r="BH28" s="178">
        <f>SUMIFS('Quarterly Information'!$J$43:$J$1042,'Quarterly Information'!$I$43:$I$1042,Blends!$AZ28,'Quarterly Information'!$X$43:$X$1042,Lists!$D$34)*J27</f>
        <v>0</v>
      </c>
      <c r="BJ28" s="17" t="s">
        <v>870</v>
      </c>
      <c r="BK28" s="178">
        <f>SUMIFS('Quarterly Information'!$J$43:$J$1042,'Quarterly Information'!$I$43:$I$1042,Blends!$BJ28,'Quarterly Information'!$X$43:$X$1042,Lists!$D$35)*C27</f>
        <v>0</v>
      </c>
      <c r="BL28" s="178">
        <f>SUMIFS('Quarterly Information'!$J$43:$J$1042,'Quarterly Information'!$I$43:$I$1042,Blends!$BJ28,'Quarterly Information'!$X$43:$X$1042,Lists!$D$35)*D27</f>
        <v>0</v>
      </c>
      <c r="BM28" s="178">
        <f>SUMIFS('Quarterly Information'!$J$43:$J$1042,'Quarterly Information'!$I$43:$I$1042,Blends!$BJ28,'Quarterly Information'!$X$43:$X$1042,Lists!$D$35)*E27</f>
        <v>0</v>
      </c>
      <c r="BN28" s="178">
        <f>SUMIFS('Quarterly Information'!$J$43:$J$1042,'Quarterly Information'!$I$43:$I$1042,Blends!$BJ28,'Quarterly Information'!$X$43:$X$1042,Lists!$D$35)*F27</f>
        <v>0</v>
      </c>
      <c r="BO28" s="178">
        <f>SUMIFS('Quarterly Information'!$J$43:$J$1042,'Quarterly Information'!$I$43:$I$1042,Blends!$BJ28,'Quarterly Information'!$X$43:$X$1042,Lists!$D$35)*G27</f>
        <v>0</v>
      </c>
      <c r="BP28" s="178">
        <f>SUMIFS('Quarterly Information'!$J$43:$J$1042,'Quarterly Information'!$I$43:$I$1042,Blends!$BJ28,'Quarterly Information'!$X$43:$X$1042,Lists!$D$35)*H27</f>
        <v>0</v>
      </c>
      <c r="BQ28" s="178">
        <f>SUMIFS('Quarterly Information'!$J$43:$J$1042,'Quarterly Information'!$I$43:$I$1042,Blends!$BJ28,'Quarterly Information'!$X$43:$X$1042,Lists!$D$35)*I27</f>
        <v>0</v>
      </c>
      <c r="BR28" s="178">
        <f>SUMIFS('Quarterly Information'!$J$43:$J$1042,'Quarterly Information'!$I$43:$I$1042,Blends!$BJ28,'Quarterly Information'!$X$43:$X$1042,Lists!$D$35)*J27</f>
        <v>0</v>
      </c>
      <c r="BT28" s="17" t="s">
        <v>870</v>
      </c>
      <c r="BU28" s="178">
        <f>SUMIFS('Quarterly Information'!$Z$43:$Z$1042,'Quarterly Information'!$I$43:$I$1042,Blends!$BT28)*Blends!C27</f>
        <v>0</v>
      </c>
      <c r="BV28" s="178">
        <f>SUMIFS('Quarterly Information'!$Z$43:$Z$1042,'Quarterly Information'!$I$43:$I$1042,Blends!$BT28)*Blends!D27</f>
        <v>0</v>
      </c>
      <c r="BW28" s="178">
        <f>SUMIFS('Quarterly Information'!$Z$43:$Z$1042,'Quarterly Information'!$I$43:$I$1042,Blends!$BT28)*Blends!E27</f>
        <v>0</v>
      </c>
      <c r="BX28" s="178">
        <f>SUMIFS('Quarterly Information'!$Z$43:$Z$1042,'Quarterly Information'!$I$43:$I$1042,Blends!$BT28)*Blends!F27</f>
        <v>0</v>
      </c>
      <c r="BY28" s="178">
        <f>SUMIFS('Quarterly Information'!$Z$43:$Z$1042,'Quarterly Information'!$I$43:$I$1042,Blends!$BT28)*Blends!G27</f>
        <v>0</v>
      </c>
      <c r="BZ28" s="178">
        <f>SUMIFS('Quarterly Information'!$Z$43:$Z$1042,'Quarterly Information'!$I$43:$I$1042,Blends!$BT28)*Blends!H27</f>
        <v>0</v>
      </c>
      <c r="CA28" s="178">
        <f>SUMIFS('Quarterly Information'!$Z$43:$Z$1042,'Quarterly Information'!$I$43:$I$1042,Blends!$BT28)*Blends!I27</f>
        <v>0</v>
      </c>
      <c r="CB28" s="178">
        <f>SUMIFS('Quarterly Information'!$Z$43:$Z$1042,'Quarterly Information'!$I$43:$I$1042,Blends!$BT28)*Blends!J27</f>
        <v>0</v>
      </c>
      <c r="CD28" s="17" t="s">
        <v>870</v>
      </c>
      <c r="CE28" s="178">
        <f>SUMIFS('Quarterly Information'!$AA$43:$AA$1042,'Quarterly Information'!$I$43:$I$1042,Blends!$CD28)*Blends!C27</f>
        <v>0</v>
      </c>
      <c r="CF28" s="178">
        <f>SUMIFS('Quarterly Information'!$AA$43:$AA$1042,'Quarterly Information'!$I$43:$I$1042,Blends!$CD28)*Blends!D27</f>
        <v>0</v>
      </c>
      <c r="CG28" s="178">
        <f>SUMIFS('Quarterly Information'!$AA$43:$AA$1042,'Quarterly Information'!$I$43:$I$1042,Blends!$CD28)*Blends!E27</f>
        <v>0</v>
      </c>
      <c r="CH28" s="178">
        <f>SUMIFS('Quarterly Information'!$AA$43:$AA$1042,'Quarterly Information'!$I$43:$I$1042,Blends!$CD28)*Blends!F27</f>
        <v>0</v>
      </c>
      <c r="CI28" s="178">
        <f>SUMIFS('Quarterly Information'!$AA$43:$AA$1042,'Quarterly Information'!$I$43:$I$1042,Blends!$CD28)*Blends!G27</f>
        <v>0</v>
      </c>
      <c r="CJ28" s="178">
        <f>SUMIFS('Quarterly Information'!$AA$43:$AA$1042,'Quarterly Information'!$I$43:$I$1042,Blends!$CD28)*Blends!H27</f>
        <v>0</v>
      </c>
      <c r="CK28" s="178">
        <f>SUMIFS('Quarterly Information'!$AA$43:$AA$1042,'Quarterly Information'!$I$43:$I$1042,Blends!$CD28)*Blends!I27</f>
        <v>0</v>
      </c>
      <c r="CL28" s="178">
        <f>SUMIFS('Quarterly Information'!$AA$43:$AA$1042,'Quarterly Information'!$I$43:$I$1042,Blends!$CD28)*Blends!J27</f>
        <v>0</v>
      </c>
      <c r="CN28" s="17" t="s">
        <v>870</v>
      </c>
      <c r="CO28" s="178">
        <f>SUMIFS('Quarterly Information'!$AB$43:$AB$1042,'Quarterly Information'!$I$43:$I$1042,Blends!$CN28)*Blends!C27</f>
        <v>0</v>
      </c>
      <c r="CP28" s="178">
        <f>SUMIFS('Quarterly Information'!$AB$43:$AB$1042,'Quarterly Information'!$I$43:$I$1042,Blends!$CN28)*Blends!D27</f>
        <v>0</v>
      </c>
      <c r="CQ28" s="178">
        <f>SUMIFS('Quarterly Information'!$AB$43:$AB$1042,'Quarterly Information'!$I$43:$I$1042,Blends!$CN28)*Blends!E27</f>
        <v>0</v>
      </c>
      <c r="CR28" s="178">
        <f>SUMIFS('Quarterly Information'!$AB$43:$AB$1042,'Quarterly Information'!$I$43:$I$1042,Blends!$CN28)*Blends!F27</f>
        <v>0</v>
      </c>
      <c r="CS28" s="178">
        <f>SUMIFS('Quarterly Information'!$AB$43:$AB$1042,'Quarterly Information'!$I$43:$I$1042,Blends!$CN28)*Blends!G27</f>
        <v>0</v>
      </c>
      <c r="CT28" s="178">
        <f>SUMIFS('Quarterly Information'!$AB$43:$AB$1042,'Quarterly Information'!$I$43:$I$1042,Blends!$CN28)*Blends!H27</f>
        <v>0</v>
      </c>
      <c r="CU28" s="178">
        <f>SUMIFS('Quarterly Information'!$AB$43:$AB$1042,'Quarterly Information'!$I$43:$I$1042,Blends!$CN28)*Blends!I27</f>
        <v>0</v>
      </c>
      <c r="CV28" s="178">
        <f>SUMIFS('Quarterly Information'!$AB$43:$AB$1042,'Quarterly Information'!$I$43:$I$1042,Blends!$CN28)*Blends!J27</f>
        <v>0</v>
      </c>
      <c r="CX28" s="17" t="s">
        <v>870</v>
      </c>
      <c r="CY28" s="178">
        <f>SUMIFS('Quarterly Information'!$AC$43:$AC$1042,'Quarterly Information'!$I$43:$I$1042,Blends!$CX28)*Blends!C27</f>
        <v>0</v>
      </c>
      <c r="CZ28" s="178">
        <f>SUMIFS('Quarterly Information'!$AC$43:$AC$1042,'Quarterly Information'!$I$43:$I$1042,Blends!$CX28)*Blends!D27</f>
        <v>0</v>
      </c>
      <c r="DA28" s="178">
        <f>SUMIFS('Quarterly Information'!$AC$43:$AC$1042,'Quarterly Information'!$I$43:$I$1042,Blends!$CX28)*Blends!E27</f>
        <v>0</v>
      </c>
      <c r="DB28" s="178">
        <f>SUMIFS('Quarterly Information'!$AC$43:$AC$1042,'Quarterly Information'!$I$43:$I$1042,Blends!$CX28)*Blends!F27</f>
        <v>0</v>
      </c>
      <c r="DC28" s="178">
        <f>SUMIFS('Quarterly Information'!$AC$43:$AC$1042,'Quarterly Information'!$I$43:$I$1042,Blends!$CX28)*Blends!G27</f>
        <v>0</v>
      </c>
      <c r="DD28" s="178">
        <f>SUMIFS('Quarterly Information'!$AC$43:$AC$1042,'Quarterly Information'!$I$43:$I$1042,Blends!$CX28)*Blends!H27</f>
        <v>0</v>
      </c>
      <c r="DE28" s="178">
        <f>SUMIFS('Quarterly Information'!$AC$43:$AC$1042,'Quarterly Information'!$I$43:$I$1042,Blends!$CX28)*Blends!I27</f>
        <v>0</v>
      </c>
      <c r="DF28" s="178">
        <f>SUMIFS('Quarterly Information'!$AC$43:$AC$1042,'Quarterly Information'!$I$43:$I$1042,Blends!$CX28)*Blends!J27</f>
        <v>0</v>
      </c>
      <c r="DH28" s="17" t="s">
        <v>870</v>
      </c>
      <c r="DI28" s="178">
        <f>SUMIFS('Quarterly Information'!$AD$43:$AD$1042,'Quarterly Information'!$I$43:$I$1042,Blends!$DH28)*Blends!C27</f>
        <v>0</v>
      </c>
      <c r="DJ28" s="178">
        <f>SUMIFS('Quarterly Information'!$AD$43:$AD$1042,'Quarterly Information'!$I$43:$I$1042,Blends!$DH28)*Blends!D27</f>
        <v>0</v>
      </c>
      <c r="DK28" s="178">
        <f>SUMIFS('Quarterly Information'!$AD$43:$AD$1042,'Quarterly Information'!$I$43:$I$1042,Blends!$DH28)*Blends!E27</f>
        <v>0</v>
      </c>
      <c r="DL28" s="178">
        <f>SUMIFS('Quarterly Information'!$AD$43:$AD$1042,'Quarterly Information'!$I$43:$I$1042,Blends!$DH28)*Blends!F27</f>
        <v>0</v>
      </c>
      <c r="DM28" s="178">
        <f>SUMIFS('Quarterly Information'!$AD$43:$AD$1042,'Quarterly Information'!$I$43:$I$1042,Blends!$DH28)*Blends!G27</f>
        <v>0</v>
      </c>
      <c r="DN28" s="178">
        <f>SUMIFS('Quarterly Information'!$AD$43:$AD$1042,'Quarterly Information'!$I$43:$I$1042,Blends!$DH28)*Blends!H27</f>
        <v>0</v>
      </c>
      <c r="DO28" s="178">
        <f>SUMIFS('Quarterly Information'!$AD$43:$AD$1042,'Quarterly Information'!$I$43:$I$1042,Blends!$DH28)*Blends!I27</f>
        <v>0</v>
      </c>
      <c r="DP28" s="178">
        <f>SUMIFS('Quarterly Information'!$AD$43:$AD$1042,'Quarterly Information'!$I$43:$I$1042,Blends!$DH28)*Blends!J27</f>
        <v>0</v>
      </c>
      <c r="DR28" s="17" t="s">
        <v>870</v>
      </c>
      <c r="DS28" s="178">
        <f>SUMIFS('Quarterly Information'!$AE$43:$AE$1042,'Quarterly Information'!$I$43:$I$1042,Blends!$DR28)*Blends!C27</f>
        <v>0</v>
      </c>
      <c r="DT28" s="178">
        <f>SUMIFS('Quarterly Information'!$AE$43:$AE$1042,'Quarterly Information'!$I$43:$I$1042,Blends!$DR28)*Blends!D27</f>
        <v>0</v>
      </c>
      <c r="DU28" s="178">
        <f>SUMIFS('Quarterly Information'!$AE$43:$AE$1042,'Quarterly Information'!$I$43:$I$1042,Blends!$DR28)*Blends!E27</f>
        <v>0</v>
      </c>
      <c r="DV28" s="178">
        <f>SUMIFS('Quarterly Information'!$AE$43:$AE$1042,'Quarterly Information'!$I$43:$I$1042,Blends!$DR28)*Blends!F27</f>
        <v>0</v>
      </c>
      <c r="DW28" s="178">
        <f>SUMIFS('Quarterly Information'!$AE$43:$AE$1042,'Quarterly Information'!$I$43:$I$1042,Blends!$DR28)*Blends!G27</f>
        <v>0</v>
      </c>
      <c r="DX28" s="178">
        <f>SUMIFS('Quarterly Information'!$AE$43:$AE$1042,'Quarterly Information'!$I$43:$I$1042,Blends!$DR28)*Blends!H27</f>
        <v>0</v>
      </c>
      <c r="DY28" s="178">
        <f>SUMIFS('Quarterly Information'!$AE$43:$AE$1042,'Quarterly Information'!$I$43:$I$1042,Blends!$DR28)*Blends!I27</f>
        <v>0</v>
      </c>
      <c r="DZ28" s="178">
        <f>SUMIFS('Quarterly Information'!$AE$43:$AE$1042,'Quarterly Information'!$I$43:$I$1042,Blends!$DR28)*Blends!J27</f>
        <v>0</v>
      </c>
    </row>
    <row r="29" spans="2:130" x14ac:dyDescent="0.25">
      <c r="B29" s="17" t="s">
        <v>872</v>
      </c>
      <c r="C29" s="177"/>
      <c r="D29" s="177"/>
      <c r="E29" s="177">
        <v>0.19500000000000001</v>
      </c>
      <c r="F29" s="177">
        <v>0.78799999999999992</v>
      </c>
      <c r="G29" s="177"/>
      <c r="H29" s="177"/>
      <c r="I29" s="177"/>
      <c r="J29" s="177"/>
      <c r="L29" s="17" t="s">
        <v>871</v>
      </c>
      <c r="M29" s="178">
        <f>SUMIFS('Quarterly Information'!$J$43:$J$1042,'Quarterly Information'!$I$43:$I$1042,Blends!$L29,'Quarterly Information'!$X$43:$X$1042,Lists!$D$30)*C28</f>
        <v>0</v>
      </c>
      <c r="N29" s="178">
        <f>SUMIFS('Quarterly Information'!$J$43:$J$1042,'Quarterly Information'!$I$43:$I$1042,Blends!$L29,'Quarterly Information'!$X$43:$X$1042,Lists!$D$30)*D28</f>
        <v>0</v>
      </c>
      <c r="O29" s="178">
        <f>SUMIFS('Quarterly Information'!$J$43:$J$1042,'Quarterly Information'!$I$43:$I$1042,Blends!$L29,'Quarterly Information'!$X$43:$X$1042,Lists!$D$30)*E28</f>
        <v>0</v>
      </c>
      <c r="P29" s="178">
        <f>SUMIFS('Quarterly Information'!$J$43:$J$1042,'Quarterly Information'!$I$43:$I$1042,Blends!$L29,'Quarterly Information'!$X$43:$X$1042,Lists!$D$30)*F28</f>
        <v>0</v>
      </c>
      <c r="Q29" s="178">
        <f>SUMIFS('Quarterly Information'!$J$43:$J$1042,'Quarterly Information'!$I$43:$I$1042,Blends!$L29,'Quarterly Information'!$X$43:$X$1042,Lists!$D$30)*G28</f>
        <v>0</v>
      </c>
      <c r="R29" s="178">
        <f>SUMIFS('Quarterly Information'!$J$43:$J$1042,'Quarterly Information'!$I$43:$I$1042,Blends!$L29,'Quarterly Information'!$X$43:$X$1042,Lists!$D$30)*H28</f>
        <v>0</v>
      </c>
      <c r="S29" s="178">
        <f>SUMIFS('Quarterly Information'!$J$43:$J$1042,'Quarterly Information'!$I$43:$I$1042,Blends!$L29,'Quarterly Information'!$X$43:$X$1042,Lists!$D$30)*I28</f>
        <v>0</v>
      </c>
      <c r="T29" s="178">
        <f>SUMIFS('Quarterly Information'!$J$43:$J$1042,'Quarterly Information'!$I$43:$I$1042,Blends!$L29,'Quarterly Information'!$X$43:$X$1042,Lists!$D$30)*J28</f>
        <v>0</v>
      </c>
      <c r="V29" s="17" t="s">
        <v>871</v>
      </c>
      <c r="W29" s="178">
        <f>SUMIFS('Quarterly Information'!$J$43:$J$1042,'Quarterly Information'!$I$43:$I$1042,Blends!$V29,'Quarterly Information'!$X$43:$X$1042,Lists!$D$31)*C28</f>
        <v>0</v>
      </c>
      <c r="X29" s="178">
        <f>SUMIFS('Quarterly Information'!$J$43:$J$1042,'Quarterly Information'!$I$43:$I$1042,Blends!$V29,'Quarterly Information'!$X$43:$X$1042,Lists!$D$31)*D28</f>
        <v>0</v>
      </c>
      <c r="Y29" s="178">
        <f>SUMIFS('Quarterly Information'!$J$43:$J$1042,'Quarterly Information'!$I$43:$I$1042,Blends!$V29,'Quarterly Information'!$X$43:$X$1042,Lists!$D$31)*E28</f>
        <v>0</v>
      </c>
      <c r="Z29" s="178">
        <f>SUMIFS('Quarterly Information'!$J$43:$J$1042,'Quarterly Information'!$I$43:$I$1042,Blends!$V29,'Quarterly Information'!$X$43:$X$1042,Lists!$D$31)*F28</f>
        <v>0</v>
      </c>
      <c r="AA29" s="178">
        <f>SUMIFS('Quarterly Information'!$J$43:$J$1042,'Quarterly Information'!$I$43:$I$1042,Blends!$V29,'Quarterly Information'!$X$43:$X$1042,Lists!$D$31)*G28</f>
        <v>0</v>
      </c>
      <c r="AB29" s="178">
        <f>SUMIFS('Quarterly Information'!$J$43:$J$1042,'Quarterly Information'!$I$43:$I$1042,Blends!$V29,'Quarterly Information'!$X$43:$X$1042,Lists!$D$31)*H28</f>
        <v>0</v>
      </c>
      <c r="AC29" s="178">
        <f>SUMIFS('Quarterly Information'!$J$43:$J$1042,'Quarterly Information'!$I$43:$I$1042,Blends!$V29,'Quarterly Information'!$X$43:$X$1042,Lists!$D$31)*I28</f>
        <v>0</v>
      </c>
      <c r="AD29" s="178">
        <f>SUMIFS('Quarterly Information'!$J$43:$J$1042,'Quarterly Information'!$I$43:$I$1042,Blends!$V29,'Quarterly Information'!$X$43:$X$1042,Lists!$D$31)*J28</f>
        <v>0</v>
      </c>
      <c r="AF29" s="17" t="s">
        <v>871</v>
      </c>
      <c r="AG29" s="178">
        <f>SUMIFS('Quarterly Information'!$J$43:$J$1042,'Quarterly Information'!$I$43:$I$1042,Blends!$AF29,'Quarterly Information'!$X$43:$X$1042,Lists!$D$32)*C28</f>
        <v>0</v>
      </c>
      <c r="AH29" s="178">
        <f>SUMIFS('Quarterly Information'!$J$43:$J$1042,'Quarterly Information'!$I$43:$I$1042,Blends!$AF29,'Quarterly Information'!$X$43:$X$1042,Lists!$D$32)*D28</f>
        <v>0</v>
      </c>
      <c r="AI29" s="178">
        <f>SUMIFS('Quarterly Information'!$J$43:$J$1042,'Quarterly Information'!$I$43:$I$1042,Blends!$AF29,'Quarterly Information'!$X$43:$X$1042,Lists!$D$32)*E28</f>
        <v>0</v>
      </c>
      <c r="AJ29" s="178">
        <f>SUMIFS('Quarterly Information'!$J$43:$J$1042,'Quarterly Information'!$I$43:$I$1042,Blends!$AF29,'Quarterly Information'!$X$43:$X$1042,Lists!$D$32)*F28</f>
        <v>0</v>
      </c>
      <c r="AK29" s="178">
        <f>SUMIFS('Quarterly Information'!$J$43:$J$1042,'Quarterly Information'!$I$43:$I$1042,Blends!$AF29,'Quarterly Information'!$X$43:$X$1042,Lists!$D$32)*G28</f>
        <v>0</v>
      </c>
      <c r="AL29" s="178">
        <f>SUMIFS('Quarterly Information'!$J$43:$J$1042,'Quarterly Information'!$I$43:$I$1042,Blends!$AF29,'Quarterly Information'!$X$43:$X$1042,Lists!$D$32)*H28</f>
        <v>0</v>
      </c>
      <c r="AM29" s="178">
        <f>SUMIFS('Quarterly Information'!$J$43:$J$1042,'Quarterly Information'!$I$43:$I$1042,Blends!$AF29,'Quarterly Information'!$X$43:$X$1042,Lists!$D$32)*I28</f>
        <v>0</v>
      </c>
      <c r="AN29" s="178">
        <f>SUMIFS('Quarterly Information'!$J$43:$J$1042,'Quarterly Information'!$I$43:$I$1042,Blends!$AF29,'Quarterly Information'!$X$43:$X$1042,Lists!$D$32)*J28</f>
        <v>0</v>
      </c>
      <c r="AP29" s="17" t="s">
        <v>871</v>
      </c>
      <c r="AQ29" s="178">
        <f>SUMIFS('Quarterly Information'!$J$43:$J$1042,'Quarterly Information'!$I$43:$I$1042,Blends!$AP29,'Quarterly Information'!$X$43:$X$1042,Lists!$D$33)*C28</f>
        <v>0</v>
      </c>
      <c r="AR29" s="178">
        <f>SUMIFS('Quarterly Information'!$J$43:$J$1042,'Quarterly Information'!$I$43:$I$1042,Blends!$AP29,'Quarterly Information'!$X$43:$X$1042,Lists!$D$33)*D28</f>
        <v>0</v>
      </c>
      <c r="AS29" s="178">
        <f>SUMIFS('Quarterly Information'!$J$43:$J$1042,'Quarterly Information'!$I$43:$I$1042,Blends!$AP29,'Quarterly Information'!$X$43:$X$1042,Lists!$D$33)*E28</f>
        <v>0</v>
      </c>
      <c r="AT29" s="178">
        <f>SUMIFS('Quarterly Information'!$J$43:$J$1042,'Quarterly Information'!$I$43:$I$1042,Blends!$AP29,'Quarterly Information'!$X$43:$X$1042,Lists!$D$33)*F28</f>
        <v>0</v>
      </c>
      <c r="AU29" s="178">
        <f>SUMIFS('Quarterly Information'!$J$43:$J$1042,'Quarterly Information'!$I$43:$I$1042,Blends!$AP29,'Quarterly Information'!$X$43:$X$1042,Lists!$D$33)*G28</f>
        <v>0</v>
      </c>
      <c r="AV29" s="178">
        <f>SUMIFS('Quarterly Information'!$J$43:$J$1042,'Quarterly Information'!$I$43:$I$1042,Blends!$AP29,'Quarterly Information'!$X$43:$X$1042,Lists!$D$33)*H28</f>
        <v>0</v>
      </c>
      <c r="AW29" s="178">
        <f>SUMIFS('Quarterly Information'!$J$43:$J$1042,'Quarterly Information'!$I$43:$I$1042,Blends!$AP29,'Quarterly Information'!$X$43:$X$1042,Lists!$D$33)*I28</f>
        <v>0</v>
      </c>
      <c r="AX29" s="178">
        <f>SUMIFS('Quarterly Information'!$J$43:$J$1042,'Quarterly Information'!$I$43:$I$1042,Blends!$AP29,'Quarterly Information'!$X$43:$X$1042,Lists!$D$33)*J28</f>
        <v>0</v>
      </c>
      <c r="AZ29" s="17" t="s">
        <v>871</v>
      </c>
      <c r="BA29" s="178">
        <f>SUMIFS('Quarterly Information'!$J$43:$J$1042,'Quarterly Information'!$I$43:$I$1042,Blends!$AZ29,'Quarterly Information'!$X$43:$X$1042,Lists!$D$34)*C28</f>
        <v>0</v>
      </c>
      <c r="BB29" s="178">
        <f>SUMIFS('Quarterly Information'!$J$43:$J$1042,'Quarterly Information'!$I$43:$I$1042,Blends!$AZ29,'Quarterly Information'!$X$43:$X$1042,Lists!$D$34)*D28</f>
        <v>0</v>
      </c>
      <c r="BC29" s="178">
        <f>SUMIFS('Quarterly Information'!$J$43:$J$1042,'Quarterly Information'!$I$43:$I$1042,Blends!$AZ29,'Quarterly Information'!$X$43:$X$1042,Lists!$D$34)*E28</f>
        <v>0</v>
      </c>
      <c r="BD29" s="178">
        <f>SUMIFS('Quarterly Information'!$J$43:$J$1042,'Quarterly Information'!$I$43:$I$1042,Blends!$AZ29,'Quarterly Information'!$X$43:$X$1042,Lists!$D$34)*F28</f>
        <v>0</v>
      </c>
      <c r="BE29" s="178">
        <f>SUMIFS('Quarterly Information'!$J$43:$J$1042,'Quarterly Information'!$I$43:$I$1042,Blends!$AZ29,'Quarterly Information'!$X$43:$X$1042,Lists!$D$34)*G28</f>
        <v>0</v>
      </c>
      <c r="BF29" s="178">
        <f>SUMIFS('Quarterly Information'!$J$43:$J$1042,'Quarterly Information'!$I$43:$I$1042,Blends!$AZ29,'Quarterly Information'!$X$43:$X$1042,Lists!$D$34)*H28</f>
        <v>0</v>
      </c>
      <c r="BG29" s="178">
        <f>SUMIFS('Quarterly Information'!$J$43:$J$1042,'Quarterly Information'!$I$43:$I$1042,Blends!$AZ29,'Quarterly Information'!$X$43:$X$1042,Lists!$D$34)*I28</f>
        <v>0</v>
      </c>
      <c r="BH29" s="178">
        <f>SUMIFS('Quarterly Information'!$J$43:$J$1042,'Quarterly Information'!$I$43:$I$1042,Blends!$AZ29,'Quarterly Information'!$X$43:$X$1042,Lists!$D$34)*J28</f>
        <v>0</v>
      </c>
      <c r="BJ29" s="17" t="s">
        <v>871</v>
      </c>
      <c r="BK29" s="178">
        <f>SUMIFS('Quarterly Information'!$J$43:$J$1042,'Quarterly Information'!$I$43:$I$1042,Blends!$BJ29,'Quarterly Information'!$X$43:$X$1042,Lists!$D$35)*C28</f>
        <v>0</v>
      </c>
      <c r="BL29" s="178">
        <f>SUMIFS('Quarterly Information'!$J$43:$J$1042,'Quarterly Information'!$I$43:$I$1042,Blends!$BJ29,'Quarterly Information'!$X$43:$X$1042,Lists!$D$35)*D28</f>
        <v>0</v>
      </c>
      <c r="BM29" s="178">
        <f>SUMIFS('Quarterly Information'!$J$43:$J$1042,'Quarterly Information'!$I$43:$I$1042,Blends!$BJ29,'Quarterly Information'!$X$43:$X$1042,Lists!$D$35)*E28</f>
        <v>0</v>
      </c>
      <c r="BN29" s="178">
        <f>SUMIFS('Quarterly Information'!$J$43:$J$1042,'Quarterly Information'!$I$43:$I$1042,Blends!$BJ29,'Quarterly Information'!$X$43:$X$1042,Lists!$D$35)*F28</f>
        <v>0</v>
      </c>
      <c r="BO29" s="178">
        <f>SUMIFS('Quarterly Information'!$J$43:$J$1042,'Quarterly Information'!$I$43:$I$1042,Blends!$BJ29,'Quarterly Information'!$X$43:$X$1042,Lists!$D$35)*G28</f>
        <v>0</v>
      </c>
      <c r="BP29" s="178">
        <f>SUMIFS('Quarterly Information'!$J$43:$J$1042,'Quarterly Information'!$I$43:$I$1042,Blends!$BJ29,'Quarterly Information'!$X$43:$X$1042,Lists!$D$35)*H28</f>
        <v>0</v>
      </c>
      <c r="BQ29" s="178">
        <f>SUMIFS('Quarterly Information'!$J$43:$J$1042,'Quarterly Information'!$I$43:$I$1042,Blends!$BJ29,'Quarterly Information'!$X$43:$X$1042,Lists!$D$35)*I28</f>
        <v>0</v>
      </c>
      <c r="BR29" s="178">
        <f>SUMIFS('Quarterly Information'!$J$43:$J$1042,'Quarterly Information'!$I$43:$I$1042,Blends!$BJ29,'Quarterly Information'!$X$43:$X$1042,Lists!$D$35)*J28</f>
        <v>0</v>
      </c>
      <c r="BT29" s="17" t="s">
        <v>871</v>
      </c>
      <c r="BU29" s="178">
        <f>SUMIFS('Quarterly Information'!$Z$43:$Z$1042,'Quarterly Information'!$I$43:$I$1042,Blends!$BT29)*Blends!C28</f>
        <v>0</v>
      </c>
      <c r="BV29" s="178">
        <f>SUMIFS('Quarterly Information'!$Z$43:$Z$1042,'Quarterly Information'!$I$43:$I$1042,Blends!$BT29)*Blends!D28</f>
        <v>0</v>
      </c>
      <c r="BW29" s="178">
        <f>SUMIFS('Quarterly Information'!$Z$43:$Z$1042,'Quarterly Information'!$I$43:$I$1042,Blends!$BT29)*Blends!E28</f>
        <v>0</v>
      </c>
      <c r="BX29" s="178">
        <f>SUMIFS('Quarterly Information'!$Z$43:$Z$1042,'Quarterly Information'!$I$43:$I$1042,Blends!$BT29)*Blends!F28</f>
        <v>0</v>
      </c>
      <c r="BY29" s="178">
        <f>SUMIFS('Quarterly Information'!$Z$43:$Z$1042,'Quarterly Information'!$I$43:$I$1042,Blends!$BT29)*Blends!G28</f>
        <v>0</v>
      </c>
      <c r="BZ29" s="178">
        <f>SUMIFS('Quarterly Information'!$Z$43:$Z$1042,'Quarterly Information'!$I$43:$I$1042,Blends!$BT29)*Blends!H28</f>
        <v>0</v>
      </c>
      <c r="CA29" s="178">
        <f>SUMIFS('Quarterly Information'!$Z$43:$Z$1042,'Quarterly Information'!$I$43:$I$1042,Blends!$BT29)*Blends!I28</f>
        <v>0</v>
      </c>
      <c r="CB29" s="178">
        <f>SUMIFS('Quarterly Information'!$Z$43:$Z$1042,'Quarterly Information'!$I$43:$I$1042,Blends!$BT29)*Blends!J28</f>
        <v>0</v>
      </c>
      <c r="CD29" s="17" t="s">
        <v>871</v>
      </c>
      <c r="CE29" s="178">
        <f>SUMIFS('Quarterly Information'!$AA$43:$AA$1042,'Quarterly Information'!$I$43:$I$1042,Blends!$CD29)*Blends!C28</f>
        <v>0</v>
      </c>
      <c r="CF29" s="178">
        <f>SUMIFS('Quarterly Information'!$AA$43:$AA$1042,'Quarterly Information'!$I$43:$I$1042,Blends!$CD29)*Blends!D28</f>
        <v>0</v>
      </c>
      <c r="CG29" s="178">
        <f>SUMIFS('Quarterly Information'!$AA$43:$AA$1042,'Quarterly Information'!$I$43:$I$1042,Blends!$CD29)*Blends!E28</f>
        <v>0</v>
      </c>
      <c r="CH29" s="178">
        <f>SUMIFS('Quarterly Information'!$AA$43:$AA$1042,'Quarterly Information'!$I$43:$I$1042,Blends!$CD29)*Blends!F28</f>
        <v>0</v>
      </c>
      <c r="CI29" s="178">
        <f>SUMIFS('Quarterly Information'!$AA$43:$AA$1042,'Quarterly Information'!$I$43:$I$1042,Blends!$CD29)*Blends!G28</f>
        <v>0</v>
      </c>
      <c r="CJ29" s="178">
        <f>SUMIFS('Quarterly Information'!$AA$43:$AA$1042,'Quarterly Information'!$I$43:$I$1042,Blends!$CD29)*Blends!H28</f>
        <v>0</v>
      </c>
      <c r="CK29" s="178">
        <f>SUMIFS('Quarterly Information'!$AA$43:$AA$1042,'Quarterly Information'!$I$43:$I$1042,Blends!$CD29)*Blends!I28</f>
        <v>0</v>
      </c>
      <c r="CL29" s="178">
        <f>SUMIFS('Quarterly Information'!$AA$43:$AA$1042,'Quarterly Information'!$I$43:$I$1042,Blends!$CD29)*Blends!J28</f>
        <v>0</v>
      </c>
      <c r="CN29" s="17" t="s">
        <v>871</v>
      </c>
      <c r="CO29" s="178">
        <f>SUMIFS('Quarterly Information'!$AB$43:$AB$1042,'Quarterly Information'!$I$43:$I$1042,Blends!$CN29)*Blends!C28</f>
        <v>0</v>
      </c>
      <c r="CP29" s="178">
        <f>SUMIFS('Quarterly Information'!$AB$43:$AB$1042,'Quarterly Information'!$I$43:$I$1042,Blends!$CN29)*Blends!D28</f>
        <v>0</v>
      </c>
      <c r="CQ29" s="178">
        <f>SUMIFS('Quarterly Information'!$AB$43:$AB$1042,'Quarterly Information'!$I$43:$I$1042,Blends!$CN29)*Blends!E28</f>
        <v>0</v>
      </c>
      <c r="CR29" s="178">
        <f>SUMIFS('Quarterly Information'!$AB$43:$AB$1042,'Quarterly Information'!$I$43:$I$1042,Blends!$CN29)*Blends!F28</f>
        <v>0</v>
      </c>
      <c r="CS29" s="178">
        <f>SUMIFS('Quarterly Information'!$AB$43:$AB$1042,'Quarterly Information'!$I$43:$I$1042,Blends!$CN29)*Blends!G28</f>
        <v>0</v>
      </c>
      <c r="CT29" s="178">
        <f>SUMIFS('Quarterly Information'!$AB$43:$AB$1042,'Quarterly Information'!$I$43:$I$1042,Blends!$CN29)*Blends!H28</f>
        <v>0</v>
      </c>
      <c r="CU29" s="178">
        <f>SUMIFS('Quarterly Information'!$AB$43:$AB$1042,'Quarterly Information'!$I$43:$I$1042,Blends!$CN29)*Blends!I28</f>
        <v>0</v>
      </c>
      <c r="CV29" s="178">
        <f>SUMIFS('Quarterly Information'!$AB$43:$AB$1042,'Quarterly Information'!$I$43:$I$1042,Blends!$CN29)*Blends!J28</f>
        <v>0</v>
      </c>
      <c r="CX29" s="17" t="s">
        <v>871</v>
      </c>
      <c r="CY29" s="178">
        <f>SUMIFS('Quarterly Information'!$AC$43:$AC$1042,'Quarterly Information'!$I$43:$I$1042,Blends!$CX29)*Blends!C28</f>
        <v>0</v>
      </c>
      <c r="CZ29" s="178">
        <f>SUMIFS('Quarterly Information'!$AC$43:$AC$1042,'Quarterly Information'!$I$43:$I$1042,Blends!$CX29)*Blends!D28</f>
        <v>0</v>
      </c>
      <c r="DA29" s="178">
        <f>SUMIFS('Quarterly Information'!$AC$43:$AC$1042,'Quarterly Information'!$I$43:$I$1042,Blends!$CX29)*Blends!E28</f>
        <v>0</v>
      </c>
      <c r="DB29" s="178">
        <f>SUMIFS('Quarterly Information'!$AC$43:$AC$1042,'Quarterly Information'!$I$43:$I$1042,Blends!$CX29)*Blends!F28</f>
        <v>0</v>
      </c>
      <c r="DC29" s="178">
        <f>SUMIFS('Quarterly Information'!$AC$43:$AC$1042,'Quarterly Information'!$I$43:$I$1042,Blends!$CX29)*Blends!G28</f>
        <v>0</v>
      </c>
      <c r="DD29" s="178">
        <f>SUMIFS('Quarterly Information'!$AC$43:$AC$1042,'Quarterly Information'!$I$43:$I$1042,Blends!$CX29)*Blends!H28</f>
        <v>0</v>
      </c>
      <c r="DE29" s="178">
        <f>SUMIFS('Quarterly Information'!$AC$43:$AC$1042,'Quarterly Information'!$I$43:$I$1042,Blends!$CX29)*Blends!I28</f>
        <v>0</v>
      </c>
      <c r="DF29" s="178">
        <f>SUMIFS('Quarterly Information'!$AC$43:$AC$1042,'Quarterly Information'!$I$43:$I$1042,Blends!$CX29)*Blends!J28</f>
        <v>0</v>
      </c>
      <c r="DH29" s="17" t="s">
        <v>871</v>
      </c>
      <c r="DI29" s="178">
        <f>SUMIFS('Quarterly Information'!$AD$43:$AD$1042,'Quarterly Information'!$I$43:$I$1042,Blends!$DH29)*Blends!C28</f>
        <v>0</v>
      </c>
      <c r="DJ29" s="178">
        <f>SUMIFS('Quarterly Information'!$AD$43:$AD$1042,'Quarterly Information'!$I$43:$I$1042,Blends!$DH29)*Blends!D28</f>
        <v>0</v>
      </c>
      <c r="DK29" s="178">
        <f>SUMIFS('Quarterly Information'!$AD$43:$AD$1042,'Quarterly Information'!$I$43:$I$1042,Blends!$DH29)*Blends!E28</f>
        <v>0</v>
      </c>
      <c r="DL29" s="178">
        <f>SUMIFS('Quarterly Information'!$AD$43:$AD$1042,'Quarterly Information'!$I$43:$I$1042,Blends!$DH29)*Blends!F28</f>
        <v>0</v>
      </c>
      <c r="DM29" s="178">
        <f>SUMIFS('Quarterly Information'!$AD$43:$AD$1042,'Quarterly Information'!$I$43:$I$1042,Blends!$DH29)*Blends!G28</f>
        <v>0</v>
      </c>
      <c r="DN29" s="178">
        <f>SUMIFS('Quarterly Information'!$AD$43:$AD$1042,'Quarterly Information'!$I$43:$I$1042,Blends!$DH29)*Blends!H28</f>
        <v>0</v>
      </c>
      <c r="DO29" s="178">
        <f>SUMIFS('Quarterly Information'!$AD$43:$AD$1042,'Quarterly Information'!$I$43:$I$1042,Blends!$DH29)*Blends!I28</f>
        <v>0</v>
      </c>
      <c r="DP29" s="178">
        <f>SUMIFS('Quarterly Information'!$AD$43:$AD$1042,'Quarterly Information'!$I$43:$I$1042,Blends!$DH29)*Blends!J28</f>
        <v>0</v>
      </c>
      <c r="DR29" s="17" t="s">
        <v>871</v>
      </c>
      <c r="DS29" s="178">
        <f>SUMIFS('Quarterly Information'!$AE$43:$AE$1042,'Quarterly Information'!$I$43:$I$1042,Blends!$DR29)*Blends!C28</f>
        <v>0</v>
      </c>
      <c r="DT29" s="178">
        <f>SUMIFS('Quarterly Information'!$AE$43:$AE$1042,'Quarterly Information'!$I$43:$I$1042,Blends!$DR29)*Blends!D28</f>
        <v>0</v>
      </c>
      <c r="DU29" s="178">
        <f>SUMIFS('Quarterly Information'!$AE$43:$AE$1042,'Quarterly Information'!$I$43:$I$1042,Blends!$DR29)*Blends!E28</f>
        <v>0</v>
      </c>
      <c r="DV29" s="178">
        <f>SUMIFS('Quarterly Information'!$AE$43:$AE$1042,'Quarterly Information'!$I$43:$I$1042,Blends!$DR29)*Blends!F28</f>
        <v>0</v>
      </c>
      <c r="DW29" s="178">
        <f>SUMIFS('Quarterly Information'!$AE$43:$AE$1042,'Quarterly Information'!$I$43:$I$1042,Blends!$DR29)*Blends!G28</f>
        <v>0</v>
      </c>
      <c r="DX29" s="178">
        <f>SUMIFS('Quarterly Information'!$AE$43:$AE$1042,'Quarterly Information'!$I$43:$I$1042,Blends!$DR29)*Blends!H28</f>
        <v>0</v>
      </c>
      <c r="DY29" s="178">
        <f>SUMIFS('Quarterly Information'!$AE$43:$AE$1042,'Quarterly Information'!$I$43:$I$1042,Blends!$DR29)*Blends!I28</f>
        <v>0</v>
      </c>
      <c r="DZ29" s="178">
        <f>SUMIFS('Quarterly Information'!$AE$43:$AE$1042,'Quarterly Information'!$I$43:$I$1042,Blends!$DR29)*Blends!J28</f>
        <v>0</v>
      </c>
    </row>
    <row r="30" spans="2:130" x14ac:dyDescent="0.25">
      <c r="B30" s="17" t="s">
        <v>873</v>
      </c>
      <c r="C30" s="177"/>
      <c r="D30" s="177"/>
      <c r="E30" s="177"/>
      <c r="F30" s="177"/>
      <c r="G30" s="177"/>
      <c r="H30" s="177">
        <v>2.5000000000000001E-2</v>
      </c>
      <c r="I30" s="177"/>
      <c r="J30" s="177"/>
      <c r="L30" s="17" t="s">
        <v>872</v>
      </c>
      <c r="M30" s="178">
        <f>SUMIFS('Quarterly Information'!$J$43:$J$1042,'Quarterly Information'!$I$43:$I$1042,Blends!$L30,'Quarterly Information'!$X$43:$X$1042,Lists!$D$30)*C29</f>
        <v>0</v>
      </c>
      <c r="N30" s="178">
        <f>SUMIFS('Quarterly Information'!$J$43:$J$1042,'Quarterly Information'!$I$43:$I$1042,Blends!$L30,'Quarterly Information'!$X$43:$X$1042,Lists!$D$30)*D29</f>
        <v>0</v>
      </c>
      <c r="O30" s="178">
        <f>SUMIFS('Quarterly Information'!$J$43:$J$1042,'Quarterly Information'!$I$43:$I$1042,Blends!$L30,'Quarterly Information'!$X$43:$X$1042,Lists!$D$30)*E29</f>
        <v>0</v>
      </c>
      <c r="P30" s="178">
        <f>SUMIFS('Quarterly Information'!$J$43:$J$1042,'Quarterly Information'!$I$43:$I$1042,Blends!$L30,'Quarterly Information'!$X$43:$X$1042,Lists!$D$30)*F29</f>
        <v>0</v>
      </c>
      <c r="Q30" s="178">
        <f>SUMIFS('Quarterly Information'!$J$43:$J$1042,'Quarterly Information'!$I$43:$I$1042,Blends!$L30,'Quarterly Information'!$X$43:$X$1042,Lists!$D$30)*G29</f>
        <v>0</v>
      </c>
      <c r="R30" s="178">
        <f>SUMIFS('Quarterly Information'!$J$43:$J$1042,'Quarterly Information'!$I$43:$I$1042,Blends!$L30,'Quarterly Information'!$X$43:$X$1042,Lists!$D$30)*H29</f>
        <v>0</v>
      </c>
      <c r="S30" s="178">
        <f>SUMIFS('Quarterly Information'!$J$43:$J$1042,'Quarterly Information'!$I$43:$I$1042,Blends!$L30,'Quarterly Information'!$X$43:$X$1042,Lists!$D$30)*I29</f>
        <v>0</v>
      </c>
      <c r="T30" s="178">
        <f>SUMIFS('Quarterly Information'!$J$43:$J$1042,'Quarterly Information'!$I$43:$I$1042,Blends!$L30,'Quarterly Information'!$X$43:$X$1042,Lists!$D$30)*J29</f>
        <v>0</v>
      </c>
      <c r="V30" s="17" t="s">
        <v>872</v>
      </c>
      <c r="W30" s="178">
        <f>SUMIFS('Quarterly Information'!$J$43:$J$1042,'Quarterly Information'!$I$43:$I$1042,Blends!$V30,'Quarterly Information'!$X$43:$X$1042,Lists!$D$31)*C29</f>
        <v>0</v>
      </c>
      <c r="X30" s="178">
        <f>SUMIFS('Quarterly Information'!$J$43:$J$1042,'Quarterly Information'!$I$43:$I$1042,Blends!$V30,'Quarterly Information'!$X$43:$X$1042,Lists!$D$31)*D29</f>
        <v>0</v>
      </c>
      <c r="Y30" s="178">
        <f>SUMIFS('Quarterly Information'!$J$43:$J$1042,'Quarterly Information'!$I$43:$I$1042,Blends!$V30,'Quarterly Information'!$X$43:$X$1042,Lists!$D$31)*E29</f>
        <v>0</v>
      </c>
      <c r="Z30" s="178">
        <f>SUMIFS('Quarterly Information'!$J$43:$J$1042,'Quarterly Information'!$I$43:$I$1042,Blends!$V30,'Quarterly Information'!$X$43:$X$1042,Lists!$D$31)*F29</f>
        <v>0</v>
      </c>
      <c r="AA30" s="178">
        <f>SUMIFS('Quarterly Information'!$J$43:$J$1042,'Quarterly Information'!$I$43:$I$1042,Blends!$V30,'Quarterly Information'!$X$43:$X$1042,Lists!$D$31)*G29</f>
        <v>0</v>
      </c>
      <c r="AB30" s="178">
        <f>SUMIFS('Quarterly Information'!$J$43:$J$1042,'Quarterly Information'!$I$43:$I$1042,Blends!$V30,'Quarterly Information'!$X$43:$X$1042,Lists!$D$31)*H29</f>
        <v>0</v>
      </c>
      <c r="AC30" s="178">
        <f>SUMIFS('Quarterly Information'!$J$43:$J$1042,'Quarterly Information'!$I$43:$I$1042,Blends!$V30,'Quarterly Information'!$X$43:$X$1042,Lists!$D$31)*I29</f>
        <v>0</v>
      </c>
      <c r="AD30" s="178">
        <f>SUMIFS('Quarterly Information'!$J$43:$J$1042,'Quarterly Information'!$I$43:$I$1042,Blends!$V30,'Quarterly Information'!$X$43:$X$1042,Lists!$D$31)*J29</f>
        <v>0</v>
      </c>
      <c r="AF30" s="17" t="s">
        <v>872</v>
      </c>
      <c r="AG30" s="178">
        <f>SUMIFS('Quarterly Information'!$J$43:$J$1042,'Quarterly Information'!$I$43:$I$1042,Blends!$AF30,'Quarterly Information'!$X$43:$X$1042,Lists!$D$32)*C29</f>
        <v>0</v>
      </c>
      <c r="AH30" s="178">
        <f>SUMIFS('Quarterly Information'!$J$43:$J$1042,'Quarterly Information'!$I$43:$I$1042,Blends!$AF30,'Quarterly Information'!$X$43:$X$1042,Lists!$D$32)*D29</f>
        <v>0</v>
      </c>
      <c r="AI30" s="178">
        <f>SUMIFS('Quarterly Information'!$J$43:$J$1042,'Quarterly Information'!$I$43:$I$1042,Blends!$AF30,'Quarterly Information'!$X$43:$X$1042,Lists!$D$32)*E29</f>
        <v>0</v>
      </c>
      <c r="AJ30" s="178">
        <f>SUMIFS('Quarterly Information'!$J$43:$J$1042,'Quarterly Information'!$I$43:$I$1042,Blends!$AF30,'Quarterly Information'!$X$43:$X$1042,Lists!$D$32)*F29</f>
        <v>0</v>
      </c>
      <c r="AK30" s="178">
        <f>SUMIFS('Quarterly Information'!$J$43:$J$1042,'Quarterly Information'!$I$43:$I$1042,Blends!$AF30,'Quarterly Information'!$X$43:$X$1042,Lists!$D$32)*G29</f>
        <v>0</v>
      </c>
      <c r="AL30" s="178">
        <f>SUMIFS('Quarterly Information'!$J$43:$J$1042,'Quarterly Information'!$I$43:$I$1042,Blends!$AF30,'Quarterly Information'!$X$43:$X$1042,Lists!$D$32)*H29</f>
        <v>0</v>
      </c>
      <c r="AM30" s="178">
        <f>SUMIFS('Quarterly Information'!$J$43:$J$1042,'Quarterly Information'!$I$43:$I$1042,Blends!$AF30,'Quarterly Information'!$X$43:$X$1042,Lists!$D$32)*I29</f>
        <v>0</v>
      </c>
      <c r="AN30" s="178">
        <f>SUMIFS('Quarterly Information'!$J$43:$J$1042,'Quarterly Information'!$I$43:$I$1042,Blends!$AF30,'Quarterly Information'!$X$43:$X$1042,Lists!$D$32)*J29</f>
        <v>0</v>
      </c>
      <c r="AP30" s="17" t="s">
        <v>872</v>
      </c>
      <c r="AQ30" s="178">
        <f>SUMIFS('Quarterly Information'!$J$43:$J$1042,'Quarterly Information'!$I$43:$I$1042,Blends!$AP30,'Quarterly Information'!$X$43:$X$1042,Lists!$D$33)*C29</f>
        <v>0</v>
      </c>
      <c r="AR30" s="178">
        <f>SUMIFS('Quarterly Information'!$J$43:$J$1042,'Quarterly Information'!$I$43:$I$1042,Blends!$AP30,'Quarterly Information'!$X$43:$X$1042,Lists!$D$33)*D29</f>
        <v>0</v>
      </c>
      <c r="AS30" s="178">
        <f>SUMIFS('Quarterly Information'!$J$43:$J$1042,'Quarterly Information'!$I$43:$I$1042,Blends!$AP30,'Quarterly Information'!$X$43:$X$1042,Lists!$D$33)*E29</f>
        <v>0</v>
      </c>
      <c r="AT30" s="178">
        <f>SUMIFS('Quarterly Information'!$J$43:$J$1042,'Quarterly Information'!$I$43:$I$1042,Blends!$AP30,'Quarterly Information'!$X$43:$X$1042,Lists!$D$33)*F29</f>
        <v>0</v>
      </c>
      <c r="AU30" s="178">
        <f>SUMIFS('Quarterly Information'!$J$43:$J$1042,'Quarterly Information'!$I$43:$I$1042,Blends!$AP30,'Quarterly Information'!$X$43:$X$1042,Lists!$D$33)*G29</f>
        <v>0</v>
      </c>
      <c r="AV30" s="178">
        <f>SUMIFS('Quarterly Information'!$J$43:$J$1042,'Quarterly Information'!$I$43:$I$1042,Blends!$AP30,'Quarterly Information'!$X$43:$X$1042,Lists!$D$33)*H29</f>
        <v>0</v>
      </c>
      <c r="AW30" s="178">
        <f>SUMIFS('Quarterly Information'!$J$43:$J$1042,'Quarterly Information'!$I$43:$I$1042,Blends!$AP30,'Quarterly Information'!$X$43:$X$1042,Lists!$D$33)*I29</f>
        <v>0</v>
      </c>
      <c r="AX30" s="178">
        <f>SUMIFS('Quarterly Information'!$J$43:$J$1042,'Quarterly Information'!$I$43:$I$1042,Blends!$AP30,'Quarterly Information'!$X$43:$X$1042,Lists!$D$33)*J29</f>
        <v>0</v>
      </c>
      <c r="AZ30" s="17" t="s">
        <v>872</v>
      </c>
      <c r="BA30" s="178">
        <f>SUMIFS('Quarterly Information'!$J$43:$J$1042,'Quarterly Information'!$I$43:$I$1042,Blends!$AZ30,'Quarterly Information'!$X$43:$X$1042,Lists!$D$34)*C29</f>
        <v>0</v>
      </c>
      <c r="BB30" s="178">
        <f>SUMIFS('Quarterly Information'!$J$43:$J$1042,'Quarterly Information'!$I$43:$I$1042,Blends!$AZ30,'Quarterly Information'!$X$43:$X$1042,Lists!$D$34)*D29</f>
        <v>0</v>
      </c>
      <c r="BC30" s="178">
        <f>SUMIFS('Quarterly Information'!$J$43:$J$1042,'Quarterly Information'!$I$43:$I$1042,Blends!$AZ30,'Quarterly Information'!$X$43:$X$1042,Lists!$D$34)*E29</f>
        <v>0</v>
      </c>
      <c r="BD30" s="178">
        <f>SUMIFS('Quarterly Information'!$J$43:$J$1042,'Quarterly Information'!$I$43:$I$1042,Blends!$AZ30,'Quarterly Information'!$X$43:$X$1042,Lists!$D$34)*F29</f>
        <v>0</v>
      </c>
      <c r="BE30" s="178">
        <f>SUMIFS('Quarterly Information'!$J$43:$J$1042,'Quarterly Information'!$I$43:$I$1042,Blends!$AZ30,'Quarterly Information'!$X$43:$X$1042,Lists!$D$34)*G29</f>
        <v>0</v>
      </c>
      <c r="BF30" s="178">
        <f>SUMIFS('Quarterly Information'!$J$43:$J$1042,'Quarterly Information'!$I$43:$I$1042,Blends!$AZ30,'Quarterly Information'!$X$43:$X$1042,Lists!$D$34)*H29</f>
        <v>0</v>
      </c>
      <c r="BG30" s="178">
        <f>SUMIFS('Quarterly Information'!$J$43:$J$1042,'Quarterly Information'!$I$43:$I$1042,Blends!$AZ30,'Quarterly Information'!$X$43:$X$1042,Lists!$D$34)*I29</f>
        <v>0</v>
      </c>
      <c r="BH30" s="178">
        <f>SUMIFS('Quarterly Information'!$J$43:$J$1042,'Quarterly Information'!$I$43:$I$1042,Blends!$AZ30,'Quarterly Information'!$X$43:$X$1042,Lists!$D$34)*J29</f>
        <v>0</v>
      </c>
      <c r="BJ30" s="17" t="s">
        <v>872</v>
      </c>
      <c r="BK30" s="178">
        <f>SUMIFS('Quarterly Information'!$J$43:$J$1042,'Quarterly Information'!$I$43:$I$1042,Blends!$BJ30,'Quarterly Information'!$X$43:$X$1042,Lists!$D$35)*C29</f>
        <v>0</v>
      </c>
      <c r="BL30" s="178">
        <f>SUMIFS('Quarterly Information'!$J$43:$J$1042,'Quarterly Information'!$I$43:$I$1042,Blends!$BJ30,'Quarterly Information'!$X$43:$X$1042,Lists!$D$35)*D29</f>
        <v>0</v>
      </c>
      <c r="BM30" s="178">
        <f>SUMIFS('Quarterly Information'!$J$43:$J$1042,'Quarterly Information'!$I$43:$I$1042,Blends!$BJ30,'Quarterly Information'!$X$43:$X$1042,Lists!$D$35)*E29</f>
        <v>0</v>
      </c>
      <c r="BN30" s="178">
        <f>SUMIFS('Quarterly Information'!$J$43:$J$1042,'Quarterly Information'!$I$43:$I$1042,Blends!$BJ30,'Quarterly Information'!$X$43:$X$1042,Lists!$D$35)*F29</f>
        <v>0</v>
      </c>
      <c r="BO30" s="178">
        <f>SUMIFS('Quarterly Information'!$J$43:$J$1042,'Quarterly Information'!$I$43:$I$1042,Blends!$BJ30,'Quarterly Information'!$X$43:$X$1042,Lists!$D$35)*G29</f>
        <v>0</v>
      </c>
      <c r="BP30" s="178">
        <f>SUMIFS('Quarterly Information'!$J$43:$J$1042,'Quarterly Information'!$I$43:$I$1042,Blends!$BJ30,'Quarterly Information'!$X$43:$X$1042,Lists!$D$35)*H29</f>
        <v>0</v>
      </c>
      <c r="BQ30" s="178">
        <f>SUMIFS('Quarterly Information'!$J$43:$J$1042,'Quarterly Information'!$I$43:$I$1042,Blends!$BJ30,'Quarterly Information'!$X$43:$X$1042,Lists!$D$35)*I29</f>
        <v>0</v>
      </c>
      <c r="BR30" s="178">
        <f>SUMIFS('Quarterly Information'!$J$43:$J$1042,'Quarterly Information'!$I$43:$I$1042,Blends!$BJ30,'Quarterly Information'!$X$43:$X$1042,Lists!$D$35)*J29</f>
        <v>0</v>
      </c>
      <c r="BT30" s="17" t="s">
        <v>872</v>
      </c>
      <c r="BU30" s="178">
        <f>SUMIFS('Quarterly Information'!$Z$43:$Z$1042,'Quarterly Information'!$I$43:$I$1042,Blends!$BT30)*Blends!C29</f>
        <v>0</v>
      </c>
      <c r="BV30" s="178">
        <f>SUMIFS('Quarterly Information'!$Z$43:$Z$1042,'Quarterly Information'!$I$43:$I$1042,Blends!$BT30)*Blends!D29</f>
        <v>0</v>
      </c>
      <c r="BW30" s="178">
        <f>SUMIFS('Quarterly Information'!$Z$43:$Z$1042,'Quarterly Information'!$I$43:$I$1042,Blends!$BT30)*Blends!E29</f>
        <v>0</v>
      </c>
      <c r="BX30" s="178">
        <f>SUMIFS('Quarterly Information'!$Z$43:$Z$1042,'Quarterly Information'!$I$43:$I$1042,Blends!$BT30)*Blends!F29</f>
        <v>0</v>
      </c>
      <c r="BY30" s="178">
        <f>SUMIFS('Quarterly Information'!$Z$43:$Z$1042,'Quarterly Information'!$I$43:$I$1042,Blends!$BT30)*Blends!G29</f>
        <v>0</v>
      </c>
      <c r="BZ30" s="178">
        <f>SUMIFS('Quarterly Information'!$Z$43:$Z$1042,'Quarterly Information'!$I$43:$I$1042,Blends!$BT30)*Blends!H29</f>
        <v>0</v>
      </c>
      <c r="CA30" s="178">
        <f>SUMIFS('Quarterly Information'!$Z$43:$Z$1042,'Quarterly Information'!$I$43:$I$1042,Blends!$BT30)*Blends!I29</f>
        <v>0</v>
      </c>
      <c r="CB30" s="178">
        <f>SUMIFS('Quarterly Information'!$Z$43:$Z$1042,'Quarterly Information'!$I$43:$I$1042,Blends!$BT30)*Blends!J29</f>
        <v>0</v>
      </c>
      <c r="CD30" s="17" t="s">
        <v>872</v>
      </c>
      <c r="CE30" s="178">
        <f>SUMIFS('Quarterly Information'!$AA$43:$AA$1042,'Quarterly Information'!$I$43:$I$1042,Blends!$CD30)*Blends!C29</f>
        <v>0</v>
      </c>
      <c r="CF30" s="178">
        <f>SUMIFS('Quarterly Information'!$AA$43:$AA$1042,'Quarterly Information'!$I$43:$I$1042,Blends!$CD30)*Blends!D29</f>
        <v>0</v>
      </c>
      <c r="CG30" s="178">
        <f>SUMIFS('Quarterly Information'!$AA$43:$AA$1042,'Quarterly Information'!$I$43:$I$1042,Blends!$CD30)*Blends!E29</f>
        <v>0</v>
      </c>
      <c r="CH30" s="178">
        <f>SUMIFS('Quarterly Information'!$AA$43:$AA$1042,'Quarterly Information'!$I$43:$I$1042,Blends!$CD30)*Blends!F29</f>
        <v>0</v>
      </c>
      <c r="CI30" s="178">
        <f>SUMIFS('Quarterly Information'!$AA$43:$AA$1042,'Quarterly Information'!$I$43:$I$1042,Blends!$CD30)*Blends!G29</f>
        <v>0</v>
      </c>
      <c r="CJ30" s="178">
        <f>SUMIFS('Quarterly Information'!$AA$43:$AA$1042,'Quarterly Information'!$I$43:$I$1042,Blends!$CD30)*Blends!H29</f>
        <v>0</v>
      </c>
      <c r="CK30" s="178">
        <f>SUMIFS('Quarterly Information'!$AA$43:$AA$1042,'Quarterly Information'!$I$43:$I$1042,Blends!$CD30)*Blends!I29</f>
        <v>0</v>
      </c>
      <c r="CL30" s="178">
        <f>SUMIFS('Quarterly Information'!$AA$43:$AA$1042,'Quarterly Information'!$I$43:$I$1042,Blends!$CD30)*Blends!J29</f>
        <v>0</v>
      </c>
      <c r="CN30" s="17" t="s">
        <v>872</v>
      </c>
      <c r="CO30" s="178">
        <f>SUMIFS('Quarterly Information'!$AB$43:$AB$1042,'Quarterly Information'!$I$43:$I$1042,Blends!$CN30)*Blends!C29</f>
        <v>0</v>
      </c>
      <c r="CP30" s="178">
        <f>SUMIFS('Quarterly Information'!$AB$43:$AB$1042,'Quarterly Information'!$I$43:$I$1042,Blends!$CN30)*Blends!D29</f>
        <v>0</v>
      </c>
      <c r="CQ30" s="178">
        <f>SUMIFS('Quarterly Information'!$AB$43:$AB$1042,'Quarterly Information'!$I$43:$I$1042,Blends!$CN30)*Blends!E29</f>
        <v>0</v>
      </c>
      <c r="CR30" s="178">
        <f>SUMIFS('Quarterly Information'!$AB$43:$AB$1042,'Quarterly Information'!$I$43:$I$1042,Blends!$CN30)*Blends!F29</f>
        <v>0</v>
      </c>
      <c r="CS30" s="178">
        <f>SUMIFS('Quarterly Information'!$AB$43:$AB$1042,'Quarterly Information'!$I$43:$I$1042,Blends!$CN30)*Blends!G29</f>
        <v>0</v>
      </c>
      <c r="CT30" s="178">
        <f>SUMIFS('Quarterly Information'!$AB$43:$AB$1042,'Quarterly Information'!$I$43:$I$1042,Blends!$CN30)*Blends!H29</f>
        <v>0</v>
      </c>
      <c r="CU30" s="178">
        <f>SUMIFS('Quarterly Information'!$AB$43:$AB$1042,'Quarterly Information'!$I$43:$I$1042,Blends!$CN30)*Blends!I29</f>
        <v>0</v>
      </c>
      <c r="CV30" s="178">
        <f>SUMIFS('Quarterly Information'!$AB$43:$AB$1042,'Quarterly Information'!$I$43:$I$1042,Blends!$CN30)*Blends!J29</f>
        <v>0</v>
      </c>
      <c r="CX30" s="17" t="s">
        <v>872</v>
      </c>
      <c r="CY30" s="178">
        <f>SUMIFS('Quarterly Information'!$AC$43:$AC$1042,'Quarterly Information'!$I$43:$I$1042,Blends!$CX30)*Blends!C29</f>
        <v>0</v>
      </c>
      <c r="CZ30" s="178">
        <f>SUMIFS('Quarterly Information'!$AC$43:$AC$1042,'Quarterly Information'!$I$43:$I$1042,Blends!$CX30)*Blends!D29</f>
        <v>0</v>
      </c>
      <c r="DA30" s="178">
        <f>SUMIFS('Quarterly Information'!$AC$43:$AC$1042,'Quarterly Information'!$I$43:$I$1042,Blends!$CX30)*Blends!E29</f>
        <v>0</v>
      </c>
      <c r="DB30" s="178">
        <f>SUMIFS('Quarterly Information'!$AC$43:$AC$1042,'Quarterly Information'!$I$43:$I$1042,Blends!$CX30)*Blends!F29</f>
        <v>0</v>
      </c>
      <c r="DC30" s="178">
        <f>SUMIFS('Quarterly Information'!$AC$43:$AC$1042,'Quarterly Information'!$I$43:$I$1042,Blends!$CX30)*Blends!G29</f>
        <v>0</v>
      </c>
      <c r="DD30" s="178">
        <f>SUMIFS('Quarterly Information'!$AC$43:$AC$1042,'Quarterly Information'!$I$43:$I$1042,Blends!$CX30)*Blends!H29</f>
        <v>0</v>
      </c>
      <c r="DE30" s="178">
        <f>SUMIFS('Quarterly Information'!$AC$43:$AC$1042,'Quarterly Information'!$I$43:$I$1042,Blends!$CX30)*Blends!I29</f>
        <v>0</v>
      </c>
      <c r="DF30" s="178">
        <f>SUMIFS('Quarterly Information'!$AC$43:$AC$1042,'Quarterly Information'!$I$43:$I$1042,Blends!$CX30)*Blends!J29</f>
        <v>0</v>
      </c>
      <c r="DH30" s="17" t="s">
        <v>872</v>
      </c>
      <c r="DI30" s="178">
        <f>SUMIFS('Quarterly Information'!$AD$43:$AD$1042,'Quarterly Information'!$I$43:$I$1042,Blends!$DH30)*Blends!C29</f>
        <v>0</v>
      </c>
      <c r="DJ30" s="178">
        <f>SUMIFS('Quarterly Information'!$AD$43:$AD$1042,'Quarterly Information'!$I$43:$I$1042,Blends!$DH30)*Blends!D29</f>
        <v>0</v>
      </c>
      <c r="DK30" s="178">
        <f>SUMIFS('Quarterly Information'!$AD$43:$AD$1042,'Quarterly Information'!$I$43:$I$1042,Blends!$DH30)*Blends!E29</f>
        <v>0</v>
      </c>
      <c r="DL30" s="178">
        <f>SUMIFS('Quarterly Information'!$AD$43:$AD$1042,'Quarterly Information'!$I$43:$I$1042,Blends!$DH30)*Blends!F29</f>
        <v>0</v>
      </c>
      <c r="DM30" s="178">
        <f>SUMIFS('Quarterly Information'!$AD$43:$AD$1042,'Quarterly Information'!$I$43:$I$1042,Blends!$DH30)*Blends!G29</f>
        <v>0</v>
      </c>
      <c r="DN30" s="178">
        <f>SUMIFS('Quarterly Information'!$AD$43:$AD$1042,'Quarterly Information'!$I$43:$I$1042,Blends!$DH30)*Blends!H29</f>
        <v>0</v>
      </c>
      <c r="DO30" s="178">
        <f>SUMIFS('Quarterly Information'!$AD$43:$AD$1042,'Quarterly Information'!$I$43:$I$1042,Blends!$DH30)*Blends!I29</f>
        <v>0</v>
      </c>
      <c r="DP30" s="178">
        <f>SUMIFS('Quarterly Information'!$AD$43:$AD$1042,'Quarterly Information'!$I$43:$I$1042,Blends!$DH30)*Blends!J29</f>
        <v>0</v>
      </c>
      <c r="DR30" s="17" t="s">
        <v>872</v>
      </c>
      <c r="DS30" s="178">
        <f>SUMIFS('Quarterly Information'!$AE$43:$AE$1042,'Quarterly Information'!$I$43:$I$1042,Blends!$DR30)*Blends!C29</f>
        <v>0</v>
      </c>
      <c r="DT30" s="178">
        <f>SUMIFS('Quarterly Information'!$AE$43:$AE$1042,'Quarterly Information'!$I$43:$I$1042,Blends!$DR30)*Blends!D29</f>
        <v>0</v>
      </c>
      <c r="DU30" s="178">
        <f>SUMIFS('Quarterly Information'!$AE$43:$AE$1042,'Quarterly Information'!$I$43:$I$1042,Blends!$DR30)*Blends!E29</f>
        <v>0</v>
      </c>
      <c r="DV30" s="178">
        <f>SUMIFS('Quarterly Information'!$AE$43:$AE$1042,'Quarterly Information'!$I$43:$I$1042,Blends!$DR30)*Blends!F29</f>
        <v>0</v>
      </c>
      <c r="DW30" s="178">
        <f>SUMIFS('Quarterly Information'!$AE$43:$AE$1042,'Quarterly Information'!$I$43:$I$1042,Blends!$DR30)*Blends!G29</f>
        <v>0</v>
      </c>
      <c r="DX30" s="178">
        <f>SUMIFS('Quarterly Information'!$AE$43:$AE$1042,'Quarterly Information'!$I$43:$I$1042,Blends!$DR30)*Blends!H29</f>
        <v>0</v>
      </c>
      <c r="DY30" s="178">
        <f>SUMIFS('Quarterly Information'!$AE$43:$AE$1042,'Quarterly Information'!$I$43:$I$1042,Blends!$DR30)*Blends!I29</f>
        <v>0</v>
      </c>
      <c r="DZ30" s="178">
        <f>SUMIFS('Quarterly Information'!$AE$43:$AE$1042,'Quarterly Information'!$I$43:$I$1042,Blends!$DR30)*Blends!J29</f>
        <v>0</v>
      </c>
    </row>
    <row r="31" spans="2:130" x14ac:dyDescent="0.25">
      <c r="B31" s="17" t="s">
        <v>874</v>
      </c>
      <c r="C31" s="177"/>
      <c r="D31" s="177"/>
      <c r="E31" s="177">
        <v>0.77</v>
      </c>
      <c r="F31" s="177">
        <v>0.19</v>
      </c>
      <c r="G31" s="177"/>
      <c r="H31" s="177"/>
      <c r="I31" s="177"/>
      <c r="J31" s="177"/>
      <c r="L31" s="17" t="s">
        <v>873</v>
      </c>
      <c r="M31" s="178">
        <f>SUMIFS('Quarterly Information'!$J$43:$J$1042,'Quarterly Information'!$I$43:$I$1042,Blends!$L31,'Quarterly Information'!$X$43:$X$1042,Lists!$D$30)*C30</f>
        <v>0</v>
      </c>
      <c r="N31" s="178">
        <f>SUMIFS('Quarterly Information'!$J$43:$J$1042,'Quarterly Information'!$I$43:$I$1042,Blends!$L31,'Quarterly Information'!$X$43:$X$1042,Lists!$D$30)*D30</f>
        <v>0</v>
      </c>
      <c r="O31" s="178">
        <f>SUMIFS('Quarterly Information'!$J$43:$J$1042,'Quarterly Information'!$I$43:$I$1042,Blends!$L31,'Quarterly Information'!$X$43:$X$1042,Lists!$D$30)*E30</f>
        <v>0</v>
      </c>
      <c r="P31" s="178">
        <f>SUMIFS('Quarterly Information'!$J$43:$J$1042,'Quarterly Information'!$I$43:$I$1042,Blends!$L31,'Quarterly Information'!$X$43:$X$1042,Lists!$D$30)*F30</f>
        <v>0</v>
      </c>
      <c r="Q31" s="178">
        <f>SUMIFS('Quarterly Information'!$J$43:$J$1042,'Quarterly Information'!$I$43:$I$1042,Blends!$L31,'Quarterly Information'!$X$43:$X$1042,Lists!$D$30)*G30</f>
        <v>0</v>
      </c>
      <c r="R31" s="178">
        <f>SUMIFS('Quarterly Information'!$J$43:$J$1042,'Quarterly Information'!$I$43:$I$1042,Blends!$L31,'Quarterly Information'!$X$43:$X$1042,Lists!$D$30)*H30</f>
        <v>0</v>
      </c>
      <c r="S31" s="178">
        <f>SUMIFS('Quarterly Information'!$J$43:$J$1042,'Quarterly Information'!$I$43:$I$1042,Blends!$L31,'Quarterly Information'!$X$43:$X$1042,Lists!$D$30)*I30</f>
        <v>0</v>
      </c>
      <c r="T31" s="178">
        <f>SUMIFS('Quarterly Information'!$J$43:$J$1042,'Quarterly Information'!$I$43:$I$1042,Blends!$L31,'Quarterly Information'!$X$43:$X$1042,Lists!$D$30)*J30</f>
        <v>0</v>
      </c>
      <c r="V31" s="17" t="s">
        <v>873</v>
      </c>
      <c r="W31" s="178">
        <f>SUMIFS('Quarterly Information'!$J$43:$J$1042,'Quarterly Information'!$I$43:$I$1042,Blends!$V31,'Quarterly Information'!$X$43:$X$1042,Lists!$D$31)*C30</f>
        <v>0</v>
      </c>
      <c r="X31" s="178">
        <f>SUMIFS('Quarterly Information'!$J$43:$J$1042,'Quarterly Information'!$I$43:$I$1042,Blends!$V31,'Quarterly Information'!$X$43:$X$1042,Lists!$D$31)*D30</f>
        <v>0</v>
      </c>
      <c r="Y31" s="178">
        <f>SUMIFS('Quarterly Information'!$J$43:$J$1042,'Quarterly Information'!$I$43:$I$1042,Blends!$V31,'Quarterly Information'!$X$43:$X$1042,Lists!$D$31)*E30</f>
        <v>0</v>
      </c>
      <c r="Z31" s="178">
        <f>SUMIFS('Quarterly Information'!$J$43:$J$1042,'Quarterly Information'!$I$43:$I$1042,Blends!$V31,'Quarterly Information'!$X$43:$X$1042,Lists!$D$31)*F30</f>
        <v>0</v>
      </c>
      <c r="AA31" s="178">
        <f>SUMIFS('Quarterly Information'!$J$43:$J$1042,'Quarterly Information'!$I$43:$I$1042,Blends!$V31,'Quarterly Information'!$X$43:$X$1042,Lists!$D$31)*G30</f>
        <v>0</v>
      </c>
      <c r="AB31" s="178">
        <f>SUMIFS('Quarterly Information'!$J$43:$J$1042,'Quarterly Information'!$I$43:$I$1042,Blends!$V31,'Quarterly Information'!$X$43:$X$1042,Lists!$D$31)*H30</f>
        <v>0</v>
      </c>
      <c r="AC31" s="178">
        <f>SUMIFS('Quarterly Information'!$J$43:$J$1042,'Quarterly Information'!$I$43:$I$1042,Blends!$V31,'Quarterly Information'!$X$43:$X$1042,Lists!$D$31)*I30</f>
        <v>0</v>
      </c>
      <c r="AD31" s="178">
        <f>SUMIFS('Quarterly Information'!$J$43:$J$1042,'Quarterly Information'!$I$43:$I$1042,Blends!$V31,'Quarterly Information'!$X$43:$X$1042,Lists!$D$31)*J30</f>
        <v>0</v>
      </c>
      <c r="AF31" s="17" t="s">
        <v>873</v>
      </c>
      <c r="AG31" s="178">
        <f>SUMIFS('Quarterly Information'!$J$43:$J$1042,'Quarterly Information'!$I$43:$I$1042,Blends!$AF31,'Quarterly Information'!$X$43:$X$1042,Lists!$D$32)*C30</f>
        <v>0</v>
      </c>
      <c r="AH31" s="178">
        <f>SUMIFS('Quarterly Information'!$J$43:$J$1042,'Quarterly Information'!$I$43:$I$1042,Blends!$AF31,'Quarterly Information'!$X$43:$X$1042,Lists!$D$32)*D30</f>
        <v>0</v>
      </c>
      <c r="AI31" s="178">
        <f>SUMIFS('Quarterly Information'!$J$43:$J$1042,'Quarterly Information'!$I$43:$I$1042,Blends!$AF31,'Quarterly Information'!$X$43:$X$1042,Lists!$D$32)*E30</f>
        <v>0</v>
      </c>
      <c r="AJ31" s="178">
        <f>SUMIFS('Quarterly Information'!$J$43:$J$1042,'Quarterly Information'!$I$43:$I$1042,Blends!$AF31,'Quarterly Information'!$X$43:$X$1042,Lists!$D$32)*F30</f>
        <v>0</v>
      </c>
      <c r="AK31" s="178">
        <f>SUMIFS('Quarterly Information'!$J$43:$J$1042,'Quarterly Information'!$I$43:$I$1042,Blends!$AF31,'Quarterly Information'!$X$43:$X$1042,Lists!$D$32)*G30</f>
        <v>0</v>
      </c>
      <c r="AL31" s="178">
        <f>SUMIFS('Quarterly Information'!$J$43:$J$1042,'Quarterly Information'!$I$43:$I$1042,Blends!$AF31,'Quarterly Information'!$X$43:$X$1042,Lists!$D$32)*H30</f>
        <v>0</v>
      </c>
      <c r="AM31" s="178">
        <f>SUMIFS('Quarterly Information'!$J$43:$J$1042,'Quarterly Information'!$I$43:$I$1042,Blends!$AF31,'Quarterly Information'!$X$43:$X$1042,Lists!$D$32)*I30</f>
        <v>0</v>
      </c>
      <c r="AN31" s="178">
        <f>SUMIFS('Quarterly Information'!$J$43:$J$1042,'Quarterly Information'!$I$43:$I$1042,Blends!$AF31,'Quarterly Information'!$X$43:$X$1042,Lists!$D$32)*J30</f>
        <v>0</v>
      </c>
      <c r="AP31" s="17" t="s">
        <v>873</v>
      </c>
      <c r="AQ31" s="178">
        <f>SUMIFS('Quarterly Information'!$J$43:$J$1042,'Quarterly Information'!$I$43:$I$1042,Blends!$AP31,'Quarterly Information'!$X$43:$X$1042,Lists!$D$33)*C30</f>
        <v>0</v>
      </c>
      <c r="AR31" s="178">
        <f>SUMIFS('Quarterly Information'!$J$43:$J$1042,'Quarterly Information'!$I$43:$I$1042,Blends!$AP31,'Quarterly Information'!$X$43:$X$1042,Lists!$D$33)*D30</f>
        <v>0</v>
      </c>
      <c r="AS31" s="178">
        <f>SUMIFS('Quarterly Information'!$J$43:$J$1042,'Quarterly Information'!$I$43:$I$1042,Blends!$AP31,'Quarterly Information'!$X$43:$X$1042,Lists!$D$33)*E30</f>
        <v>0</v>
      </c>
      <c r="AT31" s="178">
        <f>SUMIFS('Quarterly Information'!$J$43:$J$1042,'Quarterly Information'!$I$43:$I$1042,Blends!$AP31,'Quarterly Information'!$X$43:$X$1042,Lists!$D$33)*F30</f>
        <v>0</v>
      </c>
      <c r="AU31" s="178">
        <f>SUMIFS('Quarterly Information'!$J$43:$J$1042,'Quarterly Information'!$I$43:$I$1042,Blends!$AP31,'Quarterly Information'!$X$43:$X$1042,Lists!$D$33)*G30</f>
        <v>0</v>
      </c>
      <c r="AV31" s="178">
        <f>SUMIFS('Quarterly Information'!$J$43:$J$1042,'Quarterly Information'!$I$43:$I$1042,Blends!$AP31,'Quarterly Information'!$X$43:$X$1042,Lists!$D$33)*H30</f>
        <v>0</v>
      </c>
      <c r="AW31" s="178">
        <f>SUMIFS('Quarterly Information'!$J$43:$J$1042,'Quarterly Information'!$I$43:$I$1042,Blends!$AP31,'Quarterly Information'!$X$43:$X$1042,Lists!$D$33)*I30</f>
        <v>0</v>
      </c>
      <c r="AX31" s="178">
        <f>SUMIFS('Quarterly Information'!$J$43:$J$1042,'Quarterly Information'!$I$43:$I$1042,Blends!$AP31,'Quarterly Information'!$X$43:$X$1042,Lists!$D$33)*J30</f>
        <v>0</v>
      </c>
      <c r="AZ31" s="17" t="s">
        <v>873</v>
      </c>
      <c r="BA31" s="178">
        <f>SUMIFS('Quarterly Information'!$J$43:$J$1042,'Quarterly Information'!$I$43:$I$1042,Blends!$AZ31,'Quarterly Information'!$X$43:$X$1042,Lists!$D$34)*C30</f>
        <v>0</v>
      </c>
      <c r="BB31" s="178">
        <f>SUMIFS('Quarterly Information'!$J$43:$J$1042,'Quarterly Information'!$I$43:$I$1042,Blends!$AZ31,'Quarterly Information'!$X$43:$X$1042,Lists!$D$34)*D30</f>
        <v>0</v>
      </c>
      <c r="BC31" s="178">
        <f>SUMIFS('Quarterly Information'!$J$43:$J$1042,'Quarterly Information'!$I$43:$I$1042,Blends!$AZ31,'Quarterly Information'!$X$43:$X$1042,Lists!$D$34)*E30</f>
        <v>0</v>
      </c>
      <c r="BD31" s="178">
        <f>SUMIFS('Quarterly Information'!$J$43:$J$1042,'Quarterly Information'!$I$43:$I$1042,Blends!$AZ31,'Quarterly Information'!$X$43:$X$1042,Lists!$D$34)*F30</f>
        <v>0</v>
      </c>
      <c r="BE31" s="178">
        <f>SUMIFS('Quarterly Information'!$J$43:$J$1042,'Quarterly Information'!$I$43:$I$1042,Blends!$AZ31,'Quarterly Information'!$X$43:$X$1042,Lists!$D$34)*G30</f>
        <v>0</v>
      </c>
      <c r="BF31" s="178">
        <f>SUMIFS('Quarterly Information'!$J$43:$J$1042,'Quarterly Information'!$I$43:$I$1042,Blends!$AZ31,'Quarterly Information'!$X$43:$X$1042,Lists!$D$34)*H30</f>
        <v>0</v>
      </c>
      <c r="BG31" s="178">
        <f>SUMIFS('Quarterly Information'!$J$43:$J$1042,'Quarterly Information'!$I$43:$I$1042,Blends!$AZ31,'Quarterly Information'!$X$43:$X$1042,Lists!$D$34)*I30</f>
        <v>0</v>
      </c>
      <c r="BH31" s="178">
        <f>SUMIFS('Quarterly Information'!$J$43:$J$1042,'Quarterly Information'!$I$43:$I$1042,Blends!$AZ31,'Quarterly Information'!$X$43:$X$1042,Lists!$D$34)*J30</f>
        <v>0</v>
      </c>
      <c r="BJ31" s="17" t="s">
        <v>873</v>
      </c>
      <c r="BK31" s="178">
        <f>SUMIFS('Quarterly Information'!$J$43:$J$1042,'Quarterly Information'!$I$43:$I$1042,Blends!$BJ31,'Quarterly Information'!$X$43:$X$1042,Lists!$D$35)*C30</f>
        <v>0</v>
      </c>
      <c r="BL31" s="178">
        <f>SUMIFS('Quarterly Information'!$J$43:$J$1042,'Quarterly Information'!$I$43:$I$1042,Blends!$BJ31,'Quarterly Information'!$X$43:$X$1042,Lists!$D$35)*D30</f>
        <v>0</v>
      </c>
      <c r="BM31" s="178">
        <f>SUMIFS('Quarterly Information'!$J$43:$J$1042,'Quarterly Information'!$I$43:$I$1042,Blends!$BJ31,'Quarterly Information'!$X$43:$X$1042,Lists!$D$35)*E30</f>
        <v>0</v>
      </c>
      <c r="BN31" s="178">
        <f>SUMIFS('Quarterly Information'!$J$43:$J$1042,'Quarterly Information'!$I$43:$I$1042,Blends!$BJ31,'Quarterly Information'!$X$43:$X$1042,Lists!$D$35)*F30</f>
        <v>0</v>
      </c>
      <c r="BO31" s="178">
        <f>SUMIFS('Quarterly Information'!$J$43:$J$1042,'Quarterly Information'!$I$43:$I$1042,Blends!$BJ31,'Quarterly Information'!$X$43:$X$1042,Lists!$D$35)*G30</f>
        <v>0</v>
      </c>
      <c r="BP31" s="178">
        <f>SUMIFS('Quarterly Information'!$J$43:$J$1042,'Quarterly Information'!$I$43:$I$1042,Blends!$BJ31,'Quarterly Information'!$X$43:$X$1042,Lists!$D$35)*H30</f>
        <v>0</v>
      </c>
      <c r="BQ31" s="178">
        <f>SUMIFS('Quarterly Information'!$J$43:$J$1042,'Quarterly Information'!$I$43:$I$1042,Blends!$BJ31,'Quarterly Information'!$X$43:$X$1042,Lists!$D$35)*I30</f>
        <v>0</v>
      </c>
      <c r="BR31" s="178">
        <f>SUMIFS('Quarterly Information'!$J$43:$J$1042,'Quarterly Information'!$I$43:$I$1042,Blends!$BJ31,'Quarterly Information'!$X$43:$X$1042,Lists!$D$35)*J30</f>
        <v>0</v>
      </c>
      <c r="BT31" s="17" t="s">
        <v>873</v>
      </c>
      <c r="BU31" s="178">
        <f>SUMIFS('Quarterly Information'!$Z$43:$Z$1042,'Quarterly Information'!$I$43:$I$1042,Blends!$BT31)*Blends!C30</f>
        <v>0</v>
      </c>
      <c r="BV31" s="178">
        <f>SUMIFS('Quarterly Information'!$Z$43:$Z$1042,'Quarterly Information'!$I$43:$I$1042,Blends!$BT31)*Blends!D30</f>
        <v>0</v>
      </c>
      <c r="BW31" s="178">
        <f>SUMIFS('Quarterly Information'!$Z$43:$Z$1042,'Quarterly Information'!$I$43:$I$1042,Blends!$BT31)*Blends!E30</f>
        <v>0</v>
      </c>
      <c r="BX31" s="178">
        <f>SUMIFS('Quarterly Information'!$Z$43:$Z$1042,'Quarterly Information'!$I$43:$I$1042,Blends!$BT31)*Blends!F30</f>
        <v>0</v>
      </c>
      <c r="BY31" s="178">
        <f>SUMIFS('Quarterly Information'!$Z$43:$Z$1042,'Quarterly Information'!$I$43:$I$1042,Blends!$BT31)*Blends!G30</f>
        <v>0</v>
      </c>
      <c r="BZ31" s="178">
        <f>SUMIFS('Quarterly Information'!$Z$43:$Z$1042,'Quarterly Information'!$I$43:$I$1042,Blends!$BT31)*Blends!H30</f>
        <v>0</v>
      </c>
      <c r="CA31" s="178">
        <f>SUMIFS('Quarterly Information'!$Z$43:$Z$1042,'Quarterly Information'!$I$43:$I$1042,Blends!$BT31)*Blends!I30</f>
        <v>0</v>
      </c>
      <c r="CB31" s="178">
        <f>SUMIFS('Quarterly Information'!$Z$43:$Z$1042,'Quarterly Information'!$I$43:$I$1042,Blends!$BT31)*Blends!J30</f>
        <v>0</v>
      </c>
      <c r="CD31" s="17" t="s">
        <v>873</v>
      </c>
      <c r="CE31" s="178">
        <f>SUMIFS('Quarterly Information'!$AA$43:$AA$1042,'Quarterly Information'!$I$43:$I$1042,Blends!$CD31)*Blends!C30</f>
        <v>0</v>
      </c>
      <c r="CF31" s="178">
        <f>SUMIFS('Quarterly Information'!$AA$43:$AA$1042,'Quarterly Information'!$I$43:$I$1042,Blends!$CD31)*Blends!D30</f>
        <v>0</v>
      </c>
      <c r="CG31" s="178">
        <f>SUMIFS('Quarterly Information'!$AA$43:$AA$1042,'Quarterly Information'!$I$43:$I$1042,Blends!$CD31)*Blends!E30</f>
        <v>0</v>
      </c>
      <c r="CH31" s="178">
        <f>SUMIFS('Quarterly Information'!$AA$43:$AA$1042,'Quarterly Information'!$I$43:$I$1042,Blends!$CD31)*Blends!F30</f>
        <v>0</v>
      </c>
      <c r="CI31" s="178">
        <f>SUMIFS('Quarterly Information'!$AA$43:$AA$1042,'Quarterly Information'!$I$43:$I$1042,Blends!$CD31)*Blends!G30</f>
        <v>0</v>
      </c>
      <c r="CJ31" s="178">
        <f>SUMIFS('Quarterly Information'!$AA$43:$AA$1042,'Quarterly Information'!$I$43:$I$1042,Blends!$CD31)*Blends!H30</f>
        <v>0</v>
      </c>
      <c r="CK31" s="178">
        <f>SUMIFS('Quarterly Information'!$AA$43:$AA$1042,'Quarterly Information'!$I$43:$I$1042,Blends!$CD31)*Blends!I30</f>
        <v>0</v>
      </c>
      <c r="CL31" s="178">
        <f>SUMIFS('Quarterly Information'!$AA$43:$AA$1042,'Quarterly Information'!$I$43:$I$1042,Blends!$CD31)*Blends!J30</f>
        <v>0</v>
      </c>
      <c r="CN31" s="17" t="s">
        <v>873</v>
      </c>
      <c r="CO31" s="178">
        <f>SUMIFS('Quarterly Information'!$AB$43:$AB$1042,'Quarterly Information'!$I$43:$I$1042,Blends!$CN31)*Blends!C30</f>
        <v>0</v>
      </c>
      <c r="CP31" s="178">
        <f>SUMIFS('Quarterly Information'!$AB$43:$AB$1042,'Quarterly Information'!$I$43:$I$1042,Blends!$CN31)*Blends!D30</f>
        <v>0</v>
      </c>
      <c r="CQ31" s="178">
        <f>SUMIFS('Quarterly Information'!$AB$43:$AB$1042,'Quarterly Information'!$I$43:$I$1042,Blends!$CN31)*Blends!E30</f>
        <v>0</v>
      </c>
      <c r="CR31" s="178">
        <f>SUMIFS('Quarterly Information'!$AB$43:$AB$1042,'Quarterly Information'!$I$43:$I$1042,Blends!$CN31)*Blends!F30</f>
        <v>0</v>
      </c>
      <c r="CS31" s="178">
        <f>SUMIFS('Quarterly Information'!$AB$43:$AB$1042,'Quarterly Information'!$I$43:$I$1042,Blends!$CN31)*Blends!G30</f>
        <v>0</v>
      </c>
      <c r="CT31" s="178">
        <f>SUMIFS('Quarterly Information'!$AB$43:$AB$1042,'Quarterly Information'!$I$43:$I$1042,Blends!$CN31)*Blends!H30</f>
        <v>0</v>
      </c>
      <c r="CU31" s="178">
        <f>SUMIFS('Quarterly Information'!$AB$43:$AB$1042,'Quarterly Information'!$I$43:$I$1042,Blends!$CN31)*Blends!I30</f>
        <v>0</v>
      </c>
      <c r="CV31" s="178">
        <f>SUMIFS('Quarterly Information'!$AB$43:$AB$1042,'Quarterly Information'!$I$43:$I$1042,Blends!$CN31)*Blends!J30</f>
        <v>0</v>
      </c>
      <c r="CX31" s="17" t="s">
        <v>873</v>
      </c>
      <c r="CY31" s="178">
        <f>SUMIFS('Quarterly Information'!$AC$43:$AC$1042,'Quarterly Information'!$I$43:$I$1042,Blends!$CX31)*Blends!C30</f>
        <v>0</v>
      </c>
      <c r="CZ31" s="178">
        <f>SUMIFS('Quarterly Information'!$AC$43:$AC$1042,'Quarterly Information'!$I$43:$I$1042,Blends!$CX31)*Blends!D30</f>
        <v>0</v>
      </c>
      <c r="DA31" s="178">
        <f>SUMIFS('Quarterly Information'!$AC$43:$AC$1042,'Quarterly Information'!$I$43:$I$1042,Blends!$CX31)*Blends!E30</f>
        <v>0</v>
      </c>
      <c r="DB31" s="178">
        <f>SUMIFS('Quarterly Information'!$AC$43:$AC$1042,'Quarterly Information'!$I$43:$I$1042,Blends!$CX31)*Blends!F30</f>
        <v>0</v>
      </c>
      <c r="DC31" s="178">
        <f>SUMIFS('Quarterly Information'!$AC$43:$AC$1042,'Quarterly Information'!$I$43:$I$1042,Blends!$CX31)*Blends!G30</f>
        <v>0</v>
      </c>
      <c r="DD31" s="178">
        <f>SUMIFS('Quarterly Information'!$AC$43:$AC$1042,'Quarterly Information'!$I$43:$I$1042,Blends!$CX31)*Blends!H30</f>
        <v>0</v>
      </c>
      <c r="DE31" s="178">
        <f>SUMIFS('Quarterly Information'!$AC$43:$AC$1042,'Quarterly Information'!$I$43:$I$1042,Blends!$CX31)*Blends!I30</f>
        <v>0</v>
      </c>
      <c r="DF31" s="178">
        <f>SUMIFS('Quarterly Information'!$AC$43:$AC$1042,'Quarterly Information'!$I$43:$I$1042,Blends!$CX31)*Blends!J30</f>
        <v>0</v>
      </c>
      <c r="DH31" s="17" t="s">
        <v>873</v>
      </c>
      <c r="DI31" s="178">
        <f>SUMIFS('Quarterly Information'!$AD$43:$AD$1042,'Quarterly Information'!$I$43:$I$1042,Blends!$DH31)*Blends!C30</f>
        <v>0</v>
      </c>
      <c r="DJ31" s="178">
        <f>SUMIFS('Quarterly Information'!$AD$43:$AD$1042,'Quarterly Information'!$I$43:$I$1042,Blends!$DH31)*Blends!D30</f>
        <v>0</v>
      </c>
      <c r="DK31" s="178">
        <f>SUMIFS('Quarterly Information'!$AD$43:$AD$1042,'Quarterly Information'!$I$43:$I$1042,Blends!$DH31)*Blends!E30</f>
        <v>0</v>
      </c>
      <c r="DL31" s="178">
        <f>SUMIFS('Quarterly Information'!$AD$43:$AD$1042,'Quarterly Information'!$I$43:$I$1042,Blends!$DH31)*Blends!F30</f>
        <v>0</v>
      </c>
      <c r="DM31" s="178">
        <f>SUMIFS('Quarterly Information'!$AD$43:$AD$1042,'Quarterly Information'!$I$43:$I$1042,Blends!$DH31)*Blends!G30</f>
        <v>0</v>
      </c>
      <c r="DN31" s="178">
        <f>SUMIFS('Quarterly Information'!$AD$43:$AD$1042,'Quarterly Information'!$I$43:$I$1042,Blends!$DH31)*Blends!H30</f>
        <v>0</v>
      </c>
      <c r="DO31" s="178">
        <f>SUMIFS('Quarterly Information'!$AD$43:$AD$1042,'Quarterly Information'!$I$43:$I$1042,Blends!$DH31)*Blends!I30</f>
        <v>0</v>
      </c>
      <c r="DP31" s="178">
        <f>SUMIFS('Quarterly Information'!$AD$43:$AD$1042,'Quarterly Information'!$I$43:$I$1042,Blends!$DH31)*Blends!J30</f>
        <v>0</v>
      </c>
      <c r="DR31" s="17" t="s">
        <v>873</v>
      </c>
      <c r="DS31" s="178">
        <f>SUMIFS('Quarterly Information'!$AE$43:$AE$1042,'Quarterly Information'!$I$43:$I$1042,Blends!$DR31)*Blends!C30</f>
        <v>0</v>
      </c>
      <c r="DT31" s="178">
        <f>SUMIFS('Quarterly Information'!$AE$43:$AE$1042,'Quarterly Information'!$I$43:$I$1042,Blends!$DR31)*Blends!D30</f>
        <v>0</v>
      </c>
      <c r="DU31" s="178">
        <f>SUMIFS('Quarterly Information'!$AE$43:$AE$1042,'Quarterly Information'!$I$43:$I$1042,Blends!$DR31)*Blends!E30</f>
        <v>0</v>
      </c>
      <c r="DV31" s="178">
        <f>SUMIFS('Quarterly Information'!$AE$43:$AE$1042,'Quarterly Information'!$I$43:$I$1042,Blends!$DR31)*Blends!F30</f>
        <v>0</v>
      </c>
      <c r="DW31" s="178">
        <f>SUMIFS('Quarterly Information'!$AE$43:$AE$1042,'Quarterly Information'!$I$43:$I$1042,Blends!$DR31)*Blends!G30</f>
        <v>0</v>
      </c>
      <c r="DX31" s="178">
        <f>SUMIFS('Quarterly Information'!$AE$43:$AE$1042,'Quarterly Information'!$I$43:$I$1042,Blends!$DR31)*Blends!H30</f>
        <v>0</v>
      </c>
      <c r="DY31" s="178">
        <f>SUMIFS('Quarterly Information'!$AE$43:$AE$1042,'Quarterly Information'!$I$43:$I$1042,Blends!$DR31)*Blends!I30</f>
        <v>0</v>
      </c>
      <c r="DZ31" s="178">
        <f>SUMIFS('Quarterly Information'!$AE$43:$AE$1042,'Quarterly Information'!$I$43:$I$1042,Blends!$DR31)*Blends!J30</f>
        <v>0</v>
      </c>
    </row>
    <row r="32" spans="2:130" x14ac:dyDescent="0.25">
      <c r="B32" s="17" t="s">
        <v>875</v>
      </c>
      <c r="C32" s="177"/>
      <c r="D32" s="177"/>
      <c r="E32" s="177">
        <v>0.48499999999999999</v>
      </c>
      <c r="F32" s="177">
        <v>0.48</v>
      </c>
      <c r="G32" s="177"/>
      <c r="H32" s="177"/>
      <c r="I32" s="177"/>
      <c r="J32" s="177"/>
      <c r="L32" s="17" t="s">
        <v>874</v>
      </c>
      <c r="M32" s="178">
        <f>SUMIFS('Quarterly Information'!$J$43:$J$1042,'Quarterly Information'!$I$43:$I$1042,Blends!$L32,'Quarterly Information'!$X$43:$X$1042,Lists!$D$30)*C31</f>
        <v>0</v>
      </c>
      <c r="N32" s="178">
        <f>SUMIFS('Quarterly Information'!$J$43:$J$1042,'Quarterly Information'!$I$43:$I$1042,Blends!$L32,'Quarterly Information'!$X$43:$X$1042,Lists!$D$30)*D31</f>
        <v>0</v>
      </c>
      <c r="O32" s="178">
        <f>SUMIFS('Quarterly Information'!$J$43:$J$1042,'Quarterly Information'!$I$43:$I$1042,Blends!$L32,'Quarterly Information'!$X$43:$X$1042,Lists!$D$30)*E31</f>
        <v>0</v>
      </c>
      <c r="P32" s="178">
        <f>SUMIFS('Quarterly Information'!$J$43:$J$1042,'Quarterly Information'!$I$43:$I$1042,Blends!$L32,'Quarterly Information'!$X$43:$X$1042,Lists!$D$30)*F31</f>
        <v>0</v>
      </c>
      <c r="Q32" s="178">
        <f>SUMIFS('Quarterly Information'!$J$43:$J$1042,'Quarterly Information'!$I$43:$I$1042,Blends!$L32,'Quarterly Information'!$X$43:$X$1042,Lists!$D$30)*G31</f>
        <v>0</v>
      </c>
      <c r="R32" s="178">
        <f>SUMIFS('Quarterly Information'!$J$43:$J$1042,'Quarterly Information'!$I$43:$I$1042,Blends!$L32,'Quarterly Information'!$X$43:$X$1042,Lists!$D$30)*H31</f>
        <v>0</v>
      </c>
      <c r="S32" s="178">
        <f>SUMIFS('Quarterly Information'!$J$43:$J$1042,'Quarterly Information'!$I$43:$I$1042,Blends!$L32,'Quarterly Information'!$X$43:$X$1042,Lists!$D$30)*I31</f>
        <v>0</v>
      </c>
      <c r="T32" s="178">
        <f>SUMIFS('Quarterly Information'!$J$43:$J$1042,'Quarterly Information'!$I$43:$I$1042,Blends!$L32,'Quarterly Information'!$X$43:$X$1042,Lists!$D$30)*J31</f>
        <v>0</v>
      </c>
      <c r="V32" s="17" t="s">
        <v>874</v>
      </c>
      <c r="W32" s="178">
        <f>SUMIFS('Quarterly Information'!$J$43:$J$1042,'Quarterly Information'!$I$43:$I$1042,Blends!$V32,'Quarterly Information'!$X$43:$X$1042,Lists!$D$31)*C31</f>
        <v>0</v>
      </c>
      <c r="X32" s="178">
        <f>SUMIFS('Quarterly Information'!$J$43:$J$1042,'Quarterly Information'!$I$43:$I$1042,Blends!$V32,'Quarterly Information'!$X$43:$X$1042,Lists!$D$31)*D31</f>
        <v>0</v>
      </c>
      <c r="Y32" s="178">
        <f>SUMIFS('Quarterly Information'!$J$43:$J$1042,'Quarterly Information'!$I$43:$I$1042,Blends!$V32,'Quarterly Information'!$X$43:$X$1042,Lists!$D$31)*E31</f>
        <v>0</v>
      </c>
      <c r="Z32" s="178">
        <f>SUMIFS('Quarterly Information'!$J$43:$J$1042,'Quarterly Information'!$I$43:$I$1042,Blends!$V32,'Quarterly Information'!$X$43:$X$1042,Lists!$D$31)*F31</f>
        <v>0</v>
      </c>
      <c r="AA32" s="178">
        <f>SUMIFS('Quarterly Information'!$J$43:$J$1042,'Quarterly Information'!$I$43:$I$1042,Blends!$V32,'Quarterly Information'!$X$43:$X$1042,Lists!$D$31)*G31</f>
        <v>0</v>
      </c>
      <c r="AB32" s="178">
        <f>SUMIFS('Quarterly Information'!$J$43:$J$1042,'Quarterly Information'!$I$43:$I$1042,Blends!$V32,'Quarterly Information'!$X$43:$X$1042,Lists!$D$31)*H31</f>
        <v>0</v>
      </c>
      <c r="AC32" s="178">
        <f>SUMIFS('Quarterly Information'!$J$43:$J$1042,'Quarterly Information'!$I$43:$I$1042,Blends!$V32,'Quarterly Information'!$X$43:$X$1042,Lists!$D$31)*I31</f>
        <v>0</v>
      </c>
      <c r="AD32" s="178">
        <f>SUMIFS('Quarterly Information'!$J$43:$J$1042,'Quarterly Information'!$I$43:$I$1042,Blends!$V32,'Quarterly Information'!$X$43:$X$1042,Lists!$D$31)*J31</f>
        <v>0</v>
      </c>
      <c r="AF32" s="17" t="s">
        <v>874</v>
      </c>
      <c r="AG32" s="178">
        <f>SUMIFS('Quarterly Information'!$J$43:$J$1042,'Quarterly Information'!$I$43:$I$1042,Blends!$AF32,'Quarterly Information'!$X$43:$X$1042,Lists!$D$32)*C31</f>
        <v>0</v>
      </c>
      <c r="AH32" s="178">
        <f>SUMIFS('Quarterly Information'!$J$43:$J$1042,'Quarterly Information'!$I$43:$I$1042,Blends!$AF32,'Quarterly Information'!$X$43:$X$1042,Lists!$D$32)*D31</f>
        <v>0</v>
      </c>
      <c r="AI32" s="178">
        <f>SUMIFS('Quarterly Information'!$J$43:$J$1042,'Quarterly Information'!$I$43:$I$1042,Blends!$AF32,'Quarterly Information'!$X$43:$X$1042,Lists!$D$32)*E31</f>
        <v>0</v>
      </c>
      <c r="AJ32" s="178">
        <f>SUMIFS('Quarterly Information'!$J$43:$J$1042,'Quarterly Information'!$I$43:$I$1042,Blends!$AF32,'Quarterly Information'!$X$43:$X$1042,Lists!$D$32)*F31</f>
        <v>0</v>
      </c>
      <c r="AK32" s="178">
        <f>SUMIFS('Quarterly Information'!$J$43:$J$1042,'Quarterly Information'!$I$43:$I$1042,Blends!$AF32,'Quarterly Information'!$X$43:$X$1042,Lists!$D$32)*G31</f>
        <v>0</v>
      </c>
      <c r="AL32" s="178">
        <f>SUMIFS('Quarterly Information'!$J$43:$J$1042,'Quarterly Information'!$I$43:$I$1042,Blends!$AF32,'Quarterly Information'!$X$43:$X$1042,Lists!$D$32)*H31</f>
        <v>0</v>
      </c>
      <c r="AM32" s="178">
        <f>SUMIFS('Quarterly Information'!$J$43:$J$1042,'Quarterly Information'!$I$43:$I$1042,Blends!$AF32,'Quarterly Information'!$X$43:$X$1042,Lists!$D$32)*I31</f>
        <v>0</v>
      </c>
      <c r="AN32" s="178">
        <f>SUMIFS('Quarterly Information'!$J$43:$J$1042,'Quarterly Information'!$I$43:$I$1042,Blends!$AF32,'Quarterly Information'!$X$43:$X$1042,Lists!$D$32)*J31</f>
        <v>0</v>
      </c>
      <c r="AP32" s="17" t="s">
        <v>874</v>
      </c>
      <c r="AQ32" s="178">
        <f>SUMIFS('Quarterly Information'!$J$43:$J$1042,'Quarterly Information'!$I$43:$I$1042,Blends!$AP32,'Quarterly Information'!$X$43:$X$1042,Lists!$D$33)*C31</f>
        <v>0</v>
      </c>
      <c r="AR32" s="178">
        <f>SUMIFS('Quarterly Information'!$J$43:$J$1042,'Quarterly Information'!$I$43:$I$1042,Blends!$AP32,'Quarterly Information'!$X$43:$X$1042,Lists!$D$33)*D31</f>
        <v>0</v>
      </c>
      <c r="AS32" s="178">
        <f>SUMIFS('Quarterly Information'!$J$43:$J$1042,'Quarterly Information'!$I$43:$I$1042,Blends!$AP32,'Quarterly Information'!$X$43:$X$1042,Lists!$D$33)*E31</f>
        <v>0</v>
      </c>
      <c r="AT32" s="178">
        <f>SUMIFS('Quarterly Information'!$J$43:$J$1042,'Quarterly Information'!$I$43:$I$1042,Blends!$AP32,'Quarterly Information'!$X$43:$X$1042,Lists!$D$33)*F31</f>
        <v>0</v>
      </c>
      <c r="AU32" s="178">
        <f>SUMIFS('Quarterly Information'!$J$43:$J$1042,'Quarterly Information'!$I$43:$I$1042,Blends!$AP32,'Quarterly Information'!$X$43:$X$1042,Lists!$D$33)*G31</f>
        <v>0</v>
      </c>
      <c r="AV32" s="178">
        <f>SUMIFS('Quarterly Information'!$J$43:$J$1042,'Quarterly Information'!$I$43:$I$1042,Blends!$AP32,'Quarterly Information'!$X$43:$X$1042,Lists!$D$33)*H31</f>
        <v>0</v>
      </c>
      <c r="AW32" s="178">
        <f>SUMIFS('Quarterly Information'!$J$43:$J$1042,'Quarterly Information'!$I$43:$I$1042,Blends!$AP32,'Quarterly Information'!$X$43:$X$1042,Lists!$D$33)*I31</f>
        <v>0</v>
      </c>
      <c r="AX32" s="178">
        <f>SUMIFS('Quarterly Information'!$J$43:$J$1042,'Quarterly Information'!$I$43:$I$1042,Blends!$AP32,'Quarterly Information'!$X$43:$X$1042,Lists!$D$33)*J31</f>
        <v>0</v>
      </c>
      <c r="AZ32" s="17" t="s">
        <v>874</v>
      </c>
      <c r="BA32" s="178">
        <f>SUMIFS('Quarterly Information'!$J$43:$J$1042,'Quarterly Information'!$I$43:$I$1042,Blends!$AZ32,'Quarterly Information'!$X$43:$X$1042,Lists!$D$34)*C31</f>
        <v>0</v>
      </c>
      <c r="BB32" s="178">
        <f>SUMIFS('Quarterly Information'!$J$43:$J$1042,'Quarterly Information'!$I$43:$I$1042,Blends!$AZ32,'Quarterly Information'!$X$43:$X$1042,Lists!$D$34)*D31</f>
        <v>0</v>
      </c>
      <c r="BC32" s="178">
        <f>SUMIFS('Quarterly Information'!$J$43:$J$1042,'Quarterly Information'!$I$43:$I$1042,Blends!$AZ32,'Quarterly Information'!$X$43:$X$1042,Lists!$D$34)*E31</f>
        <v>0</v>
      </c>
      <c r="BD32" s="178">
        <f>SUMIFS('Quarterly Information'!$J$43:$J$1042,'Quarterly Information'!$I$43:$I$1042,Blends!$AZ32,'Quarterly Information'!$X$43:$X$1042,Lists!$D$34)*F31</f>
        <v>0</v>
      </c>
      <c r="BE32" s="178">
        <f>SUMIFS('Quarterly Information'!$J$43:$J$1042,'Quarterly Information'!$I$43:$I$1042,Blends!$AZ32,'Quarterly Information'!$X$43:$X$1042,Lists!$D$34)*G31</f>
        <v>0</v>
      </c>
      <c r="BF32" s="178">
        <f>SUMIFS('Quarterly Information'!$J$43:$J$1042,'Quarterly Information'!$I$43:$I$1042,Blends!$AZ32,'Quarterly Information'!$X$43:$X$1042,Lists!$D$34)*H31</f>
        <v>0</v>
      </c>
      <c r="BG32" s="178">
        <f>SUMIFS('Quarterly Information'!$J$43:$J$1042,'Quarterly Information'!$I$43:$I$1042,Blends!$AZ32,'Quarterly Information'!$X$43:$X$1042,Lists!$D$34)*I31</f>
        <v>0</v>
      </c>
      <c r="BH32" s="178">
        <f>SUMIFS('Quarterly Information'!$J$43:$J$1042,'Quarterly Information'!$I$43:$I$1042,Blends!$AZ32,'Quarterly Information'!$X$43:$X$1042,Lists!$D$34)*J31</f>
        <v>0</v>
      </c>
      <c r="BJ32" s="17" t="s">
        <v>874</v>
      </c>
      <c r="BK32" s="178">
        <f>SUMIFS('Quarterly Information'!$J$43:$J$1042,'Quarterly Information'!$I$43:$I$1042,Blends!$BJ32,'Quarterly Information'!$X$43:$X$1042,Lists!$D$35)*C31</f>
        <v>0</v>
      </c>
      <c r="BL32" s="178">
        <f>SUMIFS('Quarterly Information'!$J$43:$J$1042,'Quarterly Information'!$I$43:$I$1042,Blends!$BJ32,'Quarterly Information'!$X$43:$X$1042,Lists!$D$35)*D31</f>
        <v>0</v>
      </c>
      <c r="BM32" s="178">
        <f>SUMIFS('Quarterly Information'!$J$43:$J$1042,'Quarterly Information'!$I$43:$I$1042,Blends!$BJ32,'Quarterly Information'!$X$43:$X$1042,Lists!$D$35)*E31</f>
        <v>0</v>
      </c>
      <c r="BN32" s="178">
        <f>SUMIFS('Quarterly Information'!$J$43:$J$1042,'Quarterly Information'!$I$43:$I$1042,Blends!$BJ32,'Quarterly Information'!$X$43:$X$1042,Lists!$D$35)*F31</f>
        <v>0</v>
      </c>
      <c r="BO32" s="178">
        <f>SUMIFS('Quarterly Information'!$J$43:$J$1042,'Quarterly Information'!$I$43:$I$1042,Blends!$BJ32,'Quarterly Information'!$X$43:$X$1042,Lists!$D$35)*G31</f>
        <v>0</v>
      </c>
      <c r="BP32" s="178">
        <f>SUMIFS('Quarterly Information'!$J$43:$J$1042,'Quarterly Information'!$I$43:$I$1042,Blends!$BJ32,'Quarterly Information'!$X$43:$X$1042,Lists!$D$35)*H31</f>
        <v>0</v>
      </c>
      <c r="BQ32" s="178">
        <f>SUMIFS('Quarterly Information'!$J$43:$J$1042,'Quarterly Information'!$I$43:$I$1042,Blends!$BJ32,'Quarterly Information'!$X$43:$X$1042,Lists!$D$35)*I31</f>
        <v>0</v>
      </c>
      <c r="BR32" s="178">
        <f>SUMIFS('Quarterly Information'!$J$43:$J$1042,'Quarterly Information'!$I$43:$I$1042,Blends!$BJ32,'Quarterly Information'!$X$43:$X$1042,Lists!$D$35)*J31</f>
        <v>0</v>
      </c>
      <c r="BT32" s="17" t="s">
        <v>874</v>
      </c>
      <c r="BU32" s="178">
        <f>SUMIFS('Quarterly Information'!$Z$43:$Z$1042,'Quarterly Information'!$I$43:$I$1042,Blends!$BT32)*Blends!C31</f>
        <v>0</v>
      </c>
      <c r="BV32" s="178">
        <f>SUMIFS('Quarterly Information'!$Z$43:$Z$1042,'Quarterly Information'!$I$43:$I$1042,Blends!$BT32)*Blends!D31</f>
        <v>0</v>
      </c>
      <c r="BW32" s="178">
        <f>SUMIFS('Quarterly Information'!$Z$43:$Z$1042,'Quarterly Information'!$I$43:$I$1042,Blends!$BT32)*Blends!E31</f>
        <v>0</v>
      </c>
      <c r="BX32" s="178">
        <f>SUMIFS('Quarterly Information'!$Z$43:$Z$1042,'Quarterly Information'!$I$43:$I$1042,Blends!$BT32)*Blends!F31</f>
        <v>0</v>
      </c>
      <c r="BY32" s="178">
        <f>SUMIFS('Quarterly Information'!$Z$43:$Z$1042,'Quarterly Information'!$I$43:$I$1042,Blends!$BT32)*Blends!G31</f>
        <v>0</v>
      </c>
      <c r="BZ32" s="178">
        <f>SUMIFS('Quarterly Information'!$Z$43:$Z$1042,'Quarterly Information'!$I$43:$I$1042,Blends!$BT32)*Blends!H31</f>
        <v>0</v>
      </c>
      <c r="CA32" s="178">
        <f>SUMIFS('Quarterly Information'!$Z$43:$Z$1042,'Quarterly Information'!$I$43:$I$1042,Blends!$BT32)*Blends!I31</f>
        <v>0</v>
      </c>
      <c r="CB32" s="178">
        <f>SUMIFS('Quarterly Information'!$Z$43:$Z$1042,'Quarterly Information'!$I$43:$I$1042,Blends!$BT32)*Blends!J31</f>
        <v>0</v>
      </c>
      <c r="CD32" s="17" t="s">
        <v>874</v>
      </c>
      <c r="CE32" s="178">
        <f>SUMIFS('Quarterly Information'!$AA$43:$AA$1042,'Quarterly Information'!$I$43:$I$1042,Blends!$CD32)*Blends!C31</f>
        <v>0</v>
      </c>
      <c r="CF32" s="178">
        <f>SUMIFS('Quarterly Information'!$AA$43:$AA$1042,'Quarterly Information'!$I$43:$I$1042,Blends!$CD32)*Blends!D31</f>
        <v>0</v>
      </c>
      <c r="CG32" s="178">
        <f>SUMIFS('Quarterly Information'!$AA$43:$AA$1042,'Quarterly Information'!$I$43:$I$1042,Blends!$CD32)*Blends!E31</f>
        <v>0</v>
      </c>
      <c r="CH32" s="178">
        <f>SUMIFS('Quarterly Information'!$AA$43:$AA$1042,'Quarterly Information'!$I$43:$I$1042,Blends!$CD32)*Blends!F31</f>
        <v>0</v>
      </c>
      <c r="CI32" s="178">
        <f>SUMIFS('Quarterly Information'!$AA$43:$AA$1042,'Quarterly Information'!$I$43:$I$1042,Blends!$CD32)*Blends!G31</f>
        <v>0</v>
      </c>
      <c r="CJ32" s="178">
        <f>SUMIFS('Quarterly Information'!$AA$43:$AA$1042,'Quarterly Information'!$I$43:$I$1042,Blends!$CD32)*Blends!H31</f>
        <v>0</v>
      </c>
      <c r="CK32" s="178">
        <f>SUMIFS('Quarterly Information'!$AA$43:$AA$1042,'Quarterly Information'!$I$43:$I$1042,Blends!$CD32)*Blends!I31</f>
        <v>0</v>
      </c>
      <c r="CL32" s="178">
        <f>SUMIFS('Quarterly Information'!$AA$43:$AA$1042,'Quarterly Information'!$I$43:$I$1042,Blends!$CD32)*Blends!J31</f>
        <v>0</v>
      </c>
      <c r="CN32" s="17" t="s">
        <v>874</v>
      </c>
      <c r="CO32" s="178">
        <f>SUMIFS('Quarterly Information'!$AB$43:$AB$1042,'Quarterly Information'!$I$43:$I$1042,Blends!$CN32)*Blends!C31</f>
        <v>0</v>
      </c>
      <c r="CP32" s="178">
        <f>SUMIFS('Quarterly Information'!$AB$43:$AB$1042,'Quarterly Information'!$I$43:$I$1042,Blends!$CN32)*Blends!D31</f>
        <v>0</v>
      </c>
      <c r="CQ32" s="178">
        <f>SUMIFS('Quarterly Information'!$AB$43:$AB$1042,'Quarterly Information'!$I$43:$I$1042,Blends!$CN32)*Blends!E31</f>
        <v>0</v>
      </c>
      <c r="CR32" s="178">
        <f>SUMIFS('Quarterly Information'!$AB$43:$AB$1042,'Quarterly Information'!$I$43:$I$1042,Blends!$CN32)*Blends!F31</f>
        <v>0</v>
      </c>
      <c r="CS32" s="178">
        <f>SUMIFS('Quarterly Information'!$AB$43:$AB$1042,'Quarterly Information'!$I$43:$I$1042,Blends!$CN32)*Blends!G31</f>
        <v>0</v>
      </c>
      <c r="CT32" s="178">
        <f>SUMIFS('Quarterly Information'!$AB$43:$AB$1042,'Quarterly Information'!$I$43:$I$1042,Blends!$CN32)*Blends!H31</f>
        <v>0</v>
      </c>
      <c r="CU32" s="178">
        <f>SUMIFS('Quarterly Information'!$AB$43:$AB$1042,'Quarterly Information'!$I$43:$I$1042,Blends!$CN32)*Blends!I31</f>
        <v>0</v>
      </c>
      <c r="CV32" s="178">
        <f>SUMIFS('Quarterly Information'!$AB$43:$AB$1042,'Quarterly Information'!$I$43:$I$1042,Blends!$CN32)*Blends!J31</f>
        <v>0</v>
      </c>
      <c r="CX32" s="17" t="s">
        <v>874</v>
      </c>
      <c r="CY32" s="178">
        <f>SUMIFS('Quarterly Information'!$AC$43:$AC$1042,'Quarterly Information'!$I$43:$I$1042,Blends!$CX32)*Blends!C31</f>
        <v>0</v>
      </c>
      <c r="CZ32" s="178">
        <f>SUMIFS('Quarterly Information'!$AC$43:$AC$1042,'Quarterly Information'!$I$43:$I$1042,Blends!$CX32)*Blends!D31</f>
        <v>0</v>
      </c>
      <c r="DA32" s="178">
        <f>SUMIFS('Quarterly Information'!$AC$43:$AC$1042,'Quarterly Information'!$I$43:$I$1042,Blends!$CX32)*Blends!E31</f>
        <v>0</v>
      </c>
      <c r="DB32" s="178">
        <f>SUMIFS('Quarterly Information'!$AC$43:$AC$1042,'Quarterly Information'!$I$43:$I$1042,Blends!$CX32)*Blends!F31</f>
        <v>0</v>
      </c>
      <c r="DC32" s="178">
        <f>SUMIFS('Quarterly Information'!$AC$43:$AC$1042,'Quarterly Information'!$I$43:$I$1042,Blends!$CX32)*Blends!G31</f>
        <v>0</v>
      </c>
      <c r="DD32" s="178">
        <f>SUMIFS('Quarterly Information'!$AC$43:$AC$1042,'Quarterly Information'!$I$43:$I$1042,Blends!$CX32)*Blends!H31</f>
        <v>0</v>
      </c>
      <c r="DE32" s="178">
        <f>SUMIFS('Quarterly Information'!$AC$43:$AC$1042,'Quarterly Information'!$I$43:$I$1042,Blends!$CX32)*Blends!I31</f>
        <v>0</v>
      </c>
      <c r="DF32" s="178">
        <f>SUMIFS('Quarterly Information'!$AC$43:$AC$1042,'Quarterly Information'!$I$43:$I$1042,Blends!$CX32)*Blends!J31</f>
        <v>0</v>
      </c>
      <c r="DH32" s="17" t="s">
        <v>874</v>
      </c>
      <c r="DI32" s="178">
        <f>SUMIFS('Quarterly Information'!$AD$43:$AD$1042,'Quarterly Information'!$I$43:$I$1042,Blends!$DH32)*Blends!C31</f>
        <v>0</v>
      </c>
      <c r="DJ32" s="178">
        <f>SUMIFS('Quarterly Information'!$AD$43:$AD$1042,'Quarterly Information'!$I$43:$I$1042,Blends!$DH32)*Blends!D31</f>
        <v>0</v>
      </c>
      <c r="DK32" s="178">
        <f>SUMIFS('Quarterly Information'!$AD$43:$AD$1042,'Quarterly Information'!$I$43:$I$1042,Blends!$DH32)*Blends!E31</f>
        <v>0</v>
      </c>
      <c r="DL32" s="178">
        <f>SUMIFS('Quarterly Information'!$AD$43:$AD$1042,'Quarterly Information'!$I$43:$I$1042,Blends!$DH32)*Blends!F31</f>
        <v>0</v>
      </c>
      <c r="DM32" s="178">
        <f>SUMIFS('Quarterly Information'!$AD$43:$AD$1042,'Quarterly Information'!$I$43:$I$1042,Blends!$DH32)*Blends!G31</f>
        <v>0</v>
      </c>
      <c r="DN32" s="178">
        <f>SUMIFS('Quarterly Information'!$AD$43:$AD$1042,'Quarterly Information'!$I$43:$I$1042,Blends!$DH32)*Blends!H31</f>
        <v>0</v>
      </c>
      <c r="DO32" s="178">
        <f>SUMIFS('Quarterly Information'!$AD$43:$AD$1042,'Quarterly Information'!$I$43:$I$1042,Blends!$DH32)*Blends!I31</f>
        <v>0</v>
      </c>
      <c r="DP32" s="178">
        <f>SUMIFS('Quarterly Information'!$AD$43:$AD$1042,'Quarterly Information'!$I$43:$I$1042,Blends!$DH32)*Blends!J31</f>
        <v>0</v>
      </c>
      <c r="DR32" s="17" t="s">
        <v>874</v>
      </c>
      <c r="DS32" s="178">
        <f>SUMIFS('Quarterly Information'!$AE$43:$AE$1042,'Quarterly Information'!$I$43:$I$1042,Blends!$DR32)*Blends!C31</f>
        <v>0</v>
      </c>
      <c r="DT32" s="178">
        <f>SUMIFS('Quarterly Information'!$AE$43:$AE$1042,'Quarterly Information'!$I$43:$I$1042,Blends!$DR32)*Blends!D31</f>
        <v>0</v>
      </c>
      <c r="DU32" s="178">
        <f>SUMIFS('Quarterly Information'!$AE$43:$AE$1042,'Quarterly Information'!$I$43:$I$1042,Blends!$DR32)*Blends!E31</f>
        <v>0</v>
      </c>
      <c r="DV32" s="178">
        <f>SUMIFS('Quarterly Information'!$AE$43:$AE$1042,'Quarterly Information'!$I$43:$I$1042,Blends!$DR32)*Blends!F31</f>
        <v>0</v>
      </c>
      <c r="DW32" s="178">
        <f>SUMIFS('Quarterly Information'!$AE$43:$AE$1042,'Quarterly Information'!$I$43:$I$1042,Blends!$DR32)*Blends!G31</f>
        <v>0</v>
      </c>
      <c r="DX32" s="178">
        <f>SUMIFS('Quarterly Information'!$AE$43:$AE$1042,'Quarterly Information'!$I$43:$I$1042,Blends!$DR32)*Blends!H31</f>
        <v>0</v>
      </c>
      <c r="DY32" s="178">
        <f>SUMIFS('Quarterly Information'!$AE$43:$AE$1042,'Quarterly Information'!$I$43:$I$1042,Blends!$DR32)*Blends!I31</f>
        <v>0</v>
      </c>
      <c r="DZ32" s="178">
        <f>SUMIFS('Quarterly Information'!$AE$43:$AE$1042,'Quarterly Information'!$I$43:$I$1042,Blends!$DR32)*Blends!J31</f>
        <v>0</v>
      </c>
    </row>
    <row r="33" spans="2:130" x14ac:dyDescent="0.25">
      <c r="B33" s="17" t="s">
        <v>876</v>
      </c>
      <c r="C33" s="177"/>
      <c r="D33" s="177"/>
      <c r="E33" s="177"/>
      <c r="F33" s="177">
        <v>0.88</v>
      </c>
      <c r="G33" s="177"/>
      <c r="H33" s="177"/>
      <c r="I33" s="177"/>
      <c r="J33" s="177"/>
      <c r="L33" s="17" t="s">
        <v>875</v>
      </c>
      <c r="M33" s="178">
        <f>SUMIFS('Quarterly Information'!$J$43:$J$1042,'Quarterly Information'!$I$43:$I$1042,Blends!$L33,'Quarterly Information'!$X$43:$X$1042,Lists!$D$30)*C32</f>
        <v>0</v>
      </c>
      <c r="N33" s="178">
        <f>SUMIFS('Quarterly Information'!$J$43:$J$1042,'Quarterly Information'!$I$43:$I$1042,Blends!$L33,'Quarterly Information'!$X$43:$X$1042,Lists!$D$30)*D32</f>
        <v>0</v>
      </c>
      <c r="O33" s="178">
        <f>SUMIFS('Quarterly Information'!$J$43:$J$1042,'Quarterly Information'!$I$43:$I$1042,Blends!$L33,'Quarterly Information'!$X$43:$X$1042,Lists!$D$30)*E32</f>
        <v>0</v>
      </c>
      <c r="P33" s="178">
        <f>SUMIFS('Quarterly Information'!$J$43:$J$1042,'Quarterly Information'!$I$43:$I$1042,Blends!$L33,'Quarterly Information'!$X$43:$X$1042,Lists!$D$30)*F32</f>
        <v>0</v>
      </c>
      <c r="Q33" s="178">
        <f>SUMIFS('Quarterly Information'!$J$43:$J$1042,'Quarterly Information'!$I$43:$I$1042,Blends!$L33,'Quarterly Information'!$X$43:$X$1042,Lists!$D$30)*G32</f>
        <v>0</v>
      </c>
      <c r="R33" s="178">
        <f>SUMIFS('Quarterly Information'!$J$43:$J$1042,'Quarterly Information'!$I$43:$I$1042,Blends!$L33,'Quarterly Information'!$X$43:$X$1042,Lists!$D$30)*H32</f>
        <v>0</v>
      </c>
      <c r="S33" s="178">
        <f>SUMIFS('Quarterly Information'!$J$43:$J$1042,'Quarterly Information'!$I$43:$I$1042,Blends!$L33,'Quarterly Information'!$X$43:$X$1042,Lists!$D$30)*I32</f>
        <v>0</v>
      </c>
      <c r="T33" s="178">
        <f>SUMIFS('Quarterly Information'!$J$43:$J$1042,'Quarterly Information'!$I$43:$I$1042,Blends!$L33,'Quarterly Information'!$X$43:$X$1042,Lists!$D$30)*J32</f>
        <v>0</v>
      </c>
      <c r="V33" s="17" t="s">
        <v>875</v>
      </c>
      <c r="W33" s="178">
        <f>SUMIFS('Quarterly Information'!$J$43:$J$1042,'Quarterly Information'!$I$43:$I$1042,Blends!$V33,'Quarterly Information'!$X$43:$X$1042,Lists!$D$31)*C32</f>
        <v>0</v>
      </c>
      <c r="X33" s="178">
        <f>SUMIFS('Quarterly Information'!$J$43:$J$1042,'Quarterly Information'!$I$43:$I$1042,Blends!$V33,'Quarterly Information'!$X$43:$X$1042,Lists!$D$31)*D32</f>
        <v>0</v>
      </c>
      <c r="Y33" s="178">
        <f>SUMIFS('Quarterly Information'!$J$43:$J$1042,'Quarterly Information'!$I$43:$I$1042,Blends!$V33,'Quarterly Information'!$X$43:$X$1042,Lists!$D$31)*E32</f>
        <v>0</v>
      </c>
      <c r="Z33" s="178">
        <f>SUMIFS('Quarterly Information'!$J$43:$J$1042,'Quarterly Information'!$I$43:$I$1042,Blends!$V33,'Quarterly Information'!$X$43:$X$1042,Lists!$D$31)*F32</f>
        <v>0</v>
      </c>
      <c r="AA33" s="178">
        <f>SUMIFS('Quarterly Information'!$J$43:$J$1042,'Quarterly Information'!$I$43:$I$1042,Blends!$V33,'Quarterly Information'!$X$43:$X$1042,Lists!$D$31)*G32</f>
        <v>0</v>
      </c>
      <c r="AB33" s="178">
        <f>SUMIFS('Quarterly Information'!$J$43:$J$1042,'Quarterly Information'!$I$43:$I$1042,Blends!$V33,'Quarterly Information'!$X$43:$X$1042,Lists!$D$31)*H32</f>
        <v>0</v>
      </c>
      <c r="AC33" s="178">
        <f>SUMIFS('Quarterly Information'!$J$43:$J$1042,'Quarterly Information'!$I$43:$I$1042,Blends!$V33,'Quarterly Information'!$X$43:$X$1042,Lists!$D$31)*I32</f>
        <v>0</v>
      </c>
      <c r="AD33" s="178">
        <f>SUMIFS('Quarterly Information'!$J$43:$J$1042,'Quarterly Information'!$I$43:$I$1042,Blends!$V33,'Quarterly Information'!$X$43:$X$1042,Lists!$D$31)*J32</f>
        <v>0</v>
      </c>
      <c r="AF33" s="17" t="s">
        <v>875</v>
      </c>
      <c r="AG33" s="178">
        <f>SUMIFS('Quarterly Information'!$J$43:$J$1042,'Quarterly Information'!$I$43:$I$1042,Blends!$AF33,'Quarterly Information'!$X$43:$X$1042,Lists!$D$32)*C32</f>
        <v>0</v>
      </c>
      <c r="AH33" s="178">
        <f>SUMIFS('Quarterly Information'!$J$43:$J$1042,'Quarterly Information'!$I$43:$I$1042,Blends!$AF33,'Quarterly Information'!$X$43:$X$1042,Lists!$D$32)*D32</f>
        <v>0</v>
      </c>
      <c r="AI33" s="178">
        <f>SUMIFS('Quarterly Information'!$J$43:$J$1042,'Quarterly Information'!$I$43:$I$1042,Blends!$AF33,'Quarterly Information'!$X$43:$X$1042,Lists!$D$32)*E32</f>
        <v>0</v>
      </c>
      <c r="AJ33" s="178">
        <f>SUMIFS('Quarterly Information'!$J$43:$J$1042,'Quarterly Information'!$I$43:$I$1042,Blends!$AF33,'Quarterly Information'!$X$43:$X$1042,Lists!$D$32)*F32</f>
        <v>0</v>
      </c>
      <c r="AK33" s="178">
        <f>SUMIFS('Quarterly Information'!$J$43:$J$1042,'Quarterly Information'!$I$43:$I$1042,Blends!$AF33,'Quarterly Information'!$X$43:$X$1042,Lists!$D$32)*G32</f>
        <v>0</v>
      </c>
      <c r="AL33" s="178">
        <f>SUMIFS('Quarterly Information'!$J$43:$J$1042,'Quarterly Information'!$I$43:$I$1042,Blends!$AF33,'Quarterly Information'!$X$43:$X$1042,Lists!$D$32)*H32</f>
        <v>0</v>
      </c>
      <c r="AM33" s="178">
        <f>SUMIFS('Quarterly Information'!$J$43:$J$1042,'Quarterly Information'!$I$43:$I$1042,Blends!$AF33,'Quarterly Information'!$X$43:$X$1042,Lists!$D$32)*I32</f>
        <v>0</v>
      </c>
      <c r="AN33" s="178">
        <f>SUMIFS('Quarterly Information'!$J$43:$J$1042,'Quarterly Information'!$I$43:$I$1042,Blends!$AF33,'Quarterly Information'!$X$43:$X$1042,Lists!$D$32)*J32</f>
        <v>0</v>
      </c>
      <c r="AP33" s="17" t="s">
        <v>875</v>
      </c>
      <c r="AQ33" s="178">
        <f>SUMIFS('Quarterly Information'!$J$43:$J$1042,'Quarterly Information'!$I$43:$I$1042,Blends!$AP33,'Quarterly Information'!$X$43:$X$1042,Lists!$D$33)*C32</f>
        <v>0</v>
      </c>
      <c r="AR33" s="178">
        <f>SUMIFS('Quarterly Information'!$J$43:$J$1042,'Quarterly Information'!$I$43:$I$1042,Blends!$AP33,'Quarterly Information'!$X$43:$X$1042,Lists!$D$33)*D32</f>
        <v>0</v>
      </c>
      <c r="AS33" s="178">
        <f>SUMIFS('Quarterly Information'!$J$43:$J$1042,'Quarterly Information'!$I$43:$I$1042,Blends!$AP33,'Quarterly Information'!$X$43:$X$1042,Lists!$D$33)*E32</f>
        <v>0</v>
      </c>
      <c r="AT33" s="178">
        <f>SUMIFS('Quarterly Information'!$J$43:$J$1042,'Quarterly Information'!$I$43:$I$1042,Blends!$AP33,'Quarterly Information'!$X$43:$X$1042,Lists!$D$33)*F32</f>
        <v>0</v>
      </c>
      <c r="AU33" s="178">
        <f>SUMIFS('Quarterly Information'!$J$43:$J$1042,'Quarterly Information'!$I$43:$I$1042,Blends!$AP33,'Quarterly Information'!$X$43:$X$1042,Lists!$D$33)*G32</f>
        <v>0</v>
      </c>
      <c r="AV33" s="178">
        <f>SUMIFS('Quarterly Information'!$J$43:$J$1042,'Quarterly Information'!$I$43:$I$1042,Blends!$AP33,'Quarterly Information'!$X$43:$X$1042,Lists!$D$33)*H32</f>
        <v>0</v>
      </c>
      <c r="AW33" s="178">
        <f>SUMIFS('Quarterly Information'!$J$43:$J$1042,'Quarterly Information'!$I$43:$I$1042,Blends!$AP33,'Quarterly Information'!$X$43:$X$1042,Lists!$D$33)*I32</f>
        <v>0</v>
      </c>
      <c r="AX33" s="178">
        <f>SUMIFS('Quarterly Information'!$J$43:$J$1042,'Quarterly Information'!$I$43:$I$1042,Blends!$AP33,'Quarterly Information'!$X$43:$X$1042,Lists!$D$33)*J32</f>
        <v>0</v>
      </c>
      <c r="AZ33" s="17" t="s">
        <v>875</v>
      </c>
      <c r="BA33" s="178">
        <f>SUMIFS('Quarterly Information'!$J$43:$J$1042,'Quarterly Information'!$I$43:$I$1042,Blends!$AZ33,'Quarterly Information'!$X$43:$X$1042,Lists!$D$34)*C32</f>
        <v>0</v>
      </c>
      <c r="BB33" s="178">
        <f>SUMIFS('Quarterly Information'!$J$43:$J$1042,'Quarterly Information'!$I$43:$I$1042,Blends!$AZ33,'Quarterly Information'!$X$43:$X$1042,Lists!$D$34)*D32</f>
        <v>0</v>
      </c>
      <c r="BC33" s="178">
        <f>SUMIFS('Quarterly Information'!$J$43:$J$1042,'Quarterly Information'!$I$43:$I$1042,Blends!$AZ33,'Quarterly Information'!$X$43:$X$1042,Lists!$D$34)*E32</f>
        <v>0</v>
      </c>
      <c r="BD33" s="178">
        <f>SUMIFS('Quarterly Information'!$J$43:$J$1042,'Quarterly Information'!$I$43:$I$1042,Blends!$AZ33,'Quarterly Information'!$X$43:$X$1042,Lists!$D$34)*F32</f>
        <v>0</v>
      </c>
      <c r="BE33" s="178">
        <f>SUMIFS('Quarterly Information'!$J$43:$J$1042,'Quarterly Information'!$I$43:$I$1042,Blends!$AZ33,'Quarterly Information'!$X$43:$X$1042,Lists!$D$34)*G32</f>
        <v>0</v>
      </c>
      <c r="BF33" s="178">
        <f>SUMIFS('Quarterly Information'!$J$43:$J$1042,'Quarterly Information'!$I$43:$I$1042,Blends!$AZ33,'Quarterly Information'!$X$43:$X$1042,Lists!$D$34)*H32</f>
        <v>0</v>
      </c>
      <c r="BG33" s="178">
        <f>SUMIFS('Quarterly Information'!$J$43:$J$1042,'Quarterly Information'!$I$43:$I$1042,Blends!$AZ33,'Quarterly Information'!$X$43:$X$1042,Lists!$D$34)*I32</f>
        <v>0</v>
      </c>
      <c r="BH33" s="178">
        <f>SUMIFS('Quarterly Information'!$J$43:$J$1042,'Quarterly Information'!$I$43:$I$1042,Blends!$AZ33,'Quarterly Information'!$X$43:$X$1042,Lists!$D$34)*J32</f>
        <v>0</v>
      </c>
      <c r="BJ33" s="17" t="s">
        <v>875</v>
      </c>
      <c r="BK33" s="178">
        <f>SUMIFS('Quarterly Information'!$J$43:$J$1042,'Quarterly Information'!$I$43:$I$1042,Blends!$BJ33,'Quarterly Information'!$X$43:$X$1042,Lists!$D$35)*C32</f>
        <v>0</v>
      </c>
      <c r="BL33" s="178">
        <f>SUMIFS('Quarterly Information'!$J$43:$J$1042,'Quarterly Information'!$I$43:$I$1042,Blends!$BJ33,'Quarterly Information'!$X$43:$X$1042,Lists!$D$35)*D32</f>
        <v>0</v>
      </c>
      <c r="BM33" s="178">
        <f>SUMIFS('Quarterly Information'!$J$43:$J$1042,'Quarterly Information'!$I$43:$I$1042,Blends!$BJ33,'Quarterly Information'!$X$43:$X$1042,Lists!$D$35)*E32</f>
        <v>0</v>
      </c>
      <c r="BN33" s="178">
        <f>SUMIFS('Quarterly Information'!$J$43:$J$1042,'Quarterly Information'!$I$43:$I$1042,Blends!$BJ33,'Quarterly Information'!$X$43:$X$1042,Lists!$D$35)*F32</f>
        <v>0</v>
      </c>
      <c r="BO33" s="178">
        <f>SUMIFS('Quarterly Information'!$J$43:$J$1042,'Quarterly Information'!$I$43:$I$1042,Blends!$BJ33,'Quarterly Information'!$X$43:$X$1042,Lists!$D$35)*G32</f>
        <v>0</v>
      </c>
      <c r="BP33" s="178">
        <f>SUMIFS('Quarterly Information'!$J$43:$J$1042,'Quarterly Information'!$I$43:$I$1042,Blends!$BJ33,'Quarterly Information'!$X$43:$X$1042,Lists!$D$35)*H32</f>
        <v>0</v>
      </c>
      <c r="BQ33" s="178">
        <f>SUMIFS('Quarterly Information'!$J$43:$J$1042,'Quarterly Information'!$I$43:$I$1042,Blends!$BJ33,'Quarterly Information'!$X$43:$X$1042,Lists!$D$35)*I32</f>
        <v>0</v>
      </c>
      <c r="BR33" s="178">
        <f>SUMIFS('Quarterly Information'!$J$43:$J$1042,'Quarterly Information'!$I$43:$I$1042,Blends!$BJ33,'Quarterly Information'!$X$43:$X$1042,Lists!$D$35)*J32</f>
        <v>0</v>
      </c>
      <c r="BT33" s="17" t="s">
        <v>875</v>
      </c>
      <c r="BU33" s="178">
        <f>SUMIFS('Quarterly Information'!$Z$43:$Z$1042,'Quarterly Information'!$I$43:$I$1042,Blends!$BT33)*Blends!C32</f>
        <v>0</v>
      </c>
      <c r="BV33" s="178">
        <f>SUMIFS('Quarterly Information'!$Z$43:$Z$1042,'Quarterly Information'!$I$43:$I$1042,Blends!$BT33)*Blends!D32</f>
        <v>0</v>
      </c>
      <c r="BW33" s="178">
        <f>SUMIFS('Quarterly Information'!$Z$43:$Z$1042,'Quarterly Information'!$I$43:$I$1042,Blends!$BT33)*Blends!E32</f>
        <v>0</v>
      </c>
      <c r="BX33" s="178">
        <f>SUMIFS('Quarterly Information'!$Z$43:$Z$1042,'Quarterly Information'!$I$43:$I$1042,Blends!$BT33)*Blends!F32</f>
        <v>0</v>
      </c>
      <c r="BY33" s="178">
        <f>SUMIFS('Quarterly Information'!$Z$43:$Z$1042,'Quarterly Information'!$I$43:$I$1042,Blends!$BT33)*Blends!G32</f>
        <v>0</v>
      </c>
      <c r="BZ33" s="178">
        <f>SUMIFS('Quarterly Information'!$Z$43:$Z$1042,'Quarterly Information'!$I$43:$I$1042,Blends!$BT33)*Blends!H32</f>
        <v>0</v>
      </c>
      <c r="CA33" s="178">
        <f>SUMIFS('Quarterly Information'!$Z$43:$Z$1042,'Quarterly Information'!$I$43:$I$1042,Blends!$BT33)*Blends!I32</f>
        <v>0</v>
      </c>
      <c r="CB33" s="178">
        <f>SUMIFS('Quarterly Information'!$Z$43:$Z$1042,'Quarterly Information'!$I$43:$I$1042,Blends!$BT33)*Blends!J32</f>
        <v>0</v>
      </c>
      <c r="CD33" s="17" t="s">
        <v>875</v>
      </c>
      <c r="CE33" s="178">
        <f>SUMIFS('Quarterly Information'!$AA$43:$AA$1042,'Quarterly Information'!$I$43:$I$1042,Blends!$CD33)*Blends!C32</f>
        <v>0</v>
      </c>
      <c r="CF33" s="178">
        <f>SUMIFS('Quarterly Information'!$AA$43:$AA$1042,'Quarterly Information'!$I$43:$I$1042,Blends!$CD33)*Blends!D32</f>
        <v>0</v>
      </c>
      <c r="CG33" s="178">
        <f>SUMIFS('Quarterly Information'!$AA$43:$AA$1042,'Quarterly Information'!$I$43:$I$1042,Blends!$CD33)*Blends!E32</f>
        <v>0</v>
      </c>
      <c r="CH33" s="178">
        <f>SUMIFS('Quarterly Information'!$AA$43:$AA$1042,'Quarterly Information'!$I$43:$I$1042,Blends!$CD33)*Blends!F32</f>
        <v>0</v>
      </c>
      <c r="CI33" s="178">
        <f>SUMIFS('Quarterly Information'!$AA$43:$AA$1042,'Quarterly Information'!$I$43:$I$1042,Blends!$CD33)*Blends!G32</f>
        <v>0</v>
      </c>
      <c r="CJ33" s="178">
        <f>SUMIFS('Quarterly Information'!$AA$43:$AA$1042,'Quarterly Information'!$I$43:$I$1042,Blends!$CD33)*Blends!H32</f>
        <v>0</v>
      </c>
      <c r="CK33" s="178">
        <f>SUMIFS('Quarterly Information'!$AA$43:$AA$1042,'Quarterly Information'!$I$43:$I$1042,Blends!$CD33)*Blends!I32</f>
        <v>0</v>
      </c>
      <c r="CL33" s="178">
        <f>SUMIFS('Quarterly Information'!$AA$43:$AA$1042,'Quarterly Information'!$I$43:$I$1042,Blends!$CD33)*Blends!J32</f>
        <v>0</v>
      </c>
      <c r="CN33" s="17" t="s">
        <v>875</v>
      </c>
      <c r="CO33" s="178">
        <f>SUMIFS('Quarterly Information'!$AB$43:$AB$1042,'Quarterly Information'!$I$43:$I$1042,Blends!$CN33)*Blends!C32</f>
        <v>0</v>
      </c>
      <c r="CP33" s="178">
        <f>SUMIFS('Quarterly Information'!$AB$43:$AB$1042,'Quarterly Information'!$I$43:$I$1042,Blends!$CN33)*Blends!D32</f>
        <v>0</v>
      </c>
      <c r="CQ33" s="178">
        <f>SUMIFS('Quarterly Information'!$AB$43:$AB$1042,'Quarterly Information'!$I$43:$I$1042,Blends!$CN33)*Blends!E32</f>
        <v>0</v>
      </c>
      <c r="CR33" s="178">
        <f>SUMIFS('Quarterly Information'!$AB$43:$AB$1042,'Quarterly Information'!$I$43:$I$1042,Blends!$CN33)*Blends!F32</f>
        <v>0</v>
      </c>
      <c r="CS33" s="178">
        <f>SUMIFS('Quarterly Information'!$AB$43:$AB$1042,'Quarterly Information'!$I$43:$I$1042,Blends!$CN33)*Blends!G32</f>
        <v>0</v>
      </c>
      <c r="CT33" s="178">
        <f>SUMIFS('Quarterly Information'!$AB$43:$AB$1042,'Quarterly Information'!$I$43:$I$1042,Blends!$CN33)*Blends!H32</f>
        <v>0</v>
      </c>
      <c r="CU33" s="178">
        <f>SUMIFS('Quarterly Information'!$AB$43:$AB$1042,'Quarterly Information'!$I$43:$I$1042,Blends!$CN33)*Blends!I32</f>
        <v>0</v>
      </c>
      <c r="CV33" s="178">
        <f>SUMIFS('Quarterly Information'!$AB$43:$AB$1042,'Quarterly Information'!$I$43:$I$1042,Blends!$CN33)*Blends!J32</f>
        <v>0</v>
      </c>
      <c r="CX33" s="17" t="s">
        <v>875</v>
      </c>
      <c r="CY33" s="178">
        <f>SUMIFS('Quarterly Information'!$AC$43:$AC$1042,'Quarterly Information'!$I$43:$I$1042,Blends!$CX33)*Blends!C32</f>
        <v>0</v>
      </c>
      <c r="CZ33" s="178">
        <f>SUMIFS('Quarterly Information'!$AC$43:$AC$1042,'Quarterly Information'!$I$43:$I$1042,Blends!$CX33)*Blends!D32</f>
        <v>0</v>
      </c>
      <c r="DA33" s="178">
        <f>SUMIFS('Quarterly Information'!$AC$43:$AC$1042,'Quarterly Information'!$I$43:$I$1042,Blends!$CX33)*Blends!E32</f>
        <v>0</v>
      </c>
      <c r="DB33" s="178">
        <f>SUMIFS('Quarterly Information'!$AC$43:$AC$1042,'Quarterly Information'!$I$43:$I$1042,Blends!$CX33)*Blends!F32</f>
        <v>0</v>
      </c>
      <c r="DC33" s="178">
        <f>SUMIFS('Quarterly Information'!$AC$43:$AC$1042,'Quarterly Information'!$I$43:$I$1042,Blends!$CX33)*Blends!G32</f>
        <v>0</v>
      </c>
      <c r="DD33" s="178">
        <f>SUMIFS('Quarterly Information'!$AC$43:$AC$1042,'Quarterly Information'!$I$43:$I$1042,Blends!$CX33)*Blends!H32</f>
        <v>0</v>
      </c>
      <c r="DE33" s="178">
        <f>SUMIFS('Quarterly Information'!$AC$43:$AC$1042,'Quarterly Information'!$I$43:$I$1042,Blends!$CX33)*Blends!I32</f>
        <v>0</v>
      </c>
      <c r="DF33" s="178">
        <f>SUMIFS('Quarterly Information'!$AC$43:$AC$1042,'Quarterly Information'!$I$43:$I$1042,Blends!$CX33)*Blends!J32</f>
        <v>0</v>
      </c>
      <c r="DH33" s="17" t="s">
        <v>875</v>
      </c>
      <c r="DI33" s="178">
        <f>SUMIFS('Quarterly Information'!$AD$43:$AD$1042,'Quarterly Information'!$I$43:$I$1042,Blends!$DH33)*Blends!C32</f>
        <v>0</v>
      </c>
      <c r="DJ33" s="178">
        <f>SUMIFS('Quarterly Information'!$AD$43:$AD$1042,'Quarterly Information'!$I$43:$I$1042,Blends!$DH33)*Blends!D32</f>
        <v>0</v>
      </c>
      <c r="DK33" s="178">
        <f>SUMIFS('Quarterly Information'!$AD$43:$AD$1042,'Quarterly Information'!$I$43:$I$1042,Blends!$DH33)*Blends!E32</f>
        <v>0</v>
      </c>
      <c r="DL33" s="178">
        <f>SUMIFS('Quarterly Information'!$AD$43:$AD$1042,'Quarterly Information'!$I$43:$I$1042,Blends!$DH33)*Blends!F32</f>
        <v>0</v>
      </c>
      <c r="DM33" s="178">
        <f>SUMIFS('Quarterly Information'!$AD$43:$AD$1042,'Quarterly Information'!$I$43:$I$1042,Blends!$DH33)*Blends!G32</f>
        <v>0</v>
      </c>
      <c r="DN33" s="178">
        <f>SUMIFS('Quarterly Information'!$AD$43:$AD$1042,'Quarterly Information'!$I$43:$I$1042,Blends!$DH33)*Blends!H32</f>
        <v>0</v>
      </c>
      <c r="DO33" s="178">
        <f>SUMIFS('Quarterly Information'!$AD$43:$AD$1042,'Quarterly Information'!$I$43:$I$1042,Blends!$DH33)*Blends!I32</f>
        <v>0</v>
      </c>
      <c r="DP33" s="178">
        <f>SUMIFS('Quarterly Information'!$AD$43:$AD$1042,'Quarterly Information'!$I$43:$I$1042,Blends!$DH33)*Blends!J32</f>
        <v>0</v>
      </c>
      <c r="DR33" s="17" t="s">
        <v>875</v>
      </c>
      <c r="DS33" s="178">
        <f>SUMIFS('Quarterly Information'!$AE$43:$AE$1042,'Quarterly Information'!$I$43:$I$1042,Blends!$DR33)*Blends!C32</f>
        <v>0</v>
      </c>
      <c r="DT33" s="178">
        <f>SUMIFS('Quarterly Information'!$AE$43:$AE$1042,'Quarterly Information'!$I$43:$I$1042,Blends!$DR33)*Blends!D32</f>
        <v>0</v>
      </c>
      <c r="DU33" s="178">
        <f>SUMIFS('Quarterly Information'!$AE$43:$AE$1042,'Quarterly Information'!$I$43:$I$1042,Blends!$DR33)*Blends!E32</f>
        <v>0</v>
      </c>
      <c r="DV33" s="178">
        <f>SUMIFS('Quarterly Information'!$AE$43:$AE$1042,'Quarterly Information'!$I$43:$I$1042,Blends!$DR33)*Blends!F32</f>
        <v>0</v>
      </c>
      <c r="DW33" s="178">
        <f>SUMIFS('Quarterly Information'!$AE$43:$AE$1042,'Quarterly Information'!$I$43:$I$1042,Blends!$DR33)*Blends!G32</f>
        <v>0</v>
      </c>
      <c r="DX33" s="178">
        <f>SUMIFS('Quarterly Information'!$AE$43:$AE$1042,'Quarterly Information'!$I$43:$I$1042,Blends!$DR33)*Blends!H32</f>
        <v>0</v>
      </c>
      <c r="DY33" s="178">
        <f>SUMIFS('Quarterly Information'!$AE$43:$AE$1042,'Quarterly Information'!$I$43:$I$1042,Blends!$DR33)*Blends!I32</f>
        <v>0</v>
      </c>
      <c r="DZ33" s="178">
        <f>SUMIFS('Quarterly Information'!$AE$43:$AE$1042,'Quarterly Information'!$I$43:$I$1042,Blends!$DR33)*Blends!J32</f>
        <v>0</v>
      </c>
    </row>
    <row r="34" spans="2:130" x14ac:dyDescent="0.25">
      <c r="B34" s="17" t="s">
        <v>877</v>
      </c>
      <c r="C34" s="177"/>
      <c r="D34" s="177"/>
      <c r="E34" s="177">
        <v>0.57999999999999996</v>
      </c>
      <c r="F34" s="177">
        <v>0.42</v>
      </c>
      <c r="G34" s="177"/>
      <c r="H34" s="177"/>
      <c r="I34" s="177"/>
      <c r="J34" s="177"/>
      <c r="L34" s="17" t="s">
        <v>876</v>
      </c>
      <c r="M34" s="178">
        <f>SUMIFS('Quarterly Information'!$J$43:$J$1042,'Quarterly Information'!$I$43:$I$1042,Blends!$L34,'Quarterly Information'!$X$43:$X$1042,Lists!$D$30)*C33</f>
        <v>0</v>
      </c>
      <c r="N34" s="178">
        <f>SUMIFS('Quarterly Information'!$J$43:$J$1042,'Quarterly Information'!$I$43:$I$1042,Blends!$L34,'Quarterly Information'!$X$43:$X$1042,Lists!$D$30)*D33</f>
        <v>0</v>
      </c>
      <c r="O34" s="178">
        <f>SUMIFS('Quarterly Information'!$J$43:$J$1042,'Quarterly Information'!$I$43:$I$1042,Blends!$L34,'Quarterly Information'!$X$43:$X$1042,Lists!$D$30)*E33</f>
        <v>0</v>
      </c>
      <c r="P34" s="178">
        <f>SUMIFS('Quarterly Information'!$J$43:$J$1042,'Quarterly Information'!$I$43:$I$1042,Blends!$L34,'Quarterly Information'!$X$43:$X$1042,Lists!$D$30)*F33</f>
        <v>0</v>
      </c>
      <c r="Q34" s="178">
        <f>SUMIFS('Quarterly Information'!$J$43:$J$1042,'Quarterly Information'!$I$43:$I$1042,Blends!$L34,'Quarterly Information'!$X$43:$X$1042,Lists!$D$30)*G33</f>
        <v>0</v>
      </c>
      <c r="R34" s="178">
        <f>SUMIFS('Quarterly Information'!$J$43:$J$1042,'Quarterly Information'!$I$43:$I$1042,Blends!$L34,'Quarterly Information'!$X$43:$X$1042,Lists!$D$30)*H33</f>
        <v>0</v>
      </c>
      <c r="S34" s="178">
        <f>SUMIFS('Quarterly Information'!$J$43:$J$1042,'Quarterly Information'!$I$43:$I$1042,Blends!$L34,'Quarterly Information'!$X$43:$X$1042,Lists!$D$30)*I33</f>
        <v>0</v>
      </c>
      <c r="T34" s="178">
        <f>SUMIFS('Quarterly Information'!$J$43:$J$1042,'Quarterly Information'!$I$43:$I$1042,Blends!$L34,'Quarterly Information'!$X$43:$X$1042,Lists!$D$30)*J33</f>
        <v>0</v>
      </c>
      <c r="V34" s="17" t="s">
        <v>876</v>
      </c>
      <c r="W34" s="178">
        <f>SUMIFS('Quarterly Information'!$J$43:$J$1042,'Quarterly Information'!$I$43:$I$1042,Blends!$V34,'Quarterly Information'!$X$43:$X$1042,Lists!$D$31)*C33</f>
        <v>0</v>
      </c>
      <c r="X34" s="178">
        <f>SUMIFS('Quarterly Information'!$J$43:$J$1042,'Quarterly Information'!$I$43:$I$1042,Blends!$V34,'Quarterly Information'!$X$43:$X$1042,Lists!$D$31)*D33</f>
        <v>0</v>
      </c>
      <c r="Y34" s="178">
        <f>SUMIFS('Quarterly Information'!$J$43:$J$1042,'Quarterly Information'!$I$43:$I$1042,Blends!$V34,'Quarterly Information'!$X$43:$X$1042,Lists!$D$31)*E33</f>
        <v>0</v>
      </c>
      <c r="Z34" s="178">
        <f>SUMIFS('Quarterly Information'!$J$43:$J$1042,'Quarterly Information'!$I$43:$I$1042,Blends!$V34,'Quarterly Information'!$X$43:$X$1042,Lists!$D$31)*F33</f>
        <v>0</v>
      </c>
      <c r="AA34" s="178">
        <f>SUMIFS('Quarterly Information'!$J$43:$J$1042,'Quarterly Information'!$I$43:$I$1042,Blends!$V34,'Quarterly Information'!$X$43:$X$1042,Lists!$D$31)*G33</f>
        <v>0</v>
      </c>
      <c r="AB34" s="178">
        <f>SUMIFS('Quarterly Information'!$J$43:$J$1042,'Quarterly Information'!$I$43:$I$1042,Blends!$V34,'Quarterly Information'!$X$43:$X$1042,Lists!$D$31)*H33</f>
        <v>0</v>
      </c>
      <c r="AC34" s="178">
        <f>SUMIFS('Quarterly Information'!$J$43:$J$1042,'Quarterly Information'!$I$43:$I$1042,Blends!$V34,'Quarterly Information'!$X$43:$X$1042,Lists!$D$31)*I33</f>
        <v>0</v>
      </c>
      <c r="AD34" s="178">
        <f>SUMIFS('Quarterly Information'!$J$43:$J$1042,'Quarterly Information'!$I$43:$I$1042,Blends!$V34,'Quarterly Information'!$X$43:$X$1042,Lists!$D$31)*J33</f>
        <v>0</v>
      </c>
      <c r="AF34" s="17" t="s">
        <v>876</v>
      </c>
      <c r="AG34" s="178">
        <f>SUMIFS('Quarterly Information'!$J$43:$J$1042,'Quarterly Information'!$I$43:$I$1042,Blends!$AF34,'Quarterly Information'!$X$43:$X$1042,Lists!$D$32)*C33</f>
        <v>0</v>
      </c>
      <c r="AH34" s="178">
        <f>SUMIFS('Quarterly Information'!$J$43:$J$1042,'Quarterly Information'!$I$43:$I$1042,Blends!$AF34,'Quarterly Information'!$X$43:$X$1042,Lists!$D$32)*D33</f>
        <v>0</v>
      </c>
      <c r="AI34" s="178">
        <f>SUMIFS('Quarterly Information'!$J$43:$J$1042,'Quarterly Information'!$I$43:$I$1042,Blends!$AF34,'Quarterly Information'!$X$43:$X$1042,Lists!$D$32)*E33</f>
        <v>0</v>
      </c>
      <c r="AJ34" s="178">
        <f>SUMIFS('Quarterly Information'!$J$43:$J$1042,'Quarterly Information'!$I$43:$I$1042,Blends!$AF34,'Quarterly Information'!$X$43:$X$1042,Lists!$D$32)*F33</f>
        <v>0</v>
      </c>
      <c r="AK34" s="178">
        <f>SUMIFS('Quarterly Information'!$J$43:$J$1042,'Quarterly Information'!$I$43:$I$1042,Blends!$AF34,'Quarterly Information'!$X$43:$X$1042,Lists!$D$32)*G33</f>
        <v>0</v>
      </c>
      <c r="AL34" s="178">
        <f>SUMIFS('Quarterly Information'!$J$43:$J$1042,'Quarterly Information'!$I$43:$I$1042,Blends!$AF34,'Quarterly Information'!$X$43:$X$1042,Lists!$D$32)*H33</f>
        <v>0</v>
      </c>
      <c r="AM34" s="178">
        <f>SUMIFS('Quarterly Information'!$J$43:$J$1042,'Quarterly Information'!$I$43:$I$1042,Blends!$AF34,'Quarterly Information'!$X$43:$X$1042,Lists!$D$32)*I33</f>
        <v>0</v>
      </c>
      <c r="AN34" s="178">
        <f>SUMIFS('Quarterly Information'!$J$43:$J$1042,'Quarterly Information'!$I$43:$I$1042,Blends!$AF34,'Quarterly Information'!$X$43:$X$1042,Lists!$D$32)*J33</f>
        <v>0</v>
      </c>
      <c r="AP34" s="17" t="s">
        <v>876</v>
      </c>
      <c r="AQ34" s="178">
        <f>SUMIFS('Quarterly Information'!$J$43:$J$1042,'Quarterly Information'!$I$43:$I$1042,Blends!$AP34,'Quarterly Information'!$X$43:$X$1042,Lists!$D$33)*C33</f>
        <v>0</v>
      </c>
      <c r="AR34" s="178">
        <f>SUMIFS('Quarterly Information'!$J$43:$J$1042,'Quarterly Information'!$I$43:$I$1042,Blends!$AP34,'Quarterly Information'!$X$43:$X$1042,Lists!$D$33)*D33</f>
        <v>0</v>
      </c>
      <c r="AS34" s="178">
        <f>SUMIFS('Quarterly Information'!$J$43:$J$1042,'Quarterly Information'!$I$43:$I$1042,Blends!$AP34,'Quarterly Information'!$X$43:$X$1042,Lists!$D$33)*E33</f>
        <v>0</v>
      </c>
      <c r="AT34" s="178">
        <f>SUMIFS('Quarterly Information'!$J$43:$J$1042,'Quarterly Information'!$I$43:$I$1042,Blends!$AP34,'Quarterly Information'!$X$43:$X$1042,Lists!$D$33)*F33</f>
        <v>0</v>
      </c>
      <c r="AU34" s="178">
        <f>SUMIFS('Quarterly Information'!$J$43:$J$1042,'Quarterly Information'!$I$43:$I$1042,Blends!$AP34,'Quarterly Information'!$X$43:$X$1042,Lists!$D$33)*G33</f>
        <v>0</v>
      </c>
      <c r="AV34" s="178">
        <f>SUMIFS('Quarterly Information'!$J$43:$J$1042,'Quarterly Information'!$I$43:$I$1042,Blends!$AP34,'Quarterly Information'!$X$43:$X$1042,Lists!$D$33)*H33</f>
        <v>0</v>
      </c>
      <c r="AW34" s="178">
        <f>SUMIFS('Quarterly Information'!$J$43:$J$1042,'Quarterly Information'!$I$43:$I$1042,Blends!$AP34,'Quarterly Information'!$X$43:$X$1042,Lists!$D$33)*I33</f>
        <v>0</v>
      </c>
      <c r="AX34" s="178">
        <f>SUMIFS('Quarterly Information'!$J$43:$J$1042,'Quarterly Information'!$I$43:$I$1042,Blends!$AP34,'Quarterly Information'!$X$43:$X$1042,Lists!$D$33)*J33</f>
        <v>0</v>
      </c>
      <c r="AZ34" s="17" t="s">
        <v>876</v>
      </c>
      <c r="BA34" s="178">
        <f>SUMIFS('Quarterly Information'!$J$43:$J$1042,'Quarterly Information'!$I$43:$I$1042,Blends!$AZ34,'Quarterly Information'!$X$43:$X$1042,Lists!$D$34)*C33</f>
        <v>0</v>
      </c>
      <c r="BB34" s="178">
        <f>SUMIFS('Quarterly Information'!$J$43:$J$1042,'Quarterly Information'!$I$43:$I$1042,Blends!$AZ34,'Quarterly Information'!$X$43:$X$1042,Lists!$D$34)*D33</f>
        <v>0</v>
      </c>
      <c r="BC34" s="178">
        <f>SUMIFS('Quarterly Information'!$J$43:$J$1042,'Quarterly Information'!$I$43:$I$1042,Blends!$AZ34,'Quarterly Information'!$X$43:$X$1042,Lists!$D$34)*E33</f>
        <v>0</v>
      </c>
      <c r="BD34" s="178">
        <f>SUMIFS('Quarterly Information'!$J$43:$J$1042,'Quarterly Information'!$I$43:$I$1042,Blends!$AZ34,'Quarterly Information'!$X$43:$X$1042,Lists!$D$34)*F33</f>
        <v>0</v>
      </c>
      <c r="BE34" s="178">
        <f>SUMIFS('Quarterly Information'!$J$43:$J$1042,'Quarterly Information'!$I$43:$I$1042,Blends!$AZ34,'Quarterly Information'!$X$43:$X$1042,Lists!$D$34)*G33</f>
        <v>0</v>
      </c>
      <c r="BF34" s="178">
        <f>SUMIFS('Quarterly Information'!$J$43:$J$1042,'Quarterly Information'!$I$43:$I$1042,Blends!$AZ34,'Quarterly Information'!$X$43:$X$1042,Lists!$D$34)*H33</f>
        <v>0</v>
      </c>
      <c r="BG34" s="178">
        <f>SUMIFS('Quarterly Information'!$J$43:$J$1042,'Quarterly Information'!$I$43:$I$1042,Blends!$AZ34,'Quarterly Information'!$X$43:$X$1042,Lists!$D$34)*I33</f>
        <v>0</v>
      </c>
      <c r="BH34" s="178">
        <f>SUMIFS('Quarterly Information'!$J$43:$J$1042,'Quarterly Information'!$I$43:$I$1042,Blends!$AZ34,'Quarterly Information'!$X$43:$X$1042,Lists!$D$34)*J33</f>
        <v>0</v>
      </c>
      <c r="BJ34" s="17" t="s">
        <v>876</v>
      </c>
      <c r="BK34" s="178">
        <f>SUMIFS('Quarterly Information'!$J$43:$J$1042,'Quarterly Information'!$I$43:$I$1042,Blends!$BJ34,'Quarterly Information'!$X$43:$X$1042,Lists!$D$35)*C33</f>
        <v>0</v>
      </c>
      <c r="BL34" s="178">
        <f>SUMIFS('Quarterly Information'!$J$43:$J$1042,'Quarterly Information'!$I$43:$I$1042,Blends!$BJ34,'Quarterly Information'!$X$43:$X$1042,Lists!$D$35)*D33</f>
        <v>0</v>
      </c>
      <c r="BM34" s="178">
        <f>SUMIFS('Quarterly Information'!$J$43:$J$1042,'Quarterly Information'!$I$43:$I$1042,Blends!$BJ34,'Quarterly Information'!$X$43:$X$1042,Lists!$D$35)*E33</f>
        <v>0</v>
      </c>
      <c r="BN34" s="178">
        <f>SUMIFS('Quarterly Information'!$J$43:$J$1042,'Quarterly Information'!$I$43:$I$1042,Blends!$BJ34,'Quarterly Information'!$X$43:$X$1042,Lists!$D$35)*F33</f>
        <v>0</v>
      </c>
      <c r="BO34" s="178">
        <f>SUMIFS('Quarterly Information'!$J$43:$J$1042,'Quarterly Information'!$I$43:$I$1042,Blends!$BJ34,'Quarterly Information'!$X$43:$X$1042,Lists!$D$35)*G33</f>
        <v>0</v>
      </c>
      <c r="BP34" s="178">
        <f>SUMIFS('Quarterly Information'!$J$43:$J$1042,'Quarterly Information'!$I$43:$I$1042,Blends!$BJ34,'Quarterly Information'!$X$43:$X$1042,Lists!$D$35)*H33</f>
        <v>0</v>
      </c>
      <c r="BQ34" s="178">
        <f>SUMIFS('Quarterly Information'!$J$43:$J$1042,'Quarterly Information'!$I$43:$I$1042,Blends!$BJ34,'Quarterly Information'!$X$43:$X$1042,Lists!$D$35)*I33</f>
        <v>0</v>
      </c>
      <c r="BR34" s="178">
        <f>SUMIFS('Quarterly Information'!$J$43:$J$1042,'Quarterly Information'!$I$43:$I$1042,Blends!$BJ34,'Quarterly Information'!$X$43:$X$1042,Lists!$D$35)*J33</f>
        <v>0</v>
      </c>
      <c r="BT34" s="17" t="s">
        <v>876</v>
      </c>
      <c r="BU34" s="178">
        <f>SUMIFS('Quarterly Information'!$Z$43:$Z$1042,'Quarterly Information'!$I$43:$I$1042,Blends!$BT34)*Blends!C33</f>
        <v>0</v>
      </c>
      <c r="BV34" s="178">
        <f>SUMIFS('Quarterly Information'!$Z$43:$Z$1042,'Quarterly Information'!$I$43:$I$1042,Blends!$BT34)*Blends!D33</f>
        <v>0</v>
      </c>
      <c r="BW34" s="178">
        <f>SUMIFS('Quarterly Information'!$Z$43:$Z$1042,'Quarterly Information'!$I$43:$I$1042,Blends!$BT34)*Blends!E33</f>
        <v>0</v>
      </c>
      <c r="BX34" s="178">
        <f>SUMIFS('Quarterly Information'!$Z$43:$Z$1042,'Quarterly Information'!$I$43:$I$1042,Blends!$BT34)*Blends!F33</f>
        <v>0</v>
      </c>
      <c r="BY34" s="178">
        <f>SUMIFS('Quarterly Information'!$Z$43:$Z$1042,'Quarterly Information'!$I$43:$I$1042,Blends!$BT34)*Blends!G33</f>
        <v>0</v>
      </c>
      <c r="BZ34" s="178">
        <f>SUMIFS('Quarterly Information'!$Z$43:$Z$1042,'Quarterly Information'!$I$43:$I$1042,Blends!$BT34)*Blends!H33</f>
        <v>0</v>
      </c>
      <c r="CA34" s="178">
        <f>SUMIFS('Quarterly Information'!$Z$43:$Z$1042,'Quarterly Information'!$I$43:$I$1042,Blends!$BT34)*Blends!I33</f>
        <v>0</v>
      </c>
      <c r="CB34" s="178">
        <f>SUMIFS('Quarterly Information'!$Z$43:$Z$1042,'Quarterly Information'!$I$43:$I$1042,Blends!$BT34)*Blends!J33</f>
        <v>0</v>
      </c>
      <c r="CD34" s="17" t="s">
        <v>876</v>
      </c>
      <c r="CE34" s="178">
        <f>SUMIFS('Quarterly Information'!$AA$43:$AA$1042,'Quarterly Information'!$I$43:$I$1042,Blends!$CD34)*Blends!C33</f>
        <v>0</v>
      </c>
      <c r="CF34" s="178">
        <f>SUMIFS('Quarterly Information'!$AA$43:$AA$1042,'Quarterly Information'!$I$43:$I$1042,Blends!$CD34)*Blends!D33</f>
        <v>0</v>
      </c>
      <c r="CG34" s="178">
        <f>SUMIFS('Quarterly Information'!$AA$43:$AA$1042,'Quarterly Information'!$I$43:$I$1042,Blends!$CD34)*Blends!E33</f>
        <v>0</v>
      </c>
      <c r="CH34" s="178">
        <f>SUMIFS('Quarterly Information'!$AA$43:$AA$1042,'Quarterly Information'!$I$43:$I$1042,Blends!$CD34)*Blends!F33</f>
        <v>0</v>
      </c>
      <c r="CI34" s="178">
        <f>SUMIFS('Quarterly Information'!$AA$43:$AA$1042,'Quarterly Information'!$I$43:$I$1042,Blends!$CD34)*Blends!G33</f>
        <v>0</v>
      </c>
      <c r="CJ34" s="178">
        <f>SUMIFS('Quarterly Information'!$AA$43:$AA$1042,'Quarterly Information'!$I$43:$I$1042,Blends!$CD34)*Blends!H33</f>
        <v>0</v>
      </c>
      <c r="CK34" s="178">
        <f>SUMIFS('Quarterly Information'!$AA$43:$AA$1042,'Quarterly Information'!$I$43:$I$1042,Blends!$CD34)*Blends!I33</f>
        <v>0</v>
      </c>
      <c r="CL34" s="178">
        <f>SUMIFS('Quarterly Information'!$AA$43:$AA$1042,'Quarterly Information'!$I$43:$I$1042,Blends!$CD34)*Blends!J33</f>
        <v>0</v>
      </c>
      <c r="CN34" s="17" t="s">
        <v>876</v>
      </c>
      <c r="CO34" s="178">
        <f>SUMIFS('Quarterly Information'!$AB$43:$AB$1042,'Quarterly Information'!$I$43:$I$1042,Blends!$CN34)*Blends!C33</f>
        <v>0</v>
      </c>
      <c r="CP34" s="178">
        <f>SUMIFS('Quarterly Information'!$AB$43:$AB$1042,'Quarterly Information'!$I$43:$I$1042,Blends!$CN34)*Blends!D33</f>
        <v>0</v>
      </c>
      <c r="CQ34" s="178">
        <f>SUMIFS('Quarterly Information'!$AB$43:$AB$1042,'Quarterly Information'!$I$43:$I$1042,Blends!$CN34)*Blends!E33</f>
        <v>0</v>
      </c>
      <c r="CR34" s="178">
        <f>SUMIFS('Quarterly Information'!$AB$43:$AB$1042,'Quarterly Information'!$I$43:$I$1042,Blends!$CN34)*Blends!F33</f>
        <v>0</v>
      </c>
      <c r="CS34" s="178">
        <f>SUMIFS('Quarterly Information'!$AB$43:$AB$1042,'Quarterly Information'!$I$43:$I$1042,Blends!$CN34)*Blends!G33</f>
        <v>0</v>
      </c>
      <c r="CT34" s="178">
        <f>SUMIFS('Quarterly Information'!$AB$43:$AB$1042,'Quarterly Information'!$I$43:$I$1042,Blends!$CN34)*Blends!H33</f>
        <v>0</v>
      </c>
      <c r="CU34" s="178">
        <f>SUMIFS('Quarterly Information'!$AB$43:$AB$1042,'Quarterly Information'!$I$43:$I$1042,Blends!$CN34)*Blends!I33</f>
        <v>0</v>
      </c>
      <c r="CV34" s="178">
        <f>SUMIFS('Quarterly Information'!$AB$43:$AB$1042,'Quarterly Information'!$I$43:$I$1042,Blends!$CN34)*Blends!J33</f>
        <v>0</v>
      </c>
      <c r="CX34" s="17" t="s">
        <v>876</v>
      </c>
      <c r="CY34" s="178">
        <f>SUMIFS('Quarterly Information'!$AC$43:$AC$1042,'Quarterly Information'!$I$43:$I$1042,Blends!$CX34)*Blends!C33</f>
        <v>0</v>
      </c>
      <c r="CZ34" s="178">
        <f>SUMIFS('Quarterly Information'!$AC$43:$AC$1042,'Quarterly Information'!$I$43:$I$1042,Blends!$CX34)*Blends!D33</f>
        <v>0</v>
      </c>
      <c r="DA34" s="178">
        <f>SUMIFS('Quarterly Information'!$AC$43:$AC$1042,'Quarterly Information'!$I$43:$I$1042,Blends!$CX34)*Blends!E33</f>
        <v>0</v>
      </c>
      <c r="DB34" s="178">
        <f>SUMIFS('Quarterly Information'!$AC$43:$AC$1042,'Quarterly Information'!$I$43:$I$1042,Blends!$CX34)*Blends!F33</f>
        <v>0</v>
      </c>
      <c r="DC34" s="178">
        <f>SUMIFS('Quarterly Information'!$AC$43:$AC$1042,'Quarterly Information'!$I$43:$I$1042,Blends!$CX34)*Blends!G33</f>
        <v>0</v>
      </c>
      <c r="DD34" s="178">
        <f>SUMIFS('Quarterly Information'!$AC$43:$AC$1042,'Quarterly Information'!$I$43:$I$1042,Blends!$CX34)*Blends!H33</f>
        <v>0</v>
      </c>
      <c r="DE34" s="178">
        <f>SUMIFS('Quarterly Information'!$AC$43:$AC$1042,'Quarterly Information'!$I$43:$I$1042,Blends!$CX34)*Blends!I33</f>
        <v>0</v>
      </c>
      <c r="DF34" s="178">
        <f>SUMIFS('Quarterly Information'!$AC$43:$AC$1042,'Quarterly Information'!$I$43:$I$1042,Blends!$CX34)*Blends!J33</f>
        <v>0</v>
      </c>
      <c r="DH34" s="17" t="s">
        <v>876</v>
      </c>
      <c r="DI34" s="178">
        <f>SUMIFS('Quarterly Information'!$AD$43:$AD$1042,'Quarterly Information'!$I$43:$I$1042,Blends!$DH34)*Blends!C33</f>
        <v>0</v>
      </c>
      <c r="DJ34" s="178">
        <f>SUMIFS('Quarterly Information'!$AD$43:$AD$1042,'Quarterly Information'!$I$43:$I$1042,Blends!$DH34)*Blends!D33</f>
        <v>0</v>
      </c>
      <c r="DK34" s="178">
        <f>SUMIFS('Quarterly Information'!$AD$43:$AD$1042,'Quarterly Information'!$I$43:$I$1042,Blends!$DH34)*Blends!E33</f>
        <v>0</v>
      </c>
      <c r="DL34" s="178">
        <f>SUMIFS('Quarterly Information'!$AD$43:$AD$1042,'Quarterly Information'!$I$43:$I$1042,Blends!$DH34)*Blends!F33</f>
        <v>0</v>
      </c>
      <c r="DM34" s="178">
        <f>SUMIFS('Quarterly Information'!$AD$43:$AD$1042,'Quarterly Information'!$I$43:$I$1042,Blends!$DH34)*Blends!G33</f>
        <v>0</v>
      </c>
      <c r="DN34" s="178">
        <f>SUMIFS('Quarterly Information'!$AD$43:$AD$1042,'Quarterly Information'!$I$43:$I$1042,Blends!$DH34)*Blends!H33</f>
        <v>0</v>
      </c>
      <c r="DO34" s="178">
        <f>SUMIFS('Quarterly Information'!$AD$43:$AD$1042,'Quarterly Information'!$I$43:$I$1042,Blends!$DH34)*Blends!I33</f>
        <v>0</v>
      </c>
      <c r="DP34" s="178">
        <f>SUMIFS('Quarterly Information'!$AD$43:$AD$1042,'Quarterly Information'!$I$43:$I$1042,Blends!$DH34)*Blends!J33</f>
        <v>0</v>
      </c>
      <c r="DR34" s="17" t="s">
        <v>876</v>
      </c>
      <c r="DS34" s="178">
        <f>SUMIFS('Quarterly Information'!$AE$43:$AE$1042,'Quarterly Information'!$I$43:$I$1042,Blends!$DR34)*Blends!C33</f>
        <v>0</v>
      </c>
      <c r="DT34" s="178">
        <f>SUMIFS('Quarterly Information'!$AE$43:$AE$1042,'Quarterly Information'!$I$43:$I$1042,Blends!$DR34)*Blends!D33</f>
        <v>0</v>
      </c>
      <c r="DU34" s="178">
        <f>SUMIFS('Quarterly Information'!$AE$43:$AE$1042,'Quarterly Information'!$I$43:$I$1042,Blends!$DR34)*Blends!E33</f>
        <v>0</v>
      </c>
      <c r="DV34" s="178">
        <f>SUMIFS('Quarterly Information'!$AE$43:$AE$1042,'Quarterly Information'!$I$43:$I$1042,Blends!$DR34)*Blends!F33</f>
        <v>0</v>
      </c>
      <c r="DW34" s="178">
        <f>SUMIFS('Quarterly Information'!$AE$43:$AE$1042,'Quarterly Information'!$I$43:$I$1042,Blends!$DR34)*Blends!G33</f>
        <v>0</v>
      </c>
      <c r="DX34" s="178">
        <f>SUMIFS('Quarterly Information'!$AE$43:$AE$1042,'Quarterly Information'!$I$43:$I$1042,Blends!$DR34)*Blends!H33</f>
        <v>0</v>
      </c>
      <c r="DY34" s="178">
        <f>SUMIFS('Quarterly Information'!$AE$43:$AE$1042,'Quarterly Information'!$I$43:$I$1042,Blends!$DR34)*Blends!I33</f>
        <v>0</v>
      </c>
      <c r="DZ34" s="178">
        <f>SUMIFS('Quarterly Information'!$AE$43:$AE$1042,'Quarterly Information'!$I$43:$I$1042,Blends!$DR34)*Blends!J33</f>
        <v>0</v>
      </c>
    </row>
    <row r="35" spans="2:130" x14ac:dyDescent="0.25">
      <c r="B35" s="17" t="s">
        <v>878</v>
      </c>
      <c r="C35" s="177"/>
      <c r="D35" s="177"/>
      <c r="E35" s="177">
        <v>0.85</v>
      </c>
      <c r="F35" s="177">
        <v>0.15</v>
      </c>
      <c r="G35" s="177"/>
      <c r="H35" s="177"/>
      <c r="I35" s="177"/>
      <c r="J35" s="177"/>
      <c r="L35" s="17" t="s">
        <v>877</v>
      </c>
      <c r="M35" s="178">
        <f>SUMIFS('Quarterly Information'!$J$43:$J$1042,'Quarterly Information'!$I$43:$I$1042,Blends!$L35,'Quarterly Information'!$X$43:$X$1042,Lists!$D$30)*C34</f>
        <v>0</v>
      </c>
      <c r="N35" s="178">
        <f>SUMIFS('Quarterly Information'!$J$43:$J$1042,'Quarterly Information'!$I$43:$I$1042,Blends!$L35,'Quarterly Information'!$X$43:$X$1042,Lists!$D$30)*D34</f>
        <v>0</v>
      </c>
      <c r="O35" s="178">
        <f>SUMIFS('Quarterly Information'!$J$43:$J$1042,'Quarterly Information'!$I$43:$I$1042,Blends!$L35,'Quarterly Information'!$X$43:$X$1042,Lists!$D$30)*E34</f>
        <v>0</v>
      </c>
      <c r="P35" s="178">
        <f>SUMIFS('Quarterly Information'!$J$43:$J$1042,'Quarterly Information'!$I$43:$I$1042,Blends!$L35,'Quarterly Information'!$X$43:$X$1042,Lists!$D$30)*F34</f>
        <v>0</v>
      </c>
      <c r="Q35" s="178">
        <f>SUMIFS('Quarterly Information'!$J$43:$J$1042,'Quarterly Information'!$I$43:$I$1042,Blends!$L35,'Quarterly Information'!$X$43:$X$1042,Lists!$D$30)*G34</f>
        <v>0</v>
      </c>
      <c r="R35" s="178">
        <f>SUMIFS('Quarterly Information'!$J$43:$J$1042,'Quarterly Information'!$I$43:$I$1042,Blends!$L35,'Quarterly Information'!$X$43:$X$1042,Lists!$D$30)*H34</f>
        <v>0</v>
      </c>
      <c r="S35" s="178">
        <f>SUMIFS('Quarterly Information'!$J$43:$J$1042,'Quarterly Information'!$I$43:$I$1042,Blends!$L35,'Quarterly Information'!$X$43:$X$1042,Lists!$D$30)*I34</f>
        <v>0</v>
      </c>
      <c r="T35" s="178">
        <f>SUMIFS('Quarterly Information'!$J$43:$J$1042,'Quarterly Information'!$I$43:$I$1042,Blends!$L35,'Quarterly Information'!$X$43:$X$1042,Lists!$D$30)*J34</f>
        <v>0</v>
      </c>
      <c r="V35" s="17" t="s">
        <v>877</v>
      </c>
      <c r="W35" s="178">
        <f>SUMIFS('Quarterly Information'!$J$43:$J$1042,'Quarterly Information'!$I$43:$I$1042,Blends!$V35,'Quarterly Information'!$X$43:$X$1042,Lists!$D$31)*C34</f>
        <v>0</v>
      </c>
      <c r="X35" s="178">
        <f>SUMIFS('Quarterly Information'!$J$43:$J$1042,'Quarterly Information'!$I$43:$I$1042,Blends!$V35,'Quarterly Information'!$X$43:$X$1042,Lists!$D$31)*D34</f>
        <v>0</v>
      </c>
      <c r="Y35" s="178">
        <f>SUMIFS('Quarterly Information'!$J$43:$J$1042,'Quarterly Information'!$I$43:$I$1042,Blends!$V35,'Quarterly Information'!$X$43:$X$1042,Lists!$D$31)*E34</f>
        <v>0</v>
      </c>
      <c r="Z35" s="178">
        <f>SUMIFS('Quarterly Information'!$J$43:$J$1042,'Quarterly Information'!$I$43:$I$1042,Blends!$V35,'Quarterly Information'!$X$43:$X$1042,Lists!$D$31)*F34</f>
        <v>0</v>
      </c>
      <c r="AA35" s="178">
        <f>SUMIFS('Quarterly Information'!$J$43:$J$1042,'Quarterly Information'!$I$43:$I$1042,Blends!$V35,'Quarterly Information'!$X$43:$X$1042,Lists!$D$31)*G34</f>
        <v>0</v>
      </c>
      <c r="AB35" s="178">
        <f>SUMIFS('Quarterly Information'!$J$43:$J$1042,'Quarterly Information'!$I$43:$I$1042,Blends!$V35,'Quarterly Information'!$X$43:$X$1042,Lists!$D$31)*H34</f>
        <v>0</v>
      </c>
      <c r="AC35" s="178">
        <f>SUMIFS('Quarterly Information'!$J$43:$J$1042,'Quarterly Information'!$I$43:$I$1042,Blends!$V35,'Quarterly Information'!$X$43:$X$1042,Lists!$D$31)*I34</f>
        <v>0</v>
      </c>
      <c r="AD35" s="178">
        <f>SUMIFS('Quarterly Information'!$J$43:$J$1042,'Quarterly Information'!$I$43:$I$1042,Blends!$V35,'Quarterly Information'!$X$43:$X$1042,Lists!$D$31)*J34</f>
        <v>0</v>
      </c>
      <c r="AF35" s="17" t="s">
        <v>877</v>
      </c>
      <c r="AG35" s="178">
        <f>SUMIFS('Quarterly Information'!$J$43:$J$1042,'Quarterly Information'!$I$43:$I$1042,Blends!$AF35,'Quarterly Information'!$X$43:$X$1042,Lists!$D$32)*C34</f>
        <v>0</v>
      </c>
      <c r="AH35" s="178">
        <f>SUMIFS('Quarterly Information'!$J$43:$J$1042,'Quarterly Information'!$I$43:$I$1042,Blends!$AF35,'Quarterly Information'!$X$43:$X$1042,Lists!$D$32)*D34</f>
        <v>0</v>
      </c>
      <c r="AI35" s="178">
        <f>SUMIFS('Quarterly Information'!$J$43:$J$1042,'Quarterly Information'!$I$43:$I$1042,Blends!$AF35,'Quarterly Information'!$X$43:$X$1042,Lists!$D$32)*E34</f>
        <v>0</v>
      </c>
      <c r="AJ35" s="178">
        <f>SUMIFS('Quarterly Information'!$J$43:$J$1042,'Quarterly Information'!$I$43:$I$1042,Blends!$AF35,'Quarterly Information'!$X$43:$X$1042,Lists!$D$32)*F34</f>
        <v>0</v>
      </c>
      <c r="AK35" s="178">
        <f>SUMIFS('Quarterly Information'!$J$43:$J$1042,'Quarterly Information'!$I$43:$I$1042,Blends!$AF35,'Quarterly Information'!$X$43:$X$1042,Lists!$D$32)*G34</f>
        <v>0</v>
      </c>
      <c r="AL35" s="178">
        <f>SUMIFS('Quarterly Information'!$J$43:$J$1042,'Quarterly Information'!$I$43:$I$1042,Blends!$AF35,'Quarterly Information'!$X$43:$X$1042,Lists!$D$32)*H34</f>
        <v>0</v>
      </c>
      <c r="AM35" s="178">
        <f>SUMIFS('Quarterly Information'!$J$43:$J$1042,'Quarterly Information'!$I$43:$I$1042,Blends!$AF35,'Quarterly Information'!$X$43:$X$1042,Lists!$D$32)*I34</f>
        <v>0</v>
      </c>
      <c r="AN35" s="178">
        <f>SUMIFS('Quarterly Information'!$J$43:$J$1042,'Quarterly Information'!$I$43:$I$1042,Blends!$AF35,'Quarterly Information'!$X$43:$X$1042,Lists!$D$32)*J34</f>
        <v>0</v>
      </c>
      <c r="AP35" s="17" t="s">
        <v>877</v>
      </c>
      <c r="AQ35" s="178">
        <f>SUMIFS('Quarterly Information'!$J$43:$J$1042,'Quarterly Information'!$I$43:$I$1042,Blends!$AP35,'Quarterly Information'!$X$43:$X$1042,Lists!$D$33)*C34</f>
        <v>0</v>
      </c>
      <c r="AR35" s="178">
        <f>SUMIFS('Quarterly Information'!$J$43:$J$1042,'Quarterly Information'!$I$43:$I$1042,Blends!$AP35,'Quarterly Information'!$X$43:$X$1042,Lists!$D$33)*D34</f>
        <v>0</v>
      </c>
      <c r="AS35" s="178">
        <f>SUMIFS('Quarterly Information'!$J$43:$J$1042,'Quarterly Information'!$I$43:$I$1042,Blends!$AP35,'Quarterly Information'!$X$43:$X$1042,Lists!$D$33)*E34</f>
        <v>0</v>
      </c>
      <c r="AT35" s="178">
        <f>SUMIFS('Quarterly Information'!$J$43:$J$1042,'Quarterly Information'!$I$43:$I$1042,Blends!$AP35,'Quarterly Information'!$X$43:$X$1042,Lists!$D$33)*F34</f>
        <v>0</v>
      </c>
      <c r="AU35" s="178">
        <f>SUMIFS('Quarterly Information'!$J$43:$J$1042,'Quarterly Information'!$I$43:$I$1042,Blends!$AP35,'Quarterly Information'!$X$43:$X$1042,Lists!$D$33)*G34</f>
        <v>0</v>
      </c>
      <c r="AV35" s="178">
        <f>SUMIFS('Quarterly Information'!$J$43:$J$1042,'Quarterly Information'!$I$43:$I$1042,Blends!$AP35,'Quarterly Information'!$X$43:$X$1042,Lists!$D$33)*H34</f>
        <v>0</v>
      </c>
      <c r="AW35" s="178">
        <f>SUMIFS('Quarterly Information'!$J$43:$J$1042,'Quarterly Information'!$I$43:$I$1042,Blends!$AP35,'Quarterly Information'!$X$43:$X$1042,Lists!$D$33)*I34</f>
        <v>0</v>
      </c>
      <c r="AX35" s="178">
        <f>SUMIFS('Quarterly Information'!$J$43:$J$1042,'Quarterly Information'!$I$43:$I$1042,Blends!$AP35,'Quarterly Information'!$X$43:$X$1042,Lists!$D$33)*J34</f>
        <v>0</v>
      </c>
      <c r="AZ35" s="17" t="s">
        <v>877</v>
      </c>
      <c r="BA35" s="178">
        <f>SUMIFS('Quarterly Information'!$J$43:$J$1042,'Quarterly Information'!$I$43:$I$1042,Blends!$AZ35,'Quarterly Information'!$X$43:$X$1042,Lists!$D$34)*C34</f>
        <v>0</v>
      </c>
      <c r="BB35" s="178">
        <f>SUMIFS('Quarterly Information'!$J$43:$J$1042,'Quarterly Information'!$I$43:$I$1042,Blends!$AZ35,'Quarterly Information'!$X$43:$X$1042,Lists!$D$34)*D34</f>
        <v>0</v>
      </c>
      <c r="BC35" s="178">
        <f>SUMIFS('Quarterly Information'!$J$43:$J$1042,'Quarterly Information'!$I$43:$I$1042,Blends!$AZ35,'Quarterly Information'!$X$43:$X$1042,Lists!$D$34)*E34</f>
        <v>0</v>
      </c>
      <c r="BD35" s="178">
        <f>SUMIFS('Quarterly Information'!$J$43:$J$1042,'Quarterly Information'!$I$43:$I$1042,Blends!$AZ35,'Quarterly Information'!$X$43:$X$1042,Lists!$D$34)*F34</f>
        <v>0</v>
      </c>
      <c r="BE35" s="178">
        <f>SUMIFS('Quarterly Information'!$J$43:$J$1042,'Quarterly Information'!$I$43:$I$1042,Blends!$AZ35,'Quarterly Information'!$X$43:$X$1042,Lists!$D$34)*G34</f>
        <v>0</v>
      </c>
      <c r="BF35" s="178">
        <f>SUMIFS('Quarterly Information'!$J$43:$J$1042,'Quarterly Information'!$I$43:$I$1042,Blends!$AZ35,'Quarterly Information'!$X$43:$X$1042,Lists!$D$34)*H34</f>
        <v>0</v>
      </c>
      <c r="BG35" s="178">
        <f>SUMIFS('Quarterly Information'!$J$43:$J$1042,'Quarterly Information'!$I$43:$I$1042,Blends!$AZ35,'Quarterly Information'!$X$43:$X$1042,Lists!$D$34)*I34</f>
        <v>0</v>
      </c>
      <c r="BH35" s="178">
        <f>SUMIFS('Quarterly Information'!$J$43:$J$1042,'Quarterly Information'!$I$43:$I$1042,Blends!$AZ35,'Quarterly Information'!$X$43:$X$1042,Lists!$D$34)*J34</f>
        <v>0</v>
      </c>
      <c r="BJ35" s="17" t="s">
        <v>877</v>
      </c>
      <c r="BK35" s="178">
        <f>SUMIFS('Quarterly Information'!$J$43:$J$1042,'Quarterly Information'!$I$43:$I$1042,Blends!$BJ35,'Quarterly Information'!$X$43:$X$1042,Lists!$D$35)*C34</f>
        <v>0</v>
      </c>
      <c r="BL35" s="178">
        <f>SUMIFS('Quarterly Information'!$J$43:$J$1042,'Quarterly Information'!$I$43:$I$1042,Blends!$BJ35,'Quarterly Information'!$X$43:$X$1042,Lists!$D$35)*D34</f>
        <v>0</v>
      </c>
      <c r="BM35" s="178">
        <f>SUMIFS('Quarterly Information'!$J$43:$J$1042,'Quarterly Information'!$I$43:$I$1042,Blends!$BJ35,'Quarterly Information'!$X$43:$X$1042,Lists!$D$35)*E34</f>
        <v>0</v>
      </c>
      <c r="BN35" s="178">
        <f>SUMIFS('Quarterly Information'!$J$43:$J$1042,'Quarterly Information'!$I$43:$I$1042,Blends!$BJ35,'Quarterly Information'!$X$43:$X$1042,Lists!$D$35)*F34</f>
        <v>0</v>
      </c>
      <c r="BO35" s="178">
        <f>SUMIFS('Quarterly Information'!$J$43:$J$1042,'Quarterly Information'!$I$43:$I$1042,Blends!$BJ35,'Quarterly Information'!$X$43:$X$1042,Lists!$D$35)*G34</f>
        <v>0</v>
      </c>
      <c r="BP35" s="178">
        <f>SUMIFS('Quarterly Information'!$J$43:$J$1042,'Quarterly Information'!$I$43:$I$1042,Blends!$BJ35,'Quarterly Information'!$X$43:$X$1042,Lists!$D$35)*H34</f>
        <v>0</v>
      </c>
      <c r="BQ35" s="178">
        <f>SUMIFS('Quarterly Information'!$J$43:$J$1042,'Quarterly Information'!$I$43:$I$1042,Blends!$BJ35,'Quarterly Information'!$X$43:$X$1042,Lists!$D$35)*I34</f>
        <v>0</v>
      </c>
      <c r="BR35" s="178">
        <f>SUMIFS('Quarterly Information'!$J$43:$J$1042,'Quarterly Information'!$I$43:$I$1042,Blends!$BJ35,'Quarterly Information'!$X$43:$X$1042,Lists!$D$35)*J34</f>
        <v>0</v>
      </c>
      <c r="BT35" s="17" t="s">
        <v>877</v>
      </c>
      <c r="BU35" s="178">
        <f>SUMIFS('Quarterly Information'!$Z$43:$Z$1042,'Quarterly Information'!$I$43:$I$1042,Blends!$BT35)*Blends!C34</f>
        <v>0</v>
      </c>
      <c r="BV35" s="178">
        <f>SUMIFS('Quarterly Information'!$Z$43:$Z$1042,'Quarterly Information'!$I$43:$I$1042,Blends!$BT35)*Blends!D34</f>
        <v>0</v>
      </c>
      <c r="BW35" s="178">
        <f>SUMIFS('Quarterly Information'!$Z$43:$Z$1042,'Quarterly Information'!$I$43:$I$1042,Blends!$BT35)*Blends!E34</f>
        <v>0</v>
      </c>
      <c r="BX35" s="178">
        <f>SUMIFS('Quarterly Information'!$Z$43:$Z$1042,'Quarterly Information'!$I$43:$I$1042,Blends!$BT35)*Blends!F34</f>
        <v>0</v>
      </c>
      <c r="BY35" s="178">
        <f>SUMIFS('Quarterly Information'!$Z$43:$Z$1042,'Quarterly Information'!$I$43:$I$1042,Blends!$BT35)*Blends!G34</f>
        <v>0</v>
      </c>
      <c r="BZ35" s="178">
        <f>SUMIFS('Quarterly Information'!$Z$43:$Z$1042,'Quarterly Information'!$I$43:$I$1042,Blends!$BT35)*Blends!H34</f>
        <v>0</v>
      </c>
      <c r="CA35" s="178">
        <f>SUMIFS('Quarterly Information'!$Z$43:$Z$1042,'Quarterly Information'!$I$43:$I$1042,Blends!$BT35)*Blends!I34</f>
        <v>0</v>
      </c>
      <c r="CB35" s="178">
        <f>SUMIFS('Quarterly Information'!$Z$43:$Z$1042,'Quarterly Information'!$I$43:$I$1042,Blends!$BT35)*Blends!J34</f>
        <v>0</v>
      </c>
      <c r="CD35" s="17" t="s">
        <v>877</v>
      </c>
      <c r="CE35" s="178">
        <f>SUMIFS('Quarterly Information'!$AA$43:$AA$1042,'Quarterly Information'!$I$43:$I$1042,Blends!$CD35)*Blends!C34</f>
        <v>0</v>
      </c>
      <c r="CF35" s="178">
        <f>SUMIFS('Quarterly Information'!$AA$43:$AA$1042,'Quarterly Information'!$I$43:$I$1042,Blends!$CD35)*Blends!D34</f>
        <v>0</v>
      </c>
      <c r="CG35" s="178">
        <f>SUMIFS('Quarterly Information'!$AA$43:$AA$1042,'Quarterly Information'!$I$43:$I$1042,Blends!$CD35)*Blends!E34</f>
        <v>0</v>
      </c>
      <c r="CH35" s="178">
        <f>SUMIFS('Quarterly Information'!$AA$43:$AA$1042,'Quarterly Information'!$I$43:$I$1042,Blends!$CD35)*Blends!F34</f>
        <v>0</v>
      </c>
      <c r="CI35" s="178">
        <f>SUMIFS('Quarterly Information'!$AA$43:$AA$1042,'Quarterly Information'!$I$43:$I$1042,Blends!$CD35)*Blends!G34</f>
        <v>0</v>
      </c>
      <c r="CJ35" s="178">
        <f>SUMIFS('Quarterly Information'!$AA$43:$AA$1042,'Quarterly Information'!$I$43:$I$1042,Blends!$CD35)*Blends!H34</f>
        <v>0</v>
      </c>
      <c r="CK35" s="178">
        <f>SUMIFS('Quarterly Information'!$AA$43:$AA$1042,'Quarterly Information'!$I$43:$I$1042,Blends!$CD35)*Blends!I34</f>
        <v>0</v>
      </c>
      <c r="CL35" s="178">
        <f>SUMIFS('Quarterly Information'!$AA$43:$AA$1042,'Quarterly Information'!$I$43:$I$1042,Blends!$CD35)*Blends!J34</f>
        <v>0</v>
      </c>
      <c r="CN35" s="17" t="s">
        <v>877</v>
      </c>
      <c r="CO35" s="178">
        <f>SUMIFS('Quarterly Information'!$AB$43:$AB$1042,'Quarterly Information'!$I$43:$I$1042,Blends!$CN35)*Blends!C34</f>
        <v>0</v>
      </c>
      <c r="CP35" s="178">
        <f>SUMIFS('Quarterly Information'!$AB$43:$AB$1042,'Quarterly Information'!$I$43:$I$1042,Blends!$CN35)*Blends!D34</f>
        <v>0</v>
      </c>
      <c r="CQ35" s="178">
        <f>SUMIFS('Quarterly Information'!$AB$43:$AB$1042,'Quarterly Information'!$I$43:$I$1042,Blends!$CN35)*Blends!E34</f>
        <v>0</v>
      </c>
      <c r="CR35" s="178">
        <f>SUMIFS('Quarterly Information'!$AB$43:$AB$1042,'Quarterly Information'!$I$43:$I$1042,Blends!$CN35)*Blends!F34</f>
        <v>0</v>
      </c>
      <c r="CS35" s="178">
        <f>SUMIFS('Quarterly Information'!$AB$43:$AB$1042,'Quarterly Information'!$I$43:$I$1042,Blends!$CN35)*Blends!G34</f>
        <v>0</v>
      </c>
      <c r="CT35" s="178">
        <f>SUMIFS('Quarterly Information'!$AB$43:$AB$1042,'Quarterly Information'!$I$43:$I$1042,Blends!$CN35)*Blends!H34</f>
        <v>0</v>
      </c>
      <c r="CU35" s="178">
        <f>SUMIFS('Quarterly Information'!$AB$43:$AB$1042,'Quarterly Information'!$I$43:$I$1042,Blends!$CN35)*Blends!I34</f>
        <v>0</v>
      </c>
      <c r="CV35" s="178">
        <f>SUMIFS('Quarterly Information'!$AB$43:$AB$1042,'Quarterly Information'!$I$43:$I$1042,Blends!$CN35)*Blends!J34</f>
        <v>0</v>
      </c>
      <c r="CX35" s="17" t="s">
        <v>877</v>
      </c>
      <c r="CY35" s="178">
        <f>SUMIFS('Quarterly Information'!$AC$43:$AC$1042,'Quarterly Information'!$I$43:$I$1042,Blends!$CX35)*Blends!C34</f>
        <v>0</v>
      </c>
      <c r="CZ35" s="178">
        <f>SUMIFS('Quarterly Information'!$AC$43:$AC$1042,'Quarterly Information'!$I$43:$I$1042,Blends!$CX35)*Blends!D34</f>
        <v>0</v>
      </c>
      <c r="DA35" s="178">
        <f>SUMIFS('Quarterly Information'!$AC$43:$AC$1042,'Quarterly Information'!$I$43:$I$1042,Blends!$CX35)*Blends!E34</f>
        <v>0</v>
      </c>
      <c r="DB35" s="178">
        <f>SUMIFS('Quarterly Information'!$AC$43:$AC$1042,'Quarterly Information'!$I$43:$I$1042,Blends!$CX35)*Blends!F34</f>
        <v>0</v>
      </c>
      <c r="DC35" s="178">
        <f>SUMIFS('Quarterly Information'!$AC$43:$AC$1042,'Quarterly Information'!$I$43:$I$1042,Blends!$CX35)*Blends!G34</f>
        <v>0</v>
      </c>
      <c r="DD35" s="178">
        <f>SUMIFS('Quarterly Information'!$AC$43:$AC$1042,'Quarterly Information'!$I$43:$I$1042,Blends!$CX35)*Blends!H34</f>
        <v>0</v>
      </c>
      <c r="DE35" s="178">
        <f>SUMIFS('Quarterly Information'!$AC$43:$AC$1042,'Quarterly Information'!$I$43:$I$1042,Blends!$CX35)*Blends!I34</f>
        <v>0</v>
      </c>
      <c r="DF35" s="178">
        <f>SUMIFS('Quarterly Information'!$AC$43:$AC$1042,'Quarterly Information'!$I$43:$I$1042,Blends!$CX35)*Blends!J34</f>
        <v>0</v>
      </c>
      <c r="DH35" s="17" t="s">
        <v>877</v>
      </c>
      <c r="DI35" s="178">
        <f>SUMIFS('Quarterly Information'!$AD$43:$AD$1042,'Quarterly Information'!$I$43:$I$1042,Blends!$DH35)*Blends!C34</f>
        <v>0</v>
      </c>
      <c r="DJ35" s="178">
        <f>SUMIFS('Quarterly Information'!$AD$43:$AD$1042,'Quarterly Information'!$I$43:$I$1042,Blends!$DH35)*Blends!D34</f>
        <v>0</v>
      </c>
      <c r="DK35" s="178">
        <f>SUMIFS('Quarterly Information'!$AD$43:$AD$1042,'Quarterly Information'!$I$43:$I$1042,Blends!$DH35)*Blends!E34</f>
        <v>0</v>
      </c>
      <c r="DL35" s="178">
        <f>SUMIFS('Quarterly Information'!$AD$43:$AD$1042,'Quarterly Information'!$I$43:$I$1042,Blends!$DH35)*Blends!F34</f>
        <v>0</v>
      </c>
      <c r="DM35" s="178">
        <f>SUMIFS('Quarterly Information'!$AD$43:$AD$1042,'Quarterly Information'!$I$43:$I$1042,Blends!$DH35)*Blends!G34</f>
        <v>0</v>
      </c>
      <c r="DN35" s="178">
        <f>SUMIFS('Quarterly Information'!$AD$43:$AD$1042,'Quarterly Information'!$I$43:$I$1042,Blends!$DH35)*Blends!H34</f>
        <v>0</v>
      </c>
      <c r="DO35" s="178">
        <f>SUMIFS('Quarterly Information'!$AD$43:$AD$1042,'Quarterly Information'!$I$43:$I$1042,Blends!$DH35)*Blends!I34</f>
        <v>0</v>
      </c>
      <c r="DP35" s="178">
        <f>SUMIFS('Quarterly Information'!$AD$43:$AD$1042,'Quarterly Information'!$I$43:$I$1042,Blends!$DH35)*Blends!J34</f>
        <v>0</v>
      </c>
      <c r="DR35" s="17" t="s">
        <v>877</v>
      </c>
      <c r="DS35" s="178">
        <f>SUMIFS('Quarterly Information'!$AE$43:$AE$1042,'Quarterly Information'!$I$43:$I$1042,Blends!$DR35)*Blends!C34</f>
        <v>0</v>
      </c>
      <c r="DT35" s="178">
        <f>SUMIFS('Quarterly Information'!$AE$43:$AE$1042,'Quarterly Information'!$I$43:$I$1042,Blends!$DR35)*Blends!D34</f>
        <v>0</v>
      </c>
      <c r="DU35" s="178">
        <f>SUMIFS('Quarterly Information'!$AE$43:$AE$1042,'Quarterly Information'!$I$43:$I$1042,Blends!$DR35)*Blends!E34</f>
        <v>0</v>
      </c>
      <c r="DV35" s="178">
        <f>SUMIFS('Quarterly Information'!$AE$43:$AE$1042,'Quarterly Information'!$I$43:$I$1042,Blends!$DR35)*Blends!F34</f>
        <v>0</v>
      </c>
      <c r="DW35" s="178">
        <f>SUMIFS('Quarterly Information'!$AE$43:$AE$1042,'Quarterly Information'!$I$43:$I$1042,Blends!$DR35)*Blends!G34</f>
        <v>0</v>
      </c>
      <c r="DX35" s="178">
        <f>SUMIFS('Quarterly Information'!$AE$43:$AE$1042,'Quarterly Information'!$I$43:$I$1042,Blends!$DR35)*Blends!H34</f>
        <v>0</v>
      </c>
      <c r="DY35" s="178">
        <f>SUMIFS('Quarterly Information'!$AE$43:$AE$1042,'Quarterly Information'!$I$43:$I$1042,Blends!$DR35)*Blends!I34</f>
        <v>0</v>
      </c>
      <c r="DZ35" s="178">
        <f>SUMIFS('Quarterly Information'!$AE$43:$AE$1042,'Quarterly Information'!$I$43:$I$1042,Blends!$DR35)*Blends!J34</f>
        <v>0</v>
      </c>
    </row>
    <row r="36" spans="2:130" x14ac:dyDescent="0.25">
      <c r="B36" s="17" t="s">
        <v>879</v>
      </c>
      <c r="C36" s="177"/>
      <c r="D36" s="177"/>
      <c r="E36" s="177">
        <v>0.85099999999999998</v>
      </c>
      <c r="F36" s="177">
        <v>0.115</v>
      </c>
      <c r="G36" s="177"/>
      <c r="H36" s="177"/>
      <c r="I36" s="177"/>
      <c r="J36" s="177"/>
      <c r="L36" s="17" t="s">
        <v>878</v>
      </c>
      <c r="M36" s="178">
        <f>SUMIFS('Quarterly Information'!$J$43:$J$1042,'Quarterly Information'!$I$43:$I$1042,Blends!$L36,'Quarterly Information'!$X$43:$X$1042,Lists!$D$30)*C35</f>
        <v>0</v>
      </c>
      <c r="N36" s="178">
        <f>SUMIFS('Quarterly Information'!$J$43:$J$1042,'Quarterly Information'!$I$43:$I$1042,Blends!$L36,'Quarterly Information'!$X$43:$X$1042,Lists!$D$30)*D35</f>
        <v>0</v>
      </c>
      <c r="O36" s="178">
        <f>SUMIFS('Quarterly Information'!$J$43:$J$1042,'Quarterly Information'!$I$43:$I$1042,Blends!$L36,'Quarterly Information'!$X$43:$X$1042,Lists!$D$30)*E35</f>
        <v>0</v>
      </c>
      <c r="P36" s="178">
        <f>SUMIFS('Quarterly Information'!$J$43:$J$1042,'Quarterly Information'!$I$43:$I$1042,Blends!$L36,'Quarterly Information'!$X$43:$X$1042,Lists!$D$30)*F35</f>
        <v>0</v>
      </c>
      <c r="Q36" s="178">
        <f>SUMIFS('Quarterly Information'!$J$43:$J$1042,'Quarterly Information'!$I$43:$I$1042,Blends!$L36,'Quarterly Information'!$X$43:$X$1042,Lists!$D$30)*G35</f>
        <v>0</v>
      </c>
      <c r="R36" s="178">
        <f>SUMIFS('Quarterly Information'!$J$43:$J$1042,'Quarterly Information'!$I$43:$I$1042,Blends!$L36,'Quarterly Information'!$X$43:$X$1042,Lists!$D$30)*H35</f>
        <v>0</v>
      </c>
      <c r="S36" s="178">
        <f>SUMIFS('Quarterly Information'!$J$43:$J$1042,'Quarterly Information'!$I$43:$I$1042,Blends!$L36,'Quarterly Information'!$X$43:$X$1042,Lists!$D$30)*I35</f>
        <v>0</v>
      </c>
      <c r="T36" s="178">
        <f>SUMIFS('Quarterly Information'!$J$43:$J$1042,'Quarterly Information'!$I$43:$I$1042,Blends!$L36,'Quarterly Information'!$X$43:$X$1042,Lists!$D$30)*J35</f>
        <v>0</v>
      </c>
      <c r="V36" s="17" t="s">
        <v>878</v>
      </c>
      <c r="W36" s="178">
        <f>SUMIFS('Quarterly Information'!$J$43:$J$1042,'Quarterly Information'!$I$43:$I$1042,Blends!$V36,'Quarterly Information'!$X$43:$X$1042,Lists!$D$31)*C35</f>
        <v>0</v>
      </c>
      <c r="X36" s="178">
        <f>SUMIFS('Quarterly Information'!$J$43:$J$1042,'Quarterly Information'!$I$43:$I$1042,Blends!$V36,'Quarterly Information'!$X$43:$X$1042,Lists!$D$31)*D35</f>
        <v>0</v>
      </c>
      <c r="Y36" s="178">
        <f>SUMIFS('Quarterly Information'!$J$43:$J$1042,'Quarterly Information'!$I$43:$I$1042,Blends!$V36,'Quarterly Information'!$X$43:$X$1042,Lists!$D$31)*E35</f>
        <v>0</v>
      </c>
      <c r="Z36" s="178">
        <f>SUMIFS('Quarterly Information'!$J$43:$J$1042,'Quarterly Information'!$I$43:$I$1042,Blends!$V36,'Quarterly Information'!$X$43:$X$1042,Lists!$D$31)*F35</f>
        <v>0</v>
      </c>
      <c r="AA36" s="178">
        <f>SUMIFS('Quarterly Information'!$J$43:$J$1042,'Quarterly Information'!$I$43:$I$1042,Blends!$V36,'Quarterly Information'!$X$43:$X$1042,Lists!$D$31)*G35</f>
        <v>0</v>
      </c>
      <c r="AB36" s="178">
        <f>SUMIFS('Quarterly Information'!$J$43:$J$1042,'Quarterly Information'!$I$43:$I$1042,Blends!$V36,'Quarterly Information'!$X$43:$X$1042,Lists!$D$31)*H35</f>
        <v>0</v>
      </c>
      <c r="AC36" s="178">
        <f>SUMIFS('Quarterly Information'!$J$43:$J$1042,'Quarterly Information'!$I$43:$I$1042,Blends!$V36,'Quarterly Information'!$X$43:$X$1042,Lists!$D$31)*I35</f>
        <v>0</v>
      </c>
      <c r="AD36" s="178">
        <f>SUMIFS('Quarterly Information'!$J$43:$J$1042,'Quarterly Information'!$I$43:$I$1042,Blends!$V36,'Quarterly Information'!$X$43:$X$1042,Lists!$D$31)*J35</f>
        <v>0</v>
      </c>
      <c r="AF36" s="17" t="s">
        <v>878</v>
      </c>
      <c r="AG36" s="178">
        <f>SUMIFS('Quarterly Information'!$J$43:$J$1042,'Quarterly Information'!$I$43:$I$1042,Blends!$AF36,'Quarterly Information'!$X$43:$X$1042,Lists!$D$32)*C35</f>
        <v>0</v>
      </c>
      <c r="AH36" s="178">
        <f>SUMIFS('Quarterly Information'!$J$43:$J$1042,'Quarterly Information'!$I$43:$I$1042,Blends!$AF36,'Quarterly Information'!$X$43:$X$1042,Lists!$D$32)*D35</f>
        <v>0</v>
      </c>
      <c r="AI36" s="178">
        <f>SUMIFS('Quarterly Information'!$J$43:$J$1042,'Quarterly Information'!$I$43:$I$1042,Blends!$AF36,'Quarterly Information'!$X$43:$X$1042,Lists!$D$32)*E35</f>
        <v>0</v>
      </c>
      <c r="AJ36" s="178">
        <f>SUMIFS('Quarterly Information'!$J$43:$J$1042,'Quarterly Information'!$I$43:$I$1042,Blends!$AF36,'Quarterly Information'!$X$43:$X$1042,Lists!$D$32)*F35</f>
        <v>0</v>
      </c>
      <c r="AK36" s="178">
        <f>SUMIFS('Quarterly Information'!$J$43:$J$1042,'Quarterly Information'!$I$43:$I$1042,Blends!$AF36,'Quarterly Information'!$X$43:$X$1042,Lists!$D$32)*G35</f>
        <v>0</v>
      </c>
      <c r="AL36" s="178">
        <f>SUMIFS('Quarterly Information'!$J$43:$J$1042,'Quarterly Information'!$I$43:$I$1042,Blends!$AF36,'Quarterly Information'!$X$43:$X$1042,Lists!$D$32)*H35</f>
        <v>0</v>
      </c>
      <c r="AM36" s="178">
        <f>SUMIFS('Quarterly Information'!$J$43:$J$1042,'Quarterly Information'!$I$43:$I$1042,Blends!$AF36,'Quarterly Information'!$X$43:$X$1042,Lists!$D$32)*I35</f>
        <v>0</v>
      </c>
      <c r="AN36" s="178">
        <f>SUMIFS('Quarterly Information'!$J$43:$J$1042,'Quarterly Information'!$I$43:$I$1042,Blends!$AF36,'Quarterly Information'!$X$43:$X$1042,Lists!$D$32)*J35</f>
        <v>0</v>
      </c>
      <c r="AP36" s="17" t="s">
        <v>878</v>
      </c>
      <c r="AQ36" s="178">
        <f>SUMIFS('Quarterly Information'!$J$43:$J$1042,'Quarterly Information'!$I$43:$I$1042,Blends!$AP36,'Quarterly Information'!$X$43:$X$1042,Lists!$D$33)*C35</f>
        <v>0</v>
      </c>
      <c r="AR36" s="178">
        <f>SUMIFS('Quarterly Information'!$J$43:$J$1042,'Quarterly Information'!$I$43:$I$1042,Blends!$AP36,'Quarterly Information'!$X$43:$X$1042,Lists!$D$33)*D35</f>
        <v>0</v>
      </c>
      <c r="AS36" s="178">
        <f>SUMIFS('Quarterly Information'!$J$43:$J$1042,'Quarterly Information'!$I$43:$I$1042,Blends!$AP36,'Quarterly Information'!$X$43:$X$1042,Lists!$D$33)*E35</f>
        <v>0</v>
      </c>
      <c r="AT36" s="178">
        <f>SUMIFS('Quarterly Information'!$J$43:$J$1042,'Quarterly Information'!$I$43:$I$1042,Blends!$AP36,'Quarterly Information'!$X$43:$X$1042,Lists!$D$33)*F35</f>
        <v>0</v>
      </c>
      <c r="AU36" s="178">
        <f>SUMIFS('Quarterly Information'!$J$43:$J$1042,'Quarterly Information'!$I$43:$I$1042,Blends!$AP36,'Quarterly Information'!$X$43:$X$1042,Lists!$D$33)*G35</f>
        <v>0</v>
      </c>
      <c r="AV36" s="178">
        <f>SUMIFS('Quarterly Information'!$J$43:$J$1042,'Quarterly Information'!$I$43:$I$1042,Blends!$AP36,'Quarterly Information'!$X$43:$X$1042,Lists!$D$33)*H35</f>
        <v>0</v>
      </c>
      <c r="AW36" s="178">
        <f>SUMIFS('Quarterly Information'!$J$43:$J$1042,'Quarterly Information'!$I$43:$I$1042,Blends!$AP36,'Quarterly Information'!$X$43:$X$1042,Lists!$D$33)*I35</f>
        <v>0</v>
      </c>
      <c r="AX36" s="178">
        <f>SUMIFS('Quarterly Information'!$J$43:$J$1042,'Quarterly Information'!$I$43:$I$1042,Blends!$AP36,'Quarterly Information'!$X$43:$X$1042,Lists!$D$33)*J35</f>
        <v>0</v>
      </c>
      <c r="AZ36" s="17" t="s">
        <v>878</v>
      </c>
      <c r="BA36" s="178">
        <f>SUMIFS('Quarterly Information'!$J$43:$J$1042,'Quarterly Information'!$I$43:$I$1042,Blends!$AZ36,'Quarterly Information'!$X$43:$X$1042,Lists!$D$34)*C35</f>
        <v>0</v>
      </c>
      <c r="BB36" s="178">
        <f>SUMIFS('Quarterly Information'!$J$43:$J$1042,'Quarterly Information'!$I$43:$I$1042,Blends!$AZ36,'Quarterly Information'!$X$43:$X$1042,Lists!$D$34)*D35</f>
        <v>0</v>
      </c>
      <c r="BC36" s="178">
        <f>SUMIFS('Quarterly Information'!$J$43:$J$1042,'Quarterly Information'!$I$43:$I$1042,Blends!$AZ36,'Quarterly Information'!$X$43:$X$1042,Lists!$D$34)*E35</f>
        <v>0</v>
      </c>
      <c r="BD36" s="178">
        <f>SUMIFS('Quarterly Information'!$J$43:$J$1042,'Quarterly Information'!$I$43:$I$1042,Blends!$AZ36,'Quarterly Information'!$X$43:$X$1042,Lists!$D$34)*F35</f>
        <v>0</v>
      </c>
      <c r="BE36" s="178">
        <f>SUMIFS('Quarterly Information'!$J$43:$J$1042,'Quarterly Information'!$I$43:$I$1042,Blends!$AZ36,'Quarterly Information'!$X$43:$X$1042,Lists!$D$34)*G35</f>
        <v>0</v>
      </c>
      <c r="BF36" s="178">
        <f>SUMIFS('Quarterly Information'!$J$43:$J$1042,'Quarterly Information'!$I$43:$I$1042,Blends!$AZ36,'Quarterly Information'!$X$43:$X$1042,Lists!$D$34)*H35</f>
        <v>0</v>
      </c>
      <c r="BG36" s="178">
        <f>SUMIFS('Quarterly Information'!$J$43:$J$1042,'Quarterly Information'!$I$43:$I$1042,Blends!$AZ36,'Quarterly Information'!$X$43:$X$1042,Lists!$D$34)*I35</f>
        <v>0</v>
      </c>
      <c r="BH36" s="178">
        <f>SUMIFS('Quarterly Information'!$J$43:$J$1042,'Quarterly Information'!$I$43:$I$1042,Blends!$AZ36,'Quarterly Information'!$X$43:$X$1042,Lists!$D$34)*J35</f>
        <v>0</v>
      </c>
      <c r="BJ36" s="17" t="s">
        <v>878</v>
      </c>
      <c r="BK36" s="178">
        <f>SUMIFS('Quarterly Information'!$J$43:$J$1042,'Quarterly Information'!$I$43:$I$1042,Blends!$BJ36,'Quarterly Information'!$X$43:$X$1042,Lists!$D$35)*C35</f>
        <v>0</v>
      </c>
      <c r="BL36" s="178">
        <f>SUMIFS('Quarterly Information'!$J$43:$J$1042,'Quarterly Information'!$I$43:$I$1042,Blends!$BJ36,'Quarterly Information'!$X$43:$X$1042,Lists!$D$35)*D35</f>
        <v>0</v>
      </c>
      <c r="BM36" s="178">
        <f>SUMIFS('Quarterly Information'!$J$43:$J$1042,'Quarterly Information'!$I$43:$I$1042,Blends!$BJ36,'Quarterly Information'!$X$43:$X$1042,Lists!$D$35)*E35</f>
        <v>0</v>
      </c>
      <c r="BN36" s="178">
        <f>SUMIFS('Quarterly Information'!$J$43:$J$1042,'Quarterly Information'!$I$43:$I$1042,Blends!$BJ36,'Quarterly Information'!$X$43:$X$1042,Lists!$D$35)*F35</f>
        <v>0</v>
      </c>
      <c r="BO36" s="178">
        <f>SUMIFS('Quarterly Information'!$J$43:$J$1042,'Quarterly Information'!$I$43:$I$1042,Blends!$BJ36,'Quarterly Information'!$X$43:$X$1042,Lists!$D$35)*G35</f>
        <v>0</v>
      </c>
      <c r="BP36" s="178">
        <f>SUMIFS('Quarterly Information'!$J$43:$J$1042,'Quarterly Information'!$I$43:$I$1042,Blends!$BJ36,'Quarterly Information'!$X$43:$X$1042,Lists!$D$35)*H35</f>
        <v>0</v>
      </c>
      <c r="BQ36" s="178">
        <f>SUMIFS('Quarterly Information'!$J$43:$J$1042,'Quarterly Information'!$I$43:$I$1042,Blends!$BJ36,'Quarterly Information'!$X$43:$X$1042,Lists!$D$35)*I35</f>
        <v>0</v>
      </c>
      <c r="BR36" s="178">
        <f>SUMIFS('Quarterly Information'!$J$43:$J$1042,'Quarterly Information'!$I$43:$I$1042,Blends!$BJ36,'Quarterly Information'!$X$43:$X$1042,Lists!$D$35)*J35</f>
        <v>0</v>
      </c>
      <c r="BT36" s="17" t="s">
        <v>878</v>
      </c>
      <c r="BU36" s="178">
        <f>SUMIFS('Quarterly Information'!$Z$43:$Z$1042,'Quarterly Information'!$I$43:$I$1042,Blends!$BT36)*Blends!C35</f>
        <v>0</v>
      </c>
      <c r="BV36" s="178">
        <f>SUMIFS('Quarterly Information'!$Z$43:$Z$1042,'Quarterly Information'!$I$43:$I$1042,Blends!$BT36)*Blends!D35</f>
        <v>0</v>
      </c>
      <c r="BW36" s="178">
        <f>SUMIFS('Quarterly Information'!$Z$43:$Z$1042,'Quarterly Information'!$I$43:$I$1042,Blends!$BT36)*Blends!E35</f>
        <v>0</v>
      </c>
      <c r="BX36" s="178">
        <f>SUMIFS('Quarterly Information'!$Z$43:$Z$1042,'Quarterly Information'!$I$43:$I$1042,Blends!$BT36)*Blends!F35</f>
        <v>0</v>
      </c>
      <c r="BY36" s="178">
        <f>SUMIFS('Quarterly Information'!$Z$43:$Z$1042,'Quarterly Information'!$I$43:$I$1042,Blends!$BT36)*Blends!G35</f>
        <v>0</v>
      </c>
      <c r="BZ36" s="178">
        <f>SUMIFS('Quarterly Information'!$Z$43:$Z$1042,'Quarterly Information'!$I$43:$I$1042,Blends!$BT36)*Blends!H35</f>
        <v>0</v>
      </c>
      <c r="CA36" s="178">
        <f>SUMIFS('Quarterly Information'!$Z$43:$Z$1042,'Quarterly Information'!$I$43:$I$1042,Blends!$BT36)*Blends!I35</f>
        <v>0</v>
      </c>
      <c r="CB36" s="178">
        <f>SUMIFS('Quarterly Information'!$Z$43:$Z$1042,'Quarterly Information'!$I$43:$I$1042,Blends!$BT36)*Blends!J35</f>
        <v>0</v>
      </c>
      <c r="CD36" s="17" t="s">
        <v>878</v>
      </c>
      <c r="CE36" s="178">
        <f>SUMIFS('Quarterly Information'!$AA$43:$AA$1042,'Quarterly Information'!$I$43:$I$1042,Blends!$CD36)*Blends!C35</f>
        <v>0</v>
      </c>
      <c r="CF36" s="178">
        <f>SUMIFS('Quarterly Information'!$AA$43:$AA$1042,'Quarterly Information'!$I$43:$I$1042,Blends!$CD36)*Blends!D35</f>
        <v>0</v>
      </c>
      <c r="CG36" s="178">
        <f>SUMIFS('Quarterly Information'!$AA$43:$AA$1042,'Quarterly Information'!$I$43:$I$1042,Blends!$CD36)*Blends!E35</f>
        <v>0</v>
      </c>
      <c r="CH36" s="178">
        <f>SUMIFS('Quarterly Information'!$AA$43:$AA$1042,'Quarterly Information'!$I$43:$I$1042,Blends!$CD36)*Blends!F35</f>
        <v>0</v>
      </c>
      <c r="CI36" s="178">
        <f>SUMIFS('Quarterly Information'!$AA$43:$AA$1042,'Quarterly Information'!$I$43:$I$1042,Blends!$CD36)*Blends!G35</f>
        <v>0</v>
      </c>
      <c r="CJ36" s="178">
        <f>SUMIFS('Quarterly Information'!$AA$43:$AA$1042,'Quarterly Information'!$I$43:$I$1042,Blends!$CD36)*Blends!H35</f>
        <v>0</v>
      </c>
      <c r="CK36" s="178">
        <f>SUMIFS('Quarterly Information'!$AA$43:$AA$1042,'Quarterly Information'!$I$43:$I$1042,Blends!$CD36)*Blends!I35</f>
        <v>0</v>
      </c>
      <c r="CL36" s="178">
        <f>SUMIFS('Quarterly Information'!$AA$43:$AA$1042,'Quarterly Information'!$I$43:$I$1042,Blends!$CD36)*Blends!J35</f>
        <v>0</v>
      </c>
      <c r="CN36" s="17" t="s">
        <v>878</v>
      </c>
      <c r="CO36" s="178">
        <f>SUMIFS('Quarterly Information'!$AB$43:$AB$1042,'Quarterly Information'!$I$43:$I$1042,Blends!$CN36)*Blends!C35</f>
        <v>0</v>
      </c>
      <c r="CP36" s="178">
        <f>SUMIFS('Quarterly Information'!$AB$43:$AB$1042,'Quarterly Information'!$I$43:$I$1042,Blends!$CN36)*Blends!D35</f>
        <v>0</v>
      </c>
      <c r="CQ36" s="178">
        <f>SUMIFS('Quarterly Information'!$AB$43:$AB$1042,'Quarterly Information'!$I$43:$I$1042,Blends!$CN36)*Blends!E35</f>
        <v>0</v>
      </c>
      <c r="CR36" s="178">
        <f>SUMIFS('Quarterly Information'!$AB$43:$AB$1042,'Quarterly Information'!$I$43:$I$1042,Blends!$CN36)*Blends!F35</f>
        <v>0</v>
      </c>
      <c r="CS36" s="178">
        <f>SUMIFS('Quarterly Information'!$AB$43:$AB$1042,'Quarterly Information'!$I$43:$I$1042,Blends!$CN36)*Blends!G35</f>
        <v>0</v>
      </c>
      <c r="CT36" s="178">
        <f>SUMIFS('Quarterly Information'!$AB$43:$AB$1042,'Quarterly Information'!$I$43:$I$1042,Blends!$CN36)*Blends!H35</f>
        <v>0</v>
      </c>
      <c r="CU36" s="178">
        <f>SUMIFS('Quarterly Information'!$AB$43:$AB$1042,'Quarterly Information'!$I$43:$I$1042,Blends!$CN36)*Blends!I35</f>
        <v>0</v>
      </c>
      <c r="CV36" s="178">
        <f>SUMIFS('Quarterly Information'!$AB$43:$AB$1042,'Quarterly Information'!$I$43:$I$1042,Blends!$CN36)*Blends!J35</f>
        <v>0</v>
      </c>
      <c r="CX36" s="17" t="s">
        <v>878</v>
      </c>
      <c r="CY36" s="178">
        <f>SUMIFS('Quarterly Information'!$AC$43:$AC$1042,'Quarterly Information'!$I$43:$I$1042,Blends!$CX36)*Blends!C35</f>
        <v>0</v>
      </c>
      <c r="CZ36" s="178">
        <f>SUMIFS('Quarterly Information'!$AC$43:$AC$1042,'Quarterly Information'!$I$43:$I$1042,Blends!$CX36)*Blends!D35</f>
        <v>0</v>
      </c>
      <c r="DA36" s="178">
        <f>SUMIFS('Quarterly Information'!$AC$43:$AC$1042,'Quarterly Information'!$I$43:$I$1042,Blends!$CX36)*Blends!E35</f>
        <v>0</v>
      </c>
      <c r="DB36" s="178">
        <f>SUMIFS('Quarterly Information'!$AC$43:$AC$1042,'Quarterly Information'!$I$43:$I$1042,Blends!$CX36)*Blends!F35</f>
        <v>0</v>
      </c>
      <c r="DC36" s="178">
        <f>SUMIFS('Quarterly Information'!$AC$43:$AC$1042,'Quarterly Information'!$I$43:$I$1042,Blends!$CX36)*Blends!G35</f>
        <v>0</v>
      </c>
      <c r="DD36" s="178">
        <f>SUMIFS('Quarterly Information'!$AC$43:$AC$1042,'Quarterly Information'!$I$43:$I$1042,Blends!$CX36)*Blends!H35</f>
        <v>0</v>
      </c>
      <c r="DE36" s="178">
        <f>SUMIFS('Quarterly Information'!$AC$43:$AC$1042,'Quarterly Information'!$I$43:$I$1042,Blends!$CX36)*Blends!I35</f>
        <v>0</v>
      </c>
      <c r="DF36" s="178">
        <f>SUMIFS('Quarterly Information'!$AC$43:$AC$1042,'Quarterly Information'!$I$43:$I$1042,Blends!$CX36)*Blends!J35</f>
        <v>0</v>
      </c>
      <c r="DH36" s="17" t="s">
        <v>878</v>
      </c>
      <c r="DI36" s="178">
        <f>SUMIFS('Quarterly Information'!$AD$43:$AD$1042,'Quarterly Information'!$I$43:$I$1042,Blends!$DH36)*Blends!C35</f>
        <v>0</v>
      </c>
      <c r="DJ36" s="178">
        <f>SUMIFS('Quarterly Information'!$AD$43:$AD$1042,'Quarterly Information'!$I$43:$I$1042,Blends!$DH36)*Blends!D35</f>
        <v>0</v>
      </c>
      <c r="DK36" s="178">
        <f>SUMIFS('Quarterly Information'!$AD$43:$AD$1042,'Quarterly Information'!$I$43:$I$1042,Blends!$DH36)*Blends!E35</f>
        <v>0</v>
      </c>
      <c r="DL36" s="178">
        <f>SUMIFS('Quarterly Information'!$AD$43:$AD$1042,'Quarterly Information'!$I$43:$I$1042,Blends!$DH36)*Blends!F35</f>
        <v>0</v>
      </c>
      <c r="DM36" s="178">
        <f>SUMIFS('Quarterly Information'!$AD$43:$AD$1042,'Quarterly Information'!$I$43:$I$1042,Blends!$DH36)*Blends!G35</f>
        <v>0</v>
      </c>
      <c r="DN36" s="178">
        <f>SUMIFS('Quarterly Information'!$AD$43:$AD$1042,'Quarterly Information'!$I$43:$I$1042,Blends!$DH36)*Blends!H35</f>
        <v>0</v>
      </c>
      <c r="DO36" s="178">
        <f>SUMIFS('Quarterly Information'!$AD$43:$AD$1042,'Quarterly Information'!$I$43:$I$1042,Blends!$DH36)*Blends!I35</f>
        <v>0</v>
      </c>
      <c r="DP36" s="178">
        <f>SUMIFS('Quarterly Information'!$AD$43:$AD$1042,'Quarterly Information'!$I$43:$I$1042,Blends!$DH36)*Blends!J35</f>
        <v>0</v>
      </c>
      <c r="DR36" s="17" t="s">
        <v>878</v>
      </c>
      <c r="DS36" s="178">
        <f>SUMIFS('Quarterly Information'!$AE$43:$AE$1042,'Quarterly Information'!$I$43:$I$1042,Blends!$DR36)*Blends!C35</f>
        <v>0</v>
      </c>
      <c r="DT36" s="178">
        <f>SUMIFS('Quarterly Information'!$AE$43:$AE$1042,'Quarterly Information'!$I$43:$I$1042,Blends!$DR36)*Blends!D35</f>
        <v>0</v>
      </c>
      <c r="DU36" s="178">
        <f>SUMIFS('Quarterly Information'!$AE$43:$AE$1042,'Quarterly Information'!$I$43:$I$1042,Blends!$DR36)*Blends!E35</f>
        <v>0</v>
      </c>
      <c r="DV36" s="178">
        <f>SUMIFS('Quarterly Information'!$AE$43:$AE$1042,'Quarterly Information'!$I$43:$I$1042,Blends!$DR36)*Blends!F35</f>
        <v>0</v>
      </c>
      <c r="DW36" s="178">
        <f>SUMIFS('Quarterly Information'!$AE$43:$AE$1042,'Quarterly Information'!$I$43:$I$1042,Blends!$DR36)*Blends!G35</f>
        <v>0</v>
      </c>
      <c r="DX36" s="178">
        <f>SUMIFS('Quarterly Information'!$AE$43:$AE$1042,'Quarterly Information'!$I$43:$I$1042,Blends!$DR36)*Blends!H35</f>
        <v>0</v>
      </c>
      <c r="DY36" s="178">
        <f>SUMIFS('Quarterly Information'!$AE$43:$AE$1042,'Quarterly Information'!$I$43:$I$1042,Blends!$DR36)*Blends!I35</f>
        <v>0</v>
      </c>
      <c r="DZ36" s="178">
        <f>SUMIFS('Quarterly Information'!$AE$43:$AE$1042,'Quarterly Information'!$I$43:$I$1042,Blends!$DR36)*Blends!J35</f>
        <v>0</v>
      </c>
    </row>
    <row r="37" spans="2:130" x14ac:dyDescent="0.25">
      <c r="B37" s="17" t="s">
        <v>880</v>
      </c>
      <c r="C37" s="177"/>
      <c r="D37" s="177"/>
      <c r="E37" s="177">
        <v>0.55000000000000004</v>
      </c>
      <c r="F37" s="177">
        <v>0.42</v>
      </c>
      <c r="G37" s="177"/>
      <c r="H37" s="177"/>
      <c r="I37" s="177"/>
      <c r="J37" s="177"/>
      <c r="L37" s="17" t="s">
        <v>879</v>
      </c>
      <c r="M37" s="178">
        <f>SUMIFS('Quarterly Information'!$J$43:$J$1042,'Quarterly Information'!$I$43:$I$1042,Blends!$L37,'Quarterly Information'!$X$43:$X$1042,Lists!$D$30)*C36</f>
        <v>0</v>
      </c>
      <c r="N37" s="178">
        <f>SUMIFS('Quarterly Information'!$J$43:$J$1042,'Quarterly Information'!$I$43:$I$1042,Blends!$L37,'Quarterly Information'!$X$43:$X$1042,Lists!$D$30)*D36</f>
        <v>0</v>
      </c>
      <c r="O37" s="178">
        <f>SUMIFS('Quarterly Information'!$J$43:$J$1042,'Quarterly Information'!$I$43:$I$1042,Blends!$L37,'Quarterly Information'!$X$43:$X$1042,Lists!$D$30)*E36</f>
        <v>0</v>
      </c>
      <c r="P37" s="178">
        <f>SUMIFS('Quarterly Information'!$J$43:$J$1042,'Quarterly Information'!$I$43:$I$1042,Blends!$L37,'Quarterly Information'!$X$43:$X$1042,Lists!$D$30)*F36</f>
        <v>0</v>
      </c>
      <c r="Q37" s="178">
        <f>SUMIFS('Quarterly Information'!$J$43:$J$1042,'Quarterly Information'!$I$43:$I$1042,Blends!$L37,'Quarterly Information'!$X$43:$X$1042,Lists!$D$30)*G36</f>
        <v>0</v>
      </c>
      <c r="R37" s="178">
        <f>SUMIFS('Quarterly Information'!$J$43:$J$1042,'Quarterly Information'!$I$43:$I$1042,Blends!$L37,'Quarterly Information'!$X$43:$X$1042,Lists!$D$30)*H36</f>
        <v>0</v>
      </c>
      <c r="S37" s="178">
        <f>SUMIFS('Quarterly Information'!$J$43:$J$1042,'Quarterly Information'!$I$43:$I$1042,Blends!$L37,'Quarterly Information'!$X$43:$X$1042,Lists!$D$30)*I36</f>
        <v>0</v>
      </c>
      <c r="T37" s="178">
        <f>SUMIFS('Quarterly Information'!$J$43:$J$1042,'Quarterly Information'!$I$43:$I$1042,Blends!$L37,'Quarterly Information'!$X$43:$X$1042,Lists!$D$30)*J36</f>
        <v>0</v>
      </c>
      <c r="V37" s="17" t="s">
        <v>879</v>
      </c>
      <c r="W37" s="178">
        <f>SUMIFS('Quarterly Information'!$J$43:$J$1042,'Quarterly Information'!$I$43:$I$1042,Blends!$V37,'Quarterly Information'!$X$43:$X$1042,Lists!$D$31)*C36</f>
        <v>0</v>
      </c>
      <c r="X37" s="178">
        <f>SUMIFS('Quarterly Information'!$J$43:$J$1042,'Quarterly Information'!$I$43:$I$1042,Blends!$V37,'Quarterly Information'!$X$43:$X$1042,Lists!$D$31)*D36</f>
        <v>0</v>
      </c>
      <c r="Y37" s="178">
        <f>SUMIFS('Quarterly Information'!$J$43:$J$1042,'Quarterly Information'!$I$43:$I$1042,Blends!$V37,'Quarterly Information'!$X$43:$X$1042,Lists!$D$31)*E36</f>
        <v>0</v>
      </c>
      <c r="Z37" s="178">
        <f>SUMIFS('Quarterly Information'!$J$43:$J$1042,'Quarterly Information'!$I$43:$I$1042,Blends!$V37,'Quarterly Information'!$X$43:$X$1042,Lists!$D$31)*F36</f>
        <v>0</v>
      </c>
      <c r="AA37" s="178">
        <f>SUMIFS('Quarterly Information'!$J$43:$J$1042,'Quarterly Information'!$I$43:$I$1042,Blends!$V37,'Quarterly Information'!$X$43:$X$1042,Lists!$D$31)*G36</f>
        <v>0</v>
      </c>
      <c r="AB37" s="178">
        <f>SUMIFS('Quarterly Information'!$J$43:$J$1042,'Quarterly Information'!$I$43:$I$1042,Blends!$V37,'Quarterly Information'!$X$43:$X$1042,Lists!$D$31)*H36</f>
        <v>0</v>
      </c>
      <c r="AC37" s="178">
        <f>SUMIFS('Quarterly Information'!$J$43:$J$1042,'Quarterly Information'!$I$43:$I$1042,Blends!$V37,'Quarterly Information'!$X$43:$X$1042,Lists!$D$31)*I36</f>
        <v>0</v>
      </c>
      <c r="AD37" s="178">
        <f>SUMIFS('Quarterly Information'!$J$43:$J$1042,'Quarterly Information'!$I$43:$I$1042,Blends!$V37,'Quarterly Information'!$X$43:$X$1042,Lists!$D$31)*J36</f>
        <v>0</v>
      </c>
      <c r="AF37" s="17" t="s">
        <v>879</v>
      </c>
      <c r="AG37" s="178">
        <f>SUMIFS('Quarterly Information'!$J$43:$J$1042,'Quarterly Information'!$I$43:$I$1042,Blends!$AF37,'Quarterly Information'!$X$43:$X$1042,Lists!$D$32)*C36</f>
        <v>0</v>
      </c>
      <c r="AH37" s="178">
        <f>SUMIFS('Quarterly Information'!$J$43:$J$1042,'Quarterly Information'!$I$43:$I$1042,Blends!$AF37,'Quarterly Information'!$X$43:$X$1042,Lists!$D$32)*D36</f>
        <v>0</v>
      </c>
      <c r="AI37" s="178">
        <f>SUMIFS('Quarterly Information'!$J$43:$J$1042,'Quarterly Information'!$I$43:$I$1042,Blends!$AF37,'Quarterly Information'!$X$43:$X$1042,Lists!$D$32)*E36</f>
        <v>0</v>
      </c>
      <c r="AJ37" s="178">
        <f>SUMIFS('Quarterly Information'!$J$43:$J$1042,'Quarterly Information'!$I$43:$I$1042,Blends!$AF37,'Quarterly Information'!$X$43:$X$1042,Lists!$D$32)*F36</f>
        <v>0</v>
      </c>
      <c r="AK37" s="178">
        <f>SUMIFS('Quarterly Information'!$J$43:$J$1042,'Quarterly Information'!$I$43:$I$1042,Blends!$AF37,'Quarterly Information'!$X$43:$X$1042,Lists!$D$32)*G36</f>
        <v>0</v>
      </c>
      <c r="AL37" s="178">
        <f>SUMIFS('Quarterly Information'!$J$43:$J$1042,'Quarterly Information'!$I$43:$I$1042,Blends!$AF37,'Quarterly Information'!$X$43:$X$1042,Lists!$D$32)*H36</f>
        <v>0</v>
      </c>
      <c r="AM37" s="178">
        <f>SUMIFS('Quarterly Information'!$J$43:$J$1042,'Quarterly Information'!$I$43:$I$1042,Blends!$AF37,'Quarterly Information'!$X$43:$X$1042,Lists!$D$32)*I36</f>
        <v>0</v>
      </c>
      <c r="AN37" s="178">
        <f>SUMIFS('Quarterly Information'!$J$43:$J$1042,'Quarterly Information'!$I$43:$I$1042,Blends!$AF37,'Quarterly Information'!$X$43:$X$1042,Lists!$D$32)*J36</f>
        <v>0</v>
      </c>
      <c r="AP37" s="17" t="s">
        <v>879</v>
      </c>
      <c r="AQ37" s="178">
        <f>SUMIFS('Quarterly Information'!$J$43:$J$1042,'Quarterly Information'!$I$43:$I$1042,Blends!$AP37,'Quarterly Information'!$X$43:$X$1042,Lists!$D$33)*C36</f>
        <v>0</v>
      </c>
      <c r="AR37" s="178">
        <f>SUMIFS('Quarterly Information'!$J$43:$J$1042,'Quarterly Information'!$I$43:$I$1042,Blends!$AP37,'Quarterly Information'!$X$43:$X$1042,Lists!$D$33)*D36</f>
        <v>0</v>
      </c>
      <c r="AS37" s="178">
        <f>SUMIFS('Quarterly Information'!$J$43:$J$1042,'Quarterly Information'!$I$43:$I$1042,Blends!$AP37,'Quarterly Information'!$X$43:$X$1042,Lists!$D$33)*E36</f>
        <v>0</v>
      </c>
      <c r="AT37" s="178">
        <f>SUMIFS('Quarterly Information'!$J$43:$J$1042,'Quarterly Information'!$I$43:$I$1042,Blends!$AP37,'Quarterly Information'!$X$43:$X$1042,Lists!$D$33)*F36</f>
        <v>0</v>
      </c>
      <c r="AU37" s="178">
        <f>SUMIFS('Quarterly Information'!$J$43:$J$1042,'Quarterly Information'!$I$43:$I$1042,Blends!$AP37,'Quarterly Information'!$X$43:$X$1042,Lists!$D$33)*G36</f>
        <v>0</v>
      </c>
      <c r="AV37" s="178">
        <f>SUMIFS('Quarterly Information'!$J$43:$J$1042,'Quarterly Information'!$I$43:$I$1042,Blends!$AP37,'Quarterly Information'!$X$43:$X$1042,Lists!$D$33)*H36</f>
        <v>0</v>
      </c>
      <c r="AW37" s="178">
        <f>SUMIFS('Quarterly Information'!$J$43:$J$1042,'Quarterly Information'!$I$43:$I$1042,Blends!$AP37,'Quarterly Information'!$X$43:$X$1042,Lists!$D$33)*I36</f>
        <v>0</v>
      </c>
      <c r="AX37" s="178">
        <f>SUMIFS('Quarterly Information'!$J$43:$J$1042,'Quarterly Information'!$I$43:$I$1042,Blends!$AP37,'Quarterly Information'!$X$43:$X$1042,Lists!$D$33)*J36</f>
        <v>0</v>
      </c>
      <c r="AZ37" s="17" t="s">
        <v>879</v>
      </c>
      <c r="BA37" s="178">
        <f>SUMIFS('Quarterly Information'!$J$43:$J$1042,'Quarterly Information'!$I$43:$I$1042,Blends!$AZ37,'Quarterly Information'!$X$43:$X$1042,Lists!$D$34)*C36</f>
        <v>0</v>
      </c>
      <c r="BB37" s="178">
        <f>SUMIFS('Quarterly Information'!$J$43:$J$1042,'Quarterly Information'!$I$43:$I$1042,Blends!$AZ37,'Quarterly Information'!$X$43:$X$1042,Lists!$D$34)*D36</f>
        <v>0</v>
      </c>
      <c r="BC37" s="178">
        <f>SUMIFS('Quarterly Information'!$J$43:$J$1042,'Quarterly Information'!$I$43:$I$1042,Blends!$AZ37,'Quarterly Information'!$X$43:$X$1042,Lists!$D$34)*E36</f>
        <v>0</v>
      </c>
      <c r="BD37" s="178">
        <f>SUMIFS('Quarterly Information'!$J$43:$J$1042,'Quarterly Information'!$I$43:$I$1042,Blends!$AZ37,'Quarterly Information'!$X$43:$X$1042,Lists!$D$34)*F36</f>
        <v>0</v>
      </c>
      <c r="BE37" s="178">
        <f>SUMIFS('Quarterly Information'!$J$43:$J$1042,'Quarterly Information'!$I$43:$I$1042,Blends!$AZ37,'Quarterly Information'!$X$43:$X$1042,Lists!$D$34)*G36</f>
        <v>0</v>
      </c>
      <c r="BF37" s="178">
        <f>SUMIFS('Quarterly Information'!$J$43:$J$1042,'Quarterly Information'!$I$43:$I$1042,Blends!$AZ37,'Quarterly Information'!$X$43:$X$1042,Lists!$D$34)*H36</f>
        <v>0</v>
      </c>
      <c r="BG37" s="178">
        <f>SUMIFS('Quarterly Information'!$J$43:$J$1042,'Quarterly Information'!$I$43:$I$1042,Blends!$AZ37,'Quarterly Information'!$X$43:$X$1042,Lists!$D$34)*I36</f>
        <v>0</v>
      </c>
      <c r="BH37" s="178">
        <f>SUMIFS('Quarterly Information'!$J$43:$J$1042,'Quarterly Information'!$I$43:$I$1042,Blends!$AZ37,'Quarterly Information'!$X$43:$X$1042,Lists!$D$34)*J36</f>
        <v>0</v>
      </c>
      <c r="BJ37" s="17" t="s">
        <v>879</v>
      </c>
      <c r="BK37" s="178">
        <f>SUMIFS('Quarterly Information'!$J$43:$J$1042,'Quarterly Information'!$I$43:$I$1042,Blends!$BJ37,'Quarterly Information'!$X$43:$X$1042,Lists!$D$35)*C36</f>
        <v>0</v>
      </c>
      <c r="BL37" s="178">
        <f>SUMIFS('Quarterly Information'!$J$43:$J$1042,'Quarterly Information'!$I$43:$I$1042,Blends!$BJ37,'Quarterly Information'!$X$43:$X$1042,Lists!$D$35)*D36</f>
        <v>0</v>
      </c>
      <c r="BM37" s="178">
        <f>SUMIFS('Quarterly Information'!$J$43:$J$1042,'Quarterly Information'!$I$43:$I$1042,Blends!$BJ37,'Quarterly Information'!$X$43:$X$1042,Lists!$D$35)*E36</f>
        <v>0</v>
      </c>
      <c r="BN37" s="178">
        <f>SUMIFS('Quarterly Information'!$J$43:$J$1042,'Quarterly Information'!$I$43:$I$1042,Blends!$BJ37,'Quarterly Information'!$X$43:$X$1042,Lists!$D$35)*F36</f>
        <v>0</v>
      </c>
      <c r="BO37" s="178">
        <f>SUMIFS('Quarterly Information'!$J$43:$J$1042,'Quarterly Information'!$I$43:$I$1042,Blends!$BJ37,'Quarterly Information'!$X$43:$X$1042,Lists!$D$35)*G36</f>
        <v>0</v>
      </c>
      <c r="BP37" s="178">
        <f>SUMIFS('Quarterly Information'!$J$43:$J$1042,'Quarterly Information'!$I$43:$I$1042,Blends!$BJ37,'Quarterly Information'!$X$43:$X$1042,Lists!$D$35)*H36</f>
        <v>0</v>
      </c>
      <c r="BQ37" s="178">
        <f>SUMIFS('Quarterly Information'!$J$43:$J$1042,'Quarterly Information'!$I$43:$I$1042,Blends!$BJ37,'Quarterly Information'!$X$43:$X$1042,Lists!$D$35)*I36</f>
        <v>0</v>
      </c>
      <c r="BR37" s="178">
        <f>SUMIFS('Quarterly Information'!$J$43:$J$1042,'Quarterly Information'!$I$43:$I$1042,Blends!$BJ37,'Quarterly Information'!$X$43:$X$1042,Lists!$D$35)*J36</f>
        <v>0</v>
      </c>
      <c r="BT37" s="17" t="s">
        <v>879</v>
      </c>
      <c r="BU37" s="178">
        <f>SUMIFS('Quarterly Information'!$Z$43:$Z$1042,'Quarterly Information'!$I$43:$I$1042,Blends!$BT37)*Blends!C36</f>
        <v>0</v>
      </c>
      <c r="BV37" s="178">
        <f>SUMIFS('Quarterly Information'!$Z$43:$Z$1042,'Quarterly Information'!$I$43:$I$1042,Blends!$BT37)*Blends!D36</f>
        <v>0</v>
      </c>
      <c r="BW37" s="178">
        <f>SUMIFS('Quarterly Information'!$Z$43:$Z$1042,'Quarterly Information'!$I$43:$I$1042,Blends!$BT37)*Blends!E36</f>
        <v>0</v>
      </c>
      <c r="BX37" s="178">
        <f>SUMIFS('Quarterly Information'!$Z$43:$Z$1042,'Quarterly Information'!$I$43:$I$1042,Blends!$BT37)*Blends!F36</f>
        <v>0</v>
      </c>
      <c r="BY37" s="178">
        <f>SUMIFS('Quarterly Information'!$Z$43:$Z$1042,'Quarterly Information'!$I$43:$I$1042,Blends!$BT37)*Blends!G36</f>
        <v>0</v>
      </c>
      <c r="BZ37" s="178">
        <f>SUMIFS('Quarterly Information'!$Z$43:$Z$1042,'Quarterly Information'!$I$43:$I$1042,Blends!$BT37)*Blends!H36</f>
        <v>0</v>
      </c>
      <c r="CA37" s="178">
        <f>SUMIFS('Quarterly Information'!$Z$43:$Z$1042,'Quarterly Information'!$I$43:$I$1042,Blends!$BT37)*Blends!I36</f>
        <v>0</v>
      </c>
      <c r="CB37" s="178">
        <f>SUMIFS('Quarterly Information'!$Z$43:$Z$1042,'Quarterly Information'!$I$43:$I$1042,Blends!$BT37)*Blends!J36</f>
        <v>0</v>
      </c>
      <c r="CD37" s="17" t="s">
        <v>879</v>
      </c>
      <c r="CE37" s="178">
        <f>SUMIFS('Quarterly Information'!$AA$43:$AA$1042,'Quarterly Information'!$I$43:$I$1042,Blends!$CD37)*Blends!C36</f>
        <v>0</v>
      </c>
      <c r="CF37" s="178">
        <f>SUMIFS('Quarterly Information'!$AA$43:$AA$1042,'Quarterly Information'!$I$43:$I$1042,Blends!$CD37)*Blends!D36</f>
        <v>0</v>
      </c>
      <c r="CG37" s="178">
        <f>SUMIFS('Quarterly Information'!$AA$43:$AA$1042,'Quarterly Information'!$I$43:$I$1042,Blends!$CD37)*Blends!E36</f>
        <v>0</v>
      </c>
      <c r="CH37" s="178">
        <f>SUMIFS('Quarterly Information'!$AA$43:$AA$1042,'Quarterly Information'!$I$43:$I$1042,Blends!$CD37)*Blends!F36</f>
        <v>0</v>
      </c>
      <c r="CI37" s="178">
        <f>SUMIFS('Quarterly Information'!$AA$43:$AA$1042,'Quarterly Information'!$I$43:$I$1042,Blends!$CD37)*Blends!G36</f>
        <v>0</v>
      </c>
      <c r="CJ37" s="178">
        <f>SUMIFS('Quarterly Information'!$AA$43:$AA$1042,'Quarterly Information'!$I$43:$I$1042,Blends!$CD37)*Blends!H36</f>
        <v>0</v>
      </c>
      <c r="CK37" s="178">
        <f>SUMIFS('Quarterly Information'!$AA$43:$AA$1042,'Quarterly Information'!$I$43:$I$1042,Blends!$CD37)*Blends!I36</f>
        <v>0</v>
      </c>
      <c r="CL37" s="178">
        <f>SUMIFS('Quarterly Information'!$AA$43:$AA$1042,'Quarterly Information'!$I$43:$I$1042,Blends!$CD37)*Blends!J36</f>
        <v>0</v>
      </c>
      <c r="CN37" s="17" t="s">
        <v>879</v>
      </c>
      <c r="CO37" s="178">
        <f>SUMIFS('Quarterly Information'!$AB$43:$AB$1042,'Quarterly Information'!$I$43:$I$1042,Blends!$CN37)*Blends!C36</f>
        <v>0</v>
      </c>
      <c r="CP37" s="178">
        <f>SUMIFS('Quarterly Information'!$AB$43:$AB$1042,'Quarterly Information'!$I$43:$I$1042,Blends!$CN37)*Blends!D36</f>
        <v>0</v>
      </c>
      <c r="CQ37" s="178">
        <f>SUMIFS('Quarterly Information'!$AB$43:$AB$1042,'Quarterly Information'!$I$43:$I$1042,Blends!$CN37)*Blends!E36</f>
        <v>0</v>
      </c>
      <c r="CR37" s="178">
        <f>SUMIFS('Quarterly Information'!$AB$43:$AB$1042,'Quarterly Information'!$I$43:$I$1042,Blends!$CN37)*Blends!F36</f>
        <v>0</v>
      </c>
      <c r="CS37" s="178">
        <f>SUMIFS('Quarterly Information'!$AB$43:$AB$1042,'Quarterly Information'!$I$43:$I$1042,Blends!$CN37)*Blends!G36</f>
        <v>0</v>
      </c>
      <c r="CT37" s="178">
        <f>SUMIFS('Quarterly Information'!$AB$43:$AB$1042,'Quarterly Information'!$I$43:$I$1042,Blends!$CN37)*Blends!H36</f>
        <v>0</v>
      </c>
      <c r="CU37" s="178">
        <f>SUMIFS('Quarterly Information'!$AB$43:$AB$1042,'Quarterly Information'!$I$43:$I$1042,Blends!$CN37)*Blends!I36</f>
        <v>0</v>
      </c>
      <c r="CV37" s="178">
        <f>SUMIFS('Quarterly Information'!$AB$43:$AB$1042,'Quarterly Information'!$I$43:$I$1042,Blends!$CN37)*Blends!J36</f>
        <v>0</v>
      </c>
      <c r="CX37" s="17" t="s">
        <v>879</v>
      </c>
      <c r="CY37" s="178">
        <f>SUMIFS('Quarterly Information'!$AC$43:$AC$1042,'Quarterly Information'!$I$43:$I$1042,Blends!$CX37)*Blends!C36</f>
        <v>0</v>
      </c>
      <c r="CZ37" s="178">
        <f>SUMIFS('Quarterly Information'!$AC$43:$AC$1042,'Quarterly Information'!$I$43:$I$1042,Blends!$CX37)*Blends!D36</f>
        <v>0</v>
      </c>
      <c r="DA37" s="178">
        <f>SUMIFS('Quarterly Information'!$AC$43:$AC$1042,'Quarterly Information'!$I$43:$I$1042,Blends!$CX37)*Blends!E36</f>
        <v>0</v>
      </c>
      <c r="DB37" s="178">
        <f>SUMIFS('Quarterly Information'!$AC$43:$AC$1042,'Quarterly Information'!$I$43:$I$1042,Blends!$CX37)*Blends!F36</f>
        <v>0</v>
      </c>
      <c r="DC37" s="178">
        <f>SUMIFS('Quarterly Information'!$AC$43:$AC$1042,'Quarterly Information'!$I$43:$I$1042,Blends!$CX37)*Blends!G36</f>
        <v>0</v>
      </c>
      <c r="DD37" s="178">
        <f>SUMIFS('Quarterly Information'!$AC$43:$AC$1042,'Quarterly Information'!$I$43:$I$1042,Blends!$CX37)*Blends!H36</f>
        <v>0</v>
      </c>
      <c r="DE37" s="178">
        <f>SUMIFS('Quarterly Information'!$AC$43:$AC$1042,'Quarterly Information'!$I$43:$I$1042,Blends!$CX37)*Blends!I36</f>
        <v>0</v>
      </c>
      <c r="DF37" s="178">
        <f>SUMIFS('Quarterly Information'!$AC$43:$AC$1042,'Quarterly Information'!$I$43:$I$1042,Blends!$CX37)*Blends!J36</f>
        <v>0</v>
      </c>
      <c r="DH37" s="17" t="s">
        <v>879</v>
      </c>
      <c r="DI37" s="178">
        <f>SUMIFS('Quarterly Information'!$AD$43:$AD$1042,'Quarterly Information'!$I$43:$I$1042,Blends!$DH37)*Blends!C36</f>
        <v>0</v>
      </c>
      <c r="DJ37" s="178">
        <f>SUMIFS('Quarterly Information'!$AD$43:$AD$1042,'Quarterly Information'!$I$43:$I$1042,Blends!$DH37)*Blends!D36</f>
        <v>0</v>
      </c>
      <c r="DK37" s="178">
        <f>SUMIFS('Quarterly Information'!$AD$43:$AD$1042,'Quarterly Information'!$I$43:$I$1042,Blends!$DH37)*Blends!E36</f>
        <v>0</v>
      </c>
      <c r="DL37" s="178">
        <f>SUMIFS('Quarterly Information'!$AD$43:$AD$1042,'Quarterly Information'!$I$43:$I$1042,Blends!$DH37)*Blends!F36</f>
        <v>0</v>
      </c>
      <c r="DM37" s="178">
        <f>SUMIFS('Quarterly Information'!$AD$43:$AD$1042,'Quarterly Information'!$I$43:$I$1042,Blends!$DH37)*Blends!G36</f>
        <v>0</v>
      </c>
      <c r="DN37" s="178">
        <f>SUMIFS('Quarterly Information'!$AD$43:$AD$1042,'Quarterly Information'!$I$43:$I$1042,Blends!$DH37)*Blends!H36</f>
        <v>0</v>
      </c>
      <c r="DO37" s="178">
        <f>SUMIFS('Quarterly Information'!$AD$43:$AD$1042,'Quarterly Information'!$I$43:$I$1042,Blends!$DH37)*Blends!I36</f>
        <v>0</v>
      </c>
      <c r="DP37" s="178">
        <f>SUMIFS('Quarterly Information'!$AD$43:$AD$1042,'Quarterly Information'!$I$43:$I$1042,Blends!$DH37)*Blends!J36</f>
        <v>0</v>
      </c>
      <c r="DR37" s="17" t="s">
        <v>879</v>
      </c>
      <c r="DS37" s="178">
        <f>SUMIFS('Quarterly Information'!$AE$43:$AE$1042,'Quarterly Information'!$I$43:$I$1042,Blends!$DR37)*Blends!C36</f>
        <v>0</v>
      </c>
      <c r="DT37" s="178">
        <f>SUMIFS('Quarterly Information'!$AE$43:$AE$1042,'Quarterly Information'!$I$43:$I$1042,Blends!$DR37)*Blends!D36</f>
        <v>0</v>
      </c>
      <c r="DU37" s="178">
        <f>SUMIFS('Quarterly Information'!$AE$43:$AE$1042,'Quarterly Information'!$I$43:$I$1042,Blends!$DR37)*Blends!E36</f>
        <v>0</v>
      </c>
      <c r="DV37" s="178">
        <f>SUMIFS('Quarterly Information'!$AE$43:$AE$1042,'Quarterly Information'!$I$43:$I$1042,Blends!$DR37)*Blends!F36</f>
        <v>0</v>
      </c>
      <c r="DW37" s="178">
        <f>SUMIFS('Quarterly Information'!$AE$43:$AE$1042,'Quarterly Information'!$I$43:$I$1042,Blends!$DR37)*Blends!G36</f>
        <v>0</v>
      </c>
      <c r="DX37" s="178">
        <f>SUMIFS('Quarterly Information'!$AE$43:$AE$1042,'Quarterly Information'!$I$43:$I$1042,Blends!$DR37)*Blends!H36</f>
        <v>0</v>
      </c>
      <c r="DY37" s="178">
        <f>SUMIFS('Quarterly Information'!$AE$43:$AE$1042,'Quarterly Information'!$I$43:$I$1042,Blends!$DR37)*Blends!I36</f>
        <v>0</v>
      </c>
      <c r="DZ37" s="178">
        <f>SUMIFS('Quarterly Information'!$AE$43:$AE$1042,'Quarterly Information'!$I$43:$I$1042,Blends!$DR37)*Blends!J36</f>
        <v>0</v>
      </c>
    </row>
    <row r="38" spans="2:130" x14ac:dyDescent="0.25">
      <c r="B38" s="17" t="s">
        <v>881</v>
      </c>
      <c r="C38" s="177"/>
      <c r="D38" s="177"/>
      <c r="E38" s="177">
        <v>0.82</v>
      </c>
      <c r="F38" s="177">
        <v>0.15</v>
      </c>
      <c r="G38" s="177"/>
      <c r="H38" s="177"/>
      <c r="I38" s="177"/>
      <c r="J38" s="177"/>
      <c r="L38" s="17" t="s">
        <v>880</v>
      </c>
      <c r="M38" s="178">
        <f>SUMIFS('Quarterly Information'!$J$43:$J$1042,'Quarterly Information'!$I$43:$I$1042,Blends!$L38,'Quarterly Information'!$X$43:$X$1042,Lists!$D$30)*C37</f>
        <v>0</v>
      </c>
      <c r="N38" s="178">
        <f>SUMIFS('Quarterly Information'!$J$43:$J$1042,'Quarterly Information'!$I$43:$I$1042,Blends!$L38,'Quarterly Information'!$X$43:$X$1042,Lists!$D$30)*D37</f>
        <v>0</v>
      </c>
      <c r="O38" s="178">
        <f>SUMIFS('Quarterly Information'!$J$43:$J$1042,'Quarterly Information'!$I$43:$I$1042,Blends!$L38,'Quarterly Information'!$X$43:$X$1042,Lists!$D$30)*E37</f>
        <v>0</v>
      </c>
      <c r="P38" s="178">
        <f>SUMIFS('Quarterly Information'!$J$43:$J$1042,'Quarterly Information'!$I$43:$I$1042,Blends!$L38,'Quarterly Information'!$X$43:$X$1042,Lists!$D$30)*F37</f>
        <v>0</v>
      </c>
      <c r="Q38" s="178">
        <f>SUMIFS('Quarterly Information'!$J$43:$J$1042,'Quarterly Information'!$I$43:$I$1042,Blends!$L38,'Quarterly Information'!$X$43:$X$1042,Lists!$D$30)*G37</f>
        <v>0</v>
      </c>
      <c r="R38" s="178">
        <f>SUMIFS('Quarterly Information'!$J$43:$J$1042,'Quarterly Information'!$I$43:$I$1042,Blends!$L38,'Quarterly Information'!$X$43:$X$1042,Lists!$D$30)*H37</f>
        <v>0</v>
      </c>
      <c r="S38" s="178">
        <f>SUMIFS('Quarterly Information'!$J$43:$J$1042,'Quarterly Information'!$I$43:$I$1042,Blends!$L38,'Quarterly Information'!$X$43:$X$1042,Lists!$D$30)*I37</f>
        <v>0</v>
      </c>
      <c r="T38" s="178">
        <f>SUMIFS('Quarterly Information'!$J$43:$J$1042,'Quarterly Information'!$I$43:$I$1042,Blends!$L38,'Quarterly Information'!$X$43:$X$1042,Lists!$D$30)*J37</f>
        <v>0</v>
      </c>
      <c r="V38" s="17" t="s">
        <v>880</v>
      </c>
      <c r="W38" s="178">
        <f>SUMIFS('Quarterly Information'!$J$43:$J$1042,'Quarterly Information'!$I$43:$I$1042,Blends!$V38,'Quarterly Information'!$X$43:$X$1042,Lists!$D$31)*C37</f>
        <v>0</v>
      </c>
      <c r="X38" s="178">
        <f>SUMIFS('Quarterly Information'!$J$43:$J$1042,'Quarterly Information'!$I$43:$I$1042,Blends!$V38,'Quarterly Information'!$X$43:$X$1042,Lists!$D$31)*D37</f>
        <v>0</v>
      </c>
      <c r="Y38" s="178">
        <f>SUMIFS('Quarterly Information'!$J$43:$J$1042,'Quarterly Information'!$I$43:$I$1042,Blends!$V38,'Quarterly Information'!$X$43:$X$1042,Lists!$D$31)*E37</f>
        <v>0</v>
      </c>
      <c r="Z38" s="178">
        <f>SUMIFS('Quarterly Information'!$J$43:$J$1042,'Quarterly Information'!$I$43:$I$1042,Blends!$V38,'Quarterly Information'!$X$43:$X$1042,Lists!$D$31)*F37</f>
        <v>0</v>
      </c>
      <c r="AA38" s="178">
        <f>SUMIFS('Quarterly Information'!$J$43:$J$1042,'Quarterly Information'!$I$43:$I$1042,Blends!$V38,'Quarterly Information'!$X$43:$X$1042,Lists!$D$31)*G37</f>
        <v>0</v>
      </c>
      <c r="AB38" s="178">
        <f>SUMIFS('Quarterly Information'!$J$43:$J$1042,'Quarterly Information'!$I$43:$I$1042,Blends!$V38,'Quarterly Information'!$X$43:$X$1042,Lists!$D$31)*H37</f>
        <v>0</v>
      </c>
      <c r="AC38" s="178">
        <f>SUMIFS('Quarterly Information'!$J$43:$J$1042,'Quarterly Information'!$I$43:$I$1042,Blends!$V38,'Quarterly Information'!$X$43:$X$1042,Lists!$D$31)*I37</f>
        <v>0</v>
      </c>
      <c r="AD38" s="178">
        <f>SUMIFS('Quarterly Information'!$J$43:$J$1042,'Quarterly Information'!$I$43:$I$1042,Blends!$V38,'Quarterly Information'!$X$43:$X$1042,Lists!$D$31)*J37</f>
        <v>0</v>
      </c>
      <c r="AF38" s="17" t="s">
        <v>880</v>
      </c>
      <c r="AG38" s="178">
        <f>SUMIFS('Quarterly Information'!$J$43:$J$1042,'Quarterly Information'!$I$43:$I$1042,Blends!$AF38,'Quarterly Information'!$X$43:$X$1042,Lists!$D$32)*C37</f>
        <v>0</v>
      </c>
      <c r="AH38" s="178">
        <f>SUMIFS('Quarterly Information'!$J$43:$J$1042,'Quarterly Information'!$I$43:$I$1042,Blends!$AF38,'Quarterly Information'!$X$43:$X$1042,Lists!$D$32)*D37</f>
        <v>0</v>
      </c>
      <c r="AI38" s="178">
        <f>SUMIFS('Quarterly Information'!$J$43:$J$1042,'Quarterly Information'!$I$43:$I$1042,Blends!$AF38,'Quarterly Information'!$X$43:$X$1042,Lists!$D$32)*E37</f>
        <v>0</v>
      </c>
      <c r="AJ38" s="178">
        <f>SUMIFS('Quarterly Information'!$J$43:$J$1042,'Quarterly Information'!$I$43:$I$1042,Blends!$AF38,'Quarterly Information'!$X$43:$X$1042,Lists!$D$32)*F37</f>
        <v>0</v>
      </c>
      <c r="AK38" s="178">
        <f>SUMIFS('Quarterly Information'!$J$43:$J$1042,'Quarterly Information'!$I$43:$I$1042,Blends!$AF38,'Quarterly Information'!$X$43:$X$1042,Lists!$D$32)*G37</f>
        <v>0</v>
      </c>
      <c r="AL38" s="178">
        <f>SUMIFS('Quarterly Information'!$J$43:$J$1042,'Quarterly Information'!$I$43:$I$1042,Blends!$AF38,'Quarterly Information'!$X$43:$X$1042,Lists!$D$32)*H37</f>
        <v>0</v>
      </c>
      <c r="AM38" s="178">
        <f>SUMIFS('Quarterly Information'!$J$43:$J$1042,'Quarterly Information'!$I$43:$I$1042,Blends!$AF38,'Quarterly Information'!$X$43:$X$1042,Lists!$D$32)*I37</f>
        <v>0</v>
      </c>
      <c r="AN38" s="178">
        <f>SUMIFS('Quarterly Information'!$J$43:$J$1042,'Quarterly Information'!$I$43:$I$1042,Blends!$AF38,'Quarterly Information'!$X$43:$X$1042,Lists!$D$32)*J37</f>
        <v>0</v>
      </c>
      <c r="AP38" s="17" t="s">
        <v>880</v>
      </c>
      <c r="AQ38" s="178">
        <f>SUMIFS('Quarterly Information'!$J$43:$J$1042,'Quarterly Information'!$I$43:$I$1042,Blends!$AP38,'Quarterly Information'!$X$43:$X$1042,Lists!$D$33)*C37</f>
        <v>0</v>
      </c>
      <c r="AR38" s="178">
        <f>SUMIFS('Quarterly Information'!$J$43:$J$1042,'Quarterly Information'!$I$43:$I$1042,Blends!$AP38,'Quarterly Information'!$X$43:$X$1042,Lists!$D$33)*D37</f>
        <v>0</v>
      </c>
      <c r="AS38" s="178">
        <f>SUMIFS('Quarterly Information'!$J$43:$J$1042,'Quarterly Information'!$I$43:$I$1042,Blends!$AP38,'Quarterly Information'!$X$43:$X$1042,Lists!$D$33)*E37</f>
        <v>0</v>
      </c>
      <c r="AT38" s="178">
        <f>SUMIFS('Quarterly Information'!$J$43:$J$1042,'Quarterly Information'!$I$43:$I$1042,Blends!$AP38,'Quarterly Information'!$X$43:$X$1042,Lists!$D$33)*F37</f>
        <v>0</v>
      </c>
      <c r="AU38" s="178">
        <f>SUMIFS('Quarterly Information'!$J$43:$J$1042,'Quarterly Information'!$I$43:$I$1042,Blends!$AP38,'Quarterly Information'!$X$43:$X$1042,Lists!$D$33)*G37</f>
        <v>0</v>
      </c>
      <c r="AV38" s="178">
        <f>SUMIFS('Quarterly Information'!$J$43:$J$1042,'Quarterly Information'!$I$43:$I$1042,Blends!$AP38,'Quarterly Information'!$X$43:$X$1042,Lists!$D$33)*H37</f>
        <v>0</v>
      </c>
      <c r="AW38" s="178">
        <f>SUMIFS('Quarterly Information'!$J$43:$J$1042,'Quarterly Information'!$I$43:$I$1042,Blends!$AP38,'Quarterly Information'!$X$43:$X$1042,Lists!$D$33)*I37</f>
        <v>0</v>
      </c>
      <c r="AX38" s="178">
        <f>SUMIFS('Quarterly Information'!$J$43:$J$1042,'Quarterly Information'!$I$43:$I$1042,Blends!$AP38,'Quarterly Information'!$X$43:$X$1042,Lists!$D$33)*J37</f>
        <v>0</v>
      </c>
      <c r="AZ38" s="17" t="s">
        <v>880</v>
      </c>
      <c r="BA38" s="178">
        <f>SUMIFS('Quarterly Information'!$J$43:$J$1042,'Quarterly Information'!$I$43:$I$1042,Blends!$AZ38,'Quarterly Information'!$X$43:$X$1042,Lists!$D$34)*C37</f>
        <v>0</v>
      </c>
      <c r="BB38" s="178">
        <f>SUMIFS('Quarterly Information'!$J$43:$J$1042,'Quarterly Information'!$I$43:$I$1042,Blends!$AZ38,'Quarterly Information'!$X$43:$X$1042,Lists!$D$34)*D37</f>
        <v>0</v>
      </c>
      <c r="BC38" s="178">
        <f>SUMIFS('Quarterly Information'!$J$43:$J$1042,'Quarterly Information'!$I$43:$I$1042,Blends!$AZ38,'Quarterly Information'!$X$43:$X$1042,Lists!$D$34)*E37</f>
        <v>0</v>
      </c>
      <c r="BD38" s="178">
        <f>SUMIFS('Quarterly Information'!$J$43:$J$1042,'Quarterly Information'!$I$43:$I$1042,Blends!$AZ38,'Quarterly Information'!$X$43:$X$1042,Lists!$D$34)*F37</f>
        <v>0</v>
      </c>
      <c r="BE38" s="178">
        <f>SUMIFS('Quarterly Information'!$J$43:$J$1042,'Quarterly Information'!$I$43:$I$1042,Blends!$AZ38,'Quarterly Information'!$X$43:$X$1042,Lists!$D$34)*G37</f>
        <v>0</v>
      </c>
      <c r="BF38" s="178">
        <f>SUMIFS('Quarterly Information'!$J$43:$J$1042,'Quarterly Information'!$I$43:$I$1042,Blends!$AZ38,'Quarterly Information'!$X$43:$X$1042,Lists!$D$34)*H37</f>
        <v>0</v>
      </c>
      <c r="BG38" s="178">
        <f>SUMIFS('Quarterly Information'!$J$43:$J$1042,'Quarterly Information'!$I$43:$I$1042,Blends!$AZ38,'Quarterly Information'!$X$43:$X$1042,Lists!$D$34)*I37</f>
        <v>0</v>
      </c>
      <c r="BH38" s="178">
        <f>SUMIFS('Quarterly Information'!$J$43:$J$1042,'Quarterly Information'!$I$43:$I$1042,Blends!$AZ38,'Quarterly Information'!$X$43:$X$1042,Lists!$D$34)*J37</f>
        <v>0</v>
      </c>
      <c r="BJ38" s="17" t="s">
        <v>880</v>
      </c>
      <c r="BK38" s="178">
        <f>SUMIFS('Quarterly Information'!$J$43:$J$1042,'Quarterly Information'!$I$43:$I$1042,Blends!$BJ38,'Quarterly Information'!$X$43:$X$1042,Lists!$D$35)*C37</f>
        <v>0</v>
      </c>
      <c r="BL38" s="178">
        <f>SUMIFS('Quarterly Information'!$J$43:$J$1042,'Quarterly Information'!$I$43:$I$1042,Blends!$BJ38,'Quarterly Information'!$X$43:$X$1042,Lists!$D$35)*D37</f>
        <v>0</v>
      </c>
      <c r="BM38" s="178">
        <f>SUMIFS('Quarterly Information'!$J$43:$J$1042,'Quarterly Information'!$I$43:$I$1042,Blends!$BJ38,'Quarterly Information'!$X$43:$X$1042,Lists!$D$35)*E37</f>
        <v>0</v>
      </c>
      <c r="BN38" s="178">
        <f>SUMIFS('Quarterly Information'!$J$43:$J$1042,'Quarterly Information'!$I$43:$I$1042,Blends!$BJ38,'Quarterly Information'!$X$43:$X$1042,Lists!$D$35)*F37</f>
        <v>0</v>
      </c>
      <c r="BO38" s="178">
        <f>SUMIFS('Quarterly Information'!$J$43:$J$1042,'Quarterly Information'!$I$43:$I$1042,Blends!$BJ38,'Quarterly Information'!$X$43:$X$1042,Lists!$D$35)*G37</f>
        <v>0</v>
      </c>
      <c r="BP38" s="178">
        <f>SUMIFS('Quarterly Information'!$J$43:$J$1042,'Quarterly Information'!$I$43:$I$1042,Blends!$BJ38,'Quarterly Information'!$X$43:$X$1042,Lists!$D$35)*H37</f>
        <v>0</v>
      </c>
      <c r="BQ38" s="178">
        <f>SUMIFS('Quarterly Information'!$J$43:$J$1042,'Quarterly Information'!$I$43:$I$1042,Blends!$BJ38,'Quarterly Information'!$X$43:$X$1042,Lists!$D$35)*I37</f>
        <v>0</v>
      </c>
      <c r="BR38" s="178">
        <f>SUMIFS('Quarterly Information'!$J$43:$J$1042,'Quarterly Information'!$I$43:$I$1042,Blends!$BJ38,'Quarterly Information'!$X$43:$X$1042,Lists!$D$35)*J37</f>
        <v>0</v>
      </c>
      <c r="BT38" s="17" t="s">
        <v>880</v>
      </c>
      <c r="BU38" s="178">
        <f>SUMIFS('Quarterly Information'!$Z$43:$Z$1042,'Quarterly Information'!$I$43:$I$1042,Blends!$BT38)*Blends!C37</f>
        <v>0</v>
      </c>
      <c r="BV38" s="178">
        <f>SUMIFS('Quarterly Information'!$Z$43:$Z$1042,'Quarterly Information'!$I$43:$I$1042,Blends!$BT38)*Blends!D37</f>
        <v>0</v>
      </c>
      <c r="BW38" s="178">
        <f>SUMIFS('Quarterly Information'!$Z$43:$Z$1042,'Quarterly Information'!$I$43:$I$1042,Blends!$BT38)*Blends!E37</f>
        <v>0</v>
      </c>
      <c r="BX38" s="178">
        <f>SUMIFS('Quarterly Information'!$Z$43:$Z$1042,'Quarterly Information'!$I$43:$I$1042,Blends!$BT38)*Blends!F37</f>
        <v>0</v>
      </c>
      <c r="BY38" s="178">
        <f>SUMIFS('Quarterly Information'!$Z$43:$Z$1042,'Quarterly Information'!$I$43:$I$1042,Blends!$BT38)*Blends!G37</f>
        <v>0</v>
      </c>
      <c r="BZ38" s="178">
        <f>SUMIFS('Quarterly Information'!$Z$43:$Z$1042,'Quarterly Information'!$I$43:$I$1042,Blends!$BT38)*Blends!H37</f>
        <v>0</v>
      </c>
      <c r="CA38" s="178">
        <f>SUMIFS('Quarterly Information'!$Z$43:$Z$1042,'Quarterly Information'!$I$43:$I$1042,Blends!$BT38)*Blends!I37</f>
        <v>0</v>
      </c>
      <c r="CB38" s="178">
        <f>SUMIFS('Quarterly Information'!$Z$43:$Z$1042,'Quarterly Information'!$I$43:$I$1042,Blends!$BT38)*Blends!J37</f>
        <v>0</v>
      </c>
      <c r="CD38" s="17" t="s">
        <v>880</v>
      </c>
      <c r="CE38" s="178">
        <f>SUMIFS('Quarterly Information'!$AA$43:$AA$1042,'Quarterly Information'!$I$43:$I$1042,Blends!$CD38)*Blends!C37</f>
        <v>0</v>
      </c>
      <c r="CF38" s="178">
        <f>SUMIFS('Quarterly Information'!$AA$43:$AA$1042,'Quarterly Information'!$I$43:$I$1042,Blends!$CD38)*Blends!D37</f>
        <v>0</v>
      </c>
      <c r="CG38" s="178">
        <f>SUMIFS('Quarterly Information'!$AA$43:$AA$1042,'Quarterly Information'!$I$43:$I$1042,Blends!$CD38)*Blends!E37</f>
        <v>0</v>
      </c>
      <c r="CH38" s="178">
        <f>SUMIFS('Quarterly Information'!$AA$43:$AA$1042,'Quarterly Information'!$I$43:$I$1042,Blends!$CD38)*Blends!F37</f>
        <v>0</v>
      </c>
      <c r="CI38" s="178">
        <f>SUMIFS('Quarterly Information'!$AA$43:$AA$1042,'Quarterly Information'!$I$43:$I$1042,Blends!$CD38)*Blends!G37</f>
        <v>0</v>
      </c>
      <c r="CJ38" s="178">
        <f>SUMIFS('Quarterly Information'!$AA$43:$AA$1042,'Quarterly Information'!$I$43:$I$1042,Blends!$CD38)*Blends!H37</f>
        <v>0</v>
      </c>
      <c r="CK38" s="178">
        <f>SUMIFS('Quarterly Information'!$AA$43:$AA$1042,'Quarterly Information'!$I$43:$I$1042,Blends!$CD38)*Blends!I37</f>
        <v>0</v>
      </c>
      <c r="CL38" s="178">
        <f>SUMIFS('Quarterly Information'!$AA$43:$AA$1042,'Quarterly Information'!$I$43:$I$1042,Blends!$CD38)*Blends!J37</f>
        <v>0</v>
      </c>
      <c r="CN38" s="17" t="s">
        <v>880</v>
      </c>
      <c r="CO38" s="178">
        <f>SUMIFS('Quarterly Information'!$AB$43:$AB$1042,'Quarterly Information'!$I$43:$I$1042,Blends!$CN38)*Blends!C37</f>
        <v>0</v>
      </c>
      <c r="CP38" s="178">
        <f>SUMIFS('Quarterly Information'!$AB$43:$AB$1042,'Quarterly Information'!$I$43:$I$1042,Blends!$CN38)*Blends!D37</f>
        <v>0</v>
      </c>
      <c r="CQ38" s="178">
        <f>SUMIFS('Quarterly Information'!$AB$43:$AB$1042,'Quarterly Information'!$I$43:$I$1042,Blends!$CN38)*Blends!E37</f>
        <v>0</v>
      </c>
      <c r="CR38" s="178">
        <f>SUMIFS('Quarterly Information'!$AB$43:$AB$1042,'Quarterly Information'!$I$43:$I$1042,Blends!$CN38)*Blends!F37</f>
        <v>0</v>
      </c>
      <c r="CS38" s="178">
        <f>SUMIFS('Quarterly Information'!$AB$43:$AB$1042,'Quarterly Information'!$I$43:$I$1042,Blends!$CN38)*Blends!G37</f>
        <v>0</v>
      </c>
      <c r="CT38" s="178">
        <f>SUMIFS('Quarterly Information'!$AB$43:$AB$1042,'Quarterly Information'!$I$43:$I$1042,Blends!$CN38)*Blends!H37</f>
        <v>0</v>
      </c>
      <c r="CU38" s="178">
        <f>SUMIFS('Quarterly Information'!$AB$43:$AB$1042,'Quarterly Information'!$I$43:$I$1042,Blends!$CN38)*Blends!I37</f>
        <v>0</v>
      </c>
      <c r="CV38" s="178">
        <f>SUMIFS('Quarterly Information'!$AB$43:$AB$1042,'Quarterly Information'!$I$43:$I$1042,Blends!$CN38)*Blends!J37</f>
        <v>0</v>
      </c>
      <c r="CX38" s="17" t="s">
        <v>880</v>
      </c>
      <c r="CY38" s="178">
        <f>SUMIFS('Quarterly Information'!$AC$43:$AC$1042,'Quarterly Information'!$I$43:$I$1042,Blends!$CX38)*Blends!C37</f>
        <v>0</v>
      </c>
      <c r="CZ38" s="178">
        <f>SUMIFS('Quarterly Information'!$AC$43:$AC$1042,'Quarterly Information'!$I$43:$I$1042,Blends!$CX38)*Blends!D37</f>
        <v>0</v>
      </c>
      <c r="DA38" s="178">
        <f>SUMIFS('Quarterly Information'!$AC$43:$AC$1042,'Quarterly Information'!$I$43:$I$1042,Blends!$CX38)*Blends!E37</f>
        <v>0</v>
      </c>
      <c r="DB38" s="178">
        <f>SUMIFS('Quarterly Information'!$AC$43:$AC$1042,'Quarterly Information'!$I$43:$I$1042,Blends!$CX38)*Blends!F37</f>
        <v>0</v>
      </c>
      <c r="DC38" s="178">
        <f>SUMIFS('Quarterly Information'!$AC$43:$AC$1042,'Quarterly Information'!$I$43:$I$1042,Blends!$CX38)*Blends!G37</f>
        <v>0</v>
      </c>
      <c r="DD38" s="178">
        <f>SUMIFS('Quarterly Information'!$AC$43:$AC$1042,'Quarterly Information'!$I$43:$I$1042,Blends!$CX38)*Blends!H37</f>
        <v>0</v>
      </c>
      <c r="DE38" s="178">
        <f>SUMIFS('Quarterly Information'!$AC$43:$AC$1042,'Quarterly Information'!$I$43:$I$1042,Blends!$CX38)*Blends!I37</f>
        <v>0</v>
      </c>
      <c r="DF38" s="178">
        <f>SUMIFS('Quarterly Information'!$AC$43:$AC$1042,'Quarterly Information'!$I$43:$I$1042,Blends!$CX38)*Blends!J37</f>
        <v>0</v>
      </c>
      <c r="DH38" s="17" t="s">
        <v>880</v>
      </c>
      <c r="DI38" s="178">
        <f>SUMIFS('Quarterly Information'!$AD$43:$AD$1042,'Quarterly Information'!$I$43:$I$1042,Blends!$DH38)*Blends!C37</f>
        <v>0</v>
      </c>
      <c r="DJ38" s="178">
        <f>SUMIFS('Quarterly Information'!$AD$43:$AD$1042,'Quarterly Information'!$I$43:$I$1042,Blends!$DH38)*Blends!D37</f>
        <v>0</v>
      </c>
      <c r="DK38" s="178">
        <f>SUMIFS('Quarterly Information'!$AD$43:$AD$1042,'Quarterly Information'!$I$43:$I$1042,Blends!$DH38)*Blends!E37</f>
        <v>0</v>
      </c>
      <c r="DL38" s="178">
        <f>SUMIFS('Quarterly Information'!$AD$43:$AD$1042,'Quarterly Information'!$I$43:$I$1042,Blends!$DH38)*Blends!F37</f>
        <v>0</v>
      </c>
      <c r="DM38" s="178">
        <f>SUMIFS('Quarterly Information'!$AD$43:$AD$1042,'Quarterly Information'!$I$43:$I$1042,Blends!$DH38)*Blends!G37</f>
        <v>0</v>
      </c>
      <c r="DN38" s="178">
        <f>SUMIFS('Quarterly Information'!$AD$43:$AD$1042,'Quarterly Information'!$I$43:$I$1042,Blends!$DH38)*Blends!H37</f>
        <v>0</v>
      </c>
      <c r="DO38" s="178">
        <f>SUMIFS('Quarterly Information'!$AD$43:$AD$1042,'Quarterly Information'!$I$43:$I$1042,Blends!$DH38)*Blends!I37</f>
        <v>0</v>
      </c>
      <c r="DP38" s="178">
        <f>SUMIFS('Quarterly Information'!$AD$43:$AD$1042,'Quarterly Information'!$I$43:$I$1042,Blends!$DH38)*Blends!J37</f>
        <v>0</v>
      </c>
      <c r="DR38" s="17" t="s">
        <v>880</v>
      </c>
      <c r="DS38" s="178">
        <f>SUMIFS('Quarterly Information'!$AE$43:$AE$1042,'Quarterly Information'!$I$43:$I$1042,Blends!$DR38)*Blends!C37</f>
        <v>0</v>
      </c>
      <c r="DT38" s="178">
        <f>SUMIFS('Quarterly Information'!$AE$43:$AE$1042,'Quarterly Information'!$I$43:$I$1042,Blends!$DR38)*Blends!D37</f>
        <v>0</v>
      </c>
      <c r="DU38" s="178">
        <f>SUMIFS('Quarterly Information'!$AE$43:$AE$1042,'Quarterly Information'!$I$43:$I$1042,Blends!$DR38)*Blends!E37</f>
        <v>0</v>
      </c>
      <c r="DV38" s="178">
        <f>SUMIFS('Quarterly Information'!$AE$43:$AE$1042,'Quarterly Information'!$I$43:$I$1042,Blends!$DR38)*Blends!F37</f>
        <v>0</v>
      </c>
      <c r="DW38" s="178">
        <f>SUMIFS('Quarterly Information'!$AE$43:$AE$1042,'Quarterly Information'!$I$43:$I$1042,Blends!$DR38)*Blends!G37</f>
        <v>0</v>
      </c>
      <c r="DX38" s="178">
        <f>SUMIFS('Quarterly Information'!$AE$43:$AE$1042,'Quarterly Information'!$I$43:$I$1042,Blends!$DR38)*Blends!H37</f>
        <v>0</v>
      </c>
      <c r="DY38" s="178">
        <f>SUMIFS('Quarterly Information'!$AE$43:$AE$1042,'Quarterly Information'!$I$43:$I$1042,Blends!$DR38)*Blends!I37</f>
        <v>0</v>
      </c>
      <c r="DZ38" s="178">
        <f>SUMIFS('Quarterly Information'!$AE$43:$AE$1042,'Quarterly Information'!$I$43:$I$1042,Blends!$DR38)*Blends!J37</f>
        <v>0</v>
      </c>
    </row>
    <row r="39" spans="2:130" x14ac:dyDescent="0.25">
      <c r="B39" s="17" t="s">
        <v>882</v>
      </c>
      <c r="C39" s="177"/>
      <c r="D39" s="177"/>
      <c r="E39" s="177">
        <v>0.65099999999999991</v>
      </c>
      <c r="F39" s="177">
        <v>0.315</v>
      </c>
      <c r="G39" s="177"/>
      <c r="H39" s="177"/>
      <c r="I39" s="177"/>
      <c r="J39" s="177"/>
      <c r="L39" s="17" t="s">
        <v>881</v>
      </c>
      <c r="M39" s="178">
        <f>SUMIFS('Quarterly Information'!$J$43:$J$1042,'Quarterly Information'!$I$43:$I$1042,Blends!$L39,'Quarterly Information'!$X$43:$X$1042,Lists!$D$30)*C38</f>
        <v>0</v>
      </c>
      <c r="N39" s="178">
        <f>SUMIFS('Quarterly Information'!$J$43:$J$1042,'Quarterly Information'!$I$43:$I$1042,Blends!$L39,'Quarterly Information'!$X$43:$X$1042,Lists!$D$30)*D38</f>
        <v>0</v>
      </c>
      <c r="O39" s="178">
        <f>SUMIFS('Quarterly Information'!$J$43:$J$1042,'Quarterly Information'!$I$43:$I$1042,Blends!$L39,'Quarterly Information'!$X$43:$X$1042,Lists!$D$30)*E38</f>
        <v>0</v>
      </c>
      <c r="P39" s="178">
        <f>SUMIFS('Quarterly Information'!$J$43:$J$1042,'Quarterly Information'!$I$43:$I$1042,Blends!$L39,'Quarterly Information'!$X$43:$X$1042,Lists!$D$30)*F38</f>
        <v>0</v>
      </c>
      <c r="Q39" s="178">
        <f>SUMIFS('Quarterly Information'!$J$43:$J$1042,'Quarterly Information'!$I$43:$I$1042,Blends!$L39,'Quarterly Information'!$X$43:$X$1042,Lists!$D$30)*G38</f>
        <v>0</v>
      </c>
      <c r="R39" s="178">
        <f>SUMIFS('Quarterly Information'!$J$43:$J$1042,'Quarterly Information'!$I$43:$I$1042,Blends!$L39,'Quarterly Information'!$X$43:$X$1042,Lists!$D$30)*H38</f>
        <v>0</v>
      </c>
      <c r="S39" s="178">
        <f>SUMIFS('Quarterly Information'!$J$43:$J$1042,'Quarterly Information'!$I$43:$I$1042,Blends!$L39,'Quarterly Information'!$X$43:$X$1042,Lists!$D$30)*I38</f>
        <v>0</v>
      </c>
      <c r="T39" s="178">
        <f>SUMIFS('Quarterly Information'!$J$43:$J$1042,'Quarterly Information'!$I$43:$I$1042,Blends!$L39,'Quarterly Information'!$X$43:$X$1042,Lists!$D$30)*J38</f>
        <v>0</v>
      </c>
      <c r="V39" s="17" t="s">
        <v>881</v>
      </c>
      <c r="W39" s="178">
        <f>SUMIFS('Quarterly Information'!$J$43:$J$1042,'Quarterly Information'!$I$43:$I$1042,Blends!$V39,'Quarterly Information'!$X$43:$X$1042,Lists!$D$31)*C38</f>
        <v>0</v>
      </c>
      <c r="X39" s="178">
        <f>SUMIFS('Quarterly Information'!$J$43:$J$1042,'Quarterly Information'!$I$43:$I$1042,Blends!$V39,'Quarterly Information'!$X$43:$X$1042,Lists!$D$31)*D38</f>
        <v>0</v>
      </c>
      <c r="Y39" s="178">
        <f>SUMIFS('Quarterly Information'!$J$43:$J$1042,'Quarterly Information'!$I$43:$I$1042,Blends!$V39,'Quarterly Information'!$X$43:$X$1042,Lists!$D$31)*E38</f>
        <v>0</v>
      </c>
      <c r="Z39" s="178">
        <f>SUMIFS('Quarterly Information'!$J$43:$J$1042,'Quarterly Information'!$I$43:$I$1042,Blends!$V39,'Quarterly Information'!$X$43:$X$1042,Lists!$D$31)*F38</f>
        <v>0</v>
      </c>
      <c r="AA39" s="178">
        <f>SUMIFS('Quarterly Information'!$J$43:$J$1042,'Quarterly Information'!$I$43:$I$1042,Blends!$V39,'Quarterly Information'!$X$43:$X$1042,Lists!$D$31)*G38</f>
        <v>0</v>
      </c>
      <c r="AB39" s="178">
        <f>SUMIFS('Quarterly Information'!$J$43:$J$1042,'Quarterly Information'!$I$43:$I$1042,Blends!$V39,'Quarterly Information'!$X$43:$X$1042,Lists!$D$31)*H38</f>
        <v>0</v>
      </c>
      <c r="AC39" s="178">
        <f>SUMIFS('Quarterly Information'!$J$43:$J$1042,'Quarterly Information'!$I$43:$I$1042,Blends!$V39,'Quarterly Information'!$X$43:$X$1042,Lists!$D$31)*I38</f>
        <v>0</v>
      </c>
      <c r="AD39" s="178">
        <f>SUMIFS('Quarterly Information'!$J$43:$J$1042,'Quarterly Information'!$I$43:$I$1042,Blends!$V39,'Quarterly Information'!$X$43:$X$1042,Lists!$D$31)*J38</f>
        <v>0</v>
      </c>
      <c r="AF39" s="17" t="s">
        <v>881</v>
      </c>
      <c r="AG39" s="178">
        <f>SUMIFS('Quarterly Information'!$J$43:$J$1042,'Quarterly Information'!$I$43:$I$1042,Blends!$AF39,'Quarterly Information'!$X$43:$X$1042,Lists!$D$32)*C38</f>
        <v>0</v>
      </c>
      <c r="AH39" s="178">
        <f>SUMIFS('Quarterly Information'!$J$43:$J$1042,'Quarterly Information'!$I$43:$I$1042,Blends!$AF39,'Quarterly Information'!$X$43:$X$1042,Lists!$D$32)*D38</f>
        <v>0</v>
      </c>
      <c r="AI39" s="178">
        <f>SUMIFS('Quarterly Information'!$J$43:$J$1042,'Quarterly Information'!$I$43:$I$1042,Blends!$AF39,'Quarterly Information'!$X$43:$X$1042,Lists!$D$32)*E38</f>
        <v>0</v>
      </c>
      <c r="AJ39" s="178">
        <f>SUMIFS('Quarterly Information'!$J$43:$J$1042,'Quarterly Information'!$I$43:$I$1042,Blends!$AF39,'Quarterly Information'!$X$43:$X$1042,Lists!$D$32)*F38</f>
        <v>0</v>
      </c>
      <c r="AK39" s="178">
        <f>SUMIFS('Quarterly Information'!$J$43:$J$1042,'Quarterly Information'!$I$43:$I$1042,Blends!$AF39,'Quarterly Information'!$X$43:$X$1042,Lists!$D$32)*G38</f>
        <v>0</v>
      </c>
      <c r="AL39" s="178">
        <f>SUMIFS('Quarterly Information'!$J$43:$J$1042,'Quarterly Information'!$I$43:$I$1042,Blends!$AF39,'Quarterly Information'!$X$43:$X$1042,Lists!$D$32)*H38</f>
        <v>0</v>
      </c>
      <c r="AM39" s="178">
        <f>SUMIFS('Quarterly Information'!$J$43:$J$1042,'Quarterly Information'!$I$43:$I$1042,Blends!$AF39,'Quarterly Information'!$X$43:$X$1042,Lists!$D$32)*I38</f>
        <v>0</v>
      </c>
      <c r="AN39" s="178">
        <f>SUMIFS('Quarterly Information'!$J$43:$J$1042,'Quarterly Information'!$I$43:$I$1042,Blends!$AF39,'Quarterly Information'!$X$43:$X$1042,Lists!$D$32)*J38</f>
        <v>0</v>
      </c>
      <c r="AP39" s="17" t="s">
        <v>881</v>
      </c>
      <c r="AQ39" s="178">
        <f>SUMIFS('Quarterly Information'!$J$43:$J$1042,'Quarterly Information'!$I$43:$I$1042,Blends!$AP39,'Quarterly Information'!$X$43:$X$1042,Lists!$D$33)*C38</f>
        <v>0</v>
      </c>
      <c r="AR39" s="178">
        <f>SUMIFS('Quarterly Information'!$J$43:$J$1042,'Quarterly Information'!$I$43:$I$1042,Blends!$AP39,'Quarterly Information'!$X$43:$X$1042,Lists!$D$33)*D38</f>
        <v>0</v>
      </c>
      <c r="AS39" s="178">
        <f>SUMIFS('Quarterly Information'!$J$43:$J$1042,'Quarterly Information'!$I$43:$I$1042,Blends!$AP39,'Quarterly Information'!$X$43:$X$1042,Lists!$D$33)*E38</f>
        <v>0</v>
      </c>
      <c r="AT39" s="178">
        <f>SUMIFS('Quarterly Information'!$J$43:$J$1042,'Quarterly Information'!$I$43:$I$1042,Blends!$AP39,'Quarterly Information'!$X$43:$X$1042,Lists!$D$33)*F38</f>
        <v>0</v>
      </c>
      <c r="AU39" s="178">
        <f>SUMIFS('Quarterly Information'!$J$43:$J$1042,'Quarterly Information'!$I$43:$I$1042,Blends!$AP39,'Quarterly Information'!$X$43:$X$1042,Lists!$D$33)*G38</f>
        <v>0</v>
      </c>
      <c r="AV39" s="178">
        <f>SUMIFS('Quarterly Information'!$J$43:$J$1042,'Quarterly Information'!$I$43:$I$1042,Blends!$AP39,'Quarterly Information'!$X$43:$X$1042,Lists!$D$33)*H38</f>
        <v>0</v>
      </c>
      <c r="AW39" s="178">
        <f>SUMIFS('Quarterly Information'!$J$43:$J$1042,'Quarterly Information'!$I$43:$I$1042,Blends!$AP39,'Quarterly Information'!$X$43:$X$1042,Lists!$D$33)*I38</f>
        <v>0</v>
      </c>
      <c r="AX39" s="178">
        <f>SUMIFS('Quarterly Information'!$J$43:$J$1042,'Quarterly Information'!$I$43:$I$1042,Blends!$AP39,'Quarterly Information'!$X$43:$X$1042,Lists!$D$33)*J38</f>
        <v>0</v>
      </c>
      <c r="AZ39" s="17" t="s">
        <v>881</v>
      </c>
      <c r="BA39" s="178">
        <f>SUMIFS('Quarterly Information'!$J$43:$J$1042,'Quarterly Information'!$I$43:$I$1042,Blends!$AZ39,'Quarterly Information'!$X$43:$X$1042,Lists!$D$34)*C38</f>
        <v>0</v>
      </c>
      <c r="BB39" s="178">
        <f>SUMIFS('Quarterly Information'!$J$43:$J$1042,'Quarterly Information'!$I$43:$I$1042,Blends!$AZ39,'Quarterly Information'!$X$43:$X$1042,Lists!$D$34)*D38</f>
        <v>0</v>
      </c>
      <c r="BC39" s="178">
        <f>SUMIFS('Quarterly Information'!$J$43:$J$1042,'Quarterly Information'!$I$43:$I$1042,Blends!$AZ39,'Quarterly Information'!$X$43:$X$1042,Lists!$D$34)*E38</f>
        <v>0</v>
      </c>
      <c r="BD39" s="178">
        <f>SUMIFS('Quarterly Information'!$J$43:$J$1042,'Quarterly Information'!$I$43:$I$1042,Blends!$AZ39,'Quarterly Information'!$X$43:$X$1042,Lists!$D$34)*F38</f>
        <v>0</v>
      </c>
      <c r="BE39" s="178">
        <f>SUMIFS('Quarterly Information'!$J$43:$J$1042,'Quarterly Information'!$I$43:$I$1042,Blends!$AZ39,'Quarterly Information'!$X$43:$X$1042,Lists!$D$34)*G38</f>
        <v>0</v>
      </c>
      <c r="BF39" s="178">
        <f>SUMIFS('Quarterly Information'!$J$43:$J$1042,'Quarterly Information'!$I$43:$I$1042,Blends!$AZ39,'Quarterly Information'!$X$43:$X$1042,Lists!$D$34)*H38</f>
        <v>0</v>
      </c>
      <c r="BG39" s="178">
        <f>SUMIFS('Quarterly Information'!$J$43:$J$1042,'Quarterly Information'!$I$43:$I$1042,Blends!$AZ39,'Quarterly Information'!$X$43:$X$1042,Lists!$D$34)*I38</f>
        <v>0</v>
      </c>
      <c r="BH39" s="178">
        <f>SUMIFS('Quarterly Information'!$J$43:$J$1042,'Quarterly Information'!$I$43:$I$1042,Blends!$AZ39,'Quarterly Information'!$X$43:$X$1042,Lists!$D$34)*J38</f>
        <v>0</v>
      </c>
      <c r="BJ39" s="17" t="s">
        <v>881</v>
      </c>
      <c r="BK39" s="178">
        <f>SUMIFS('Quarterly Information'!$J$43:$J$1042,'Quarterly Information'!$I$43:$I$1042,Blends!$BJ39,'Quarterly Information'!$X$43:$X$1042,Lists!$D$35)*C38</f>
        <v>0</v>
      </c>
      <c r="BL39" s="178">
        <f>SUMIFS('Quarterly Information'!$J$43:$J$1042,'Quarterly Information'!$I$43:$I$1042,Blends!$BJ39,'Quarterly Information'!$X$43:$X$1042,Lists!$D$35)*D38</f>
        <v>0</v>
      </c>
      <c r="BM39" s="178">
        <f>SUMIFS('Quarterly Information'!$J$43:$J$1042,'Quarterly Information'!$I$43:$I$1042,Blends!$BJ39,'Quarterly Information'!$X$43:$X$1042,Lists!$D$35)*E38</f>
        <v>0</v>
      </c>
      <c r="BN39" s="178">
        <f>SUMIFS('Quarterly Information'!$J$43:$J$1042,'Quarterly Information'!$I$43:$I$1042,Blends!$BJ39,'Quarterly Information'!$X$43:$X$1042,Lists!$D$35)*F38</f>
        <v>0</v>
      </c>
      <c r="BO39" s="178">
        <f>SUMIFS('Quarterly Information'!$J$43:$J$1042,'Quarterly Information'!$I$43:$I$1042,Blends!$BJ39,'Quarterly Information'!$X$43:$X$1042,Lists!$D$35)*G38</f>
        <v>0</v>
      </c>
      <c r="BP39" s="178">
        <f>SUMIFS('Quarterly Information'!$J$43:$J$1042,'Quarterly Information'!$I$43:$I$1042,Blends!$BJ39,'Quarterly Information'!$X$43:$X$1042,Lists!$D$35)*H38</f>
        <v>0</v>
      </c>
      <c r="BQ39" s="178">
        <f>SUMIFS('Quarterly Information'!$J$43:$J$1042,'Quarterly Information'!$I$43:$I$1042,Blends!$BJ39,'Quarterly Information'!$X$43:$X$1042,Lists!$D$35)*I38</f>
        <v>0</v>
      </c>
      <c r="BR39" s="178">
        <f>SUMIFS('Quarterly Information'!$J$43:$J$1042,'Quarterly Information'!$I$43:$I$1042,Blends!$BJ39,'Quarterly Information'!$X$43:$X$1042,Lists!$D$35)*J38</f>
        <v>0</v>
      </c>
      <c r="BT39" s="17" t="s">
        <v>881</v>
      </c>
      <c r="BU39" s="178">
        <f>SUMIFS('Quarterly Information'!$Z$43:$Z$1042,'Quarterly Information'!$I$43:$I$1042,Blends!$BT39)*Blends!C38</f>
        <v>0</v>
      </c>
      <c r="BV39" s="178">
        <f>SUMIFS('Quarterly Information'!$Z$43:$Z$1042,'Quarterly Information'!$I$43:$I$1042,Blends!$BT39)*Blends!D38</f>
        <v>0</v>
      </c>
      <c r="BW39" s="178">
        <f>SUMIFS('Quarterly Information'!$Z$43:$Z$1042,'Quarterly Information'!$I$43:$I$1042,Blends!$BT39)*Blends!E38</f>
        <v>0</v>
      </c>
      <c r="BX39" s="178">
        <f>SUMIFS('Quarterly Information'!$Z$43:$Z$1042,'Quarterly Information'!$I$43:$I$1042,Blends!$BT39)*Blends!F38</f>
        <v>0</v>
      </c>
      <c r="BY39" s="178">
        <f>SUMIFS('Quarterly Information'!$Z$43:$Z$1042,'Quarterly Information'!$I$43:$I$1042,Blends!$BT39)*Blends!G38</f>
        <v>0</v>
      </c>
      <c r="BZ39" s="178">
        <f>SUMIFS('Quarterly Information'!$Z$43:$Z$1042,'Quarterly Information'!$I$43:$I$1042,Blends!$BT39)*Blends!H38</f>
        <v>0</v>
      </c>
      <c r="CA39" s="178">
        <f>SUMIFS('Quarterly Information'!$Z$43:$Z$1042,'Quarterly Information'!$I$43:$I$1042,Blends!$BT39)*Blends!I38</f>
        <v>0</v>
      </c>
      <c r="CB39" s="178">
        <f>SUMIFS('Quarterly Information'!$Z$43:$Z$1042,'Quarterly Information'!$I$43:$I$1042,Blends!$BT39)*Blends!J38</f>
        <v>0</v>
      </c>
      <c r="CD39" s="17" t="s">
        <v>881</v>
      </c>
      <c r="CE39" s="178">
        <f>SUMIFS('Quarterly Information'!$AA$43:$AA$1042,'Quarterly Information'!$I$43:$I$1042,Blends!$CD39)*Blends!C38</f>
        <v>0</v>
      </c>
      <c r="CF39" s="178">
        <f>SUMIFS('Quarterly Information'!$AA$43:$AA$1042,'Quarterly Information'!$I$43:$I$1042,Blends!$CD39)*Blends!D38</f>
        <v>0</v>
      </c>
      <c r="CG39" s="178">
        <f>SUMIFS('Quarterly Information'!$AA$43:$AA$1042,'Quarterly Information'!$I$43:$I$1042,Blends!$CD39)*Blends!E38</f>
        <v>0</v>
      </c>
      <c r="CH39" s="178">
        <f>SUMIFS('Quarterly Information'!$AA$43:$AA$1042,'Quarterly Information'!$I$43:$I$1042,Blends!$CD39)*Blends!F38</f>
        <v>0</v>
      </c>
      <c r="CI39" s="178">
        <f>SUMIFS('Quarterly Information'!$AA$43:$AA$1042,'Quarterly Information'!$I$43:$I$1042,Blends!$CD39)*Blends!G38</f>
        <v>0</v>
      </c>
      <c r="CJ39" s="178">
        <f>SUMIFS('Quarterly Information'!$AA$43:$AA$1042,'Quarterly Information'!$I$43:$I$1042,Blends!$CD39)*Blends!H38</f>
        <v>0</v>
      </c>
      <c r="CK39" s="178">
        <f>SUMIFS('Quarterly Information'!$AA$43:$AA$1042,'Quarterly Information'!$I$43:$I$1042,Blends!$CD39)*Blends!I38</f>
        <v>0</v>
      </c>
      <c r="CL39" s="178">
        <f>SUMIFS('Quarterly Information'!$AA$43:$AA$1042,'Quarterly Information'!$I$43:$I$1042,Blends!$CD39)*Blends!J38</f>
        <v>0</v>
      </c>
      <c r="CN39" s="17" t="s">
        <v>881</v>
      </c>
      <c r="CO39" s="178">
        <f>SUMIFS('Quarterly Information'!$AB$43:$AB$1042,'Quarterly Information'!$I$43:$I$1042,Blends!$CN39)*Blends!C38</f>
        <v>0</v>
      </c>
      <c r="CP39" s="178">
        <f>SUMIFS('Quarterly Information'!$AB$43:$AB$1042,'Quarterly Information'!$I$43:$I$1042,Blends!$CN39)*Blends!D38</f>
        <v>0</v>
      </c>
      <c r="CQ39" s="178">
        <f>SUMIFS('Quarterly Information'!$AB$43:$AB$1042,'Quarterly Information'!$I$43:$I$1042,Blends!$CN39)*Blends!E38</f>
        <v>0</v>
      </c>
      <c r="CR39" s="178">
        <f>SUMIFS('Quarterly Information'!$AB$43:$AB$1042,'Quarterly Information'!$I$43:$I$1042,Blends!$CN39)*Blends!F38</f>
        <v>0</v>
      </c>
      <c r="CS39" s="178">
        <f>SUMIFS('Quarterly Information'!$AB$43:$AB$1042,'Quarterly Information'!$I$43:$I$1042,Blends!$CN39)*Blends!G38</f>
        <v>0</v>
      </c>
      <c r="CT39" s="178">
        <f>SUMIFS('Quarterly Information'!$AB$43:$AB$1042,'Quarterly Information'!$I$43:$I$1042,Blends!$CN39)*Blends!H38</f>
        <v>0</v>
      </c>
      <c r="CU39" s="178">
        <f>SUMIFS('Quarterly Information'!$AB$43:$AB$1042,'Quarterly Information'!$I$43:$I$1042,Blends!$CN39)*Blends!I38</f>
        <v>0</v>
      </c>
      <c r="CV39" s="178">
        <f>SUMIFS('Quarterly Information'!$AB$43:$AB$1042,'Quarterly Information'!$I$43:$I$1042,Blends!$CN39)*Blends!J38</f>
        <v>0</v>
      </c>
      <c r="CX39" s="17" t="s">
        <v>881</v>
      </c>
      <c r="CY39" s="178">
        <f>SUMIFS('Quarterly Information'!$AC$43:$AC$1042,'Quarterly Information'!$I$43:$I$1042,Blends!$CX39)*Blends!C38</f>
        <v>0</v>
      </c>
      <c r="CZ39" s="178">
        <f>SUMIFS('Quarterly Information'!$AC$43:$AC$1042,'Quarterly Information'!$I$43:$I$1042,Blends!$CX39)*Blends!D38</f>
        <v>0</v>
      </c>
      <c r="DA39" s="178">
        <f>SUMIFS('Quarterly Information'!$AC$43:$AC$1042,'Quarterly Information'!$I$43:$I$1042,Blends!$CX39)*Blends!E38</f>
        <v>0</v>
      </c>
      <c r="DB39" s="178">
        <f>SUMIFS('Quarterly Information'!$AC$43:$AC$1042,'Quarterly Information'!$I$43:$I$1042,Blends!$CX39)*Blends!F38</f>
        <v>0</v>
      </c>
      <c r="DC39" s="178">
        <f>SUMIFS('Quarterly Information'!$AC$43:$AC$1042,'Quarterly Information'!$I$43:$I$1042,Blends!$CX39)*Blends!G38</f>
        <v>0</v>
      </c>
      <c r="DD39" s="178">
        <f>SUMIFS('Quarterly Information'!$AC$43:$AC$1042,'Quarterly Information'!$I$43:$I$1042,Blends!$CX39)*Blends!H38</f>
        <v>0</v>
      </c>
      <c r="DE39" s="178">
        <f>SUMIFS('Quarterly Information'!$AC$43:$AC$1042,'Quarterly Information'!$I$43:$I$1042,Blends!$CX39)*Blends!I38</f>
        <v>0</v>
      </c>
      <c r="DF39" s="178">
        <f>SUMIFS('Quarterly Information'!$AC$43:$AC$1042,'Quarterly Information'!$I$43:$I$1042,Blends!$CX39)*Blends!J38</f>
        <v>0</v>
      </c>
      <c r="DH39" s="17" t="s">
        <v>881</v>
      </c>
      <c r="DI39" s="178">
        <f>SUMIFS('Quarterly Information'!$AD$43:$AD$1042,'Quarterly Information'!$I$43:$I$1042,Blends!$DH39)*Blends!C38</f>
        <v>0</v>
      </c>
      <c r="DJ39" s="178">
        <f>SUMIFS('Quarterly Information'!$AD$43:$AD$1042,'Quarterly Information'!$I$43:$I$1042,Blends!$DH39)*Blends!D38</f>
        <v>0</v>
      </c>
      <c r="DK39" s="178">
        <f>SUMIFS('Quarterly Information'!$AD$43:$AD$1042,'Quarterly Information'!$I$43:$I$1042,Blends!$DH39)*Blends!E38</f>
        <v>0</v>
      </c>
      <c r="DL39" s="178">
        <f>SUMIFS('Quarterly Information'!$AD$43:$AD$1042,'Quarterly Information'!$I$43:$I$1042,Blends!$DH39)*Blends!F38</f>
        <v>0</v>
      </c>
      <c r="DM39" s="178">
        <f>SUMIFS('Quarterly Information'!$AD$43:$AD$1042,'Quarterly Information'!$I$43:$I$1042,Blends!$DH39)*Blends!G38</f>
        <v>0</v>
      </c>
      <c r="DN39" s="178">
        <f>SUMIFS('Quarterly Information'!$AD$43:$AD$1042,'Quarterly Information'!$I$43:$I$1042,Blends!$DH39)*Blends!H38</f>
        <v>0</v>
      </c>
      <c r="DO39" s="178">
        <f>SUMIFS('Quarterly Information'!$AD$43:$AD$1042,'Quarterly Information'!$I$43:$I$1042,Blends!$DH39)*Blends!I38</f>
        <v>0</v>
      </c>
      <c r="DP39" s="178">
        <f>SUMIFS('Quarterly Information'!$AD$43:$AD$1042,'Quarterly Information'!$I$43:$I$1042,Blends!$DH39)*Blends!J38</f>
        <v>0</v>
      </c>
      <c r="DR39" s="17" t="s">
        <v>881</v>
      </c>
      <c r="DS39" s="178">
        <f>SUMIFS('Quarterly Information'!$AE$43:$AE$1042,'Quarterly Information'!$I$43:$I$1042,Blends!$DR39)*Blends!C38</f>
        <v>0</v>
      </c>
      <c r="DT39" s="178">
        <f>SUMIFS('Quarterly Information'!$AE$43:$AE$1042,'Quarterly Information'!$I$43:$I$1042,Blends!$DR39)*Blends!D38</f>
        <v>0</v>
      </c>
      <c r="DU39" s="178">
        <f>SUMIFS('Quarterly Information'!$AE$43:$AE$1042,'Quarterly Information'!$I$43:$I$1042,Blends!$DR39)*Blends!E38</f>
        <v>0</v>
      </c>
      <c r="DV39" s="178">
        <f>SUMIFS('Quarterly Information'!$AE$43:$AE$1042,'Quarterly Information'!$I$43:$I$1042,Blends!$DR39)*Blends!F38</f>
        <v>0</v>
      </c>
      <c r="DW39" s="178">
        <f>SUMIFS('Quarterly Information'!$AE$43:$AE$1042,'Quarterly Information'!$I$43:$I$1042,Blends!$DR39)*Blends!G38</f>
        <v>0</v>
      </c>
      <c r="DX39" s="178">
        <f>SUMIFS('Quarterly Information'!$AE$43:$AE$1042,'Quarterly Information'!$I$43:$I$1042,Blends!$DR39)*Blends!H38</f>
        <v>0</v>
      </c>
      <c r="DY39" s="178">
        <f>SUMIFS('Quarterly Information'!$AE$43:$AE$1042,'Quarterly Information'!$I$43:$I$1042,Blends!$DR39)*Blends!I38</f>
        <v>0</v>
      </c>
      <c r="DZ39" s="178">
        <f>SUMIFS('Quarterly Information'!$AE$43:$AE$1042,'Quarterly Information'!$I$43:$I$1042,Blends!$DR39)*Blends!J38</f>
        <v>0</v>
      </c>
    </row>
    <row r="40" spans="2:130" x14ac:dyDescent="0.25">
      <c r="B40" s="17" t="s">
        <v>883</v>
      </c>
      <c r="C40" s="177"/>
      <c r="D40" s="177"/>
      <c r="E40" s="177">
        <v>0.57999999999999996</v>
      </c>
      <c r="F40" s="177">
        <v>0.39299999999999996</v>
      </c>
      <c r="G40" s="177"/>
      <c r="H40" s="177"/>
      <c r="I40" s="177"/>
      <c r="J40" s="177"/>
      <c r="L40" s="17" t="s">
        <v>882</v>
      </c>
      <c r="M40" s="178">
        <f>SUMIFS('Quarterly Information'!$J$43:$J$1042,'Quarterly Information'!$I$43:$I$1042,Blends!$L40,'Quarterly Information'!$X$43:$X$1042,Lists!$D$30)*C39</f>
        <v>0</v>
      </c>
      <c r="N40" s="178">
        <f>SUMIFS('Quarterly Information'!$J$43:$J$1042,'Quarterly Information'!$I$43:$I$1042,Blends!$L40,'Quarterly Information'!$X$43:$X$1042,Lists!$D$30)*D39</f>
        <v>0</v>
      </c>
      <c r="O40" s="178">
        <f>SUMIFS('Quarterly Information'!$J$43:$J$1042,'Quarterly Information'!$I$43:$I$1042,Blends!$L40,'Quarterly Information'!$X$43:$X$1042,Lists!$D$30)*E39</f>
        <v>0</v>
      </c>
      <c r="P40" s="178">
        <f>SUMIFS('Quarterly Information'!$J$43:$J$1042,'Quarterly Information'!$I$43:$I$1042,Blends!$L40,'Quarterly Information'!$X$43:$X$1042,Lists!$D$30)*F39</f>
        <v>0</v>
      </c>
      <c r="Q40" s="178">
        <f>SUMIFS('Quarterly Information'!$J$43:$J$1042,'Quarterly Information'!$I$43:$I$1042,Blends!$L40,'Quarterly Information'!$X$43:$X$1042,Lists!$D$30)*G39</f>
        <v>0</v>
      </c>
      <c r="R40" s="178">
        <f>SUMIFS('Quarterly Information'!$J$43:$J$1042,'Quarterly Information'!$I$43:$I$1042,Blends!$L40,'Quarterly Information'!$X$43:$X$1042,Lists!$D$30)*H39</f>
        <v>0</v>
      </c>
      <c r="S40" s="178">
        <f>SUMIFS('Quarterly Information'!$J$43:$J$1042,'Quarterly Information'!$I$43:$I$1042,Blends!$L40,'Quarterly Information'!$X$43:$X$1042,Lists!$D$30)*I39</f>
        <v>0</v>
      </c>
      <c r="T40" s="178">
        <f>SUMIFS('Quarterly Information'!$J$43:$J$1042,'Quarterly Information'!$I$43:$I$1042,Blends!$L40,'Quarterly Information'!$X$43:$X$1042,Lists!$D$30)*J39</f>
        <v>0</v>
      </c>
      <c r="V40" s="17" t="s">
        <v>882</v>
      </c>
      <c r="W40" s="178">
        <f>SUMIFS('Quarterly Information'!$J$43:$J$1042,'Quarterly Information'!$I$43:$I$1042,Blends!$V40,'Quarterly Information'!$X$43:$X$1042,Lists!$D$31)*C39</f>
        <v>0</v>
      </c>
      <c r="X40" s="178">
        <f>SUMIFS('Quarterly Information'!$J$43:$J$1042,'Quarterly Information'!$I$43:$I$1042,Blends!$V40,'Quarterly Information'!$X$43:$X$1042,Lists!$D$31)*D39</f>
        <v>0</v>
      </c>
      <c r="Y40" s="178">
        <f>SUMIFS('Quarterly Information'!$J$43:$J$1042,'Quarterly Information'!$I$43:$I$1042,Blends!$V40,'Quarterly Information'!$X$43:$X$1042,Lists!$D$31)*E39</f>
        <v>0</v>
      </c>
      <c r="Z40" s="178">
        <f>SUMIFS('Quarterly Information'!$J$43:$J$1042,'Quarterly Information'!$I$43:$I$1042,Blends!$V40,'Quarterly Information'!$X$43:$X$1042,Lists!$D$31)*F39</f>
        <v>0</v>
      </c>
      <c r="AA40" s="178">
        <f>SUMIFS('Quarterly Information'!$J$43:$J$1042,'Quarterly Information'!$I$43:$I$1042,Blends!$V40,'Quarterly Information'!$X$43:$X$1042,Lists!$D$31)*G39</f>
        <v>0</v>
      </c>
      <c r="AB40" s="178">
        <f>SUMIFS('Quarterly Information'!$J$43:$J$1042,'Quarterly Information'!$I$43:$I$1042,Blends!$V40,'Quarterly Information'!$X$43:$X$1042,Lists!$D$31)*H39</f>
        <v>0</v>
      </c>
      <c r="AC40" s="178">
        <f>SUMIFS('Quarterly Information'!$J$43:$J$1042,'Quarterly Information'!$I$43:$I$1042,Blends!$V40,'Quarterly Information'!$X$43:$X$1042,Lists!$D$31)*I39</f>
        <v>0</v>
      </c>
      <c r="AD40" s="178">
        <f>SUMIFS('Quarterly Information'!$J$43:$J$1042,'Quarterly Information'!$I$43:$I$1042,Blends!$V40,'Quarterly Information'!$X$43:$X$1042,Lists!$D$31)*J39</f>
        <v>0</v>
      </c>
      <c r="AF40" s="17" t="s">
        <v>882</v>
      </c>
      <c r="AG40" s="178">
        <f>SUMIFS('Quarterly Information'!$J$43:$J$1042,'Quarterly Information'!$I$43:$I$1042,Blends!$AF40,'Quarterly Information'!$X$43:$X$1042,Lists!$D$32)*C39</f>
        <v>0</v>
      </c>
      <c r="AH40" s="178">
        <f>SUMIFS('Quarterly Information'!$J$43:$J$1042,'Quarterly Information'!$I$43:$I$1042,Blends!$AF40,'Quarterly Information'!$X$43:$X$1042,Lists!$D$32)*D39</f>
        <v>0</v>
      </c>
      <c r="AI40" s="178">
        <f>SUMIFS('Quarterly Information'!$J$43:$J$1042,'Quarterly Information'!$I$43:$I$1042,Blends!$AF40,'Quarterly Information'!$X$43:$X$1042,Lists!$D$32)*E39</f>
        <v>0</v>
      </c>
      <c r="AJ40" s="178">
        <f>SUMIFS('Quarterly Information'!$J$43:$J$1042,'Quarterly Information'!$I$43:$I$1042,Blends!$AF40,'Quarterly Information'!$X$43:$X$1042,Lists!$D$32)*F39</f>
        <v>0</v>
      </c>
      <c r="AK40" s="178">
        <f>SUMIFS('Quarterly Information'!$J$43:$J$1042,'Quarterly Information'!$I$43:$I$1042,Blends!$AF40,'Quarterly Information'!$X$43:$X$1042,Lists!$D$32)*G39</f>
        <v>0</v>
      </c>
      <c r="AL40" s="178">
        <f>SUMIFS('Quarterly Information'!$J$43:$J$1042,'Quarterly Information'!$I$43:$I$1042,Blends!$AF40,'Quarterly Information'!$X$43:$X$1042,Lists!$D$32)*H39</f>
        <v>0</v>
      </c>
      <c r="AM40" s="178">
        <f>SUMIFS('Quarterly Information'!$J$43:$J$1042,'Quarterly Information'!$I$43:$I$1042,Blends!$AF40,'Quarterly Information'!$X$43:$X$1042,Lists!$D$32)*I39</f>
        <v>0</v>
      </c>
      <c r="AN40" s="178">
        <f>SUMIFS('Quarterly Information'!$J$43:$J$1042,'Quarterly Information'!$I$43:$I$1042,Blends!$AF40,'Quarterly Information'!$X$43:$X$1042,Lists!$D$32)*J39</f>
        <v>0</v>
      </c>
      <c r="AP40" s="17" t="s">
        <v>882</v>
      </c>
      <c r="AQ40" s="178">
        <f>SUMIFS('Quarterly Information'!$J$43:$J$1042,'Quarterly Information'!$I$43:$I$1042,Blends!$AP40,'Quarterly Information'!$X$43:$X$1042,Lists!$D$33)*C39</f>
        <v>0</v>
      </c>
      <c r="AR40" s="178">
        <f>SUMIFS('Quarterly Information'!$J$43:$J$1042,'Quarterly Information'!$I$43:$I$1042,Blends!$AP40,'Quarterly Information'!$X$43:$X$1042,Lists!$D$33)*D39</f>
        <v>0</v>
      </c>
      <c r="AS40" s="178">
        <f>SUMIFS('Quarterly Information'!$J$43:$J$1042,'Quarterly Information'!$I$43:$I$1042,Blends!$AP40,'Quarterly Information'!$X$43:$X$1042,Lists!$D$33)*E39</f>
        <v>0</v>
      </c>
      <c r="AT40" s="178">
        <f>SUMIFS('Quarterly Information'!$J$43:$J$1042,'Quarterly Information'!$I$43:$I$1042,Blends!$AP40,'Quarterly Information'!$X$43:$X$1042,Lists!$D$33)*F39</f>
        <v>0</v>
      </c>
      <c r="AU40" s="178">
        <f>SUMIFS('Quarterly Information'!$J$43:$J$1042,'Quarterly Information'!$I$43:$I$1042,Blends!$AP40,'Quarterly Information'!$X$43:$X$1042,Lists!$D$33)*G39</f>
        <v>0</v>
      </c>
      <c r="AV40" s="178">
        <f>SUMIFS('Quarterly Information'!$J$43:$J$1042,'Quarterly Information'!$I$43:$I$1042,Blends!$AP40,'Quarterly Information'!$X$43:$X$1042,Lists!$D$33)*H39</f>
        <v>0</v>
      </c>
      <c r="AW40" s="178">
        <f>SUMIFS('Quarterly Information'!$J$43:$J$1042,'Quarterly Information'!$I$43:$I$1042,Blends!$AP40,'Quarterly Information'!$X$43:$X$1042,Lists!$D$33)*I39</f>
        <v>0</v>
      </c>
      <c r="AX40" s="178">
        <f>SUMIFS('Quarterly Information'!$J$43:$J$1042,'Quarterly Information'!$I$43:$I$1042,Blends!$AP40,'Quarterly Information'!$X$43:$X$1042,Lists!$D$33)*J39</f>
        <v>0</v>
      </c>
      <c r="AZ40" s="17" t="s">
        <v>882</v>
      </c>
      <c r="BA40" s="178">
        <f>SUMIFS('Quarterly Information'!$J$43:$J$1042,'Quarterly Information'!$I$43:$I$1042,Blends!$AZ40,'Quarterly Information'!$X$43:$X$1042,Lists!$D$34)*C39</f>
        <v>0</v>
      </c>
      <c r="BB40" s="178">
        <f>SUMIFS('Quarterly Information'!$J$43:$J$1042,'Quarterly Information'!$I$43:$I$1042,Blends!$AZ40,'Quarterly Information'!$X$43:$X$1042,Lists!$D$34)*D39</f>
        <v>0</v>
      </c>
      <c r="BC40" s="178">
        <f>SUMIFS('Quarterly Information'!$J$43:$J$1042,'Quarterly Information'!$I$43:$I$1042,Blends!$AZ40,'Quarterly Information'!$X$43:$X$1042,Lists!$D$34)*E39</f>
        <v>0</v>
      </c>
      <c r="BD40" s="178">
        <f>SUMIFS('Quarterly Information'!$J$43:$J$1042,'Quarterly Information'!$I$43:$I$1042,Blends!$AZ40,'Quarterly Information'!$X$43:$X$1042,Lists!$D$34)*F39</f>
        <v>0</v>
      </c>
      <c r="BE40" s="178">
        <f>SUMIFS('Quarterly Information'!$J$43:$J$1042,'Quarterly Information'!$I$43:$I$1042,Blends!$AZ40,'Quarterly Information'!$X$43:$X$1042,Lists!$D$34)*G39</f>
        <v>0</v>
      </c>
      <c r="BF40" s="178">
        <f>SUMIFS('Quarterly Information'!$J$43:$J$1042,'Quarterly Information'!$I$43:$I$1042,Blends!$AZ40,'Quarterly Information'!$X$43:$X$1042,Lists!$D$34)*H39</f>
        <v>0</v>
      </c>
      <c r="BG40" s="178">
        <f>SUMIFS('Quarterly Information'!$J$43:$J$1042,'Quarterly Information'!$I$43:$I$1042,Blends!$AZ40,'Quarterly Information'!$X$43:$X$1042,Lists!$D$34)*I39</f>
        <v>0</v>
      </c>
      <c r="BH40" s="178">
        <f>SUMIFS('Quarterly Information'!$J$43:$J$1042,'Quarterly Information'!$I$43:$I$1042,Blends!$AZ40,'Quarterly Information'!$X$43:$X$1042,Lists!$D$34)*J39</f>
        <v>0</v>
      </c>
      <c r="BJ40" s="17" t="s">
        <v>882</v>
      </c>
      <c r="BK40" s="178">
        <f>SUMIFS('Quarterly Information'!$J$43:$J$1042,'Quarterly Information'!$I$43:$I$1042,Blends!$BJ40,'Quarterly Information'!$X$43:$X$1042,Lists!$D$35)*C39</f>
        <v>0</v>
      </c>
      <c r="BL40" s="178">
        <f>SUMIFS('Quarterly Information'!$J$43:$J$1042,'Quarterly Information'!$I$43:$I$1042,Blends!$BJ40,'Quarterly Information'!$X$43:$X$1042,Lists!$D$35)*D39</f>
        <v>0</v>
      </c>
      <c r="BM40" s="178">
        <f>SUMIFS('Quarterly Information'!$J$43:$J$1042,'Quarterly Information'!$I$43:$I$1042,Blends!$BJ40,'Quarterly Information'!$X$43:$X$1042,Lists!$D$35)*E39</f>
        <v>0</v>
      </c>
      <c r="BN40" s="178">
        <f>SUMIFS('Quarterly Information'!$J$43:$J$1042,'Quarterly Information'!$I$43:$I$1042,Blends!$BJ40,'Quarterly Information'!$X$43:$X$1042,Lists!$D$35)*F39</f>
        <v>0</v>
      </c>
      <c r="BO40" s="178">
        <f>SUMIFS('Quarterly Information'!$J$43:$J$1042,'Quarterly Information'!$I$43:$I$1042,Blends!$BJ40,'Quarterly Information'!$X$43:$X$1042,Lists!$D$35)*G39</f>
        <v>0</v>
      </c>
      <c r="BP40" s="178">
        <f>SUMIFS('Quarterly Information'!$J$43:$J$1042,'Quarterly Information'!$I$43:$I$1042,Blends!$BJ40,'Quarterly Information'!$X$43:$X$1042,Lists!$D$35)*H39</f>
        <v>0</v>
      </c>
      <c r="BQ40" s="178">
        <f>SUMIFS('Quarterly Information'!$J$43:$J$1042,'Quarterly Information'!$I$43:$I$1042,Blends!$BJ40,'Quarterly Information'!$X$43:$X$1042,Lists!$D$35)*I39</f>
        <v>0</v>
      </c>
      <c r="BR40" s="178">
        <f>SUMIFS('Quarterly Information'!$J$43:$J$1042,'Quarterly Information'!$I$43:$I$1042,Blends!$BJ40,'Quarterly Information'!$X$43:$X$1042,Lists!$D$35)*J39</f>
        <v>0</v>
      </c>
      <c r="BT40" s="17" t="s">
        <v>882</v>
      </c>
      <c r="BU40" s="178">
        <f>SUMIFS('Quarterly Information'!$Z$43:$Z$1042,'Quarterly Information'!$I$43:$I$1042,Blends!$BT40)*Blends!C39</f>
        <v>0</v>
      </c>
      <c r="BV40" s="178">
        <f>SUMIFS('Quarterly Information'!$Z$43:$Z$1042,'Quarterly Information'!$I$43:$I$1042,Blends!$BT40)*Blends!D39</f>
        <v>0</v>
      </c>
      <c r="BW40" s="178">
        <f>SUMIFS('Quarterly Information'!$Z$43:$Z$1042,'Quarterly Information'!$I$43:$I$1042,Blends!$BT40)*Blends!E39</f>
        <v>0</v>
      </c>
      <c r="BX40" s="178">
        <f>SUMIFS('Quarterly Information'!$Z$43:$Z$1042,'Quarterly Information'!$I$43:$I$1042,Blends!$BT40)*Blends!F39</f>
        <v>0</v>
      </c>
      <c r="BY40" s="178">
        <f>SUMIFS('Quarterly Information'!$Z$43:$Z$1042,'Quarterly Information'!$I$43:$I$1042,Blends!$BT40)*Blends!G39</f>
        <v>0</v>
      </c>
      <c r="BZ40" s="178">
        <f>SUMIFS('Quarterly Information'!$Z$43:$Z$1042,'Quarterly Information'!$I$43:$I$1042,Blends!$BT40)*Blends!H39</f>
        <v>0</v>
      </c>
      <c r="CA40" s="178">
        <f>SUMIFS('Quarterly Information'!$Z$43:$Z$1042,'Quarterly Information'!$I$43:$I$1042,Blends!$BT40)*Blends!I39</f>
        <v>0</v>
      </c>
      <c r="CB40" s="178">
        <f>SUMIFS('Quarterly Information'!$Z$43:$Z$1042,'Quarterly Information'!$I$43:$I$1042,Blends!$BT40)*Blends!J39</f>
        <v>0</v>
      </c>
      <c r="CD40" s="17" t="s">
        <v>882</v>
      </c>
      <c r="CE40" s="178">
        <f>SUMIFS('Quarterly Information'!$AA$43:$AA$1042,'Quarterly Information'!$I$43:$I$1042,Blends!$CD40)*Blends!C39</f>
        <v>0</v>
      </c>
      <c r="CF40" s="178">
        <f>SUMIFS('Quarterly Information'!$AA$43:$AA$1042,'Quarterly Information'!$I$43:$I$1042,Blends!$CD40)*Blends!D39</f>
        <v>0</v>
      </c>
      <c r="CG40" s="178">
        <f>SUMIFS('Quarterly Information'!$AA$43:$AA$1042,'Quarterly Information'!$I$43:$I$1042,Blends!$CD40)*Blends!E39</f>
        <v>0</v>
      </c>
      <c r="CH40" s="178">
        <f>SUMIFS('Quarterly Information'!$AA$43:$AA$1042,'Quarterly Information'!$I$43:$I$1042,Blends!$CD40)*Blends!F39</f>
        <v>0</v>
      </c>
      <c r="CI40" s="178">
        <f>SUMIFS('Quarterly Information'!$AA$43:$AA$1042,'Quarterly Information'!$I$43:$I$1042,Blends!$CD40)*Blends!G39</f>
        <v>0</v>
      </c>
      <c r="CJ40" s="178">
        <f>SUMIFS('Quarterly Information'!$AA$43:$AA$1042,'Quarterly Information'!$I$43:$I$1042,Blends!$CD40)*Blends!H39</f>
        <v>0</v>
      </c>
      <c r="CK40" s="178">
        <f>SUMIFS('Quarterly Information'!$AA$43:$AA$1042,'Quarterly Information'!$I$43:$I$1042,Blends!$CD40)*Blends!I39</f>
        <v>0</v>
      </c>
      <c r="CL40" s="178">
        <f>SUMIFS('Quarterly Information'!$AA$43:$AA$1042,'Quarterly Information'!$I$43:$I$1042,Blends!$CD40)*Blends!J39</f>
        <v>0</v>
      </c>
      <c r="CN40" s="17" t="s">
        <v>882</v>
      </c>
      <c r="CO40" s="178">
        <f>SUMIFS('Quarterly Information'!$AB$43:$AB$1042,'Quarterly Information'!$I$43:$I$1042,Blends!$CN40)*Blends!C39</f>
        <v>0</v>
      </c>
      <c r="CP40" s="178">
        <f>SUMIFS('Quarterly Information'!$AB$43:$AB$1042,'Quarterly Information'!$I$43:$I$1042,Blends!$CN40)*Blends!D39</f>
        <v>0</v>
      </c>
      <c r="CQ40" s="178">
        <f>SUMIFS('Quarterly Information'!$AB$43:$AB$1042,'Quarterly Information'!$I$43:$I$1042,Blends!$CN40)*Blends!E39</f>
        <v>0</v>
      </c>
      <c r="CR40" s="178">
        <f>SUMIFS('Quarterly Information'!$AB$43:$AB$1042,'Quarterly Information'!$I$43:$I$1042,Blends!$CN40)*Blends!F39</f>
        <v>0</v>
      </c>
      <c r="CS40" s="178">
        <f>SUMIFS('Quarterly Information'!$AB$43:$AB$1042,'Quarterly Information'!$I$43:$I$1042,Blends!$CN40)*Blends!G39</f>
        <v>0</v>
      </c>
      <c r="CT40" s="178">
        <f>SUMIFS('Quarterly Information'!$AB$43:$AB$1042,'Quarterly Information'!$I$43:$I$1042,Blends!$CN40)*Blends!H39</f>
        <v>0</v>
      </c>
      <c r="CU40" s="178">
        <f>SUMIFS('Quarterly Information'!$AB$43:$AB$1042,'Quarterly Information'!$I$43:$I$1042,Blends!$CN40)*Blends!I39</f>
        <v>0</v>
      </c>
      <c r="CV40" s="178">
        <f>SUMIFS('Quarterly Information'!$AB$43:$AB$1042,'Quarterly Information'!$I$43:$I$1042,Blends!$CN40)*Blends!J39</f>
        <v>0</v>
      </c>
      <c r="CX40" s="17" t="s">
        <v>882</v>
      </c>
      <c r="CY40" s="178">
        <f>SUMIFS('Quarterly Information'!$AC$43:$AC$1042,'Quarterly Information'!$I$43:$I$1042,Blends!$CX40)*Blends!C39</f>
        <v>0</v>
      </c>
      <c r="CZ40" s="178">
        <f>SUMIFS('Quarterly Information'!$AC$43:$AC$1042,'Quarterly Information'!$I$43:$I$1042,Blends!$CX40)*Blends!D39</f>
        <v>0</v>
      </c>
      <c r="DA40" s="178">
        <f>SUMIFS('Quarterly Information'!$AC$43:$AC$1042,'Quarterly Information'!$I$43:$I$1042,Blends!$CX40)*Blends!E39</f>
        <v>0</v>
      </c>
      <c r="DB40" s="178">
        <f>SUMIFS('Quarterly Information'!$AC$43:$AC$1042,'Quarterly Information'!$I$43:$I$1042,Blends!$CX40)*Blends!F39</f>
        <v>0</v>
      </c>
      <c r="DC40" s="178">
        <f>SUMIFS('Quarterly Information'!$AC$43:$AC$1042,'Quarterly Information'!$I$43:$I$1042,Blends!$CX40)*Blends!G39</f>
        <v>0</v>
      </c>
      <c r="DD40" s="178">
        <f>SUMIFS('Quarterly Information'!$AC$43:$AC$1042,'Quarterly Information'!$I$43:$I$1042,Blends!$CX40)*Blends!H39</f>
        <v>0</v>
      </c>
      <c r="DE40" s="178">
        <f>SUMIFS('Quarterly Information'!$AC$43:$AC$1042,'Quarterly Information'!$I$43:$I$1042,Blends!$CX40)*Blends!I39</f>
        <v>0</v>
      </c>
      <c r="DF40" s="178">
        <f>SUMIFS('Quarterly Information'!$AC$43:$AC$1042,'Quarterly Information'!$I$43:$I$1042,Blends!$CX40)*Blends!J39</f>
        <v>0</v>
      </c>
      <c r="DH40" s="17" t="s">
        <v>882</v>
      </c>
      <c r="DI40" s="178">
        <f>SUMIFS('Quarterly Information'!$AD$43:$AD$1042,'Quarterly Information'!$I$43:$I$1042,Blends!$DH40)*Blends!C39</f>
        <v>0</v>
      </c>
      <c r="DJ40" s="178">
        <f>SUMIFS('Quarterly Information'!$AD$43:$AD$1042,'Quarterly Information'!$I$43:$I$1042,Blends!$DH40)*Blends!D39</f>
        <v>0</v>
      </c>
      <c r="DK40" s="178">
        <f>SUMIFS('Quarterly Information'!$AD$43:$AD$1042,'Quarterly Information'!$I$43:$I$1042,Blends!$DH40)*Blends!E39</f>
        <v>0</v>
      </c>
      <c r="DL40" s="178">
        <f>SUMIFS('Quarterly Information'!$AD$43:$AD$1042,'Quarterly Information'!$I$43:$I$1042,Blends!$DH40)*Blends!F39</f>
        <v>0</v>
      </c>
      <c r="DM40" s="178">
        <f>SUMIFS('Quarterly Information'!$AD$43:$AD$1042,'Quarterly Information'!$I$43:$I$1042,Blends!$DH40)*Blends!G39</f>
        <v>0</v>
      </c>
      <c r="DN40" s="178">
        <f>SUMIFS('Quarterly Information'!$AD$43:$AD$1042,'Quarterly Information'!$I$43:$I$1042,Blends!$DH40)*Blends!H39</f>
        <v>0</v>
      </c>
      <c r="DO40" s="178">
        <f>SUMIFS('Quarterly Information'!$AD$43:$AD$1042,'Quarterly Information'!$I$43:$I$1042,Blends!$DH40)*Blends!I39</f>
        <v>0</v>
      </c>
      <c r="DP40" s="178">
        <f>SUMIFS('Quarterly Information'!$AD$43:$AD$1042,'Quarterly Information'!$I$43:$I$1042,Blends!$DH40)*Blends!J39</f>
        <v>0</v>
      </c>
      <c r="DR40" s="17" t="s">
        <v>882</v>
      </c>
      <c r="DS40" s="178">
        <f>SUMIFS('Quarterly Information'!$AE$43:$AE$1042,'Quarterly Information'!$I$43:$I$1042,Blends!$DR40)*Blends!C39</f>
        <v>0</v>
      </c>
      <c r="DT40" s="178">
        <f>SUMIFS('Quarterly Information'!$AE$43:$AE$1042,'Quarterly Information'!$I$43:$I$1042,Blends!$DR40)*Blends!D39</f>
        <v>0</v>
      </c>
      <c r="DU40" s="178">
        <f>SUMIFS('Quarterly Information'!$AE$43:$AE$1042,'Quarterly Information'!$I$43:$I$1042,Blends!$DR40)*Blends!E39</f>
        <v>0</v>
      </c>
      <c r="DV40" s="178">
        <f>SUMIFS('Quarterly Information'!$AE$43:$AE$1042,'Quarterly Information'!$I$43:$I$1042,Blends!$DR40)*Blends!F39</f>
        <v>0</v>
      </c>
      <c r="DW40" s="178">
        <f>SUMIFS('Quarterly Information'!$AE$43:$AE$1042,'Quarterly Information'!$I$43:$I$1042,Blends!$DR40)*Blends!G39</f>
        <v>0</v>
      </c>
      <c r="DX40" s="178">
        <f>SUMIFS('Quarterly Information'!$AE$43:$AE$1042,'Quarterly Information'!$I$43:$I$1042,Blends!$DR40)*Blends!H39</f>
        <v>0</v>
      </c>
      <c r="DY40" s="178">
        <f>SUMIFS('Quarterly Information'!$AE$43:$AE$1042,'Quarterly Information'!$I$43:$I$1042,Blends!$DR40)*Blends!I39</f>
        <v>0</v>
      </c>
      <c r="DZ40" s="178">
        <f>SUMIFS('Quarterly Information'!$AE$43:$AE$1042,'Quarterly Information'!$I$43:$I$1042,Blends!$DR40)*Blends!J39</f>
        <v>0</v>
      </c>
    </row>
    <row r="41" spans="2:130" x14ac:dyDescent="0.25">
      <c r="B41" s="17" t="s">
        <v>884</v>
      </c>
      <c r="C41" s="177"/>
      <c r="D41" s="177"/>
      <c r="E41" s="177"/>
      <c r="F41" s="177">
        <v>0.52500000000000002</v>
      </c>
      <c r="G41" s="177"/>
      <c r="H41" s="177"/>
      <c r="I41" s="177">
        <v>0.47499999999999998</v>
      </c>
      <c r="J41" s="177"/>
      <c r="L41" s="17" t="s">
        <v>883</v>
      </c>
      <c r="M41" s="178">
        <f>SUMIFS('Quarterly Information'!$J$43:$J$1042,'Quarterly Information'!$I$43:$I$1042,Blends!$L41,'Quarterly Information'!$X$43:$X$1042,Lists!$D$30)*C40</f>
        <v>0</v>
      </c>
      <c r="N41" s="178">
        <f>SUMIFS('Quarterly Information'!$J$43:$J$1042,'Quarterly Information'!$I$43:$I$1042,Blends!$L41,'Quarterly Information'!$X$43:$X$1042,Lists!$D$30)*D40</f>
        <v>0</v>
      </c>
      <c r="O41" s="178">
        <f>SUMIFS('Quarterly Information'!$J$43:$J$1042,'Quarterly Information'!$I$43:$I$1042,Blends!$L41,'Quarterly Information'!$X$43:$X$1042,Lists!$D$30)*E40</f>
        <v>0</v>
      </c>
      <c r="P41" s="178">
        <f>SUMIFS('Quarterly Information'!$J$43:$J$1042,'Quarterly Information'!$I$43:$I$1042,Blends!$L41,'Quarterly Information'!$X$43:$X$1042,Lists!$D$30)*F40</f>
        <v>0</v>
      </c>
      <c r="Q41" s="178">
        <f>SUMIFS('Quarterly Information'!$J$43:$J$1042,'Quarterly Information'!$I$43:$I$1042,Blends!$L41,'Quarterly Information'!$X$43:$X$1042,Lists!$D$30)*G40</f>
        <v>0</v>
      </c>
      <c r="R41" s="178">
        <f>SUMIFS('Quarterly Information'!$J$43:$J$1042,'Quarterly Information'!$I$43:$I$1042,Blends!$L41,'Quarterly Information'!$X$43:$X$1042,Lists!$D$30)*H40</f>
        <v>0</v>
      </c>
      <c r="S41" s="178">
        <f>SUMIFS('Quarterly Information'!$J$43:$J$1042,'Quarterly Information'!$I$43:$I$1042,Blends!$L41,'Quarterly Information'!$X$43:$X$1042,Lists!$D$30)*I40</f>
        <v>0</v>
      </c>
      <c r="T41" s="178">
        <f>SUMIFS('Quarterly Information'!$J$43:$J$1042,'Quarterly Information'!$I$43:$I$1042,Blends!$L41,'Quarterly Information'!$X$43:$X$1042,Lists!$D$30)*J40</f>
        <v>0</v>
      </c>
      <c r="V41" s="17" t="s">
        <v>883</v>
      </c>
      <c r="W41" s="178">
        <f>SUMIFS('Quarterly Information'!$J$43:$J$1042,'Quarterly Information'!$I$43:$I$1042,Blends!$V41,'Quarterly Information'!$X$43:$X$1042,Lists!$D$31)*C40</f>
        <v>0</v>
      </c>
      <c r="X41" s="178">
        <f>SUMIFS('Quarterly Information'!$J$43:$J$1042,'Quarterly Information'!$I$43:$I$1042,Blends!$V41,'Quarterly Information'!$X$43:$X$1042,Lists!$D$31)*D40</f>
        <v>0</v>
      </c>
      <c r="Y41" s="178">
        <f>SUMIFS('Quarterly Information'!$J$43:$J$1042,'Quarterly Information'!$I$43:$I$1042,Blends!$V41,'Quarterly Information'!$X$43:$X$1042,Lists!$D$31)*E40</f>
        <v>0</v>
      </c>
      <c r="Z41" s="178">
        <f>SUMIFS('Quarterly Information'!$J$43:$J$1042,'Quarterly Information'!$I$43:$I$1042,Blends!$V41,'Quarterly Information'!$X$43:$X$1042,Lists!$D$31)*F40</f>
        <v>0</v>
      </c>
      <c r="AA41" s="178">
        <f>SUMIFS('Quarterly Information'!$J$43:$J$1042,'Quarterly Information'!$I$43:$I$1042,Blends!$V41,'Quarterly Information'!$X$43:$X$1042,Lists!$D$31)*G40</f>
        <v>0</v>
      </c>
      <c r="AB41" s="178">
        <f>SUMIFS('Quarterly Information'!$J$43:$J$1042,'Quarterly Information'!$I$43:$I$1042,Blends!$V41,'Quarterly Information'!$X$43:$X$1042,Lists!$D$31)*H40</f>
        <v>0</v>
      </c>
      <c r="AC41" s="178">
        <f>SUMIFS('Quarterly Information'!$J$43:$J$1042,'Quarterly Information'!$I$43:$I$1042,Blends!$V41,'Quarterly Information'!$X$43:$X$1042,Lists!$D$31)*I40</f>
        <v>0</v>
      </c>
      <c r="AD41" s="178">
        <f>SUMIFS('Quarterly Information'!$J$43:$J$1042,'Quarterly Information'!$I$43:$I$1042,Blends!$V41,'Quarterly Information'!$X$43:$X$1042,Lists!$D$31)*J40</f>
        <v>0</v>
      </c>
      <c r="AF41" s="17" t="s">
        <v>883</v>
      </c>
      <c r="AG41" s="178">
        <f>SUMIFS('Quarterly Information'!$J$43:$J$1042,'Quarterly Information'!$I$43:$I$1042,Blends!$AF41,'Quarterly Information'!$X$43:$X$1042,Lists!$D$32)*C40</f>
        <v>0</v>
      </c>
      <c r="AH41" s="178">
        <f>SUMIFS('Quarterly Information'!$J$43:$J$1042,'Quarterly Information'!$I$43:$I$1042,Blends!$AF41,'Quarterly Information'!$X$43:$X$1042,Lists!$D$32)*D40</f>
        <v>0</v>
      </c>
      <c r="AI41" s="178">
        <f>SUMIFS('Quarterly Information'!$J$43:$J$1042,'Quarterly Information'!$I$43:$I$1042,Blends!$AF41,'Quarterly Information'!$X$43:$X$1042,Lists!$D$32)*E40</f>
        <v>0</v>
      </c>
      <c r="AJ41" s="178">
        <f>SUMIFS('Quarterly Information'!$J$43:$J$1042,'Quarterly Information'!$I$43:$I$1042,Blends!$AF41,'Quarterly Information'!$X$43:$X$1042,Lists!$D$32)*F40</f>
        <v>0</v>
      </c>
      <c r="AK41" s="178">
        <f>SUMIFS('Quarterly Information'!$J$43:$J$1042,'Quarterly Information'!$I$43:$I$1042,Blends!$AF41,'Quarterly Information'!$X$43:$X$1042,Lists!$D$32)*G40</f>
        <v>0</v>
      </c>
      <c r="AL41" s="178">
        <f>SUMIFS('Quarterly Information'!$J$43:$J$1042,'Quarterly Information'!$I$43:$I$1042,Blends!$AF41,'Quarterly Information'!$X$43:$X$1042,Lists!$D$32)*H40</f>
        <v>0</v>
      </c>
      <c r="AM41" s="178">
        <f>SUMIFS('Quarterly Information'!$J$43:$J$1042,'Quarterly Information'!$I$43:$I$1042,Blends!$AF41,'Quarterly Information'!$X$43:$X$1042,Lists!$D$32)*I40</f>
        <v>0</v>
      </c>
      <c r="AN41" s="178">
        <f>SUMIFS('Quarterly Information'!$J$43:$J$1042,'Quarterly Information'!$I$43:$I$1042,Blends!$AF41,'Quarterly Information'!$X$43:$X$1042,Lists!$D$32)*J40</f>
        <v>0</v>
      </c>
      <c r="AP41" s="17" t="s">
        <v>883</v>
      </c>
      <c r="AQ41" s="178">
        <f>SUMIFS('Quarterly Information'!$J$43:$J$1042,'Quarterly Information'!$I$43:$I$1042,Blends!$AP41,'Quarterly Information'!$X$43:$X$1042,Lists!$D$33)*C40</f>
        <v>0</v>
      </c>
      <c r="AR41" s="178">
        <f>SUMIFS('Quarterly Information'!$J$43:$J$1042,'Quarterly Information'!$I$43:$I$1042,Blends!$AP41,'Quarterly Information'!$X$43:$X$1042,Lists!$D$33)*D40</f>
        <v>0</v>
      </c>
      <c r="AS41" s="178">
        <f>SUMIFS('Quarterly Information'!$J$43:$J$1042,'Quarterly Information'!$I$43:$I$1042,Blends!$AP41,'Quarterly Information'!$X$43:$X$1042,Lists!$D$33)*E40</f>
        <v>0</v>
      </c>
      <c r="AT41" s="178">
        <f>SUMIFS('Quarterly Information'!$J$43:$J$1042,'Quarterly Information'!$I$43:$I$1042,Blends!$AP41,'Quarterly Information'!$X$43:$X$1042,Lists!$D$33)*F40</f>
        <v>0</v>
      </c>
      <c r="AU41" s="178">
        <f>SUMIFS('Quarterly Information'!$J$43:$J$1042,'Quarterly Information'!$I$43:$I$1042,Blends!$AP41,'Quarterly Information'!$X$43:$X$1042,Lists!$D$33)*G40</f>
        <v>0</v>
      </c>
      <c r="AV41" s="178">
        <f>SUMIFS('Quarterly Information'!$J$43:$J$1042,'Quarterly Information'!$I$43:$I$1042,Blends!$AP41,'Quarterly Information'!$X$43:$X$1042,Lists!$D$33)*H40</f>
        <v>0</v>
      </c>
      <c r="AW41" s="178">
        <f>SUMIFS('Quarterly Information'!$J$43:$J$1042,'Quarterly Information'!$I$43:$I$1042,Blends!$AP41,'Quarterly Information'!$X$43:$X$1042,Lists!$D$33)*I40</f>
        <v>0</v>
      </c>
      <c r="AX41" s="178">
        <f>SUMIFS('Quarterly Information'!$J$43:$J$1042,'Quarterly Information'!$I$43:$I$1042,Blends!$AP41,'Quarterly Information'!$X$43:$X$1042,Lists!$D$33)*J40</f>
        <v>0</v>
      </c>
      <c r="AZ41" s="17" t="s">
        <v>883</v>
      </c>
      <c r="BA41" s="178">
        <f>SUMIFS('Quarterly Information'!$J$43:$J$1042,'Quarterly Information'!$I$43:$I$1042,Blends!$AZ41,'Quarterly Information'!$X$43:$X$1042,Lists!$D$34)*C40</f>
        <v>0</v>
      </c>
      <c r="BB41" s="178">
        <f>SUMIFS('Quarterly Information'!$J$43:$J$1042,'Quarterly Information'!$I$43:$I$1042,Blends!$AZ41,'Quarterly Information'!$X$43:$X$1042,Lists!$D$34)*D40</f>
        <v>0</v>
      </c>
      <c r="BC41" s="178">
        <f>SUMIFS('Quarterly Information'!$J$43:$J$1042,'Quarterly Information'!$I$43:$I$1042,Blends!$AZ41,'Quarterly Information'!$X$43:$X$1042,Lists!$D$34)*E40</f>
        <v>0</v>
      </c>
      <c r="BD41" s="178">
        <f>SUMIFS('Quarterly Information'!$J$43:$J$1042,'Quarterly Information'!$I$43:$I$1042,Blends!$AZ41,'Quarterly Information'!$X$43:$X$1042,Lists!$D$34)*F40</f>
        <v>0</v>
      </c>
      <c r="BE41" s="178">
        <f>SUMIFS('Quarterly Information'!$J$43:$J$1042,'Quarterly Information'!$I$43:$I$1042,Blends!$AZ41,'Quarterly Information'!$X$43:$X$1042,Lists!$D$34)*G40</f>
        <v>0</v>
      </c>
      <c r="BF41" s="178">
        <f>SUMIFS('Quarterly Information'!$J$43:$J$1042,'Quarterly Information'!$I$43:$I$1042,Blends!$AZ41,'Quarterly Information'!$X$43:$X$1042,Lists!$D$34)*H40</f>
        <v>0</v>
      </c>
      <c r="BG41" s="178">
        <f>SUMIFS('Quarterly Information'!$J$43:$J$1042,'Quarterly Information'!$I$43:$I$1042,Blends!$AZ41,'Quarterly Information'!$X$43:$X$1042,Lists!$D$34)*I40</f>
        <v>0</v>
      </c>
      <c r="BH41" s="178">
        <f>SUMIFS('Quarterly Information'!$J$43:$J$1042,'Quarterly Information'!$I$43:$I$1042,Blends!$AZ41,'Quarterly Information'!$X$43:$X$1042,Lists!$D$34)*J40</f>
        <v>0</v>
      </c>
      <c r="BJ41" s="17" t="s">
        <v>883</v>
      </c>
      <c r="BK41" s="178">
        <f>SUMIFS('Quarterly Information'!$J$43:$J$1042,'Quarterly Information'!$I$43:$I$1042,Blends!$BJ41,'Quarterly Information'!$X$43:$X$1042,Lists!$D$35)*C40</f>
        <v>0</v>
      </c>
      <c r="BL41" s="178">
        <f>SUMIFS('Quarterly Information'!$J$43:$J$1042,'Quarterly Information'!$I$43:$I$1042,Blends!$BJ41,'Quarterly Information'!$X$43:$X$1042,Lists!$D$35)*D40</f>
        <v>0</v>
      </c>
      <c r="BM41" s="178">
        <f>SUMIFS('Quarterly Information'!$J$43:$J$1042,'Quarterly Information'!$I$43:$I$1042,Blends!$BJ41,'Quarterly Information'!$X$43:$X$1042,Lists!$D$35)*E40</f>
        <v>0</v>
      </c>
      <c r="BN41" s="178">
        <f>SUMIFS('Quarterly Information'!$J$43:$J$1042,'Quarterly Information'!$I$43:$I$1042,Blends!$BJ41,'Quarterly Information'!$X$43:$X$1042,Lists!$D$35)*F40</f>
        <v>0</v>
      </c>
      <c r="BO41" s="178">
        <f>SUMIFS('Quarterly Information'!$J$43:$J$1042,'Quarterly Information'!$I$43:$I$1042,Blends!$BJ41,'Quarterly Information'!$X$43:$X$1042,Lists!$D$35)*G40</f>
        <v>0</v>
      </c>
      <c r="BP41" s="178">
        <f>SUMIFS('Quarterly Information'!$J$43:$J$1042,'Quarterly Information'!$I$43:$I$1042,Blends!$BJ41,'Quarterly Information'!$X$43:$X$1042,Lists!$D$35)*H40</f>
        <v>0</v>
      </c>
      <c r="BQ41" s="178">
        <f>SUMIFS('Quarterly Information'!$J$43:$J$1042,'Quarterly Information'!$I$43:$I$1042,Blends!$BJ41,'Quarterly Information'!$X$43:$X$1042,Lists!$D$35)*I40</f>
        <v>0</v>
      </c>
      <c r="BR41" s="178">
        <f>SUMIFS('Quarterly Information'!$J$43:$J$1042,'Quarterly Information'!$I$43:$I$1042,Blends!$BJ41,'Quarterly Information'!$X$43:$X$1042,Lists!$D$35)*J40</f>
        <v>0</v>
      </c>
      <c r="BT41" s="17" t="s">
        <v>883</v>
      </c>
      <c r="BU41" s="178">
        <f>SUMIFS('Quarterly Information'!$Z$43:$Z$1042,'Quarterly Information'!$I$43:$I$1042,Blends!$BT41)*Blends!C40</f>
        <v>0</v>
      </c>
      <c r="BV41" s="178">
        <f>SUMIFS('Quarterly Information'!$Z$43:$Z$1042,'Quarterly Information'!$I$43:$I$1042,Blends!$BT41)*Blends!D40</f>
        <v>0</v>
      </c>
      <c r="BW41" s="178">
        <f>SUMIFS('Quarterly Information'!$Z$43:$Z$1042,'Quarterly Information'!$I$43:$I$1042,Blends!$BT41)*Blends!E40</f>
        <v>0</v>
      </c>
      <c r="BX41" s="178">
        <f>SUMIFS('Quarterly Information'!$Z$43:$Z$1042,'Quarterly Information'!$I$43:$I$1042,Blends!$BT41)*Blends!F40</f>
        <v>0</v>
      </c>
      <c r="BY41" s="178">
        <f>SUMIFS('Quarterly Information'!$Z$43:$Z$1042,'Quarterly Information'!$I$43:$I$1042,Blends!$BT41)*Blends!G40</f>
        <v>0</v>
      </c>
      <c r="BZ41" s="178">
        <f>SUMIFS('Quarterly Information'!$Z$43:$Z$1042,'Quarterly Information'!$I$43:$I$1042,Blends!$BT41)*Blends!H40</f>
        <v>0</v>
      </c>
      <c r="CA41" s="178">
        <f>SUMIFS('Quarterly Information'!$Z$43:$Z$1042,'Quarterly Information'!$I$43:$I$1042,Blends!$BT41)*Blends!I40</f>
        <v>0</v>
      </c>
      <c r="CB41" s="178">
        <f>SUMIFS('Quarterly Information'!$Z$43:$Z$1042,'Quarterly Information'!$I$43:$I$1042,Blends!$BT41)*Blends!J40</f>
        <v>0</v>
      </c>
      <c r="CD41" s="17" t="s">
        <v>883</v>
      </c>
      <c r="CE41" s="178">
        <f>SUMIFS('Quarterly Information'!$AA$43:$AA$1042,'Quarterly Information'!$I$43:$I$1042,Blends!$CD41)*Blends!C40</f>
        <v>0</v>
      </c>
      <c r="CF41" s="178">
        <f>SUMIFS('Quarterly Information'!$AA$43:$AA$1042,'Quarterly Information'!$I$43:$I$1042,Blends!$CD41)*Blends!D40</f>
        <v>0</v>
      </c>
      <c r="CG41" s="178">
        <f>SUMIFS('Quarterly Information'!$AA$43:$AA$1042,'Quarterly Information'!$I$43:$I$1042,Blends!$CD41)*Blends!E40</f>
        <v>0</v>
      </c>
      <c r="CH41" s="178">
        <f>SUMIFS('Quarterly Information'!$AA$43:$AA$1042,'Quarterly Information'!$I$43:$I$1042,Blends!$CD41)*Blends!F40</f>
        <v>0</v>
      </c>
      <c r="CI41" s="178">
        <f>SUMIFS('Quarterly Information'!$AA$43:$AA$1042,'Quarterly Information'!$I$43:$I$1042,Blends!$CD41)*Blends!G40</f>
        <v>0</v>
      </c>
      <c r="CJ41" s="178">
        <f>SUMIFS('Quarterly Information'!$AA$43:$AA$1042,'Quarterly Information'!$I$43:$I$1042,Blends!$CD41)*Blends!H40</f>
        <v>0</v>
      </c>
      <c r="CK41" s="178">
        <f>SUMIFS('Quarterly Information'!$AA$43:$AA$1042,'Quarterly Information'!$I$43:$I$1042,Blends!$CD41)*Blends!I40</f>
        <v>0</v>
      </c>
      <c r="CL41" s="178">
        <f>SUMIFS('Quarterly Information'!$AA$43:$AA$1042,'Quarterly Information'!$I$43:$I$1042,Blends!$CD41)*Blends!J40</f>
        <v>0</v>
      </c>
      <c r="CN41" s="17" t="s">
        <v>883</v>
      </c>
      <c r="CO41" s="178">
        <f>SUMIFS('Quarterly Information'!$AB$43:$AB$1042,'Quarterly Information'!$I$43:$I$1042,Blends!$CN41)*Blends!C40</f>
        <v>0</v>
      </c>
      <c r="CP41" s="178">
        <f>SUMIFS('Quarterly Information'!$AB$43:$AB$1042,'Quarterly Information'!$I$43:$I$1042,Blends!$CN41)*Blends!D40</f>
        <v>0</v>
      </c>
      <c r="CQ41" s="178">
        <f>SUMIFS('Quarterly Information'!$AB$43:$AB$1042,'Quarterly Information'!$I$43:$I$1042,Blends!$CN41)*Blends!E40</f>
        <v>0</v>
      </c>
      <c r="CR41" s="178">
        <f>SUMIFS('Quarterly Information'!$AB$43:$AB$1042,'Quarterly Information'!$I$43:$I$1042,Blends!$CN41)*Blends!F40</f>
        <v>0</v>
      </c>
      <c r="CS41" s="178">
        <f>SUMIFS('Quarterly Information'!$AB$43:$AB$1042,'Quarterly Information'!$I$43:$I$1042,Blends!$CN41)*Blends!G40</f>
        <v>0</v>
      </c>
      <c r="CT41" s="178">
        <f>SUMIFS('Quarterly Information'!$AB$43:$AB$1042,'Quarterly Information'!$I$43:$I$1042,Blends!$CN41)*Blends!H40</f>
        <v>0</v>
      </c>
      <c r="CU41" s="178">
        <f>SUMIFS('Quarterly Information'!$AB$43:$AB$1042,'Quarterly Information'!$I$43:$I$1042,Blends!$CN41)*Blends!I40</f>
        <v>0</v>
      </c>
      <c r="CV41" s="178">
        <f>SUMIFS('Quarterly Information'!$AB$43:$AB$1042,'Quarterly Information'!$I$43:$I$1042,Blends!$CN41)*Blends!J40</f>
        <v>0</v>
      </c>
      <c r="CX41" s="17" t="s">
        <v>883</v>
      </c>
      <c r="CY41" s="178">
        <f>SUMIFS('Quarterly Information'!$AC$43:$AC$1042,'Quarterly Information'!$I$43:$I$1042,Blends!$CX41)*Blends!C40</f>
        <v>0</v>
      </c>
      <c r="CZ41" s="178">
        <f>SUMIFS('Quarterly Information'!$AC$43:$AC$1042,'Quarterly Information'!$I$43:$I$1042,Blends!$CX41)*Blends!D40</f>
        <v>0</v>
      </c>
      <c r="DA41" s="178">
        <f>SUMIFS('Quarterly Information'!$AC$43:$AC$1042,'Quarterly Information'!$I$43:$I$1042,Blends!$CX41)*Blends!E40</f>
        <v>0</v>
      </c>
      <c r="DB41" s="178">
        <f>SUMIFS('Quarterly Information'!$AC$43:$AC$1042,'Quarterly Information'!$I$43:$I$1042,Blends!$CX41)*Blends!F40</f>
        <v>0</v>
      </c>
      <c r="DC41" s="178">
        <f>SUMIFS('Quarterly Information'!$AC$43:$AC$1042,'Quarterly Information'!$I$43:$I$1042,Blends!$CX41)*Blends!G40</f>
        <v>0</v>
      </c>
      <c r="DD41" s="178">
        <f>SUMIFS('Quarterly Information'!$AC$43:$AC$1042,'Quarterly Information'!$I$43:$I$1042,Blends!$CX41)*Blends!H40</f>
        <v>0</v>
      </c>
      <c r="DE41" s="178">
        <f>SUMIFS('Quarterly Information'!$AC$43:$AC$1042,'Quarterly Information'!$I$43:$I$1042,Blends!$CX41)*Blends!I40</f>
        <v>0</v>
      </c>
      <c r="DF41" s="178">
        <f>SUMIFS('Quarterly Information'!$AC$43:$AC$1042,'Quarterly Information'!$I$43:$I$1042,Blends!$CX41)*Blends!J40</f>
        <v>0</v>
      </c>
      <c r="DH41" s="17" t="s">
        <v>883</v>
      </c>
      <c r="DI41" s="178">
        <f>SUMIFS('Quarterly Information'!$AD$43:$AD$1042,'Quarterly Information'!$I$43:$I$1042,Blends!$DH41)*Blends!C40</f>
        <v>0</v>
      </c>
      <c r="DJ41" s="178">
        <f>SUMIFS('Quarterly Information'!$AD$43:$AD$1042,'Quarterly Information'!$I$43:$I$1042,Blends!$DH41)*Blends!D40</f>
        <v>0</v>
      </c>
      <c r="DK41" s="178">
        <f>SUMIFS('Quarterly Information'!$AD$43:$AD$1042,'Quarterly Information'!$I$43:$I$1042,Blends!$DH41)*Blends!E40</f>
        <v>0</v>
      </c>
      <c r="DL41" s="178">
        <f>SUMIFS('Quarterly Information'!$AD$43:$AD$1042,'Quarterly Information'!$I$43:$I$1042,Blends!$DH41)*Blends!F40</f>
        <v>0</v>
      </c>
      <c r="DM41" s="178">
        <f>SUMIFS('Quarterly Information'!$AD$43:$AD$1042,'Quarterly Information'!$I$43:$I$1042,Blends!$DH41)*Blends!G40</f>
        <v>0</v>
      </c>
      <c r="DN41" s="178">
        <f>SUMIFS('Quarterly Information'!$AD$43:$AD$1042,'Quarterly Information'!$I$43:$I$1042,Blends!$DH41)*Blends!H40</f>
        <v>0</v>
      </c>
      <c r="DO41" s="178">
        <f>SUMIFS('Quarterly Information'!$AD$43:$AD$1042,'Quarterly Information'!$I$43:$I$1042,Blends!$DH41)*Blends!I40</f>
        <v>0</v>
      </c>
      <c r="DP41" s="178">
        <f>SUMIFS('Quarterly Information'!$AD$43:$AD$1042,'Quarterly Information'!$I$43:$I$1042,Blends!$DH41)*Blends!J40</f>
        <v>0</v>
      </c>
      <c r="DR41" s="17" t="s">
        <v>883</v>
      </c>
      <c r="DS41" s="178">
        <f>SUMIFS('Quarterly Information'!$AE$43:$AE$1042,'Quarterly Information'!$I$43:$I$1042,Blends!$DR41)*Blends!C40</f>
        <v>0</v>
      </c>
      <c r="DT41" s="178">
        <f>SUMIFS('Quarterly Information'!$AE$43:$AE$1042,'Quarterly Information'!$I$43:$I$1042,Blends!$DR41)*Blends!D40</f>
        <v>0</v>
      </c>
      <c r="DU41" s="178">
        <f>SUMIFS('Quarterly Information'!$AE$43:$AE$1042,'Quarterly Information'!$I$43:$I$1042,Blends!$DR41)*Blends!E40</f>
        <v>0</v>
      </c>
      <c r="DV41" s="178">
        <f>SUMIFS('Quarterly Information'!$AE$43:$AE$1042,'Quarterly Information'!$I$43:$I$1042,Blends!$DR41)*Blends!F40</f>
        <v>0</v>
      </c>
      <c r="DW41" s="178">
        <f>SUMIFS('Quarterly Information'!$AE$43:$AE$1042,'Quarterly Information'!$I$43:$I$1042,Blends!$DR41)*Blends!G40</f>
        <v>0</v>
      </c>
      <c r="DX41" s="178">
        <f>SUMIFS('Quarterly Information'!$AE$43:$AE$1042,'Quarterly Information'!$I$43:$I$1042,Blends!$DR41)*Blends!H40</f>
        <v>0</v>
      </c>
      <c r="DY41" s="178">
        <f>SUMIFS('Quarterly Information'!$AE$43:$AE$1042,'Quarterly Information'!$I$43:$I$1042,Blends!$DR41)*Blends!I40</f>
        <v>0</v>
      </c>
      <c r="DZ41" s="178">
        <f>SUMIFS('Quarterly Information'!$AE$43:$AE$1042,'Quarterly Information'!$I$43:$I$1042,Blends!$DR41)*Blends!J40</f>
        <v>0</v>
      </c>
    </row>
    <row r="42" spans="2:130" x14ac:dyDescent="0.25">
      <c r="B42" s="17" t="s">
        <v>885</v>
      </c>
      <c r="C42" s="177"/>
      <c r="D42" s="177"/>
      <c r="E42" s="177">
        <v>0.505</v>
      </c>
      <c r="F42" s="177">
        <v>0.47</v>
      </c>
      <c r="G42" s="177"/>
      <c r="H42" s="177"/>
      <c r="I42" s="177"/>
      <c r="J42" s="177"/>
      <c r="L42" s="17" t="s">
        <v>884</v>
      </c>
      <c r="M42" s="178">
        <f>SUMIFS('Quarterly Information'!$J$43:$J$1042,'Quarterly Information'!$I$43:$I$1042,Blends!$L42,'Quarterly Information'!$X$43:$X$1042,Lists!$D$30)*C41</f>
        <v>0</v>
      </c>
      <c r="N42" s="178">
        <f>SUMIFS('Quarterly Information'!$J$43:$J$1042,'Quarterly Information'!$I$43:$I$1042,Blends!$L42,'Quarterly Information'!$X$43:$X$1042,Lists!$D$30)*D41</f>
        <v>0</v>
      </c>
      <c r="O42" s="178">
        <f>SUMIFS('Quarterly Information'!$J$43:$J$1042,'Quarterly Information'!$I$43:$I$1042,Blends!$L42,'Quarterly Information'!$X$43:$X$1042,Lists!$D$30)*E41</f>
        <v>0</v>
      </c>
      <c r="P42" s="178">
        <f>SUMIFS('Quarterly Information'!$J$43:$J$1042,'Quarterly Information'!$I$43:$I$1042,Blends!$L42,'Quarterly Information'!$X$43:$X$1042,Lists!$D$30)*F41</f>
        <v>0</v>
      </c>
      <c r="Q42" s="178">
        <f>SUMIFS('Quarterly Information'!$J$43:$J$1042,'Quarterly Information'!$I$43:$I$1042,Blends!$L42,'Quarterly Information'!$X$43:$X$1042,Lists!$D$30)*G41</f>
        <v>0</v>
      </c>
      <c r="R42" s="178">
        <f>SUMIFS('Quarterly Information'!$J$43:$J$1042,'Quarterly Information'!$I$43:$I$1042,Blends!$L42,'Quarterly Information'!$X$43:$X$1042,Lists!$D$30)*H41</f>
        <v>0</v>
      </c>
      <c r="S42" s="178">
        <f>SUMIFS('Quarterly Information'!$J$43:$J$1042,'Quarterly Information'!$I$43:$I$1042,Blends!$L42,'Quarterly Information'!$X$43:$X$1042,Lists!$D$30)*I41</f>
        <v>0</v>
      </c>
      <c r="T42" s="178">
        <f>SUMIFS('Quarterly Information'!$J$43:$J$1042,'Quarterly Information'!$I$43:$I$1042,Blends!$L42,'Quarterly Information'!$X$43:$X$1042,Lists!$D$30)*J41</f>
        <v>0</v>
      </c>
      <c r="V42" s="17" t="s">
        <v>884</v>
      </c>
      <c r="W42" s="178">
        <f>SUMIFS('Quarterly Information'!$J$43:$J$1042,'Quarterly Information'!$I$43:$I$1042,Blends!$V42,'Quarterly Information'!$X$43:$X$1042,Lists!$D$31)*C41</f>
        <v>0</v>
      </c>
      <c r="X42" s="178">
        <f>SUMIFS('Quarterly Information'!$J$43:$J$1042,'Quarterly Information'!$I$43:$I$1042,Blends!$V42,'Quarterly Information'!$X$43:$X$1042,Lists!$D$31)*D41</f>
        <v>0</v>
      </c>
      <c r="Y42" s="178">
        <f>SUMIFS('Quarterly Information'!$J$43:$J$1042,'Quarterly Information'!$I$43:$I$1042,Blends!$V42,'Quarterly Information'!$X$43:$X$1042,Lists!$D$31)*E41</f>
        <v>0</v>
      </c>
      <c r="Z42" s="178">
        <f>SUMIFS('Quarterly Information'!$J$43:$J$1042,'Quarterly Information'!$I$43:$I$1042,Blends!$V42,'Quarterly Information'!$X$43:$X$1042,Lists!$D$31)*F41</f>
        <v>0</v>
      </c>
      <c r="AA42" s="178">
        <f>SUMIFS('Quarterly Information'!$J$43:$J$1042,'Quarterly Information'!$I$43:$I$1042,Blends!$V42,'Quarterly Information'!$X$43:$X$1042,Lists!$D$31)*G41</f>
        <v>0</v>
      </c>
      <c r="AB42" s="178">
        <f>SUMIFS('Quarterly Information'!$J$43:$J$1042,'Quarterly Information'!$I$43:$I$1042,Blends!$V42,'Quarterly Information'!$X$43:$X$1042,Lists!$D$31)*H41</f>
        <v>0</v>
      </c>
      <c r="AC42" s="178">
        <f>SUMIFS('Quarterly Information'!$J$43:$J$1042,'Quarterly Information'!$I$43:$I$1042,Blends!$V42,'Quarterly Information'!$X$43:$X$1042,Lists!$D$31)*I41</f>
        <v>0</v>
      </c>
      <c r="AD42" s="178">
        <f>SUMIFS('Quarterly Information'!$J$43:$J$1042,'Quarterly Information'!$I$43:$I$1042,Blends!$V42,'Quarterly Information'!$X$43:$X$1042,Lists!$D$31)*J41</f>
        <v>0</v>
      </c>
      <c r="AF42" s="17" t="s">
        <v>884</v>
      </c>
      <c r="AG42" s="178">
        <f>SUMIFS('Quarterly Information'!$J$43:$J$1042,'Quarterly Information'!$I$43:$I$1042,Blends!$AF42,'Quarterly Information'!$X$43:$X$1042,Lists!$D$32)*C41</f>
        <v>0</v>
      </c>
      <c r="AH42" s="178">
        <f>SUMIFS('Quarterly Information'!$J$43:$J$1042,'Quarterly Information'!$I$43:$I$1042,Blends!$AF42,'Quarterly Information'!$X$43:$X$1042,Lists!$D$32)*D41</f>
        <v>0</v>
      </c>
      <c r="AI42" s="178">
        <f>SUMIFS('Quarterly Information'!$J$43:$J$1042,'Quarterly Information'!$I$43:$I$1042,Blends!$AF42,'Quarterly Information'!$X$43:$X$1042,Lists!$D$32)*E41</f>
        <v>0</v>
      </c>
      <c r="AJ42" s="178">
        <f>SUMIFS('Quarterly Information'!$J$43:$J$1042,'Quarterly Information'!$I$43:$I$1042,Blends!$AF42,'Quarterly Information'!$X$43:$X$1042,Lists!$D$32)*F41</f>
        <v>0</v>
      </c>
      <c r="AK42" s="178">
        <f>SUMIFS('Quarterly Information'!$J$43:$J$1042,'Quarterly Information'!$I$43:$I$1042,Blends!$AF42,'Quarterly Information'!$X$43:$X$1042,Lists!$D$32)*G41</f>
        <v>0</v>
      </c>
      <c r="AL42" s="178">
        <f>SUMIFS('Quarterly Information'!$J$43:$J$1042,'Quarterly Information'!$I$43:$I$1042,Blends!$AF42,'Quarterly Information'!$X$43:$X$1042,Lists!$D$32)*H41</f>
        <v>0</v>
      </c>
      <c r="AM42" s="178">
        <f>SUMIFS('Quarterly Information'!$J$43:$J$1042,'Quarterly Information'!$I$43:$I$1042,Blends!$AF42,'Quarterly Information'!$X$43:$X$1042,Lists!$D$32)*I41</f>
        <v>0</v>
      </c>
      <c r="AN42" s="178">
        <f>SUMIFS('Quarterly Information'!$J$43:$J$1042,'Quarterly Information'!$I$43:$I$1042,Blends!$AF42,'Quarterly Information'!$X$43:$X$1042,Lists!$D$32)*J41</f>
        <v>0</v>
      </c>
      <c r="AP42" s="17" t="s">
        <v>884</v>
      </c>
      <c r="AQ42" s="178">
        <f>SUMIFS('Quarterly Information'!$J$43:$J$1042,'Quarterly Information'!$I$43:$I$1042,Blends!$AP42,'Quarterly Information'!$X$43:$X$1042,Lists!$D$33)*C41</f>
        <v>0</v>
      </c>
      <c r="AR42" s="178">
        <f>SUMIFS('Quarterly Information'!$J$43:$J$1042,'Quarterly Information'!$I$43:$I$1042,Blends!$AP42,'Quarterly Information'!$X$43:$X$1042,Lists!$D$33)*D41</f>
        <v>0</v>
      </c>
      <c r="AS42" s="178">
        <f>SUMIFS('Quarterly Information'!$J$43:$J$1042,'Quarterly Information'!$I$43:$I$1042,Blends!$AP42,'Quarterly Information'!$X$43:$X$1042,Lists!$D$33)*E41</f>
        <v>0</v>
      </c>
      <c r="AT42" s="178">
        <f>SUMIFS('Quarterly Information'!$J$43:$J$1042,'Quarterly Information'!$I$43:$I$1042,Blends!$AP42,'Quarterly Information'!$X$43:$X$1042,Lists!$D$33)*F41</f>
        <v>0</v>
      </c>
      <c r="AU42" s="178">
        <f>SUMIFS('Quarterly Information'!$J$43:$J$1042,'Quarterly Information'!$I$43:$I$1042,Blends!$AP42,'Quarterly Information'!$X$43:$X$1042,Lists!$D$33)*G41</f>
        <v>0</v>
      </c>
      <c r="AV42" s="178">
        <f>SUMIFS('Quarterly Information'!$J$43:$J$1042,'Quarterly Information'!$I$43:$I$1042,Blends!$AP42,'Quarterly Information'!$X$43:$X$1042,Lists!$D$33)*H41</f>
        <v>0</v>
      </c>
      <c r="AW42" s="178">
        <f>SUMIFS('Quarterly Information'!$J$43:$J$1042,'Quarterly Information'!$I$43:$I$1042,Blends!$AP42,'Quarterly Information'!$X$43:$X$1042,Lists!$D$33)*I41</f>
        <v>0</v>
      </c>
      <c r="AX42" s="178">
        <f>SUMIFS('Quarterly Information'!$J$43:$J$1042,'Quarterly Information'!$I$43:$I$1042,Blends!$AP42,'Quarterly Information'!$X$43:$X$1042,Lists!$D$33)*J41</f>
        <v>0</v>
      </c>
      <c r="AZ42" s="17" t="s">
        <v>884</v>
      </c>
      <c r="BA42" s="178">
        <f>SUMIFS('Quarterly Information'!$J$43:$J$1042,'Quarterly Information'!$I$43:$I$1042,Blends!$AZ42,'Quarterly Information'!$X$43:$X$1042,Lists!$D$34)*C41</f>
        <v>0</v>
      </c>
      <c r="BB42" s="178">
        <f>SUMIFS('Quarterly Information'!$J$43:$J$1042,'Quarterly Information'!$I$43:$I$1042,Blends!$AZ42,'Quarterly Information'!$X$43:$X$1042,Lists!$D$34)*D41</f>
        <v>0</v>
      </c>
      <c r="BC42" s="178">
        <f>SUMIFS('Quarterly Information'!$J$43:$J$1042,'Quarterly Information'!$I$43:$I$1042,Blends!$AZ42,'Quarterly Information'!$X$43:$X$1042,Lists!$D$34)*E41</f>
        <v>0</v>
      </c>
      <c r="BD42" s="178">
        <f>SUMIFS('Quarterly Information'!$J$43:$J$1042,'Quarterly Information'!$I$43:$I$1042,Blends!$AZ42,'Quarterly Information'!$X$43:$X$1042,Lists!$D$34)*F41</f>
        <v>0</v>
      </c>
      <c r="BE42" s="178">
        <f>SUMIFS('Quarterly Information'!$J$43:$J$1042,'Quarterly Information'!$I$43:$I$1042,Blends!$AZ42,'Quarterly Information'!$X$43:$X$1042,Lists!$D$34)*G41</f>
        <v>0</v>
      </c>
      <c r="BF42" s="178">
        <f>SUMIFS('Quarterly Information'!$J$43:$J$1042,'Quarterly Information'!$I$43:$I$1042,Blends!$AZ42,'Quarterly Information'!$X$43:$X$1042,Lists!$D$34)*H41</f>
        <v>0</v>
      </c>
      <c r="BG42" s="178">
        <f>SUMIFS('Quarterly Information'!$J$43:$J$1042,'Quarterly Information'!$I$43:$I$1042,Blends!$AZ42,'Quarterly Information'!$X$43:$X$1042,Lists!$D$34)*I41</f>
        <v>0</v>
      </c>
      <c r="BH42" s="178">
        <f>SUMIFS('Quarterly Information'!$J$43:$J$1042,'Quarterly Information'!$I$43:$I$1042,Blends!$AZ42,'Quarterly Information'!$X$43:$X$1042,Lists!$D$34)*J41</f>
        <v>0</v>
      </c>
      <c r="BJ42" s="17" t="s">
        <v>884</v>
      </c>
      <c r="BK42" s="178">
        <f>SUMIFS('Quarterly Information'!$J$43:$J$1042,'Quarterly Information'!$I$43:$I$1042,Blends!$BJ42,'Quarterly Information'!$X$43:$X$1042,Lists!$D$35)*C41</f>
        <v>0</v>
      </c>
      <c r="BL42" s="178">
        <f>SUMIFS('Quarterly Information'!$J$43:$J$1042,'Quarterly Information'!$I$43:$I$1042,Blends!$BJ42,'Quarterly Information'!$X$43:$X$1042,Lists!$D$35)*D41</f>
        <v>0</v>
      </c>
      <c r="BM42" s="178">
        <f>SUMIFS('Quarterly Information'!$J$43:$J$1042,'Quarterly Information'!$I$43:$I$1042,Blends!$BJ42,'Quarterly Information'!$X$43:$X$1042,Lists!$D$35)*E41</f>
        <v>0</v>
      </c>
      <c r="BN42" s="178">
        <f>SUMIFS('Quarterly Information'!$J$43:$J$1042,'Quarterly Information'!$I$43:$I$1042,Blends!$BJ42,'Quarterly Information'!$X$43:$X$1042,Lists!$D$35)*F41</f>
        <v>0</v>
      </c>
      <c r="BO42" s="178">
        <f>SUMIFS('Quarterly Information'!$J$43:$J$1042,'Quarterly Information'!$I$43:$I$1042,Blends!$BJ42,'Quarterly Information'!$X$43:$X$1042,Lists!$D$35)*G41</f>
        <v>0</v>
      </c>
      <c r="BP42" s="178">
        <f>SUMIFS('Quarterly Information'!$J$43:$J$1042,'Quarterly Information'!$I$43:$I$1042,Blends!$BJ42,'Quarterly Information'!$X$43:$X$1042,Lists!$D$35)*H41</f>
        <v>0</v>
      </c>
      <c r="BQ42" s="178">
        <f>SUMIFS('Quarterly Information'!$J$43:$J$1042,'Quarterly Information'!$I$43:$I$1042,Blends!$BJ42,'Quarterly Information'!$X$43:$X$1042,Lists!$D$35)*I41</f>
        <v>0</v>
      </c>
      <c r="BR42" s="178">
        <f>SUMIFS('Quarterly Information'!$J$43:$J$1042,'Quarterly Information'!$I$43:$I$1042,Blends!$BJ42,'Quarterly Information'!$X$43:$X$1042,Lists!$D$35)*J41</f>
        <v>0</v>
      </c>
      <c r="BT42" s="17" t="s">
        <v>884</v>
      </c>
      <c r="BU42" s="178">
        <f>SUMIFS('Quarterly Information'!$Z$43:$Z$1042,'Quarterly Information'!$I$43:$I$1042,Blends!$BT42)*Blends!C41</f>
        <v>0</v>
      </c>
      <c r="BV42" s="178">
        <f>SUMIFS('Quarterly Information'!$Z$43:$Z$1042,'Quarterly Information'!$I$43:$I$1042,Blends!$BT42)*Blends!D41</f>
        <v>0</v>
      </c>
      <c r="BW42" s="178">
        <f>SUMIFS('Quarterly Information'!$Z$43:$Z$1042,'Quarterly Information'!$I$43:$I$1042,Blends!$BT42)*Blends!E41</f>
        <v>0</v>
      </c>
      <c r="BX42" s="178">
        <f>SUMIFS('Quarterly Information'!$Z$43:$Z$1042,'Quarterly Information'!$I$43:$I$1042,Blends!$BT42)*Blends!F41</f>
        <v>0</v>
      </c>
      <c r="BY42" s="178">
        <f>SUMIFS('Quarterly Information'!$Z$43:$Z$1042,'Quarterly Information'!$I$43:$I$1042,Blends!$BT42)*Blends!G41</f>
        <v>0</v>
      </c>
      <c r="BZ42" s="178">
        <f>SUMIFS('Quarterly Information'!$Z$43:$Z$1042,'Quarterly Information'!$I$43:$I$1042,Blends!$BT42)*Blends!H41</f>
        <v>0</v>
      </c>
      <c r="CA42" s="178">
        <f>SUMIFS('Quarterly Information'!$Z$43:$Z$1042,'Quarterly Information'!$I$43:$I$1042,Blends!$BT42)*Blends!I41</f>
        <v>0</v>
      </c>
      <c r="CB42" s="178">
        <f>SUMIFS('Quarterly Information'!$Z$43:$Z$1042,'Quarterly Information'!$I$43:$I$1042,Blends!$BT42)*Blends!J41</f>
        <v>0</v>
      </c>
      <c r="CD42" s="17" t="s">
        <v>884</v>
      </c>
      <c r="CE42" s="178">
        <f>SUMIFS('Quarterly Information'!$AA$43:$AA$1042,'Quarterly Information'!$I$43:$I$1042,Blends!$CD42)*Blends!C41</f>
        <v>0</v>
      </c>
      <c r="CF42" s="178">
        <f>SUMIFS('Quarterly Information'!$AA$43:$AA$1042,'Quarterly Information'!$I$43:$I$1042,Blends!$CD42)*Blends!D41</f>
        <v>0</v>
      </c>
      <c r="CG42" s="178">
        <f>SUMIFS('Quarterly Information'!$AA$43:$AA$1042,'Quarterly Information'!$I$43:$I$1042,Blends!$CD42)*Blends!E41</f>
        <v>0</v>
      </c>
      <c r="CH42" s="178">
        <f>SUMIFS('Quarterly Information'!$AA$43:$AA$1042,'Quarterly Information'!$I$43:$I$1042,Blends!$CD42)*Blends!F41</f>
        <v>0</v>
      </c>
      <c r="CI42" s="178">
        <f>SUMIFS('Quarterly Information'!$AA$43:$AA$1042,'Quarterly Information'!$I$43:$I$1042,Blends!$CD42)*Blends!G41</f>
        <v>0</v>
      </c>
      <c r="CJ42" s="178">
        <f>SUMIFS('Quarterly Information'!$AA$43:$AA$1042,'Quarterly Information'!$I$43:$I$1042,Blends!$CD42)*Blends!H41</f>
        <v>0</v>
      </c>
      <c r="CK42" s="178">
        <f>SUMIFS('Quarterly Information'!$AA$43:$AA$1042,'Quarterly Information'!$I$43:$I$1042,Blends!$CD42)*Blends!I41</f>
        <v>0</v>
      </c>
      <c r="CL42" s="178">
        <f>SUMIFS('Quarterly Information'!$AA$43:$AA$1042,'Quarterly Information'!$I$43:$I$1042,Blends!$CD42)*Blends!J41</f>
        <v>0</v>
      </c>
      <c r="CN42" s="17" t="s">
        <v>884</v>
      </c>
      <c r="CO42" s="178">
        <f>SUMIFS('Quarterly Information'!$AB$43:$AB$1042,'Quarterly Information'!$I$43:$I$1042,Blends!$CN42)*Blends!C41</f>
        <v>0</v>
      </c>
      <c r="CP42" s="178">
        <f>SUMIFS('Quarterly Information'!$AB$43:$AB$1042,'Quarterly Information'!$I$43:$I$1042,Blends!$CN42)*Blends!D41</f>
        <v>0</v>
      </c>
      <c r="CQ42" s="178">
        <f>SUMIFS('Quarterly Information'!$AB$43:$AB$1042,'Quarterly Information'!$I$43:$I$1042,Blends!$CN42)*Blends!E41</f>
        <v>0</v>
      </c>
      <c r="CR42" s="178">
        <f>SUMIFS('Quarterly Information'!$AB$43:$AB$1042,'Quarterly Information'!$I$43:$I$1042,Blends!$CN42)*Blends!F41</f>
        <v>0</v>
      </c>
      <c r="CS42" s="178">
        <f>SUMIFS('Quarterly Information'!$AB$43:$AB$1042,'Quarterly Information'!$I$43:$I$1042,Blends!$CN42)*Blends!G41</f>
        <v>0</v>
      </c>
      <c r="CT42" s="178">
        <f>SUMIFS('Quarterly Information'!$AB$43:$AB$1042,'Quarterly Information'!$I$43:$I$1042,Blends!$CN42)*Blends!H41</f>
        <v>0</v>
      </c>
      <c r="CU42" s="178">
        <f>SUMIFS('Quarterly Information'!$AB$43:$AB$1042,'Quarterly Information'!$I$43:$I$1042,Blends!$CN42)*Blends!I41</f>
        <v>0</v>
      </c>
      <c r="CV42" s="178">
        <f>SUMIFS('Quarterly Information'!$AB$43:$AB$1042,'Quarterly Information'!$I$43:$I$1042,Blends!$CN42)*Blends!J41</f>
        <v>0</v>
      </c>
      <c r="CX42" s="17" t="s">
        <v>884</v>
      </c>
      <c r="CY42" s="178">
        <f>SUMIFS('Quarterly Information'!$AC$43:$AC$1042,'Quarterly Information'!$I$43:$I$1042,Blends!$CX42)*Blends!C41</f>
        <v>0</v>
      </c>
      <c r="CZ42" s="178">
        <f>SUMIFS('Quarterly Information'!$AC$43:$AC$1042,'Quarterly Information'!$I$43:$I$1042,Blends!$CX42)*Blends!D41</f>
        <v>0</v>
      </c>
      <c r="DA42" s="178">
        <f>SUMIFS('Quarterly Information'!$AC$43:$AC$1042,'Quarterly Information'!$I$43:$I$1042,Blends!$CX42)*Blends!E41</f>
        <v>0</v>
      </c>
      <c r="DB42" s="178">
        <f>SUMIFS('Quarterly Information'!$AC$43:$AC$1042,'Quarterly Information'!$I$43:$I$1042,Blends!$CX42)*Blends!F41</f>
        <v>0</v>
      </c>
      <c r="DC42" s="178">
        <f>SUMIFS('Quarterly Information'!$AC$43:$AC$1042,'Quarterly Information'!$I$43:$I$1042,Blends!$CX42)*Blends!G41</f>
        <v>0</v>
      </c>
      <c r="DD42" s="178">
        <f>SUMIFS('Quarterly Information'!$AC$43:$AC$1042,'Quarterly Information'!$I$43:$I$1042,Blends!$CX42)*Blends!H41</f>
        <v>0</v>
      </c>
      <c r="DE42" s="178">
        <f>SUMIFS('Quarterly Information'!$AC$43:$AC$1042,'Quarterly Information'!$I$43:$I$1042,Blends!$CX42)*Blends!I41</f>
        <v>0</v>
      </c>
      <c r="DF42" s="178">
        <f>SUMIFS('Quarterly Information'!$AC$43:$AC$1042,'Quarterly Information'!$I$43:$I$1042,Blends!$CX42)*Blends!J41</f>
        <v>0</v>
      </c>
      <c r="DH42" s="17" t="s">
        <v>884</v>
      </c>
      <c r="DI42" s="178">
        <f>SUMIFS('Quarterly Information'!$AD$43:$AD$1042,'Quarterly Information'!$I$43:$I$1042,Blends!$DH42)*Blends!C41</f>
        <v>0</v>
      </c>
      <c r="DJ42" s="178">
        <f>SUMIFS('Quarterly Information'!$AD$43:$AD$1042,'Quarterly Information'!$I$43:$I$1042,Blends!$DH42)*Blends!D41</f>
        <v>0</v>
      </c>
      <c r="DK42" s="178">
        <f>SUMIFS('Quarterly Information'!$AD$43:$AD$1042,'Quarterly Information'!$I$43:$I$1042,Blends!$DH42)*Blends!E41</f>
        <v>0</v>
      </c>
      <c r="DL42" s="178">
        <f>SUMIFS('Quarterly Information'!$AD$43:$AD$1042,'Quarterly Information'!$I$43:$I$1042,Blends!$DH42)*Blends!F41</f>
        <v>0</v>
      </c>
      <c r="DM42" s="178">
        <f>SUMIFS('Quarterly Information'!$AD$43:$AD$1042,'Quarterly Information'!$I$43:$I$1042,Blends!$DH42)*Blends!G41</f>
        <v>0</v>
      </c>
      <c r="DN42" s="178">
        <f>SUMIFS('Quarterly Information'!$AD$43:$AD$1042,'Quarterly Information'!$I$43:$I$1042,Blends!$DH42)*Blends!H41</f>
        <v>0</v>
      </c>
      <c r="DO42" s="178">
        <f>SUMIFS('Quarterly Information'!$AD$43:$AD$1042,'Quarterly Information'!$I$43:$I$1042,Blends!$DH42)*Blends!I41</f>
        <v>0</v>
      </c>
      <c r="DP42" s="178">
        <f>SUMIFS('Quarterly Information'!$AD$43:$AD$1042,'Quarterly Information'!$I$43:$I$1042,Blends!$DH42)*Blends!J41</f>
        <v>0</v>
      </c>
      <c r="DR42" s="17" t="s">
        <v>884</v>
      </c>
      <c r="DS42" s="178">
        <f>SUMIFS('Quarterly Information'!$AE$43:$AE$1042,'Quarterly Information'!$I$43:$I$1042,Blends!$DR42)*Blends!C41</f>
        <v>0</v>
      </c>
      <c r="DT42" s="178">
        <f>SUMIFS('Quarterly Information'!$AE$43:$AE$1042,'Quarterly Information'!$I$43:$I$1042,Blends!$DR42)*Blends!D41</f>
        <v>0</v>
      </c>
      <c r="DU42" s="178">
        <f>SUMIFS('Quarterly Information'!$AE$43:$AE$1042,'Quarterly Information'!$I$43:$I$1042,Blends!$DR42)*Blends!E41</f>
        <v>0</v>
      </c>
      <c r="DV42" s="178">
        <f>SUMIFS('Quarterly Information'!$AE$43:$AE$1042,'Quarterly Information'!$I$43:$I$1042,Blends!$DR42)*Blends!F41</f>
        <v>0</v>
      </c>
      <c r="DW42" s="178">
        <f>SUMIFS('Quarterly Information'!$AE$43:$AE$1042,'Quarterly Information'!$I$43:$I$1042,Blends!$DR42)*Blends!G41</f>
        <v>0</v>
      </c>
      <c r="DX42" s="178">
        <f>SUMIFS('Quarterly Information'!$AE$43:$AE$1042,'Quarterly Information'!$I$43:$I$1042,Blends!$DR42)*Blends!H41</f>
        <v>0</v>
      </c>
      <c r="DY42" s="178">
        <f>SUMIFS('Quarterly Information'!$AE$43:$AE$1042,'Quarterly Information'!$I$43:$I$1042,Blends!$DR42)*Blends!I41</f>
        <v>0</v>
      </c>
      <c r="DZ42" s="178">
        <f>SUMIFS('Quarterly Information'!$AE$43:$AE$1042,'Quarterly Information'!$I$43:$I$1042,Blends!$DR42)*Blends!J41</f>
        <v>0</v>
      </c>
    </row>
    <row r="43" spans="2:130" x14ac:dyDescent="0.25">
      <c r="B43" s="17" t="s">
        <v>886</v>
      </c>
      <c r="C43" s="177"/>
      <c r="D43" s="177">
        <v>0.185</v>
      </c>
      <c r="E43" s="177"/>
      <c r="F43" s="177">
        <v>0.69499999999999995</v>
      </c>
      <c r="G43" s="177"/>
      <c r="H43" s="177"/>
      <c r="I43" s="177">
        <v>0.12</v>
      </c>
      <c r="J43" s="177"/>
      <c r="L43" s="17" t="s">
        <v>885</v>
      </c>
      <c r="M43" s="178">
        <f>SUMIFS('Quarterly Information'!$J$43:$J$1042,'Quarterly Information'!$I$43:$I$1042,Blends!$L43,'Quarterly Information'!$X$43:$X$1042,Lists!$D$30)*C42</f>
        <v>0</v>
      </c>
      <c r="N43" s="178">
        <f>SUMIFS('Quarterly Information'!$J$43:$J$1042,'Quarterly Information'!$I$43:$I$1042,Blends!$L43,'Quarterly Information'!$X$43:$X$1042,Lists!$D$30)*D42</f>
        <v>0</v>
      </c>
      <c r="O43" s="178">
        <f>SUMIFS('Quarterly Information'!$J$43:$J$1042,'Quarterly Information'!$I$43:$I$1042,Blends!$L43,'Quarterly Information'!$X$43:$X$1042,Lists!$D$30)*E42</f>
        <v>0</v>
      </c>
      <c r="P43" s="178">
        <f>SUMIFS('Quarterly Information'!$J$43:$J$1042,'Quarterly Information'!$I$43:$I$1042,Blends!$L43,'Quarterly Information'!$X$43:$X$1042,Lists!$D$30)*F42</f>
        <v>0</v>
      </c>
      <c r="Q43" s="178">
        <f>SUMIFS('Quarterly Information'!$J$43:$J$1042,'Quarterly Information'!$I$43:$I$1042,Blends!$L43,'Quarterly Information'!$X$43:$X$1042,Lists!$D$30)*G42</f>
        <v>0</v>
      </c>
      <c r="R43" s="178">
        <f>SUMIFS('Quarterly Information'!$J$43:$J$1042,'Quarterly Information'!$I$43:$I$1042,Blends!$L43,'Quarterly Information'!$X$43:$X$1042,Lists!$D$30)*H42</f>
        <v>0</v>
      </c>
      <c r="S43" s="178">
        <f>SUMIFS('Quarterly Information'!$J$43:$J$1042,'Quarterly Information'!$I$43:$I$1042,Blends!$L43,'Quarterly Information'!$X$43:$X$1042,Lists!$D$30)*I42</f>
        <v>0</v>
      </c>
      <c r="T43" s="178">
        <f>SUMIFS('Quarterly Information'!$J$43:$J$1042,'Quarterly Information'!$I$43:$I$1042,Blends!$L43,'Quarterly Information'!$X$43:$X$1042,Lists!$D$30)*J42</f>
        <v>0</v>
      </c>
      <c r="V43" s="17" t="s">
        <v>885</v>
      </c>
      <c r="W43" s="178">
        <f>SUMIFS('Quarterly Information'!$J$43:$J$1042,'Quarterly Information'!$I$43:$I$1042,Blends!$V43,'Quarterly Information'!$X$43:$X$1042,Lists!$D$31)*C42</f>
        <v>0</v>
      </c>
      <c r="X43" s="178">
        <f>SUMIFS('Quarterly Information'!$J$43:$J$1042,'Quarterly Information'!$I$43:$I$1042,Blends!$V43,'Quarterly Information'!$X$43:$X$1042,Lists!$D$31)*D42</f>
        <v>0</v>
      </c>
      <c r="Y43" s="178">
        <f>SUMIFS('Quarterly Information'!$J$43:$J$1042,'Quarterly Information'!$I$43:$I$1042,Blends!$V43,'Quarterly Information'!$X$43:$X$1042,Lists!$D$31)*E42</f>
        <v>0</v>
      </c>
      <c r="Z43" s="178">
        <f>SUMIFS('Quarterly Information'!$J$43:$J$1042,'Quarterly Information'!$I$43:$I$1042,Blends!$V43,'Quarterly Information'!$X$43:$X$1042,Lists!$D$31)*F42</f>
        <v>0</v>
      </c>
      <c r="AA43" s="178">
        <f>SUMIFS('Quarterly Information'!$J$43:$J$1042,'Quarterly Information'!$I$43:$I$1042,Blends!$V43,'Quarterly Information'!$X$43:$X$1042,Lists!$D$31)*G42</f>
        <v>0</v>
      </c>
      <c r="AB43" s="178">
        <f>SUMIFS('Quarterly Information'!$J$43:$J$1042,'Quarterly Information'!$I$43:$I$1042,Blends!$V43,'Quarterly Information'!$X$43:$X$1042,Lists!$D$31)*H42</f>
        <v>0</v>
      </c>
      <c r="AC43" s="178">
        <f>SUMIFS('Quarterly Information'!$J$43:$J$1042,'Quarterly Information'!$I$43:$I$1042,Blends!$V43,'Quarterly Information'!$X$43:$X$1042,Lists!$D$31)*I42</f>
        <v>0</v>
      </c>
      <c r="AD43" s="178">
        <f>SUMIFS('Quarterly Information'!$J$43:$J$1042,'Quarterly Information'!$I$43:$I$1042,Blends!$V43,'Quarterly Information'!$X$43:$X$1042,Lists!$D$31)*J42</f>
        <v>0</v>
      </c>
      <c r="AF43" s="17" t="s">
        <v>885</v>
      </c>
      <c r="AG43" s="178">
        <f>SUMIFS('Quarterly Information'!$J$43:$J$1042,'Quarterly Information'!$I$43:$I$1042,Blends!$AF43,'Quarterly Information'!$X$43:$X$1042,Lists!$D$32)*C42</f>
        <v>0</v>
      </c>
      <c r="AH43" s="178">
        <f>SUMIFS('Quarterly Information'!$J$43:$J$1042,'Quarterly Information'!$I$43:$I$1042,Blends!$AF43,'Quarterly Information'!$X$43:$X$1042,Lists!$D$32)*D42</f>
        <v>0</v>
      </c>
      <c r="AI43" s="178">
        <f>SUMIFS('Quarterly Information'!$J$43:$J$1042,'Quarterly Information'!$I$43:$I$1042,Blends!$AF43,'Quarterly Information'!$X$43:$X$1042,Lists!$D$32)*E42</f>
        <v>0</v>
      </c>
      <c r="AJ43" s="178">
        <f>SUMIFS('Quarterly Information'!$J$43:$J$1042,'Quarterly Information'!$I$43:$I$1042,Blends!$AF43,'Quarterly Information'!$X$43:$X$1042,Lists!$D$32)*F42</f>
        <v>0</v>
      </c>
      <c r="AK43" s="178">
        <f>SUMIFS('Quarterly Information'!$J$43:$J$1042,'Quarterly Information'!$I$43:$I$1042,Blends!$AF43,'Quarterly Information'!$X$43:$X$1042,Lists!$D$32)*G42</f>
        <v>0</v>
      </c>
      <c r="AL43" s="178">
        <f>SUMIFS('Quarterly Information'!$J$43:$J$1042,'Quarterly Information'!$I$43:$I$1042,Blends!$AF43,'Quarterly Information'!$X$43:$X$1042,Lists!$D$32)*H42</f>
        <v>0</v>
      </c>
      <c r="AM43" s="178">
        <f>SUMIFS('Quarterly Information'!$J$43:$J$1042,'Quarterly Information'!$I$43:$I$1042,Blends!$AF43,'Quarterly Information'!$X$43:$X$1042,Lists!$D$32)*I42</f>
        <v>0</v>
      </c>
      <c r="AN43" s="178">
        <f>SUMIFS('Quarterly Information'!$J$43:$J$1042,'Quarterly Information'!$I$43:$I$1042,Blends!$AF43,'Quarterly Information'!$X$43:$X$1042,Lists!$D$32)*J42</f>
        <v>0</v>
      </c>
      <c r="AP43" s="17" t="s">
        <v>885</v>
      </c>
      <c r="AQ43" s="178">
        <f>SUMIFS('Quarterly Information'!$J$43:$J$1042,'Quarterly Information'!$I$43:$I$1042,Blends!$AP43,'Quarterly Information'!$X$43:$X$1042,Lists!$D$33)*C42</f>
        <v>0</v>
      </c>
      <c r="AR43" s="178">
        <f>SUMIFS('Quarterly Information'!$J$43:$J$1042,'Quarterly Information'!$I$43:$I$1042,Blends!$AP43,'Quarterly Information'!$X$43:$X$1042,Lists!$D$33)*D42</f>
        <v>0</v>
      </c>
      <c r="AS43" s="178">
        <f>SUMIFS('Quarterly Information'!$J$43:$J$1042,'Quarterly Information'!$I$43:$I$1042,Blends!$AP43,'Quarterly Information'!$X$43:$X$1042,Lists!$D$33)*E42</f>
        <v>0</v>
      </c>
      <c r="AT43" s="178">
        <f>SUMIFS('Quarterly Information'!$J$43:$J$1042,'Quarterly Information'!$I$43:$I$1042,Blends!$AP43,'Quarterly Information'!$X$43:$X$1042,Lists!$D$33)*F42</f>
        <v>0</v>
      </c>
      <c r="AU43" s="178">
        <f>SUMIFS('Quarterly Information'!$J$43:$J$1042,'Quarterly Information'!$I$43:$I$1042,Blends!$AP43,'Quarterly Information'!$X$43:$X$1042,Lists!$D$33)*G42</f>
        <v>0</v>
      </c>
      <c r="AV43" s="178">
        <f>SUMIFS('Quarterly Information'!$J$43:$J$1042,'Quarterly Information'!$I$43:$I$1042,Blends!$AP43,'Quarterly Information'!$X$43:$X$1042,Lists!$D$33)*H42</f>
        <v>0</v>
      </c>
      <c r="AW43" s="178">
        <f>SUMIFS('Quarterly Information'!$J$43:$J$1042,'Quarterly Information'!$I$43:$I$1042,Blends!$AP43,'Quarterly Information'!$X$43:$X$1042,Lists!$D$33)*I42</f>
        <v>0</v>
      </c>
      <c r="AX43" s="178">
        <f>SUMIFS('Quarterly Information'!$J$43:$J$1042,'Quarterly Information'!$I$43:$I$1042,Blends!$AP43,'Quarterly Information'!$X$43:$X$1042,Lists!$D$33)*J42</f>
        <v>0</v>
      </c>
      <c r="AZ43" s="17" t="s">
        <v>885</v>
      </c>
      <c r="BA43" s="178">
        <f>SUMIFS('Quarterly Information'!$J$43:$J$1042,'Quarterly Information'!$I$43:$I$1042,Blends!$AZ43,'Quarterly Information'!$X$43:$X$1042,Lists!$D$34)*C42</f>
        <v>0</v>
      </c>
      <c r="BB43" s="178">
        <f>SUMIFS('Quarterly Information'!$J$43:$J$1042,'Quarterly Information'!$I$43:$I$1042,Blends!$AZ43,'Quarterly Information'!$X$43:$X$1042,Lists!$D$34)*D42</f>
        <v>0</v>
      </c>
      <c r="BC43" s="178">
        <f>SUMIFS('Quarterly Information'!$J$43:$J$1042,'Quarterly Information'!$I$43:$I$1042,Blends!$AZ43,'Quarterly Information'!$X$43:$X$1042,Lists!$D$34)*E42</f>
        <v>0</v>
      </c>
      <c r="BD43" s="178">
        <f>SUMIFS('Quarterly Information'!$J$43:$J$1042,'Quarterly Information'!$I$43:$I$1042,Blends!$AZ43,'Quarterly Information'!$X$43:$X$1042,Lists!$D$34)*F42</f>
        <v>0</v>
      </c>
      <c r="BE43" s="178">
        <f>SUMIFS('Quarterly Information'!$J$43:$J$1042,'Quarterly Information'!$I$43:$I$1042,Blends!$AZ43,'Quarterly Information'!$X$43:$X$1042,Lists!$D$34)*G42</f>
        <v>0</v>
      </c>
      <c r="BF43" s="178">
        <f>SUMIFS('Quarterly Information'!$J$43:$J$1042,'Quarterly Information'!$I$43:$I$1042,Blends!$AZ43,'Quarterly Information'!$X$43:$X$1042,Lists!$D$34)*H42</f>
        <v>0</v>
      </c>
      <c r="BG43" s="178">
        <f>SUMIFS('Quarterly Information'!$J$43:$J$1042,'Quarterly Information'!$I$43:$I$1042,Blends!$AZ43,'Quarterly Information'!$X$43:$X$1042,Lists!$D$34)*I42</f>
        <v>0</v>
      </c>
      <c r="BH43" s="178">
        <f>SUMIFS('Quarterly Information'!$J$43:$J$1042,'Quarterly Information'!$I$43:$I$1042,Blends!$AZ43,'Quarterly Information'!$X$43:$X$1042,Lists!$D$34)*J42</f>
        <v>0</v>
      </c>
      <c r="BJ43" s="17" t="s">
        <v>885</v>
      </c>
      <c r="BK43" s="178">
        <f>SUMIFS('Quarterly Information'!$J$43:$J$1042,'Quarterly Information'!$I$43:$I$1042,Blends!$BJ43,'Quarterly Information'!$X$43:$X$1042,Lists!$D$35)*C42</f>
        <v>0</v>
      </c>
      <c r="BL43" s="178">
        <f>SUMIFS('Quarterly Information'!$J$43:$J$1042,'Quarterly Information'!$I$43:$I$1042,Blends!$BJ43,'Quarterly Information'!$X$43:$X$1042,Lists!$D$35)*D42</f>
        <v>0</v>
      </c>
      <c r="BM43" s="178">
        <f>SUMIFS('Quarterly Information'!$J$43:$J$1042,'Quarterly Information'!$I$43:$I$1042,Blends!$BJ43,'Quarterly Information'!$X$43:$X$1042,Lists!$D$35)*E42</f>
        <v>0</v>
      </c>
      <c r="BN43" s="178">
        <f>SUMIFS('Quarterly Information'!$J$43:$J$1042,'Quarterly Information'!$I$43:$I$1042,Blends!$BJ43,'Quarterly Information'!$X$43:$X$1042,Lists!$D$35)*F42</f>
        <v>0</v>
      </c>
      <c r="BO43" s="178">
        <f>SUMIFS('Quarterly Information'!$J$43:$J$1042,'Quarterly Information'!$I$43:$I$1042,Blends!$BJ43,'Quarterly Information'!$X$43:$X$1042,Lists!$D$35)*G42</f>
        <v>0</v>
      </c>
      <c r="BP43" s="178">
        <f>SUMIFS('Quarterly Information'!$J$43:$J$1042,'Quarterly Information'!$I$43:$I$1042,Blends!$BJ43,'Quarterly Information'!$X$43:$X$1042,Lists!$D$35)*H42</f>
        <v>0</v>
      </c>
      <c r="BQ43" s="178">
        <f>SUMIFS('Quarterly Information'!$J$43:$J$1042,'Quarterly Information'!$I$43:$I$1042,Blends!$BJ43,'Quarterly Information'!$X$43:$X$1042,Lists!$D$35)*I42</f>
        <v>0</v>
      </c>
      <c r="BR43" s="178">
        <f>SUMIFS('Quarterly Information'!$J$43:$J$1042,'Quarterly Information'!$I$43:$I$1042,Blends!$BJ43,'Quarterly Information'!$X$43:$X$1042,Lists!$D$35)*J42</f>
        <v>0</v>
      </c>
      <c r="BT43" s="17" t="s">
        <v>885</v>
      </c>
      <c r="BU43" s="178">
        <f>SUMIFS('Quarterly Information'!$Z$43:$Z$1042,'Quarterly Information'!$I$43:$I$1042,Blends!$BT43)*Blends!C42</f>
        <v>0</v>
      </c>
      <c r="BV43" s="178">
        <f>SUMIFS('Quarterly Information'!$Z$43:$Z$1042,'Quarterly Information'!$I$43:$I$1042,Blends!$BT43)*Blends!D42</f>
        <v>0</v>
      </c>
      <c r="BW43" s="178">
        <f>SUMIFS('Quarterly Information'!$Z$43:$Z$1042,'Quarterly Information'!$I$43:$I$1042,Blends!$BT43)*Blends!E42</f>
        <v>0</v>
      </c>
      <c r="BX43" s="178">
        <f>SUMIFS('Quarterly Information'!$Z$43:$Z$1042,'Quarterly Information'!$I$43:$I$1042,Blends!$BT43)*Blends!F42</f>
        <v>0</v>
      </c>
      <c r="BY43" s="178">
        <f>SUMIFS('Quarterly Information'!$Z$43:$Z$1042,'Quarterly Information'!$I$43:$I$1042,Blends!$BT43)*Blends!G42</f>
        <v>0</v>
      </c>
      <c r="BZ43" s="178">
        <f>SUMIFS('Quarterly Information'!$Z$43:$Z$1042,'Quarterly Information'!$I$43:$I$1042,Blends!$BT43)*Blends!H42</f>
        <v>0</v>
      </c>
      <c r="CA43" s="178">
        <f>SUMIFS('Quarterly Information'!$Z$43:$Z$1042,'Quarterly Information'!$I$43:$I$1042,Blends!$BT43)*Blends!I42</f>
        <v>0</v>
      </c>
      <c r="CB43" s="178">
        <f>SUMIFS('Quarterly Information'!$Z$43:$Z$1042,'Quarterly Information'!$I$43:$I$1042,Blends!$BT43)*Blends!J42</f>
        <v>0</v>
      </c>
      <c r="CD43" s="17" t="s">
        <v>885</v>
      </c>
      <c r="CE43" s="178">
        <f>SUMIFS('Quarterly Information'!$AA$43:$AA$1042,'Quarterly Information'!$I$43:$I$1042,Blends!$CD43)*Blends!C42</f>
        <v>0</v>
      </c>
      <c r="CF43" s="178">
        <f>SUMIFS('Quarterly Information'!$AA$43:$AA$1042,'Quarterly Information'!$I$43:$I$1042,Blends!$CD43)*Blends!D42</f>
        <v>0</v>
      </c>
      <c r="CG43" s="178">
        <f>SUMIFS('Quarterly Information'!$AA$43:$AA$1042,'Quarterly Information'!$I$43:$I$1042,Blends!$CD43)*Blends!E42</f>
        <v>0</v>
      </c>
      <c r="CH43" s="178">
        <f>SUMIFS('Quarterly Information'!$AA$43:$AA$1042,'Quarterly Information'!$I$43:$I$1042,Blends!$CD43)*Blends!F42</f>
        <v>0</v>
      </c>
      <c r="CI43" s="178">
        <f>SUMIFS('Quarterly Information'!$AA$43:$AA$1042,'Quarterly Information'!$I$43:$I$1042,Blends!$CD43)*Blends!G42</f>
        <v>0</v>
      </c>
      <c r="CJ43" s="178">
        <f>SUMIFS('Quarterly Information'!$AA$43:$AA$1042,'Quarterly Information'!$I$43:$I$1042,Blends!$CD43)*Blends!H42</f>
        <v>0</v>
      </c>
      <c r="CK43" s="178">
        <f>SUMIFS('Quarterly Information'!$AA$43:$AA$1042,'Quarterly Information'!$I$43:$I$1042,Blends!$CD43)*Blends!I42</f>
        <v>0</v>
      </c>
      <c r="CL43" s="178">
        <f>SUMIFS('Quarterly Information'!$AA$43:$AA$1042,'Quarterly Information'!$I$43:$I$1042,Blends!$CD43)*Blends!J42</f>
        <v>0</v>
      </c>
      <c r="CN43" s="17" t="s">
        <v>885</v>
      </c>
      <c r="CO43" s="178">
        <f>SUMIFS('Quarterly Information'!$AB$43:$AB$1042,'Quarterly Information'!$I$43:$I$1042,Blends!$CN43)*Blends!C42</f>
        <v>0</v>
      </c>
      <c r="CP43" s="178">
        <f>SUMIFS('Quarterly Information'!$AB$43:$AB$1042,'Quarterly Information'!$I$43:$I$1042,Blends!$CN43)*Blends!D42</f>
        <v>0</v>
      </c>
      <c r="CQ43" s="178">
        <f>SUMIFS('Quarterly Information'!$AB$43:$AB$1042,'Quarterly Information'!$I$43:$I$1042,Blends!$CN43)*Blends!E42</f>
        <v>0</v>
      </c>
      <c r="CR43" s="178">
        <f>SUMIFS('Quarterly Information'!$AB$43:$AB$1042,'Quarterly Information'!$I$43:$I$1042,Blends!$CN43)*Blends!F42</f>
        <v>0</v>
      </c>
      <c r="CS43" s="178">
        <f>SUMIFS('Quarterly Information'!$AB$43:$AB$1042,'Quarterly Information'!$I$43:$I$1042,Blends!$CN43)*Blends!G42</f>
        <v>0</v>
      </c>
      <c r="CT43" s="178">
        <f>SUMIFS('Quarterly Information'!$AB$43:$AB$1042,'Quarterly Information'!$I$43:$I$1042,Blends!$CN43)*Blends!H42</f>
        <v>0</v>
      </c>
      <c r="CU43" s="178">
        <f>SUMIFS('Quarterly Information'!$AB$43:$AB$1042,'Quarterly Information'!$I$43:$I$1042,Blends!$CN43)*Blends!I42</f>
        <v>0</v>
      </c>
      <c r="CV43" s="178">
        <f>SUMIFS('Quarterly Information'!$AB$43:$AB$1042,'Quarterly Information'!$I$43:$I$1042,Blends!$CN43)*Blends!J42</f>
        <v>0</v>
      </c>
      <c r="CX43" s="17" t="s">
        <v>885</v>
      </c>
      <c r="CY43" s="178">
        <f>SUMIFS('Quarterly Information'!$AC$43:$AC$1042,'Quarterly Information'!$I$43:$I$1042,Blends!$CX43)*Blends!C42</f>
        <v>0</v>
      </c>
      <c r="CZ43" s="178">
        <f>SUMIFS('Quarterly Information'!$AC$43:$AC$1042,'Quarterly Information'!$I$43:$I$1042,Blends!$CX43)*Blends!D42</f>
        <v>0</v>
      </c>
      <c r="DA43" s="178">
        <f>SUMIFS('Quarterly Information'!$AC$43:$AC$1042,'Quarterly Information'!$I$43:$I$1042,Blends!$CX43)*Blends!E42</f>
        <v>0</v>
      </c>
      <c r="DB43" s="178">
        <f>SUMIFS('Quarterly Information'!$AC$43:$AC$1042,'Quarterly Information'!$I$43:$I$1042,Blends!$CX43)*Blends!F42</f>
        <v>0</v>
      </c>
      <c r="DC43" s="178">
        <f>SUMIFS('Quarterly Information'!$AC$43:$AC$1042,'Quarterly Information'!$I$43:$I$1042,Blends!$CX43)*Blends!G42</f>
        <v>0</v>
      </c>
      <c r="DD43" s="178">
        <f>SUMIFS('Quarterly Information'!$AC$43:$AC$1042,'Quarterly Information'!$I$43:$I$1042,Blends!$CX43)*Blends!H42</f>
        <v>0</v>
      </c>
      <c r="DE43" s="178">
        <f>SUMIFS('Quarterly Information'!$AC$43:$AC$1042,'Quarterly Information'!$I$43:$I$1042,Blends!$CX43)*Blends!I42</f>
        <v>0</v>
      </c>
      <c r="DF43" s="178">
        <f>SUMIFS('Quarterly Information'!$AC$43:$AC$1042,'Quarterly Information'!$I$43:$I$1042,Blends!$CX43)*Blends!J42</f>
        <v>0</v>
      </c>
      <c r="DH43" s="17" t="s">
        <v>885</v>
      </c>
      <c r="DI43" s="178">
        <f>SUMIFS('Quarterly Information'!$AD$43:$AD$1042,'Quarterly Information'!$I$43:$I$1042,Blends!$DH43)*Blends!C42</f>
        <v>0</v>
      </c>
      <c r="DJ43" s="178">
        <f>SUMIFS('Quarterly Information'!$AD$43:$AD$1042,'Quarterly Information'!$I$43:$I$1042,Blends!$DH43)*Blends!D42</f>
        <v>0</v>
      </c>
      <c r="DK43" s="178">
        <f>SUMIFS('Quarterly Information'!$AD$43:$AD$1042,'Quarterly Information'!$I$43:$I$1042,Blends!$DH43)*Blends!E42</f>
        <v>0</v>
      </c>
      <c r="DL43" s="178">
        <f>SUMIFS('Quarterly Information'!$AD$43:$AD$1042,'Quarterly Information'!$I$43:$I$1042,Blends!$DH43)*Blends!F42</f>
        <v>0</v>
      </c>
      <c r="DM43" s="178">
        <f>SUMIFS('Quarterly Information'!$AD$43:$AD$1042,'Quarterly Information'!$I$43:$I$1042,Blends!$DH43)*Blends!G42</f>
        <v>0</v>
      </c>
      <c r="DN43" s="178">
        <f>SUMIFS('Quarterly Information'!$AD$43:$AD$1042,'Quarterly Information'!$I$43:$I$1042,Blends!$DH43)*Blends!H42</f>
        <v>0</v>
      </c>
      <c r="DO43" s="178">
        <f>SUMIFS('Quarterly Information'!$AD$43:$AD$1042,'Quarterly Information'!$I$43:$I$1042,Blends!$DH43)*Blends!I42</f>
        <v>0</v>
      </c>
      <c r="DP43" s="178">
        <f>SUMIFS('Quarterly Information'!$AD$43:$AD$1042,'Quarterly Information'!$I$43:$I$1042,Blends!$DH43)*Blends!J42</f>
        <v>0</v>
      </c>
      <c r="DR43" s="17" t="s">
        <v>885</v>
      </c>
      <c r="DS43" s="178">
        <f>SUMIFS('Quarterly Information'!$AE$43:$AE$1042,'Quarterly Information'!$I$43:$I$1042,Blends!$DR43)*Blends!C42</f>
        <v>0</v>
      </c>
      <c r="DT43" s="178">
        <f>SUMIFS('Quarterly Information'!$AE$43:$AE$1042,'Quarterly Information'!$I$43:$I$1042,Blends!$DR43)*Blends!D42</f>
        <v>0</v>
      </c>
      <c r="DU43" s="178">
        <f>SUMIFS('Quarterly Information'!$AE$43:$AE$1042,'Quarterly Information'!$I$43:$I$1042,Blends!$DR43)*Blends!E42</f>
        <v>0</v>
      </c>
      <c r="DV43" s="178">
        <f>SUMIFS('Quarterly Information'!$AE$43:$AE$1042,'Quarterly Information'!$I$43:$I$1042,Blends!$DR43)*Blends!F42</f>
        <v>0</v>
      </c>
      <c r="DW43" s="178">
        <f>SUMIFS('Quarterly Information'!$AE$43:$AE$1042,'Quarterly Information'!$I$43:$I$1042,Blends!$DR43)*Blends!G42</f>
        <v>0</v>
      </c>
      <c r="DX43" s="178">
        <f>SUMIFS('Quarterly Information'!$AE$43:$AE$1042,'Quarterly Information'!$I$43:$I$1042,Blends!$DR43)*Blends!H42</f>
        <v>0</v>
      </c>
      <c r="DY43" s="178">
        <f>SUMIFS('Quarterly Information'!$AE$43:$AE$1042,'Quarterly Information'!$I$43:$I$1042,Blends!$DR43)*Blends!I42</f>
        <v>0</v>
      </c>
      <c r="DZ43" s="178">
        <f>SUMIFS('Quarterly Information'!$AE$43:$AE$1042,'Quarterly Information'!$I$43:$I$1042,Blends!$DR43)*Blends!J42</f>
        <v>0</v>
      </c>
    </row>
    <row r="44" spans="2:130" x14ac:dyDescent="0.25">
      <c r="B44" s="17" t="s">
        <v>887</v>
      </c>
      <c r="C44" s="177"/>
      <c r="D44" s="177"/>
      <c r="E44" s="177">
        <v>5.0999999999999997E-2</v>
      </c>
      <c r="F44" s="177">
        <v>0.93</v>
      </c>
      <c r="G44" s="177"/>
      <c r="H44" s="177"/>
      <c r="I44" s="177"/>
      <c r="J44" s="177"/>
      <c r="L44" s="17" t="s">
        <v>886</v>
      </c>
      <c r="M44" s="178">
        <f>SUMIFS('Quarterly Information'!$J$43:$J$1042,'Quarterly Information'!$I$43:$I$1042,Blends!$L44,'Quarterly Information'!$X$43:$X$1042,Lists!$D$30)*C43</f>
        <v>0</v>
      </c>
      <c r="N44" s="178">
        <f>SUMIFS('Quarterly Information'!$J$43:$J$1042,'Quarterly Information'!$I$43:$I$1042,Blends!$L44,'Quarterly Information'!$X$43:$X$1042,Lists!$D$30)*D43</f>
        <v>0</v>
      </c>
      <c r="O44" s="178">
        <f>SUMIFS('Quarterly Information'!$J$43:$J$1042,'Quarterly Information'!$I$43:$I$1042,Blends!$L44,'Quarterly Information'!$X$43:$X$1042,Lists!$D$30)*E43</f>
        <v>0</v>
      </c>
      <c r="P44" s="178">
        <f>SUMIFS('Quarterly Information'!$J$43:$J$1042,'Quarterly Information'!$I$43:$I$1042,Blends!$L44,'Quarterly Information'!$X$43:$X$1042,Lists!$D$30)*F43</f>
        <v>0</v>
      </c>
      <c r="Q44" s="178">
        <f>SUMIFS('Quarterly Information'!$J$43:$J$1042,'Quarterly Information'!$I$43:$I$1042,Blends!$L44,'Quarterly Information'!$X$43:$X$1042,Lists!$D$30)*G43</f>
        <v>0</v>
      </c>
      <c r="R44" s="178">
        <f>SUMIFS('Quarterly Information'!$J$43:$J$1042,'Quarterly Information'!$I$43:$I$1042,Blends!$L44,'Quarterly Information'!$X$43:$X$1042,Lists!$D$30)*H43</f>
        <v>0</v>
      </c>
      <c r="S44" s="178">
        <f>SUMIFS('Quarterly Information'!$J$43:$J$1042,'Quarterly Information'!$I$43:$I$1042,Blends!$L44,'Quarterly Information'!$X$43:$X$1042,Lists!$D$30)*I43</f>
        <v>0</v>
      </c>
      <c r="T44" s="178">
        <f>SUMIFS('Quarterly Information'!$J$43:$J$1042,'Quarterly Information'!$I$43:$I$1042,Blends!$L44,'Quarterly Information'!$X$43:$X$1042,Lists!$D$30)*J43</f>
        <v>0</v>
      </c>
      <c r="V44" s="17" t="s">
        <v>886</v>
      </c>
      <c r="W44" s="178">
        <f>SUMIFS('Quarterly Information'!$J$43:$J$1042,'Quarterly Information'!$I$43:$I$1042,Blends!$V44,'Quarterly Information'!$X$43:$X$1042,Lists!$D$31)*C43</f>
        <v>0</v>
      </c>
      <c r="X44" s="178">
        <f>SUMIFS('Quarterly Information'!$J$43:$J$1042,'Quarterly Information'!$I$43:$I$1042,Blends!$V44,'Quarterly Information'!$X$43:$X$1042,Lists!$D$31)*D43</f>
        <v>0</v>
      </c>
      <c r="Y44" s="178">
        <f>SUMIFS('Quarterly Information'!$J$43:$J$1042,'Quarterly Information'!$I$43:$I$1042,Blends!$V44,'Quarterly Information'!$X$43:$X$1042,Lists!$D$31)*E43</f>
        <v>0</v>
      </c>
      <c r="Z44" s="178">
        <f>SUMIFS('Quarterly Information'!$J$43:$J$1042,'Quarterly Information'!$I$43:$I$1042,Blends!$V44,'Quarterly Information'!$X$43:$X$1042,Lists!$D$31)*F43</f>
        <v>0</v>
      </c>
      <c r="AA44" s="178">
        <f>SUMIFS('Quarterly Information'!$J$43:$J$1042,'Quarterly Information'!$I$43:$I$1042,Blends!$V44,'Quarterly Information'!$X$43:$X$1042,Lists!$D$31)*G43</f>
        <v>0</v>
      </c>
      <c r="AB44" s="178">
        <f>SUMIFS('Quarterly Information'!$J$43:$J$1042,'Quarterly Information'!$I$43:$I$1042,Blends!$V44,'Quarterly Information'!$X$43:$X$1042,Lists!$D$31)*H43</f>
        <v>0</v>
      </c>
      <c r="AC44" s="178">
        <f>SUMIFS('Quarterly Information'!$J$43:$J$1042,'Quarterly Information'!$I$43:$I$1042,Blends!$V44,'Quarterly Information'!$X$43:$X$1042,Lists!$D$31)*I43</f>
        <v>0</v>
      </c>
      <c r="AD44" s="178">
        <f>SUMIFS('Quarterly Information'!$J$43:$J$1042,'Quarterly Information'!$I$43:$I$1042,Blends!$V44,'Quarterly Information'!$X$43:$X$1042,Lists!$D$31)*J43</f>
        <v>0</v>
      </c>
      <c r="AF44" s="17" t="s">
        <v>886</v>
      </c>
      <c r="AG44" s="178">
        <f>SUMIFS('Quarterly Information'!$J$43:$J$1042,'Quarterly Information'!$I$43:$I$1042,Blends!$AF44,'Quarterly Information'!$X$43:$X$1042,Lists!$D$32)*C43</f>
        <v>0</v>
      </c>
      <c r="AH44" s="178">
        <f>SUMIFS('Quarterly Information'!$J$43:$J$1042,'Quarterly Information'!$I$43:$I$1042,Blends!$AF44,'Quarterly Information'!$X$43:$X$1042,Lists!$D$32)*D43</f>
        <v>0</v>
      </c>
      <c r="AI44" s="178">
        <f>SUMIFS('Quarterly Information'!$J$43:$J$1042,'Quarterly Information'!$I$43:$I$1042,Blends!$AF44,'Quarterly Information'!$X$43:$X$1042,Lists!$D$32)*E43</f>
        <v>0</v>
      </c>
      <c r="AJ44" s="178">
        <f>SUMIFS('Quarterly Information'!$J$43:$J$1042,'Quarterly Information'!$I$43:$I$1042,Blends!$AF44,'Quarterly Information'!$X$43:$X$1042,Lists!$D$32)*F43</f>
        <v>0</v>
      </c>
      <c r="AK44" s="178">
        <f>SUMIFS('Quarterly Information'!$J$43:$J$1042,'Quarterly Information'!$I$43:$I$1042,Blends!$AF44,'Quarterly Information'!$X$43:$X$1042,Lists!$D$32)*G43</f>
        <v>0</v>
      </c>
      <c r="AL44" s="178">
        <f>SUMIFS('Quarterly Information'!$J$43:$J$1042,'Quarterly Information'!$I$43:$I$1042,Blends!$AF44,'Quarterly Information'!$X$43:$X$1042,Lists!$D$32)*H43</f>
        <v>0</v>
      </c>
      <c r="AM44" s="178">
        <f>SUMIFS('Quarterly Information'!$J$43:$J$1042,'Quarterly Information'!$I$43:$I$1042,Blends!$AF44,'Quarterly Information'!$X$43:$X$1042,Lists!$D$32)*I43</f>
        <v>0</v>
      </c>
      <c r="AN44" s="178">
        <f>SUMIFS('Quarterly Information'!$J$43:$J$1042,'Quarterly Information'!$I$43:$I$1042,Blends!$AF44,'Quarterly Information'!$X$43:$X$1042,Lists!$D$32)*J43</f>
        <v>0</v>
      </c>
      <c r="AP44" s="17" t="s">
        <v>886</v>
      </c>
      <c r="AQ44" s="178">
        <f>SUMIFS('Quarterly Information'!$J$43:$J$1042,'Quarterly Information'!$I$43:$I$1042,Blends!$AP44,'Quarterly Information'!$X$43:$X$1042,Lists!$D$33)*C43</f>
        <v>0</v>
      </c>
      <c r="AR44" s="178">
        <f>SUMIFS('Quarterly Information'!$J$43:$J$1042,'Quarterly Information'!$I$43:$I$1042,Blends!$AP44,'Quarterly Information'!$X$43:$X$1042,Lists!$D$33)*D43</f>
        <v>0</v>
      </c>
      <c r="AS44" s="178">
        <f>SUMIFS('Quarterly Information'!$J$43:$J$1042,'Quarterly Information'!$I$43:$I$1042,Blends!$AP44,'Quarterly Information'!$X$43:$X$1042,Lists!$D$33)*E43</f>
        <v>0</v>
      </c>
      <c r="AT44" s="178">
        <f>SUMIFS('Quarterly Information'!$J$43:$J$1042,'Quarterly Information'!$I$43:$I$1042,Blends!$AP44,'Quarterly Information'!$X$43:$X$1042,Lists!$D$33)*F43</f>
        <v>0</v>
      </c>
      <c r="AU44" s="178">
        <f>SUMIFS('Quarterly Information'!$J$43:$J$1042,'Quarterly Information'!$I$43:$I$1042,Blends!$AP44,'Quarterly Information'!$X$43:$X$1042,Lists!$D$33)*G43</f>
        <v>0</v>
      </c>
      <c r="AV44" s="178">
        <f>SUMIFS('Quarterly Information'!$J$43:$J$1042,'Quarterly Information'!$I$43:$I$1042,Blends!$AP44,'Quarterly Information'!$X$43:$X$1042,Lists!$D$33)*H43</f>
        <v>0</v>
      </c>
      <c r="AW44" s="178">
        <f>SUMIFS('Quarterly Information'!$J$43:$J$1042,'Quarterly Information'!$I$43:$I$1042,Blends!$AP44,'Quarterly Information'!$X$43:$X$1042,Lists!$D$33)*I43</f>
        <v>0</v>
      </c>
      <c r="AX44" s="178">
        <f>SUMIFS('Quarterly Information'!$J$43:$J$1042,'Quarterly Information'!$I$43:$I$1042,Blends!$AP44,'Quarterly Information'!$X$43:$X$1042,Lists!$D$33)*J43</f>
        <v>0</v>
      </c>
      <c r="AZ44" s="17" t="s">
        <v>886</v>
      </c>
      <c r="BA44" s="178">
        <f>SUMIFS('Quarterly Information'!$J$43:$J$1042,'Quarterly Information'!$I$43:$I$1042,Blends!$AZ44,'Quarterly Information'!$X$43:$X$1042,Lists!$D$34)*C43</f>
        <v>0</v>
      </c>
      <c r="BB44" s="178">
        <f>SUMIFS('Quarterly Information'!$J$43:$J$1042,'Quarterly Information'!$I$43:$I$1042,Blends!$AZ44,'Quarterly Information'!$X$43:$X$1042,Lists!$D$34)*D43</f>
        <v>0</v>
      </c>
      <c r="BC44" s="178">
        <f>SUMIFS('Quarterly Information'!$J$43:$J$1042,'Quarterly Information'!$I$43:$I$1042,Blends!$AZ44,'Quarterly Information'!$X$43:$X$1042,Lists!$D$34)*E43</f>
        <v>0</v>
      </c>
      <c r="BD44" s="178">
        <f>SUMIFS('Quarterly Information'!$J$43:$J$1042,'Quarterly Information'!$I$43:$I$1042,Blends!$AZ44,'Quarterly Information'!$X$43:$X$1042,Lists!$D$34)*F43</f>
        <v>0</v>
      </c>
      <c r="BE44" s="178">
        <f>SUMIFS('Quarterly Information'!$J$43:$J$1042,'Quarterly Information'!$I$43:$I$1042,Blends!$AZ44,'Quarterly Information'!$X$43:$X$1042,Lists!$D$34)*G43</f>
        <v>0</v>
      </c>
      <c r="BF44" s="178">
        <f>SUMIFS('Quarterly Information'!$J$43:$J$1042,'Quarterly Information'!$I$43:$I$1042,Blends!$AZ44,'Quarterly Information'!$X$43:$X$1042,Lists!$D$34)*H43</f>
        <v>0</v>
      </c>
      <c r="BG44" s="178">
        <f>SUMIFS('Quarterly Information'!$J$43:$J$1042,'Quarterly Information'!$I$43:$I$1042,Blends!$AZ44,'Quarterly Information'!$X$43:$X$1042,Lists!$D$34)*I43</f>
        <v>0</v>
      </c>
      <c r="BH44" s="178">
        <f>SUMIFS('Quarterly Information'!$J$43:$J$1042,'Quarterly Information'!$I$43:$I$1042,Blends!$AZ44,'Quarterly Information'!$X$43:$X$1042,Lists!$D$34)*J43</f>
        <v>0</v>
      </c>
      <c r="BJ44" s="17" t="s">
        <v>886</v>
      </c>
      <c r="BK44" s="178">
        <f>SUMIFS('Quarterly Information'!$J$43:$J$1042,'Quarterly Information'!$I$43:$I$1042,Blends!$BJ44,'Quarterly Information'!$X$43:$X$1042,Lists!$D$35)*C43</f>
        <v>0</v>
      </c>
      <c r="BL44" s="178">
        <f>SUMIFS('Quarterly Information'!$J$43:$J$1042,'Quarterly Information'!$I$43:$I$1042,Blends!$BJ44,'Quarterly Information'!$X$43:$X$1042,Lists!$D$35)*D43</f>
        <v>0</v>
      </c>
      <c r="BM44" s="178">
        <f>SUMIFS('Quarterly Information'!$J$43:$J$1042,'Quarterly Information'!$I$43:$I$1042,Blends!$BJ44,'Quarterly Information'!$X$43:$X$1042,Lists!$D$35)*E43</f>
        <v>0</v>
      </c>
      <c r="BN44" s="178">
        <f>SUMIFS('Quarterly Information'!$J$43:$J$1042,'Quarterly Information'!$I$43:$I$1042,Blends!$BJ44,'Quarterly Information'!$X$43:$X$1042,Lists!$D$35)*F43</f>
        <v>0</v>
      </c>
      <c r="BO44" s="178">
        <f>SUMIFS('Quarterly Information'!$J$43:$J$1042,'Quarterly Information'!$I$43:$I$1042,Blends!$BJ44,'Quarterly Information'!$X$43:$X$1042,Lists!$D$35)*G43</f>
        <v>0</v>
      </c>
      <c r="BP44" s="178">
        <f>SUMIFS('Quarterly Information'!$J$43:$J$1042,'Quarterly Information'!$I$43:$I$1042,Blends!$BJ44,'Quarterly Information'!$X$43:$X$1042,Lists!$D$35)*H43</f>
        <v>0</v>
      </c>
      <c r="BQ44" s="178">
        <f>SUMIFS('Quarterly Information'!$J$43:$J$1042,'Quarterly Information'!$I$43:$I$1042,Blends!$BJ44,'Quarterly Information'!$X$43:$X$1042,Lists!$D$35)*I43</f>
        <v>0</v>
      </c>
      <c r="BR44" s="178">
        <f>SUMIFS('Quarterly Information'!$J$43:$J$1042,'Quarterly Information'!$I$43:$I$1042,Blends!$BJ44,'Quarterly Information'!$X$43:$X$1042,Lists!$D$35)*J43</f>
        <v>0</v>
      </c>
      <c r="BT44" s="17" t="s">
        <v>886</v>
      </c>
      <c r="BU44" s="178">
        <f>SUMIFS('Quarterly Information'!$Z$43:$Z$1042,'Quarterly Information'!$I$43:$I$1042,Blends!$BT44)*Blends!C43</f>
        <v>0</v>
      </c>
      <c r="BV44" s="178">
        <f>SUMIFS('Quarterly Information'!$Z$43:$Z$1042,'Quarterly Information'!$I$43:$I$1042,Blends!$BT44)*Blends!D43</f>
        <v>0</v>
      </c>
      <c r="BW44" s="178">
        <f>SUMIFS('Quarterly Information'!$Z$43:$Z$1042,'Quarterly Information'!$I$43:$I$1042,Blends!$BT44)*Blends!E43</f>
        <v>0</v>
      </c>
      <c r="BX44" s="178">
        <f>SUMIFS('Quarterly Information'!$Z$43:$Z$1042,'Quarterly Information'!$I$43:$I$1042,Blends!$BT44)*Blends!F43</f>
        <v>0</v>
      </c>
      <c r="BY44" s="178">
        <f>SUMIFS('Quarterly Information'!$Z$43:$Z$1042,'Quarterly Information'!$I$43:$I$1042,Blends!$BT44)*Blends!G43</f>
        <v>0</v>
      </c>
      <c r="BZ44" s="178">
        <f>SUMIFS('Quarterly Information'!$Z$43:$Z$1042,'Quarterly Information'!$I$43:$I$1042,Blends!$BT44)*Blends!H43</f>
        <v>0</v>
      </c>
      <c r="CA44" s="178">
        <f>SUMIFS('Quarterly Information'!$Z$43:$Z$1042,'Quarterly Information'!$I$43:$I$1042,Blends!$BT44)*Blends!I43</f>
        <v>0</v>
      </c>
      <c r="CB44" s="178">
        <f>SUMIFS('Quarterly Information'!$Z$43:$Z$1042,'Quarterly Information'!$I$43:$I$1042,Blends!$BT44)*Blends!J43</f>
        <v>0</v>
      </c>
      <c r="CD44" s="17" t="s">
        <v>886</v>
      </c>
      <c r="CE44" s="178">
        <f>SUMIFS('Quarterly Information'!$AA$43:$AA$1042,'Quarterly Information'!$I$43:$I$1042,Blends!$CD44)*Blends!C43</f>
        <v>0</v>
      </c>
      <c r="CF44" s="178">
        <f>SUMIFS('Quarterly Information'!$AA$43:$AA$1042,'Quarterly Information'!$I$43:$I$1042,Blends!$CD44)*Blends!D43</f>
        <v>0</v>
      </c>
      <c r="CG44" s="178">
        <f>SUMIFS('Quarterly Information'!$AA$43:$AA$1042,'Quarterly Information'!$I$43:$I$1042,Blends!$CD44)*Blends!E43</f>
        <v>0</v>
      </c>
      <c r="CH44" s="178">
        <f>SUMIFS('Quarterly Information'!$AA$43:$AA$1042,'Quarterly Information'!$I$43:$I$1042,Blends!$CD44)*Blends!F43</f>
        <v>0</v>
      </c>
      <c r="CI44" s="178">
        <f>SUMIFS('Quarterly Information'!$AA$43:$AA$1042,'Quarterly Information'!$I$43:$I$1042,Blends!$CD44)*Blends!G43</f>
        <v>0</v>
      </c>
      <c r="CJ44" s="178">
        <f>SUMIFS('Quarterly Information'!$AA$43:$AA$1042,'Quarterly Information'!$I$43:$I$1042,Blends!$CD44)*Blends!H43</f>
        <v>0</v>
      </c>
      <c r="CK44" s="178">
        <f>SUMIFS('Quarterly Information'!$AA$43:$AA$1042,'Quarterly Information'!$I$43:$I$1042,Blends!$CD44)*Blends!I43</f>
        <v>0</v>
      </c>
      <c r="CL44" s="178">
        <f>SUMIFS('Quarterly Information'!$AA$43:$AA$1042,'Quarterly Information'!$I$43:$I$1042,Blends!$CD44)*Blends!J43</f>
        <v>0</v>
      </c>
      <c r="CN44" s="17" t="s">
        <v>886</v>
      </c>
      <c r="CO44" s="178">
        <f>SUMIFS('Quarterly Information'!$AB$43:$AB$1042,'Quarterly Information'!$I$43:$I$1042,Blends!$CN44)*Blends!C43</f>
        <v>0</v>
      </c>
      <c r="CP44" s="178">
        <f>SUMIFS('Quarterly Information'!$AB$43:$AB$1042,'Quarterly Information'!$I$43:$I$1042,Blends!$CN44)*Blends!D43</f>
        <v>0</v>
      </c>
      <c r="CQ44" s="178">
        <f>SUMIFS('Quarterly Information'!$AB$43:$AB$1042,'Quarterly Information'!$I$43:$I$1042,Blends!$CN44)*Blends!E43</f>
        <v>0</v>
      </c>
      <c r="CR44" s="178">
        <f>SUMIFS('Quarterly Information'!$AB$43:$AB$1042,'Quarterly Information'!$I$43:$I$1042,Blends!$CN44)*Blends!F43</f>
        <v>0</v>
      </c>
      <c r="CS44" s="178">
        <f>SUMIFS('Quarterly Information'!$AB$43:$AB$1042,'Quarterly Information'!$I$43:$I$1042,Blends!$CN44)*Blends!G43</f>
        <v>0</v>
      </c>
      <c r="CT44" s="178">
        <f>SUMIFS('Quarterly Information'!$AB$43:$AB$1042,'Quarterly Information'!$I$43:$I$1042,Blends!$CN44)*Blends!H43</f>
        <v>0</v>
      </c>
      <c r="CU44" s="178">
        <f>SUMIFS('Quarterly Information'!$AB$43:$AB$1042,'Quarterly Information'!$I$43:$I$1042,Blends!$CN44)*Blends!I43</f>
        <v>0</v>
      </c>
      <c r="CV44" s="178">
        <f>SUMIFS('Quarterly Information'!$AB$43:$AB$1042,'Quarterly Information'!$I$43:$I$1042,Blends!$CN44)*Blends!J43</f>
        <v>0</v>
      </c>
      <c r="CX44" s="17" t="s">
        <v>886</v>
      </c>
      <c r="CY44" s="178">
        <f>SUMIFS('Quarterly Information'!$AC$43:$AC$1042,'Quarterly Information'!$I$43:$I$1042,Blends!$CX44)*Blends!C43</f>
        <v>0</v>
      </c>
      <c r="CZ44" s="178">
        <f>SUMIFS('Quarterly Information'!$AC$43:$AC$1042,'Quarterly Information'!$I$43:$I$1042,Blends!$CX44)*Blends!D43</f>
        <v>0</v>
      </c>
      <c r="DA44" s="178">
        <f>SUMIFS('Quarterly Information'!$AC$43:$AC$1042,'Quarterly Information'!$I$43:$I$1042,Blends!$CX44)*Blends!E43</f>
        <v>0</v>
      </c>
      <c r="DB44" s="178">
        <f>SUMIFS('Quarterly Information'!$AC$43:$AC$1042,'Quarterly Information'!$I$43:$I$1042,Blends!$CX44)*Blends!F43</f>
        <v>0</v>
      </c>
      <c r="DC44" s="178">
        <f>SUMIFS('Quarterly Information'!$AC$43:$AC$1042,'Quarterly Information'!$I$43:$I$1042,Blends!$CX44)*Blends!G43</f>
        <v>0</v>
      </c>
      <c r="DD44" s="178">
        <f>SUMIFS('Quarterly Information'!$AC$43:$AC$1042,'Quarterly Information'!$I$43:$I$1042,Blends!$CX44)*Blends!H43</f>
        <v>0</v>
      </c>
      <c r="DE44" s="178">
        <f>SUMIFS('Quarterly Information'!$AC$43:$AC$1042,'Quarterly Information'!$I$43:$I$1042,Blends!$CX44)*Blends!I43</f>
        <v>0</v>
      </c>
      <c r="DF44" s="178">
        <f>SUMIFS('Quarterly Information'!$AC$43:$AC$1042,'Quarterly Information'!$I$43:$I$1042,Blends!$CX44)*Blends!J43</f>
        <v>0</v>
      </c>
      <c r="DH44" s="17" t="s">
        <v>886</v>
      </c>
      <c r="DI44" s="178">
        <f>SUMIFS('Quarterly Information'!$AD$43:$AD$1042,'Quarterly Information'!$I$43:$I$1042,Blends!$DH44)*Blends!C43</f>
        <v>0</v>
      </c>
      <c r="DJ44" s="178">
        <f>SUMIFS('Quarterly Information'!$AD$43:$AD$1042,'Quarterly Information'!$I$43:$I$1042,Blends!$DH44)*Blends!D43</f>
        <v>0</v>
      </c>
      <c r="DK44" s="178">
        <f>SUMIFS('Quarterly Information'!$AD$43:$AD$1042,'Quarterly Information'!$I$43:$I$1042,Blends!$DH44)*Blends!E43</f>
        <v>0</v>
      </c>
      <c r="DL44" s="178">
        <f>SUMIFS('Quarterly Information'!$AD$43:$AD$1042,'Quarterly Information'!$I$43:$I$1042,Blends!$DH44)*Blends!F43</f>
        <v>0</v>
      </c>
      <c r="DM44" s="178">
        <f>SUMIFS('Quarterly Information'!$AD$43:$AD$1042,'Quarterly Information'!$I$43:$I$1042,Blends!$DH44)*Blends!G43</f>
        <v>0</v>
      </c>
      <c r="DN44" s="178">
        <f>SUMIFS('Quarterly Information'!$AD$43:$AD$1042,'Quarterly Information'!$I$43:$I$1042,Blends!$DH44)*Blends!H43</f>
        <v>0</v>
      </c>
      <c r="DO44" s="178">
        <f>SUMIFS('Quarterly Information'!$AD$43:$AD$1042,'Quarterly Information'!$I$43:$I$1042,Blends!$DH44)*Blends!I43</f>
        <v>0</v>
      </c>
      <c r="DP44" s="178">
        <f>SUMIFS('Quarterly Information'!$AD$43:$AD$1042,'Quarterly Information'!$I$43:$I$1042,Blends!$DH44)*Blends!J43</f>
        <v>0</v>
      </c>
      <c r="DR44" s="17" t="s">
        <v>886</v>
      </c>
      <c r="DS44" s="178">
        <f>SUMIFS('Quarterly Information'!$AE$43:$AE$1042,'Quarterly Information'!$I$43:$I$1042,Blends!$DR44)*Blends!C43</f>
        <v>0</v>
      </c>
      <c r="DT44" s="178">
        <f>SUMIFS('Quarterly Information'!$AE$43:$AE$1042,'Quarterly Information'!$I$43:$I$1042,Blends!$DR44)*Blends!D43</f>
        <v>0</v>
      </c>
      <c r="DU44" s="178">
        <f>SUMIFS('Quarterly Information'!$AE$43:$AE$1042,'Quarterly Information'!$I$43:$I$1042,Blends!$DR44)*Blends!E43</f>
        <v>0</v>
      </c>
      <c r="DV44" s="178">
        <f>SUMIFS('Quarterly Information'!$AE$43:$AE$1042,'Quarterly Information'!$I$43:$I$1042,Blends!$DR44)*Blends!F43</f>
        <v>0</v>
      </c>
      <c r="DW44" s="178">
        <f>SUMIFS('Quarterly Information'!$AE$43:$AE$1042,'Quarterly Information'!$I$43:$I$1042,Blends!$DR44)*Blends!G43</f>
        <v>0</v>
      </c>
      <c r="DX44" s="178">
        <f>SUMIFS('Quarterly Information'!$AE$43:$AE$1042,'Quarterly Information'!$I$43:$I$1042,Blends!$DR44)*Blends!H43</f>
        <v>0</v>
      </c>
      <c r="DY44" s="178">
        <f>SUMIFS('Quarterly Information'!$AE$43:$AE$1042,'Quarterly Information'!$I$43:$I$1042,Blends!$DR44)*Blends!I43</f>
        <v>0</v>
      </c>
      <c r="DZ44" s="178">
        <f>SUMIFS('Quarterly Information'!$AE$43:$AE$1042,'Quarterly Information'!$I$43:$I$1042,Blends!$DR44)*Blends!J43</f>
        <v>0</v>
      </c>
    </row>
    <row r="45" spans="2:130" x14ac:dyDescent="0.25">
      <c r="B45" s="17" t="s">
        <v>888</v>
      </c>
      <c r="C45" s="177"/>
      <c r="D45" s="177">
        <v>0.15</v>
      </c>
      <c r="E45" s="177">
        <v>0.25</v>
      </c>
      <c r="F45" s="177">
        <v>0.5</v>
      </c>
      <c r="G45" s="177">
        <v>0.1</v>
      </c>
      <c r="H45" s="177"/>
      <c r="I45" s="177"/>
      <c r="J45" s="177"/>
      <c r="L45" s="17" t="s">
        <v>887</v>
      </c>
      <c r="M45" s="178">
        <f>SUMIFS('Quarterly Information'!$J$43:$J$1042,'Quarterly Information'!$I$43:$I$1042,Blends!$L45,'Quarterly Information'!$X$43:$X$1042,Lists!$D$30)*C44</f>
        <v>0</v>
      </c>
      <c r="N45" s="178">
        <f>SUMIFS('Quarterly Information'!$J$43:$J$1042,'Quarterly Information'!$I$43:$I$1042,Blends!$L45,'Quarterly Information'!$X$43:$X$1042,Lists!$D$30)*D44</f>
        <v>0</v>
      </c>
      <c r="O45" s="178">
        <f>SUMIFS('Quarterly Information'!$J$43:$J$1042,'Quarterly Information'!$I$43:$I$1042,Blends!$L45,'Quarterly Information'!$X$43:$X$1042,Lists!$D$30)*E44</f>
        <v>0</v>
      </c>
      <c r="P45" s="178">
        <f>SUMIFS('Quarterly Information'!$J$43:$J$1042,'Quarterly Information'!$I$43:$I$1042,Blends!$L45,'Quarterly Information'!$X$43:$X$1042,Lists!$D$30)*F44</f>
        <v>0</v>
      </c>
      <c r="Q45" s="178">
        <f>SUMIFS('Quarterly Information'!$J$43:$J$1042,'Quarterly Information'!$I$43:$I$1042,Blends!$L45,'Quarterly Information'!$X$43:$X$1042,Lists!$D$30)*G44</f>
        <v>0</v>
      </c>
      <c r="R45" s="178">
        <f>SUMIFS('Quarterly Information'!$J$43:$J$1042,'Quarterly Information'!$I$43:$I$1042,Blends!$L45,'Quarterly Information'!$X$43:$X$1042,Lists!$D$30)*H44</f>
        <v>0</v>
      </c>
      <c r="S45" s="178">
        <f>SUMIFS('Quarterly Information'!$J$43:$J$1042,'Quarterly Information'!$I$43:$I$1042,Blends!$L45,'Quarterly Information'!$X$43:$X$1042,Lists!$D$30)*I44</f>
        <v>0</v>
      </c>
      <c r="T45" s="178">
        <f>SUMIFS('Quarterly Information'!$J$43:$J$1042,'Quarterly Information'!$I$43:$I$1042,Blends!$L45,'Quarterly Information'!$X$43:$X$1042,Lists!$D$30)*J44</f>
        <v>0</v>
      </c>
      <c r="V45" s="17" t="s">
        <v>887</v>
      </c>
      <c r="W45" s="178">
        <f>SUMIFS('Quarterly Information'!$J$43:$J$1042,'Quarterly Information'!$I$43:$I$1042,Blends!$V45,'Quarterly Information'!$X$43:$X$1042,Lists!$D$31)*C44</f>
        <v>0</v>
      </c>
      <c r="X45" s="178">
        <f>SUMIFS('Quarterly Information'!$J$43:$J$1042,'Quarterly Information'!$I$43:$I$1042,Blends!$V45,'Quarterly Information'!$X$43:$X$1042,Lists!$D$31)*D44</f>
        <v>0</v>
      </c>
      <c r="Y45" s="178">
        <f>SUMIFS('Quarterly Information'!$J$43:$J$1042,'Quarterly Information'!$I$43:$I$1042,Blends!$V45,'Quarterly Information'!$X$43:$X$1042,Lists!$D$31)*E44</f>
        <v>0</v>
      </c>
      <c r="Z45" s="178">
        <f>SUMIFS('Quarterly Information'!$J$43:$J$1042,'Quarterly Information'!$I$43:$I$1042,Blends!$V45,'Quarterly Information'!$X$43:$X$1042,Lists!$D$31)*F44</f>
        <v>0</v>
      </c>
      <c r="AA45" s="178">
        <f>SUMIFS('Quarterly Information'!$J$43:$J$1042,'Quarterly Information'!$I$43:$I$1042,Blends!$V45,'Quarterly Information'!$X$43:$X$1042,Lists!$D$31)*G44</f>
        <v>0</v>
      </c>
      <c r="AB45" s="178">
        <f>SUMIFS('Quarterly Information'!$J$43:$J$1042,'Quarterly Information'!$I$43:$I$1042,Blends!$V45,'Quarterly Information'!$X$43:$X$1042,Lists!$D$31)*H44</f>
        <v>0</v>
      </c>
      <c r="AC45" s="178">
        <f>SUMIFS('Quarterly Information'!$J$43:$J$1042,'Quarterly Information'!$I$43:$I$1042,Blends!$V45,'Quarterly Information'!$X$43:$X$1042,Lists!$D$31)*I44</f>
        <v>0</v>
      </c>
      <c r="AD45" s="178">
        <f>SUMIFS('Quarterly Information'!$J$43:$J$1042,'Quarterly Information'!$I$43:$I$1042,Blends!$V45,'Quarterly Information'!$X$43:$X$1042,Lists!$D$31)*J44</f>
        <v>0</v>
      </c>
      <c r="AF45" s="17" t="s">
        <v>887</v>
      </c>
      <c r="AG45" s="178">
        <f>SUMIFS('Quarterly Information'!$J$43:$J$1042,'Quarterly Information'!$I$43:$I$1042,Blends!$AF45,'Quarterly Information'!$X$43:$X$1042,Lists!$D$32)*C44</f>
        <v>0</v>
      </c>
      <c r="AH45" s="178">
        <f>SUMIFS('Quarterly Information'!$J$43:$J$1042,'Quarterly Information'!$I$43:$I$1042,Blends!$AF45,'Quarterly Information'!$X$43:$X$1042,Lists!$D$32)*D44</f>
        <v>0</v>
      </c>
      <c r="AI45" s="178">
        <f>SUMIFS('Quarterly Information'!$J$43:$J$1042,'Quarterly Information'!$I$43:$I$1042,Blends!$AF45,'Quarterly Information'!$X$43:$X$1042,Lists!$D$32)*E44</f>
        <v>0</v>
      </c>
      <c r="AJ45" s="178">
        <f>SUMIFS('Quarterly Information'!$J$43:$J$1042,'Quarterly Information'!$I$43:$I$1042,Blends!$AF45,'Quarterly Information'!$X$43:$X$1042,Lists!$D$32)*F44</f>
        <v>0</v>
      </c>
      <c r="AK45" s="178">
        <f>SUMIFS('Quarterly Information'!$J$43:$J$1042,'Quarterly Information'!$I$43:$I$1042,Blends!$AF45,'Quarterly Information'!$X$43:$X$1042,Lists!$D$32)*G44</f>
        <v>0</v>
      </c>
      <c r="AL45" s="178">
        <f>SUMIFS('Quarterly Information'!$J$43:$J$1042,'Quarterly Information'!$I$43:$I$1042,Blends!$AF45,'Quarterly Information'!$X$43:$X$1042,Lists!$D$32)*H44</f>
        <v>0</v>
      </c>
      <c r="AM45" s="178">
        <f>SUMIFS('Quarterly Information'!$J$43:$J$1042,'Quarterly Information'!$I$43:$I$1042,Blends!$AF45,'Quarterly Information'!$X$43:$X$1042,Lists!$D$32)*I44</f>
        <v>0</v>
      </c>
      <c r="AN45" s="178">
        <f>SUMIFS('Quarterly Information'!$J$43:$J$1042,'Quarterly Information'!$I$43:$I$1042,Blends!$AF45,'Quarterly Information'!$X$43:$X$1042,Lists!$D$32)*J44</f>
        <v>0</v>
      </c>
      <c r="AP45" s="17" t="s">
        <v>887</v>
      </c>
      <c r="AQ45" s="178">
        <f>SUMIFS('Quarterly Information'!$J$43:$J$1042,'Quarterly Information'!$I$43:$I$1042,Blends!$AP45,'Quarterly Information'!$X$43:$X$1042,Lists!$D$33)*C44</f>
        <v>0</v>
      </c>
      <c r="AR45" s="178">
        <f>SUMIFS('Quarterly Information'!$J$43:$J$1042,'Quarterly Information'!$I$43:$I$1042,Blends!$AP45,'Quarterly Information'!$X$43:$X$1042,Lists!$D$33)*D44</f>
        <v>0</v>
      </c>
      <c r="AS45" s="178">
        <f>SUMIFS('Quarterly Information'!$J$43:$J$1042,'Quarterly Information'!$I$43:$I$1042,Blends!$AP45,'Quarterly Information'!$X$43:$X$1042,Lists!$D$33)*E44</f>
        <v>0</v>
      </c>
      <c r="AT45" s="178">
        <f>SUMIFS('Quarterly Information'!$J$43:$J$1042,'Quarterly Information'!$I$43:$I$1042,Blends!$AP45,'Quarterly Information'!$X$43:$X$1042,Lists!$D$33)*F44</f>
        <v>0</v>
      </c>
      <c r="AU45" s="178">
        <f>SUMIFS('Quarterly Information'!$J$43:$J$1042,'Quarterly Information'!$I$43:$I$1042,Blends!$AP45,'Quarterly Information'!$X$43:$X$1042,Lists!$D$33)*G44</f>
        <v>0</v>
      </c>
      <c r="AV45" s="178">
        <f>SUMIFS('Quarterly Information'!$J$43:$J$1042,'Quarterly Information'!$I$43:$I$1042,Blends!$AP45,'Quarterly Information'!$X$43:$X$1042,Lists!$D$33)*H44</f>
        <v>0</v>
      </c>
      <c r="AW45" s="178">
        <f>SUMIFS('Quarterly Information'!$J$43:$J$1042,'Quarterly Information'!$I$43:$I$1042,Blends!$AP45,'Quarterly Information'!$X$43:$X$1042,Lists!$D$33)*I44</f>
        <v>0</v>
      </c>
      <c r="AX45" s="178">
        <f>SUMIFS('Quarterly Information'!$J$43:$J$1042,'Quarterly Information'!$I$43:$I$1042,Blends!$AP45,'Quarterly Information'!$X$43:$X$1042,Lists!$D$33)*J44</f>
        <v>0</v>
      </c>
      <c r="AZ45" s="17" t="s">
        <v>887</v>
      </c>
      <c r="BA45" s="178">
        <f>SUMIFS('Quarterly Information'!$J$43:$J$1042,'Quarterly Information'!$I$43:$I$1042,Blends!$AZ45,'Quarterly Information'!$X$43:$X$1042,Lists!$D$34)*C44</f>
        <v>0</v>
      </c>
      <c r="BB45" s="178">
        <f>SUMIFS('Quarterly Information'!$J$43:$J$1042,'Quarterly Information'!$I$43:$I$1042,Blends!$AZ45,'Quarterly Information'!$X$43:$X$1042,Lists!$D$34)*D44</f>
        <v>0</v>
      </c>
      <c r="BC45" s="178">
        <f>SUMIFS('Quarterly Information'!$J$43:$J$1042,'Quarterly Information'!$I$43:$I$1042,Blends!$AZ45,'Quarterly Information'!$X$43:$X$1042,Lists!$D$34)*E44</f>
        <v>0</v>
      </c>
      <c r="BD45" s="178">
        <f>SUMIFS('Quarterly Information'!$J$43:$J$1042,'Quarterly Information'!$I$43:$I$1042,Blends!$AZ45,'Quarterly Information'!$X$43:$X$1042,Lists!$D$34)*F44</f>
        <v>0</v>
      </c>
      <c r="BE45" s="178">
        <f>SUMIFS('Quarterly Information'!$J$43:$J$1042,'Quarterly Information'!$I$43:$I$1042,Blends!$AZ45,'Quarterly Information'!$X$43:$X$1042,Lists!$D$34)*G44</f>
        <v>0</v>
      </c>
      <c r="BF45" s="178">
        <f>SUMIFS('Quarterly Information'!$J$43:$J$1042,'Quarterly Information'!$I$43:$I$1042,Blends!$AZ45,'Quarterly Information'!$X$43:$X$1042,Lists!$D$34)*H44</f>
        <v>0</v>
      </c>
      <c r="BG45" s="178">
        <f>SUMIFS('Quarterly Information'!$J$43:$J$1042,'Quarterly Information'!$I$43:$I$1042,Blends!$AZ45,'Quarterly Information'!$X$43:$X$1042,Lists!$D$34)*I44</f>
        <v>0</v>
      </c>
      <c r="BH45" s="178">
        <f>SUMIFS('Quarterly Information'!$J$43:$J$1042,'Quarterly Information'!$I$43:$I$1042,Blends!$AZ45,'Quarterly Information'!$X$43:$X$1042,Lists!$D$34)*J44</f>
        <v>0</v>
      </c>
      <c r="BJ45" s="17" t="s">
        <v>887</v>
      </c>
      <c r="BK45" s="178">
        <f>SUMIFS('Quarterly Information'!$J$43:$J$1042,'Quarterly Information'!$I$43:$I$1042,Blends!$BJ45,'Quarterly Information'!$X$43:$X$1042,Lists!$D$35)*C44</f>
        <v>0</v>
      </c>
      <c r="BL45" s="178">
        <f>SUMIFS('Quarterly Information'!$J$43:$J$1042,'Quarterly Information'!$I$43:$I$1042,Blends!$BJ45,'Quarterly Information'!$X$43:$X$1042,Lists!$D$35)*D44</f>
        <v>0</v>
      </c>
      <c r="BM45" s="178">
        <f>SUMIFS('Quarterly Information'!$J$43:$J$1042,'Quarterly Information'!$I$43:$I$1042,Blends!$BJ45,'Quarterly Information'!$X$43:$X$1042,Lists!$D$35)*E44</f>
        <v>0</v>
      </c>
      <c r="BN45" s="178">
        <f>SUMIFS('Quarterly Information'!$J$43:$J$1042,'Quarterly Information'!$I$43:$I$1042,Blends!$BJ45,'Quarterly Information'!$X$43:$X$1042,Lists!$D$35)*F44</f>
        <v>0</v>
      </c>
      <c r="BO45" s="178">
        <f>SUMIFS('Quarterly Information'!$J$43:$J$1042,'Quarterly Information'!$I$43:$I$1042,Blends!$BJ45,'Quarterly Information'!$X$43:$X$1042,Lists!$D$35)*G44</f>
        <v>0</v>
      </c>
      <c r="BP45" s="178">
        <f>SUMIFS('Quarterly Information'!$J$43:$J$1042,'Quarterly Information'!$I$43:$I$1042,Blends!$BJ45,'Quarterly Information'!$X$43:$X$1042,Lists!$D$35)*H44</f>
        <v>0</v>
      </c>
      <c r="BQ45" s="178">
        <f>SUMIFS('Quarterly Information'!$J$43:$J$1042,'Quarterly Information'!$I$43:$I$1042,Blends!$BJ45,'Quarterly Information'!$X$43:$X$1042,Lists!$D$35)*I44</f>
        <v>0</v>
      </c>
      <c r="BR45" s="178">
        <f>SUMIFS('Quarterly Information'!$J$43:$J$1042,'Quarterly Information'!$I$43:$I$1042,Blends!$BJ45,'Quarterly Information'!$X$43:$X$1042,Lists!$D$35)*J44</f>
        <v>0</v>
      </c>
      <c r="BT45" s="17" t="s">
        <v>887</v>
      </c>
      <c r="BU45" s="178">
        <f>SUMIFS('Quarterly Information'!$Z$43:$Z$1042,'Quarterly Information'!$I$43:$I$1042,Blends!$BT45)*Blends!C44</f>
        <v>0</v>
      </c>
      <c r="BV45" s="178">
        <f>SUMIFS('Quarterly Information'!$Z$43:$Z$1042,'Quarterly Information'!$I$43:$I$1042,Blends!$BT45)*Blends!D44</f>
        <v>0</v>
      </c>
      <c r="BW45" s="178">
        <f>SUMIFS('Quarterly Information'!$Z$43:$Z$1042,'Quarterly Information'!$I$43:$I$1042,Blends!$BT45)*Blends!E44</f>
        <v>0</v>
      </c>
      <c r="BX45" s="178">
        <f>SUMIFS('Quarterly Information'!$Z$43:$Z$1042,'Quarterly Information'!$I$43:$I$1042,Blends!$BT45)*Blends!F44</f>
        <v>0</v>
      </c>
      <c r="BY45" s="178">
        <f>SUMIFS('Quarterly Information'!$Z$43:$Z$1042,'Quarterly Information'!$I$43:$I$1042,Blends!$BT45)*Blends!G44</f>
        <v>0</v>
      </c>
      <c r="BZ45" s="178">
        <f>SUMIFS('Quarterly Information'!$Z$43:$Z$1042,'Quarterly Information'!$I$43:$I$1042,Blends!$BT45)*Blends!H44</f>
        <v>0</v>
      </c>
      <c r="CA45" s="178">
        <f>SUMIFS('Quarterly Information'!$Z$43:$Z$1042,'Quarterly Information'!$I$43:$I$1042,Blends!$BT45)*Blends!I44</f>
        <v>0</v>
      </c>
      <c r="CB45" s="178">
        <f>SUMIFS('Quarterly Information'!$Z$43:$Z$1042,'Quarterly Information'!$I$43:$I$1042,Blends!$BT45)*Blends!J44</f>
        <v>0</v>
      </c>
      <c r="CD45" s="17" t="s">
        <v>887</v>
      </c>
      <c r="CE45" s="178">
        <f>SUMIFS('Quarterly Information'!$AA$43:$AA$1042,'Quarterly Information'!$I$43:$I$1042,Blends!$CD45)*Blends!C44</f>
        <v>0</v>
      </c>
      <c r="CF45" s="178">
        <f>SUMIFS('Quarterly Information'!$AA$43:$AA$1042,'Quarterly Information'!$I$43:$I$1042,Blends!$CD45)*Blends!D44</f>
        <v>0</v>
      </c>
      <c r="CG45" s="178">
        <f>SUMIFS('Quarterly Information'!$AA$43:$AA$1042,'Quarterly Information'!$I$43:$I$1042,Blends!$CD45)*Blends!E44</f>
        <v>0</v>
      </c>
      <c r="CH45" s="178">
        <f>SUMIFS('Quarterly Information'!$AA$43:$AA$1042,'Quarterly Information'!$I$43:$I$1042,Blends!$CD45)*Blends!F44</f>
        <v>0</v>
      </c>
      <c r="CI45" s="178">
        <f>SUMIFS('Quarterly Information'!$AA$43:$AA$1042,'Quarterly Information'!$I$43:$I$1042,Blends!$CD45)*Blends!G44</f>
        <v>0</v>
      </c>
      <c r="CJ45" s="178">
        <f>SUMIFS('Quarterly Information'!$AA$43:$AA$1042,'Quarterly Information'!$I$43:$I$1042,Blends!$CD45)*Blends!H44</f>
        <v>0</v>
      </c>
      <c r="CK45" s="178">
        <f>SUMIFS('Quarterly Information'!$AA$43:$AA$1042,'Quarterly Information'!$I$43:$I$1042,Blends!$CD45)*Blends!I44</f>
        <v>0</v>
      </c>
      <c r="CL45" s="178">
        <f>SUMIFS('Quarterly Information'!$AA$43:$AA$1042,'Quarterly Information'!$I$43:$I$1042,Blends!$CD45)*Blends!J44</f>
        <v>0</v>
      </c>
      <c r="CN45" s="17" t="s">
        <v>887</v>
      </c>
      <c r="CO45" s="178">
        <f>SUMIFS('Quarterly Information'!$AB$43:$AB$1042,'Quarterly Information'!$I$43:$I$1042,Blends!$CN45)*Blends!C44</f>
        <v>0</v>
      </c>
      <c r="CP45" s="178">
        <f>SUMIFS('Quarterly Information'!$AB$43:$AB$1042,'Quarterly Information'!$I$43:$I$1042,Blends!$CN45)*Blends!D44</f>
        <v>0</v>
      </c>
      <c r="CQ45" s="178">
        <f>SUMIFS('Quarterly Information'!$AB$43:$AB$1042,'Quarterly Information'!$I$43:$I$1042,Blends!$CN45)*Blends!E44</f>
        <v>0</v>
      </c>
      <c r="CR45" s="178">
        <f>SUMIFS('Quarterly Information'!$AB$43:$AB$1042,'Quarterly Information'!$I$43:$I$1042,Blends!$CN45)*Blends!F44</f>
        <v>0</v>
      </c>
      <c r="CS45" s="178">
        <f>SUMIFS('Quarterly Information'!$AB$43:$AB$1042,'Quarterly Information'!$I$43:$I$1042,Blends!$CN45)*Blends!G44</f>
        <v>0</v>
      </c>
      <c r="CT45" s="178">
        <f>SUMIFS('Quarterly Information'!$AB$43:$AB$1042,'Quarterly Information'!$I$43:$I$1042,Blends!$CN45)*Blends!H44</f>
        <v>0</v>
      </c>
      <c r="CU45" s="178">
        <f>SUMIFS('Quarterly Information'!$AB$43:$AB$1042,'Quarterly Information'!$I$43:$I$1042,Blends!$CN45)*Blends!I44</f>
        <v>0</v>
      </c>
      <c r="CV45" s="178">
        <f>SUMIFS('Quarterly Information'!$AB$43:$AB$1042,'Quarterly Information'!$I$43:$I$1042,Blends!$CN45)*Blends!J44</f>
        <v>0</v>
      </c>
      <c r="CX45" s="17" t="s">
        <v>887</v>
      </c>
      <c r="CY45" s="178">
        <f>SUMIFS('Quarterly Information'!$AC$43:$AC$1042,'Quarterly Information'!$I$43:$I$1042,Blends!$CX45)*Blends!C44</f>
        <v>0</v>
      </c>
      <c r="CZ45" s="178">
        <f>SUMIFS('Quarterly Information'!$AC$43:$AC$1042,'Quarterly Information'!$I$43:$I$1042,Blends!$CX45)*Blends!D44</f>
        <v>0</v>
      </c>
      <c r="DA45" s="178">
        <f>SUMIFS('Quarterly Information'!$AC$43:$AC$1042,'Quarterly Information'!$I$43:$I$1042,Blends!$CX45)*Blends!E44</f>
        <v>0</v>
      </c>
      <c r="DB45" s="178">
        <f>SUMIFS('Quarterly Information'!$AC$43:$AC$1042,'Quarterly Information'!$I$43:$I$1042,Blends!$CX45)*Blends!F44</f>
        <v>0</v>
      </c>
      <c r="DC45" s="178">
        <f>SUMIFS('Quarterly Information'!$AC$43:$AC$1042,'Quarterly Information'!$I$43:$I$1042,Blends!$CX45)*Blends!G44</f>
        <v>0</v>
      </c>
      <c r="DD45" s="178">
        <f>SUMIFS('Quarterly Information'!$AC$43:$AC$1042,'Quarterly Information'!$I$43:$I$1042,Blends!$CX45)*Blends!H44</f>
        <v>0</v>
      </c>
      <c r="DE45" s="178">
        <f>SUMIFS('Quarterly Information'!$AC$43:$AC$1042,'Quarterly Information'!$I$43:$I$1042,Blends!$CX45)*Blends!I44</f>
        <v>0</v>
      </c>
      <c r="DF45" s="178">
        <f>SUMIFS('Quarterly Information'!$AC$43:$AC$1042,'Quarterly Information'!$I$43:$I$1042,Blends!$CX45)*Blends!J44</f>
        <v>0</v>
      </c>
      <c r="DH45" s="17" t="s">
        <v>887</v>
      </c>
      <c r="DI45" s="178">
        <f>SUMIFS('Quarterly Information'!$AD$43:$AD$1042,'Quarterly Information'!$I$43:$I$1042,Blends!$DH45)*Blends!C44</f>
        <v>0</v>
      </c>
      <c r="DJ45" s="178">
        <f>SUMIFS('Quarterly Information'!$AD$43:$AD$1042,'Quarterly Information'!$I$43:$I$1042,Blends!$DH45)*Blends!D44</f>
        <v>0</v>
      </c>
      <c r="DK45" s="178">
        <f>SUMIFS('Quarterly Information'!$AD$43:$AD$1042,'Quarterly Information'!$I$43:$I$1042,Blends!$DH45)*Blends!E44</f>
        <v>0</v>
      </c>
      <c r="DL45" s="178">
        <f>SUMIFS('Quarterly Information'!$AD$43:$AD$1042,'Quarterly Information'!$I$43:$I$1042,Blends!$DH45)*Blends!F44</f>
        <v>0</v>
      </c>
      <c r="DM45" s="178">
        <f>SUMIFS('Quarterly Information'!$AD$43:$AD$1042,'Quarterly Information'!$I$43:$I$1042,Blends!$DH45)*Blends!G44</f>
        <v>0</v>
      </c>
      <c r="DN45" s="178">
        <f>SUMIFS('Quarterly Information'!$AD$43:$AD$1042,'Quarterly Information'!$I$43:$I$1042,Blends!$DH45)*Blends!H44</f>
        <v>0</v>
      </c>
      <c r="DO45" s="178">
        <f>SUMIFS('Quarterly Information'!$AD$43:$AD$1042,'Quarterly Information'!$I$43:$I$1042,Blends!$DH45)*Blends!I44</f>
        <v>0</v>
      </c>
      <c r="DP45" s="178">
        <f>SUMIFS('Quarterly Information'!$AD$43:$AD$1042,'Quarterly Information'!$I$43:$I$1042,Blends!$DH45)*Blends!J44</f>
        <v>0</v>
      </c>
      <c r="DR45" s="17" t="s">
        <v>887</v>
      </c>
      <c r="DS45" s="178">
        <f>SUMIFS('Quarterly Information'!$AE$43:$AE$1042,'Quarterly Information'!$I$43:$I$1042,Blends!$DR45)*Blends!C44</f>
        <v>0</v>
      </c>
      <c r="DT45" s="178">
        <f>SUMIFS('Quarterly Information'!$AE$43:$AE$1042,'Quarterly Information'!$I$43:$I$1042,Blends!$DR45)*Blends!D44</f>
        <v>0</v>
      </c>
      <c r="DU45" s="178">
        <f>SUMIFS('Quarterly Information'!$AE$43:$AE$1042,'Quarterly Information'!$I$43:$I$1042,Blends!$DR45)*Blends!E44</f>
        <v>0</v>
      </c>
      <c r="DV45" s="178">
        <f>SUMIFS('Quarterly Information'!$AE$43:$AE$1042,'Quarterly Information'!$I$43:$I$1042,Blends!$DR45)*Blends!F44</f>
        <v>0</v>
      </c>
      <c r="DW45" s="178">
        <f>SUMIFS('Quarterly Information'!$AE$43:$AE$1042,'Quarterly Information'!$I$43:$I$1042,Blends!$DR45)*Blends!G44</f>
        <v>0</v>
      </c>
      <c r="DX45" s="178">
        <f>SUMIFS('Quarterly Information'!$AE$43:$AE$1042,'Quarterly Information'!$I$43:$I$1042,Blends!$DR45)*Blends!H44</f>
        <v>0</v>
      </c>
      <c r="DY45" s="178">
        <f>SUMIFS('Quarterly Information'!$AE$43:$AE$1042,'Quarterly Information'!$I$43:$I$1042,Blends!$DR45)*Blends!I44</f>
        <v>0</v>
      </c>
      <c r="DZ45" s="178">
        <f>SUMIFS('Quarterly Information'!$AE$43:$AE$1042,'Quarterly Information'!$I$43:$I$1042,Blends!$DR45)*Blends!J44</f>
        <v>0</v>
      </c>
    </row>
    <row r="46" spans="2:130" x14ac:dyDescent="0.25">
      <c r="B46" s="17" t="s">
        <v>889</v>
      </c>
      <c r="C46" s="177"/>
      <c r="D46" s="177">
        <v>0.25</v>
      </c>
      <c r="E46" s="177">
        <v>0.25</v>
      </c>
      <c r="F46" s="177">
        <v>0.4</v>
      </c>
      <c r="G46" s="177">
        <v>0.1</v>
      </c>
      <c r="H46" s="177"/>
      <c r="I46" s="177"/>
      <c r="J46" s="177"/>
      <c r="L46" s="17" t="s">
        <v>888</v>
      </c>
      <c r="M46" s="178">
        <f>SUMIFS('Quarterly Information'!$J$43:$J$1042,'Quarterly Information'!$I$43:$I$1042,Blends!$L46,'Quarterly Information'!$X$43:$X$1042,Lists!$D$30)*C45</f>
        <v>0</v>
      </c>
      <c r="N46" s="178">
        <f>SUMIFS('Quarterly Information'!$J$43:$J$1042,'Quarterly Information'!$I$43:$I$1042,Blends!$L46,'Quarterly Information'!$X$43:$X$1042,Lists!$D$30)*D45</f>
        <v>0</v>
      </c>
      <c r="O46" s="178">
        <f>SUMIFS('Quarterly Information'!$J$43:$J$1042,'Quarterly Information'!$I$43:$I$1042,Blends!$L46,'Quarterly Information'!$X$43:$X$1042,Lists!$D$30)*E45</f>
        <v>0</v>
      </c>
      <c r="P46" s="178">
        <f>SUMIFS('Quarterly Information'!$J$43:$J$1042,'Quarterly Information'!$I$43:$I$1042,Blends!$L46,'Quarterly Information'!$X$43:$X$1042,Lists!$D$30)*F45</f>
        <v>0</v>
      </c>
      <c r="Q46" s="178">
        <f>SUMIFS('Quarterly Information'!$J$43:$J$1042,'Quarterly Information'!$I$43:$I$1042,Blends!$L46,'Quarterly Information'!$X$43:$X$1042,Lists!$D$30)*G45</f>
        <v>0</v>
      </c>
      <c r="R46" s="178">
        <f>SUMIFS('Quarterly Information'!$J$43:$J$1042,'Quarterly Information'!$I$43:$I$1042,Blends!$L46,'Quarterly Information'!$X$43:$X$1042,Lists!$D$30)*H45</f>
        <v>0</v>
      </c>
      <c r="S46" s="178">
        <f>SUMIFS('Quarterly Information'!$J$43:$J$1042,'Quarterly Information'!$I$43:$I$1042,Blends!$L46,'Quarterly Information'!$X$43:$X$1042,Lists!$D$30)*I45</f>
        <v>0</v>
      </c>
      <c r="T46" s="178">
        <f>SUMIFS('Quarterly Information'!$J$43:$J$1042,'Quarterly Information'!$I$43:$I$1042,Blends!$L46,'Quarterly Information'!$X$43:$X$1042,Lists!$D$30)*J45</f>
        <v>0</v>
      </c>
      <c r="V46" s="17" t="s">
        <v>888</v>
      </c>
      <c r="W46" s="178">
        <f>SUMIFS('Quarterly Information'!$J$43:$J$1042,'Quarterly Information'!$I$43:$I$1042,Blends!$V46,'Quarterly Information'!$X$43:$X$1042,Lists!$D$31)*C45</f>
        <v>0</v>
      </c>
      <c r="X46" s="178">
        <f>SUMIFS('Quarterly Information'!$J$43:$J$1042,'Quarterly Information'!$I$43:$I$1042,Blends!$V46,'Quarterly Information'!$X$43:$X$1042,Lists!$D$31)*D45</f>
        <v>0</v>
      </c>
      <c r="Y46" s="178">
        <f>SUMIFS('Quarterly Information'!$J$43:$J$1042,'Quarterly Information'!$I$43:$I$1042,Blends!$V46,'Quarterly Information'!$X$43:$X$1042,Lists!$D$31)*E45</f>
        <v>0</v>
      </c>
      <c r="Z46" s="178">
        <f>SUMIFS('Quarterly Information'!$J$43:$J$1042,'Quarterly Information'!$I$43:$I$1042,Blends!$V46,'Quarterly Information'!$X$43:$X$1042,Lists!$D$31)*F45</f>
        <v>0</v>
      </c>
      <c r="AA46" s="178">
        <f>SUMIFS('Quarterly Information'!$J$43:$J$1042,'Quarterly Information'!$I$43:$I$1042,Blends!$V46,'Quarterly Information'!$X$43:$X$1042,Lists!$D$31)*G45</f>
        <v>0</v>
      </c>
      <c r="AB46" s="178">
        <f>SUMIFS('Quarterly Information'!$J$43:$J$1042,'Quarterly Information'!$I$43:$I$1042,Blends!$V46,'Quarterly Information'!$X$43:$X$1042,Lists!$D$31)*H45</f>
        <v>0</v>
      </c>
      <c r="AC46" s="178">
        <f>SUMIFS('Quarterly Information'!$J$43:$J$1042,'Quarterly Information'!$I$43:$I$1042,Blends!$V46,'Quarterly Information'!$X$43:$X$1042,Lists!$D$31)*I45</f>
        <v>0</v>
      </c>
      <c r="AD46" s="178">
        <f>SUMIFS('Quarterly Information'!$J$43:$J$1042,'Quarterly Information'!$I$43:$I$1042,Blends!$V46,'Quarterly Information'!$X$43:$X$1042,Lists!$D$31)*J45</f>
        <v>0</v>
      </c>
      <c r="AF46" s="17" t="s">
        <v>888</v>
      </c>
      <c r="AG46" s="178">
        <f>SUMIFS('Quarterly Information'!$J$43:$J$1042,'Quarterly Information'!$I$43:$I$1042,Blends!$AF46,'Quarterly Information'!$X$43:$X$1042,Lists!$D$32)*C45</f>
        <v>0</v>
      </c>
      <c r="AH46" s="178">
        <f>SUMIFS('Quarterly Information'!$J$43:$J$1042,'Quarterly Information'!$I$43:$I$1042,Blends!$AF46,'Quarterly Information'!$X$43:$X$1042,Lists!$D$32)*D45</f>
        <v>0</v>
      </c>
      <c r="AI46" s="178">
        <f>SUMIFS('Quarterly Information'!$J$43:$J$1042,'Quarterly Information'!$I$43:$I$1042,Blends!$AF46,'Quarterly Information'!$X$43:$X$1042,Lists!$D$32)*E45</f>
        <v>0</v>
      </c>
      <c r="AJ46" s="178">
        <f>SUMIFS('Quarterly Information'!$J$43:$J$1042,'Quarterly Information'!$I$43:$I$1042,Blends!$AF46,'Quarterly Information'!$X$43:$X$1042,Lists!$D$32)*F45</f>
        <v>0</v>
      </c>
      <c r="AK46" s="178">
        <f>SUMIFS('Quarterly Information'!$J$43:$J$1042,'Quarterly Information'!$I$43:$I$1042,Blends!$AF46,'Quarterly Information'!$X$43:$X$1042,Lists!$D$32)*G45</f>
        <v>0</v>
      </c>
      <c r="AL46" s="178">
        <f>SUMIFS('Quarterly Information'!$J$43:$J$1042,'Quarterly Information'!$I$43:$I$1042,Blends!$AF46,'Quarterly Information'!$X$43:$X$1042,Lists!$D$32)*H45</f>
        <v>0</v>
      </c>
      <c r="AM46" s="178">
        <f>SUMIFS('Quarterly Information'!$J$43:$J$1042,'Quarterly Information'!$I$43:$I$1042,Blends!$AF46,'Quarterly Information'!$X$43:$X$1042,Lists!$D$32)*I45</f>
        <v>0</v>
      </c>
      <c r="AN46" s="178">
        <f>SUMIFS('Quarterly Information'!$J$43:$J$1042,'Quarterly Information'!$I$43:$I$1042,Blends!$AF46,'Quarterly Information'!$X$43:$X$1042,Lists!$D$32)*J45</f>
        <v>0</v>
      </c>
      <c r="AP46" s="17" t="s">
        <v>888</v>
      </c>
      <c r="AQ46" s="178">
        <f>SUMIFS('Quarterly Information'!$J$43:$J$1042,'Quarterly Information'!$I$43:$I$1042,Blends!$AP46,'Quarterly Information'!$X$43:$X$1042,Lists!$D$33)*C45</f>
        <v>0</v>
      </c>
      <c r="AR46" s="178">
        <f>SUMIFS('Quarterly Information'!$J$43:$J$1042,'Quarterly Information'!$I$43:$I$1042,Blends!$AP46,'Quarterly Information'!$X$43:$X$1042,Lists!$D$33)*D45</f>
        <v>0</v>
      </c>
      <c r="AS46" s="178">
        <f>SUMIFS('Quarterly Information'!$J$43:$J$1042,'Quarterly Information'!$I$43:$I$1042,Blends!$AP46,'Quarterly Information'!$X$43:$X$1042,Lists!$D$33)*E45</f>
        <v>0</v>
      </c>
      <c r="AT46" s="178">
        <f>SUMIFS('Quarterly Information'!$J$43:$J$1042,'Quarterly Information'!$I$43:$I$1042,Blends!$AP46,'Quarterly Information'!$X$43:$X$1042,Lists!$D$33)*F45</f>
        <v>0</v>
      </c>
      <c r="AU46" s="178">
        <f>SUMIFS('Quarterly Information'!$J$43:$J$1042,'Quarterly Information'!$I$43:$I$1042,Blends!$AP46,'Quarterly Information'!$X$43:$X$1042,Lists!$D$33)*G45</f>
        <v>0</v>
      </c>
      <c r="AV46" s="178">
        <f>SUMIFS('Quarterly Information'!$J$43:$J$1042,'Quarterly Information'!$I$43:$I$1042,Blends!$AP46,'Quarterly Information'!$X$43:$X$1042,Lists!$D$33)*H45</f>
        <v>0</v>
      </c>
      <c r="AW46" s="178">
        <f>SUMIFS('Quarterly Information'!$J$43:$J$1042,'Quarterly Information'!$I$43:$I$1042,Blends!$AP46,'Quarterly Information'!$X$43:$X$1042,Lists!$D$33)*I45</f>
        <v>0</v>
      </c>
      <c r="AX46" s="178">
        <f>SUMIFS('Quarterly Information'!$J$43:$J$1042,'Quarterly Information'!$I$43:$I$1042,Blends!$AP46,'Quarterly Information'!$X$43:$X$1042,Lists!$D$33)*J45</f>
        <v>0</v>
      </c>
      <c r="AZ46" s="17" t="s">
        <v>888</v>
      </c>
      <c r="BA46" s="178">
        <f>SUMIFS('Quarterly Information'!$J$43:$J$1042,'Quarterly Information'!$I$43:$I$1042,Blends!$AZ46,'Quarterly Information'!$X$43:$X$1042,Lists!$D$34)*C45</f>
        <v>0</v>
      </c>
      <c r="BB46" s="178">
        <f>SUMIFS('Quarterly Information'!$J$43:$J$1042,'Quarterly Information'!$I$43:$I$1042,Blends!$AZ46,'Quarterly Information'!$X$43:$X$1042,Lists!$D$34)*D45</f>
        <v>0</v>
      </c>
      <c r="BC46" s="178">
        <f>SUMIFS('Quarterly Information'!$J$43:$J$1042,'Quarterly Information'!$I$43:$I$1042,Blends!$AZ46,'Quarterly Information'!$X$43:$X$1042,Lists!$D$34)*E45</f>
        <v>0</v>
      </c>
      <c r="BD46" s="178">
        <f>SUMIFS('Quarterly Information'!$J$43:$J$1042,'Quarterly Information'!$I$43:$I$1042,Blends!$AZ46,'Quarterly Information'!$X$43:$X$1042,Lists!$D$34)*F45</f>
        <v>0</v>
      </c>
      <c r="BE46" s="178">
        <f>SUMIFS('Quarterly Information'!$J$43:$J$1042,'Quarterly Information'!$I$43:$I$1042,Blends!$AZ46,'Quarterly Information'!$X$43:$X$1042,Lists!$D$34)*G45</f>
        <v>0</v>
      </c>
      <c r="BF46" s="178">
        <f>SUMIFS('Quarterly Information'!$J$43:$J$1042,'Quarterly Information'!$I$43:$I$1042,Blends!$AZ46,'Quarterly Information'!$X$43:$X$1042,Lists!$D$34)*H45</f>
        <v>0</v>
      </c>
      <c r="BG46" s="178">
        <f>SUMIFS('Quarterly Information'!$J$43:$J$1042,'Quarterly Information'!$I$43:$I$1042,Blends!$AZ46,'Quarterly Information'!$X$43:$X$1042,Lists!$D$34)*I45</f>
        <v>0</v>
      </c>
      <c r="BH46" s="178">
        <f>SUMIFS('Quarterly Information'!$J$43:$J$1042,'Quarterly Information'!$I$43:$I$1042,Blends!$AZ46,'Quarterly Information'!$X$43:$X$1042,Lists!$D$34)*J45</f>
        <v>0</v>
      </c>
      <c r="BJ46" s="17" t="s">
        <v>888</v>
      </c>
      <c r="BK46" s="178">
        <f>SUMIFS('Quarterly Information'!$J$43:$J$1042,'Quarterly Information'!$I$43:$I$1042,Blends!$BJ46,'Quarterly Information'!$X$43:$X$1042,Lists!$D$35)*C45</f>
        <v>0</v>
      </c>
      <c r="BL46" s="178">
        <f>SUMIFS('Quarterly Information'!$J$43:$J$1042,'Quarterly Information'!$I$43:$I$1042,Blends!$BJ46,'Quarterly Information'!$X$43:$X$1042,Lists!$D$35)*D45</f>
        <v>0</v>
      </c>
      <c r="BM46" s="178">
        <f>SUMIFS('Quarterly Information'!$J$43:$J$1042,'Quarterly Information'!$I$43:$I$1042,Blends!$BJ46,'Quarterly Information'!$X$43:$X$1042,Lists!$D$35)*E45</f>
        <v>0</v>
      </c>
      <c r="BN46" s="178">
        <f>SUMIFS('Quarterly Information'!$J$43:$J$1042,'Quarterly Information'!$I$43:$I$1042,Blends!$BJ46,'Quarterly Information'!$X$43:$X$1042,Lists!$D$35)*F45</f>
        <v>0</v>
      </c>
      <c r="BO46" s="178">
        <f>SUMIFS('Quarterly Information'!$J$43:$J$1042,'Quarterly Information'!$I$43:$I$1042,Blends!$BJ46,'Quarterly Information'!$X$43:$X$1042,Lists!$D$35)*G45</f>
        <v>0</v>
      </c>
      <c r="BP46" s="178">
        <f>SUMIFS('Quarterly Information'!$J$43:$J$1042,'Quarterly Information'!$I$43:$I$1042,Blends!$BJ46,'Quarterly Information'!$X$43:$X$1042,Lists!$D$35)*H45</f>
        <v>0</v>
      </c>
      <c r="BQ46" s="178">
        <f>SUMIFS('Quarterly Information'!$J$43:$J$1042,'Quarterly Information'!$I$43:$I$1042,Blends!$BJ46,'Quarterly Information'!$X$43:$X$1042,Lists!$D$35)*I45</f>
        <v>0</v>
      </c>
      <c r="BR46" s="178">
        <f>SUMIFS('Quarterly Information'!$J$43:$J$1042,'Quarterly Information'!$I$43:$I$1042,Blends!$BJ46,'Quarterly Information'!$X$43:$X$1042,Lists!$D$35)*J45</f>
        <v>0</v>
      </c>
      <c r="BT46" s="17" t="s">
        <v>888</v>
      </c>
      <c r="BU46" s="178">
        <f>SUMIFS('Quarterly Information'!$Z$43:$Z$1042,'Quarterly Information'!$I$43:$I$1042,Blends!$BT46)*Blends!C45</f>
        <v>0</v>
      </c>
      <c r="BV46" s="178">
        <f>SUMIFS('Quarterly Information'!$Z$43:$Z$1042,'Quarterly Information'!$I$43:$I$1042,Blends!$BT46)*Blends!D45</f>
        <v>0</v>
      </c>
      <c r="BW46" s="178">
        <f>SUMIFS('Quarterly Information'!$Z$43:$Z$1042,'Quarterly Information'!$I$43:$I$1042,Blends!$BT46)*Blends!E45</f>
        <v>0</v>
      </c>
      <c r="BX46" s="178">
        <f>SUMIFS('Quarterly Information'!$Z$43:$Z$1042,'Quarterly Information'!$I$43:$I$1042,Blends!$BT46)*Blends!F45</f>
        <v>0</v>
      </c>
      <c r="BY46" s="178">
        <f>SUMIFS('Quarterly Information'!$Z$43:$Z$1042,'Quarterly Information'!$I$43:$I$1042,Blends!$BT46)*Blends!G45</f>
        <v>0</v>
      </c>
      <c r="BZ46" s="178">
        <f>SUMIFS('Quarterly Information'!$Z$43:$Z$1042,'Quarterly Information'!$I$43:$I$1042,Blends!$BT46)*Blends!H45</f>
        <v>0</v>
      </c>
      <c r="CA46" s="178">
        <f>SUMIFS('Quarterly Information'!$Z$43:$Z$1042,'Quarterly Information'!$I$43:$I$1042,Blends!$BT46)*Blends!I45</f>
        <v>0</v>
      </c>
      <c r="CB46" s="178">
        <f>SUMIFS('Quarterly Information'!$Z$43:$Z$1042,'Quarterly Information'!$I$43:$I$1042,Blends!$BT46)*Blends!J45</f>
        <v>0</v>
      </c>
      <c r="CD46" s="17" t="s">
        <v>888</v>
      </c>
      <c r="CE46" s="178">
        <f>SUMIFS('Quarterly Information'!$AA$43:$AA$1042,'Quarterly Information'!$I$43:$I$1042,Blends!$CD46)*Blends!C45</f>
        <v>0</v>
      </c>
      <c r="CF46" s="178">
        <f>SUMIFS('Quarterly Information'!$AA$43:$AA$1042,'Quarterly Information'!$I$43:$I$1042,Blends!$CD46)*Blends!D45</f>
        <v>0</v>
      </c>
      <c r="CG46" s="178">
        <f>SUMIFS('Quarterly Information'!$AA$43:$AA$1042,'Quarterly Information'!$I$43:$I$1042,Blends!$CD46)*Blends!E45</f>
        <v>0</v>
      </c>
      <c r="CH46" s="178">
        <f>SUMIFS('Quarterly Information'!$AA$43:$AA$1042,'Quarterly Information'!$I$43:$I$1042,Blends!$CD46)*Blends!F45</f>
        <v>0</v>
      </c>
      <c r="CI46" s="178">
        <f>SUMIFS('Quarterly Information'!$AA$43:$AA$1042,'Quarterly Information'!$I$43:$I$1042,Blends!$CD46)*Blends!G45</f>
        <v>0</v>
      </c>
      <c r="CJ46" s="178">
        <f>SUMIFS('Quarterly Information'!$AA$43:$AA$1042,'Quarterly Information'!$I$43:$I$1042,Blends!$CD46)*Blends!H45</f>
        <v>0</v>
      </c>
      <c r="CK46" s="178">
        <f>SUMIFS('Quarterly Information'!$AA$43:$AA$1042,'Quarterly Information'!$I$43:$I$1042,Blends!$CD46)*Blends!I45</f>
        <v>0</v>
      </c>
      <c r="CL46" s="178">
        <f>SUMIFS('Quarterly Information'!$AA$43:$AA$1042,'Quarterly Information'!$I$43:$I$1042,Blends!$CD46)*Blends!J45</f>
        <v>0</v>
      </c>
      <c r="CN46" s="17" t="s">
        <v>888</v>
      </c>
      <c r="CO46" s="178">
        <f>SUMIFS('Quarterly Information'!$AB$43:$AB$1042,'Quarterly Information'!$I$43:$I$1042,Blends!$CN46)*Blends!C45</f>
        <v>0</v>
      </c>
      <c r="CP46" s="178">
        <f>SUMIFS('Quarterly Information'!$AB$43:$AB$1042,'Quarterly Information'!$I$43:$I$1042,Blends!$CN46)*Blends!D45</f>
        <v>0</v>
      </c>
      <c r="CQ46" s="178">
        <f>SUMIFS('Quarterly Information'!$AB$43:$AB$1042,'Quarterly Information'!$I$43:$I$1042,Blends!$CN46)*Blends!E45</f>
        <v>0</v>
      </c>
      <c r="CR46" s="178">
        <f>SUMIFS('Quarterly Information'!$AB$43:$AB$1042,'Quarterly Information'!$I$43:$I$1042,Blends!$CN46)*Blends!F45</f>
        <v>0</v>
      </c>
      <c r="CS46" s="178">
        <f>SUMIFS('Quarterly Information'!$AB$43:$AB$1042,'Quarterly Information'!$I$43:$I$1042,Blends!$CN46)*Blends!G45</f>
        <v>0</v>
      </c>
      <c r="CT46" s="178">
        <f>SUMIFS('Quarterly Information'!$AB$43:$AB$1042,'Quarterly Information'!$I$43:$I$1042,Blends!$CN46)*Blends!H45</f>
        <v>0</v>
      </c>
      <c r="CU46" s="178">
        <f>SUMIFS('Quarterly Information'!$AB$43:$AB$1042,'Quarterly Information'!$I$43:$I$1042,Blends!$CN46)*Blends!I45</f>
        <v>0</v>
      </c>
      <c r="CV46" s="178">
        <f>SUMIFS('Quarterly Information'!$AB$43:$AB$1042,'Quarterly Information'!$I$43:$I$1042,Blends!$CN46)*Blends!J45</f>
        <v>0</v>
      </c>
      <c r="CX46" s="17" t="s">
        <v>888</v>
      </c>
      <c r="CY46" s="178">
        <f>SUMIFS('Quarterly Information'!$AC$43:$AC$1042,'Quarterly Information'!$I$43:$I$1042,Blends!$CX46)*Blends!C45</f>
        <v>0</v>
      </c>
      <c r="CZ46" s="178">
        <f>SUMIFS('Quarterly Information'!$AC$43:$AC$1042,'Quarterly Information'!$I$43:$I$1042,Blends!$CX46)*Blends!D45</f>
        <v>0</v>
      </c>
      <c r="DA46" s="178">
        <f>SUMIFS('Quarterly Information'!$AC$43:$AC$1042,'Quarterly Information'!$I$43:$I$1042,Blends!$CX46)*Blends!E45</f>
        <v>0</v>
      </c>
      <c r="DB46" s="178">
        <f>SUMIFS('Quarterly Information'!$AC$43:$AC$1042,'Quarterly Information'!$I$43:$I$1042,Blends!$CX46)*Blends!F45</f>
        <v>0</v>
      </c>
      <c r="DC46" s="178">
        <f>SUMIFS('Quarterly Information'!$AC$43:$AC$1042,'Quarterly Information'!$I$43:$I$1042,Blends!$CX46)*Blends!G45</f>
        <v>0</v>
      </c>
      <c r="DD46" s="178">
        <f>SUMIFS('Quarterly Information'!$AC$43:$AC$1042,'Quarterly Information'!$I$43:$I$1042,Blends!$CX46)*Blends!H45</f>
        <v>0</v>
      </c>
      <c r="DE46" s="178">
        <f>SUMIFS('Quarterly Information'!$AC$43:$AC$1042,'Quarterly Information'!$I$43:$I$1042,Blends!$CX46)*Blends!I45</f>
        <v>0</v>
      </c>
      <c r="DF46" s="178">
        <f>SUMIFS('Quarterly Information'!$AC$43:$AC$1042,'Quarterly Information'!$I$43:$I$1042,Blends!$CX46)*Blends!J45</f>
        <v>0</v>
      </c>
      <c r="DH46" s="17" t="s">
        <v>888</v>
      </c>
      <c r="DI46" s="178">
        <f>SUMIFS('Quarterly Information'!$AD$43:$AD$1042,'Quarterly Information'!$I$43:$I$1042,Blends!$DH46)*Blends!C45</f>
        <v>0</v>
      </c>
      <c r="DJ46" s="178">
        <f>SUMIFS('Quarterly Information'!$AD$43:$AD$1042,'Quarterly Information'!$I$43:$I$1042,Blends!$DH46)*Blends!D45</f>
        <v>0</v>
      </c>
      <c r="DK46" s="178">
        <f>SUMIFS('Quarterly Information'!$AD$43:$AD$1042,'Quarterly Information'!$I$43:$I$1042,Blends!$DH46)*Blends!E45</f>
        <v>0</v>
      </c>
      <c r="DL46" s="178">
        <f>SUMIFS('Quarterly Information'!$AD$43:$AD$1042,'Quarterly Information'!$I$43:$I$1042,Blends!$DH46)*Blends!F45</f>
        <v>0</v>
      </c>
      <c r="DM46" s="178">
        <f>SUMIFS('Quarterly Information'!$AD$43:$AD$1042,'Quarterly Information'!$I$43:$I$1042,Blends!$DH46)*Blends!G45</f>
        <v>0</v>
      </c>
      <c r="DN46" s="178">
        <f>SUMIFS('Quarterly Information'!$AD$43:$AD$1042,'Quarterly Information'!$I$43:$I$1042,Blends!$DH46)*Blends!H45</f>
        <v>0</v>
      </c>
      <c r="DO46" s="178">
        <f>SUMIFS('Quarterly Information'!$AD$43:$AD$1042,'Quarterly Information'!$I$43:$I$1042,Blends!$DH46)*Blends!I45</f>
        <v>0</v>
      </c>
      <c r="DP46" s="178">
        <f>SUMIFS('Quarterly Information'!$AD$43:$AD$1042,'Quarterly Information'!$I$43:$I$1042,Blends!$DH46)*Blends!J45</f>
        <v>0</v>
      </c>
      <c r="DR46" s="17" t="s">
        <v>888</v>
      </c>
      <c r="DS46" s="178">
        <f>SUMIFS('Quarterly Information'!$AE$43:$AE$1042,'Quarterly Information'!$I$43:$I$1042,Blends!$DR46)*Blends!C45</f>
        <v>0</v>
      </c>
      <c r="DT46" s="178">
        <f>SUMIFS('Quarterly Information'!$AE$43:$AE$1042,'Quarterly Information'!$I$43:$I$1042,Blends!$DR46)*Blends!D45</f>
        <v>0</v>
      </c>
      <c r="DU46" s="178">
        <f>SUMIFS('Quarterly Information'!$AE$43:$AE$1042,'Quarterly Information'!$I$43:$I$1042,Blends!$DR46)*Blends!E45</f>
        <v>0</v>
      </c>
      <c r="DV46" s="178">
        <f>SUMIFS('Quarterly Information'!$AE$43:$AE$1042,'Quarterly Information'!$I$43:$I$1042,Blends!$DR46)*Blends!F45</f>
        <v>0</v>
      </c>
      <c r="DW46" s="178">
        <f>SUMIFS('Quarterly Information'!$AE$43:$AE$1042,'Quarterly Information'!$I$43:$I$1042,Blends!$DR46)*Blends!G45</f>
        <v>0</v>
      </c>
      <c r="DX46" s="178">
        <f>SUMIFS('Quarterly Information'!$AE$43:$AE$1042,'Quarterly Information'!$I$43:$I$1042,Blends!$DR46)*Blends!H45</f>
        <v>0</v>
      </c>
      <c r="DY46" s="178">
        <f>SUMIFS('Quarterly Information'!$AE$43:$AE$1042,'Quarterly Information'!$I$43:$I$1042,Blends!$DR46)*Blends!I45</f>
        <v>0</v>
      </c>
      <c r="DZ46" s="178">
        <f>SUMIFS('Quarterly Information'!$AE$43:$AE$1042,'Quarterly Information'!$I$43:$I$1042,Blends!$DR46)*Blends!J45</f>
        <v>0</v>
      </c>
    </row>
    <row r="47" spans="2:130" x14ac:dyDescent="0.25">
      <c r="B47" s="17" t="s">
        <v>890</v>
      </c>
      <c r="C47" s="177"/>
      <c r="D47" s="177"/>
      <c r="E47" s="177">
        <v>0.77500000000000002</v>
      </c>
      <c r="F47" s="177"/>
      <c r="G47" s="177">
        <v>0.2</v>
      </c>
      <c r="H47" s="177"/>
      <c r="I47" s="177"/>
      <c r="J47" s="177"/>
      <c r="L47" s="17" t="s">
        <v>889</v>
      </c>
      <c r="M47" s="178">
        <f>SUMIFS('Quarterly Information'!$J$43:$J$1042,'Quarterly Information'!$I$43:$I$1042,Blends!$L47,'Quarterly Information'!$X$43:$X$1042,Lists!$D$30)*C46</f>
        <v>0</v>
      </c>
      <c r="N47" s="178">
        <f>SUMIFS('Quarterly Information'!$J$43:$J$1042,'Quarterly Information'!$I$43:$I$1042,Blends!$L47,'Quarterly Information'!$X$43:$X$1042,Lists!$D$30)*D46</f>
        <v>0</v>
      </c>
      <c r="O47" s="178">
        <f>SUMIFS('Quarterly Information'!$J$43:$J$1042,'Quarterly Information'!$I$43:$I$1042,Blends!$L47,'Quarterly Information'!$X$43:$X$1042,Lists!$D$30)*E46</f>
        <v>0</v>
      </c>
      <c r="P47" s="178">
        <f>SUMIFS('Quarterly Information'!$J$43:$J$1042,'Quarterly Information'!$I$43:$I$1042,Blends!$L47,'Quarterly Information'!$X$43:$X$1042,Lists!$D$30)*F46</f>
        <v>0</v>
      </c>
      <c r="Q47" s="178">
        <f>SUMIFS('Quarterly Information'!$J$43:$J$1042,'Quarterly Information'!$I$43:$I$1042,Blends!$L47,'Quarterly Information'!$X$43:$X$1042,Lists!$D$30)*G46</f>
        <v>0</v>
      </c>
      <c r="R47" s="178">
        <f>SUMIFS('Quarterly Information'!$J$43:$J$1042,'Quarterly Information'!$I$43:$I$1042,Blends!$L47,'Quarterly Information'!$X$43:$X$1042,Lists!$D$30)*H46</f>
        <v>0</v>
      </c>
      <c r="S47" s="178">
        <f>SUMIFS('Quarterly Information'!$J$43:$J$1042,'Quarterly Information'!$I$43:$I$1042,Blends!$L47,'Quarterly Information'!$X$43:$X$1042,Lists!$D$30)*I46</f>
        <v>0</v>
      </c>
      <c r="T47" s="178">
        <f>SUMIFS('Quarterly Information'!$J$43:$J$1042,'Quarterly Information'!$I$43:$I$1042,Blends!$L47,'Quarterly Information'!$X$43:$X$1042,Lists!$D$30)*J46</f>
        <v>0</v>
      </c>
      <c r="V47" s="17" t="s">
        <v>889</v>
      </c>
      <c r="W47" s="178">
        <f>SUMIFS('Quarterly Information'!$J$43:$J$1042,'Quarterly Information'!$I$43:$I$1042,Blends!$V47,'Quarterly Information'!$X$43:$X$1042,Lists!$D$31)*C46</f>
        <v>0</v>
      </c>
      <c r="X47" s="178">
        <f>SUMIFS('Quarterly Information'!$J$43:$J$1042,'Quarterly Information'!$I$43:$I$1042,Blends!$V47,'Quarterly Information'!$X$43:$X$1042,Lists!$D$31)*D46</f>
        <v>0</v>
      </c>
      <c r="Y47" s="178">
        <f>SUMIFS('Quarterly Information'!$J$43:$J$1042,'Quarterly Information'!$I$43:$I$1042,Blends!$V47,'Quarterly Information'!$X$43:$X$1042,Lists!$D$31)*E46</f>
        <v>0</v>
      </c>
      <c r="Z47" s="178">
        <f>SUMIFS('Quarterly Information'!$J$43:$J$1042,'Quarterly Information'!$I$43:$I$1042,Blends!$V47,'Quarterly Information'!$X$43:$X$1042,Lists!$D$31)*F46</f>
        <v>0</v>
      </c>
      <c r="AA47" s="178">
        <f>SUMIFS('Quarterly Information'!$J$43:$J$1042,'Quarterly Information'!$I$43:$I$1042,Blends!$V47,'Quarterly Information'!$X$43:$X$1042,Lists!$D$31)*G46</f>
        <v>0</v>
      </c>
      <c r="AB47" s="178">
        <f>SUMIFS('Quarterly Information'!$J$43:$J$1042,'Quarterly Information'!$I$43:$I$1042,Blends!$V47,'Quarterly Information'!$X$43:$X$1042,Lists!$D$31)*H46</f>
        <v>0</v>
      </c>
      <c r="AC47" s="178">
        <f>SUMIFS('Quarterly Information'!$J$43:$J$1042,'Quarterly Information'!$I$43:$I$1042,Blends!$V47,'Quarterly Information'!$X$43:$X$1042,Lists!$D$31)*I46</f>
        <v>0</v>
      </c>
      <c r="AD47" s="178">
        <f>SUMIFS('Quarterly Information'!$J$43:$J$1042,'Quarterly Information'!$I$43:$I$1042,Blends!$V47,'Quarterly Information'!$X$43:$X$1042,Lists!$D$31)*J46</f>
        <v>0</v>
      </c>
      <c r="AF47" s="17" t="s">
        <v>889</v>
      </c>
      <c r="AG47" s="178">
        <f>SUMIFS('Quarterly Information'!$J$43:$J$1042,'Quarterly Information'!$I$43:$I$1042,Blends!$AF47,'Quarterly Information'!$X$43:$X$1042,Lists!$D$32)*C46</f>
        <v>0</v>
      </c>
      <c r="AH47" s="178">
        <f>SUMIFS('Quarterly Information'!$J$43:$J$1042,'Quarterly Information'!$I$43:$I$1042,Blends!$AF47,'Quarterly Information'!$X$43:$X$1042,Lists!$D$32)*D46</f>
        <v>0</v>
      </c>
      <c r="AI47" s="178">
        <f>SUMIFS('Quarterly Information'!$J$43:$J$1042,'Quarterly Information'!$I$43:$I$1042,Blends!$AF47,'Quarterly Information'!$X$43:$X$1042,Lists!$D$32)*E46</f>
        <v>0</v>
      </c>
      <c r="AJ47" s="178">
        <f>SUMIFS('Quarterly Information'!$J$43:$J$1042,'Quarterly Information'!$I$43:$I$1042,Blends!$AF47,'Quarterly Information'!$X$43:$X$1042,Lists!$D$32)*F46</f>
        <v>0</v>
      </c>
      <c r="AK47" s="178">
        <f>SUMIFS('Quarterly Information'!$J$43:$J$1042,'Quarterly Information'!$I$43:$I$1042,Blends!$AF47,'Quarterly Information'!$X$43:$X$1042,Lists!$D$32)*G46</f>
        <v>0</v>
      </c>
      <c r="AL47" s="178">
        <f>SUMIFS('Quarterly Information'!$J$43:$J$1042,'Quarterly Information'!$I$43:$I$1042,Blends!$AF47,'Quarterly Information'!$X$43:$X$1042,Lists!$D$32)*H46</f>
        <v>0</v>
      </c>
      <c r="AM47" s="178">
        <f>SUMIFS('Quarterly Information'!$J$43:$J$1042,'Quarterly Information'!$I$43:$I$1042,Blends!$AF47,'Quarterly Information'!$X$43:$X$1042,Lists!$D$32)*I46</f>
        <v>0</v>
      </c>
      <c r="AN47" s="178">
        <f>SUMIFS('Quarterly Information'!$J$43:$J$1042,'Quarterly Information'!$I$43:$I$1042,Blends!$AF47,'Quarterly Information'!$X$43:$X$1042,Lists!$D$32)*J46</f>
        <v>0</v>
      </c>
      <c r="AP47" s="17" t="s">
        <v>889</v>
      </c>
      <c r="AQ47" s="178">
        <f>SUMIFS('Quarterly Information'!$J$43:$J$1042,'Quarterly Information'!$I$43:$I$1042,Blends!$AP47,'Quarterly Information'!$X$43:$X$1042,Lists!$D$33)*C46</f>
        <v>0</v>
      </c>
      <c r="AR47" s="178">
        <f>SUMIFS('Quarterly Information'!$J$43:$J$1042,'Quarterly Information'!$I$43:$I$1042,Blends!$AP47,'Quarterly Information'!$X$43:$X$1042,Lists!$D$33)*D46</f>
        <v>0</v>
      </c>
      <c r="AS47" s="178">
        <f>SUMIFS('Quarterly Information'!$J$43:$J$1042,'Quarterly Information'!$I$43:$I$1042,Blends!$AP47,'Quarterly Information'!$X$43:$X$1042,Lists!$D$33)*E46</f>
        <v>0</v>
      </c>
      <c r="AT47" s="178">
        <f>SUMIFS('Quarterly Information'!$J$43:$J$1042,'Quarterly Information'!$I$43:$I$1042,Blends!$AP47,'Quarterly Information'!$X$43:$X$1042,Lists!$D$33)*F46</f>
        <v>0</v>
      </c>
      <c r="AU47" s="178">
        <f>SUMIFS('Quarterly Information'!$J$43:$J$1042,'Quarterly Information'!$I$43:$I$1042,Blends!$AP47,'Quarterly Information'!$X$43:$X$1042,Lists!$D$33)*G46</f>
        <v>0</v>
      </c>
      <c r="AV47" s="178">
        <f>SUMIFS('Quarterly Information'!$J$43:$J$1042,'Quarterly Information'!$I$43:$I$1042,Blends!$AP47,'Quarterly Information'!$X$43:$X$1042,Lists!$D$33)*H46</f>
        <v>0</v>
      </c>
      <c r="AW47" s="178">
        <f>SUMIFS('Quarterly Information'!$J$43:$J$1042,'Quarterly Information'!$I$43:$I$1042,Blends!$AP47,'Quarterly Information'!$X$43:$X$1042,Lists!$D$33)*I46</f>
        <v>0</v>
      </c>
      <c r="AX47" s="178">
        <f>SUMIFS('Quarterly Information'!$J$43:$J$1042,'Quarterly Information'!$I$43:$I$1042,Blends!$AP47,'Quarterly Information'!$X$43:$X$1042,Lists!$D$33)*J46</f>
        <v>0</v>
      </c>
      <c r="AZ47" s="17" t="s">
        <v>889</v>
      </c>
      <c r="BA47" s="178">
        <f>SUMIFS('Quarterly Information'!$J$43:$J$1042,'Quarterly Information'!$I$43:$I$1042,Blends!$AZ47,'Quarterly Information'!$X$43:$X$1042,Lists!$D$34)*C46</f>
        <v>0</v>
      </c>
      <c r="BB47" s="178">
        <f>SUMIFS('Quarterly Information'!$J$43:$J$1042,'Quarterly Information'!$I$43:$I$1042,Blends!$AZ47,'Quarterly Information'!$X$43:$X$1042,Lists!$D$34)*D46</f>
        <v>0</v>
      </c>
      <c r="BC47" s="178">
        <f>SUMIFS('Quarterly Information'!$J$43:$J$1042,'Quarterly Information'!$I$43:$I$1042,Blends!$AZ47,'Quarterly Information'!$X$43:$X$1042,Lists!$D$34)*E46</f>
        <v>0</v>
      </c>
      <c r="BD47" s="178">
        <f>SUMIFS('Quarterly Information'!$J$43:$J$1042,'Quarterly Information'!$I$43:$I$1042,Blends!$AZ47,'Quarterly Information'!$X$43:$X$1042,Lists!$D$34)*F46</f>
        <v>0</v>
      </c>
      <c r="BE47" s="178">
        <f>SUMIFS('Quarterly Information'!$J$43:$J$1042,'Quarterly Information'!$I$43:$I$1042,Blends!$AZ47,'Quarterly Information'!$X$43:$X$1042,Lists!$D$34)*G46</f>
        <v>0</v>
      </c>
      <c r="BF47" s="178">
        <f>SUMIFS('Quarterly Information'!$J$43:$J$1042,'Quarterly Information'!$I$43:$I$1042,Blends!$AZ47,'Quarterly Information'!$X$43:$X$1042,Lists!$D$34)*H46</f>
        <v>0</v>
      </c>
      <c r="BG47" s="178">
        <f>SUMIFS('Quarterly Information'!$J$43:$J$1042,'Quarterly Information'!$I$43:$I$1042,Blends!$AZ47,'Quarterly Information'!$X$43:$X$1042,Lists!$D$34)*I46</f>
        <v>0</v>
      </c>
      <c r="BH47" s="178">
        <f>SUMIFS('Quarterly Information'!$J$43:$J$1042,'Quarterly Information'!$I$43:$I$1042,Blends!$AZ47,'Quarterly Information'!$X$43:$X$1042,Lists!$D$34)*J46</f>
        <v>0</v>
      </c>
      <c r="BJ47" s="17" t="s">
        <v>889</v>
      </c>
      <c r="BK47" s="178">
        <f>SUMIFS('Quarterly Information'!$J$43:$J$1042,'Quarterly Information'!$I$43:$I$1042,Blends!$BJ47,'Quarterly Information'!$X$43:$X$1042,Lists!$D$35)*C46</f>
        <v>0</v>
      </c>
      <c r="BL47" s="178">
        <f>SUMIFS('Quarterly Information'!$J$43:$J$1042,'Quarterly Information'!$I$43:$I$1042,Blends!$BJ47,'Quarterly Information'!$X$43:$X$1042,Lists!$D$35)*D46</f>
        <v>0</v>
      </c>
      <c r="BM47" s="178">
        <f>SUMIFS('Quarterly Information'!$J$43:$J$1042,'Quarterly Information'!$I$43:$I$1042,Blends!$BJ47,'Quarterly Information'!$X$43:$X$1042,Lists!$D$35)*E46</f>
        <v>0</v>
      </c>
      <c r="BN47" s="178">
        <f>SUMIFS('Quarterly Information'!$J$43:$J$1042,'Quarterly Information'!$I$43:$I$1042,Blends!$BJ47,'Quarterly Information'!$X$43:$X$1042,Lists!$D$35)*F46</f>
        <v>0</v>
      </c>
      <c r="BO47" s="178">
        <f>SUMIFS('Quarterly Information'!$J$43:$J$1042,'Quarterly Information'!$I$43:$I$1042,Blends!$BJ47,'Quarterly Information'!$X$43:$X$1042,Lists!$D$35)*G46</f>
        <v>0</v>
      </c>
      <c r="BP47" s="178">
        <f>SUMIFS('Quarterly Information'!$J$43:$J$1042,'Quarterly Information'!$I$43:$I$1042,Blends!$BJ47,'Quarterly Information'!$X$43:$X$1042,Lists!$D$35)*H46</f>
        <v>0</v>
      </c>
      <c r="BQ47" s="178">
        <f>SUMIFS('Quarterly Information'!$J$43:$J$1042,'Quarterly Information'!$I$43:$I$1042,Blends!$BJ47,'Quarterly Information'!$X$43:$X$1042,Lists!$D$35)*I46</f>
        <v>0</v>
      </c>
      <c r="BR47" s="178">
        <f>SUMIFS('Quarterly Information'!$J$43:$J$1042,'Quarterly Information'!$I$43:$I$1042,Blends!$BJ47,'Quarterly Information'!$X$43:$X$1042,Lists!$D$35)*J46</f>
        <v>0</v>
      </c>
      <c r="BT47" s="17" t="s">
        <v>889</v>
      </c>
      <c r="BU47" s="178">
        <f>SUMIFS('Quarterly Information'!$Z$43:$Z$1042,'Quarterly Information'!$I$43:$I$1042,Blends!$BT47)*Blends!C46</f>
        <v>0</v>
      </c>
      <c r="BV47" s="178">
        <f>SUMIFS('Quarterly Information'!$Z$43:$Z$1042,'Quarterly Information'!$I$43:$I$1042,Blends!$BT47)*Blends!D46</f>
        <v>0</v>
      </c>
      <c r="BW47" s="178">
        <f>SUMIFS('Quarterly Information'!$Z$43:$Z$1042,'Quarterly Information'!$I$43:$I$1042,Blends!$BT47)*Blends!E46</f>
        <v>0</v>
      </c>
      <c r="BX47" s="178">
        <f>SUMIFS('Quarterly Information'!$Z$43:$Z$1042,'Quarterly Information'!$I$43:$I$1042,Blends!$BT47)*Blends!F46</f>
        <v>0</v>
      </c>
      <c r="BY47" s="178">
        <f>SUMIFS('Quarterly Information'!$Z$43:$Z$1042,'Quarterly Information'!$I$43:$I$1042,Blends!$BT47)*Blends!G46</f>
        <v>0</v>
      </c>
      <c r="BZ47" s="178">
        <f>SUMIFS('Quarterly Information'!$Z$43:$Z$1042,'Quarterly Information'!$I$43:$I$1042,Blends!$BT47)*Blends!H46</f>
        <v>0</v>
      </c>
      <c r="CA47" s="178">
        <f>SUMIFS('Quarterly Information'!$Z$43:$Z$1042,'Quarterly Information'!$I$43:$I$1042,Blends!$BT47)*Blends!I46</f>
        <v>0</v>
      </c>
      <c r="CB47" s="178">
        <f>SUMIFS('Quarterly Information'!$Z$43:$Z$1042,'Quarterly Information'!$I$43:$I$1042,Blends!$BT47)*Blends!J46</f>
        <v>0</v>
      </c>
      <c r="CD47" s="17" t="s">
        <v>889</v>
      </c>
      <c r="CE47" s="178">
        <f>SUMIFS('Quarterly Information'!$AA$43:$AA$1042,'Quarterly Information'!$I$43:$I$1042,Blends!$CD47)*Blends!C46</f>
        <v>0</v>
      </c>
      <c r="CF47" s="178">
        <f>SUMIFS('Quarterly Information'!$AA$43:$AA$1042,'Quarterly Information'!$I$43:$I$1042,Blends!$CD47)*Blends!D46</f>
        <v>0</v>
      </c>
      <c r="CG47" s="178">
        <f>SUMIFS('Quarterly Information'!$AA$43:$AA$1042,'Quarterly Information'!$I$43:$I$1042,Blends!$CD47)*Blends!E46</f>
        <v>0</v>
      </c>
      <c r="CH47" s="178">
        <f>SUMIFS('Quarterly Information'!$AA$43:$AA$1042,'Quarterly Information'!$I$43:$I$1042,Blends!$CD47)*Blends!F46</f>
        <v>0</v>
      </c>
      <c r="CI47" s="178">
        <f>SUMIFS('Quarterly Information'!$AA$43:$AA$1042,'Quarterly Information'!$I$43:$I$1042,Blends!$CD47)*Blends!G46</f>
        <v>0</v>
      </c>
      <c r="CJ47" s="178">
        <f>SUMIFS('Quarterly Information'!$AA$43:$AA$1042,'Quarterly Information'!$I$43:$I$1042,Blends!$CD47)*Blends!H46</f>
        <v>0</v>
      </c>
      <c r="CK47" s="178">
        <f>SUMIFS('Quarterly Information'!$AA$43:$AA$1042,'Quarterly Information'!$I$43:$I$1042,Blends!$CD47)*Blends!I46</f>
        <v>0</v>
      </c>
      <c r="CL47" s="178">
        <f>SUMIFS('Quarterly Information'!$AA$43:$AA$1042,'Quarterly Information'!$I$43:$I$1042,Blends!$CD47)*Blends!J46</f>
        <v>0</v>
      </c>
      <c r="CN47" s="17" t="s">
        <v>889</v>
      </c>
      <c r="CO47" s="178">
        <f>SUMIFS('Quarterly Information'!$AB$43:$AB$1042,'Quarterly Information'!$I$43:$I$1042,Blends!$CN47)*Blends!C46</f>
        <v>0</v>
      </c>
      <c r="CP47" s="178">
        <f>SUMIFS('Quarterly Information'!$AB$43:$AB$1042,'Quarterly Information'!$I$43:$I$1042,Blends!$CN47)*Blends!D46</f>
        <v>0</v>
      </c>
      <c r="CQ47" s="178">
        <f>SUMIFS('Quarterly Information'!$AB$43:$AB$1042,'Quarterly Information'!$I$43:$I$1042,Blends!$CN47)*Blends!E46</f>
        <v>0</v>
      </c>
      <c r="CR47" s="178">
        <f>SUMIFS('Quarterly Information'!$AB$43:$AB$1042,'Quarterly Information'!$I$43:$I$1042,Blends!$CN47)*Blends!F46</f>
        <v>0</v>
      </c>
      <c r="CS47" s="178">
        <f>SUMIFS('Quarterly Information'!$AB$43:$AB$1042,'Quarterly Information'!$I$43:$I$1042,Blends!$CN47)*Blends!G46</f>
        <v>0</v>
      </c>
      <c r="CT47" s="178">
        <f>SUMIFS('Quarterly Information'!$AB$43:$AB$1042,'Quarterly Information'!$I$43:$I$1042,Blends!$CN47)*Blends!H46</f>
        <v>0</v>
      </c>
      <c r="CU47" s="178">
        <f>SUMIFS('Quarterly Information'!$AB$43:$AB$1042,'Quarterly Information'!$I$43:$I$1042,Blends!$CN47)*Blends!I46</f>
        <v>0</v>
      </c>
      <c r="CV47" s="178">
        <f>SUMIFS('Quarterly Information'!$AB$43:$AB$1042,'Quarterly Information'!$I$43:$I$1042,Blends!$CN47)*Blends!J46</f>
        <v>0</v>
      </c>
      <c r="CX47" s="17" t="s">
        <v>889</v>
      </c>
      <c r="CY47" s="178">
        <f>SUMIFS('Quarterly Information'!$AC$43:$AC$1042,'Quarterly Information'!$I$43:$I$1042,Blends!$CX47)*Blends!C46</f>
        <v>0</v>
      </c>
      <c r="CZ47" s="178">
        <f>SUMIFS('Quarterly Information'!$AC$43:$AC$1042,'Quarterly Information'!$I$43:$I$1042,Blends!$CX47)*Blends!D46</f>
        <v>0</v>
      </c>
      <c r="DA47" s="178">
        <f>SUMIFS('Quarterly Information'!$AC$43:$AC$1042,'Quarterly Information'!$I$43:$I$1042,Blends!$CX47)*Blends!E46</f>
        <v>0</v>
      </c>
      <c r="DB47" s="178">
        <f>SUMIFS('Quarterly Information'!$AC$43:$AC$1042,'Quarterly Information'!$I$43:$I$1042,Blends!$CX47)*Blends!F46</f>
        <v>0</v>
      </c>
      <c r="DC47" s="178">
        <f>SUMIFS('Quarterly Information'!$AC$43:$AC$1042,'Quarterly Information'!$I$43:$I$1042,Blends!$CX47)*Blends!G46</f>
        <v>0</v>
      </c>
      <c r="DD47" s="178">
        <f>SUMIFS('Quarterly Information'!$AC$43:$AC$1042,'Quarterly Information'!$I$43:$I$1042,Blends!$CX47)*Blends!H46</f>
        <v>0</v>
      </c>
      <c r="DE47" s="178">
        <f>SUMIFS('Quarterly Information'!$AC$43:$AC$1042,'Quarterly Information'!$I$43:$I$1042,Blends!$CX47)*Blends!I46</f>
        <v>0</v>
      </c>
      <c r="DF47" s="178">
        <f>SUMIFS('Quarterly Information'!$AC$43:$AC$1042,'Quarterly Information'!$I$43:$I$1042,Blends!$CX47)*Blends!J46</f>
        <v>0</v>
      </c>
      <c r="DH47" s="17" t="s">
        <v>889</v>
      </c>
      <c r="DI47" s="178">
        <f>SUMIFS('Quarterly Information'!$AD$43:$AD$1042,'Quarterly Information'!$I$43:$I$1042,Blends!$DH47)*Blends!C46</f>
        <v>0</v>
      </c>
      <c r="DJ47" s="178">
        <f>SUMIFS('Quarterly Information'!$AD$43:$AD$1042,'Quarterly Information'!$I$43:$I$1042,Blends!$DH47)*Blends!D46</f>
        <v>0</v>
      </c>
      <c r="DK47" s="178">
        <f>SUMIFS('Quarterly Information'!$AD$43:$AD$1042,'Quarterly Information'!$I$43:$I$1042,Blends!$DH47)*Blends!E46</f>
        <v>0</v>
      </c>
      <c r="DL47" s="178">
        <f>SUMIFS('Quarterly Information'!$AD$43:$AD$1042,'Quarterly Information'!$I$43:$I$1042,Blends!$DH47)*Blends!F46</f>
        <v>0</v>
      </c>
      <c r="DM47" s="178">
        <f>SUMIFS('Quarterly Information'!$AD$43:$AD$1042,'Quarterly Information'!$I$43:$I$1042,Blends!$DH47)*Blends!G46</f>
        <v>0</v>
      </c>
      <c r="DN47" s="178">
        <f>SUMIFS('Quarterly Information'!$AD$43:$AD$1042,'Quarterly Information'!$I$43:$I$1042,Blends!$DH47)*Blends!H46</f>
        <v>0</v>
      </c>
      <c r="DO47" s="178">
        <f>SUMIFS('Quarterly Information'!$AD$43:$AD$1042,'Quarterly Information'!$I$43:$I$1042,Blends!$DH47)*Blends!I46</f>
        <v>0</v>
      </c>
      <c r="DP47" s="178">
        <f>SUMIFS('Quarterly Information'!$AD$43:$AD$1042,'Quarterly Information'!$I$43:$I$1042,Blends!$DH47)*Blends!J46</f>
        <v>0</v>
      </c>
      <c r="DR47" s="17" t="s">
        <v>889</v>
      </c>
      <c r="DS47" s="178">
        <f>SUMIFS('Quarterly Information'!$AE$43:$AE$1042,'Quarterly Information'!$I$43:$I$1042,Blends!$DR47)*Blends!C46</f>
        <v>0</v>
      </c>
      <c r="DT47" s="178">
        <f>SUMIFS('Quarterly Information'!$AE$43:$AE$1042,'Quarterly Information'!$I$43:$I$1042,Blends!$DR47)*Blends!D46</f>
        <v>0</v>
      </c>
      <c r="DU47" s="178">
        <f>SUMIFS('Quarterly Information'!$AE$43:$AE$1042,'Quarterly Information'!$I$43:$I$1042,Blends!$DR47)*Blends!E46</f>
        <v>0</v>
      </c>
      <c r="DV47" s="178">
        <f>SUMIFS('Quarterly Information'!$AE$43:$AE$1042,'Quarterly Information'!$I$43:$I$1042,Blends!$DR47)*Blends!F46</f>
        <v>0</v>
      </c>
      <c r="DW47" s="178">
        <f>SUMIFS('Quarterly Information'!$AE$43:$AE$1042,'Quarterly Information'!$I$43:$I$1042,Blends!$DR47)*Blends!G46</f>
        <v>0</v>
      </c>
      <c r="DX47" s="178">
        <f>SUMIFS('Quarterly Information'!$AE$43:$AE$1042,'Quarterly Information'!$I$43:$I$1042,Blends!$DR47)*Blends!H46</f>
        <v>0</v>
      </c>
      <c r="DY47" s="178">
        <f>SUMIFS('Quarterly Information'!$AE$43:$AE$1042,'Quarterly Information'!$I$43:$I$1042,Blends!$DR47)*Blends!I46</f>
        <v>0</v>
      </c>
      <c r="DZ47" s="178">
        <f>SUMIFS('Quarterly Information'!$AE$43:$AE$1042,'Quarterly Information'!$I$43:$I$1042,Blends!$DR47)*Blends!J46</f>
        <v>0</v>
      </c>
    </row>
    <row r="48" spans="2:130" x14ac:dyDescent="0.25">
      <c r="B48" s="17" t="s">
        <v>891</v>
      </c>
      <c r="C48" s="177"/>
      <c r="D48" s="177"/>
      <c r="E48" s="177"/>
      <c r="F48" s="177"/>
      <c r="G48" s="177"/>
      <c r="H48" s="177">
        <v>0.1</v>
      </c>
      <c r="I48" s="177"/>
      <c r="J48" s="177"/>
      <c r="L48" s="17" t="s">
        <v>890</v>
      </c>
      <c r="M48" s="178">
        <f>SUMIFS('Quarterly Information'!$J$43:$J$1042,'Quarterly Information'!$I$43:$I$1042,Blends!$L48,'Quarterly Information'!$X$43:$X$1042,Lists!$D$30)*C47</f>
        <v>0</v>
      </c>
      <c r="N48" s="178">
        <f>SUMIFS('Quarterly Information'!$J$43:$J$1042,'Quarterly Information'!$I$43:$I$1042,Blends!$L48,'Quarterly Information'!$X$43:$X$1042,Lists!$D$30)*D47</f>
        <v>0</v>
      </c>
      <c r="O48" s="178">
        <f>SUMIFS('Quarterly Information'!$J$43:$J$1042,'Quarterly Information'!$I$43:$I$1042,Blends!$L48,'Quarterly Information'!$X$43:$X$1042,Lists!$D$30)*E47</f>
        <v>0</v>
      </c>
      <c r="P48" s="178">
        <f>SUMIFS('Quarterly Information'!$J$43:$J$1042,'Quarterly Information'!$I$43:$I$1042,Blends!$L48,'Quarterly Information'!$X$43:$X$1042,Lists!$D$30)*F47</f>
        <v>0</v>
      </c>
      <c r="Q48" s="178">
        <f>SUMIFS('Quarterly Information'!$J$43:$J$1042,'Quarterly Information'!$I$43:$I$1042,Blends!$L48,'Quarterly Information'!$X$43:$X$1042,Lists!$D$30)*G47</f>
        <v>0</v>
      </c>
      <c r="R48" s="178">
        <f>SUMIFS('Quarterly Information'!$J$43:$J$1042,'Quarterly Information'!$I$43:$I$1042,Blends!$L48,'Quarterly Information'!$X$43:$X$1042,Lists!$D$30)*H47</f>
        <v>0</v>
      </c>
      <c r="S48" s="178">
        <f>SUMIFS('Quarterly Information'!$J$43:$J$1042,'Quarterly Information'!$I$43:$I$1042,Blends!$L48,'Quarterly Information'!$X$43:$X$1042,Lists!$D$30)*I47</f>
        <v>0</v>
      </c>
      <c r="T48" s="178">
        <f>SUMIFS('Quarterly Information'!$J$43:$J$1042,'Quarterly Information'!$I$43:$I$1042,Blends!$L48,'Quarterly Information'!$X$43:$X$1042,Lists!$D$30)*J47</f>
        <v>0</v>
      </c>
      <c r="V48" s="17" t="s">
        <v>890</v>
      </c>
      <c r="W48" s="178">
        <f>SUMIFS('Quarterly Information'!$J$43:$J$1042,'Quarterly Information'!$I$43:$I$1042,Blends!$V48,'Quarterly Information'!$X$43:$X$1042,Lists!$D$31)*C47</f>
        <v>0</v>
      </c>
      <c r="X48" s="178">
        <f>SUMIFS('Quarterly Information'!$J$43:$J$1042,'Quarterly Information'!$I$43:$I$1042,Blends!$V48,'Quarterly Information'!$X$43:$X$1042,Lists!$D$31)*D47</f>
        <v>0</v>
      </c>
      <c r="Y48" s="178">
        <f>SUMIFS('Quarterly Information'!$J$43:$J$1042,'Quarterly Information'!$I$43:$I$1042,Blends!$V48,'Quarterly Information'!$X$43:$X$1042,Lists!$D$31)*E47</f>
        <v>0</v>
      </c>
      <c r="Z48" s="178">
        <f>SUMIFS('Quarterly Information'!$J$43:$J$1042,'Quarterly Information'!$I$43:$I$1042,Blends!$V48,'Quarterly Information'!$X$43:$X$1042,Lists!$D$31)*F47</f>
        <v>0</v>
      </c>
      <c r="AA48" s="178">
        <f>SUMIFS('Quarterly Information'!$J$43:$J$1042,'Quarterly Information'!$I$43:$I$1042,Blends!$V48,'Quarterly Information'!$X$43:$X$1042,Lists!$D$31)*G47</f>
        <v>0</v>
      </c>
      <c r="AB48" s="178">
        <f>SUMIFS('Quarterly Information'!$J$43:$J$1042,'Quarterly Information'!$I$43:$I$1042,Blends!$V48,'Quarterly Information'!$X$43:$X$1042,Lists!$D$31)*H47</f>
        <v>0</v>
      </c>
      <c r="AC48" s="178">
        <f>SUMIFS('Quarterly Information'!$J$43:$J$1042,'Quarterly Information'!$I$43:$I$1042,Blends!$V48,'Quarterly Information'!$X$43:$X$1042,Lists!$D$31)*I47</f>
        <v>0</v>
      </c>
      <c r="AD48" s="178">
        <f>SUMIFS('Quarterly Information'!$J$43:$J$1042,'Quarterly Information'!$I$43:$I$1042,Blends!$V48,'Quarterly Information'!$X$43:$X$1042,Lists!$D$31)*J47</f>
        <v>0</v>
      </c>
      <c r="AF48" s="17" t="s">
        <v>890</v>
      </c>
      <c r="AG48" s="178">
        <f>SUMIFS('Quarterly Information'!$J$43:$J$1042,'Quarterly Information'!$I$43:$I$1042,Blends!$AF48,'Quarterly Information'!$X$43:$X$1042,Lists!$D$32)*C47</f>
        <v>0</v>
      </c>
      <c r="AH48" s="178">
        <f>SUMIFS('Quarterly Information'!$J$43:$J$1042,'Quarterly Information'!$I$43:$I$1042,Blends!$AF48,'Quarterly Information'!$X$43:$X$1042,Lists!$D$32)*D47</f>
        <v>0</v>
      </c>
      <c r="AI48" s="178">
        <f>SUMIFS('Quarterly Information'!$J$43:$J$1042,'Quarterly Information'!$I$43:$I$1042,Blends!$AF48,'Quarterly Information'!$X$43:$X$1042,Lists!$D$32)*E47</f>
        <v>0</v>
      </c>
      <c r="AJ48" s="178">
        <f>SUMIFS('Quarterly Information'!$J$43:$J$1042,'Quarterly Information'!$I$43:$I$1042,Blends!$AF48,'Quarterly Information'!$X$43:$X$1042,Lists!$D$32)*F47</f>
        <v>0</v>
      </c>
      <c r="AK48" s="178">
        <f>SUMIFS('Quarterly Information'!$J$43:$J$1042,'Quarterly Information'!$I$43:$I$1042,Blends!$AF48,'Quarterly Information'!$X$43:$X$1042,Lists!$D$32)*G47</f>
        <v>0</v>
      </c>
      <c r="AL48" s="178">
        <f>SUMIFS('Quarterly Information'!$J$43:$J$1042,'Quarterly Information'!$I$43:$I$1042,Blends!$AF48,'Quarterly Information'!$X$43:$X$1042,Lists!$D$32)*H47</f>
        <v>0</v>
      </c>
      <c r="AM48" s="178">
        <f>SUMIFS('Quarterly Information'!$J$43:$J$1042,'Quarterly Information'!$I$43:$I$1042,Blends!$AF48,'Quarterly Information'!$X$43:$X$1042,Lists!$D$32)*I47</f>
        <v>0</v>
      </c>
      <c r="AN48" s="178">
        <f>SUMIFS('Quarterly Information'!$J$43:$J$1042,'Quarterly Information'!$I$43:$I$1042,Blends!$AF48,'Quarterly Information'!$X$43:$X$1042,Lists!$D$32)*J47</f>
        <v>0</v>
      </c>
      <c r="AP48" s="17" t="s">
        <v>890</v>
      </c>
      <c r="AQ48" s="178">
        <f>SUMIFS('Quarterly Information'!$J$43:$J$1042,'Quarterly Information'!$I$43:$I$1042,Blends!$AP48,'Quarterly Information'!$X$43:$X$1042,Lists!$D$33)*C47</f>
        <v>0</v>
      </c>
      <c r="AR48" s="178">
        <f>SUMIFS('Quarterly Information'!$J$43:$J$1042,'Quarterly Information'!$I$43:$I$1042,Blends!$AP48,'Quarterly Information'!$X$43:$X$1042,Lists!$D$33)*D47</f>
        <v>0</v>
      </c>
      <c r="AS48" s="178">
        <f>SUMIFS('Quarterly Information'!$J$43:$J$1042,'Quarterly Information'!$I$43:$I$1042,Blends!$AP48,'Quarterly Information'!$X$43:$X$1042,Lists!$D$33)*E47</f>
        <v>0</v>
      </c>
      <c r="AT48" s="178">
        <f>SUMIFS('Quarterly Information'!$J$43:$J$1042,'Quarterly Information'!$I$43:$I$1042,Blends!$AP48,'Quarterly Information'!$X$43:$X$1042,Lists!$D$33)*F47</f>
        <v>0</v>
      </c>
      <c r="AU48" s="178">
        <f>SUMIFS('Quarterly Information'!$J$43:$J$1042,'Quarterly Information'!$I$43:$I$1042,Blends!$AP48,'Quarterly Information'!$X$43:$X$1042,Lists!$D$33)*G47</f>
        <v>0</v>
      </c>
      <c r="AV48" s="178">
        <f>SUMIFS('Quarterly Information'!$J$43:$J$1042,'Quarterly Information'!$I$43:$I$1042,Blends!$AP48,'Quarterly Information'!$X$43:$X$1042,Lists!$D$33)*H47</f>
        <v>0</v>
      </c>
      <c r="AW48" s="178">
        <f>SUMIFS('Quarterly Information'!$J$43:$J$1042,'Quarterly Information'!$I$43:$I$1042,Blends!$AP48,'Quarterly Information'!$X$43:$X$1042,Lists!$D$33)*I47</f>
        <v>0</v>
      </c>
      <c r="AX48" s="178">
        <f>SUMIFS('Quarterly Information'!$J$43:$J$1042,'Quarterly Information'!$I$43:$I$1042,Blends!$AP48,'Quarterly Information'!$X$43:$X$1042,Lists!$D$33)*J47</f>
        <v>0</v>
      </c>
      <c r="AZ48" s="17" t="s">
        <v>890</v>
      </c>
      <c r="BA48" s="178">
        <f>SUMIFS('Quarterly Information'!$J$43:$J$1042,'Quarterly Information'!$I$43:$I$1042,Blends!$AZ48,'Quarterly Information'!$X$43:$X$1042,Lists!$D$34)*C47</f>
        <v>0</v>
      </c>
      <c r="BB48" s="178">
        <f>SUMIFS('Quarterly Information'!$J$43:$J$1042,'Quarterly Information'!$I$43:$I$1042,Blends!$AZ48,'Quarterly Information'!$X$43:$X$1042,Lists!$D$34)*D47</f>
        <v>0</v>
      </c>
      <c r="BC48" s="178">
        <f>SUMIFS('Quarterly Information'!$J$43:$J$1042,'Quarterly Information'!$I$43:$I$1042,Blends!$AZ48,'Quarterly Information'!$X$43:$X$1042,Lists!$D$34)*E47</f>
        <v>0</v>
      </c>
      <c r="BD48" s="178">
        <f>SUMIFS('Quarterly Information'!$J$43:$J$1042,'Quarterly Information'!$I$43:$I$1042,Blends!$AZ48,'Quarterly Information'!$X$43:$X$1042,Lists!$D$34)*F47</f>
        <v>0</v>
      </c>
      <c r="BE48" s="178">
        <f>SUMIFS('Quarterly Information'!$J$43:$J$1042,'Quarterly Information'!$I$43:$I$1042,Blends!$AZ48,'Quarterly Information'!$X$43:$X$1042,Lists!$D$34)*G47</f>
        <v>0</v>
      </c>
      <c r="BF48" s="178">
        <f>SUMIFS('Quarterly Information'!$J$43:$J$1042,'Quarterly Information'!$I$43:$I$1042,Blends!$AZ48,'Quarterly Information'!$X$43:$X$1042,Lists!$D$34)*H47</f>
        <v>0</v>
      </c>
      <c r="BG48" s="178">
        <f>SUMIFS('Quarterly Information'!$J$43:$J$1042,'Quarterly Information'!$I$43:$I$1042,Blends!$AZ48,'Quarterly Information'!$X$43:$X$1042,Lists!$D$34)*I47</f>
        <v>0</v>
      </c>
      <c r="BH48" s="178">
        <f>SUMIFS('Quarterly Information'!$J$43:$J$1042,'Quarterly Information'!$I$43:$I$1042,Blends!$AZ48,'Quarterly Information'!$X$43:$X$1042,Lists!$D$34)*J47</f>
        <v>0</v>
      </c>
      <c r="BJ48" s="17" t="s">
        <v>890</v>
      </c>
      <c r="BK48" s="178">
        <f>SUMIFS('Quarterly Information'!$J$43:$J$1042,'Quarterly Information'!$I$43:$I$1042,Blends!$BJ48,'Quarterly Information'!$X$43:$X$1042,Lists!$D$35)*C47</f>
        <v>0</v>
      </c>
      <c r="BL48" s="178">
        <f>SUMIFS('Quarterly Information'!$J$43:$J$1042,'Quarterly Information'!$I$43:$I$1042,Blends!$BJ48,'Quarterly Information'!$X$43:$X$1042,Lists!$D$35)*D47</f>
        <v>0</v>
      </c>
      <c r="BM48" s="178">
        <f>SUMIFS('Quarterly Information'!$J$43:$J$1042,'Quarterly Information'!$I$43:$I$1042,Blends!$BJ48,'Quarterly Information'!$X$43:$X$1042,Lists!$D$35)*E47</f>
        <v>0</v>
      </c>
      <c r="BN48" s="178">
        <f>SUMIFS('Quarterly Information'!$J$43:$J$1042,'Quarterly Information'!$I$43:$I$1042,Blends!$BJ48,'Quarterly Information'!$X$43:$X$1042,Lists!$D$35)*F47</f>
        <v>0</v>
      </c>
      <c r="BO48" s="178">
        <f>SUMIFS('Quarterly Information'!$J$43:$J$1042,'Quarterly Information'!$I$43:$I$1042,Blends!$BJ48,'Quarterly Information'!$X$43:$X$1042,Lists!$D$35)*G47</f>
        <v>0</v>
      </c>
      <c r="BP48" s="178">
        <f>SUMIFS('Quarterly Information'!$J$43:$J$1042,'Quarterly Information'!$I$43:$I$1042,Blends!$BJ48,'Quarterly Information'!$X$43:$X$1042,Lists!$D$35)*H47</f>
        <v>0</v>
      </c>
      <c r="BQ48" s="178">
        <f>SUMIFS('Quarterly Information'!$J$43:$J$1042,'Quarterly Information'!$I$43:$I$1042,Blends!$BJ48,'Quarterly Information'!$X$43:$X$1042,Lists!$D$35)*I47</f>
        <v>0</v>
      </c>
      <c r="BR48" s="178">
        <f>SUMIFS('Quarterly Information'!$J$43:$J$1042,'Quarterly Information'!$I$43:$I$1042,Blends!$BJ48,'Quarterly Information'!$X$43:$X$1042,Lists!$D$35)*J47</f>
        <v>0</v>
      </c>
      <c r="BT48" s="17" t="s">
        <v>890</v>
      </c>
      <c r="BU48" s="178">
        <f>SUMIFS('Quarterly Information'!$Z$43:$Z$1042,'Quarterly Information'!$I$43:$I$1042,Blends!$BT48)*Blends!C47</f>
        <v>0</v>
      </c>
      <c r="BV48" s="178">
        <f>SUMIFS('Quarterly Information'!$Z$43:$Z$1042,'Quarterly Information'!$I$43:$I$1042,Blends!$BT48)*Blends!D47</f>
        <v>0</v>
      </c>
      <c r="BW48" s="178">
        <f>SUMIFS('Quarterly Information'!$Z$43:$Z$1042,'Quarterly Information'!$I$43:$I$1042,Blends!$BT48)*Blends!E47</f>
        <v>0</v>
      </c>
      <c r="BX48" s="178">
        <f>SUMIFS('Quarterly Information'!$Z$43:$Z$1042,'Quarterly Information'!$I$43:$I$1042,Blends!$BT48)*Blends!F47</f>
        <v>0</v>
      </c>
      <c r="BY48" s="178">
        <f>SUMIFS('Quarterly Information'!$Z$43:$Z$1042,'Quarterly Information'!$I$43:$I$1042,Blends!$BT48)*Blends!G47</f>
        <v>0</v>
      </c>
      <c r="BZ48" s="178">
        <f>SUMIFS('Quarterly Information'!$Z$43:$Z$1042,'Quarterly Information'!$I$43:$I$1042,Blends!$BT48)*Blends!H47</f>
        <v>0</v>
      </c>
      <c r="CA48" s="178">
        <f>SUMIFS('Quarterly Information'!$Z$43:$Z$1042,'Quarterly Information'!$I$43:$I$1042,Blends!$BT48)*Blends!I47</f>
        <v>0</v>
      </c>
      <c r="CB48" s="178">
        <f>SUMIFS('Quarterly Information'!$Z$43:$Z$1042,'Quarterly Information'!$I$43:$I$1042,Blends!$BT48)*Blends!J47</f>
        <v>0</v>
      </c>
      <c r="CD48" s="17" t="s">
        <v>890</v>
      </c>
      <c r="CE48" s="178">
        <f>SUMIFS('Quarterly Information'!$AA$43:$AA$1042,'Quarterly Information'!$I$43:$I$1042,Blends!$CD48)*Blends!C47</f>
        <v>0</v>
      </c>
      <c r="CF48" s="178">
        <f>SUMIFS('Quarterly Information'!$AA$43:$AA$1042,'Quarterly Information'!$I$43:$I$1042,Blends!$CD48)*Blends!D47</f>
        <v>0</v>
      </c>
      <c r="CG48" s="178">
        <f>SUMIFS('Quarterly Information'!$AA$43:$AA$1042,'Quarterly Information'!$I$43:$I$1042,Blends!$CD48)*Blends!E47</f>
        <v>0</v>
      </c>
      <c r="CH48" s="178">
        <f>SUMIFS('Quarterly Information'!$AA$43:$AA$1042,'Quarterly Information'!$I$43:$I$1042,Blends!$CD48)*Blends!F47</f>
        <v>0</v>
      </c>
      <c r="CI48" s="178">
        <f>SUMIFS('Quarterly Information'!$AA$43:$AA$1042,'Quarterly Information'!$I$43:$I$1042,Blends!$CD48)*Blends!G47</f>
        <v>0</v>
      </c>
      <c r="CJ48" s="178">
        <f>SUMIFS('Quarterly Information'!$AA$43:$AA$1042,'Quarterly Information'!$I$43:$I$1042,Blends!$CD48)*Blends!H47</f>
        <v>0</v>
      </c>
      <c r="CK48" s="178">
        <f>SUMIFS('Quarterly Information'!$AA$43:$AA$1042,'Quarterly Information'!$I$43:$I$1042,Blends!$CD48)*Blends!I47</f>
        <v>0</v>
      </c>
      <c r="CL48" s="178">
        <f>SUMIFS('Quarterly Information'!$AA$43:$AA$1042,'Quarterly Information'!$I$43:$I$1042,Blends!$CD48)*Blends!J47</f>
        <v>0</v>
      </c>
      <c r="CN48" s="17" t="s">
        <v>890</v>
      </c>
      <c r="CO48" s="178">
        <f>SUMIFS('Quarterly Information'!$AB$43:$AB$1042,'Quarterly Information'!$I$43:$I$1042,Blends!$CN48)*Blends!C47</f>
        <v>0</v>
      </c>
      <c r="CP48" s="178">
        <f>SUMIFS('Quarterly Information'!$AB$43:$AB$1042,'Quarterly Information'!$I$43:$I$1042,Blends!$CN48)*Blends!D47</f>
        <v>0</v>
      </c>
      <c r="CQ48" s="178">
        <f>SUMIFS('Quarterly Information'!$AB$43:$AB$1042,'Quarterly Information'!$I$43:$I$1042,Blends!$CN48)*Blends!E47</f>
        <v>0</v>
      </c>
      <c r="CR48" s="178">
        <f>SUMIFS('Quarterly Information'!$AB$43:$AB$1042,'Quarterly Information'!$I$43:$I$1042,Blends!$CN48)*Blends!F47</f>
        <v>0</v>
      </c>
      <c r="CS48" s="178">
        <f>SUMIFS('Quarterly Information'!$AB$43:$AB$1042,'Quarterly Information'!$I$43:$I$1042,Blends!$CN48)*Blends!G47</f>
        <v>0</v>
      </c>
      <c r="CT48" s="178">
        <f>SUMIFS('Quarterly Information'!$AB$43:$AB$1042,'Quarterly Information'!$I$43:$I$1042,Blends!$CN48)*Blends!H47</f>
        <v>0</v>
      </c>
      <c r="CU48" s="178">
        <f>SUMIFS('Quarterly Information'!$AB$43:$AB$1042,'Quarterly Information'!$I$43:$I$1042,Blends!$CN48)*Blends!I47</f>
        <v>0</v>
      </c>
      <c r="CV48" s="178">
        <f>SUMIFS('Quarterly Information'!$AB$43:$AB$1042,'Quarterly Information'!$I$43:$I$1042,Blends!$CN48)*Blends!J47</f>
        <v>0</v>
      </c>
      <c r="CX48" s="17" t="s">
        <v>890</v>
      </c>
      <c r="CY48" s="178">
        <f>SUMIFS('Quarterly Information'!$AC$43:$AC$1042,'Quarterly Information'!$I$43:$I$1042,Blends!$CX48)*Blends!C47</f>
        <v>0</v>
      </c>
      <c r="CZ48" s="178">
        <f>SUMIFS('Quarterly Information'!$AC$43:$AC$1042,'Quarterly Information'!$I$43:$I$1042,Blends!$CX48)*Blends!D47</f>
        <v>0</v>
      </c>
      <c r="DA48" s="178">
        <f>SUMIFS('Quarterly Information'!$AC$43:$AC$1042,'Quarterly Information'!$I$43:$I$1042,Blends!$CX48)*Blends!E47</f>
        <v>0</v>
      </c>
      <c r="DB48" s="178">
        <f>SUMIFS('Quarterly Information'!$AC$43:$AC$1042,'Quarterly Information'!$I$43:$I$1042,Blends!$CX48)*Blends!F47</f>
        <v>0</v>
      </c>
      <c r="DC48" s="178">
        <f>SUMIFS('Quarterly Information'!$AC$43:$AC$1042,'Quarterly Information'!$I$43:$I$1042,Blends!$CX48)*Blends!G47</f>
        <v>0</v>
      </c>
      <c r="DD48" s="178">
        <f>SUMIFS('Quarterly Information'!$AC$43:$AC$1042,'Quarterly Information'!$I$43:$I$1042,Blends!$CX48)*Blends!H47</f>
        <v>0</v>
      </c>
      <c r="DE48" s="178">
        <f>SUMIFS('Quarterly Information'!$AC$43:$AC$1042,'Quarterly Information'!$I$43:$I$1042,Blends!$CX48)*Blends!I47</f>
        <v>0</v>
      </c>
      <c r="DF48" s="178">
        <f>SUMIFS('Quarterly Information'!$AC$43:$AC$1042,'Quarterly Information'!$I$43:$I$1042,Blends!$CX48)*Blends!J47</f>
        <v>0</v>
      </c>
      <c r="DH48" s="17" t="s">
        <v>890</v>
      </c>
      <c r="DI48" s="178">
        <f>SUMIFS('Quarterly Information'!$AD$43:$AD$1042,'Quarterly Information'!$I$43:$I$1042,Blends!$DH48)*Blends!C47</f>
        <v>0</v>
      </c>
      <c r="DJ48" s="178">
        <f>SUMIFS('Quarterly Information'!$AD$43:$AD$1042,'Quarterly Information'!$I$43:$I$1042,Blends!$DH48)*Blends!D47</f>
        <v>0</v>
      </c>
      <c r="DK48" s="178">
        <f>SUMIFS('Quarterly Information'!$AD$43:$AD$1042,'Quarterly Information'!$I$43:$I$1042,Blends!$DH48)*Blends!E47</f>
        <v>0</v>
      </c>
      <c r="DL48" s="178">
        <f>SUMIFS('Quarterly Information'!$AD$43:$AD$1042,'Quarterly Information'!$I$43:$I$1042,Blends!$DH48)*Blends!F47</f>
        <v>0</v>
      </c>
      <c r="DM48" s="178">
        <f>SUMIFS('Quarterly Information'!$AD$43:$AD$1042,'Quarterly Information'!$I$43:$I$1042,Blends!$DH48)*Blends!G47</f>
        <v>0</v>
      </c>
      <c r="DN48" s="178">
        <f>SUMIFS('Quarterly Information'!$AD$43:$AD$1042,'Quarterly Information'!$I$43:$I$1042,Blends!$DH48)*Blends!H47</f>
        <v>0</v>
      </c>
      <c r="DO48" s="178">
        <f>SUMIFS('Quarterly Information'!$AD$43:$AD$1042,'Quarterly Information'!$I$43:$I$1042,Blends!$DH48)*Blends!I47</f>
        <v>0</v>
      </c>
      <c r="DP48" s="178">
        <f>SUMIFS('Quarterly Information'!$AD$43:$AD$1042,'Quarterly Information'!$I$43:$I$1042,Blends!$DH48)*Blends!J47</f>
        <v>0</v>
      </c>
      <c r="DR48" s="17" t="s">
        <v>890</v>
      </c>
      <c r="DS48" s="178">
        <f>SUMIFS('Quarterly Information'!$AE$43:$AE$1042,'Quarterly Information'!$I$43:$I$1042,Blends!$DR48)*Blends!C47</f>
        <v>0</v>
      </c>
      <c r="DT48" s="178">
        <f>SUMIFS('Quarterly Information'!$AE$43:$AE$1042,'Quarterly Information'!$I$43:$I$1042,Blends!$DR48)*Blends!D47</f>
        <v>0</v>
      </c>
      <c r="DU48" s="178">
        <f>SUMIFS('Quarterly Information'!$AE$43:$AE$1042,'Quarterly Information'!$I$43:$I$1042,Blends!$DR48)*Blends!E47</f>
        <v>0</v>
      </c>
      <c r="DV48" s="178">
        <f>SUMIFS('Quarterly Information'!$AE$43:$AE$1042,'Quarterly Information'!$I$43:$I$1042,Blends!$DR48)*Blends!F47</f>
        <v>0</v>
      </c>
      <c r="DW48" s="178">
        <f>SUMIFS('Quarterly Information'!$AE$43:$AE$1042,'Quarterly Information'!$I$43:$I$1042,Blends!$DR48)*Blends!G47</f>
        <v>0</v>
      </c>
      <c r="DX48" s="178">
        <f>SUMIFS('Quarterly Information'!$AE$43:$AE$1042,'Quarterly Information'!$I$43:$I$1042,Blends!$DR48)*Blends!H47</f>
        <v>0</v>
      </c>
      <c r="DY48" s="178">
        <f>SUMIFS('Quarterly Information'!$AE$43:$AE$1042,'Quarterly Information'!$I$43:$I$1042,Blends!$DR48)*Blends!I47</f>
        <v>0</v>
      </c>
      <c r="DZ48" s="178">
        <f>SUMIFS('Quarterly Information'!$AE$43:$AE$1042,'Quarterly Information'!$I$43:$I$1042,Blends!$DR48)*Blends!J47</f>
        <v>0</v>
      </c>
    </row>
    <row r="49" spans="2:130" x14ac:dyDescent="0.25">
      <c r="B49" s="17" t="s">
        <v>892</v>
      </c>
      <c r="C49" s="177"/>
      <c r="D49" s="177"/>
      <c r="E49" s="177"/>
      <c r="F49" s="177"/>
      <c r="G49" s="177"/>
      <c r="H49" s="177">
        <v>0.76</v>
      </c>
      <c r="I49" s="177"/>
      <c r="J49" s="177"/>
      <c r="L49" s="17" t="s">
        <v>891</v>
      </c>
      <c r="M49" s="178">
        <f>SUMIFS('Quarterly Information'!$J$43:$J$1042,'Quarterly Information'!$I$43:$I$1042,Blends!$L49,'Quarterly Information'!$X$43:$X$1042,Lists!$D$30)*C48</f>
        <v>0</v>
      </c>
      <c r="N49" s="178">
        <f>SUMIFS('Quarterly Information'!$J$43:$J$1042,'Quarterly Information'!$I$43:$I$1042,Blends!$L49,'Quarterly Information'!$X$43:$X$1042,Lists!$D$30)*D48</f>
        <v>0</v>
      </c>
      <c r="O49" s="178">
        <f>SUMIFS('Quarterly Information'!$J$43:$J$1042,'Quarterly Information'!$I$43:$I$1042,Blends!$L49,'Quarterly Information'!$X$43:$X$1042,Lists!$D$30)*E48</f>
        <v>0</v>
      </c>
      <c r="P49" s="178">
        <f>SUMIFS('Quarterly Information'!$J$43:$J$1042,'Quarterly Information'!$I$43:$I$1042,Blends!$L49,'Quarterly Information'!$X$43:$X$1042,Lists!$D$30)*F48</f>
        <v>0</v>
      </c>
      <c r="Q49" s="178">
        <f>SUMIFS('Quarterly Information'!$J$43:$J$1042,'Quarterly Information'!$I$43:$I$1042,Blends!$L49,'Quarterly Information'!$X$43:$X$1042,Lists!$D$30)*G48</f>
        <v>0</v>
      </c>
      <c r="R49" s="178">
        <f>SUMIFS('Quarterly Information'!$J$43:$J$1042,'Quarterly Information'!$I$43:$I$1042,Blends!$L49,'Quarterly Information'!$X$43:$X$1042,Lists!$D$30)*H48</f>
        <v>0</v>
      </c>
      <c r="S49" s="178">
        <f>SUMIFS('Quarterly Information'!$J$43:$J$1042,'Quarterly Information'!$I$43:$I$1042,Blends!$L49,'Quarterly Information'!$X$43:$X$1042,Lists!$D$30)*I48</f>
        <v>0</v>
      </c>
      <c r="T49" s="178">
        <f>SUMIFS('Quarterly Information'!$J$43:$J$1042,'Quarterly Information'!$I$43:$I$1042,Blends!$L49,'Quarterly Information'!$X$43:$X$1042,Lists!$D$30)*J48</f>
        <v>0</v>
      </c>
      <c r="V49" s="17" t="s">
        <v>891</v>
      </c>
      <c r="W49" s="178">
        <f>SUMIFS('Quarterly Information'!$J$43:$J$1042,'Quarterly Information'!$I$43:$I$1042,Blends!$V49,'Quarterly Information'!$X$43:$X$1042,Lists!$D$31)*C48</f>
        <v>0</v>
      </c>
      <c r="X49" s="178">
        <f>SUMIFS('Quarterly Information'!$J$43:$J$1042,'Quarterly Information'!$I$43:$I$1042,Blends!$V49,'Quarterly Information'!$X$43:$X$1042,Lists!$D$31)*D48</f>
        <v>0</v>
      </c>
      <c r="Y49" s="178">
        <f>SUMIFS('Quarterly Information'!$J$43:$J$1042,'Quarterly Information'!$I$43:$I$1042,Blends!$V49,'Quarterly Information'!$X$43:$X$1042,Lists!$D$31)*E48</f>
        <v>0</v>
      </c>
      <c r="Z49" s="178">
        <f>SUMIFS('Quarterly Information'!$J$43:$J$1042,'Quarterly Information'!$I$43:$I$1042,Blends!$V49,'Quarterly Information'!$X$43:$X$1042,Lists!$D$31)*F48</f>
        <v>0</v>
      </c>
      <c r="AA49" s="178">
        <f>SUMIFS('Quarterly Information'!$J$43:$J$1042,'Quarterly Information'!$I$43:$I$1042,Blends!$V49,'Quarterly Information'!$X$43:$X$1042,Lists!$D$31)*G48</f>
        <v>0</v>
      </c>
      <c r="AB49" s="178">
        <f>SUMIFS('Quarterly Information'!$J$43:$J$1042,'Quarterly Information'!$I$43:$I$1042,Blends!$V49,'Quarterly Information'!$X$43:$X$1042,Lists!$D$31)*H48</f>
        <v>0</v>
      </c>
      <c r="AC49" s="178">
        <f>SUMIFS('Quarterly Information'!$J$43:$J$1042,'Quarterly Information'!$I$43:$I$1042,Blends!$V49,'Quarterly Information'!$X$43:$X$1042,Lists!$D$31)*I48</f>
        <v>0</v>
      </c>
      <c r="AD49" s="178">
        <f>SUMIFS('Quarterly Information'!$J$43:$J$1042,'Quarterly Information'!$I$43:$I$1042,Blends!$V49,'Quarterly Information'!$X$43:$X$1042,Lists!$D$31)*J48</f>
        <v>0</v>
      </c>
      <c r="AF49" s="17" t="s">
        <v>891</v>
      </c>
      <c r="AG49" s="178">
        <f>SUMIFS('Quarterly Information'!$J$43:$J$1042,'Quarterly Information'!$I$43:$I$1042,Blends!$AF49,'Quarterly Information'!$X$43:$X$1042,Lists!$D$32)*C48</f>
        <v>0</v>
      </c>
      <c r="AH49" s="178">
        <f>SUMIFS('Quarterly Information'!$J$43:$J$1042,'Quarterly Information'!$I$43:$I$1042,Blends!$AF49,'Quarterly Information'!$X$43:$X$1042,Lists!$D$32)*D48</f>
        <v>0</v>
      </c>
      <c r="AI49" s="178">
        <f>SUMIFS('Quarterly Information'!$J$43:$J$1042,'Quarterly Information'!$I$43:$I$1042,Blends!$AF49,'Quarterly Information'!$X$43:$X$1042,Lists!$D$32)*E48</f>
        <v>0</v>
      </c>
      <c r="AJ49" s="178">
        <f>SUMIFS('Quarterly Information'!$J$43:$J$1042,'Quarterly Information'!$I$43:$I$1042,Blends!$AF49,'Quarterly Information'!$X$43:$X$1042,Lists!$D$32)*F48</f>
        <v>0</v>
      </c>
      <c r="AK49" s="178">
        <f>SUMIFS('Quarterly Information'!$J$43:$J$1042,'Quarterly Information'!$I$43:$I$1042,Blends!$AF49,'Quarterly Information'!$X$43:$X$1042,Lists!$D$32)*G48</f>
        <v>0</v>
      </c>
      <c r="AL49" s="178">
        <f>SUMIFS('Quarterly Information'!$J$43:$J$1042,'Quarterly Information'!$I$43:$I$1042,Blends!$AF49,'Quarterly Information'!$X$43:$X$1042,Lists!$D$32)*H48</f>
        <v>0</v>
      </c>
      <c r="AM49" s="178">
        <f>SUMIFS('Quarterly Information'!$J$43:$J$1042,'Quarterly Information'!$I$43:$I$1042,Blends!$AF49,'Quarterly Information'!$X$43:$X$1042,Lists!$D$32)*I48</f>
        <v>0</v>
      </c>
      <c r="AN49" s="178">
        <f>SUMIFS('Quarterly Information'!$J$43:$J$1042,'Quarterly Information'!$I$43:$I$1042,Blends!$AF49,'Quarterly Information'!$X$43:$X$1042,Lists!$D$32)*J48</f>
        <v>0</v>
      </c>
      <c r="AP49" s="17" t="s">
        <v>891</v>
      </c>
      <c r="AQ49" s="178">
        <f>SUMIFS('Quarterly Information'!$J$43:$J$1042,'Quarterly Information'!$I$43:$I$1042,Blends!$AP49,'Quarterly Information'!$X$43:$X$1042,Lists!$D$33)*C48</f>
        <v>0</v>
      </c>
      <c r="AR49" s="178">
        <f>SUMIFS('Quarterly Information'!$J$43:$J$1042,'Quarterly Information'!$I$43:$I$1042,Blends!$AP49,'Quarterly Information'!$X$43:$X$1042,Lists!$D$33)*D48</f>
        <v>0</v>
      </c>
      <c r="AS49" s="178">
        <f>SUMIFS('Quarterly Information'!$J$43:$J$1042,'Quarterly Information'!$I$43:$I$1042,Blends!$AP49,'Quarterly Information'!$X$43:$X$1042,Lists!$D$33)*E48</f>
        <v>0</v>
      </c>
      <c r="AT49" s="178">
        <f>SUMIFS('Quarterly Information'!$J$43:$J$1042,'Quarterly Information'!$I$43:$I$1042,Blends!$AP49,'Quarterly Information'!$X$43:$X$1042,Lists!$D$33)*F48</f>
        <v>0</v>
      </c>
      <c r="AU49" s="178">
        <f>SUMIFS('Quarterly Information'!$J$43:$J$1042,'Quarterly Information'!$I$43:$I$1042,Blends!$AP49,'Quarterly Information'!$X$43:$X$1042,Lists!$D$33)*G48</f>
        <v>0</v>
      </c>
      <c r="AV49" s="178">
        <f>SUMIFS('Quarterly Information'!$J$43:$J$1042,'Quarterly Information'!$I$43:$I$1042,Blends!$AP49,'Quarterly Information'!$X$43:$X$1042,Lists!$D$33)*H48</f>
        <v>0</v>
      </c>
      <c r="AW49" s="178">
        <f>SUMIFS('Quarterly Information'!$J$43:$J$1042,'Quarterly Information'!$I$43:$I$1042,Blends!$AP49,'Quarterly Information'!$X$43:$X$1042,Lists!$D$33)*I48</f>
        <v>0</v>
      </c>
      <c r="AX49" s="178">
        <f>SUMIFS('Quarterly Information'!$J$43:$J$1042,'Quarterly Information'!$I$43:$I$1042,Blends!$AP49,'Quarterly Information'!$X$43:$X$1042,Lists!$D$33)*J48</f>
        <v>0</v>
      </c>
      <c r="AZ49" s="17" t="s">
        <v>891</v>
      </c>
      <c r="BA49" s="178">
        <f>SUMIFS('Quarterly Information'!$J$43:$J$1042,'Quarterly Information'!$I$43:$I$1042,Blends!$AZ49,'Quarterly Information'!$X$43:$X$1042,Lists!$D$34)*C48</f>
        <v>0</v>
      </c>
      <c r="BB49" s="178">
        <f>SUMIFS('Quarterly Information'!$J$43:$J$1042,'Quarterly Information'!$I$43:$I$1042,Blends!$AZ49,'Quarterly Information'!$X$43:$X$1042,Lists!$D$34)*D48</f>
        <v>0</v>
      </c>
      <c r="BC49" s="178">
        <f>SUMIFS('Quarterly Information'!$J$43:$J$1042,'Quarterly Information'!$I$43:$I$1042,Blends!$AZ49,'Quarterly Information'!$X$43:$X$1042,Lists!$D$34)*E48</f>
        <v>0</v>
      </c>
      <c r="BD49" s="178">
        <f>SUMIFS('Quarterly Information'!$J$43:$J$1042,'Quarterly Information'!$I$43:$I$1042,Blends!$AZ49,'Quarterly Information'!$X$43:$X$1042,Lists!$D$34)*F48</f>
        <v>0</v>
      </c>
      <c r="BE49" s="178">
        <f>SUMIFS('Quarterly Information'!$J$43:$J$1042,'Quarterly Information'!$I$43:$I$1042,Blends!$AZ49,'Quarterly Information'!$X$43:$X$1042,Lists!$D$34)*G48</f>
        <v>0</v>
      </c>
      <c r="BF49" s="178">
        <f>SUMIFS('Quarterly Information'!$J$43:$J$1042,'Quarterly Information'!$I$43:$I$1042,Blends!$AZ49,'Quarterly Information'!$X$43:$X$1042,Lists!$D$34)*H48</f>
        <v>0</v>
      </c>
      <c r="BG49" s="178">
        <f>SUMIFS('Quarterly Information'!$J$43:$J$1042,'Quarterly Information'!$I$43:$I$1042,Blends!$AZ49,'Quarterly Information'!$X$43:$X$1042,Lists!$D$34)*I48</f>
        <v>0</v>
      </c>
      <c r="BH49" s="178">
        <f>SUMIFS('Quarterly Information'!$J$43:$J$1042,'Quarterly Information'!$I$43:$I$1042,Blends!$AZ49,'Quarterly Information'!$X$43:$X$1042,Lists!$D$34)*J48</f>
        <v>0</v>
      </c>
      <c r="BJ49" s="17" t="s">
        <v>891</v>
      </c>
      <c r="BK49" s="178">
        <f>SUMIFS('Quarterly Information'!$J$43:$J$1042,'Quarterly Information'!$I$43:$I$1042,Blends!$BJ49,'Quarterly Information'!$X$43:$X$1042,Lists!$D$35)*C48</f>
        <v>0</v>
      </c>
      <c r="BL49" s="178">
        <f>SUMIFS('Quarterly Information'!$J$43:$J$1042,'Quarterly Information'!$I$43:$I$1042,Blends!$BJ49,'Quarterly Information'!$X$43:$X$1042,Lists!$D$35)*D48</f>
        <v>0</v>
      </c>
      <c r="BM49" s="178">
        <f>SUMIFS('Quarterly Information'!$J$43:$J$1042,'Quarterly Information'!$I$43:$I$1042,Blends!$BJ49,'Quarterly Information'!$X$43:$X$1042,Lists!$D$35)*E48</f>
        <v>0</v>
      </c>
      <c r="BN49" s="178">
        <f>SUMIFS('Quarterly Information'!$J$43:$J$1042,'Quarterly Information'!$I$43:$I$1042,Blends!$BJ49,'Quarterly Information'!$X$43:$X$1042,Lists!$D$35)*F48</f>
        <v>0</v>
      </c>
      <c r="BO49" s="178">
        <f>SUMIFS('Quarterly Information'!$J$43:$J$1042,'Quarterly Information'!$I$43:$I$1042,Blends!$BJ49,'Quarterly Information'!$X$43:$X$1042,Lists!$D$35)*G48</f>
        <v>0</v>
      </c>
      <c r="BP49" s="178">
        <f>SUMIFS('Quarterly Information'!$J$43:$J$1042,'Quarterly Information'!$I$43:$I$1042,Blends!$BJ49,'Quarterly Information'!$X$43:$X$1042,Lists!$D$35)*H48</f>
        <v>0</v>
      </c>
      <c r="BQ49" s="178">
        <f>SUMIFS('Quarterly Information'!$J$43:$J$1042,'Quarterly Information'!$I$43:$I$1042,Blends!$BJ49,'Quarterly Information'!$X$43:$X$1042,Lists!$D$35)*I48</f>
        <v>0</v>
      </c>
      <c r="BR49" s="178">
        <f>SUMIFS('Quarterly Information'!$J$43:$J$1042,'Quarterly Information'!$I$43:$I$1042,Blends!$BJ49,'Quarterly Information'!$X$43:$X$1042,Lists!$D$35)*J48</f>
        <v>0</v>
      </c>
      <c r="BT49" s="17" t="s">
        <v>891</v>
      </c>
      <c r="BU49" s="178">
        <f>SUMIFS('Quarterly Information'!$Z$43:$Z$1042,'Quarterly Information'!$I$43:$I$1042,Blends!$BT49)*Blends!C48</f>
        <v>0</v>
      </c>
      <c r="BV49" s="178">
        <f>SUMIFS('Quarterly Information'!$Z$43:$Z$1042,'Quarterly Information'!$I$43:$I$1042,Blends!$BT49)*Blends!D48</f>
        <v>0</v>
      </c>
      <c r="BW49" s="178">
        <f>SUMIFS('Quarterly Information'!$Z$43:$Z$1042,'Quarterly Information'!$I$43:$I$1042,Blends!$BT49)*Blends!E48</f>
        <v>0</v>
      </c>
      <c r="BX49" s="178">
        <f>SUMIFS('Quarterly Information'!$Z$43:$Z$1042,'Quarterly Information'!$I$43:$I$1042,Blends!$BT49)*Blends!F48</f>
        <v>0</v>
      </c>
      <c r="BY49" s="178">
        <f>SUMIFS('Quarterly Information'!$Z$43:$Z$1042,'Quarterly Information'!$I$43:$I$1042,Blends!$BT49)*Blends!G48</f>
        <v>0</v>
      </c>
      <c r="BZ49" s="178">
        <f>SUMIFS('Quarterly Information'!$Z$43:$Z$1042,'Quarterly Information'!$I$43:$I$1042,Blends!$BT49)*Blends!H48</f>
        <v>0</v>
      </c>
      <c r="CA49" s="178">
        <f>SUMIFS('Quarterly Information'!$Z$43:$Z$1042,'Quarterly Information'!$I$43:$I$1042,Blends!$BT49)*Blends!I48</f>
        <v>0</v>
      </c>
      <c r="CB49" s="178">
        <f>SUMIFS('Quarterly Information'!$Z$43:$Z$1042,'Quarterly Information'!$I$43:$I$1042,Blends!$BT49)*Blends!J48</f>
        <v>0</v>
      </c>
      <c r="CD49" s="17" t="s">
        <v>891</v>
      </c>
      <c r="CE49" s="178">
        <f>SUMIFS('Quarterly Information'!$AA$43:$AA$1042,'Quarterly Information'!$I$43:$I$1042,Blends!$CD49)*Blends!C48</f>
        <v>0</v>
      </c>
      <c r="CF49" s="178">
        <f>SUMIFS('Quarterly Information'!$AA$43:$AA$1042,'Quarterly Information'!$I$43:$I$1042,Blends!$CD49)*Blends!D48</f>
        <v>0</v>
      </c>
      <c r="CG49" s="178">
        <f>SUMIFS('Quarterly Information'!$AA$43:$AA$1042,'Quarterly Information'!$I$43:$I$1042,Blends!$CD49)*Blends!E48</f>
        <v>0</v>
      </c>
      <c r="CH49" s="178">
        <f>SUMIFS('Quarterly Information'!$AA$43:$AA$1042,'Quarterly Information'!$I$43:$I$1042,Blends!$CD49)*Blends!F48</f>
        <v>0</v>
      </c>
      <c r="CI49" s="178">
        <f>SUMIFS('Quarterly Information'!$AA$43:$AA$1042,'Quarterly Information'!$I$43:$I$1042,Blends!$CD49)*Blends!G48</f>
        <v>0</v>
      </c>
      <c r="CJ49" s="178">
        <f>SUMIFS('Quarterly Information'!$AA$43:$AA$1042,'Quarterly Information'!$I$43:$I$1042,Blends!$CD49)*Blends!H48</f>
        <v>0</v>
      </c>
      <c r="CK49" s="178">
        <f>SUMIFS('Quarterly Information'!$AA$43:$AA$1042,'Quarterly Information'!$I$43:$I$1042,Blends!$CD49)*Blends!I48</f>
        <v>0</v>
      </c>
      <c r="CL49" s="178">
        <f>SUMIFS('Quarterly Information'!$AA$43:$AA$1042,'Quarterly Information'!$I$43:$I$1042,Blends!$CD49)*Blends!J48</f>
        <v>0</v>
      </c>
      <c r="CN49" s="17" t="s">
        <v>891</v>
      </c>
      <c r="CO49" s="178">
        <f>SUMIFS('Quarterly Information'!$AB$43:$AB$1042,'Quarterly Information'!$I$43:$I$1042,Blends!$CN49)*Blends!C48</f>
        <v>0</v>
      </c>
      <c r="CP49" s="178">
        <f>SUMIFS('Quarterly Information'!$AB$43:$AB$1042,'Quarterly Information'!$I$43:$I$1042,Blends!$CN49)*Blends!D48</f>
        <v>0</v>
      </c>
      <c r="CQ49" s="178">
        <f>SUMIFS('Quarterly Information'!$AB$43:$AB$1042,'Quarterly Information'!$I$43:$I$1042,Blends!$CN49)*Blends!E48</f>
        <v>0</v>
      </c>
      <c r="CR49" s="178">
        <f>SUMIFS('Quarterly Information'!$AB$43:$AB$1042,'Quarterly Information'!$I$43:$I$1042,Blends!$CN49)*Blends!F48</f>
        <v>0</v>
      </c>
      <c r="CS49" s="178">
        <f>SUMIFS('Quarterly Information'!$AB$43:$AB$1042,'Quarterly Information'!$I$43:$I$1042,Blends!$CN49)*Blends!G48</f>
        <v>0</v>
      </c>
      <c r="CT49" s="178">
        <f>SUMIFS('Quarterly Information'!$AB$43:$AB$1042,'Quarterly Information'!$I$43:$I$1042,Blends!$CN49)*Blends!H48</f>
        <v>0</v>
      </c>
      <c r="CU49" s="178">
        <f>SUMIFS('Quarterly Information'!$AB$43:$AB$1042,'Quarterly Information'!$I$43:$I$1042,Blends!$CN49)*Blends!I48</f>
        <v>0</v>
      </c>
      <c r="CV49" s="178">
        <f>SUMIFS('Quarterly Information'!$AB$43:$AB$1042,'Quarterly Information'!$I$43:$I$1042,Blends!$CN49)*Blends!J48</f>
        <v>0</v>
      </c>
      <c r="CX49" s="17" t="s">
        <v>891</v>
      </c>
      <c r="CY49" s="178">
        <f>SUMIFS('Quarterly Information'!$AC$43:$AC$1042,'Quarterly Information'!$I$43:$I$1042,Blends!$CX49)*Blends!C48</f>
        <v>0</v>
      </c>
      <c r="CZ49" s="178">
        <f>SUMIFS('Quarterly Information'!$AC$43:$AC$1042,'Quarterly Information'!$I$43:$I$1042,Blends!$CX49)*Blends!D48</f>
        <v>0</v>
      </c>
      <c r="DA49" s="178">
        <f>SUMIFS('Quarterly Information'!$AC$43:$AC$1042,'Quarterly Information'!$I$43:$I$1042,Blends!$CX49)*Blends!E48</f>
        <v>0</v>
      </c>
      <c r="DB49" s="178">
        <f>SUMIFS('Quarterly Information'!$AC$43:$AC$1042,'Quarterly Information'!$I$43:$I$1042,Blends!$CX49)*Blends!F48</f>
        <v>0</v>
      </c>
      <c r="DC49" s="178">
        <f>SUMIFS('Quarterly Information'!$AC$43:$AC$1042,'Quarterly Information'!$I$43:$I$1042,Blends!$CX49)*Blends!G48</f>
        <v>0</v>
      </c>
      <c r="DD49" s="178">
        <f>SUMIFS('Quarterly Information'!$AC$43:$AC$1042,'Quarterly Information'!$I$43:$I$1042,Blends!$CX49)*Blends!H48</f>
        <v>0</v>
      </c>
      <c r="DE49" s="178">
        <f>SUMIFS('Quarterly Information'!$AC$43:$AC$1042,'Quarterly Information'!$I$43:$I$1042,Blends!$CX49)*Blends!I48</f>
        <v>0</v>
      </c>
      <c r="DF49" s="178">
        <f>SUMIFS('Quarterly Information'!$AC$43:$AC$1042,'Quarterly Information'!$I$43:$I$1042,Blends!$CX49)*Blends!J48</f>
        <v>0</v>
      </c>
      <c r="DH49" s="17" t="s">
        <v>891</v>
      </c>
      <c r="DI49" s="178">
        <f>SUMIFS('Quarterly Information'!$AD$43:$AD$1042,'Quarterly Information'!$I$43:$I$1042,Blends!$DH49)*Blends!C48</f>
        <v>0</v>
      </c>
      <c r="DJ49" s="178">
        <f>SUMIFS('Quarterly Information'!$AD$43:$AD$1042,'Quarterly Information'!$I$43:$I$1042,Blends!$DH49)*Blends!D48</f>
        <v>0</v>
      </c>
      <c r="DK49" s="178">
        <f>SUMIFS('Quarterly Information'!$AD$43:$AD$1042,'Quarterly Information'!$I$43:$I$1042,Blends!$DH49)*Blends!E48</f>
        <v>0</v>
      </c>
      <c r="DL49" s="178">
        <f>SUMIFS('Quarterly Information'!$AD$43:$AD$1042,'Quarterly Information'!$I$43:$I$1042,Blends!$DH49)*Blends!F48</f>
        <v>0</v>
      </c>
      <c r="DM49" s="178">
        <f>SUMIFS('Quarterly Information'!$AD$43:$AD$1042,'Quarterly Information'!$I$43:$I$1042,Blends!$DH49)*Blends!G48</f>
        <v>0</v>
      </c>
      <c r="DN49" s="178">
        <f>SUMIFS('Quarterly Information'!$AD$43:$AD$1042,'Quarterly Information'!$I$43:$I$1042,Blends!$DH49)*Blends!H48</f>
        <v>0</v>
      </c>
      <c r="DO49" s="178">
        <f>SUMIFS('Quarterly Information'!$AD$43:$AD$1042,'Quarterly Information'!$I$43:$I$1042,Blends!$DH49)*Blends!I48</f>
        <v>0</v>
      </c>
      <c r="DP49" s="178">
        <f>SUMIFS('Quarterly Information'!$AD$43:$AD$1042,'Quarterly Information'!$I$43:$I$1042,Blends!$DH49)*Blends!J48</f>
        <v>0</v>
      </c>
      <c r="DR49" s="17" t="s">
        <v>891</v>
      </c>
      <c r="DS49" s="178">
        <f>SUMIFS('Quarterly Information'!$AE$43:$AE$1042,'Quarterly Information'!$I$43:$I$1042,Blends!$DR49)*Blends!C48</f>
        <v>0</v>
      </c>
      <c r="DT49" s="178">
        <f>SUMIFS('Quarterly Information'!$AE$43:$AE$1042,'Quarterly Information'!$I$43:$I$1042,Blends!$DR49)*Blends!D48</f>
        <v>0</v>
      </c>
      <c r="DU49" s="178">
        <f>SUMIFS('Quarterly Information'!$AE$43:$AE$1042,'Quarterly Information'!$I$43:$I$1042,Blends!$DR49)*Blends!E48</f>
        <v>0</v>
      </c>
      <c r="DV49" s="178">
        <f>SUMIFS('Quarterly Information'!$AE$43:$AE$1042,'Quarterly Information'!$I$43:$I$1042,Blends!$DR49)*Blends!F48</f>
        <v>0</v>
      </c>
      <c r="DW49" s="178">
        <f>SUMIFS('Quarterly Information'!$AE$43:$AE$1042,'Quarterly Information'!$I$43:$I$1042,Blends!$DR49)*Blends!G48</f>
        <v>0</v>
      </c>
      <c r="DX49" s="178">
        <f>SUMIFS('Quarterly Information'!$AE$43:$AE$1042,'Quarterly Information'!$I$43:$I$1042,Blends!$DR49)*Blends!H48</f>
        <v>0</v>
      </c>
      <c r="DY49" s="178">
        <f>SUMIFS('Quarterly Information'!$AE$43:$AE$1042,'Quarterly Information'!$I$43:$I$1042,Blends!$DR49)*Blends!I48</f>
        <v>0</v>
      </c>
      <c r="DZ49" s="178">
        <f>SUMIFS('Quarterly Information'!$AE$43:$AE$1042,'Quarterly Information'!$I$43:$I$1042,Blends!$DR49)*Blends!J48</f>
        <v>0</v>
      </c>
    </row>
    <row r="50" spans="2:130" x14ac:dyDescent="0.25">
      <c r="B50" s="17" t="s">
        <v>893</v>
      </c>
      <c r="C50" s="177"/>
      <c r="D50" s="177"/>
      <c r="E50" s="177"/>
      <c r="F50" s="177"/>
      <c r="G50" s="177"/>
      <c r="H50" s="177">
        <v>0.28999999999999998</v>
      </c>
      <c r="I50" s="177"/>
      <c r="J50" s="177"/>
      <c r="L50" s="17" t="s">
        <v>892</v>
      </c>
      <c r="M50" s="178">
        <f>SUMIFS('Quarterly Information'!$J$43:$J$1042,'Quarterly Information'!$I$43:$I$1042,Blends!$L50,'Quarterly Information'!$X$43:$X$1042,Lists!$D$30)*C49</f>
        <v>0</v>
      </c>
      <c r="N50" s="178">
        <f>SUMIFS('Quarterly Information'!$J$43:$J$1042,'Quarterly Information'!$I$43:$I$1042,Blends!$L50,'Quarterly Information'!$X$43:$X$1042,Lists!$D$30)*D49</f>
        <v>0</v>
      </c>
      <c r="O50" s="178">
        <f>SUMIFS('Quarterly Information'!$J$43:$J$1042,'Quarterly Information'!$I$43:$I$1042,Blends!$L50,'Quarterly Information'!$X$43:$X$1042,Lists!$D$30)*E49</f>
        <v>0</v>
      </c>
      <c r="P50" s="178">
        <f>SUMIFS('Quarterly Information'!$J$43:$J$1042,'Quarterly Information'!$I$43:$I$1042,Blends!$L50,'Quarterly Information'!$X$43:$X$1042,Lists!$D$30)*F49</f>
        <v>0</v>
      </c>
      <c r="Q50" s="178">
        <f>SUMIFS('Quarterly Information'!$J$43:$J$1042,'Quarterly Information'!$I$43:$I$1042,Blends!$L50,'Quarterly Information'!$X$43:$X$1042,Lists!$D$30)*G49</f>
        <v>0</v>
      </c>
      <c r="R50" s="178">
        <f>SUMIFS('Quarterly Information'!$J$43:$J$1042,'Quarterly Information'!$I$43:$I$1042,Blends!$L50,'Quarterly Information'!$X$43:$X$1042,Lists!$D$30)*H49</f>
        <v>0</v>
      </c>
      <c r="S50" s="178">
        <f>SUMIFS('Quarterly Information'!$J$43:$J$1042,'Quarterly Information'!$I$43:$I$1042,Blends!$L50,'Quarterly Information'!$X$43:$X$1042,Lists!$D$30)*I49</f>
        <v>0</v>
      </c>
      <c r="T50" s="178">
        <f>SUMIFS('Quarterly Information'!$J$43:$J$1042,'Quarterly Information'!$I$43:$I$1042,Blends!$L50,'Quarterly Information'!$X$43:$X$1042,Lists!$D$30)*J49</f>
        <v>0</v>
      </c>
      <c r="V50" s="17" t="s">
        <v>892</v>
      </c>
      <c r="W50" s="178">
        <f>SUMIFS('Quarterly Information'!$J$43:$J$1042,'Quarterly Information'!$I$43:$I$1042,Blends!$V50,'Quarterly Information'!$X$43:$X$1042,Lists!$D$31)*C49</f>
        <v>0</v>
      </c>
      <c r="X50" s="178">
        <f>SUMIFS('Quarterly Information'!$J$43:$J$1042,'Quarterly Information'!$I$43:$I$1042,Blends!$V50,'Quarterly Information'!$X$43:$X$1042,Lists!$D$31)*D49</f>
        <v>0</v>
      </c>
      <c r="Y50" s="178">
        <f>SUMIFS('Quarterly Information'!$J$43:$J$1042,'Quarterly Information'!$I$43:$I$1042,Blends!$V50,'Quarterly Information'!$X$43:$X$1042,Lists!$D$31)*E49</f>
        <v>0</v>
      </c>
      <c r="Z50" s="178">
        <f>SUMIFS('Quarterly Information'!$J$43:$J$1042,'Quarterly Information'!$I$43:$I$1042,Blends!$V50,'Quarterly Information'!$X$43:$X$1042,Lists!$D$31)*F49</f>
        <v>0</v>
      </c>
      <c r="AA50" s="178">
        <f>SUMIFS('Quarterly Information'!$J$43:$J$1042,'Quarterly Information'!$I$43:$I$1042,Blends!$V50,'Quarterly Information'!$X$43:$X$1042,Lists!$D$31)*G49</f>
        <v>0</v>
      </c>
      <c r="AB50" s="178">
        <f>SUMIFS('Quarterly Information'!$J$43:$J$1042,'Quarterly Information'!$I$43:$I$1042,Blends!$V50,'Quarterly Information'!$X$43:$X$1042,Lists!$D$31)*H49</f>
        <v>0</v>
      </c>
      <c r="AC50" s="178">
        <f>SUMIFS('Quarterly Information'!$J$43:$J$1042,'Quarterly Information'!$I$43:$I$1042,Blends!$V50,'Quarterly Information'!$X$43:$X$1042,Lists!$D$31)*I49</f>
        <v>0</v>
      </c>
      <c r="AD50" s="178">
        <f>SUMIFS('Quarterly Information'!$J$43:$J$1042,'Quarterly Information'!$I$43:$I$1042,Blends!$V50,'Quarterly Information'!$X$43:$X$1042,Lists!$D$31)*J49</f>
        <v>0</v>
      </c>
      <c r="AF50" s="17" t="s">
        <v>892</v>
      </c>
      <c r="AG50" s="178">
        <f>SUMIFS('Quarterly Information'!$J$43:$J$1042,'Quarterly Information'!$I$43:$I$1042,Blends!$AF50,'Quarterly Information'!$X$43:$X$1042,Lists!$D$32)*C49</f>
        <v>0</v>
      </c>
      <c r="AH50" s="178">
        <f>SUMIFS('Quarterly Information'!$J$43:$J$1042,'Quarterly Information'!$I$43:$I$1042,Blends!$AF50,'Quarterly Information'!$X$43:$X$1042,Lists!$D$32)*D49</f>
        <v>0</v>
      </c>
      <c r="AI50" s="178">
        <f>SUMIFS('Quarterly Information'!$J$43:$J$1042,'Quarterly Information'!$I$43:$I$1042,Blends!$AF50,'Quarterly Information'!$X$43:$X$1042,Lists!$D$32)*E49</f>
        <v>0</v>
      </c>
      <c r="AJ50" s="178">
        <f>SUMIFS('Quarterly Information'!$J$43:$J$1042,'Quarterly Information'!$I$43:$I$1042,Blends!$AF50,'Quarterly Information'!$X$43:$X$1042,Lists!$D$32)*F49</f>
        <v>0</v>
      </c>
      <c r="AK50" s="178">
        <f>SUMIFS('Quarterly Information'!$J$43:$J$1042,'Quarterly Information'!$I$43:$I$1042,Blends!$AF50,'Quarterly Information'!$X$43:$X$1042,Lists!$D$32)*G49</f>
        <v>0</v>
      </c>
      <c r="AL50" s="178">
        <f>SUMIFS('Quarterly Information'!$J$43:$J$1042,'Quarterly Information'!$I$43:$I$1042,Blends!$AF50,'Quarterly Information'!$X$43:$X$1042,Lists!$D$32)*H49</f>
        <v>0</v>
      </c>
      <c r="AM50" s="178">
        <f>SUMIFS('Quarterly Information'!$J$43:$J$1042,'Quarterly Information'!$I$43:$I$1042,Blends!$AF50,'Quarterly Information'!$X$43:$X$1042,Lists!$D$32)*I49</f>
        <v>0</v>
      </c>
      <c r="AN50" s="178">
        <f>SUMIFS('Quarterly Information'!$J$43:$J$1042,'Quarterly Information'!$I$43:$I$1042,Blends!$AF50,'Quarterly Information'!$X$43:$X$1042,Lists!$D$32)*J49</f>
        <v>0</v>
      </c>
      <c r="AP50" s="17" t="s">
        <v>892</v>
      </c>
      <c r="AQ50" s="178">
        <f>SUMIFS('Quarterly Information'!$J$43:$J$1042,'Quarterly Information'!$I$43:$I$1042,Blends!$AP50,'Quarterly Information'!$X$43:$X$1042,Lists!$D$33)*C49</f>
        <v>0</v>
      </c>
      <c r="AR50" s="178">
        <f>SUMIFS('Quarterly Information'!$J$43:$J$1042,'Quarterly Information'!$I$43:$I$1042,Blends!$AP50,'Quarterly Information'!$X$43:$X$1042,Lists!$D$33)*D49</f>
        <v>0</v>
      </c>
      <c r="AS50" s="178">
        <f>SUMIFS('Quarterly Information'!$J$43:$J$1042,'Quarterly Information'!$I$43:$I$1042,Blends!$AP50,'Quarterly Information'!$X$43:$X$1042,Lists!$D$33)*E49</f>
        <v>0</v>
      </c>
      <c r="AT50" s="178">
        <f>SUMIFS('Quarterly Information'!$J$43:$J$1042,'Quarterly Information'!$I$43:$I$1042,Blends!$AP50,'Quarterly Information'!$X$43:$X$1042,Lists!$D$33)*F49</f>
        <v>0</v>
      </c>
      <c r="AU50" s="178">
        <f>SUMIFS('Quarterly Information'!$J$43:$J$1042,'Quarterly Information'!$I$43:$I$1042,Blends!$AP50,'Quarterly Information'!$X$43:$X$1042,Lists!$D$33)*G49</f>
        <v>0</v>
      </c>
      <c r="AV50" s="178">
        <f>SUMIFS('Quarterly Information'!$J$43:$J$1042,'Quarterly Information'!$I$43:$I$1042,Blends!$AP50,'Quarterly Information'!$X$43:$X$1042,Lists!$D$33)*H49</f>
        <v>0</v>
      </c>
      <c r="AW50" s="178">
        <f>SUMIFS('Quarterly Information'!$J$43:$J$1042,'Quarterly Information'!$I$43:$I$1042,Blends!$AP50,'Quarterly Information'!$X$43:$X$1042,Lists!$D$33)*I49</f>
        <v>0</v>
      </c>
      <c r="AX50" s="178">
        <f>SUMIFS('Quarterly Information'!$J$43:$J$1042,'Quarterly Information'!$I$43:$I$1042,Blends!$AP50,'Quarterly Information'!$X$43:$X$1042,Lists!$D$33)*J49</f>
        <v>0</v>
      </c>
      <c r="AZ50" s="17" t="s">
        <v>892</v>
      </c>
      <c r="BA50" s="178">
        <f>SUMIFS('Quarterly Information'!$J$43:$J$1042,'Quarterly Information'!$I$43:$I$1042,Blends!$AZ50,'Quarterly Information'!$X$43:$X$1042,Lists!$D$34)*C49</f>
        <v>0</v>
      </c>
      <c r="BB50" s="178">
        <f>SUMIFS('Quarterly Information'!$J$43:$J$1042,'Quarterly Information'!$I$43:$I$1042,Blends!$AZ50,'Quarterly Information'!$X$43:$X$1042,Lists!$D$34)*D49</f>
        <v>0</v>
      </c>
      <c r="BC50" s="178">
        <f>SUMIFS('Quarterly Information'!$J$43:$J$1042,'Quarterly Information'!$I$43:$I$1042,Blends!$AZ50,'Quarterly Information'!$X$43:$X$1042,Lists!$D$34)*E49</f>
        <v>0</v>
      </c>
      <c r="BD50" s="178">
        <f>SUMIFS('Quarterly Information'!$J$43:$J$1042,'Quarterly Information'!$I$43:$I$1042,Blends!$AZ50,'Quarterly Information'!$X$43:$X$1042,Lists!$D$34)*F49</f>
        <v>0</v>
      </c>
      <c r="BE50" s="178">
        <f>SUMIFS('Quarterly Information'!$J$43:$J$1042,'Quarterly Information'!$I$43:$I$1042,Blends!$AZ50,'Quarterly Information'!$X$43:$X$1042,Lists!$D$34)*G49</f>
        <v>0</v>
      </c>
      <c r="BF50" s="178">
        <f>SUMIFS('Quarterly Information'!$J$43:$J$1042,'Quarterly Information'!$I$43:$I$1042,Blends!$AZ50,'Quarterly Information'!$X$43:$X$1042,Lists!$D$34)*H49</f>
        <v>0</v>
      </c>
      <c r="BG50" s="178">
        <f>SUMIFS('Quarterly Information'!$J$43:$J$1042,'Quarterly Information'!$I$43:$I$1042,Blends!$AZ50,'Quarterly Information'!$X$43:$X$1042,Lists!$D$34)*I49</f>
        <v>0</v>
      </c>
      <c r="BH50" s="178">
        <f>SUMIFS('Quarterly Information'!$J$43:$J$1042,'Quarterly Information'!$I$43:$I$1042,Blends!$AZ50,'Quarterly Information'!$X$43:$X$1042,Lists!$D$34)*J49</f>
        <v>0</v>
      </c>
      <c r="BJ50" s="17" t="s">
        <v>892</v>
      </c>
      <c r="BK50" s="178">
        <f>SUMIFS('Quarterly Information'!$J$43:$J$1042,'Quarterly Information'!$I$43:$I$1042,Blends!$BJ50,'Quarterly Information'!$X$43:$X$1042,Lists!$D$35)*C49</f>
        <v>0</v>
      </c>
      <c r="BL50" s="178">
        <f>SUMIFS('Quarterly Information'!$J$43:$J$1042,'Quarterly Information'!$I$43:$I$1042,Blends!$BJ50,'Quarterly Information'!$X$43:$X$1042,Lists!$D$35)*D49</f>
        <v>0</v>
      </c>
      <c r="BM50" s="178">
        <f>SUMIFS('Quarterly Information'!$J$43:$J$1042,'Quarterly Information'!$I$43:$I$1042,Blends!$BJ50,'Quarterly Information'!$X$43:$X$1042,Lists!$D$35)*E49</f>
        <v>0</v>
      </c>
      <c r="BN50" s="178">
        <f>SUMIFS('Quarterly Information'!$J$43:$J$1042,'Quarterly Information'!$I$43:$I$1042,Blends!$BJ50,'Quarterly Information'!$X$43:$X$1042,Lists!$D$35)*F49</f>
        <v>0</v>
      </c>
      <c r="BO50" s="178">
        <f>SUMIFS('Quarterly Information'!$J$43:$J$1042,'Quarterly Information'!$I$43:$I$1042,Blends!$BJ50,'Quarterly Information'!$X$43:$X$1042,Lists!$D$35)*G49</f>
        <v>0</v>
      </c>
      <c r="BP50" s="178">
        <f>SUMIFS('Quarterly Information'!$J$43:$J$1042,'Quarterly Information'!$I$43:$I$1042,Blends!$BJ50,'Quarterly Information'!$X$43:$X$1042,Lists!$D$35)*H49</f>
        <v>0</v>
      </c>
      <c r="BQ50" s="178">
        <f>SUMIFS('Quarterly Information'!$J$43:$J$1042,'Quarterly Information'!$I$43:$I$1042,Blends!$BJ50,'Quarterly Information'!$X$43:$X$1042,Lists!$D$35)*I49</f>
        <v>0</v>
      </c>
      <c r="BR50" s="178">
        <f>SUMIFS('Quarterly Information'!$J$43:$J$1042,'Quarterly Information'!$I$43:$I$1042,Blends!$BJ50,'Quarterly Information'!$X$43:$X$1042,Lists!$D$35)*J49</f>
        <v>0</v>
      </c>
      <c r="BT50" s="17" t="s">
        <v>892</v>
      </c>
      <c r="BU50" s="178">
        <f>SUMIFS('Quarterly Information'!$Z$43:$Z$1042,'Quarterly Information'!$I$43:$I$1042,Blends!$BT50)*Blends!C49</f>
        <v>0</v>
      </c>
      <c r="BV50" s="178">
        <f>SUMIFS('Quarterly Information'!$Z$43:$Z$1042,'Quarterly Information'!$I$43:$I$1042,Blends!$BT50)*Blends!D49</f>
        <v>0</v>
      </c>
      <c r="BW50" s="178">
        <f>SUMIFS('Quarterly Information'!$Z$43:$Z$1042,'Quarterly Information'!$I$43:$I$1042,Blends!$BT50)*Blends!E49</f>
        <v>0</v>
      </c>
      <c r="BX50" s="178">
        <f>SUMIFS('Quarterly Information'!$Z$43:$Z$1042,'Quarterly Information'!$I$43:$I$1042,Blends!$BT50)*Blends!F49</f>
        <v>0</v>
      </c>
      <c r="BY50" s="178">
        <f>SUMIFS('Quarterly Information'!$Z$43:$Z$1042,'Quarterly Information'!$I$43:$I$1042,Blends!$BT50)*Blends!G49</f>
        <v>0</v>
      </c>
      <c r="BZ50" s="178">
        <f>SUMIFS('Quarterly Information'!$Z$43:$Z$1042,'Quarterly Information'!$I$43:$I$1042,Blends!$BT50)*Blends!H49</f>
        <v>0</v>
      </c>
      <c r="CA50" s="178">
        <f>SUMIFS('Quarterly Information'!$Z$43:$Z$1042,'Quarterly Information'!$I$43:$I$1042,Blends!$BT50)*Blends!I49</f>
        <v>0</v>
      </c>
      <c r="CB50" s="178">
        <f>SUMIFS('Quarterly Information'!$Z$43:$Z$1042,'Quarterly Information'!$I$43:$I$1042,Blends!$BT50)*Blends!J49</f>
        <v>0</v>
      </c>
      <c r="CD50" s="17" t="s">
        <v>892</v>
      </c>
      <c r="CE50" s="178">
        <f>SUMIFS('Quarterly Information'!$AA$43:$AA$1042,'Quarterly Information'!$I$43:$I$1042,Blends!$CD50)*Blends!C49</f>
        <v>0</v>
      </c>
      <c r="CF50" s="178">
        <f>SUMIFS('Quarterly Information'!$AA$43:$AA$1042,'Quarterly Information'!$I$43:$I$1042,Blends!$CD50)*Blends!D49</f>
        <v>0</v>
      </c>
      <c r="CG50" s="178">
        <f>SUMIFS('Quarterly Information'!$AA$43:$AA$1042,'Quarterly Information'!$I$43:$I$1042,Blends!$CD50)*Blends!E49</f>
        <v>0</v>
      </c>
      <c r="CH50" s="178">
        <f>SUMIFS('Quarterly Information'!$AA$43:$AA$1042,'Quarterly Information'!$I$43:$I$1042,Blends!$CD50)*Blends!F49</f>
        <v>0</v>
      </c>
      <c r="CI50" s="178">
        <f>SUMIFS('Quarterly Information'!$AA$43:$AA$1042,'Quarterly Information'!$I$43:$I$1042,Blends!$CD50)*Blends!G49</f>
        <v>0</v>
      </c>
      <c r="CJ50" s="178">
        <f>SUMIFS('Quarterly Information'!$AA$43:$AA$1042,'Quarterly Information'!$I$43:$I$1042,Blends!$CD50)*Blends!H49</f>
        <v>0</v>
      </c>
      <c r="CK50" s="178">
        <f>SUMIFS('Quarterly Information'!$AA$43:$AA$1042,'Quarterly Information'!$I$43:$I$1042,Blends!$CD50)*Blends!I49</f>
        <v>0</v>
      </c>
      <c r="CL50" s="178">
        <f>SUMIFS('Quarterly Information'!$AA$43:$AA$1042,'Quarterly Information'!$I$43:$I$1042,Blends!$CD50)*Blends!J49</f>
        <v>0</v>
      </c>
      <c r="CN50" s="17" t="s">
        <v>892</v>
      </c>
      <c r="CO50" s="178">
        <f>SUMIFS('Quarterly Information'!$AB$43:$AB$1042,'Quarterly Information'!$I$43:$I$1042,Blends!$CN50)*Blends!C49</f>
        <v>0</v>
      </c>
      <c r="CP50" s="178">
        <f>SUMIFS('Quarterly Information'!$AB$43:$AB$1042,'Quarterly Information'!$I$43:$I$1042,Blends!$CN50)*Blends!D49</f>
        <v>0</v>
      </c>
      <c r="CQ50" s="178">
        <f>SUMIFS('Quarterly Information'!$AB$43:$AB$1042,'Quarterly Information'!$I$43:$I$1042,Blends!$CN50)*Blends!E49</f>
        <v>0</v>
      </c>
      <c r="CR50" s="178">
        <f>SUMIFS('Quarterly Information'!$AB$43:$AB$1042,'Quarterly Information'!$I$43:$I$1042,Blends!$CN50)*Blends!F49</f>
        <v>0</v>
      </c>
      <c r="CS50" s="178">
        <f>SUMIFS('Quarterly Information'!$AB$43:$AB$1042,'Quarterly Information'!$I$43:$I$1042,Blends!$CN50)*Blends!G49</f>
        <v>0</v>
      </c>
      <c r="CT50" s="178">
        <f>SUMIFS('Quarterly Information'!$AB$43:$AB$1042,'Quarterly Information'!$I$43:$I$1042,Blends!$CN50)*Blends!H49</f>
        <v>0</v>
      </c>
      <c r="CU50" s="178">
        <f>SUMIFS('Quarterly Information'!$AB$43:$AB$1042,'Quarterly Information'!$I$43:$I$1042,Blends!$CN50)*Blends!I49</f>
        <v>0</v>
      </c>
      <c r="CV50" s="178">
        <f>SUMIFS('Quarterly Information'!$AB$43:$AB$1042,'Quarterly Information'!$I$43:$I$1042,Blends!$CN50)*Blends!J49</f>
        <v>0</v>
      </c>
      <c r="CX50" s="17" t="s">
        <v>892</v>
      </c>
      <c r="CY50" s="178">
        <f>SUMIFS('Quarterly Information'!$AC$43:$AC$1042,'Quarterly Information'!$I$43:$I$1042,Blends!$CX50)*Blends!C49</f>
        <v>0</v>
      </c>
      <c r="CZ50" s="178">
        <f>SUMIFS('Quarterly Information'!$AC$43:$AC$1042,'Quarterly Information'!$I$43:$I$1042,Blends!$CX50)*Blends!D49</f>
        <v>0</v>
      </c>
      <c r="DA50" s="178">
        <f>SUMIFS('Quarterly Information'!$AC$43:$AC$1042,'Quarterly Information'!$I$43:$I$1042,Blends!$CX50)*Blends!E49</f>
        <v>0</v>
      </c>
      <c r="DB50" s="178">
        <f>SUMIFS('Quarterly Information'!$AC$43:$AC$1042,'Quarterly Information'!$I$43:$I$1042,Blends!$CX50)*Blends!F49</f>
        <v>0</v>
      </c>
      <c r="DC50" s="178">
        <f>SUMIFS('Quarterly Information'!$AC$43:$AC$1042,'Quarterly Information'!$I$43:$I$1042,Blends!$CX50)*Blends!G49</f>
        <v>0</v>
      </c>
      <c r="DD50" s="178">
        <f>SUMIFS('Quarterly Information'!$AC$43:$AC$1042,'Quarterly Information'!$I$43:$I$1042,Blends!$CX50)*Blends!H49</f>
        <v>0</v>
      </c>
      <c r="DE50" s="178">
        <f>SUMIFS('Quarterly Information'!$AC$43:$AC$1042,'Quarterly Information'!$I$43:$I$1042,Blends!$CX50)*Blends!I49</f>
        <v>0</v>
      </c>
      <c r="DF50" s="178">
        <f>SUMIFS('Quarterly Information'!$AC$43:$AC$1042,'Quarterly Information'!$I$43:$I$1042,Blends!$CX50)*Blends!J49</f>
        <v>0</v>
      </c>
      <c r="DH50" s="17" t="s">
        <v>892</v>
      </c>
      <c r="DI50" s="178">
        <f>SUMIFS('Quarterly Information'!$AD$43:$AD$1042,'Quarterly Information'!$I$43:$I$1042,Blends!$DH50)*Blends!C49</f>
        <v>0</v>
      </c>
      <c r="DJ50" s="178">
        <f>SUMIFS('Quarterly Information'!$AD$43:$AD$1042,'Quarterly Information'!$I$43:$I$1042,Blends!$DH50)*Blends!D49</f>
        <v>0</v>
      </c>
      <c r="DK50" s="178">
        <f>SUMIFS('Quarterly Information'!$AD$43:$AD$1042,'Quarterly Information'!$I$43:$I$1042,Blends!$DH50)*Blends!E49</f>
        <v>0</v>
      </c>
      <c r="DL50" s="178">
        <f>SUMIFS('Quarterly Information'!$AD$43:$AD$1042,'Quarterly Information'!$I$43:$I$1042,Blends!$DH50)*Blends!F49</f>
        <v>0</v>
      </c>
      <c r="DM50" s="178">
        <f>SUMIFS('Quarterly Information'!$AD$43:$AD$1042,'Quarterly Information'!$I$43:$I$1042,Blends!$DH50)*Blends!G49</f>
        <v>0</v>
      </c>
      <c r="DN50" s="178">
        <f>SUMIFS('Quarterly Information'!$AD$43:$AD$1042,'Quarterly Information'!$I$43:$I$1042,Blends!$DH50)*Blends!H49</f>
        <v>0</v>
      </c>
      <c r="DO50" s="178">
        <f>SUMIFS('Quarterly Information'!$AD$43:$AD$1042,'Quarterly Information'!$I$43:$I$1042,Blends!$DH50)*Blends!I49</f>
        <v>0</v>
      </c>
      <c r="DP50" s="178">
        <f>SUMIFS('Quarterly Information'!$AD$43:$AD$1042,'Quarterly Information'!$I$43:$I$1042,Blends!$DH50)*Blends!J49</f>
        <v>0</v>
      </c>
      <c r="DR50" s="17" t="s">
        <v>892</v>
      </c>
      <c r="DS50" s="178">
        <f>SUMIFS('Quarterly Information'!$AE$43:$AE$1042,'Quarterly Information'!$I$43:$I$1042,Blends!$DR50)*Blends!C49</f>
        <v>0</v>
      </c>
      <c r="DT50" s="178">
        <f>SUMIFS('Quarterly Information'!$AE$43:$AE$1042,'Quarterly Information'!$I$43:$I$1042,Blends!$DR50)*Blends!D49</f>
        <v>0</v>
      </c>
      <c r="DU50" s="178">
        <f>SUMIFS('Quarterly Information'!$AE$43:$AE$1042,'Quarterly Information'!$I$43:$I$1042,Blends!$DR50)*Blends!E49</f>
        <v>0</v>
      </c>
      <c r="DV50" s="178">
        <f>SUMIFS('Quarterly Information'!$AE$43:$AE$1042,'Quarterly Information'!$I$43:$I$1042,Blends!$DR50)*Blends!F49</f>
        <v>0</v>
      </c>
      <c r="DW50" s="178">
        <f>SUMIFS('Quarterly Information'!$AE$43:$AE$1042,'Quarterly Information'!$I$43:$I$1042,Blends!$DR50)*Blends!G49</f>
        <v>0</v>
      </c>
      <c r="DX50" s="178">
        <f>SUMIFS('Quarterly Information'!$AE$43:$AE$1042,'Quarterly Information'!$I$43:$I$1042,Blends!$DR50)*Blends!H49</f>
        <v>0</v>
      </c>
      <c r="DY50" s="178">
        <f>SUMIFS('Quarterly Information'!$AE$43:$AE$1042,'Quarterly Information'!$I$43:$I$1042,Blends!$DR50)*Blends!I49</f>
        <v>0</v>
      </c>
      <c r="DZ50" s="178">
        <f>SUMIFS('Quarterly Information'!$AE$43:$AE$1042,'Quarterly Information'!$I$43:$I$1042,Blends!$DR50)*Blends!J49</f>
        <v>0</v>
      </c>
    </row>
    <row r="51" spans="2:130" x14ac:dyDescent="0.25">
      <c r="B51" s="17" t="s">
        <v>894</v>
      </c>
      <c r="C51" s="177"/>
      <c r="D51" s="177"/>
      <c r="E51" s="177">
        <v>0.63200000000000001</v>
      </c>
      <c r="F51" s="177">
        <v>0.16</v>
      </c>
      <c r="G51" s="177">
        <v>0.18</v>
      </c>
      <c r="H51" s="177"/>
      <c r="I51" s="177"/>
      <c r="J51" s="177"/>
      <c r="L51" s="17" t="s">
        <v>893</v>
      </c>
      <c r="M51" s="178">
        <f>SUMIFS('Quarterly Information'!$J$43:$J$1042,'Quarterly Information'!$I$43:$I$1042,Blends!$L51,'Quarterly Information'!$X$43:$X$1042,Lists!$D$30)*C50</f>
        <v>0</v>
      </c>
      <c r="N51" s="178">
        <f>SUMIFS('Quarterly Information'!$J$43:$J$1042,'Quarterly Information'!$I$43:$I$1042,Blends!$L51,'Quarterly Information'!$X$43:$X$1042,Lists!$D$30)*D50</f>
        <v>0</v>
      </c>
      <c r="O51" s="178">
        <f>SUMIFS('Quarterly Information'!$J$43:$J$1042,'Quarterly Information'!$I$43:$I$1042,Blends!$L51,'Quarterly Information'!$X$43:$X$1042,Lists!$D$30)*E50</f>
        <v>0</v>
      </c>
      <c r="P51" s="178">
        <f>SUMIFS('Quarterly Information'!$J$43:$J$1042,'Quarterly Information'!$I$43:$I$1042,Blends!$L51,'Quarterly Information'!$X$43:$X$1042,Lists!$D$30)*F50</f>
        <v>0</v>
      </c>
      <c r="Q51" s="178">
        <f>SUMIFS('Quarterly Information'!$J$43:$J$1042,'Quarterly Information'!$I$43:$I$1042,Blends!$L51,'Quarterly Information'!$X$43:$X$1042,Lists!$D$30)*G50</f>
        <v>0</v>
      </c>
      <c r="R51" s="178">
        <f>SUMIFS('Quarterly Information'!$J$43:$J$1042,'Quarterly Information'!$I$43:$I$1042,Blends!$L51,'Quarterly Information'!$X$43:$X$1042,Lists!$D$30)*H50</f>
        <v>0</v>
      </c>
      <c r="S51" s="178">
        <f>SUMIFS('Quarterly Information'!$J$43:$J$1042,'Quarterly Information'!$I$43:$I$1042,Blends!$L51,'Quarterly Information'!$X$43:$X$1042,Lists!$D$30)*I50</f>
        <v>0</v>
      </c>
      <c r="T51" s="178">
        <f>SUMIFS('Quarterly Information'!$J$43:$J$1042,'Quarterly Information'!$I$43:$I$1042,Blends!$L51,'Quarterly Information'!$X$43:$X$1042,Lists!$D$30)*J50</f>
        <v>0</v>
      </c>
      <c r="V51" s="17" t="s">
        <v>893</v>
      </c>
      <c r="W51" s="178">
        <f>SUMIFS('Quarterly Information'!$J$43:$J$1042,'Quarterly Information'!$I$43:$I$1042,Blends!$V51,'Quarterly Information'!$X$43:$X$1042,Lists!$D$31)*C50</f>
        <v>0</v>
      </c>
      <c r="X51" s="178">
        <f>SUMIFS('Quarterly Information'!$J$43:$J$1042,'Quarterly Information'!$I$43:$I$1042,Blends!$V51,'Quarterly Information'!$X$43:$X$1042,Lists!$D$31)*D50</f>
        <v>0</v>
      </c>
      <c r="Y51" s="178">
        <f>SUMIFS('Quarterly Information'!$J$43:$J$1042,'Quarterly Information'!$I$43:$I$1042,Blends!$V51,'Quarterly Information'!$X$43:$X$1042,Lists!$D$31)*E50</f>
        <v>0</v>
      </c>
      <c r="Z51" s="178">
        <f>SUMIFS('Quarterly Information'!$J$43:$J$1042,'Quarterly Information'!$I$43:$I$1042,Blends!$V51,'Quarterly Information'!$X$43:$X$1042,Lists!$D$31)*F50</f>
        <v>0</v>
      </c>
      <c r="AA51" s="178">
        <f>SUMIFS('Quarterly Information'!$J$43:$J$1042,'Quarterly Information'!$I$43:$I$1042,Blends!$V51,'Quarterly Information'!$X$43:$X$1042,Lists!$D$31)*G50</f>
        <v>0</v>
      </c>
      <c r="AB51" s="178">
        <f>SUMIFS('Quarterly Information'!$J$43:$J$1042,'Quarterly Information'!$I$43:$I$1042,Blends!$V51,'Quarterly Information'!$X$43:$X$1042,Lists!$D$31)*H50</f>
        <v>0</v>
      </c>
      <c r="AC51" s="178">
        <f>SUMIFS('Quarterly Information'!$J$43:$J$1042,'Quarterly Information'!$I$43:$I$1042,Blends!$V51,'Quarterly Information'!$X$43:$X$1042,Lists!$D$31)*I50</f>
        <v>0</v>
      </c>
      <c r="AD51" s="178">
        <f>SUMIFS('Quarterly Information'!$J$43:$J$1042,'Quarterly Information'!$I$43:$I$1042,Blends!$V51,'Quarterly Information'!$X$43:$X$1042,Lists!$D$31)*J50</f>
        <v>0</v>
      </c>
      <c r="AF51" s="17" t="s">
        <v>893</v>
      </c>
      <c r="AG51" s="178">
        <f>SUMIFS('Quarterly Information'!$J$43:$J$1042,'Quarterly Information'!$I$43:$I$1042,Blends!$AF51,'Quarterly Information'!$X$43:$X$1042,Lists!$D$32)*C50</f>
        <v>0</v>
      </c>
      <c r="AH51" s="178">
        <f>SUMIFS('Quarterly Information'!$J$43:$J$1042,'Quarterly Information'!$I$43:$I$1042,Blends!$AF51,'Quarterly Information'!$X$43:$X$1042,Lists!$D$32)*D50</f>
        <v>0</v>
      </c>
      <c r="AI51" s="178">
        <f>SUMIFS('Quarterly Information'!$J$43:$J$1042,'Quarterly Information'!$I$43:$I$1042,Blends!$AF51,'Quarterly Information'!$X$43:$X$1042,Lists!$D$32)*E50</f>
        <v>0</v>
      </c>
      <c r="AJ51" s="178">
        <f>SUMIFS('Quarterly Information'!$J$43:$J$1042,'Quarterly Information'!$I$43:$I$1042,Blends!$AF51,'Quarterly Information'!$X$43:$X$1042,Lists!$D$32)*F50</f>
        <v>0</v>
      </c>
      <c r="AK51" s="178">
        <f>SUMIFS('Quarterly Information'!$J$43:$J$1042,'Quarterly Information'!$I$43:$I$1042,Blends!$AF51,'Quarterly Information'!$X$43:$X$1042,Lists!$D$32)*G50</f>
        <v>0</v>
      </c>
      <c r="AL51" s="178">
        <f>SUMIFS('Quarterly Information'!$J$43:$J$1042,'Quarterly Information'!$I$43:$I$1042,Blends!$AF51,'Quarterly Information'!$X$43:$X$1042,Lists!$D$32)*H50</f>
        <v>0</v>
      </c>
      <c r="AM51" s="178">
        <f>SUMIFS('Quarterly Information'!$J$43:$J$1042,'Quarterly Information'!$I$43:$I$1042,Blends!$AF51,'Quarterly Information'!$X$43:$X$1042,Lists!$D$32)*I50</f>
        <v>0</v>
      </c>
      <c r="AN51" s="178">
        <f>SUMIFS('Quarterly Information'!$J$43:$J$1042,'Quarterly Information'!$I$43:$I$1042,Blends!$AF51,'Quarterly Information'!$X$43:$X$1042,Lists!$D$32)*J50</f>
        <v>0</v>
      </c>
      <c r="AP51" s="17" t="s">
        <v>893</v>
      </c>
      <c r="AQ51" s="178">
        <f>SUMIFS('Quarterly Information'!$J$43:$J$1042,'Quarterly Information'!$I$43:$I$1042,Blends!$AP51,'Quarterly Information'!$X$43:$X$1042,Lists!$D$33)*C50</f>
        <v>0</v>
      </c>
      <c r="AR51" s="178">
        <f>SUMIFS('Quarterly Information'!$J$43:$J$1042,'Quarterly Information'!$I$43:$I$1042,Blends!$AP51,'Quarterly Information'!$X$43:$X$1042,Lists!$D$33)*D50</f>
        <v>0</v>
      </c>
      <c r="AS51" s="178">
        <f>SUMIFS('Quarterly Information'!$J$43:$J$1042,'Quarterly Information'!$I$43:$I$1042,Blends!$AP51,'Quarterly Information'!$X$43:$X$1042,Lists!$D$33)*E50</f>
        <v>0</v>
      </c>
      <c r="AT51" s="178">
        <f>SUMIFS('Quarterly Information'!$J$43:$J$1042,'Quarterly Information'!$I$43:$I$1042,Blends!$AP51,'Quarterly Information'!$X$43:$X$1042,Lists!$D$33)*F50</f>
        <v>0</v>
      </c>
      <c r="AU51" s="178">
        <f>SUMIFS('Quarterly Information'!$J$43:$J$1042,'Quarterly Information'!$I$43:$I$1042,Blends!$AP51,'Quarterly Information'!$X$43:$X$1042,Lists!$D$33)*G50</f>
        <v>0</v>
      </c>
      <c r="AV51" s="178">
        <f>SUMIFS('Quarterly Information'!$J$43:$J$1042,'Quarterly Information'!$I$43:$I$1042,Blends!$AP51,'Quarterly Information'!$X$43:$X$1042,Lists!$D$33)*H50</f>
        <v>0</v>
      </c>
      <c r="AW51" s="178">
        <f>SUMIFS('Quarterly Information'!$J$43:$J$1042,'Quarterly Information'!$I$43:$I$1042,Blends!$AP51,'Quarterly Information'!$X$43:$X$1042,Lists!$D$33)*I50</f>
        <v>0</v>
      </c>
      <c r="AX51" s="178">
        <f>SUMIFS('Quarterly Information'!$J$43:$J$1042,'Quarterly Information'!$I$43:$I$1042,Blends!$AP51,'Quarterly Information'!$X$43:$X$1042,Lists!$D$33)*J50</f>
        <v>0</v>
      </c>
      <c r="AZ51" s="17" t="s">
        <v>893</v>
      </c>
      <c r="BA51" s="178">
        <f>SUMIFS('Quarterly Information'!$J$43:$J$1042,'Quarterly Information'!$I$43:$I$1042,Blends!$AZ51,'Quarterly Information'!$X$43:$X$1042,Lists!$D$34)*C50</f>
        <v>0</v>
      </c>
      <c r="BB51" s="178">
        <f>SUMIFS('Quarterly Information'!$J$43:$J$1042,'Quarterly Information'!$I$43:$I$1042,Blends!$AZ51,'Quarterly Information'!$X$43:$X$1042,Lists!$D$34)*D50</f>
        <v>0</v>
      </c>
      <c r="BC51" s="178">
        <f>SUMIFS('Quarterly Information'!$J$43:$J$1042,'Quarterly Information'!$I$43:$I$1042,Blends!$AZ51,'Quarterly Information'!$X$43:$X$1042,Lists!$D$34)*E50</f>
        <v>0</v>
      </c>
      <c r="BD51" s="178">
        <f>SUMIFS('Quarterly Information'!$J$43:$J$1042,'Quarterly Information'!$I$43:$I$1042,Blends!$AZ51,'Quarterly Information'!$X$43:$X$1042,Lists!$D$34)*F50</f>
        <v>0</v>
      </c>
      <c r="BE51" s="178">
        <f>SUMIFS('Quarterly Information'!$J$43:$J$1042,'Quarterly Information'!$I$43:$I$1042,Blends!$AZ51,'Quarterly Information'!$X$43:$X$1042,Lists!$D$34)*G50</f>
        <v>0</v>
      </c>
      <c r="BF51" s="178">
        <f>SUMIFS('Quarterly Information'!$J$43:$J$1042,'Quarterly Information'!$I$43:$I$1042,Blends!$AZ51,'Quarterly Information'!$X$43:$X$1042,Lists!$D$34)*H50</f>
        <v>0</v>
      </c>
      <c r="BG51" s="178">
        <f>SUMIFS('Quarterly Information'!$J$43:$J$1042,'Quarterly Information'!$I$43:$I$1042,Blends!$AZ51,'Quarterly Information'!$X$43:$X$1042,Lists!$D$34)*I50</f>
        <v>0</v>
      </c>
      <c r="BH51" s="178">
        <f>SUMIFS('Quarterly Information'!$J$43:$J$1042,'Quarterly Information'!$I$43:$I$1042,Blends!$AZ51,'Quarterly Information'!$X$43:$X$1042,Lists!$D$34)*J50</f>
        <v>0</v>
      </c>
      <c r="BJ51" s="17" t="s">
        <v>893</v>
      </c>
      <c r="BK51" s="178">
        <f>SUMIFS('Quarterly Information'!$J$43:$J$1042,'Quarterly Information'!$I$43:$I$1042,Blends!$BJ51,'Quarterly Information'!$X$43:$X$1042,Lists!$D$35)*C50</f>
        <v>0</v>
      </c>
      <c r="BL51" s="178">
        <f>SUMIFS('Quarterly Information'!$J$43:$J$1042,'Quarterly Information'!$I$43:$I$1042,Blends!$BJ51,'Quarterly Information'!$X$43:$X$1042,Lists!$D$35)*D50</f>
        <v>0</v>
      </c>
      <c r="BM51" s="178">
        <f>SUMIFS('Quarterly Information'!$J$43:$J$1042,'Quarterly Information'!$I$43:$I$1042,Blends!$BJ51,'Quarterly Information'!$X$43:$X$1042,Lists!$D$35)*E50</f>
        <v>0</v>
      </c>
      <c r="BN51" s="178">
        <f>SUMIFS('Quarterly Information'!$J$43:$J$1042,'Quarterly Information'!$I$43:$I$1042,Blends!$BJ51,'Quarterly Information'!$X$43:$X$1042,Lists!$D$35)*F50</f>
        <v>0</v>
      </c>
      <c r="BO51" s="178">
        <f>SUMIFS('Quarterly Information'!$J$43:$J$1042,'Quarterly Information'!$I$43:$I$1042,Blends!$BJ51,'Quarterly Information'!$X$43:$X$1042,Lists!$D$35)*G50</f>
        <v>0</v>
      </c>
      <c r="BP51" s="178">
        <f>SUMIFS('Quarterly Information'!$J$43:$J$1042,'Quarterly Information'!$I$43:$I$1042,Blends!$BJ51,'Quarterly Information'!$X$43:$X$1042,Lists!$D$35)*H50</f>
        <v>0</v>
      </c>
      <c r="BQ51" s="178">
        <f>SUMIFS('Quarterly Information'!$J$43:$J$1042,'Quarterly Information'!$I$43:$I$1042,Blends!$BJ51,'Quarterly Information'!$X$43:$X$1042,Lists!$D$35)*I50</f>
        <v>0</v>
      </c>
      <c r="BR51" s="178">
        <f>SUMIFS('Quarterly Information'!$J$43:$J$1042,'Quarterly Information'!$I$43:$I$1042,Blends!$BJ51,'Quarterly Information'!$X$43:$X$1042,Lists!$D$35)*J50</f>
        <v>0</v>
      </c>
      <c r="BT51" s="17" t="s">
        <v>893</v>
      </c>
      <c r="BU51" s="178">
        <f>SUMIFS('Quarterly Information'!$Z$43:$Z$1042,'Quarterly Information'!$I$43:$I$1042,Blends!$BT51)*Blends!C50</f>
        <v>0</v>
      </c>
      <c r="BV51" s="178">
        <f>SUMIFS('Quarterly Information'!$Z$43:$Z$1042,'Quarterly Information'!$I$43:$I$1042,Blends!$BT51)*Blends!D50</f>
        <v>0</v>
      </c>
      <c r="BW51" s="178">
        <f>SUMIFS('Quarterly Information'!$Z$43:$Z$1042,'Quarterly Information'!$I$43:$I$1042,Blends!$BT51)*Blends!E50</f>
        <v>0</v>
      </c>
      <c r="BX51" s="178">
        <f>SUMIFS('Quarterly Information'!$Z$43:$Z$1042,'Quarterly Information'!$I$43:$I$1042,Blends!$BT51)*Blends!F50</f>
        <v>0</v>
      </c>
      <c r="BY51" s="178">
        <f>SUMIFS('Quarterly Information'!$Z$43:$Z$1042,'Quarterly Information'!$I$43:$I$1042,Blends!$BT51)*Blends!G50</f>
        <v>0</v>
      </c>
      <c r="BZ51" s="178">
        <f>SUMIFS('Quarterly Information'!$Z$43:$Z$1042,'Quarterly Information'!$I$43:$I$1042,Blends!$BT51)*Blends!H50</f>
        <v>0</v>
      </c>
      <c r="CA51" s="178">
        <f>SUMIFS('Quarterly Information'!$Z$43:$Z$1042,'Quarterly Information'!$I$43:$I$1042,Blends!$BT51)*Blends!I50</f>
        <v>0</v>
      </c>
      <c r="CB51" s="178">
        <f>SUMIFS('Quarterly Information'!$Z$43:$Z$1042,'Quarterly Information'!$I$43:$I$1042,Blends!$BT51)*Blends!J50</f>
        <v>0</v>
      </c>
      <c r="CD51" s="17" t="s">
        <v>893</v>
      </c>
      <c r="CE51" s="178">
        <f>SUMIFS('Quarterly Information'!$AA$43:$AA$1042,'Quarterly Information'!$I$43:$I$1042,Blends!$CD51)*Blends!C50</f>
        <v>0</v>
      </c>
      <c r="CF51" s="178">
        <f>SUMIFS('Quarterly Information'!$AA$43:$AA$1042,'Quarterly Information'!$I$43:$I$1042,Blends!$CD51)*Blends!D50</f>
        <v>0</v>
      </c>
      <c r="CG51" s="178">
        <f>SUMIFS('Quarterly Information'!$AA$43:$AA$1042,'Quarterly Information'!$I$43:$I$1042,Blends!$CD51)*Blends!E50</f>
        <v>0</v>
      </c>
      <c r="CH51" s="178">
        <f>SUMIFS('Quarterly Information'!$AA$43:$AA$1042,'Quarterly Information'!$I$43:$I$1042,Blends!$CD51)*Blends!F50</f>
        <v>0</v>
      </c>
      <c r="CI51" s="178">
        <f>SUMIFS('Quarterly Information'!$AA$43:$AA$1042,'Quarterly Information'!$I$43:$I$1042,Blends!$CD51)*Blends!G50</f>
        <v>0</v>
      </c>
      <c r="CJ51" s="178">
        <f>SUMIFS('Quarterly Information'!$AA$43:$AA$1042,'Quarterly Information'!$I$43:$I$1042,Blends!$CD51)*Blends!H50</f>
        <v>0</v>
      </c>
      <c r="CK51" s="178">
        <f>SUMIFS('Quarterly Information'!$AA$43:$AA$1042,'Quarterly Information'!$I$43:$I$1042,Blends!$CD51)*Blends!I50</f>
        <v>0</v>
      </c>
      <c r="CL51" s="178">
        <f>SUMIFS('Quarterly Information'!$AA$43:$AA$1042,'Quarterly Information'!$I$43:$I$1042,Blends!$CD51)*Blends!J50</f>
        <v>0</v>
      </c>
      <c r="CN51" s="17" t="s">
        <v>893</v>
      </c>
      <c r="CO51" s="178">
        <f>SUMIFS('Quarterly Information'!$AB$43:$AB$1042,'Quarterly Information'!$I$43:$I$1042,Blends!$CN51)*Blends!C50</f>
        <v>0</v>
      </c>
      <c r="CP51" s="178">
        <f>SUMIFS('Quarterly Information'!$AB$43:$AB$1042,'Quarterly Information'!$I$43:$I$1042,Blends!$CN51)*Blends!D50</f>
        <v>0</v>
      </c>
      <c r="CQ51" s="178">
        <f>SUMIFS('Quarterly Information'!$AB$43:$AB$1042,'Quarterly Information'!$I$43:$I$1042,Blends!$CN51)*Blends!E50</f>
        <v>0</v>
      </c>
      <c r="CR51" s="178">
        <f>SUMIFS('Quarterly Information'!$AB$43:$AB$1042,'Quarterly Information'!$I$43:$I$1042,Blends!$CN51)*Blends!F50</f>
        <v>0</v>
      </c>
      <c r="CS51" s="178">
        <f>SUMIFS('Quarterly Information'!$AB$43:$AB$1042,'Quarterly Information'!$I$43:$I$1042,Blends!$CN51)*Blends!G50</f>
        <v>0</v>
      </c>
      <c r="CT51" s="178">
        <f>SUMIFS('Quarterly Information'!$AB$43:$AB$1042,'Quarterly Information'!$I$43:$I$1042,Blends!$CN51)*Blends!H50</f>
        <v>0</v>
      </c>
      <c r="CU51" s="178">
        <f>SUMIFS('Quarterly Information'!$AB$43:$AB$1042,'Quarterly Information'!$I$43:$I$1042,Blends!$CN51)*Blends!I50</f>
        <v>0</v>
      </c>
      <c r="CV51" s="178">
        <f>SUMIFS('Quarterly Information'!$AB$43:$AB$1042,'Quarterly Information'!$I$43:$I$1042,Blends!$CN51)*Blends!J50</f>
        <v>0</v>
      </c>
      <c r="CX51" s="17" t="s">
        <v>893</v>
      </c>
      <c r="CY51" s="178">
        <f>SUMIFS('Quarterly Information'!$AC$43:$AC$1042,'Quarterly Information'!$I$43:$I$1042,Blends!$CX51)*Blends!C50</f>
        <v>0</v>
      </c>
      <c r="CZ51" s="178">
        <f>SUMIFS('Quarterly Information'!$AC$43:$AC$1042,'Quarterly Information'!$I$43:$I$1042,Blends!$CX51)*Blends!D50</f>
        <v>0</v>
      </c>
      <c r="DA51" s="178">
        <f>SUMIFS('Quarterly Information'!$AC$43:$AC$1042,'Quarterly Information'!$I$43:$I$1042,Blends!$CX51)*Blends!E50</f>
        <v>0</v>
      </c>
      <c r="DB51" s="178">
        <f>SUMIFS('Quarterly Information'!$AC$43:$AC$1042,'Quarterly Information'!$I$43:$I$1042,Blends!$CX51)*Blends!F50</f>
        <v>0</v>
      </c>
      <c r="DC51" s="178">
        <f>SUMIFS('Quarterly Information'!$AC$43:$AC$1042,'Quarterly Information'!$I$43:$I$1042,Blends!$CX51)*Blends!G50</f>
        <v>0</v>
      </c>
      <c r="DD51" s="178">
        <f>SUMIFS('Quarterly Information'!$AC$43:$AC$1042,'Quarterly Information'!$I$43:$I$1042,Blends!$CX51)*Blends!H50</f>
        <v>0</v>
      </c>
      <c r="DE51" s="178">
        <f>SUMIFS('Quarterly Information'!$AC$43:$AC$1042,'Quarterly Information'!$I$43:$I$1042,Blends!$CX51)*Blends!I50</f>
        <v>0</v>
      </c>
      <c r="DF51" s="178">
        <f>SUMIFS('Quarterly Information'!$AC$43:$AC$1042,'Quarterly Information'!$I$43:$I$1042,Blends!$CX51)*Blends!J50</f>
        <v>0</v>
      </c>
      <c r="DH51" s="17" t="s">
        <v>893</v>
      </c>
      <c r="DI51" s="178">
        <f>SUMIFS('Quarterly Information'!$AD$43:$AD$1042,'Quarterly Information'!$I$43:$I$1042,Blends!$DH51)*Blends!C50</f>
        <v>0</v>
      </c>
      <c r="DJ51" s="178">
        <f>SUMIFS('Quarterly Information'!$AD$43:$AD$1042,'Quarterly Information'!$I$43:$I$1042,Blends!$DH51)*Blends!D50</f>
        <v>0</v>
      </c>
      <c r="DK51" s="178">
        <f>SUMIFS('Quarterly Information'!$AD$43:$AD$1042,'Quarterly Information'!$I$43:$I$1042,Blends!$DH51)*Blends!E50</f>
        <v>0</v>
      </c>
      <c r="DL51" s="178">
        <f>SUMIFS('Quarterly Information'!$AD$43:$AD$1042,'Quarterly Information'!$I$43:$I$1042,Blends!$DH51)*Blends!F50</f>
        <v>0</v>
      </c>
      <c r="DM51" s="178">
        <f>SUMIFS('Quarterly Information'!$AD$43:$AD$1042,'Quarterly Information'!$I$43:$I$1042,Blends!$DH51)*Blends!G50</f>
        <v>0</v>
      </c>
      <c r="DN51" s="178">
        <f>SUMIFS('Quarterly Information'!$AD$43:$AD$1042,'Quarterly Information'!$I$43:$I$1042,Blends!$DH51)*Blends!H50</f>
        <v>0</v>
      </c>
      <c r="DO51" s="178">
        <f>SUMIFS('Quarterly Information'!$AD$43:$AD$1042,'Quarterly Information'!$I$43:$I$1042,Blends!$DH51)*Blends!I50</f>
        <v>0</v>
      </c>
      <c r="DP51" s="178">
        <f>SUMIFS('Quarterly Information'!$AD$43:$AD$1042,'Quarterly Information'!$I$43:$I$1042,Blends!$DH51)*Blends!J50</f>
        <v>0</v>
      </c>
      <c r="DR51" s="17" t="s">
        <v>893</v>
      </c>
      <c r="DS51" s="178">
        <f>SUMIFS('Quarterly Information'!$AE$43:$AE$1042,'Quarterly Information'!$I$43:$I$1042,Blends!$DR51)*Blends!C50</f>
        <v>0</v>
      </c>
      <c r="DT51" s="178">
        <f>SUMIFS('Quarterly Information'!$AE$43:$AE$1042,'Quarterly Information'!$I$43:$I$1042,Blends!$DR51)*Blends!D50</f>
        <v>0</v>
      </c>
      <c r="DU51" s="178">
        <f>SUMIFS('Quarterly Information'!$AE$43:$AE$1042,'Quarterly Information'!$I$43:$I$1042,Blends!$DR51)*Blends!E50</f>
        <v>0</v>
      </c>
      <c r="DV51" s="178">
        <f>SUMIFS('Quarterly Information'!$AE$43:$AE$1042,'Quarterly Information'!$I$43:$I$1042,Blends!$DR51)*Blends!F50</f>
        <v>0</v>
      </c>
      <c r="DW51" s="178">
        <f>SUMIFS('Quarterly Information'!$AE$43:$AE$1042,'Quarterly Information'!$I$43:$I$1042,Blends!$DR51)*Blends!G50</f>
        <v>0</v>
      </c>
      <c r="DX51" s="178">
        <f>SUMIFS('Quarterly Information'!$AE$43:$AE$1042,'Quarterly Information'!$I$43:$I$1042,Blends!$DR51)*Blends!H50</f>
        <v>0</v>
      </c>
      <c r="DY51" s="178">
        <f>SUMIFS('Quarterly Information'!$AE$43:$AE$1042,'Quarterly Information'!$I$43:$I$1042,Blends!$DR51)*Blends!I50</f>
        <v>0</v>
      </c>
      <c r="DZ51" s="178">
        <f>SUMIFS('Quarterly Information'!$AE$43:$AE$1042,'Quarterly Information'!$I$43:$I$1042,Blends!$DR51)*Blends!J50</f>
        <v>0</v>
      </c>
    </row>
    <row r="52" spans="2:130" x14ac:dyDescent="0.25">
      <c r="B52" s="17" t="s">
        <v>895</v>
      </c>
      <c r="C52" s="177"/>
      <c r="D52" s="177"/>
      <c r="E52" s="177"/>
      <c r="F52" s="177"/>
      <c r="G52" s="177"/>
      <c r="H52" s="177">
        <v>0.2</v>
      </c>
      <c r="I52" s="177"/>
      <c r="J52" s="177"/>
      <c r="L52" s="17" t="s">
        <v>894</v>
      </c>
      <c r="M52" s="178">
        <f>SUMIFS('Quarterly Information'!$J$43:$J$1042,'Quarterly Information'!$I$43:$I$1042,Blends!$L52,'Quarterly Information'!$X$43:$X$1042,Lists!$D$30)*C51</f>
        <v>0</v>
      </c>
      <c r="N52" s="178">
        <f>SUMIFS('Quarterly Information'!$J$43:$J$1042,'Quarterly Information'!$I$43:$I$1042,Blends!$L52,'Quarterly Information'!$X$43:$X$1042,Lists!$D$30)*D51</f>
        <v>0</v>
      </c>
      <c r="O52" s="178">
        <f>SUMIFS('Quarterly Information'!$J$43:$J$1042,'Quarterly Information'!$I$43:$I$1042,Blends!$L52,'Quarterly Information'!$X$43:$X$1042,Lists!$D$30)*E51</f>
        <v>0</v>
      </c>
      <c r="P52" s="178">
        <f>SUMIFS('Quarterly Information'!$J$43:$J$1042,'Quarterly Information'!$I$43:$I$1042,Blends!$L52,'Quarterly Information'!$X$43:$X$1042,Lists!$D$30)*F51</f>
        <v>0</v>
      </c>
      <c r="Q52" s="178">
        <f>SUMIFS('Quarterly Information'!$J$43:$J$1042,'Quarterly Information'!$I$43:$I$1042,Blends!$L52,'Quarterly Information'!$X$43:$X$1042,Lists!$D$30)*G51</f>
        <v>0</v>
      </c>
      <c r="R52" s="178">
        <f>SUMIFS('Quarterly Information'!$J$43:$J$1042,'Quarterly Information'!$I$43:$I$1042,Blends!$L52,'Quarterly Information'!$X$43:$X$1042,Lists!$D$30)*H51</f>
        <v>0</v>
      </c>
      <c r="S52" s="178">
        <f>SUMIFS('Quarterly Information'!$J$43:$J$1042,'Quarterly Information'!$I$43:$I$1042,Blends!$L52,'Quarterly Information'!$X$43:$X$1042,Lists!$D$30)*I51</f>
        <v>0</v>
      </c>
      <c r="T52" s="178">
        <f>SUMIFS('Quarterly Information'!$J$43:$J$1042,'Quarterly Information'!$I$43:$I$1042,Blends!$L52,'Quarterly Information'!$X$43:$X$1042,Lists!$D$30)*J51</f>
        <v>0</v>
      </c>
      <c r="V52" s="17" t="s">
        <v>894</v>
      </c>
      <c r="W52" s="178">
        <f>SUMIFS('Quarterly Information'!$J$43:$J$1042,'Quarterly Information'!$I$43:$I$1042,Blends!$V52,'Quarterly Information'!$X$43:$X$1042,Lists!$D$31)*C51</f>
        <v>0</v>
      </c>
      <c r="X52" s="178">
        <f>SUMIFS('Quarterly Information'!$J$43:$J$1042,'Quarterly Information'!$I$43:$I$1042,Blends!$V52,'Quarterly Information'!$X$43:$X$1042,Lists!$D$31)*D51</f>
        <v>0</v>
      </c>
      <c r="Y52" s="178">
        <f>SUMIFS('Quarterly Information'!$J$43:$J$1042,'Quarterly Information'!$I$43:$I$1042,Blends!$V52,'Quarterly Information'!$X$43:$X$1042,Lists!$D$31)*E51</f>
        <v>0</v>
      </c>
      <c r="Z52" s="178">
        <f>SUMIFS('Quarterly Information'!$J$43:$J$1042,'Quarterly Information'!$I$43:$I$1042,Blends!$V52,'Quarterly Information'!$X$43:$X$1042,Lists!$D$31)*F51</f>
        <v>0</v>
      </c>
      <c r="AA52" s="178">
        <f>SUMIFS('Quarterly Information'!$J$43:$J$1042,'Quarterly Information'!$I$43:$I$1042,Blends!$V52,'Quarterly Information'!$X$43:$X$1042,Lists!$D$31)*G51</f>
        <v>0</v>
      </c>
      <c r="AB52" s="178">
        <f>SUMIFS('Quarterly Information'!$J$43:$J$1042,'Quarterly Information'!$I$43:$I$1042,Blends!$V52,'Quarterly Information'!$X$43:$X$1042,Lists!$D$31)*H51</f>
        <v>0</v>
      </c>
      <c r="AC52" s="178">
        <f>SUMIFS('Quarterly Information'!$J$43:$J$1042,'Quarterly Information'!$I$43:$I$1042,Blends!$V52,'Quarterly Information'!$X$43:$X$1042,Lists!$D$31)*I51</f>
        <v>0</v>
      </c>
      <c r="AD52" s="178">
        <f>SUMIFS('Quarterly Information'!$J$43:$J$1042,'Quarterly Information'!$I$43:$I$1042,Blends!$V52,'Quarterly Information'!$X$43:$X$1042,Lists!$D$31)*J51</f>
        <v>0</v>
      </c>
      <c r="AF52" s="17" t="s">
        <v>894</v>
      </c>
      <c r="AG52" s="178">
        <f>SUMIFS('Quarterly Information'!$J$43:$J$1042,'Quarterly Information'!$I$43:$I$1042,Blends!$AF52,'Quarterly Information'!$X$43:$X$1042,Lists!$D$32)*C51</f>
        <v>0</v>
      </c>
      <c r="AH52" s="178">
        <f>SUMIFS('Quarterly Information'!$J$43:$J$1042,'Quarterly Information'!$I$43:$I$1042,Blends!$AF52,'Quarterly Information'!$X$43:$X$1042,Lists!$D$32)*D51</f>
        <v>0</v>
      </c>
      <c r="AI52" s="178">
        <f>SUMIFS('Quarterly Information'!$J$43:$J$1042,'Quarterly Information'!$I$43:$I$1042,Blends!$AF52,'Quarterly Information'!$X$43:$X$1042,Lists!$D$32)*E51</f>
        <v>0</v>
      </c>
      <c r="AJ52" s="178">
        <f>SUMIFS('Quarterly Information'!$J$43:$J$1042,'Quarterly Information'!$I$43:$I$1042,Blends!$AF52,'Quarterly Information'!$X$43:$X$1042,Lists!$D$32)*F51</f>
        <v>0</v>
      </c>
      <c r="AK52" s="178">
        <f>SUMIFS('Quarterly Information'!$J$43:$J$1042,'Quarterly Information'!$I$43:$I$1042,Blends!$AF52,'Quarterly Information'!$X$43:$X$1042,Lists!$D$32)*G51</f>
        <v>0</v>
      </c>
      <c r="AL52" s="178">
        <f>SUMIFS('Quarterly Information'!$J$43:$J$1042,'Quarterly Information'!$I$43:$I$1042,Blends!$AF52,'Quarterly Information'!$X$43:$X$1042,Lists!$D$32)*H51</f>
        <v>0</v>
      </c>
      <c r="AM52" s="178">
        <f>SUMIFS('Quarterly Information'!$J$43:$J$1042,'Quarterly Information'!$I$43:$I$1042,Blends!$AF52,'Quarterly Information'!$X$43:$X$1042,Lists!$D$32)*I51</f>
        <v>0</v>
      </c>
      <c r="AN52" s="178">
        <f>SUMIFS('Quarterly Information'!$J$43:$J$1042,'Quarterly Information'!$I$43:$I$1042,Blends!$AF52,'Quarterly Information'!$X$43:$X$1042,Lists!$D$32)*J51</f>
        <v>0</v>
      </c>
      <c r="AP52" s="17" t="s">
        <v>894</v>
      </c>
      <c r="AQ52" s="178">
        <f>SUMIFS('Quarterly Information'!$J$43:$J$1042,'Quarterly Information'!$I$43:$I$1042,Blends!$AP52,'Quarterly Information'!$X$43:$X$1042,Lists!$D$33)*C51</f>
        <v>0</v>
      </c>
      <c r="AR52" s="178">
        <f>SUMIFS('Quarterly Information'!$J$43:$J$1042,'Quarterly Information'!$I$43:$I$1042,Blends!$AP52,'Quarterly Information'!$X$43:$X$1042,Lists!$D$33)*D51</f>
        <v>0</v>
      </c>
      <c r="AS52" s="178">
        <f>SUMIFS('Quarterly Information'!$J$43:$J$1042,'Quarterly Information'!$I$43:$I$1042,Blends!$AP52,'Quarterly Information'!$X$43:$X$1042,Lists!$D$33)*E51</f>
        <v>0</v>
      </c>
      <c r="AT52" s="178">
        <f>SUMIFS('Quarterly Information'!$J$43:$J$1042,'Quarterly Information'!$I$43:$I$1042,Blends!$AP52,'Quarterly Information'!$X$43:$X$1042,Lists!$D$33)*F51</f>
        <v>0</v>
      </c>
      <c r="AU52" s="178">
        <f>SUMIFS('Quarterly Information'!$J$43:$J$1042,'Quarterly Information'!$I$43:$I$1042,Blends!$AP52,'Quarterly Information'!$X$43:$X$1042,Lists!$D$33)*G51</f>
        <v>0</v>
      </c>
      <c r="AV52" s="178">
        <f>SUMIFS('Quarterly Information'!$J$43:$J$1042,'Quarterly Information'!$I$43:$I$1042,Blends!$AP52,'Quarterly Information'!$X$43:$X$1042,Lists!$D$33)*H51</f>
        <v>0</v>
      </c>
      <c r="AW52" s="178">
        <f>SUMIFS('Quarterly Information'!$J$43:$J$1042,'Quarterly Information'!$I$43:$I$1042,Blends!$AP52,'Quarterly Information'!$X$43:$X$1042,Lists!$D$33)*I51</f>
        <v>0</v>
      </c>
      <c r="AX52" s="178">
        <f>SUMIFS('Quarterly Information'!$J$43:$J$1042,'Quarterly Information'!$I$43:$I$1042,Blends!$AP52,'Quarterly Information'!$X$43:$X$1042,Lists!$D$33)*J51</f>
        <v>0</v>
      </c>
      <c r="AZ52" s="17" t="s">
        <v>894</v>
      </c>
      <c r="BA52" s="178">
        <f>SUMIFS('Quarterly Information'!$J$43:$J$1042,'Quarterly Information'!$I$43:$I$1042,Blends!$AZ52,'Quarterly Information'!$X$43:$X$1042,Lists!$D$34)*C51</f>
        <v>0</v>
      </c>
      <c r="BB52" s="178">
        <f>SUMIFS('Quarterly Information'!$J$43:$J$1042,'Quarterly Information'!$I$43:$I$1042,Blends!$AZ52,'Quarterly Information'!$X$43:$X$1042,Lists!$D$34)*D51</f>
        <v>0</v>
      </c>
      <c r="BC52" s="178">
        <f>SUMIFS('Quarterly Information'!$J$43:$J$1042,'Quarterly Information'!$I$43:$I$1042,Blends!$AZ52,'Quarterly Information'!$X$43:$X$1042,Lists!$D$34)*E51</f>
        <v>0</v>
      </c>
      <c r="BD52" s="178">
        <f>SUMIFS('Quarterly Information'!$J$43:$J$1042,'Quarterly Information'!$I$43:$I$1042,Blends!$AZ52,'Quarterly Information'!$X$43:$X$1042,Lists!$D$34)*F51</f>
        <v>0</v>
      </c>
      <c r="BE52" s="178">
        <f>SUMIFS('Quarterly Information'!$J$43:$J$1042,'Quarterly Information'!$I$43:$I$1042,Blends!$AZ52,'Quarterly Information'!$X$43:$X$1042,Lists!$D$34)*G51</f>
        <v>0</v>
      </c>
      <c r="BF52" s="178">
        <f>SUMIFS('Quarterly Information'!$J$43:$J$1042,'Quarterly Information'!$I$43:$I$1042,Blends!$AZ52,'Quarterly Information'!$X$43:$X$1042,Lists!$D$34)*H51</f>
        <v>0</v>
      </c>
      <c r="BG52" s="178">
        <f>SUMIFS('Quarterly Information'!$J$43:$J$1042,'Quarterly Information'!$I$43:$I$1042,Blends!$AZ52,'Quarterly Information'!$X$43:$X$1042,Lists!$D$34)*I51</f>
        <v>0</v>
      </c>
      <c r="BH52" s="178">
        <f>SUMIFS('Quarterly Information'!$J$43:$J$1042,'Quarterly Information'!$I$43:$I$1042,Blends!$AZ52,'Quarterly Information'!$X$43:$X$1042,Lists!$D$34)*J51</f>
        <v>0</v>
      </c>
      <c r="BJ52" s="17" t="s">
        <v>894</v>
      </c>
      <c r="BK52" s="178">
        <f>SUMIFS('Quarterly Information'!$J$43:$J$1042,'Quarterly Information'!$I$43:$I$1042,Blends!$BJ52,'Quarterly Information'!$X$43:$X$1042,Lists!$D$35)*C51</f>
        <v>0</v>
      </c>
      <c r="BL52" s="178">
        <f>SUMIFS('Quarterly Information'!$J$43:$J$1042,'Quarterly Information'!$I$43:$I$1042,Blends!$BJ52,'Quarterly Information'!$X$43:$X$1042,Lists!$D$35)*D51</f>
        <v>0</v>
      </c>
      <c r="BM52" s="178">
        <f>SUMIFS('Quarterly Information'!$J$43:$J$1042,'Quarterly Information'!$I$43:$I$1042,Blends!$BJ52,'Quarterly Information'!$X$43:$X$1042,Lists!$D$35)*E51</f>
        <v>0</v>
      </c>
      <c r="BN52" s="178">
        <f>SUMIFS('Quarterly Information'!$J$43:$J$1042,'Quarterly Information'!$I$43:$I$1042,Blends!$BJ52,'Quarterly Information'!$X$43:$X$1042,Lists!$D$35)*F51</f>
        <v>0</v>
      </c>
      <c r="BO52" s="178">
        <f>SUMIFS('Quarterly Information'!$J$43:$J$1042,'Quarterly Information'!$I$43:$I$1042,Blends!$BJ52,'Quarterly Information'!$X$43:$X$1042,Lists!$D$35)*G51</f>
        <v>0</v>
      </c>
      <c r="BP52" s="178">
        <f>SUMIFS('Quarterly Information'!$J$43:$J$1042,'Quarterly Information'!$I$43:$I$1042,Blends!$BJ52,'Quarterly Information'!$X$43:$X$1042,Lists!$D$35)*H51</f>
        <v>0</v>
      </c>
      <c r="BQ52" s="178">
        <f>SUMIFS('Quarterly Information'!$J$43:$J$1042,'Quarterly Information'!$I$43:$I$1042,Blends!$BJ52,'Quarterly Information'!$X$43:$X$1042,Lists!$D$35)*I51</f>
        <v>0</v>
      </c>
      <c r="BR52" s="178">
        <f>SUMIFS('Quarterly Information'!$J$43:$J$1042,'Quarterly Information'!$I$43:$I$1042,Blends!$BJ52,'Quarterly Information'!$X$43:$X$1042,Lists!$D$35)*J51</f>
        <v>0</v>
      </c>
      <c r="BT52" s="17" t="s">
        <v>894</v>
      </c>
      <c r="BU52" s="178">
        <f>SUMIFS('Quarterly Information'!$Z$43:$Z$1042,'Quarterly Information'!$I$43:$I$1042,Blends!$BT52)*Blends!C51</f>
        <v>0</v>
      </c>
      <c r="BV52" s="178">
        <f>SUMIFS('Quarterly Information'!$Z$43:$Z$1042,'Quarterly Information'!$I$43:$I$1042,Blends!$BT52)*Blends!D51</f>
        <v>0</v>
      </c>
      <c r="BW52" s="178">
        <f>SUMIFS('Quarterly Information'!$Z$43:$Z$1042,'Quarterly Information'!$I$43:$I$1042,Blends!$BT52)*Blends!E51</f>
        <v>0</v>
      </c>
      <c r="BX52" s="178">
        <f>SUMIFS('Quarterly Information'!$Z$43:$Z$1042,'Quarterly Information'!$I$43:$I$1042,Blends!$BT52)*Blends!F51</f>
        <v>0</v>
      </c>
      <c r="BY52" s="178">
        <f>SUMIFS('Quarterly Information'!$Z$43:$Z$1042,'Quarterly Information'!$I$43:$I$1042,Blends!$BT52)*Blends!G51</f>
        <v>0</v>
      </c>
      <c r="BZ52" s="178">
        <f>SUMIFS('Quarterly Information'!$Z$43:$Z$1042,'Quarterly Information'!$I$43:$I$1042,Blends!$BT52)*Blends!H51</f>
        <v>0</v>
      </c>
      <c r="CA52" s="178">
        <f>SUMIFS('Quarterly Information'!$Z$43:$Z$1042,'Quarterly Information'!$I$43:$I$1042,Blends!$BT52)*Blends!I51</f>
        <v>0</v>
      </c>
      <c r="CB52" s="178">
        <f>SUMIFS('Quarterly Information'!$Z$43:$Z$1042,'Quarterly Information'!$I$43:$I$1042,Blends!$BT52)*Blends!J51</f>
        <v>0</v>
      </c>
      <c r="CD52" s="17" t="s">
        <v>894</v>
      </c>
      <c r="CE52" s="178">
        <f>SUMIFS('Quarterly Information'!$AA$43:$AA$1042,'Quarterly Information'!$I$43:$I$1042,Blends!$CD52)*Blends!C51</f>
        <v>0</v>
      </c>
      <c r="CF52" s="178">
        <f>SUMIFS('Quarterly Information'!$AA$43:$AA$1042,'Quarterly Information'!$I$43:$I$1042,Blends!$CD52)*Blends!D51</f>
        <v>0</v>
      </c>
      <c r="CG52" s="178">
        <f>SUMIFS('Quarterly Information'!$AA$43:$AA$1042,'Quarterly Information'!$I$43:$I$1042,Blends!$CD52)*Blends!E51</f>
        <v>0</v>
      </c>
      <c r="CH52" s="178">
        <f>SUMIFS('Quarterly Information'!$AA$43:$AA$1042,'Quarterly Information'!$I$43:$I$1042,Blends!$CD52)*Blends!F51</f>
        <v>0</v>
      </c>
      <c r="CI52" s="178">
        <f>SUMIFS('Quarterly Information'!$AA$43:$AA$1042,'Quarterly Information'!$I$43:$I$1042,Blends!$CD52)*Blends!G51</f>
        <v>0</v>
      </c>
      <c r="CJ52" s="178">
        <f>SUMIFS('Quarterly Information'!$AA$43:$AA$1042,'Quarterly Information'!$I$43:$I$1042,Blends!$CD52)*Blends!H51</f>
        <v>0</v>
      </c>
      <c r="CK52" s="178">
        <f>SUMIFS('Quarterly Information'!$AA$43:$AA$1042,'Quarterly Information'!$I$43:$I$1042,Blends!$CD52)*Blends!I51</f>
        <v>0</v>
      </c>
      <c r="CL52" s="178">
        <f>SUMIFS('Quarterly Information'!$AA$43:$AA$1042,'Quarterly Information'!$I$43:$I$1042,Blends!$CD52)*Blends!J51</f>
        <v>0</v>
      </c>
      <c r="CN52" s="17" t="s">
        <v>894</v>
      </c>
      <c r="CO52" s="178">
        <f>SUMIFS('Quarterly Information'!$AB$43:$AB$1042,'Quarterly Information'!$I$43:$I$1042,Blends!$CN52)*Blends!C51</f>
        <v>0</v>
      </c>
      <c r="CP52" s="178">
        <f>SUMIFS('Quarterly Information'!$AB$43:$AB$1042,'Quarterly Information'!$I$43:$I$1042,Blends!$CN52)*Blends!D51</f>
        <v>0</v>
      </c>
      <c r="CQ52" s="178">
        <f>SUMIFS('Quarterly Information'!$AB$43:$AB$1042,'Quarterly Information'!$I$43:$I$1042,Blends!$CN52)*Blends!E51</f>
        <v>0</v>
      </c>
      <c r="CR52" s="178">
        <f>SUMIFS('Quarterly Information'!$AB$43:$AB$1042,'Quarterly Information'!$I$43:$I$1042,Blends!$CN52)*Blends!F51</f>
        <v>0</v>
      </c>
      <c r="CS52" s="178">
        <f>SUMIFS('Quarterly Information'!$AB$43:$AB$1042,'Quarterly Information'!$I$43:$I$1042,Blends!$CN52)*Blends!G51</f>
        <v>0</v>
      </c>
      <c r="CT52" s="178">
        <f>SUMIFS('Quarterly Information'!$AB$43:$AB$1042,'Quarterly Information'!$I$43:$I$1042,Blends!$CN52)*Blends!H51</f>
        <v>0</v>
      </c>
      <c r="CU52" s="178">
        <f>SUMIFS('Quarterly Information'!$AB$43:$AB$1042,'Quarterly Information'!$I$43:$I$1042,Blends!$CN52)*Blends!I51</f>
        <v>0</v>
      </c>
      <c r="CV52" s="178">
        <f>SUMIFS('Quarterly Information'!$AB$43:$AB$1042,'Quarterly Information'!$I$43:$I$1042,Blends!$CN52)*Blends!J51</f>
        <v>0</v>
      </c>
      <c r="CX52" s="17" t="s">
        <v>894</v>
      </c>
      <c r="CY52" s="178">
        <f>SUMIFS('Quarterly Information'!$AC$43:$AC$1042,'Quarterly Information'!$I$43:$I$1042,Blends!$CX52)*Blends!C51</f>
        <v>0</v>
      </c>
      <c r="CZ52" s="178">
        <f>SUMIFS('Quarterly Information'!$AC$43:$AC$1042,'Quarterly Information'!$I$43:$I$1042,Blends!$CX52)*Blends!D51</f>
        <v>0</v>
      </c>
      <c r="DA52" s="178">
        <f>SUMIFS('Quarterly Information'!$AC$43:$AC$1042,'Quarterly Information'!$I$43:$I$1042,Blends!$CX52)*Blends!E51</f>
        <v>0</v>
      </c>
      <c r="DB52" s="178">
        <f>SUMIFS('Quarterly Information'!$AC$43:$AC$1042,'Quarterly Information'!$I$43:$I$1042,Blends!$CX52)*Blends!F51</f>
        <v>0</v>
      </c>
      <c r="DC52" s="178">
        <f>SUMIFS('Quarterly Information'!$AC$43:$AC$1042,'Quarterly Information'!$I$43:$I$1042,Blends!$CX52)*Blends!G51</f>
        <v>0</v>
      </c>
      <c r="DD52" s="178">
        <f>SUMIFS('Quarterly Information'!$AC$43:$AC$1042,'Quarterly Information'!$I$43:$I$1042,Blends!$CX52)*Blends!H51</f>
        <v>0</v>
      </c>
      <c r="DE52" s="178">
        <f>SUMIFS('Quarterly Information'!$AC$43:$AC$1042,'Quarterly Information'!$I$43:$I$1042,Blends!$CX52)*Blends!I51</f>
        <v>0</v>
      </c>
      <c r="DF52" s="178">
        <f>SUMIFS('Quarterly Information'!$AC$43:$AC$1042,'Quarterly Information'!$I$43:$I$1042,Blends!$CX52)*Blends!J51</f>
        <v>0</v>
      </c>
      <c r="DH52" s="17" t="s">
        <v>894</v>
      </c>
      <c r="DI52" s="178">
        <f>SUMIFS('Quarterly Information'!$AD$43:$AD$1042,'Quarterly Information'!$I$43:$I$1042,Blends!$DH52)*Blends!C51</f>
        <v>0</v>
      </c>
      <c r="DJ52" s="178">
        <f>SUMIFS('Quarterly Information'!$AD$43:$AD$1042,'Quarterly Information'!$I$43:$I$1042,Blends!$DH52)*Blends!D51</f>
        <v>0</v>
      </c>
      <c r="DK52" s="178">
        <f>SUMIFS('Quarterly Information'!$AD$43:$AD$1042,'Quarterly Information'!$I$43:$I$1042,Blends!$DH52)*Blends!E51</f>
        <v>0</v>
      </c>
      <c r="DL52" s="178">
        <f>SUMIFS('Quarterly Information'!$AD$43:$AD$1042,'Quarterly Information'!$I$43:$I$1042,Blends!$DH52)*Blends!F51</f>
        <v>0</v>
      </c>
      <c r="DM52" s="178">
        <f>SUMIFS('Quarterly Information'!$AD$43:$AD$1042,'Quarterly Information'!$I$43:$I$1042,Blends!$DH52)*Blends!G51</f>
        <v>0</v>
      </c>
      <c r="DN52" s="178">
        <f>SUMIFS('Quarterly Information'!$AD$43:$AD$1042,'Quarterly Information'!$I$43:$I$1042,Blends!$DH52)*Blends!H51</f>
        <v>0</v>
      </c>
      <c r="DO52" s="178">
        <f>SUMIFS('Quarterly Information'!$AD$43:$AD$1042,'Quarterly Information'!$I$43:$I$1042,Blends!$DH52)*Blends!I51</f>
        <v>0</v>
      </c>
      <c r="DP52" s="178">
        <f>SUMIFS('Quarterly Information'!$AD$43:$AD$1042,'Quarterly Information'!$I$43:$I$1042,Blends!$DH52)*Blends!J51</f>
        <v>0</v>
      </c>
      <c r="DR52" s="17" t="s">
        <v>894</v>
      </c>
      <c r="DS52" s="178">
        <f>SUMIFS('Quarterly Information'!$AE$43:$AE$1042,'Quarterly Information'!$I$43:$I$1042,Blends!$DR52)*Blends!C51</f>
        <v>0</v>
      </c>
      <c r="DT52" s="178">
        <f>SUMIFS('Quarterly Information'!$AE$43:$AE$1042,'Quarterly Information'!$I$43:$I$1042,Blends!$DR52)*Blends!D51</f>
        <v>0</v>
      </c>
      <c r="DU52" s="178">
        <f>SUMIFS('Quarterly Information'!$AE$43:$AE$1042,'Quarterly Information'!$I$43:$I$1042,Blends!$DR52)*Blends!E51</f>
        <v>0</v>
      </c>
      <c r="DV52" s="178">
        <f>SUMIFS('Quarterly Information'!$AE$43:$AE$1042,'Quarterly Information'!$I$43:$I$1042,Blends!$DR52)*Blends!F51</f>
        <v>0</v>
      </c>
      <c r="DW52" s="178">
        <f>SUMIFS('Quarterly Information'!$AE$43:$AE$1042,'Quarterly Information'!$I$43:$I$1042,Blends!$DR52)*Blends!G51</f>
        <v>0</v>
      </c>
      <c r="DX52" s="178">
        <f>SUMIFS('Quarterly Information'!$AE$43:$AE$1042,'Quarterly Information'!$I$43:$I$1042,Blends!$DR52)*Blends!H51</f>
        <v>0</v>
      </c>
      <c r="DY52" s="178">
        <f>SUMIFS('Quarterly Information'!$AE$43:$AE$1042,'Quarterly Information'!$I$43:$I$1042,Blends!$DR52)*Blends!I51</f>
        <v>0</v>
      </c>
      <c r="DZ52" s="178">
        <f>SUMIFS('Quarterly Information'!$AE$43:$AE$1042,'Quarterly Information'!$I$43:$I$1042,Blends!$DR52)*Blends!J51</f>
        <v>0</v>
      </c>
    </row>
    <row r="53" spans="2:130" x14ac:dyDescent="0.25">
      <c r="B53" s="17" t="s">
        <v>896</v>
      </c>
      <c r="C53" s="177"/>
      <c r="D53" s="177"/>
      <c r="E53" s="177">
        <v>0.19500000000000001</v>
      </c>
      <c r="F53" s="177">
        <v>0.78500000000000003</v>
      </c>
      <c r="G53" s="177"/>
      <c r="H53" s="177"/>
      <c r="I53" s="177"/>
      <c r="J53" s="177"/>
      <c r="L53" s="17" t="s">
        <v>895</v>
      </c>
      <c r="M53" s="178">
        <f>SUMIFS('Quarterly Information'!$J$43:$J$1042,'Quarterly Information'!$I$43:$I$1042,Blends!$L53,'Quarterly Information'!$X$43:$X$1042,Lists!$D$30)*C52</f>
        <v>0</v>
      </c>
      <c r="N53" s="178">
        <f>SUMIFS('Quarterly Information'!$J$43:$J$1042,'Quarterly Information'!$I$43:$I$1042,Blends!$L53,'Quarterly Information'!$X$43:$X$1042,Lists!$D$30)*D52</f>
        <v>0</v>
      </c>
      <c r="O53" s="178">
        <f>SUMIFS('Quarterly Information'!$J$43:$J$1042,'Quarterly Information'!$I$43:$I$1042,Blends!$L53,'Quarterly Information'!$X$43:$X$1042,Lists!$D$30)*E52</f>
        <v>0</v>
      </c>
      <c r="P53" s="178">
        <f>SUMIFS('Quarterly Information'!$J$43:$J$1042,'Quarterly Information'!$I$43:$I$1042,Blends!$L53,'Quarterly Information'!$X$43:$X$1042,Lists!$D$30)*F52</f>
        <v>0</v>
      </c>
      <c r="Q53" s="178">
        <f>SUMIFS('Quarterly Information'!$J$43:$J$1042,'Quarterly Information'!$I$43:$I$1042,Blends!$L53,'Quarterly Information'!$X$43:$X$1042,Lists!$D$30)*G52</f>
        <v>0</v>
      </c>
      <c r="R53" s="178">
        <f>SUMIFS('Quarterly Information'!$J$43:$J$1042,'Quarterly Information'!$I$43:$I$1042,Blends!$L53,'Quarterly Information'!$X$43:$X$1042,Lists!$D$30)*H52</f>
        <v>0</v>
      </c>
      <c r="S53" s="178">
        <f>SUMIFS('Quarterly Information'!$J$43:$J$1042,'Quarterly Information'!$I$43:$I$1042,Blends!$L53,'Quarterly Information'!$X$43:$X$1042,Lists!$D$30)*I52</f>
        <v>0</v>
      </c>
      <c r="T53" s="178">
        <f>SUMIFS('Quarterly Information'!$J$43:$J$1042,'Quarterly Information'!$I$43:$I$1042,Blends!$L53,'Quarterly Information'!$X$43:$X$1042,Lists!$D$30)*J52</f>
        <v>0</v>
      </c>
      <c r="V53" s="17" t="s">
        <v>895</v>
      </c>
      <c r="W53" s="178">
        <f>SUMIFS('Quarterly Information'!$J$43:$J$1042,'Quarterly Information'!$I$43:$I$1042,Blends!$V53,'Quarterly Information'!$X$43:$X$1042,Lists!$D$31)*C52</f>
        <v>0</v>
      </c>
      <c r="X53" s="178">
        <f>SUMIFS('Quarterly Information'!$J$43:$J$1042,'Quarterly Information'!$I$43:$I$1042,Blends!$V53,'Quarterly Information'!$X$43:$X$1042,Lists!$D$31)*D52</f>
        <v>0</v>
      </c>
      <c r="Y53" s="178">
        <f>SUMIFS('Quarterly Information'!$J$43:$J$1042,'Quarterly Information'!$I$43:$I$1042,Blends!$V53,'Quarterly Information'!$X$43:$X$1042,Lists!$D$31)*E52</f>
        <v>0</v>
      </c>
      <c r="Z53" s="178">
        <f>SUMIFS('Quarterly Information'!$J$43:$J$1042,'Quarterly Information'!$I$43:$I$1042,Blends!$V53,'Quarterly Information'!$X$43:$X$1042,Lists!$D$31)*F52</f>
        <v>0</v>
      </c>
      <c r="AA53" s="178">
        <f>SUMIFS('Quarterly Information'!$J$43:$J$1042,'Quarterly Information'!$I$43:$I$1042,Blends!$V53,'Quarterly Information'!$X$43:$X$1042,Lists!$D$31)*G52</f>
        <v>0</v>
      </c>
      <c r="AB53" s="178">
        <f>SUMIFS('Quarterly Information'!$J$43:$J$1042,'Quarterly Information'!$I$43:$I$1042,Blends!$V53,'Quarterly Information'!$X$43:$X$1042,Lists!$D$31)*H52</f>
        <v>0</v>
      </c>
      <c r="AC53" s="178">
        <f>SUMIFS('Quarterly Information'!$J$43:$J$1042,'Quarterly Information'!$I$43:$I$1042,Blends!$V53,'Quarterly Information'!$X$43:$X$1042,Lists!$D$31)*I52</f>
        <v>0</v>
      </c>
      <c r="AD53" s="178">
        <f>SUMIFS('Quarterly Information'!$J$43:$J$1042,'Quarterly Information'!$I$43:$I$1042,Blends!$V53,'Quarterly Information'!$X$43:$X$1042,Lists!$D$31)*J52</f>
        <v>0</v>
      </c>
      <c r="AF53" s="17" t="s">
        <v>895</v>
      </c>
      <c r="AG53" s="178">
        <f>SUMIFS('Quarterly Information'!$J$43:$J$1042,'Quarterly Information'!$I$43:$I$1042,Blends!$AF53,'Quarterly Information'!$X$43:$X$1042,Lists!$D$32)*C52</f>
        <v>0</v>
      </c>
      <c r="AH53" s="178">
        <f>SUMIFS('Quarterly Information'!$J$43:$J$1042,'Quarterly Information'!$I$43:$I$1042,Blends!$AF53,'Quarterly Information'!$X$43:$X$1042,Lists!$D$32)*D52</f>
        <v>0</v>
      </c>
      <c r="AI53" s="178">
        <f>SUMIFS('Quarterly Information'!$J$43:$J$1042,'Quarterly Information'!$I$43:$I$1042,Blends!$AF53,'Quarterly Information'!$X$43:$X$1042,Lists!$D$32)*E52</f>
        <v>0</v>
      </c>
      <c r="AJ53" s="178">
        <f>SUMIFS('Quarterly Information'!$J$43:$J$1042,'Quarterly Information'!$I$43:$I$1042,Blends!$AF53,'Quarterly Information'!$X$43:$X$1042,Lists!$D$32)*F52</f>
        <v>0</v>
      </c>
      <c r="AK53" s="178">
        <f>SUMIFS('Quarterly Information'!$J$43:$J$1042,'Quarterly Information'!$I$43:$I$1042,Blends!$AF53,'Quarterly Information'!$X$43:$X$1042,Lists!$D$32)*G52</f>
        <v>0</v>
      </c>
      <c r="AL53" s="178">
        <f>SUMIFS('Quarterly Information'!$J$43:$J$1042,'Quarterly Information'!$I$43:$I$1042,Blends!$AF53,'Quarterly Information'!$X$43:$X$1042,Lists!$D$32)*H52</f>
        <v>0</v>
      </c>
      <c r="AM53" s="178">
        <f>SUMIFS('Quarterly Information'!$J$43:$J$1042,'Quarterly Information'!$I$43:$I$1042,Blends!$AF53,'Quarterly Information'!$X$43:$X$1042,Lists!$D$32)*I52</f>
        <v>0</v>
      </c>
      <c r="AN53" s="178">
        <f>SUMIFS('Quarterly Information'!$J$43:$J$1042,'Quarterly Information'!$I$43:$I$1042,Blends!$AF53,'Quarterly Information'!$X$43:$X$1042,Lists!$D$32)*J52</f>
        <v>0</v>
      </c>
      <c r="AP53" s="17" t="s">
        <v>895</v>
      </c>
      <c r="AQ53" s="178">
        <f>SUMIFS('Quarterly Information'!$J$43:$J$1042,'Quarterly Information'!$I$43:$I$1042,Blends!$AP53,'Quarterly Information'!$X$43:$X$1042,Lists!$D$33)*C52</f>
        <v>0</v>
      </c>
      <c r="AR53" s="178">
        <f>SUMIFS('Quarterly Information'!$J$43:$J$1042,'Quarterly Information'!$I$43:$I$1042,Blends!$AP53,'Quarterly Information'!$X$43:$X$1042,Lists!$D$33)*D52</f>
        <v>0</v>
      </c>
      <c r="AS53" s="178">
        <f>SUMIFS('Quarterly Information'!$J$43:$J$1042,'Quarterly Information'!$I$43:$I$1042,Blends!$AP53,'Quarterly Information'!$X$43:$X$1042,Lists!$D$33)*E52</f>
        <v>0</v>
      </c>
      <c r="AT53" s="178">
        <f>SUMIFS('Quarterly Information'!$J$43:$J$1042,'Quarterly Information'!$I$43:$I$1042,Blends!$AP53,'Quarterly Information'!$X$43:$X$1042,Lists!$D$33)*F52</f>
        <v>0</v>
      </c>
      <c r="AU53" s="178">
        <f>SUMIFS('Quarterly Information'!$J$43:$J$1042,'Quarterly Information'!$I$43:$I$1042,Blends!$AP53,'Quarterly Information'!$X$43:$X$1042,Lists!$D$33)*G52</f>
        <v>0</v>
      </c>
      <c r="AV53" s="178">
        <f>SUMIFS('Quarterly Information'!$J$43:$J$1042,'Quarterly Information'!$I$43:$I$1042,Blends!$AP53,'Quarterly Information'!$X$43:$X$1042,Lists!$D$33)*H52</f>
        <v>0</v>
      </c>
      <c r="AW53" s="178">
        <f>SUMIFS('Quarterly Information'!$J$43:$J$1042,'Quarterly Information'!$I$43:$I$1042,Blends!$AP53,'Quarterly Information'!$X$43:$X$1042,Lists!$D$33)*I52</f>
        <v>0</v>
      </c>
      <c r="AX53" s="178">
        <f>SUMIFS('Quarterly Information'!$J$43:$J$1042,'Quarterly Information'!$I$43:$I$1042,Blends!$AP53,'Quarterly Information'!$X$43:$X$1042,Lists!$D$33)*J52</f>
        <v>0</v>
      </c>
      <c r="AZ53" s="17" t="s">
        <v>895</v>
      </c>
      <c r="BA53" s="178">
        <f>SUMIFS('Quarterly Information'!$J$43:$J$1042,'Quarterly Information'!$I$43:$I$1042,Blends!$AZ53,'Quarterly Information'!$X$43:$X$1042,Lists!$D$34)*C52</f>
        <v>0</v>
      </c>
      <c r="BB53" s="178">
        <f>SUMIFS('Quarterly Information'!$J$43:$J$1042,'Quarterly Information'!$I$43:$I$1042,Blends!$AZ53,'Quarterly Information'!$X$43:$X$1042,Lists!$D$34)*D52</f>
        <v>0</v>
      </c>
      <c r="BC53" s="178">
        <f>SUMIFS('Quarterly Information'!$J$43:$J$1042,'Quarterly Information'!$I$43:$I$1042,Blends!$AZ53,'Quarterly Information'!$X$43:$X$1042,Lists!$D$34)*E52</f>
        <v>0</v>
      </c>
      <c r="BD53" s="178">
        <f>SUMIFS('Quarterly Information'!$J$43:$J$1042,'Quarterly Information'!$I$43:$I$1042,Blends!$AZ53,'Quarterly Information'!$X$43:$X$1042,Lists!$D$34)*F52</f>
        <v>0</v>
      </c>
      <c r="BE53" s="178">
        <f>SUMIFS('Quarterly Information'!$J$43:$J$1042,'Quarterly Information'!$I$43:$I$1042,Blends!$AZ53,'Quarterly Information'!$X$43:$X$1042,Lists!$D$34)*G52</f>
        <v>0</v>
      </c>
      <c r="BF53" s="178">
        <f>SUMIFS('Quarterly Information'!$J$43:$J$1042,'Quarterly Information'!$I$43:$I$1042,Blends!$AZ53,'Quarterly Information'!$X$43:$X$1042,Lists!$D$34)*H52</f>
        <v>0</v>
      </c>
      <c r="BG53" s="178">
        <f>SUMIFS('Quarterly Information'!$J$43:$J$1042,'Quarterly Information'!$I$43:$I$1042,Blends!$AZ53,'Quarterly Information'!$X$43:$X$1042,Lists!$D$34)*I52</f>
        <v>0</v>
      </c>
      <c r="BH53" s="178">
        <f>SUMIFS('Quarterly Information'!$J$43:$J$1042,'Quarterly Information'!$I$43:$I$1042,Blends!$AZ53,'Quarterly Information'!$X$43:$X$1042,Lists!$D$34)*J52</f>
        <v>0</v>
      </c>
      <c r="BJ53" s="17" t="s">
        <v>895</v>
      </c>
      <c r="BK53" s="178">
        <f>SUMIFS('Quarterly Information'!$J$43:$J$1042,'Quarterly Information'!$I$43:$I$1042,Blends!$BJ53,'Quarterly Information'!$X$43:$X$1042,Lists!$D$35)*C52</f>
        <v>0</v>
      </c>
      <c r="BL53" s="178">
        <f>SUMIFS('Quarterly Information'!$J$43:$J$1042,'Quarterly Information'!$I$43:$I$1042,Blends!$BJ53,'Quarterly Information'!$X$43:$X$1042,Lists!$D$35)*D52</f>
        <v>0</v>
      </c>
      <c r="BM53" s="178">
        <f>SUMIFS('Quarterly Information'!$J$43:$J$1042,'Quarterly Information'!$I$43:$I$1042,Blends!$BJ53,'Quarterly Information'!$X$43:$X$1042,Lists!$D$35)*E52</f>
        <v>0</v>
      </c>
      <c r="BN53" s="178">
        <f>SUMIFS('Quarterly Information'!$J$43:$J$1042,'Quarterly Information'!$I$43:$I$1042,Blends!$BJ53,'Quarterly Information'!$X$43:$X$1042,Lists!$D$35)*F52</f>
        <v>0</v>
      </c>
      <c r="BO53" s="178">
        <f>SUMIFS('Quarterly Information'!$J$43:$J$1042,'Quarterly Information'!$I$43:$I$1042,Blends!$BJ53,'Quarterly Information'!$X$43:$X$1042,Lists!$D$35)*G52</f>
        <v>0</v>
      </c>
      <c r="BP53" s="178">
        <f>SUMIFS('Quarterly Information'!$J$43:$J$1042,'Quarterly Information'!$I$43:$I$1042,Blends!$BJ53,'Quarterly Information'!$X$43:$X$1042,Lists!$D$35)*H52</f>
        <v>0</v>
      </c>
      <c r="BQ53" s="178">
        <f>SUMIFS('Quarterly Information'!$J$43:$J$1042,'Quarterly Information'!$I$43:$I$1042,Blends!$BJ53,'Quarterly Information'!$X$43:$X$1042,Lists!$D$35)*I52</f>
        <v>0</v>
      </c>
      <c r="BR53" s="178">
        <f>SUMIFS('Quarterly Information'!$J$43:$J$1042,'Quarterly Information'!$I$43:$I$1042,Blends!$BJ53,'Quarterly Information'!$X$43:$X$1042,Lists!$D$35)*J52</f>
        <v>0</v>
      </c>
      <c r="BT53" s="17" t="s">
        <v>895</v>
      </c>
      <c r="BU53" s="178">
        <f>SUMIFS('Quarterly Information'!$Z$43:$Z$1042,'Quarterly Information'!$I$43:$I$1042,Blends!$BT53)*Blends!C52</f>
        <v>0</v>
      </c>
      <c r="BV53" s="178">
        <f>SUMIFS('Quarterly Information'!$Z$43:$Z$1042,'Quarterly Information'!$I$43:$I$1042,Blends!$BT53)*Blends!D52</f>
        <v>0</v>
      </c>
      <c r="BW53" s="178">
        <f>SUMIFS('Quarterly Information'!$Z$43:$Z$1042,'Quarterly Information'!$I$43:$I$1042,Blends!$BT53)*Blends!E52</f>
        <v>0</v>
      </c>
      <c r="BX53" s="178">
        <f>SUMIFS('Quarterly Information'!$Z$43:$Z$1042,'Quarterly Information'!$I$43:$I$1042,Blends!$BT53)*Blends!F52</f>
        <v>0</v>
      </c>
      <c r="BY53" s="178">
        <f>SUMIFS('Quarterly Information'!$Z$43:$Z$1042,'Quarterly Information'!$I$43:$I$1042,Blends!$BT53)*Blends!G52</f>
        <v>0</v>
      </c>
      <c r="BZ53" s="178">
        <f>SUMIFS('Quarterly Information'!$Z$43:$Z$1042,'Quarterly Information'!$I$43:$I$1042,Blends!$BT53)*Blends!H52</f>
        <v>0</v>
      </c>
      <c r="CA53" s="178">
        <f>SUMIFS('Quarterly Information'!$Z$43:$Z$1042,'Quarterly Information'!$I$43:$I$1042,Blends!$BT53)*Blends!I52</f>
        <v>0</v>
      </c>
      <c r="CB53" s="178">
        <f>SUMIFS('Quarterly Information'!$Z$43:$Z$1042,'Quarterly Information'!$I$43:$I$1042,Blends!$BT53)*Blends!J52</f>
        <v>0</v>
      </c>
      <c r="CD53" s="17" t="s">
        <v>895</v>
      </c>
      <c r="CE53" s="178">
        <f>SUMIFS('Quarterly Information'!$AA$43:$AA$1042,'Quarterly Information'!$I$43:$I$1042,Blends!$CD53)*Blends!C52</f>
        <v>0</v>
      </c>
      <c r="CF53" s="178">
        <f>SUMIFS('Quarterly Information'!$AA$43:$AA$1042,'Quarterly Information'!$I$43:$I$1042,Blends!$CD53)*Blends!D52</f>
        <v>0</v>
      </c>
      <c r="CG53" s="178">
        <f>SUMIFS('Quarterly Information'!$AA$43:$AA$1042,'Quarterly Information'!$I$43:$I$1042,Blends!$CD53)*Blends!E52</f>
        <v>0</v>
      </c>
      <c r="CH53" s="178">
        <f>SUMIFS('Quarterly Information'!$AA$43:$AA$1042,'Quarterly Information'!$I$43:$I$1042,Blends!$CD53)*Blends!F52</f>
        <v>0</v>
      </c>
      <c r="CI53" s="178">
        <f>SUMIFS('Quarterly Information'!$AA$43:$AA$1042,'Quarterly Information'!$I$43:$I$1042,Blends!$CD53)*Blends!G52</f>
        <v>0</v>
      </c>
      <c r="CJ53" s="178">
        <f>SUMIFS('Quarterly Information'!$AA$43:$AA$1042,'Quarterly Information'!$I$43:$I$1042,Blends!$CD53)*Blends!H52</f>
        <v>0</v>
      </c>
      <c r="CK53" s="178">
        <f>SUMIFS('Quarterly Information'!$AA$43:$AA$1042,'Quarterly Information'!$I$43:$I$1042,Blends!$CD53)*Blends!I52</f>
        <v>0</v>
      </c>
      <c r="CL53" s="178">
        <f>SUMIFS('Quarterly Information'!$AA$43:$AA$1042,'Quarterly Information'!$I$43:$I$1042,Blends!$CD53)*Blends!J52</f>
        <v>0</v>
      </c>
      <c r="CN53" s="17" t="s">
        <v>895</v>
      </c>
      <c r="CO53" s="178">
        <f>SUMIFS('Quarterly Information'!$AB$43:$AB$1042,'Quarterly Information'!$I$43:$I$1042,Blends!$CN53)*Blends!C52</f>
        <v>0</v>
      </c>
      <c r="CP53" s="178">
        <f>SUMIFS('Quarterly Information'!$AB$43:$AB$1042,'Quarterly Information'!$I$43:$I$1042,Blends!$CN53)*Blends!D52</f>
        <v>0</v>
      </c>
      <c r="CQ53" s="178">
        <f>SUMIFS('Quarterly Information'!$AB$43:$AB$1042,'Quarterly Information'!$I$43:$I$1042,Blends!$CN53)*Blends!E52</f>
        <v>0</v>
      </c>
      <c r="CR53" s="178">
        <f>SUMIFS('Quarterly Information'!$AB$43:$AB$1042,'Quarterly Information'!$I$43:$I$1042,Blends!$CN53)*Blends!F52</f>
        <v>0</v>
      </c>
      <c r="CS53" s="178">
        <f>SUMIFS('Quarterly Information'!$AB$43:$AB$1042,'Quarterly Information'!$I$43:$I$1042,Blends!$CN53)*Blends!G52</f>
        <v>0</v>
      </c>
      <c r="CT53" s="178">
        <f>SUMIFS('Quarterly Information'!$AB$43:$AB$1042,'Quarterly Information'!$I$43:$I$1042,Blends!$CN53)*Blends!H52</f>
        <v>0</v>
      </c>
      <c r="CU53" s="178">
        <f>SUMIFS('Quarterly Information'!$AB$43:$AB$1042,'Quarterly Information'!$I$43:$I$1042,Blends!$CN53)*Blends!I52</f>
        <v>0</v>
      </c>
      <c r="CV53" s="178">
        <f>SUMIFS('Quarterly Information'!$AB$43:$AB$1042,'Quarterly Information'!$I$43:$I$1042,Blends!$CN53)*Blends!J52</f>
        <v>0</v>
      </c>
      <c r="CX53" s="17" t="s">
        <v>895</v>
      </c>
      <c r="CY53" s="178">
        <f>SUMIFS('Quarterly Information'!$AC$43:$AC$1042,'Quarterly Information'!$I$43:$I$1042,Blends!$CX53)*Blends!C52</f>
        <v>0</v>
      </c>
      <c r="CZ53" s="178">
        <f>SUMIFS('Quarterly Information'!$AC$43:$AC$1042,'Quarterly Information'!$I$43:$I$1042,Blends!$CX53)*Blends!D52</f>
        <v>0</v>
      </c>
      <c r="DA53" s="178">
        <f>SUMIFS('Quarterly Information'!$AC$43:$AC$1042,'Quarterly Information'!$I$43:$I$1042,Blends!$CX53)*Blends!E52</f>
        <v>0</v>
      </c>
      <c r="DB53" s="178">
        <f>SUMIFS('Quarterly Information'!$AC$43:$AC$1042,'Quarterly Information'!$I$43:$I$1042,Blends!$CX53)*Blends!F52</f>
        <v>0</v>
      </c>
      <c r="DC53" s="178">
        <f>SUMIFS('Quarterly Information'!$AC$43:$AC$1042,'Quarterly Information'!$I$43:$I$1042,Blends!$CX53)*Blends!G52</f>
        <v>0</v>
      </c>
      <c r="DD53" s="178">
        <f>SUMIFS('Quarterly Information'!$AC$43:$AC$1042,'Quarterly Information'!$I$43:$I$1042,Blends!$CX53)*Blends!H52</f>
        <v>0</v>
      </c>
      <c r="DE53" s="178">
        <f>SUMIFS('Quarterly Information'!$AC$43:$AC$1042,'Quarterly Information'!$I$43:$I$1042,Blends!$CX53)*Blends!I52</f>
        <v>0</v>
      </c>
      <c r="DF53" s="178">
        <f>SUMIFS('Quarterly Information'!$AC$43:$AC$1042,'Quarterly Information'!$I$43:$I$1042,Blends!$CX53)*Blends!J52</f>
        <v>0</v>
      </c>
      <c r="DH53" s="17" t="s">
        <v>895</v>
      </c>
      <c r="DI53" s="178">
        <f>SUMIFS('Quarterly Information'!$AD$43:$AD$1042,'Quarterly Information'!$I$43:$I$1042,Blends!$DH53)*Blends!C52</f>
        <v>0</v>
      </c>
      <c r="DJ53" s="178">
        <f>SUMIFS('Quarterly Information'!$AD$43:$AD$1042,'Quarterly Information'!$I$43:$I$1042,Blends!$DH53)*Blends!D52</f>
        <v>0</v>
      </c>
      <c r="DK53" s="178">
        <f>SUMIFS('Quarterly Information'!$AD$43:$AD$1042,'Quarterly Information'!$I$43:$I$1042,Blends!$DH53)*Blends!E52</f>
        <v>0</v>
      </c>
      <c r="DL53" s="178">
        <f>SUMIFS('Quarterly Information'!$AD$43:$AD$1042,'Quarterly Information'!$I$43:$I$1042,Blends!$DH53)*Blends!F52</f>
        <v>0</v>
      </c>
      <c r="DM53" s="178">
        <f>SUMIFS('Quarterly Information'!$AD$43:$AD$1042,'Quarterly Information'!$I$43:$I$1042,Blends!$DH53)*Blends!G52</f>
        <v>0</v>
      </c>
      <c r="DN53" s="178">
        <f>SUMIFS('Quarterly Information'!$AD$43:$AD$1042,'Quarterly Information'!$I$43:$I$1042,Blends!$DH53)*Blends!H52</f>
        <v>0</v>
      </c>
      <c r="DO53" s="178">
        <f>SUMIFS('Quarterly Information'!$AD$43:$AD$1042,'Quarterly Information'!$I$43:$I$1042,Blends!$DH53)*Blends!I52</f>
        <v>0</v>
      </c>
      <c r="DP53" s="178">
        <f>SUMIFS('Quarterly Information'!$AD$43:$AD$1042,'Quarterly Information'!$I$43:$I$1042,Blends!$DH53)*Blends!J52</f>
        <v>0</v>
      </c>
      <c r="DR53" s="17" t="s">
        <v>895</v>
      </c>
      <c r="DS53" s="178">
        <f>SUMIFS('Quarterly Information'!$AE$43:$AE$1042,'Quarterly Information'!$I$43:$I$1042,Blends!$DR53)*Blends!C52</f>
        <v>0</v>
      </c>
      <c r="DT53" s="178">
        <f>SUMIFS('Quarterly Information'!$AE$43:$AE$1042,'Quarterly Information'!$I$43:$I$1042,Blends!$DR53)*Blends!D52</f>
        <v>0</v>
      </c>
      <c r="DU53" s="178">
        <f>SUMIFS('Quarterly Information'!$AE$43:$AE$1042,'Quarterly Information'!$I$43:$I$1042,Blends!$DR53)*Blends!E52</f>
        <v>0</v>
      </c>
      <c r="DV53" s="178">
        <f>SUMIFS('Quarterly Information'!$AE$43:$AE$1042,'Quarterly Information'!$I$43:$I$1042,Blends!$DR53)*Blends!F52</f>
        <v>0</v>
      </c>
      <c r="DW53" s="178">
        <f>SUMIFS('Quarterly Information'!$AE$43:$AE$1042,'Quarterly Information'!$I$43:$I$1042,Blends!$DR53)*Blends!G52</f>
        <v>0</v>
      </c>
      <c r="DX53" s="178">
        <f>SUMIFS('Quarterly Information'!$AE$43:$AE$1042,'Quarterly Information'!$I$43:$I$1042,Blends!$DR53)*Blends!H52</f>
        <v>0</v>
      </c>
      <c r="DY53" s="178">
        <f>SUMIFS('Quarterly Information'!$AE$43:$AE$1042,'Quarterly Information'!$I$43:$I$1042,Blends!$DR53)*Blends!I52</f>
        <v>0</v>
      </c>
      <c r="DZ53" s="178">
        <f>SUMIFS('Quarterly Information'!$AE$43:$AE$1042,'Quarterly Information'!$I$43:$I$1042,Blends!$DR53)*Blends!J52</f>
        <v>0</v>
      </c>
    </row>
    <row r="54" spans="2:130" x14ac:dyDescent="0.25">
      <c r="B54" s="17" t="s">
        <v>897</v>
      </c>
      <c r="C54" s="177"/>
      <c r="D54" s="177">
        <v>8.5000000000000006E-2</v>
      </c>
      <c r="E54" s="177">
        <v>0.45</v>
      </c>
      <c r="F54" s="177">
        <v>0.442</v>
      </c>
      <c r="G54" s="177"/>
      <c r="H54" s="177"/>
      <c r="I54" s="177"/>
      <c r="J54" s="177"/>
      <c r="L54" s="17" t="s">
        <v>896</v>
      </c>
      <c r="M54" s="178">
        <f>SUMIFS('Quarterly Information'!$J$43:$J$1042,'Quarterly Information'!$I$43:$I$1042,Blends!$L54,'Quarterly Information'!$X$43:$X$1042,Lists!$D$30)*C53</f>
        <v>0</v>
      </c>
      <c r="N54" s="178">
        <f>SUMIFS('Quarterly Information'!$J$43:$J$1042,'Quarterly Information'!$I$43:$I$1042,Blends!$L54,'Quarterly Information'!$X$43:$X$1042,Lists!$D$30)*D53</f>
        <v>0</v>
      </c>
      <c r="O54" s="178">
        <f>SUMIFS('Quarterly Information'!$J$43:$J$1042,'Quarterly Information'!$I$43:$I$1042,Blends!$L54,'Quarterly Information'!$X$43:$X$1042,Lists!$D$30)*E53</f>
        <v>0</v>
      </c>
      <c r="P54" s="178">
        <f>SUMIFS('Quarterly Information'!$J$43:$J$1042,'Quarterly Information'!$I$43:$I$1042,Blends!$L54,'Quarterly Information'!$X$43:$X$1042,Lists!$D$30)*F53</f>
        <v>0</v>
      </c>
      <c r="Q54" s="178">
        <f>SUMIFS('Quarterly Information'!$J$43:$J$1042,'Quarterly Information'!$I$43:$I$1042,Blends!$L54,'Quarterly Information'!$X$43:$X$1042,Lists!$D$30)*G53</f>
        <v>0</v>
      </c>
      <c r="R54" s="178">
        <f>SUMIFS('Quarterly Information'!$J$43:$J$1042,'Quarterly Information'!$I$43:$I$1042,Blends!$L54,'Quarterly Information'!$X$43:$X$1042,Lists!$D$30)*H53</f>
        <v>0</v>
      </c>
      <c r="S54" s="178">
        <f>SUMIFS('Quarterly Information'!$J$43:$J$1042,'Quarterly Information'!$I$43:$I$1042,Blends!$L54,'Quarterly Information'!$X$43:$X$1042,Lists!$D$30)*I53</f>
        <v>0</v>
      </c>
      <c r="T54" s="178">
        <f>SUMIFS('Quarterly Information'!$J$43:$J$1042,'Quarterly Information'!$I$43:$I$1042,Blends!$L54,'Quarterly Information'!$X$43:$X$1042,Lists!$D$30)*J53</f>
        <v>0</v>
      </c>
      <c r="V54" s="17" t="s">
        <v>896</v>
      </c>
      <c r="W54" s="178">
        <f>SUMIFS('Quarterly Information'!$J$43:$J$1042,'Quarterly Information'!$I$43:$I$1042,Blends!$V54,'Quarterly Information'!$X$43:$X$1042,Lists!$D$31)*C53</f>
        <v>0</v>
      </c>
      <c r="X54" s="178">
        <f>SUMIFS('Quarterly Information'!$J$43:$J$1042,'Quarterly Information'!$I$43:$I$1042,Blends!$V54,'Quarterly Information'!$X$43:$X$1042,Lists!$D$31)*D53</f>
        <v>0</v>
      </c>
      <c r="Y54" s="178">
        <f>SUMIFS('Quarterly Information'!$J$43:$J$1042,'Quarterly Information'!$I$43:$I$1042,Blends!$V54,'Quarterly Information'!$X$43:$X$1042,Lists!$D$31)*E53</f>
        <v>0</v>
      </c>
      <c r="Z54" s="178">
        <f>SUMIFS('Quarterly Information'!$J$43:$J$1042,'Quarterly Information'!$I$43:$I$1042,Blends!$V54,'Quarterly Information'!$X$43:$X$1042,Lists!$D$31)*F53</f>
        <v>0</v>
      </c>
      <c r="AA54" s="178">
        <f>SUMIFS('Quarterly Information'!$J$43:$J$1042,'Quarterly Information'!$I$43:$I$1042,Blends!$V54,'Quarterly Information'!$X$43:$X$1042,Lists!$D$31)*G53</f>
        <v>0</v>
      </c>
      <c r="AB54" s="178">
        <f>SUMIFS('Quarterly Information'!$J$43:$J$1042,'Quarterly Information'!$I$43:$I$1042,Blends!$V54,'Quarterly Information'!$X$43:$X$1042,Lists!$D$31)*H53</f>
        <v>0</v>
      </c>
      <c r="AC54" s="178">
        <f>SUMIFS('Quarterly Information'!$J$43:$J$1042,'Quarterly Information'!$I$43:$I$1042,Blends!$V54,'Quarterly Information'!$X$43:$X$1042,Lists!$D$31)*I53</f>
        <v>0</v>
      </c>
      <c r="AD54" s="178">
        <f>SUMIFS('Quarterly Information'!$J$43:$J$1042,'Quarterly Information'!$I$43:$I$1042,Blends!$V54,'Quarterly Information'!$X$43:$X$1042,Lists!$D$31)*J53</f>
        <v>0</v>
      </c>
      <c r="AF54" s="17" t="s">
        <v>896</v>
      </c>
      <c r="AG54" s="178">
        <f>SUMIFS('Quarterly Information'!$J$43:$J$1042,'Quarterly Information'!$I$43:$I$1042,Blends!$AF54,'Quarterly Information'!$X$43:$X$1042,Lists!$D$32)*C53</f>
        <v>0</v>
      </c>
      <c r="AH54" s="178">
        <f>SUMIFS('Quarterly Information'!$J$43:$J$1042,'Quarterly Information'!$I$43:$I$1042,Blends!$AF54,'Quarterly Information'!$X$43:$X$1042,Lists!$D$32)*D53</f>
        <v>0</v>
      </c>
      <c r="AI54" s="178">
        <f>SUMIFS('Quarterly Information'!$J$43:$J$1042,'Quarterly Information'!$I$43:$I$1042,Blends!$AF54,'Quarterly Information'!$X$43:$X$1042,Lists!$D$32)*E53</f>
        <v>0</v>
      </c>
      <c r="AJ54" s="178">
        <f>SUMIFS('Quarterly Information'!$J$43:$J$1042,'Quarterly Information'!$I$43:$I$1042,Blends!$AF54,'Quarterly Information'!$X$43:$X$1042,Lists!$D$32)*F53</f>
        <v>0</v>
      </c>
      <c r="AK54" s="178">
        <f>SUMIFS('Quarterly Information'!$J$43:$J$1042,'Quarterly Information'!$I$43:$I$1042,Blends!$AF54,'Quarterly Information'!$X$43:$X$1042,Lists!$D$32)*G53</f>
        <v>0</v>
      </c>
      <c r="AL54" s="178">
        <f>SUMIFS('Quarterly Information'!$J$43:$J$1042,'Quarterly Information'!$I$43:$I$1042,Blends!$AF54,'Quarterly Information'!$X$43:$X$1042,Lists!$D$32)*H53</f>
        <v>0</v>
      </c>
      <c r="AM54" s="178">
        <f>SUMIFS('Quarterly Information'!$J$43:$J$1042,'Quarterly Information'!$I$43:$I$1042,Blends!$AF54,'Quarterly Information'!$X$43:$X$1042,Lists!$D$32)*I53</f>
        <v>0</v>
      </c>
      <c r="AN54" s="178">
        <f>SUMIFS('Quarterly Information'!$J$43:$J$1042,'Quarterly Information'!$I$43:$I$1042,Blends!$AF54,'Quarterly Information'!$X$43:$X$1042,Lists!$D$32)*J53</f>
        <v>0</v>
      </c>
      <c r="AP54" s="17" t="s">
        <v>896</v>
      </c>
      <c r="AQ54" s="178">
        <f>SUMIFS('Quarterly Information'!$J$43:$J$1042,'Quarterly Information'!$I$43:$I$1042,Blends!$AP54,'Quarterly Information'!$X$43:$X$1042,Lists!$D$33)*C53</f>
        <v>0</v>
      </c>
      <c r="AR54" s="178">
        <f>SUMIFS('Quarterly Information'!$J$43:$J$1042,'Quarterly Information'!$I$43:$I$1042,Blends!$AP54,'Quarterly Information'!$X$43:$X$1042,Lists!$D$33)*D53</f>
        <v>0</v>
      </c>
      <c r="AS54" s="178">
        <f>SUMIFS('Quarterly Information'!$J$43:$J$1042,'Quarterly Information'!$I$43:$I$1042,Blends!$AP54,'Quarterly Information'!$X$43:$X$1042,Lists!$D$33)*E53</f>
        <v>0</v>
      </c>
      <c r="AT54" s="178">
        <f>SUMIFS('Quarterly Information'!$J$43:$J$1042,'Quarterly Information'!$I$43:$I$1042,Blends!$AP54,'Quarterly Information'!$X$43:$X$1042,Lists!$D$33)*F53</f>
        <v>0</v>
      </c>
      <c r="AU54" s="178">
        <f>SUMIFS('Quarterly Information'!$J$43:$J$1042,'Quarterly Information'!$I$43:$I$1042,Blends!$AP54,'Quarterly Information'!$X$43:$X$1042,Lists!$D$33)*G53</f>
        <v>0</v>
      </c>
      <c r="AV54" s="178">
        <f>SUMIFS('Quarterly Information'!$J$43:$J$1042,'Quarterly Information'!$I$43:$I$1042,Blends!$AP54,'Quarterly Information'!$X$43:$X$1042,Lists!$D$33)*H53</f>
        <v>0</v>
      </c>
      <c r="AW54" s="178">
        <f>SUMIFS('Quarterly Information'!$J$43:$J$1042,'Quarterly Information'!$I$43:$I$1042,Blends!$AP54,'Quarterly Information'!$X$43:$X$1042,Lists!$D$33)*I53</f>
        <v>0</v>
      </c>
      <c r="AX54" s="178">
        <f>SUMIFS('Quarterly Information'!$J$43:$J$1042,'Quarterly Information'!$I$43:$I$1042,Blends!$AP54,'Quarterly Information'!$X$43:$X$1042,Lists!$D$33)*J53</f>
        <v>0</v>
      </c>
      <c r="AZ54" s="17" t="s">
        <v>896</v>
      </c>
      <c r="BA54" s="178">
        <f>SUMIFS('Quarterly Information'!$J$43:$J$1042,'Quarterly Information'!$I$43:$I$1042,Blends!$AZ54,'Quarterly Information'!$X$43:$X$1042,Lists!$D$34)*C53</f>
        <v>0</v>
      </c>
      <c r="BB54" s="178">
        <f>SUMIFS('Quarterly Information'!$J$43:$J$1042,'Quarterly Information'!$I$43:$I$1042,Blends!$AZ54,'Quarterly Information'!$X$43:$X$1042,Lists!$D$34)*D53</f>
        <v>0</v>
      </c>
      <c r="BC54" s="178">
        <f>SUMIFS('Quarterly Information'!$J$43:$J$1042,'Quarterly Information'!$I$43:$I$1042,Blends!$AZ54,'Quarterly Information'!$X$43:$X$1042,Lists!$D$34)*E53</f>
        <v>0</v>
      </c>
      <c r="BD54" s="178">
        <f>SUMIFS('Quarterly Information'!$J$43:$J$1042,'Quarterly Information'!$I$43:$I$1042,Blends!$AZ54,'Quarterly Information'!$X$43:$X$1042,Lists!$D$34)*F53</f>
        <v>0</v>
      </c>
      <c r="BE54" s="178">
        <f>SUMIFS('Quarterly Information'!$J$43:$J$1042,'Quarterly Information'!$I$43:$I$1042,Blends!$AZ54,'Quarterly Information'!$X$43:$X$1042,Lists!$D$34)*G53</f>
        <v>0</v>
      </c>
      <c r="BF54" s="178">
        <f>SUMIFS('Quarterly Information'!$J$43:$J$1042,'Quarterly Information'!$I$43:$I$1042,Blends!$AZ54,'Quarterly Information'!$X$43:$X$1042,Lists!$D$34)*H53</f>
        <v>0</v>
      </c>
      <c r="BG54" s="178">
        <f>SUMIFS('Quarterly Information'!$J$43:$J$1042,'Quarterly Information'!$I$43:$I$1042,Blends!$AZ54,'Quarterly Information'!$X$43:$X$1042,Lists!$D$34)*I53</f>
        <v>0</v>
      </c>
      <c r="BH54" s="178">
        <f>SUMIFS('Quarterly Information'!$J$43:$J$1042,'Quarterly Information'!$I$43:$I$1042,Blends!$AZ54,'Quarterly Information'!$X$43:$X$1042,Lists!$D$34)*J53</f>
        <v>0</v>
      </c>
      <c r="BJ54" s="17" t="s">
        <v>896</v>
      </c>
      <c r="BK54" s="178">
        <f>SUMIFS('Quarterly Information'!$J$43:$J$1042,'Quarterly Information'!$I$43:$I$1042,Blends!$BJ54,'Quarterly Information'!$X$43:$X$1042,Lists!$D$35)*C53</f>
        <v>0</v>
      </c>
      <c r="BL54" s="178">
        <f>SUMIFS('Quarterly Information'!$J$43:$J$1042,'Quarterly Information'!$I$43:$I$1042,Blends!$BJ54,'Quarterly Information'!$X$43:$X$1042,Lists!$D$35)*D53</f>
        <v>0</v>
      </c>
      <c r="BM54" s="178">
        <f>SUMIFS('Quarterly Information'!$J$43:$J$1042,'Quarterly Information'!$I$43:$I$1042,Blends!$BJ54,'Quarterly Information'!$X$43:$X$1042,Lists!$D$35)*E53</f>
        <v>0</v>
      </c>
      <c r="BN54" s="178">
        <f>SUMIFS('Quarterly Information'!$J$43:$J$1042,'Quarterly Information'!$I$43:$I$1042,Blends!$BJ54,'Quarterly Information'!$X$43:$X$1042,Lists!$D$35)*F53</f>
        <v>0</v>
      </c>
      <c r="BO54" s="178">
        <f>SUMIFS('Quarterly Information'!$J$43:$J$1042,'Quarterly Information'!$I$43:$I$1042,Blends!$BJ54,'Quarterly Information'!$X$43:$X$1042,Lists!$D$35)*G53</f>
        <v>0</v>
      </c>
      <c r="BP54" s="178">
        <f>SUMIFS('Quarterly Information'!$J$43:$J$1042,'Quarterly Information'!$I$43:$I$1042,Blends!$BJ54,'Quarterly Information'!$X$43:$X$1042,Lists!$D$35)*H53</f>
        <v>0</v>
      </c>
      <c r="BQ54" s="178">
        <f>SUMIFS('Quarterly Information'!$J$43:$J$1042,'Quarterly Information'!$I$43:$I$1042,Blends!$BJ54,'Quarterly Information'!$X$43:$X$1042,Lists!$D$35)*I53</f>
        <v>0</v>
      </c>
      <c r="BR54" s="178">
        <f>SUMIFS('Quarterly Information'!$J$43:$J$1042,'Quarterly Information'!$I$43:$I$1042,Blends!$BJ54,'Quarterly Information'!$X$43:$X$1042,Lists!$D$35)*J53</f>
        <v>0</v>
      </c>
      <c r="BT54" s="17" t="s">
        <v>896</v>
      </c>
      <c r="BU54" s="178">
        <f>SUMIFS('Quarterly Information'!$Z$43:$Z$1042,'Quarterly Information'!$I$43:$I$1042,Blends!$BT54)*Blends!C53</f>
        <v>0</v>
      </c>
      <c r="BV54" s="178">
        <f>SUMIFS('Quarterly Information'!$Z$43:$Z$1042,'Quarterly Information'!$I$43:$I$1042,Blends!$BT54)*Blends!D53</f>
        <v>0</v>
      </c>
      <c r="BW54" s="178">
        <f>SUMIFS('Quarterly Information'!$Z$43:$Z$1042,'Quarterly Information'!$I$43:$I$1042,Blends!$BT54)*Blends!E53</f>
        <v>0</v>
      </c>
      <c r="BX54" s="178">
        <f>SUMIFS('Quarterly Information'!$Z$43:$Z$1042,'Quarterly Information'!$I$43:$I$1042,Blends!$BT54)*Blends!F53</f>
        <v>0</v>
      </c>
      <c r="BY54" s="178">
        <f>SUMIFS('Quarterly Information'!$Z$43:$Z$1042,'Quarterly Information'!$I$43:$I$1042,Blends!$BT54)*Blends!G53</f>
        <v>0</v>
      </c>
      <c r="BZ54" s="178">
        <f>SUMIFS('Quarterly Information'!$Z$43:$Z$1042,'Quarterly Information'!$I$43:$I$1042,Blends!$BT54)*Blends!H53</f>
        <v>0</v>
      </c>
      <c r="CA54" s="178">
        <f>SUMIFS('Quarterly Information'!$Z$43:$Z$1042,'Quarterly Information'!$I$43:$I$1042,Blends!$BT54)*Blends!I53</f>
        <v>0</v>
      </c>
      <c r="CB54" s="178">
        <f>SUMIFS('Quarterly Information'!$Z$43:$Z$1042,'Quarterly Information'!$I$43:$I$1042,Blends!$BT54)*Blends!J53</f>
        <v>0</v>
      </c>
      <c r="CD54" s="17" t="s">
        <v>896</v>
      </c>
      <c r="CE54" s="178">
        <f>SUMIFS('Quarterly Information'!$AA$43:$AA$1042,'Quarterly Information'!$I$43:$I$1042,Blends!$CD54)*Blends!C53</f>
        <v>0</v>
      </c>
      <c r="CF54" s="178">
        <f>SUMIFS('Quarterly Information'!$AA$43:$AA$1042,'Quarterly Information'!$I$43:$I$1042,Blends!$CD54)*Blends!D53</f>
        <v>0</v>
      </c>
      <c r="CG54" s="178">
        <f>SUMIFS('Quarterly Information'!$AA$43:$AA$1042,'Quarterly Information'!$I$43:$I$1042,Blends!$CD54)*Blends!E53</f>
        <v>0</v>
      </c>
      <c r="CH54" s="178">
        <f>SUMIFS('Quarterly Information'!$AA$43:$AA$1042,'Quarterly Information'!$I$43:$I$1042,Blends!$CD54)*Blends!F53</f>
        <v>0</v>
      </c>
      <c r="CI54" s="178">
        <f>SUMIFS('Quarterly Information'!$AA$43:$AA$1042,'Quarterly Information'!$I$43:$I$1042,Blends!$CD54)*Blends!G53</f>
        <v>0</v>
      </c>
      <c r="CJ54" s="178">
        <f>SUMIFS('Quarterly Information'!$AA$43:$AA$1042,'Quarterly Information'!$I$43:$I$1042,Blends!$CD54)*Blends!H53</f>
        <v>0</v>
      </c>
      <c r="CK54" s="178">
        <f>SUMIFS('Quarterly Information'!$AA$43:$AA$1042,'Quarterly Information'!$I$43:$I$1042,Blends!$CD54)*Blends!I53</f>
        <v>0</v>
      </c>
      <c r="CL54" s="178">
        <f>SUMIFS('Quarterly Information'!$AA$43:$AA$1042,'Quarterly Information'!$I$43:$I$1042,Blends!$CD54)*Blends!J53</f>
        <v>0</v>
      </c>
      <c r="CN54" s="17" t="s">
        <v>896</v>
      </c>
      <c r="CO54" s="178">
        <f>SUMIFS('Quarterly Information'!$AB$43:$AB$1042,'Quarterly Information'!$I$43:$I$1042,Blends!$CN54)*Blends!C53</f>
        <v>0</v>
      </c>
      <c r="CP54" s="178">
        <f>SUMIFS('Quarterly Information'!$AB$43:$AB$1042,'Quarterly Information'!$I$43:$I$1042,Blends!$CN54)*Blends!D53</f>
        <v>0</v>
      </c>
      <c r="CQ54" s="178">
        <f>SUMIFS('Quarterly Information'!$AB$43:$AB$1042,'Quarterly Information'!$I$43:$I$1042,Blends!$CN54)*Blends!E53</f>
        <v>0</v>
      </c>
      <c r="CR54" s="178">
        <f>SUMIFS('Quarterly Information'!$AB$43:$AB$1042,'Quarterly Information'!$I$43:$I$1042,Blends!$CN54)*Blends!F53</f>
        <v>0</v>
      </c>
      <c r="CS54" s="178">
        <f>SUMIFS('Quarterly Information'!$AB$43:$AB$1042,'Quarterly Information'!$I$43:$I$1042,Blends!$CN54)*Blends!G53</f>
        <v>0</v>
      </c>
      <c r="CT54" s="178">
        <f>SUMIFS('Quarterly Information'!$AB$43:$AB$1042,'Quarterly Information'!$I$43:$I$1042,Blends!$CN54)*Blends!H53</f>
        <v>0</v>
      </c>
      <c r="CU54" s="178">
        <f>SUMIFS('Quarterly Information'!$AB$43:$AB$1042,'Quarterly Information'!$I$43:$I$1042,Blends!$CN54)*Blends!I53</f>
        <v>0</v>
      </c>
      <c r="CV54" s="178">
        <f>SUMIFS('Quarterly Information'!$AB$43:$AB$1042,'Quarterly Information'!$I$43:$I$1042,Blends!$CN54)*Blends!J53</f>
        <v>0</v>
      </c>
      <c r="CX54" s="17" t="s">
        <v>896</v>
      </c>
      <c r="CY54" s="178">
        <f>SUMIFS('Quarterly Information'!$AC$43:$AC$1042,'Quarterly Information'!$I$43:$I$1042,Blends!$CX54)*Blends!C53</f>
        <v>0</v>
      </c>
      <c r="CZ54" s="178">
        <f>SUMIFS('Quarterly Information'!$AC$43:$AC$1042,'Quarterly Information'!$I$43:$I$1042,Blends!$CX54)*Blends!D53</f>
        <v>0</v>
      </c>
      <c r="DA54" s="178">
        <f>SUMIFS('Quarterly Information'!$AC$43:$AC$1042,'Quarterly Information'!$I$43:$I$1042,Blends!$CX54)*Blends!E53</f>
        <v>0</v>
      </c>
      <c r="DB54" s="178">
        <f>SUMIFS('Quarterly Information'!$AC$43:$AC$1042,'Quarterly Information'!$I$43:$I$1042,Blends!$CX54)*Blends!F53</f>
        <v>0</v>
      </c>
      <c r="DC54" s="178">
        <f>SUMIFS('Quarterly Information'!$AC$43:$AC$1042,'Quarterly Information'!$I$43:$I$1042,Blends!$CX54)*Blends!G53</f>
        <v>0</v>
      </c>
      <c r="DD54" s="178">
        <f>SUMIFS('Quarterly Information'!$AC$43:$AC$1042,'Quarterly Information'!$I$43:$I$1042,Blends!$CX54)*Blends!H53</f>
        <v>0</v>
      </c>
      <c r="DE54" s="178">
        <f>SUMIFS('Quarterly Information'!$AC$43:$AC$1042,'Quarterly Information'!$I$43:$I$1042,Blends!$CX54)*Blends!I53</f>
        <v>0</v>
      </c>
      <c r="DF54" s="178">
        <f>SUMIFS('Quarterly Information'!$AC$43:$AC$1042,'Quarterly Information'!$I$43:$I$1042,Blends!$CX54)*Blends!J53</f>
        <v>0</v>
      </c>
      <c r="DH54" s="17" t="s">
        <v>896</v>
      </c>
      <c r="DI54" s="178">
        <f>SUMIFS('Quarterly Information'!$AD$43:$AD$1042,'Quarterly Information'!$I$43:$I$1042,Blends!$DH54)*Blends!C53</f>
        <v>0</v>
      </c>
      <c r="DJ54" s="178">
        <f>SUMIFS('Quarterly Information'!$AD$43:$AD$1042,'Quarterly Information'!$I$43:$I$1042,Blends!$DH54)*Blends!D53</f>
        <v>0</v>
      </c>
      <c r="DK54" s="178">
        <f>SUMIFS('Quarterly Information'!$AD$43:$AD$1042,'Quarterly Information'!$I$43:$I$1042,Blends!$DH54)*Blends!E53</f>
        <v>0</v>
      </c>
      <c r="DL54" s="178">
        <f>SUMIFS('Quarterly Information'!$AD$43:$AD$1042,'Quarterly Information'!$I$43:$I$1042,Blends!$DH54)*Blends!F53</f>
        <v>0</v>
      </c>
      <c r="DM54" s="178">
        <f>SUMIFS('Quarterly Information'!$AD$43:$AD$1042,'Quarterly Information'!$I$43:$I$1042,Blends!$DH54)*Blends!G53</f>
        <v>0</v>
      </c>
      <c r="DN54" s="178">
        <f>SUMIFS('Quarterly Information'!$AD$43:$AD$1042,'Quarterly Information'!$I$43:$I$1042,Blends!$DH54)*Blends!H53</f>
        <v>0</v>
      </c>
      <c r="DO54" s="178">
        <f>SUMIFS('Quarterly Information'!$AD$43:$AD$1042,'Quarterly Information'!$I$43:$I$1042,Blends!$DH54)*Blends!I53</f>
        <v>0</v>
      </c>
      <c r="DP54" s="178">
        <f>SUMIFS('Quarterly Information'!$AD$43:$AD$1042,'Quarterly Information'!$I$43:$I$1042,Blends!$DH54)*Blends!J53</f>
        <v>0</v>
      </c>
      <c r="DR54" s="17" t="s">
        <v>896</v>
      </c>
      <c r="DS54" s="178">
        <f>SUMIFS('Quarterly Information'!$AE$43:$AE$1042,'Quarterly Information'!$I$43:$I$1042,Blends!$DR54)*Blends!C53</f>
        <v>0</v>
      </c>
      <c r="DT54" s="178">
        <f>SUMIFS('Quarterly Information'!$AE$43:$AE$1042,'Quarterly Information'!$I$43:$I$1042,Blends!$DR54)*Blends!D53</f>
        <v>0</v>
      </c>
      <c r="DU54" s="178">
        <f>SUMIFS('Quarterly Information'!$AE$43:$AE$1042,'Quarterly Information'!$I$43:$I$1042,Blends!$DR54)*Blends!E53</f>
        <v>0</v>
      </c>
      <c r="DV54" s="178">
        <f>SUMIFS('Quarterly Information'!$AE$43:$AE$1042,'Quarterly Information'!$I$43:$I$1042,Blends!$DR54)*Blends!F53</f>
        <v>0</v>
      </c>
      <c r="DW54" s="178">
        <f>SUMIFS('Quarterly Information'!$AE$43:$AE$1042,'Quarterly Information'!$I$43:$I$1042,Blends!$DR54)*Blends!G53</f>
        <v>0</v>
      </c>
      <c r="DX54" s="178">
        <f>SUMIFS('Quarterly Information'!$AE$43:$AE$1042,'Quarterly Information'!$I$43:$I$1042,Blends!$DR54)*Blends!H53</f>
        <v>0</v>
      </c>
      <c r="DY54" s="178">
        <f>SUMIFS('Quarterly Information'!$AE$43:$AE$1042,'Quarterly Information'!$I$43:$I$1042,Blends!$DR54)*Blends!I53</f>
        <v>0</v>
      </c>
      <c r="DZ54" s="178">
        <f>SUMIFS('Quarterly Information'!$AE$43:$AE$1042,'Quarterly Information'!$I$43:$I$1042,Blends!$DR54)*Blends!J53</f>
        <v>0</v>
      </c>
    </row>
    <row r="55" spans="2:130" x14ac:dyDescent="0.25">
      <c r="B55" s="17" t="s">
        <v>898</v>
      </c>
      <c r="C55" s="177"/>
      <c r="D55" s="177">
        <v>0.5</v>
      </c>
      <c r="E55" s="177">
        <v>0.47</v>
      </c>
      <c r="F55" s="177"/>
      <c r="G55" s="177"/>
      <c r="H55" s="177"/>
      <c r="I55" s="177"/>
      <c r="J55" s="177"/>
      <c r="L55" s="17" t="s">
        <v>897</v>
      </c>
      <c r="M55" s="178">
        <f>SUMIFS('Quarterly Information'!$J$43:$J$1042,'Quarterly Information'!$I$43:$I$1042,Blends!$L55,'Quarterly Information'!$X$43:$X$1042,Lists!$D$30)*C54</f>
        <v>0</v>
      </c>
      <c r="N55" s="178">
        <f>SUMIFS('Quarterly Information'!$J$43:$J$1042,'Quarterly Information'!$I$43:$I$1042,Blends!$L55,'Quarterly Information'!$X$43:$X$1042,Lists!$D$30)*D54</f>
        <v>0</v>
      </c>
      <c r="O55" s="178">
        <f>SUMIFS('Quarterly Information'!$J$43:$J$1042,'Quarterly Information'!$I$43:$I$1042,Blends!$L55,'Quarterly Information'!$X$43:$X$1042,Lists!$D$30)*E54</f>
        <v>0</v>
      </c>
      <c r="P55" s="178">
        <f>SUMIFS('Quarterly Information'!$J$43:$J$1042,'Quarterly Information'!$I$43:$I$1042,Blends!$L55,'Quarterly Information'!$X$43:$X$1042,Lists!$D$30)*F54</f>
        <v>0</v>
      </c>
      <c r="Q55" s="178">
        <f>SUMIFS('Quarterly Information'!$J$43:$J$1042,'Quarterly Information'!$I$43:$I$1042,Blends!$L55,'Quarterly Information'!$X$43:$X$1042,Lists!$D$30)*G54</f>
        <v>0</v>
      </c>
      <c r="R55" s="178">
        <f>SUMIFS('Quarterly Information'!$J$43:$J$1042,'Quarterly Information'!$I$43:$I$1042,Blends!$L55,'Quarterly Information'!$X$43:$X$1042,Lists!$D$30)*H54</f>
        <v>0</v>
      </c>
      <c r="S55" s="178">
        <f>SUMIFS('Quarterly Information'!$J$43:$J$1042,'Quarterly Information'!$I$43:$I$1042,Blends!$L55,'Quarterly Information'!$X$43:$X$1042,Lists!$D$30)*I54</f>
        <v>0</v>
      </c>
      <c r="T55" s="178">
        <f>SUMIFS('Quarterly Information'!$J$43:$J$1042,'Quarterly Information'!$I$43:$I$1042,Blends!$L55,'Quarterly Information'!$X$43:$X$1042,Lists!$D$30)*J54</f>
        <v>0</v>
      </c>
      <c r="V55" s="17" t="s">
        <v>897</v>
      </c>
      <c r="W55" s="178">
        <f>SUMIFS('Quarterly Information'!$J$43:$J$1042,'Quarterly Information'!$I$43:$I$1042,Blends!$V55,'Quarterly Information'!$X$43:$X$1042,Lists!$D$31)*C54</f>
        <v>0</v>
      </c>
      <c r="X55" s="178">
        <f>SUMIFS('Quarterly Information'!$J$43:$J$1042,'Quarterly Information'!$I$43:$I$1042,Blends!$V55,'Quarterly Information'!$X$43:$X$1042,Lists!$D$31)*D54</f>
        <v>0</v>
      </c>
      <c r="Y55" s="178">
        <f>SUMIFS('Quarterly Information'!$J$43:$J$1042,'Quarterly Information'!$I$43:$I$1042,Blends!$V55,'Quarterly Information'!$X$43:$X$1042,Lists!$D$31)*E54</f>
        <v>0</v>
      </c>
      <c r="Z55" s="178">
        <f>SUMIFS('Quarterly Information'!$J$43:$J$1042,'Quarterly Information'!$I$43:$I$1042,Blends!$V55,'Quarterly Information'!$X$43:$X$1042,Lists!$D$31)*F54</f>
        <v>0</v>
      </c>
      <c r="AA55" s="178">
        <f>SUMIFS('Quarterly Information'!$J$43:$J$1042,'Quarterly Information'!$I$43:$I$1042,Blends!$V55,'Quarterly Information'!$X$43:$X$1042,Lists!$D$31)*G54</f>
        <v>0</v>
      </c>
      <c r="AB55" s="178">
        <f>SUMIFS('Quarterly Information'!$J$43:$J$1042,'Quarterly Information'!$I$43:$I$1042,Blends!$V55,'Quarterly Information'!$X$43:$X$1042,Lists!$D$31)*H54</f>
        <v>0</v>
      </c>
      <c r="AC55" s="178">
        <f>SUMIFS('Quarterly Information'!$J$43:$J$1042,'Quarterly Information'!$I$43:$I$1042,Blends!$V55,'Quarterly Information'!$X$43:$X$1042,Lists!$D$31)*I54</f>
        <v>0</v>
      </c>
      <c r="AD55" s="178">
        <f>SUMIFS('Quarterly Information'!$J$43:$J$1042,'Quarterly Information'!$I$43:$I$1042,Blends!$V55,'Quarterly Information'!$X$43:$X$1042,Lists!$D$31)*J54</f>
        <v>0</v>
      </c>
      <c r="AF55" s="17" t="s">
        <v>897</v>
      </c>
      <c r="AG55" s="178">
        <f>SUMIFS('Quarterly Information'!$J$43:$J$1042,'Quarterly Information'!$I$43:$I$1042,Blends!$AF55,'Quarterly Information'!$X$43:$X$1042,Lists!$D$32)*C54</f>
        <v>0</v>
      </c>
      <c r="AH55" s="178">
        <f>SUMIFS('Quarterly Information'!$J$43:$J$1042,'Quarterly Information'!$I$43:$I$1042,Blends!$AF55,'Quarterly Information'!$X$43:$X$1042,Lists!$D$32)*D54</f>
        <v>0</v>
      </c>
      <c r="AI55" s="178">
        <f>SUMIFS('Quarterly Information'!$J$43:$J$1042,'Quarterly Information'!$I$43:$I$1042,Blends!$AF55,'Quarterly Information'!$X$43:$X$1042,Lists!$D$32)*E54</f>
        <v>0</v>
      </c>
      <c r="AJ55" s="178">
        <f>SUMIFS('Quarterly Information'!$J$43:$J$1042,'Quarterly Information'!$I$43:$I$1042,Blends!$AF55,'Quarterly Information'!$X$43:$X$1042,Lists!$D$32)*F54</f>
        <v>0</v>
      </c>
      <c r="AK55" s="178">
        <f>SUMIFS('Quarterly Information'!$J$43:$J$1042,'Quarterly Information'!$I$43:$I$1042,Blends!$AF55,'Quarterly Information'!$X$43:$X$1042,Lists!$D$32)*G54</f>
        <v>0</v>
      </c>
      <c r="AL55" s="178">
        <f>SUMIFS('Quarterly Information'!$J$43:$J$1042,'Quarterly Information'!$I$43:$I$1042,Blends!$AF55,'Quarterly Information'!$X$43:$X$1042,Lists!$D$32)*H54</f>
        <v>0</v>
      </c>
      <c r="AM55" s="178">
        <f>SUMIFS('Quarterly Information'!$J$43:$J$1042,'Quarterly Information'!$I$43:$I$1042,Blends!$AF55,'Quarterly Information'!$X$43:$X$1042,Lists!$D$32)*I54</f>
        <v>0</v>
      </c>
      <c r="AN55" s="178">
        <f>SUMIFS('Quarterly Information'!$J$43:$J$1042,'Quarterly Information'!$I$43:$I$1042,Blends!$AF55,'Quarterly Information'!$X$43:$X$1042,Lists!$D$32)*J54</f>
        <v>0</v>
      </c>
      <c r="AP55" s="17" t="s">
        <v>897</v>
      </c>
      <c r="AQ55" s="178">
        <f>SUMIFS('Quarterly Information'!$J$43:$J$1042,'Quarterly Information'!$I$43:$I$1042,Blends!$AP55,'Quarterly Information'!$X$43:$X$1042,Lists!$D$33)*C54</f>
        <v>0</v>
      </c>
      <c r="AR55" s="178">
        <f>SUMIFS('Quarterly Information'!$J$43:$J$1042,'Quarterly Information'!$I$43:$I$1042,Blends!$AP55,'Quarterly Information'!$X$43:$X$1042,Lists!$D$33)*D54</f>
        <v>0</v>
      </c>
      <c r="AS55" s="178">
        <f>SUMIFS('Quarterly Information'!$J$43:$J$1042,'Quarterly Information'!$I$43:$I$1042,Blends!$AP55,'Quarterly Information'!$X$43:$X$1042,Lists!$D$33)*E54</f>
        <v>0</v>
      </c>
      <c r="AT55" s="178">
        <f>SUMIFS('Quarterly Information'!$J$43:$J$1042,'Quarterly Information'!$I$43:$I$1042,Blends!$AP55,'Quarterly Information'!$X$43:$X$1042,Lists!$D$33)*F54</f>
        <v>0</v>
      </c>
      <c r="AU55" s="178">
        <f>SUMIFS('Quarterly Information'!$J$43:$J$1042,'Quarterly Information'!$I$43:$I$1042,Blends!$AP55,'Quarterly Information'!$X$43:$X$1042,Lists!$D$33)*G54</f>
        <v>0</v>
      </c>
      <c r="AV55" s="178">
        <f>SUMIFS('Quarterly Information'!$J$43:$J$1042,'Quarterly Information'!$I$43:$I$1042,Blends!$AP55,'Quarterly Information'!$X$43:$X$1042,Lists!$D$33)*H54</f>
        <v>0</v>
      </c>
      <c r="AW55" s="178">
        <f>SUMIFS('Quarterly Information'!$J$43:$J$1042,'Quarterly Information'!$I$43:$I$1042,Blends!$AP55,'Quarterly Information'!$X$43:$X$1042,Lists!$D$33)*I54</f>
        <v>0</v>
      </c>
      <c r="AX55" s="178">
        <f>SUMIFS('Quarterly Information'!$J$43:$J$1042,'Quarterly Information'!$I$43:$I$1042,Blends!$AP55,'Quarterly Information'!$X$43:$X$1042,Lists!$D$33)*J54</f>
        <v>0</v>
      </c>
      <c r="AZ55" s="17" t="s">
        <v>897</v>
      </c>
      <c r="BA55" s="178">
        <f>SUMIFS('Quarterly Information'!$J$43:$J$1042,'Quarterly Information'!$I$43:$I$1042,Blends!$AZ55,'Quarterly Information'!$X$43:$X$1042,Lists!$D$34)*C54</f>
        <v>0</v>
      </c>
      <c r="BB55" s="178">
        <f>SUMIFS('Quarterly Information'!$J$43:$J$1042,'Quarterly Information'!$I$43:$I$1042,Blends!$AZ55,'Quarterly Information'!$X$43:$X$1042,Lists!$D$34)*D54</f>
        <v>0</v>
      </c>
      <c r="BC55" s="178">
        <f>SUMIFS('Quarterly Information'!$J$43:$J$1042,'Quarterly Information'!$I$43:$I$1042,Blends!$AZ55,'Quarterly Information'!$X$43:$X$1042,Lists!$D$34)*E54</f>
        <v>0</v>
      </c>
      <c r="BD55" s="178">
        <f>SUMIFS('Quarterly Information'!$J$43:$J$1042,'Quarterly Information'!$I$43:$I$1042,Blends!$AZ55,'Quarterly Information'!$X$43:$X$1042,Lists!$D$34)*F54</f>
        <v>0</v>
      </c>
      <c r="BE55" s="178">
        <f>SUMIFS('Quarterly Information'!$J$43:$J$1042,'Quarterly Information'!$I$43:$I$1042,Blends!$AZ55,'Quarterly Information'!$X$43:$X$1042,Lists!$D$34)*G54</f>
        <v>0</v>
      </c>
      <c r="BF55" s="178">
        <f>SUMIFS('Quarterly Information'!$J$43:$J$1042,'Quarterly Information'!$I$43:$I$1042,Blends!$AZ55,'Quarterly Information'!$X$43:$X$1042,Lists!$D$34)*H54</f>
        <v>0</v>
      </c>
      <c r="BG55" s="178">
        <f>SUMIFS('Quarterly Information'!$J$43:$J$1042,'Quarterly Information'!$I$43:$I$1042,Blends!$AZ55,'Quarterly Information'!$X$43:$X$1042,Lists!$D$34)*I54</f>
        <v>0</v>
      </c>
      <c r="BH55" s="178">
        <f>SUMIFS('Quarterly Information'!$J$43:$J$1042,'Quarterly Information'!$I$43:$I$1042,Blends!$AZ55,'Quarterly Information'!$X$43:$X$1042,Lists!$D$34)*J54</f>
        <v>0</v>
      </c>
      <c r="BJ55" s="17" t="s">
        <v>897</v>
      </c>
      <c r="BK55" s="178">
        <f>SUMIFS('Quarterly Information'!$J$43:$J$1042,'Quarterly Information'!$I$43:$I$1042,Blends!$BJ55,'Quarterly Information'!$X$43:$X$1042,Lists!$D$35)*C54</f>
        <v>0</v>
      </c>
      <c r="BL55" s="178">
        <f>SUMIFS('Quarterly Information'!$J$43:$J$1042,'Quarterly Information'!$I$43:$I$1042,Blends!$BJ55,'Quarterly Information'!$X$43:$X$1042,Lists!$D$35)*D54</f>
        <v>0</v>
      </c>
      <c r="BM55" s="178">
        <f>SUMIFS('Quarterly Information'!$J$43:$J$1042,'Quarterly Information'!$I$43:$I$1042,Blends!$BJ55,'Quarterly Information'!$X$43:$X$1042,Lists!$D$35)*E54</f>
        <v>0</v>
      </c>
      <c r="BN55" s="178">
        <f>SUMIFS('Quarterly Information'!$J$43:$J$1042,'Quarterly Information'!$I$43:$I$1042,Blends!$BJ55,'Quarterly Information'!$X$43:$X$1042,Lists!$D$35)*F54</f>
        <v>0</v>
      </c>
      <c r="BO55" s="178">
        <f>SUMIFS('Quarterly Information'!$J$43:$J$1042,'Quarterly Information'!$I$43:$I$1042,Blends!$BJ55,'Quarterly Information'!$X$43:$X$1042,Lists!$D$35)*G54</f>
        <v>0</v>
      </c>
      <c r="BP55" s="178">
        <f>SUMIFS('Quarterly Information'!$J$43:$J$1042,'Quarterly Information'!$I$43:$I$1042,Blends!$BJ55,'Quarterly Information'!$X$43:$X$1042,Lists!$D$35)*H54</f>
        <v>0</v>
      </c>
      <c r="BQ55" s="178">
        <f>SUMIFS('Quarterly Information'!$J$43:$J$1042,'Quarterly Information'!$I$43:$I$1042,Blends!$BJ55,'Quarterly Information'!$X$43:$X$1042,Lists!$D$35)*I54</f>
        <v>0</v>
      </c>
      <c r="BR55" s="178">
        <f>SUMIFS('Quarterly Information'!$J$43:$J$1042,'Quarterly Information'!$I$43:$I$1042,Blends!$BJ55,'Quarterly Information'!$X$43:$X$1042,Lists!$D$35)*J54</f>
        <v>0</v>
      </c>
      <c r="BT55" s="17" t="s">
        <v>897</v>
      </c>
      <c r="BU55" s="178">
        <f>SUMIFS('Quarterly Information'!$Z$43:$Z$1042,'Quarterly Information'!$I$43:$I$1042,Blends!$BT55)*Blends!C54</f>
        <v>0</v>
      </c>
      <c r="BV55" s="178">
        <f>SUMIFS('Quarterly Information'!$Z$43:$Z$1042,'Quarterly Information'!$I$43:$I$1042,Blends!$BT55)*Blends!D54</f>
        <v>0</v>
      </c>
      <c r="BW55" s="178">
        <f>SUMIFS('Quarterly Information'!$Z$43:$Z$1042,'Quarterly Information'!$I$43:$I$1042,Blends!$BT55)*Blends!E54</f>
        <v>0</v>
      </c>
      <c r="BX55" s="178">
        <f>SUMIFS('Quarterly Information'!$Z$43:$Z$1042,'Quarterly Information'!$I$43:$I$1042,Blends!$BT55)*Blends!F54</f>
        <v>0</v>
      </c>
      <c r="BY55" s="178">
        <f>SUMIFS('Quarterly Information'!$Z$43:$Z$1042,'Quarterly Information'!$I$43:$I$1042,Blends!$BT55)*Blends!G54</f>
        <v>0</v>
      </c>
      <c r="BZ55" s="178">
        <f>SUMIFS('Quarterly Information'!$Z$43:$Z$1042,'Quarterly Information'!$I$43:$I$1042,Blends!$BT55)*Blends!H54</f>
        <v>0</v>
      </c>
      <c r="CA55" s="178">
        <f>SUMIFS('Quarterly Information'!$Z$43:$Z$1042,'Quarterly Information'!$I$43:$I$1042,Blends!$BT55)*Blends!I54</f>
        <v>0</v>
      </c>
      <c r="CB55" s="178">
        <f>SUMIFS('Quarterly Information'!$Z$43:$Z$1042,'Quarterly Information'!$I$43:$I$1042,Blends!$BT55)*Blends!J54</f>
        <v>0</v>
      </c>
      <c r="CD55" s="17" t="s">
        <v>897</v>
      </c>
      <c r="CE55" s="178">
        <f>SUMIFS('Quarterly Information'!$AA$43:$AA$1042,'Quarterly Information'!$I$43:$I$1042,Blends!$CD55)*Blends!C54</f>
        <v>0</v>
      </c>
      <c r="CF55" s="178">
        <f>SUMIFS('Quarterly Information'!$AA$43:$AA$1042,'Quarterly Information'!$I$43:$I$1042,Blends!$CD55)*Blends!D54</f>
        <v>0</v>
      </c>
      <c r="CG55" s="178">
        <f>SUMIFS('Quarterly Information'!$AA$43:$AA$1042,'Quarterly Information'!$I$43:$I$1042,Blends!$CD55)*Blends!E54</f>
        <v>0</v>
      </c>
      <c r="CH55" s="178">
        <f>SUMIFS('Quarterly Information'!$AA$43:$AA$1042,'Quarterly Information'!$I$43:$I$1042,Blends!$CD55)*Blends!F54</f>
        <v>0</v>
      </c>
      <c r="CI55" s="178">
        <f>SUMIFS('Quarterly Information'!$AA$43:$AA$1042,'Quarterly Information'!$I$43:$I$1042,Blends!$CD55)*Blends!G54</f>
        <v>0</v>
      </c>
      <c r="CJ55" s="178">
        <f>SUMIFS('Quarterly Information'!$AA$43:$AA$1042,'Quarterly Information'!$I$43:$I$1042,Blends!$CD55)*Blends!H54</f>
        <v>0</v>
      </c>
      <c r="CK55" s="178">
        <f>SUMIFS('Quarterly Information'!$AA$43:$AA$1042,'Quarterly Information'!$I$43:$I$1042,Blends!$CD55)*Blends!I54</f>
        <v>0</v>
      </c>
      <c r="CL55" s="178">
        <f>SUMIFS('Quarterly Information'!$AA$43:$AA$1042,'Quarterly Information'!$I$43:$I$1042,Blends!$CD55)*Blends!J54</f>
        <v>0</v>
      </c>
      <c r="CN55" s="17" t="s">
        <v>897</v>
      </c>
      <c r="CO55" s="178">
        <f>SUMIFS('Quarterly Information'!$AB$43:$AB$1042,'Quarterly Information'!$I$43:$I$1042,Blends!$CN55)*Blends!C54</f>
        <v>0</v>
      </c>
      <c r="CP55" s="178">
        <f>SUMIFS('Quarterly Information'!$AB$43:$AB$1042,'Quarterly Information'!$I$43:$I$1042,Blends!$CN55)*Blends!D54</f>
        <v>0</v>
      </c>
      <c r="CQ55" s="178">
        <f>SUMIFS('Quarterly Information'!$AB$43:$AB$1042,'Quarterly Information'!$I$43:$I$1042,Blends!$CN55)*Blends!E54</f>
        <v>0</v>
      </c>
      <c r="CR55" s="178">
        <f>SUMIFS('Quarterly Information'!$AB$43:$AB$1042,'Quarterly Information'!$I$43:$I$1042,Blends!$CN55)*Blends!F54</f>
        <v>0</v>
      </c>
      <c r="CS55" s="178">
        <f>SUMIFS('Quarterly Information'!$AB$43:$AB$1042,'Quarterly Information'!$I$43:$I$1042,Blends!$CN55)*Blends!G54</f>
        <v>0</v>
      </c>
      <c r="CT55" s="178">
        <f>SUMIFS('Quarterly Information'!$AB$43:$AB$1042,'Quarterly Information'!$I$43:$I$1042,Blends!$CN55)*Blends!H54</f>
        <v>0</v>
      </c>
      <c r="CU55" s="178">
        <f>SUMIFS('Quarterly Information'!$AB$43:$AB$1042,'Quarterly Information'!$I$43:$I$1042,Blends!$CN55)*Blends!I54</f>
        <v>0</v>
      </c>
      <c r="CV55" s="178">
        <f>SUMIFS('Quarterly Information'!$AB$43:$AB$1042,'Quarterly Information'!$I$43:$I$1042,Blends!$CN55)*Blends!J54</f>
        <v>0</v>
      </c>
      <c r="CX55" s="17" t="s">
        <v>897</v>
      </c>
      <c r="CY55" s="178">
        <f>SUMIFS('Quarterly Information'!$AC$43:$AC$1042,'Quarterly Information'!$I$43:$I$1042,Blends!$CX55)*Blends!C54</f>
        <v>0</v>
      </c>
      <c r="CZ55" s="178">
        <f>SUMIFS('Quarterly Information'!$AC$43:$AC$1042,'Quarterly Information'!$I$43:$I$1042,Blends!$CX55)*Blends!D54</f>
        <v>0</v>
      </c>
      <c r="DA55" s="178">
        <f>SUMIFS('Quarterly Information'!$AC$43:$AC$1042,'Quarterly Information'!$I$43:$I$1042,Blends!$CX55)*Blends!E54</f>
        <v>0</v>
      </c>
      <c r="DB55" s="178">
        <f>SUMIFS('Quarterly Information'!$AC$43:$AC$1042,'Quarterly Information'!$I$43:$I$1042,Blends!$CX55)*Blends!F54</f>
        <v>0</v>
      </c>
      <c r="DC55" s="178">
        <f>SUMIFS('Quarterly Information'!$AC$43:$AC$1042,'Quarterly Information'!$I$43:$I$1042,Blends!$CX55)*Blends!G54</f>
        <v>0</v>
      </c>
      <c r="DD55" s="178">
        <f>SUMIFS('Quarterly Information'!$AC$43:$AC$1042,'Quarterly Information'!$I$43:$I$1042,Blends!$CX55)*Blends!H54</f>
        <v>0</v>
      </c>
      <c r="DE55" s="178">
        <f>SUMIFS('Quarterly Information'!$AC$43:$AC$1042,'Quarterly Information'!$I$43:$I$1042,Blends!$CX55)*Blends!I54</f>
        <v>0</v>
      </c>
      <c r="DF55" s="178">
        <f>SUMIFS('Quarterly Information'!$AC$43:$AC$1042,'Quarterly Information'!$I$43:$I$1042,Blends!$CX55)*Blends!J54</f>
        <v>0</v>
      </c>
      <c r="DH55" s="17" t="s">
        <v>897</v>
      </c>
      <c r="DI55" s="178">
        <f>SUMIFS('Quarterly Information'!$AD$43:$AD$1042,'Quarterly Information'!$I$43:$I$1042,Blends!$DH55)*Blends!C54</f>
        <v>0</v>
      </c>
      <c r="DJ55" s="178">
        <f>SUMIFS('Quarterly Information'!$AD$43:$AD$1042,'Quarterly Information'!$I$43:$I$1042,Blends!$DH55)*Blends!D54</f>
        <v>0</v>
      </c>
      <c r="DK55" s="178">
        <f>SUMIFS('Quarterly Information'!$AD$43:$AD$1042,'Quarterly Information'!$I$43:$I$1042,Blends!$DH55)*Blends!E54</f>
        <v>0</v>
      </c>
      <c r="DL55" s="178">
        <f>SUMIFS('Quarterly Information'!$AD$43:$AD$1042,'Quarterly Information'!$I$43:$I$1042,Blends!$DH55)*Blends!F54</f>
        <v>0</v>
      </c>
      <c r="DM55" s="178">
        <f>SUMIFS('Quarterly Information'!$AD$43:$AD$1042,'Quarterly Information'!$I$43:$I$1042,Blends!$DH55)*Blends!G54</f>
        <v>0</v>
      </c>
      <c r="DN55" s="178">
        <f>SUMIFS('Quarterly Information'!$AD$43:$AD$1042,'Quarterly Information'!$I$43:$I$1042,Blends!$DH55)*Blends!H54</f>
        <v>0</v>
      </c>
      <c r="DO55" s="178">
        <f>SUMIFS('Quarterly Information'!$AD$43:$AD$1042,'Quarterly Information'!$I$43:$I$1042,Blends!$DH55)*Blends!I54</f>
        <v>0</v>
      </c>
      <c r="DP55" s="178">
        <f>SUMIFS('Quarterly Information'!$AD$43:$AD$1042,'Quarterly Information'!$I$43:$I$1042,Blends!$DH55)*Blends!J54</f>
        <v>0</v>
      </c>
      <c r="DR55" s="17" t="s">
        <v>897</v>
      </c>
      <c r="DS55" s="178">
        <f>SUMIFS('Quarterly Information'!$AE$43:$AE$1042,'Quarterly Information'!$I$43:$I$1042,Blends!$DR55)*Blends!C54</f>
        <v>0</v>
      </c>
      <c r="DT55" s="178">
        <f>SUMIFS('Quarterly Information'!$AE$43:$AE$1042,'Quarterly Information'!$I$43:$I$1042,Blends!$DR55)*Blends!D54</f>
        <v>0</v>
      </c>
      <c r="DU55" s="178">
        <f>SUMIFS('Quarterly Information'!$AE$43:$AE$1042,'Quarterly Information'!$I$43:$I$1042,Blends!$DR55)*Blends!E54</f>
        <v>0</v>
      </c>
      <c r="DV55" s="178">
        <f>SUMIFS('Quarterly Information'!$AE$43:$AE$1042,'Quarterly Information'!$I$43:$I$1042,Blends!$DR55)*Blends!F54</f>
        <v>0</v>
      </c>
      <c r="DW55" s="178">
        <f>SUMIFS('Quarterly Information'!$AE$43:$AE$1042,'Quarterly Information'!$I$43:$I$1042,Blends!$DR55)*Blends!G54</f>
        <v>0</v>
      </c>
      <c r="DX55" s="178">
        <f>SUMIFS('Quarterly Information'!$AE$43:$AE$1042,'Quarterly Information'!$I$43:$I$1042,Blends!$DR55)*Blends!H54</f>
        <v>0</v>
      </c>
      <c r="DY55" s="178">
        <f>SUMIFS('Quarterly Information'!$AE$43:$AE$1042,'Quarterly Information'!$I$43:$I$1042,Blends!$DR55)*Blends!I54</f>
        <v>0</v>
      </c>
      <c r="DZ55" s="178">
        <f>SUMIFS('Quarterly Information'!$AE$43:$AE$1042,'Quarterly Information'!$I$43:$I$1042,Blends!$DR55)*Blends!J54</f>
        <v>0</v>
      </c>
    </row>
    <row r="56" spans="2:130" x14ac:dyDescent="0.25">
      <c r="B56" s="17" t="s">
        <v>899</v>
      </c>
      <c r="C56" s="177"/>
      <c r="D56" s="177"/>
      <c r="E56" s="177"/>
      <c r="F56" s="177">
        <v>1.6E-2</v>
      </c>
      <c r="G56" s="177"/>
      <c r="H56" s="177">
        <v>0.97799999999999998</v>
      </c>
      <c r="I56" s="177"/>
      <c r="J56" s="177"/>
      <c r="L56" s="17" t="s">
        <v>898</v>
      </c>
      <c r="M56" s="178">
        <f>SUMIFS('Quarterly Information'!$J$43:$J$1042,'Quarterly Information'!$I$43:$I$1042,Blends!$L56,'Quarterly Information'!$X$43:$X$1042,Lists!$D$30)*C55</f>
        <v>0</v>
      </c>
      <c r="N56" s="178">
        <f>SUMIFS('Quarterly Information'!$J$43:$J$1042,'Quarterly Information'!$I$43:$I$1042,Blends!$L56,'Quarterly Information'!$X$43:$X$1042,Lists!$D$30)*D55</f>
        <v>0</v>
      </c>
      <c r="O56" s="178">
        <f>SUMIFS('Quarterly Information'!$J$43:$J$1042,'Quarterly Information'!$I$43:$I$1042,Blends!$L56,'Quarterly Information'!$X$43:$X$1042,Lists!$D$30)*E55</f>
        <v>0</v>
      </c>
      <c r="P56" s="178">
        <f>SUMIFS('Quarterly Information'!$J$43:$J$1042,'Quarterly Information'!$I$43:$I$1042,Blends!$L56,'Quarterly Information'!$X$43:$X$1042,Lists!$D$30)*F55</f>
        <v>0</v>
      </c>
      <c r="Q56" s="178">
        <f>SUMIFS('Quarterly Information'!$J$43:$J$1042,'Quarterly Information'!$I$43:$I$1042,Blends!$L56,'Quarterly Information'!$X$43:$X$1042,Lists!$D$30)*G55</f>
        <v>0</v>
      </c>
      <c r="R56" s="178">
        <f>SUMIFS('Quarterly Information'!$J$43:$J$1042,'Quarterly Information'!$I$43:$I$1042,Blends!$L56,'Quarterly Information'!$X$43:$X$1042,Lists!$D$30)*H55</f>
        <v>0</v>
      </c>
      <c r="S56" s="178">
        <f>SUMIFS('Quarterly Information'!$J$43:$J$1042,'Quarterly Information'!$I$43:$I$1042,Blends!$L56,'Quarterly Information'!$X$43:$X$1042,Lists!$D$30)*I55</f>
        <v>0</v>
      </c>
      <c r="T56" s="178">
        <f>SUMIFS('Quarterly Information'!$J$43:$J$1042,'Quarterly Information'!$I$43:$I$1042,Blends!$L56,'Quarterly Information'!$X$43:$X$1042,Lists!$D$30)*J55</f>
        <v>0</v>
      </c>
      <c r="V56" s="17" t="s">
        <v>898</v>
      </c>
      <c r="W56" s="178">
        <f>SUMIFS('Quarterly Information'!$J$43:$J$1042,'Quarterly Information'!$I$43:$I$1042,Blends!$V56,'Quarterly Information'!$X$43:$X$1042,Lists!$D$31)*C55</f>
        <v>0</v>
      </c>
      <c r="X56" s="178">
        <f>SUMIFS('Quarterly Information'!$J$43:$J$1042,'Quarterly Information'!$I$43:$I$1042,Blends!$V56,'Quarterly Information'!$X$43:$X$1042,Lists!$D$31)*D55</f>
        <v>0</v>
      </c>
      <c r="Y56" s="178">
        <f>SUMIFS('Quarterly Information'!$J$43:$J$1042,'Quarterly Information'!$I$43:$I$1042,Blends!$V56,'Quarterly Information'!$X$43:$X$1042,Lists!$D$31)*E55</f>
        <v>0</v>
      </c>
      <c r="Z56" s="178">
        <f>SUMIFS('Quarterly Information'!$J$43:$J$1042,'Quarterly Information'!$I$43:$I$1042,Blends!$V56,'Quarterly Information'!$X$43:$X$1042,Lists!$D$31)*F55</f>
        <v>0</v>
      </c>
      <c r="AA56" s="178">
        <f>SUMIFS('Quarterly Information'!$J$43:$J$1042,'Quarterly Information'!$I$43:$I$1042,Blends!$V56,'Quarterly Information'!$X$43:$X$1042,Lists!$D$31)*G55</f>
        <v>0</v>
      </c>
      <c r="AB56" s="178">
        <f>SUMIFS('Quarterly Information'!$J$43:$J$1042,'Quarterly Information'!$I$43:$I$1042,Blends!$V56,'Quarterly Information'!$X$43:$X$1042,Lists!$D$31)*H55</f>
        <v>0</v>
      </c>
      <c r="AC56" s="178">
        <f>SUMIFS('Quarterly Information'!$J$43:$J$1042,'Quarterly Information'!$I$43:$I$1042,Blends!$V56,'Quarterly Information'!$X$43:$X$1042,Lists!$D$31)*I55</f>
        <v>0</v>
      </c>
      <c r="AD56" s="178">
        <f>SUMIFS('Quarterly Information'!$J$43:$J$1042,'Quarterly Information'!$I$43:$I$1042,Blends!$V56,'Quarterly Information'!$X$43:$X$1042,Lists!$D$31)*J55</f>
        <v>0</v>
      </c>
      <c r="AF56" s="17" t="s">
        <v>898</v>
      </c>
      <c r="AG56" s="178">
        <f>SUMIFS('Quarterly Information'!$J$43:$J$1042,'Quarterly Information'!$I$43:$I$1042,Blends!$AF56,'Quarterly Information'!$X$43:$X$1042,Lists!$D$32)*C55</f>
        <v>0</v>
      </c>
      <c r="AH56" s="178">
        <f>SUMIFS('Quarterly Information'!$J$43:$J$1042,'Quarterly Information'!$I$43:$I$1042,Blends!$AF56,'Quarterly Information'!$X$43:$X$1042,Lists!$D$32)*D55</f>
        <v>0</v>
      </c>
      <c r="AI56" s="178">
        <f>SUMIFS('Quarterly Information'!$J$43:$J$1042,'Quarterly Information'!$I$43:$I$1042,Blends!$AF56,'Quarterly Information'!$X$43:$X$1042,Lists!$D$32)*E55</f>
        <v>0</v>
      </c>
      <c r="AJ56" s="178">
        <f>SUMIFS('Quarterly Information'!$J$43:$J$1042,'Quarterly Information'!$I$43:$I$1042,Blends!$AF56,'Quarterly Information'!$X$43:$X$1042,Lists!$D$32)*F55</f>
        <v>0</v>
      </c>
      <c r="AK56" s="178">
        <f>SUMIFS('Quarterly Information'!$J$43:$J$1042,'Quarterly Information'!$I$43:$I$1042,Blends!$AF56,'Quarterly Information'!$X$43:$X$1042,Lists!$D$32)*G55</f>
        <v>0</v>
      </c>
      <c r="AL56" s="178">
        <f>SUMIFS('Quarterly Information'!$J$43:$J$1042,'Quarterly Information'!$I$43:$I$1042,Blends!$AF56,'Quarterly Information'!$X$43:$X$1042,Lists!$D$32)*H55</f>
        <v>0</v>
      </c>
      <c r="AM56" s="178">
        <f>SUMIFS('Quarterly Information'!$J$43:$J$1042,'Quarterly Information'!$I$43:$I$1042,Blends!$AF56,'Quarterly Information'!$X$43:$X$1042,Lists!$D$32)*I55</f>
        <v>0</v>
      </c>
      <c r="AN56" s="178">
        <f>SUMIFS('Quarterly Information'!$J$43:$J$1042,'Quarterly Information'!$I$43:$I$1042,Blends!$AF56,'Quarterly Information'!$X$43:$X$1042,Lists!$D$32)*J55</f>
        <v>0</v>
      </c>
      <c r="AP56" s="17" t="s">
        <v>898</v>
      </c>
      <c r="AQ56" s="178">
        <f>SUMIFS('Quarterly Information'!$J$43:$J$1042,'Quarterly Information'!$I$43:$I$1042,Blends!$AP56,'Quarterly Information'!$X$43:$X$1042,Lists!$D$33)*C55</f>
        <v>0</v>
      </c>
      <c r="AR56" s="178">
        <f>SUMIFS('Quarterly Information'!$J$43:$J$1042,'Quarterly Information'!$I$43:$I$1042,Blends!$AP56,'Quarterly Information'!$X$43:$X$1042,Lists!$D$33)*D55</f>
        <v>0</v>
      </c>
      <c r="AS56" s="178">
        <f>SUMIFS('Quarterly Information'!$J$43:$J$1042,'Quarterly Information'!$I$43:$I$1042,Blends!$AP56,'Quarterly Information'!$X$43:$X$1042,Lists!$D$33)*E55</f>
        <v>0</v>
      </c>
      <c r="AT56" s="178">
        <f>SUMIFS('Quarterly Information'!$J$43:$J$1042,'Quarterly Information'!$I$43:$I$1042,Blends!$AP56,'Quarterly Information'!$X$43:$X$1042,Lists!$D$33)*F55</f>
        <v>0</v>
      </c>
      <c r="AU56" s="178">
        <f>SUMIFS('Quarterly Information'!$J$43:$J$1042,'Quarterly Information'!$I$43:$I$1042,Blends!$AP56,'Quarterly Information'!$X$43:$X$1042,Lists!$D$33)*G55</f>
        <v>0</v>
      </c>
      <c r="AV56" s="178">
        <f>SUMIFS('Quarterly Information'!$J$43:$J$1042,'Quarterly Information'!$I$43:$I$1042,Blends!$AP56,'Quarterly Information'!$X$43:$X$1042,Lists!$D$33)*H55</f>
        <v>0</v>
      </c>
      <c r="AW56" s="178">
        <f>SUMIFS('Quarterly Information'!$J$43:$J$1042,'Quarterly Information'!$I$43:$I$1042,Blends!$AP56,'Quarterly Information'!$X$43:$X$1042,Lists!$D$33)*I55</f>
        <v>0</v>
      </c>
      <c r="AX56" s="178">
        <f>SUMIFS('Quarterly Information'!$J$43:$J$1042,'Quarterly Information'!$I$43:$I$1042,Blends!$AP56,'Quarterly Information'!$X$43:$X$1042,Lists!$D$33)*J55</f>
        <v>0</v>
      </c>
      <c r="AZ56" s="17" t="s">
        <v>898</v>
      </c>
      <c r="BA56" s="178">
        <f>SUMIFS('Quarterly Information'!$J$43:$J$1042,'Quarterly Information'!$I$43:$I$1042,Blends!$AZ56,'Quarterly Information'!$X$43:$X$1042,Lists!$D$34)*C55</f>
        <v>0</v>
      </c>
      <c r="BB56" s="178">
        <f>SUMIFS('Quarterly Information'!$J$43:$J$1042,'Quarterly Information'!$I$43:$I$1042,Blends!$AZ56,'Quarterly Information'!$X$43:$X$1042,Lists!$D$34)*D55</f>
        <v>0</v>
      </c>
      <c r="BC56" s="178">
        <f>SUMIFS('Quarterly Information'!$J$43:$J$1042,'Quarterly Information'!$I$43:$I$1042,Blends!$AZ56,'Quarterly Information'!$X$43:$X$1042,Lists!$D$34)*E55</f>
        <v>0</v>
      </c>
      <c r="BD56" s="178">
        <f>SUMIFS('Quarterly Information'!$J$43:$J$1042,'Quarterly Information'!$I$43:$I$1042,Blends!$AZ56,'Quarterly Information'!$X$43:$X$1042,Lists!$D$34)*F55</f>
        <v>0</v>
      </c>
      <c r="BE56" s="178">
        <f>SUMIFS('Quarterly Information'!$J$43:$J$1042,'Quarterly Information'!$I$43:$I$1042,Blends!$AZ56,'Quarterly Information'!$X$43:$X$1042,Lists!$D$34)*G55</f>
        <v>0</v>
      </c>
      <c r="BF56" s="178">
        <f>SUMIFS('Quarterly Information'!$J$43:$J$1042,'Quarterly Information'!$I$43:$I$1042,Blends!$AZ56,'Quarterly Information'!$X$43:$X$1042,Lists!$D$34)*H55</f>
        <v>0</v>
      </c>
      <c r="BG56" s="178">
        <f>SUMIFS('Quarterly Information'!$J$43:$J$1042,'Quarterly Information'!$I$43:$I$1042,Blends!$AZ56,'Quarterly Information'!$X$43:$X$1042,Lists!$D$34)*I55</f>
        <v>0</v>
      </c>
      <c r="BH56" s="178">
        <f>SUMIFS('Quarterly Information'!$J$43:$J$1042,'Quarterly Information'!$I$43:$I$1042,Blends!$AZ56,'Quarterly Information'!$X$43:$X$1042,Lists!$D$34)*J55</f>
        <v>0</v>
      </c>
      <c r="BJ56" s="17" t="s">
        <v>898</v>
      </c>
      <c r="BK56" s="178">
        <f>SUMIFS('Quarterly Information'!$J$43:$J$1042,'Quarterly Information'!$I$43:$I$1042,Blends!$BJ56,'Quarterly Information'!$X$43:$X$1042,Lists!$D$35)*C55</f>
        <v>0</v>
      </c>
      <c r="BL56" s="178">
        <f>SUMIFS('Quarterly Information'!$J$43:$J$1042,'Quarterly Information'!$I$43:$I$1042,Blends!$BJ56,'Quarterly Information'!$X$43:$X$1042,Lists!$D$35)*D55</f>
        <v>0</v>
      </c>
      <c r="BM56" s="178">
        <f>SUMIFS('Quarterly Information'!$J$43:$J$1042,'Quarterly Information'!$I$43:$I$1042,Blends!$BJ56,'Quarterly Information'!$X$43:$X$1042,Lists!$D$35)*E55</f>
        <v>0</v>
      </c>
      <c r="BN56" s="178">
        <f>SUMIFS('Quarterly Information'!$J$43:$J$1042,'Quarterly Information'!$I$43:$I$1042,Blends!$BJ56,'Quarterly Information'!$X$43:$X$1042,Lists!$D$35)*F55</f>
        <v>0</v>
      </c>
      <c r="BO56" s="178">
        <f>SUMIFS('Quarterly Information'!$J$43:$J$1042,'Quarterly Information'!$I$43:$I$1042,Blends!$BJ56,'Quarterly Information'!$X$43:$X$1042,Lists!$D$35)*G55</f>
        <v>0</v>
      </c>
      <c r="BP56" s="178">
        <f>SUMIFS('Quarterly Information'!$J$43:$J$1042,'Quarterly Information'!$I$43:$I$1042,Blends!$BJ56,'Quarterly Information'!$X$43:$X$1042,Lists!$D$35)*H55</f>
        <v>0</v>
      </c>
      <c r="BQ56" s="178">
        <f>SUMIFS('Quarterly Information'!$J$43:$J$1042,'Quarterly Information'!$I$43:$I$1042,Blends!$BJ56,'Quarterly Information'!$X$43:$X$1042,Lists!$D$35)*I55</f>
        <v>0</v>
      </c>
      <c r="BR56" s="178">
        <f>SUMIFS('Quarterly Information'!$J$43:$J$1042,'Quarterly Information'!$I$43:$I$1042,Blends!$BJ56,'Quarterly Information'!$X$43:$X$1042,Lists!$D$35)*J55</f>
        <v>0</v>
      </c>
      <c r="BT56" s="17" t="s">
        <v>898</v>
      </c>
      <c r="BU56" s="178">
        <f>SUMIFS('Quarterly Information'!$Z$43:$Z$1042,'Quarterly Information'!$I$43:$I$1042,Blends!$BT56)*Blends!C55</f>
        <v>0</v>
      </c>
      <c r="BV56" s="178">
        <f>SUMIFS('Quarterly Information'!$Z$43:$Z$1042,'Quarterly Information'!$I$43:$I$1042,Blends!$BT56)*Blends!D55</f>
        <v>0</v>
      </c>
      <c r="BW56" s="178">
        <f>SUMIFS('Quarterly Information'!$Z$43:$Z$1042,'Quarterly Information'!$I$43:$I$1042,Blends!$BT56)*Blends!E55</f>
        <v>0</v>
      </c>
      <c r="BX56" s="178">
        <f>SUMIFS('Quarterly Information'!$Z$43:$Z$1042,'Quarterly Information'!$I$43:$I$1042,Blends!$BT56)*Blends!F55</f>
        <v>0</v>
      </c>
      <c r="BY56" s="178">
        <f>SUMIFS('Quarterly Information'!$Z$43:$Z$1042,'Quarterly Information'!$I$43:$I$1042,Blends!$BT56)*Blends!G55</f>
        <v>0</v>
      </c>
      <c r="BZ56" s="178">
        <f>SUMIFS('Quarterly Information'!$Z$43:$Z$1042,'Quarterly Information'!$I$43:$I$1042,Blends!$BT56)*Blends!H55</f>
        <v>0</v>
      </c>
      <c r="CA56" s="178">
        <f>SUMIFS('Quarterly Information'!$Z$43:$Z$1042,'Quarterly Information'!$I$43:$I$1042,Blends!$BT56)*Blends!I55</f>
        <v>0</v>
      </c>
      <c r="CB56" s="178">
        <f>SUMIFS('Quarterly Information'!$Z$43:$Z$1042,'Quarterly Information'!$I$43:$I$1042,Blends!$BT56)*Blends!J55</f>
        <v>0</v>
      </c>
      <c r="CD56" s="17" t="s">
        <v>898</v>
      </c>
      <c r="CE56" s="178">
        <f>SUMIFS('Quarterly Information'!$AA$43:$AA$1042,'Quarterly Information'!$I$43:$I$1042,Blends!$CD56)*Blends!C55</f>
        <v>0</v>
      </c>
      <c r="CF56" s="178">
        <f>SUMIFS('Quarterly Information'!$AA$43:$AA$1042,'Quarterly Information'!$I$43:$I$1042,Blends!$CD56)*Blends!D55</f>
        <v>0</v>
      </c>
      <c r="CG56" s="178">
        <f>SUMIFS('Quarterly Information'!$AA$43:$AA$1042,'Quarterly Information'!$I$43:$I$1042,Blends!$CD56)*Blends!E55</f>
        <v>0</v>
      </c>
      <c r="CH56" s="178">
        <f>SUMIFS('Quarterly Information'!$AA$43:$AA$1042,'Quarterly Information'!$I$43:$I$1042,Blends!$CD56)*Blends!F55</f>
        <v>0</v>
      </c>
      <c r="CI56" s="178">
        <f>SUMIFS('Quarterly Information'!$AA$43:$AA$1042,'Quarterly Information'!$I$43:$I$1042,Blends!$CD56)*Blends!G55</f>
        <v>0</v>
      </c>
      <c r="CJ56" s="178">
        <f>SUMIFS('Quarterly Information'!$AA$43:$AA$1042,'Quarterly Information'!$I$43:$I$1042,Blends!$CD56)*Blends!H55</f>
        <v>0</v>
      </c>
      <c r="CK56" s="178">
        <f>SUMIFS('Quarterly Information'!$AA$43:$AA$1042,'Quarterly Information'!$I$43:$I$1042,Blends!$CD56)*Blends!I55</f>
        <v>0</v>
      </c>
      <c r="CL56" s="178">
        <f>SUMIFS('Quarterly Information'!$AA$43:$AA$1042,'Quarterly Information'!$I$43:$I$1042,Blends!$CD56)*Blends!J55</f>
        <v>0</v>
      </c>
      <c r="CN56" s="17" t="s">
        <v>898</v>
      </c>
      <c r="CO56" s="178">
        <f>SUMIFS('Quarterly Information'!$AB$43:$AB$1042,'Quarterly Information'!$I$43:$I$1042,Blends!$CN56)*Blends!C55</f>
        <v>0</v>
      </c>
      <c r="CP56" s="178">
        <f>SUMIFS('Quarterly Information'!$AB$43:$AB$1042,'Quarterly Information'!$I$43:$I$1042,Blends!$CN56)*Blends!D55</f>
        <v>0</v>
      </c>
      <c r="CQ56" s="178">
        <f>SUMIFS('Quarterly Information'!$AB$43:$AB$1042,'Quarterly Information'!$I$43:$I$1042,Blends!$CN56)*Blends!E55</f>
        <v>0</v>
      </c>
      <c r="CR56" s="178">
        <f>SUMIFS('Quarterly Information'!$AB$43:$AB$1042,'Quarterly Information'!$I$43:$I$1042,Blends!$CN56)*Blends!F55</f>
        <v>0</v>
      </c>
      <c r="CS56" s="178">
        <f>SUMIFS('Quarterly Information'!$AB$43:$AB$1042,'Quarterly Information'!$I$43:$I$1042,Blends!$CN56)*Blends!G55</f>
        <v>0</v>
      </c>
      <c r="CT56" s="178">
        <f>SUMIFS('Quarterly Information'!$AB$43:$AB$1042,'Quarterly Information'!$I$43:$I$1042,Blends!$CN56)*Blends!H55</f>
        <v>0</v>
      </c>
      <c r="CU56" s="178">
        <f>SUMIFS('Quarterly Information'!$AB$43:$AB$1042,'Quarterly Information'!$I$43:$I$1042,Blends!$CN56)*Blends!I55</f>
        <v>0</v>
      </c>
      <c r="CV56" s="178">
        <f>SUMIFS('Quarterly Information'!$AB$43:$AB$1042,'Quarterly Information'!$I$43:$I$1042,Blends!$CN56)*Blends!J55</f>
        <v>0</v>
      </c>
      <c r="CX56" s="17" t="s">
        <v>898</v>
      </c>
      <c r="CY56" s="178">
        <f>SUMIFS('Quarterly Information'!$AC$43:$AC$1042,'Quarterly Information'!$I$43:$I$1042,Blends!$CX56)*Blends!C55</f>
        <v>0</v>
      </c>
      <c r="CZ56" s="178">
        <f>SUMIFS('Quarterly Information'!$AC$43:$AC$1042,'Quarterly Information'!$I$43:$I$1042,Blends!$CX56)*Blends!D55</f>
        <v>0</v>
      </c>
      <c r="DA56" s="178">
        <f>SUMIFS('Quarterly Information'!$AC$43:$AC$1042,'Quarterly Information'!$I$43:$I$1042,Blends!$CX56)*Blends!E55</f>
        <v>0</v>
      </c>
      <c r="DB56" s="178">
        <f>SUMIFS('Quarterly Information'!$AC$43:$AC$1042,'Quarterly Information'!$I$43:$I$1042,Blends!$CX56)*Blends!F55</f>
        <v>0</v>
      </c>
      <c r="DC56" s="178">
        <f>SUMIFS('Quarterly Information'!$AC$43:$AC$1042,'Quarterly Information'!$I$43:$I$1042,Blends!$CX56)*Blends!G55</f>
        <v>0</v>
      </c>
      <c r="DD56" s="178">
        <f>SUMIFS('Quarterly Information'!$AC$43:$AC$1042,'Quarterly Information'!$I$43:$I$1042,Blends!$CX56)*Blends!H55</f>
        <v>0</v>
      </c>
      <c r="DE56" s="178">
        <f>SUMIFS('Quarterly Information'!$AC$43:$AC$1042,'Quarterly Information'!$I$43:$I$1042,Blends!$CX56)*Blends!I55</f>
        <v>0</v>
      </c>
      <c r="DF56" s="178">
        <f>SUMIFS('Quarterly Information'!$AC$43:$AC$1042,'Quarterly Information'!$I$43:$I$1042,Blends!$CX56)*Blends!J55</f>
        <v>0</v>
      </c>
      <c r="DH56" s="17" t="s">
        <v>898</v>
      </c>
      <c r="DI56" s="178">
        <f>SUMIFS('Quarterly Information'!$AD$43:$AD$1042,'Quarterly Information'!$I$43:$I$1042,Blends!$DH56)*Blends!C55</f>
        <v>0</v>
      </c>
      <c r="DJ56" s="178">
        <f>SUMIFS('Quarterly Information'!$AD$43:$AD$1042,'Quarterly Information'!$I$43:$I$1042,Blends!$DH56)*Blends!D55</f>
        <v>0</v>
      </c>
      <c r="DK56" s="178">
        <f>SUMIFS('Quarterly Information'!$AD$43:$AD$1042,'Quarterly Information'!$I$43:$I$1042,Blends!$DH56)*Blends!E55</f>
        <v>0</v>
      </c>
      <c r="DL56" s="178">
        <f>SUMIFS('Quarterly Information'!$AD$43:$AD$1042,'Quarterly Information'!$I$43:$I$1042,Blends!$DH56)*Blends!F55</f>
        <v>0</v>
      </c>
      <c r="DM56" s="178">
        <f>SUMIFS('Quarterly Information'!$AD$43:$AD$1042,'Quarterly Information'!$I$43:$I$1042,Blends!$DH56)*Blends!G55</f>
        <v>0</v>
      </c>
      <c r="DN56" s="178">
        <f>SUMIFS('Quarterly Information'!$AD$43:$AD$1042,'Quarterly Information'!$I$43:$I$1042,Blends!$DH56)*Blends!H55</f>
        <v>0</v>
      </c>
      <c r="DO56" s="178">
        <f>SUMIFS('Quarterly Information'!$AD$43:$AD$1042,'Quarterly Information'!$I$43:$I$1042,Blends!$DH56)*Blends!I55</f>
        <v>0</v>
      </c>
      <c r="DP56" s="178">
        <f>SUMIFS('Quarterly Information'!$AD$43:$AD$1042,'Quarterly Information'!$I$43:$I$1042,Blends!$DH56)*Blends!J55</f>
        <v>0</v>
      </c>
      <c r="DR56" s="17" t="s">
        <v>898</v>
      </c>
      <c r="DS56" s="178">
        <f>SUMIFS('Quarterly Information'!$AE$43:$AE$1042,'Quarterly Information'!$I$43:$I$1042,Blends!$DR56)*Blends!C55</f>
        <v>0</v>
      </c>
      <c r="DT56" s="178">
        <f>SUMIFS('Quarterly Information'!$AE$43:$AE$1042,'Quarterly Information'!$I$43:$I$1042,Blends!$DR56)*Blends!D55</f>
        <v>0</v>
      </c>
      <c r="DU56" s="178">
        <f>SUMIFS('Quarterly Information'!$AE$43:$AE$1042,'Quarterly Information'!$I$43:$I$1042,Blends!$DR56)*Blends!E55</f>
        <v>0</v>
      </c>
      <c r="DV56" s="178">
        <f>SUMIFS('Quarterly Information'!$AE$43:$AE$1042,'Quarterly Information'!$I$43:$I$1042,Blends!$DR56)*Blends!F55</f>
        <v>0</v>
      </c>
      <c r="DW56" s="178">
        <f>SUMIFS('Quarterly Information'!$AE$43:$AE$1042,'Quarterly Information'!$I$43:$I$1042,Blends!$DR56)*Blends!G55</f>
        <v>0</v>
      </c>
      <c r="DX56" s="178">
        <f>SUMIFS('Quarterly Information'!$AE$43:$AE$1042,'Quarterly Information'!$I$43:$I$1042,Blends!$DR56)*Blends!H55</f>
        <v>0</v>
      </c>
      <c r="DY56" s="178">
        <f>SUMIFS('Quarterly Information'!$AE$43:$AE$1042,'Quarterly Information'!$I$43:$I$1042,Blends!$DR56)*Blends!I55</f>
        <v>0</v>
      </c>
      <c r="DZ56" s="178">
        <f>SUMIFS('Quarterly Information'!$AE$43:$AE$1042,'Quarterly Information'!$I$43:$I$1042,Blends!$DR56)*Blends!J55</f>
        <v>0</v>
      </c>
    </row>
    <row r="57" spans="2:130" x14ac:dyDescent="0.25">
      <c r="B57" s="17" t="s">
        <v>900</v>
      </c>
      <c r="C57" s="177"/>
      <c r="D57" s="177">
        <v>0.31</v>
      </c>
      <c r="E57" s="177">
        <v>0.31</v>
      </c>
      <c r="F57" s="177">
        <v>0.3</v>
      </c>
      <c r="G57" s="177"/>
      <c r="H57" s="177">
        <v>0.03</v>
      </c>
      <c r="I57" s="177">
        <v>0.05</v>
      </c>
      <c r="J57" s="177"/>
      <c r="L57" s="17" t="s">
        <v>899</v>
      </c>
      <c r="M57" s="178">
        <f>SUMIFS('Quarterly Information'!$J$43:$J$1042,'Quarterly Information'!$I$43:$I$1042,Blends!$L57,'Quarterly Information'!$X$43:$X$1042,Lists!$D$30)*C56</f>
        <v>0</v>
      </c>
      <c r="N57" s="178">
        <f>SUMIFS('Quarterly Information'!$J$43:$J$1042,'Quarterly Information'!$I$43:$I$1042,Blends!$L57,'Quarterly Information'!$X$43:$X$1042,Lists!$D$30)*D56</f>
        <v>0</v>
      </c>
      <c r="O57" s="178">
        <f>SUMIFS('Quarterly Information'!$J$43:$J$1042,'Quarterly Information'!$I$43:$I$1042,Blends!$L57,'Quarterly Information'!$X$43:$X$1042,Lists!$D$30)*E56</f>
        <v>0</v>
      </c>
      <c r="P57" s="178">
        <f>SUMIFS('Quarterly Information'!$J$43:$J$1042,'Quarterly Information'!$I$43:$I$1042,Blends!$L57,'Quarterly Information'!$X$43:$X$1042,Lists!$D$30)*F56</f>
        <v>0</v>
      </c>
      <c r="Q57" s="178">
        <f>SUMIFS('Quarterly Information'!$J$43:$J$1042,'Quarterly Information'!$I$43:$I$1042,Blends!$L57,'Quarterly Information'!$X$43:$X$1042,Lists!$D$30)*G56</f>
        <v>0</v>
      </c>
      <c r="R57" s="178">
        <f>SUMIFS('Quarterly Information'!$J$43:$J$1042,'Quarterly Information'!$I$43:$I$1042,Blends!$L57,'Quarterly Information'!$X$43:$X$1042,Lists!$D$30)*H56</f>
        <v>0</v>
      </c>
      <c r="S57" s="178">
        <f>SUMIFS('Quarterly Information'!$J$43:$J$1042,'Quarterly Information'!$I$43:$I$1042,Blends!$L57,'Quarterly Information'!$X$43:$X$1042,Lists!$D$30)*I56</f>
        <v>0</v>
      </c>
      <c r="T57" s="178">
        <f>SUMIFS('Quarterly Information'!$J$43:$J$1042,'Quarterly Information'!$I$43:$I$1042,Blends!$L57,'Quarterly Information'!$X$43:$X$1042,Lists!$D$30)*J56</f>
        <v>0</v>
      </c>
      <c r="V57" s="17" t="s">
        <v>899</v>
      </c>
      <c r="W57" s="178">
        <f>SUMIFS('Quarterly Information'!$J$43:$J$1042,'Quarterly Information'!$I$43:$I$1042,Blends!$V57,'Quarterly Information'!$X$43:$X$1042,Lists!$D$31)*C56</f>
        <v>0</v>
      </c>
      <c r="X57" s="178">
        <f>SUMIFS('Quarterly Information'!$J$43:$J$1042,'Quarterly Information'!$I$43:$I$1042,Blends!$V57,'Quarterly Information'!$X$43:$X$1042,Lists!$D$31)*D56</f>
        <v>0</v>
      </c>
      <c r="Y57" s="178">
        <f>SUMIFS('Quarterly Information'!$J$43:$J$1042,'Quarterly Information'!$I$43:$I$1042,Blends!$V57,'Quarterly Information'!$X$43:$X$1042,Lists!$D$31)*E56</f>
        <v>0</v>
      </c>
      <c r="Z57" s="178">
        <f>SUMIFS('Quarterly Information'!$J$43:$J$1042,'Quarterly Information'!$I$43:$I$1042,Blends!$V57,'Quarterly Information'!$X$43:$X$1042,Lists!$D$31)*F56</f>
        <v>0</v>
      </c>
      <c r="AA57" s="178">
        <f>SUMIFS('Quarterly Information'!$J$43:$J$1042,'Quarterly Information'!$I$43:$I$1042,Blends!$V57,'Quarterly Information'!$X$43:$X$1042,Lists!$D$31)*G56</f>
        <v>0</v>
      </c>
      <c r="AB57" s="178">
        <f>SUMIFS('Quarterly Information'!$J$43:$J$1042,'Quarterly Information'!$I$43:$I$1042,Blends!$V57,'Quarterly Information'!$X$43:$X$1042,Lists!$D$31)*H56</f>
        <v>0</v>
      </c>
      <c r="AC57" s="178">
        <f>SUMIFS('Quarterly Information'!$J$43:$J$1042,'Quarterly Information'!$I$43:$I$1042,Blends!$V57,'Quarterly Information'!$X$43:$X$1042,Lists!$D$31)*I56</f>
        <v>0</v>
      </c>
      <c r="AD57" s="178">
        <f>SUMIFS('Quarterly Information'!$J$43:$J$1042,'Quarterly Information'!$I$43:$I$1042,Blends!$V57,'Quarterly Information'!$X$43:$X$1042,Lists!$D$31)*J56</f>
        <v>0</v>
      </c>
      <c r="AF57" s="17" t="s">
        <v>899</v>
      </c>
      <c r="AG57" s="178">
        <f>SUMIFS('Quarterly Information'!$J$43:$J$1042,'Quarterly Information'!$I$43:$I$1042,Blends!$AF57,'Quarterly Information'!$X$43:$X$1042,Lists!$D$32)*C56</f>
        <v>0</v>
      </c>
      <c r="AH57" s="178">
        <f>SUMIFS('Quarterly Information'!$J$43:$J$1042,'Quarterly Information'!$I$43:$I$1042,Blends!$AF57,'Quarterly Information'!$X$43:$X$1042,Lists!$D$32)*D56</f>
        <v>0</v>
      </c>
      <c r="AI57" s="178">
        <f>SUMIFS('Quarterly Information'!$J$43:$J$1042,'Quarterly Information'!$I$43:$I$1042,Blends!$AF57,'Quarterly Information'!$X$43:$X$1042,Lists!$D$32)*E56</f>
        <v>0</v>
      </c>
      <c r="AJ57" s="178">
        <f>SUMIFS('Quarterly Information'!$J$43:$J$1042,'Quarterly Information'!$I$43:$I$1042,Blends!$AF57,'Quarterly Information'!$X$43:$X$1042,Lists!$D$32)*F56</f>
        <v>0</v>
      </c>
      <c r="AK57" s="178">
        <f>SUMIFS('Quarterly Information'!$J$43:$J$1042,'Quarterly Information'!$I$43:$I$1042,Blends!$AF57,'Quarterly Information'!$X$43:$X$1042,Lists!$D$32)*G56</f>
        <v>0</v>
      </c>
      <c r="AL57" s="178">
        <f>SUMIFS('Quarterly Information'!$J$43:$J$1042,'Quarterly Information'!$I$43:$I$1042,Blends!$AF57,'Quarterly Information'!$X$43:$X$1042,Lists!$D$32)*H56</f>
        <v>0</v>
      </c>
      <c r="AM57" s="178">
        <f>SUMIFS('Quarterly Information'!$J$43:$J$1042,'Quarterly Information'!$I$43:$I$1042,Blends!$AF57,'Quarterly Information'!$X$43:$X$1042,Lists!$D$32)*I56</f>
        <v>0</v>
      </c>
      <c r="AN57" s="178">
        <f>SUMIFS('Quarterly Information'!$J$43:$J$1042,'Quarterly Information'!$I$43:$I$1042,Blends!$AF57,'Quarterly Information'!$X$43:$X$1042,Lists!$D$32)*J56</f>
        <v>0</v>
      </c>
      <c r="AP57" s="17" t="s">
        <v>899</v>
      </c>
      <c r="AQ57" s="178">
        <f>SUMIFS('Quarterly Information'!$J$43:$J$1042,'Quarterly Information'!$I$43:$I$1042,Blends!$AP57,'Quarterly Information'!$X$43:$X$1042,Lists!$D$33)*C56</f>
        <v>0</v>
      </c>
      <c r="AR57" s="178">
        <f>SUMIFS('Quarterly Information'!$J$43:$J$1042,'Quarterly Information'!$I$43:$I$1042,Blends!$AP57,'Quarterly Information'!$X$43:$X$1042,Lists!$D$33)*D56</f>
        <v>0</v>
      </c>
      <c r="AS57" s="178">
        <f>SUMIFS('Quarterly Information'!$J$43:$J$1042,'Quarterly Information'!$I$43:$I$1042,Blends!$AP57,'Quarterly Information'!$X$43:$X$1042,Lists!$D$33)*E56</f>
        <v>0</v>
      </c>
      <c r="AT57" s="178">
        <f>SUMIFS('Quarterly Information'!$J$43:$J$1042,'Quarterly Information'!$I$43:$I$1042,Blends!$AP57,'Quarterly Information'!$X$43:$X$1042,Lists!$D$33)*F56</f>
        <v>0</v>
      </c>
      <c r="AU57" s="178">
        <f>SUMIFS('Quarterly Information'!$J$43:$J$1042,'Quarterly Information'!$I$43:$I$1042,Blends!$AP57,'Quarterly Information'!$X$43:$X$1042,Lists!$D$33)*G56</f>
        <v>0</v>
      </c>
      <c r="AV57" s="178">
        <f>SUMIFS('Quarterly Information'!$J$43:$J$1042,'Quarterly Information'!$I$43:$I$1042,Blends!$AP57,'Quarterly Information'!$X$43:$X$1042,Lists!$D$33)*H56</f>
        <v>0</v>
      </c>
      <c r="AW57" s="178">
        <f>SUMIFS('Quarterly Information'!$J$43:$J$1042,'Quarterly Information'!$I$43:$I$1042,Blends!$AP57,'Quarterly Information'!$X$43:$X$1042,Lists!$D$33)*I56</f>
        <v>0</v>
      </c>
      <c r="AX57" s="178">
        <f>SUMIFS('Quarterly Information'!$J$43:$J$1042,'Quarterly Information'!$I$43:$I$1042,Blends!$AP57,'Quarterly Information'!$X$43:$X$1042,Lists!$D$33)*J56</f>
        <v>0</v>
      </c>
      <c r="AZ57" s="17" t="s">
        <v>899</v>
      </c>
      <c r="BA57" s="178">
        <f>SUMIFS('Quarterly Information'!$J$43:$J$1042,'Quarterly Information'!$I$43:$I$1042,Blends!$AZ57,'Quarterly Information'!$X$43:$X$1042,Lists!$D$34)*C56</f>
        <v>0</v>
      </c>
      <c r="BB57" s="178">
        <f>SUMIFS('Quarterly Information'!$J$43:$J$1042,'Quarterly Information'!$I$43:$I$1042,Blends!$AZ57,'Quarterly Information'!$X$43:$X$1042,Lists!$D$34)*D56</f>
        <v>0</v>
      </c>
      <c r="BC57" s="178">
        <f>SUMIFS('Quarterly Information'!$J$43:$J$1042,'Quarterly Information'!$I$43:$I$1042,Blends!$AZ57,'Quarterly Information'!$X$43:$X$1042,Lists!$D$34)*E56</f>
        <v>0</v>
      </c>
      <c r="BD57" s="178">
        <f>SUMIFS('Quarterly Information'!$J$43:$J$1042,'Quarterly Information'!$I$43:$I$1042,Blends!$AZ57,'Quarterly Information'!$X$43:$X$1042,Lists!$D$34)*F56</f>
        <v>0</v>
      </c>
      <c r="BE57" s="178">
        <f>SUMIFS('Quarterly Information'!$J$43:$J$1042,'Quarterly Information'!$I$43:$I$1042,Blends!$AZ57,'Quarterly Information'!$X$43:$X$1042,Lists!$D$34)*G56</f>
        <v>0</v>
      </c>
      <c r="BF57" s="178">
        <f>SUMIFS('Quarterly Information'!$J$43:$J$1042,'Quarterly Information'!$I$43:$I$1042,Blends!$AZ57,'Quarterly Information'!$X$43:$X$1042,Lists!$D$34)*H56</f>
        <v>0</v>
      </c>
      <c r="BG57" s="178">
        <f>SUMIFS('Quarterly Information'!$J$43:$J$1042,'Quarterly Information'!$I$43:$I$1042,Blends!$AZ57,'Quarterly Information'!$X$43:$X$1042,Lists!$D$34)*I56</f>
        <v>0</v>
      </c>
      <c r="BH57" s="178">
        <f>SUMIFS('Quarterly Information'!$J$43:$J$1042,'Quarterly Information'!$I$43:$I$1042,Blends!$AZ57,'Quarterly Information'!$X$43:$X$1042,Lists!$D$34)*J56</f>
        <v>0</v>
      </c>
      <c r="BJ57" s="17" t="s">
        <v>899</v>
      </c>
      <c r="BK57" s="178">
        <f>SUMIFS('Quarterly Information'!$J$43:$J$1042,'Quarterly Information'!$I$43:$I$1042,Blends!$BJ57,'Quarterly Information'!$X$43:$X$1042,Lists!$D$35)*C56</f>
        <v>0</v>
      </c>
      <c r="BL57" s="178">
        <f>SUMIFS('Quarterly Information'!$J$43:$J$1042,'Quarterly Information'!$I$43:$I$1042,Blends!$BJ57,'Quarterly Information'!$X$43:$X$1042,Lists!$D$35)*D56</f>
        <v>0</v>
      </c>
      <c r="BM57" s="178">
        <f>SUMIFS('Quarterly Information'!$J$43:$J$1042,'Quarterly Information'!$I$43:$I$1042,Blends!$BJ57,'Quarterly Information'!$X$43:$X$1042,Lists!$D$35)*E56</f>
        <v>0</v>
      </c>
      <c r="BN57" s="178">
        <f>SUMIFS('Quarterly Information'!$J$43:$J$1042,'Quarterly Information'!$I$43:$I$1042,Blends!$BJ57,'Quarterly Information'!$X$43:$X$1042,Lists!$D$35)*F56</f>
        <v>0</v>
      </c>
      <c r="BO57" s="178">
        <f>SUMIFS('Quarterly Information'!$J$43:$J$1042,'Quarterly Information'!$I$43:$I$1042,Blends!$BJ57,'Quarterly Information'!$X$43:$X$1042,Lists!$D$35)*G56</f>
        <v>0</v>
      </c>
      <c r="BP57" s="178">
        <f>SUMIFS('Quarterly Information'!$J$43:$J$1042,'Quarterly Information'!$I$43:$I$1042,Blends!$BJ57,'Quarterly Information'!$X$43:$X$1042,Lists!$D$35)*H56</f>
        <v>0</v>
      </c>
      <c r="BQ57" s="178">
        <f>SUMIFS('Quarterly Information'!$J$43:$J$1042,'Quarterly Information'!$I$43:$I$1042,Blends!$BJ57,'Quarterly Information'!$X$43:$X$1042,Lists!$D$35)*I56</f>
        <v>0</v>
      </c>
      <c r="BR57" s="178">
        <f>SUMIFS('Quarterly Information'!$J$43:$J$1042,'Quarterly Information'!$I$43:$I$1042,Blends!$BJ57,'Quarterly Information'!$X$43:$X$1042,Lists!$D$35)*J56</f>
        <v>0</v>
      </c>
      <c r="BT57" s="17" t="s">
        <v>899</v>
      </c>
      <c r="BU57" s="178">
        <f>SUMIFS('Quarterly Information'!$Z$43:$Z$1042,'Quarterly Information'!$I$43:$I$1042,Blends!$BT57)*Blends!C56</f>
        <v>0</v>
      </c>
      <c r="BV57" s="178">
        <f>SUMIFS('Quarterly Information'!$Z$43:$Z$1042,'Quarterly Information'!$I$43:$I$1042,Blends!$BT57)*Blends!D56</f>
        <v>0</v>
      </c>
      <c r="BW57" s="178">
        <f>SUMIFS('Quarterly Information'!$Z$43:$Z$1042,'Quarterly Information'!$I$43:$I$1042,Blends!$BT57)*Blends!E56</f>
        <v>0</v>
      </c>
      <c r="BX57" s="178">
        <f>SUMIFS('Quarterly Information'!$Z$43:$Z$1042,'Quarterly Information'!$I$43:$I$1042,Blends!$BT57)*Blends!F56</f>
        <v>0</v>
      </c>
      <c r="BY57" s="178">
        <f>SUMIFS('Quarterly Information'!$Z$43:$Z$1042,'Quarterly Information'!$I$43:$I$1042,Blends!$BT57)*Blends!G56</f>
        <v>0</v>
      </c>
      <c r="BZ57" s="178">
        <f>SUMIFS('Quarterly Information'!$Z$43:$Z$1042,'Quarterly Information'!$I$43:$I$1042,Blends!$BT57)*Blends!H56</f>
        <v>0</v>
      </c>
      <c r="CA57" s="178">
        <f>SUMIFS('Quarterly Information'!$Z$43:$Z$1042,'Quarterly Information'!$I$43:$I$1042,Blends!$BT57)*Blends!I56</f>
        <v>0</v>
      </c>
      <c r="CB57" s="178">
        <f>SUMIFS('Quarterly Information'!$Z$43:$Z$1042,'Quarterly Information'!$I$43:$I$1042,Blends!$BT57)*Blends!J56</f>
        <v>0</v>
      </c>
      <c r="CD57" s="17" t="s">
        <v>899</v>
      </c>
      <c r="CE57" s="178">
        <f>SUMIFS('Quarterly Information'!$AA$43:$AA$1042,'Quarterly Information'!$I$43:$I$1042,Blends!$CD57)*Blends!C56</f>
        <v>0</v>
      </c>
      <c r="CF57" s="178">
        <f>SUMIFS('Quarterly Information'!$AA$43:$AA$1042,'Quarterly Information'!$I$43:$I$1042,Blends!$CD57)*Blends!D56</f>
        <v>0</v>
      </c>
      <c r="CG57" s="178">
        <f>SUMIFS('Quarterly Information'!$AA$43:$AA$1042,'Quarterly Information'!$I$43:$I$1042,Blends!$CD57)*Blends!E56</f>
        <v>0</v>
      </c>
      <c r="CH57" s="178">
        <f>SUMIFS('Quarterly Information'!$AA$43:$AA$1042,'Quarterly Information'!$I$43:$I$1042,Blends!$CD57)*Blends!F56</f>
        <v>0</v>
      </c>
      <c r="CI57" s="178">
        <f>SUMIFS('Quarterly Information'!$AA$43:$AA$1042,'Quarterly Information'!$I$43:$I$1042,Blends!$CD57)*Blends!G56</f>
        <v>0</v>
      </c>
      <c r="CJ57" s="178">
        <f>SUMIFS('Quarterly Information'!$AA$43:$AA$1042,'Quarterly Information'!$I$43:$I$1042,Blends!$CD57)*Blends!H56</f>
        <v>0</v>
      </c>
      <c r="CK57" s="178">
        <f>SUMIFS('Quarterly Information'!$AA$43:$AA$1042,'Quarterly Information'!$I$43:$I$1042,Blends!$CD57)*Blends!I56</f>
        <v>0</v>
      </c>
      <c r="CL57" s="178">
        <f>SUMIFS('Quarterly Information'!$AA$43:$AA$1042,'Quarterly Information'!$I$43:$I$1042,Blends!$CD57)*Blends!J56</f>
        <v>0</v>
      </c>
      <c r="CN57" s="17" t="s">
        <v>899</v>
      </c>
      <c r="CO57" s="178">
        <f>SUMIFS('Quarterly Information'!$AB$43:$AB$1042,'Quarterly Information'!$I$43:$I$1042,Blends!$CN57)*Blends!C56</f>
        <v>0</v>
      </c>
      <c r="CP57" s="178">
        <f>SUMIFS('Quarterly Information'!$AB$43:$AB$1042,'Quarterly Information'!$I$43:$I$1042,Blends!$CN57)*Blends!D56</f>
        <v>0</v>
      </c>
      <c r="CQ57" s="178">
        <f>SUMIFS('Quarterly Information'!$AB$43:$AB$1042,'Quarterly Information'!$I$43:$I$1042,Blends!$CN57)*Blends!E56</f>
        <v>0</v>
      </c>
      <c r="CR57" s="178">
        <f>SUMIFS('Quarterly Information'!$AB$43:$AB$1042,'Quarterly Information'!$I$43:$I$1042,Blends!$CN57)*Blends!F56</f>
        <v>0</v>
      </c>
      <c r="CS57" s="178">
        <f>SUMIFS('Quarterly Information'!$AB$43:$AB$1042,'Quarterly Information'!$I$43:$I$1042,Blends!$CN57)*Blends!G56</f>
        <v>0</v>
      </c>
      <c r="CT57" s="178">
        <f>SUMIFS('Quarterly Information'!$AB$43:$AB$1042,'Quarterly Information'!$I$43:$I$1042,Blends!$CN57)*Blends!H56</f>
        <v>0</v>
      </c>
      <c r="CU57" s="178">
        <f>SUMIFS('Quarterly Information'!$AB$43:$AB$1042,'Quarterly Information'!$I$43:$I$1042,Blends!$CN57)*Blends!I56</f>
        <v>0</v>
      </c>
      <c r="CV57" s="178">
        <f>SUMIFS('Quarterly Information'!$AB$43:$AB$1042,'Quarterly Information'!$I$43:$I$1042,Blends!$CN57)*Blends!J56</f>
        <v>0</v>
      </c>
      <c r="CX57" s="17" t="s">
        <v>899</v>
      </c>
      <c r="CY57" s="178">
        <f>SUMIFS('Quarterly Information'!$AC$43:$AC$1042,'Quarterly Information'!$I$43:$I$1042,Blends!$CX57)*Blends!C56</f>
        <v>0</v>
      </c>
      <c r="CZ57" s="178">
        <f>SUMIFS('Quarterly Information'!$AC$43:$AC$1042,'Quarterly Information'!$I$43:$I$1042,Blends!$CX57)*Blends!D56</f>
        <v>0</v>
      </c>
      <c r="DA57" s="178">
        <f>SUMIFS('Quarterly Information'!$AC$43:$AC$1042,'Quarterly Information'!$I$43:$I$1042,Blends!$CX57)*Blends!E56</f>
        <v>0</v>
      </c>
      <c r="DB57" s="178">
        <f>SUMIFS('Quarterly Information'!$AC$43:$AC$1042,'Quarterly Information'!$I$43:$I$1042,Blends!$CX57)*Blends!F56</f>
        <v>0</v>
      </c>
      <c r="DC57" s="178">
        <f>SUMIFS('Quarterly Information'!$AC$43:$AC$1042,'Quarterly Information'!$I$43:$I$1042,Blends!$CX57)*Blends!G56</f>
        <v>0</v>
      </c>
      <c r="DD57" s="178">
        <f>SUMIFS('Quarterly Information'!$AC$43:$AC$1042,'Quarterly Information'!$I$43:$I$1042,Blends!$CX57)*Blends!H56</f>
        <v>0</v>
      </c>
      <c r="DE57" s="178">
        <f>SUMIFS('Quarterly Information'!$AC$43:$AC$1042,'Quarterly Information'!$I$43:$I$1042,Blends!$CX57)*Blends!I56</f>
        <v>0</v>
      </c>
      <c r="DF57" s="178">
        <f>SUMIFS('Quarterly Information'!$AC$43:$AC$1042,'Quarterly Information'!$I$43:$I$1042,Blends!$CX57)*Blends!J56</f>
        <v>0</v>
      </c>
      <c r="DH57" s="17" t="s">
        <v>899</v>
      </c>
      <c r="DI57" s="178">
        <f>SUMIFS('Quarterly Information'!$AD$43:$AD$1042,'Quarterly Information'!$I$43:$I$1042,Blends!$DH57)*Blends!C56</f>
        <v>0</v>
      </c>
      <c r="DJ57" s="178">
        <f>SUMIFS('Quarterly Information'!$AD$43:$AD$1042,'Quarterly Information'!$I$43:$I$1042,Blends!$DH57)*Blends!D56</f>
        <v>0</v>
      </c>
      <c r="DK57" s="178">
        <f>SUMIFS('Quarterly Information'!$AD$43:$AD$1042,'Quarterly Information'!$I$43:$I$1042,Blends!$DH57)*Blends!E56</f>
        <v>0</v>
      </c>
      <c r="DL57" s="178">
        <f>SUMIFS('Quarterly Information'!$AD$43:$AD$1042,'Quarterly Information'!$I$43:$I$1042,Blends!$DH57)*Blends!F56</f>
        <v>0</v>
      </c>
      <c r="DM57" s="178">
        <f>SUMIFS('Quarterly Information'!$AD$43:$AD$1042,'Quarterly Information'!$I$43:$I$1042,Blends!$DH57)*Blends!G56</f>
        <v>0</v>
      </c>
      <c r="DN57" s="178">
        <f>SUMIFS('Quarterly Information'!$AD$43:$AD$1042,'Quarterly Information'!$I$43:$I$1042,Blends!$DH57)*Blends!H56</f>
        <v>0</v>
      </c>
      <c r="DO57" s="178">
        <f>SUMIFS('Quarterly Information'!$AD$43:$AD$1042,'Quarterly Information'!$I$43:$I$1042,Blends!$DH57)*Blends!I56</f>
        <v>0</v>
      </c>
      <c r="DP57" s="178">
        <f>SUMIFS('Quarterly Information'!$AD$43:$AD$1042,'Quarterly Information'!$I$43:$I$1042,Blends!$DH57)*Blends!J56</f>
        <v>0</v>
      </c>
      <c r="DR57" s="17" t="s">
        <v>899</v>
      </c>
      <c r="DS57" s="178">
        <f>SUMIFS('Quarterly Information'!$AE$43:$AE$1042,'Quarterly Information'!$I$43:$I$1042,Blends!$DR57)*Blends!C56</f>
        <v>0</v>
      </c>
      <c r="DT57" s="178">
        <f>SUMIFS('Quarterly Information'!$AE$43:$AE$1042,'Quarterly Information'!$I$43:$I$1042,Blends!$DR57)*Blends!D56</f>
        <v>0</v>
      </c>
      <c r="DU57" s="178">
        <f>SUMIFS('Quarterly Information'!$AE$43:$AE$1042,'Quarterly Information'!$I$43:$I$1042,Blends!$DR57)*Blends!E56</f>
        <v>0</v>
      </c>
      <c r="DV57" s="178">
        <f>SUMIFS('Quarterly Information'!$AE$43:$AE$1042,'Quarterly Information'!$I$43:$I$1042,Blends!$DR57)*Blends!F56</f>
        <v>0</v>
      </c>
      <c r="DW57" s="178">
        <f>SUMIFS('Quarterly Information'!$AE$43:$AE$1042,'Quarterly Information'!$I$43:$I$1042,Blends!$DR57)*Blends!G56</f>
        <v>0</v>
      </c>
      <c r="DX57" s="178">
        <f>SUMIFS('Quarterly Information'!$AE$43:$AE$1042,'Quarterly Information'!$I$43:$I$1042,Blends!$DR57)*Blends!H56</f>
        <v>0</v>
      </c>
      <c r="DY57" s="178">
        <f>SUMIFS('Quarterly Information'!$AE$43:$AE$1042,'Quarterly Information'!$I$43:$I$1042,Blends!$DR57)*Blends!I56</f>
        <v>0</v>
      </c>
      <c r="DZ57" s="178">
        <f>SUMIFS('Quarterly Information'!$AE$43:$AE$1042,'Quarterly Information'!$I$43:$I$1042,Blends!$DR57)*Blends!J56</f>
        <v>0</v>
      </c>
    </row>
    <row r="58" spans="2:130" x14ac:dyDescent="0.25">
      <c r="B58" s="17" t="s">
        <v>901</v>
      </c>
      <c r="C58" s="177"/>
      <c r="D58" s="177">
        <v>0.12</v>
      </c>
      <c r="E58" s="177"/>
      <c r="F58" s="177"/>
      <c r="G58" s="177"/>
      <c r="H58" s="177">
        <v>0.05</v>
      </c>
      <c r="I58" s="177"/>
      <c r="J58" s="177"/>
      <c r="L58" s="17" t="s">
        <v>900</v>
      </c>
      <c r="M58" s="178">
        <f>SUMIFS('Quarterly Information'!$J$43:$J$1042,'Quarterly Information'!$I$43:$I$1042,Blends!$L58,'Quarterly Information'!$X$43:$X$1042,Lists!$D$30)*C57</f>
        <v>0</v>
      </c>
      <c r="N58" s="178">
        <f>SUMIFS('Quarterly Information'!$J$43:$J$1042,'Quarterly Information'!$I$43:$I$1042,Blends!$L58,'Quarterly Information'!$X$43:$X$1042,Lists!$D$30)*D57</f>
        <v>0</v>
      </c>
      <c r="O58" s="178">
        <f>SUMIFS('Quarterly Information'!$J$43:$J$1042,'Quarterly Information'!$I$43:$I$1042,Blends!$L58,'Quarterly Information'!$X$43:$X$1042,Lists!$D$30)*E57</f>
        <v>0</v>
      </c>
      <c r="P58" s="178">
        <f>SUMIFS('Quarterly Information'!$J$43:$J$1042,'Quarterly Information'!$I$43:$I$1042,Blends!$L58,'Quarterly Information'!$X$43:$X$1042,Lists!$D$30)*F57</f>
        <v>0</v>
      </c>
      <c r="Q58" s="178">
        <f>SUMIFS('Quarterly Information'!$J$43:$J$1042,'Quarterly Information'!$I$43:$I$1042,Blends!$L58,'Quarterly Information'!$X$43:$X$1042,Lists!$D$30)*G57</f>
        <v>0</v>
      </c>
      <c r="R58" s="178">
        <f>SUMIFS('Quarterly Information'!$J$43:$J$1042,'Quarterly Information'!$I$43:$I$1042,Blends!$L58,'Quarterly Information'!$X$43:$X$1042,Lists!$D$30)*H57</f>
        <v>0</v>
      </c>
      <c r="S58" s="178">
        <f>SUMIFS('Quarterly Information'!$J$43:$J$1042,'Quarterly Information'!$I$43:$I$1042,Blends!$L58,'Quarterly Information'!$X$43:$X$1042,Lists!$D$30)*I57</f>
        <v>0</v>
      </c>
      <c r="T58" s="178">
        <f>SUMIFS('Quarterly Information'!$J$43:$J$1042,'Quarterly Information'!$I$43:$I$1042,Blends!$L58,'Quarterly Information'!$X$43:$X$1042,Lists!$D$30)*J57</f>
        <v>0</v>
      </c>
      <c r="V58" s="17" t="s">
        <v>900</v>
      </c>
      <c r="W58" s="178">
        <f>SUMIFS('Quarterly Information'!$J$43:$J$1042,'Quarterly Information'!$I$43:$I$1042,Blends!$V58,'Quarterly Information'!$X$43:$X$1042,Lists!$D$31)*C57</f>
        <v>0</v>
      </c>
      <c r="X58" s="178">
        <f>SUMIFS('Quarterly Information'!$J$43:$J$1042,'Quarterly Information'!$I$43:$I$1042,Blends!$V58,'Quarterly Information'!$X$43:$X$1042,Lists!$D$31)*D57</f>
        <v>0</v>
      </c>
      <c r="Y58" s="178">
        <f>SUMIFS('Quarterly Information'!$J$43:$J$1042,'Quarterly Information'!$I$43:$I$1042,Blends!$V58,'Quarterly Information'!$X$43:$X$1042,Lists!$D$31)*E57</f>
        <v>0</v>
      </c>
      <c r="Z58" s="178">
        <f>SUMIFS('Quarterly Information'!$J$43:$J$1042,'Quarterly Information'!$I$43:$I$1042,Blends!$V58,'Quarterly Information'!$X$43:$X$1042,Lists!$D$31)*F57</f>
        <v>0</v>
      </c>
      <c r="AA58" s="178">
        <f>SUMIFS('Quarterly Information'!$J$43:$J$1042,'Quarterly Information'!$I$43:$I$1042,Blends!$V58,'Quarterly Information'!$X$43:$X$1042,Lists!$D$31)*G57</f>
        <v>0</v>
      </c>
      <c r="AB58" s="178">
        <f>SUMIFS('Quarterly Information'!$J$43:$J$1042,'Quarterly Information'!$I$43:$I$1042,Blends!$V58,'Quarterly Information'!$X$43:$X$1042,Lists!$D$31)*H57</f>
        <v>0</v>
      </c>
      <c r="AC58" s="178">
        <f>SUMIFS('Quarterly Information'!$J$43:$J$1042,'Quarterly Information'!$I$43:$I$1042,Blends!$V58,'Quarterly Information'!$X$43:$X$1042,Lists!$D$31)*I57</f>
        <v>0</v>
      </c>
      <c r="AD58" s="178">
        <f>SUMIFS('Quarterly Information'!$J$43:$J$1042,'Quarterly Information'!$I$43:$I$1042,Blends!$V58,'Quarterly Information'!$X$43:$X$1042,Lists!$D$31)*J57</f>
        <v>0</v>
      </c>
      <c r="AF58" s="17" t="s">
        <v>900</v>
      </c>
      <c r="AG58" s="178">
        <f>SUMIFS('Quarterly Information'!$J$43:$J$1042,'Quarterly Information'!$I$43:$I$1042,Blends!$AF58,'Quarterly Information'!$X$43:$X$1042,Lists!$D$32)*C57</f>
        <v>0</v>
      </c>
      <c r="AH58" s="178">
        <f>SUMIFS('Quarterly Information'!$J$43:$J$1042,'Quarterly Information'!$I$43:$I$1042,Blends!$AF58,'Quarterly Information'!$X$43:$X$1042,Lists!$D$32)*D57</f>
        <v>0</v>
      </c>
      <c r="AI58" s="178">
        <f>SUMIFS('Quarterly Information'!$J$43:$J$1042,'Quarterly Information'!$I$43:$I$1042,Blends!$AF58,'Quarterly Information'!$X$43:$X$1042,Lists!$D$32)*E57</f>
        <v>0</v>
      </c>
      <c r="AJ58" s="178">
        <f>SUMIFS('Quarterly Information'!$J$43:$J$1042,'Quarterly Information'!$I$43:$I$1042,Blends!$AF58,'Quarterly Information'!$X$43:$X$1042,Lists!$D$32)*F57</f>
        <v>0</v>
      </c>
      <c r="AK58" s="178">
        <f>SUMIFS('Quarterly Information'!$J$43:$J$1042,'Quarterly Information'!$I$43:$I$1042,Blends!$AF58,'Quarterly Information'!$X$43:$X$1042,Lists!$D$32)*G57</f>
        <v>0</v>
      </c>
      <c r="AL58" s="178">
        <f>SUMIFS('Quarterly Information'!$J$43:$J$1042,'Quarterly Information'!$I$43:$I$1042,Blends!$AF58,'Quarterly Information'!$X$43:$X$1042,Lists!$D$32)*H57</f>
        <v>0</v>
      </c>
      <c r="AM58" s="178">
        <f>SUMIFS('Quarterly Information'!$J$43:$J$1042,'Quarterly Information'!$I$43:$I$1042,Blends!$AF58,'Quarterly Information'!$X$43:$X$1042,Lists!$D$32)*I57</f>
        <v>0</v>
      </c>
      <c r="AN58" s="178">
        <f>SUMIFS('Quarterly Information'!$J$43:$J$1042,'Quarterly Information'!$I$43:$I$1042,Blends!$AF58,'Quarterly Information'!$X$43:$X$1042,Lists!$D$32)*J57</f>
        <v>0</v>
      </c>
      <c r="AP58" s="17" t="s">
        <v>900</v>
      </c>
      <c r="AQ58" s="178">
        <f>SUMIFS('Quarterly Information'!$J$43:$J$1042,'Quarterly Information'!$I$43:$I$1042,Blends!$AP58,'Quarterly Information'!$X$43:$X$1042,Lists!$D$33)*C57</f>
        <v>0</v>
      </c>
      <c r="AR58" s="178">
        <f>SUMIFS('Quarterly Information'!$J$43:$J$1042,'Quarterly Information'!$I$43:$I$1042,Blends!$AP58,'Quarterly Information'!$X$43:$X$1042,Lists!$D$33)*D57</f>
        <v>0</v>
      </c>
      <c r="AS58" s="178">
        <f>SUMIFS('Quarterly Information'!$J$43:$J$1042,'Quarterly Information'!$I$43:$I$1042,Blends!$AP58,'Quarterly Information'!$X$43:$X$1042,Lists!$D$33)*E57</f>
        <v>0</v>
      </c>
      <c r="AT58" s="178">
        <f>SUMIFS('Quarterly Information'!$J$43:$J$1042,'Quarterly Information'!$I$43:$I$1042,Blends!$AP58,'Quarterly Information'!$X$43:$X$1042,Lists!$D$33)*F57</f>
        <v>0</v>
      </c>
      <c r="AU58" s="178">
        <f>SUMIFS('Quarterly Information'!$J$43:$J$1042,'Quarterly Information'!$I$43:$I$1042,Blends!$AP58,'Quarterly Information'!$X$43:$X$1042,Lists!$D$33)*G57</f>
        <v>0</v>
      </c>
      <c r="AV58" s="178">
        <f>SUMIFS('Quarterly Information'!$J$43:$J$1042,'Quarterly Information'!$I$43:$I$1042,Blends!$AP58,'Quarterly Information'!$X$43:$X$1042,Lists!$D$33)*H57</f>
        <v>0</v>
      </c>
      <c r="AW58" s="178">
        <f>SUMIFS('Quarterly Information'!$J$43:$J$1042,'Quarterly Information'!$I$43:$I$1042,Blends!$AP58,'Quarterly Information'!$X$43:$X$1042,Lists!$D$33)*I57</f>
        <v>0</v>
      </c>
      <c r="AX58" s="178">
        <f>SUMIFS('Quarterly Information'!$J$43:$J$1042,'Quarterly Information'!$I$43:$I$1042,Blends!$AP58,'Quarterly Information'!$X$43:$X$1042,Lists!$D$33)*J57</f>
        <v>0</v>
      </c>
      <c r="AZ58" s="17" t="s">
        <v>900</v>
      </c>
      <c r="BA58" s="178">
        <f>SUMIFS('Quarterly Information'!$J$43:$J$1042,'Quarterly Information'!$I$43:$I$1042,Blends!$AZ58,'Quarterly Information'!$X$43:$X$1042,Lists!$D$34)*C57</f>
        <v>0</v>
      </c>
      <c r="BB58" s="178">
        <f>SUMIFS('Quarterly Information'!$J$43:$J$1042,'Quarterly Information'!$I$43:$I$1042,Blends!$AZ58,'Quarterly Information'!$X$43:$X$1042,Lists!$D$34)*D57</f>
        <v>0</v>
      </c>
      <c r="BC58" s="178">
        <f>SUMIFS('Quarterly Information'!$J$43:$J$1042,'Quarterly Information'!$I$43:$I$1042,Blends!$AZ58,'Quarterly Information'!$X$43:$X$1042,Lists!$D$34)*E57</f>
        <v>0</v>
      </c>
      <c r="BD58" s="178">
        <f>SUMIFS('Quarterly Information'!$J$43:$J$1042,'Quarterly Information'!$I$43:$I$1042,Blends!$AZ58,'Quarterly Information'!$X$43:$X$1042,Lists!$D$34)*F57</f>
        <v>0</v>
      </c>
      <c r="BE58" s="178">
        <f>SUMIFS('Quarterly Information'!$J$43:$J$1042,'Quarterly Information'!$I$43:$I$1042,Blends!$AZ58,'Quarterly Information'!$X$43:$X$1042,Lists!$D$34)*G57</f>
        <v>0</v>
      </c>
      <c r="BF58" s="178">
        <f>SUMIFS('Quarterly Information'!$J$43:$J$1042,'Quarterly Information'!$I$43:$I$1042,Blends!$AZ58,'Quarterly Information'!$X$43:$X$1042,Lists!$D$34)*H57</f>
        <v>0</v>
      </c>
      <c r="BG58" s="178">
        <f>SUMIFS('Quarterly Information'!$J$43:$J$1042,'Quarterly Information'!$I$43:$I$1042,Blends!$AZ58,'Quarterly Information'!$X$43:$X$1042,Lists!$D$34)*I57</f>
        <v>0</v>
      </c>
      <c r="BH58" s="178">
        <f>SUMIFS('Quarterly Information'!$J$43:$J$1042,'Quarterly Information'!$I$43:$I$1042,Blends!$AZ58,'Quarterly Information'!$X$43:$X$1042,Lists!$D$34)*J57</f>
        <v>0</v>
      </c>
      <c r="BJ58" s="17" t="s">
        <v>900</v>
      </c>
      <c r="BK58" s="178">
        <f>SUMIFS('Quarterly Information'!$J$43:$J$1042,'Quarterly Information'!$I$43:$I$1042,Blends!$BJ58,'Quarterly Information'!$X$43:$X$1042,Lists!$D$35)*C57</f>
        <v>0</v>
      </c>
      <c r="BL58" s="178">
        <f>SUMIFS('Quarterly Information'!$J$43:$J$1042,'Quarterly Information'!$I$43:$I$1042,Blends!$BJ58,'Quarterly Information'!$X$43:$X$1042,Lists!$D$35)*D57</f>
        <v>0</v>
      </c>
      <c r="BM58" s="178">
        <f>SUMIFS('Quarterly Information'!$J$43:$J$1042,'Quarterly Information'!$I$43:$I$1042,Blends!$BJ58,'Quarterly Information'!$X$43:$X$1042,Lists!$D$35)*E57</f>
        <v>0</v>
      </c>
      <c r="BN58" s="178">
        <f>SUMIFS('Quarterly Information'!$J$43:$J$1042,'Quarterly Information'!$I$43:$I$1042,Blends!$BJ58,'Quarterly Information'!$X$43:$X$1042,Lists!$D$35)*F57</f>
        <v>0</v>
      </c>
      <c r="BO58" s="178">
        <f>SUMIFS('Quarterly Information'!$J$43:$J$1042,'Quarterly Information'!$I$43:$I$1042,Blends!$BJ58,'Quarterly Information'!$X$43:$X$1042,Lists!$D$35)*G57</f>
        <v>0</v>
      </c>
      <c r="BP58" s="178">
        <f>SUMIFS('Quarterly Information'!$J$43:$J$1042,'Quarterly Information'!$I$43:$I$1042,Blends!$BJ58,'Quarterly Information'!$X$43:$X$1042,Lists!$D$35)*H57</f>
        <v>0</v>
      </c>
      <c r="BQ58" s="178">
        <f>SUMIFS('Quarterly Information'!$J$43:$J$1042,'Quarterly Information'!$I$43:$I$1042,Blends!$BJ58,'Quarterly Information'!$X$43:$X$1042,Lists!$D$35)*I57</f>
        <v>0</v>
      </c>
      <c r="BR58" s="178">
        <f>SUMIFS('Quarterly Information'!$J$43:$J$1042,'Quarterly Information'!$I$43:$I$1042,Blends!$BJ58,'Quarterly Information'!$X$43:$X$1042,Lists!$D$35)*J57</f>
        <v>0</v>
      </c>
      <c r="BT58" s="17" t="s">
        <v>900</v>
      </c>
      <c r="BU58" s="178">
        <f>SUMIFS('Quarterly Information'!$Z$43:$Z$1042,'Quarterly Information'!$I$43:$I$1042,Blends!$BT58)*Blends!C57</f>
        <v>0</v>
      </c>
      <c r="BV58" s="178">
        <f>SUMIFS('Quarterly Information'!$Z$43:$Z$1042,'Quarterly Information'!$I$43:$I$1042,Blends!$BT58)*Blends!D57</f>
        <v>0</v>
      </c>
      <c r="BW58" s="178">
        <f>SUMIFS('Quarterly Information'!$Z$43:$Z$1042,'Quarterly Information'!$I$43:$I$1042,Blends!$BT58)*Blends!E57</f>
        <v>0</v>
      </c>
      <c r="BX58" s="178">
        <f>SUMIFS('Quarterly Information'!$Z$43:$Z$1042,'Quarterly Information'!$I$43:$I$1042,Blends!$BT58)*Blends!F57</f>
        <v>0</v>
      </c>
      <c r="BY58" s="178">
        <f>SUMIFS('Quarterly Information'!$Z$43:$Z$1042,'Quarterly Information'!$I$43:$I$1042,Blends!$BT58)*Blends!G57</f>
        <v>0</v>
      </c>
      <c r="BZ58" s="178">
        <f>SUMIFS('Quarterly Information'!$Z$43:$Z$1042,'Quarterly Information'!$I$43:$I$1042,Blends!$BT58)*Blends!H57</f>
        <v>0</v>
      </c>
      <c r="CA58" s="178">
        <f>SUMIFS('Quarterly Information'!$Z$43:$Z$1042,'Quarterly Information'!$I$43:$I$1042,Blends!$BT58)*Blends!I57</f>
        <v>0</v>
      </c>
      <c r="CB58" s="178">
        <f>SUMIFS('Quarterly Information'!$Z$43:$Z$1042,'Quarterly Information'!$I$43:$I$1042,Blends!$BT58)*Blends!J57</f>
        <v>0</v>
      </c>
      <c r="CD58" s="17" t="s">
        <v>900</v>
      </c>
      <c r="CE58" s="178">
        <f>SUMIFS('Quarterly Information'!$AA$43:$AA$1042,'Quarterly Information'!$I$43:$I$1042,Blends!$CD58)*Blends!C57</f>
        <v>0</v>
      </c>
      <c r="CF58" s="178">
        <f>SUMIFS('Quarterly Information'!$AA$43:$AA$1042,'Quarterly Information'!$I$43:$I$1042,Blends!$CD58)*Blends!D57</f>
        <v>0</v>
      </c>
      <c r="CG58" s="178">
        <f>SUMIFS('Quarterly Information'!$AA$43:$AA$1042,'Quarterly Information'!$I$43:$I$1042,Blends!$CD58)*Blends!E57</f>
        <v>0</v>
      </c>
      <c r="CH58" s="178">
        <f>SUMIFS('Quarterly Information'!$AA$43:$AA$1042,'Quarterly Information'!$I$43:$I$1042,Blends!$CD58)*Blends!F57</f>
        <v>0</v>
      </c>
      <c r="CI58" s="178">
        <f>SUMIFS('Quarterly Information'!$AA$43:$AA$1042,'Quarterly Information'!$I$43:$I$1042,Blends!$CD58)*Blends!G57</f>
        <v>0</v>
      </c>
      <c r="CJ58" s="178">
        <f>SUMIFS('Quarterly Information'!$AA$43:$AA$1042,'Quarterly Information'!$I$43:$I$1042,Blends!$CD58)*Blends!H57</f>
        <v>0</v>
      </c>
      <c r="CK58" s="178">
        <f>SUMIFS('Quarterly Information'!$AA$43:$AA$1042,'Quarterly Information'!$I$43:$I$1042,Blends!$CD58)*Blends!I57</f>
        <v>0</v>
      </c>
      <c r="CL58" s="178">
        <f>SUMIFS('Quarterly Information'!$AA$43:$AA$1042,'Quarterly Information'!$I$43:$I$1042,Blends!$CD58)*Blends!J57</f>
        <v>0</v>
      </c>
      <c r="CN58" s="17" t="s">
        <v>900</v>
      </c>
      <c r="CO58" s="178">
        <f>SUMIFS('Quarterly Information'!$AB$43:$AB$1042,'Quarterly Information'!$I$43:$I$1042,Blends!$CN58)*Blends!C57</f>
        <v>0</v>
      </c>
      <c r="CP58" s="178">
        <f>SUMIFS('Quarterly Information'!$AB$43:$AB$1042,'Quarterly Information'!$I$43:$I$1042,Blends!$CN58)*Blends!D57</f>
        <v>0</v>
      </c>
      <c r="CQ58" s="178">
        <f>SUMIFS('Quarterly Information'!$AB$43:$AB$1042,'Quarterly Information'!$I$43:$I$1042,Blends!$CN58)*Blends!E57</f>
        <v>0</v>
      </c>
      <c r="CR58" s="178">
        <f>SUMIFS('Quarterly Information'!$AB$43:$AB$1042,'Quarterly Information'!$I$43:$I$1042,Blends!$CN58)*Blends!F57</f>
        <v>0</v>
      </c>
      <c r="CS58" s="178">
        <f>SUMIFS('Quarterly Information'!$AB$43:$AB$1042,'Quarterly Information'!$I$43:$I$1042,Blends!$CN58)*Blends!G57</f>
        <v>0</v>
      </c>
      <c r="CT58" s="178">
        <f>SUMIFS('Quarterly Information'!$AB$43:$AB$1042,'Quarterly Information'!$I$43:$I$1042,Blends!$CN58)*Blends!H57</f>
        <v>0</v>
      </c>
      <c r="CU58" s="178">
        <f>SUMIFS('Quarterly Information'!$AB$43:$AB$1042,'Quarterly Information'!$I$43:$I$1042,Blends!$CN58)*Blends!I57</f>
        <v>0</v>
      </c>
      <c r="CV58" s="178">
        <f>SUMIFS('Quarterly Information'!$AB$43:$AB$1042,'Quarterly Information'!$I$43:$I$1042,Blends!$CN58)*Blends!J57</f>
        <v>0</v>
      </c>
      <c r="CX58" s="17" t="s">
        <v>900</v>
      </c>
      <c r="CY58" s="178">
        <f>SUMIFS('Quarterly Information'!$AC$43:$AC$1042,'Quarterly Information'!$I$43:$I$1042,Blends!$CX58)*Blends!C57</f>
        <v>0</v>
      </c>
      <c r="CZ58" s="178">
        <f>SUMIFS('Quarterly Information'!$AC$43:$AC$1042,'Quarterly Information'!$I$43:$I$1042,Blends!$CX58)*Blends!D57</f>
        <v>0</v>
      </c>
      <c r="DA58" s="178">
        <f>SUMIFS('Quarterly Information'!$AC$43:$AC$1042,'Quarterly Information'!$I$43:$I$1042,Blends!$CX58)*Blends!E57</f>
        <v>0</v>
      </c>
      <c r="DB58" s="178">
        <f>SUMIFS('Quarterly Information'!$AC$43:$AC$1042,'Quarterly Information'!$I$43:$I$1042,Blends!$CX58)*Blends!F57</f>
        <v>0</v>
      </c>
      <c r="DC58" s="178">
        <f>SUMIFS('Quarterly Information'!$AC$43:$AC$1042,'Quarterly Information'!$I$43:$I$1042,Blends!$CX58)*Blends!G57</f>
        <v>0</v>
      </c>
      <c r="DD58" s="178">
        <f>SUMIFS('Quarterly Information'!$AC$43:$AC$1042,'Quarterly Information'!$I$43:$I$1042,Blends!$CX58)*Blends!H57</f>
        <v>0</v>
      </c>
      <c r="DE58" s="178">
        <f>SUMIFS('Quarterly Information'!$AC$43:$AC$1042,'Quarterly Information'!$I$43:$I$1042,Blends!$CX58)*Blends!I57</f>
        <v>0</v>
      </c>
      <c r="DF58" s="178">
        <f>SUMIFS('Quarterly Information'!$AC$43:$AC$1042,'Quarterly Information'!$I$43:$I$1042,Blends!$CX58)*Blends!J57</f>
        <v>0</v>
      </c>
      <c r="DH58" s="17" t="s">
        <v>900</v>
      </c>
      <c r="DI58" s="178">
        <f>SUMIFS('Quarterly Information'!$AD$43:$AD$1042,'Quarterly Information'!$I$43:$I$1042,Blends!$DH58)*Blends!C57</f>
        <v>0</v>
      </c>
      <c r="DJ58" s="178">
        <f>SUMIFS('Quarterly Information'!$AD$43:$AD$1042,'Quarterly Information'!$I$43:$I$1042,Blends!$DH58)*Blends!D57</f>
        <v>0</v>
      </c>
      <c r="DK58" s="178">
        <f>SUMIFS('Quarterly Information'!$AD$43:$AD$1042,'Quarterly Information'!$I$43:$I$1042,Blends!$DH58)*Blends!E57</f>
        <v>0</v>
      </c>
      <c r="DL58" s="178">
        <f>SUMIFS('Quarterly Information'!$AD$43:$AD$1042,'Quarterly Information'!$I$43:$I$1042,Blends!$DH58)*Blends!F57</f>
        <v>0</v>
      </c>
      <c r="DM58" s="178">
        <f>SUMIFS('Quarterly Information'!$AD$43:$AD$1042,'Quarterly Information'!$I$43:$I$1042,Blends!$DH58)*Blends!G57</f>
        <v>0</v>
      </c>
      <c r="DN58" s="178">
        <f>SUMIFS('Quarterly Information'!$AD$43:$AD$1042,'Quarterly Information'!$I$43:$I$1042,Blends!$DH58)*Blends!H57</f>
        <v>0</v>
      </c>
      <c r="DO58" s="178">
        <f>SUMIFS('Quarterly Information'!$AD$43:$AD$1042,'Quarterly Information'!$I$43:$I$1042,Blends!$DH58)*Blends!I57</f>
        <v>0</v>
      </c>
      <c r="DP58" s="178">
        <f>SUMIFS('Quarterly Information'!$AD$43:$AD$1042,'Quarterly Information'!$I$43:$I$1042,Blends!$DH58)*Blends!J57</f>
        <v>0</v>
      </c>
      <c r="DR58" s="17" t="s">
        <v>900</v>
      </c>
      <c r="DS58" s="178">
        <f>SUMIFS('Quarterly Information'!$AE$43:$AE$1042,'Quarterly Information'!$I$43:$I$1042,Blends!$DR58)*Blends!C57</f>
        <v>0</v>
      </c>
      <c r="DT58" s="178">
        <f>SUMIFS('Quarterly Information'!$AE$43:$AE$1042,'Quarterly Information'!$I$43:$I$1042,Blends!$DR58)*Blends!D57</f>
        <v>0</v>
      </c>
      <c r="DU58" s="178">
        <f>SUMIFS('Quarterly Information'!$AE$43:$AE$1042,'Quarterly Information'!$I$43:$I$1042,Blends!$DR58)*Blends!E57</f>
        <v>0</v>
      </c>
      <c r="DV58" s="178">
        <f>SUMIFS('Quarterly Information'!$AE$43:$AE$1042,'Quarterly Information'!$I$43:$I$1042,Blends!$DR58)*Blends!F57</f>
        <v>0</v>
      </c>
      <c r="DW58" s="178">
        <f>SUMIFS('Quarterly Information'!$AE$43:$AE$1042,'Quarterly Information'!$I$43:$I$1042,Blends!$DR58)*Blends!G57</f>
        <v>0</v>
      </c>
      <c r="DX58" s="178">
        <f>SUMIFS('Quarterly Information'!$AE$43:$AE$1042,'Quarterly Information'!$I$43:$I$1042,Blends!$DR58)*Blends!H57</f>
        <v>0</v>
      </c>
      <c r="DY58" s="178">
        <f>SUMIFS('Quarterly Information'!$AE$43:$AE$1042,'Quarterly Information'!$I$43:$I$1042,Blends!$DR58)*Blends!I57</f>
        <v>0</v>
      </c>
      <c r="DZ58" s="178">
        <f>SUMIFS('Quarterly Information'!$AE$43:$AE$1042,'Quarterly Information'!$I$43:$I$1042,Blends!$DR58)*Blends!J57</f>
        <v>0</v>
      </c>
    </row>
    <row r="59" spans="2:130" x14ac:dyDescent="0.25">
      <c r="B59" s="17" t="s">
        <v>902</v>
      </c>
      <c r="C59" s="177"/>
      <c r="D59" s="177">
        <v>0.41499999999999998</v>
      </c>
      <c r="E59" s="177"/>
      <c r="F59" s="177"/>
      <c r="G59" s="177"/>
      <c r="H59" s="177">
        <v>0.1</v>
      </c>
      <c r="I59" s="177"/>
      <c r="J59" s="177"/>
      <c r="L59" s="17" t="s">
        <v>901</v>
      </c>
      <c r="M59" s="178">
        <f>SUMIFS('Quarterly Information'!$J$43:$J$1042,'Quarterly Information'!$I$43:$I$1042,Blends!$L59,'Quarterly Information'!$X$43:$X$1042,Lists!$D$30)*C58</f>
        <v>0</v>
      </c>
      <c r="N59" s="178">
        <f>SUMIFS('Quarterly Information'!$J$43:$J$1042,'Quarterly Information'!$I$43:$I$1042,Blends!$L59,'Quarterly Information'!$X$43:$X$1042,Lists!$D$30)*D58</f>
        <v>0</v>
      </c>
      <c r="O59" s="178">
        <f>SUMIFS('Quarterly Information'!$J$43:$J$1042,'Quarterly Information'!$I$43:$I$1042,Blends!$L59,'Quarterly Information'!$X$43:$X$1042,Lists!$D$30)*E58</f>
        <v>0</v>
      </c>
      <c r="P59" s="178">
        <f>SUMIFS('Quarterly Information'!$J$43:$J$1042,'Quarterly Information'!$I$43:$I$1042,Blends!$L59,'Quarterly Information'!$X$43:$X$1042,Lists!$D$30)*F58</f>
        <v>0</v>
      </c>
      <c r="Q59" s="178">
        <f>SUMIFS('Quarterly Information'!$J$43:$J$1042,'Quarterly Information'!$I$43:$I$1042,Blends!$L59,'Quarterly Information'!$X$43:$X$1042,Lists!$D$30)*G58</f>
        <v>0</v>
      </c>
      <c r="R59" s="178">
        <f>SUMIFS('Quarterly Information'!$J$43:$J$1042,'Quarterly Information'!$I$43:$I$1042,Blends!$L59,'Quarterly Information'!$X$43:$X$1042,Lists!$D$30)*H58</f>
        <v>0</v>
      </c>
      <c r="S59" s="178">
        <f>SUMIFS('Quarterly Information'!$J$43:$J$1042,'Quarterly Information'!$I$43:$I$1042,Blends!$L59,'Quarterly Information'!$X$43:$X$1042,Lists!$D$30)*I58</f>
        <v>0</v>
      </c>
      <c r="T59" s="178">
        <f>SUMIFS('Quarterly Information'!$J$43:$J$1042,'Quarterly Information'!$I$43:$I$1042,Blends!$L59,'Quarterly Information'!$X$43:$X$1042,Lists!$D$30)*J58</f>
        <v>0</v>
      </c>
      <c r="V59" s="17" t="s">
        <v>901</v>
      </c>
      <c r="W59" s="178">
        <f>SUMIFS('Quarterly Information'!$J$43:$J$1042,'Quarterly Information'!$I$43:$I$1042,Blends!$V59,'Quarterly Information'!$X$43:$X$1042,Lists!$D$31)*C58</f>
        <v>0</v>
      </c>
      <c r="X59" s="178">
        <f>SUMIFS('Quarterly Information'!$J$43:$J$1042,'Quarterly Information'!$I$43:$I$1042,Blends!$V59,'Quarterly Information'!$X$43:$X$1042,Lists!$D$31)*D58</f>
        <v>0</v>
      </c>
      <c r="Y59" s="178">
        <f>SUMIFS('Quarterly Information'!$J$43:$J$1042,'Quarterly Information'!$I$43:$I$1042,Blends!$V59,'Quarterly Information'!$X$43:$X$1042,Lists!$D$31)*E58</f>
        <v>0</v>
      </c>
      <c r="Z59" s="178">
        <f>SUMIFS('Quarterly Information'!$J$43:$J$1042,'Quarterly Information'!$I$43:$I$1042,Blends!$V59,'Quarterly Information'!$X$43:$X$1042,Lists!$D$31)*F58</f>
        <v>0</v>
      </c>
      <c r="AA59" s="178">
        <f>SUMIFS('Quarterly Information'!$J$43:$J$1042,'Quarterly Information'!$I$43:$I$1042,Blends!$V59,'Quarterly Information'!$X$43:$X$1042,Lists!$D$31)*G58</f>
        <v>0</v>
      </c>
      <c r="AB59" s="178">
        <f>SUMIFS('Quarterly Information'!$J$43:$J$1042,'Quarterly Information'!$I$43:$I$1042,Blends!$V59,'Quarterly Information'!$X$43:$X$1042,Lists!$D$31)*H58</f>
        <v>0</v>
      </c>
      <c r="AC59" s="178">
        <f>SUMIFS('Quarterly Information'!$J$43:$J$1042,'Quarterly Information'!$I$43:$I$1042,Blends!$V59,'Quarterly Information'!$X$43:$X$1042,Lists!$D$31)*I58</f>
        <v>0</v>
      </c>
      <c r="AD59" s="178">
        <f>SUMIFS('Quarterly Information'!$J$43:$J$1042,'Quarterly Information'!$I$43:$I$1042,Blends!$V59,'Quarterly Information'!$X$43:$X$1042,Lists!$D$31)*J58</f>
        <v>0</v>
      </c>
      <c r="AF59" s="17" t="s">
        <v>901</v>
      </c>
      <c r="AG59" s="178">
        <f>SUMIFS('Quarterly Information'!$J$43:$J$1042,'Quarterly Information'!$I$43:$I$1042,Blends!$AF59,'Quarterly Information'!$X$43:$X$1042,Lists!$D$32)*C58</f>
        <v>0</v>
      </c>
      <c r="AH59" s="178">
        <f>SUMIFS('Quarterly Information'!$J$43:$J$1042,'Quarterly Information'!$I$43:$I$1042,Blends!$AF59,'Quarterly Information'!$X$43:$X$1042,Lists!$D$32)*D58</f>
        <v>0</v>
      </c>
      <c r="AI59" s="178">
        <f>SUMIFS('Quarterly Information'!$J$43:$J$1042,'Quarterly Information'!$I$43:$I$1042,Blends!$AF59,'Quarterly Information'!$X$43:$X$1042,Lists!$D$32)*E58</f>
        <v>0</v>
      </c>
      <c r="AJ59" s="178">
        <f>SUMIFS('Quarterly Information'!$J$43:$J$1042,'Quarterly Information'!$I$43:$I$1042,Blends!$AF59,'Quarterly Information'!$X$43:$X$1042,Lists!$D$32)*F58</f>
        <v>0</v>
      </c>
      <c r="AK59" s="178">
        <f>SUMIFS('Quarterly Information'!$J$43:$J$1042,'Quarterly Information'!$I$43:$I$1042,Blends!$AF59,'Quarterly Information'!$X$43:$X$1042,Lists!$D$32)*G58</f>
        <v>0</v>
      </c>
      <c r="AL59" s="178">
        <f>SUMIFS('Quarterly Information'!$J$43:$J$1042,'Quarterly Information'!$I$43:$I$1042,Blends!$AF59,'Quarterly Information'!$X$43:$X$1042,Lists!$D$32)*H58</f>
        <v>0</v>
      </c>
      <c r="AM59" s="178">
        <f>SUMIFS('Quarterly Information'!$J$43:$J$1042,'Quarterly Information'!$I$43:$I$1042,Blends!$AF59,'Quarterly Information'!$X$43:$X$1042,Lists!$D$32)*I58</f>
        <v>0</v>
      </c>
      <c r="AN59" s="178">
        <f>SUMIFS('Quarterly Information'!$J$43:$J$1042,'Quarterly Information'!$I$43:$I$1042,Blends!$AF59,'Quarterly Information'!$X$43:$X$1042,Lists!$D$32)*J58</f>
        <v>0</v>
      </c>
      <c r="AP59" s="17" t="s">
        <v>901</v>
      </c>
      <c r="AQ59" s="178">
        <f>SUMIFS('Quarterly Information'!$J$43:$J$1042,'Quarterly Information'!$I$43:$I$1042,Blends!$AP59,'Quarterly Information'!$X$43:$X$1042,Lists!$D$33)*C58</f>
        <v>0</v>
      </c>
      <c r="AR59" s="178">
        <f>SUMIFS('Quarterly Information'!$J$43:$J$1042,'Quarterly Information'!$I$43:$I$1042,Blends!$AP59,'Quarterly Information'!$X$43:$X$1042,Lists!$D$33)*D58</f>
        <v>0</v>
      </c>
      <c r="AS59" s="178">
        <f>SUMIFS('Quarterly Information'!$J$43:$J$1042,'Quarterly Information'!$I$43:$I$1042,Blends!$AP59,'Quarterly Information'!$X$43:$X$1042,Lists!$D$33)*E58</f>
        <v>0</v>
      </c>
      <c r="AT59" s="178">
        <f>SUMIFS('Quarterly Information'!$J$43:$J$1042,'Quarterly Information'!$I$43:$I$1042,Blends!$AP59,'Quarterly Information'!$X$43:$X$1042,Lists!$D$33)*F58</f>
        <v>0</v>
      </c>
      <c r="AU59" s="178">
        <f>SUMIFS('Quarterly Information'!$J$43:$J$1042,'Quarterly Information'!$I$43:$I$1042,Blends!$AP59,'Quarterly Information'!$X$43:$X$1042,Lists!$D$33)*G58</f>
        <v>0</v>
      </c>
      <c r="AV59" s="178">
        <f>SUMIFS('Quarterly Information'!$J$43:$J$1042,'Quarterly Information'!$I$43:$I$1042,Blends!$AP59,'Quarterly Information'!$X$43:$X$1042,Lists!$D$33)*H58</f>
        <v>0</v>
      </c>
      <c r="AW59" s="178">
        <f>SUMIFS('Quarterly Information'!$J$43:$J$1042,'Quarterly Information'!$I$43:$I$1042,Blends!$AP59,'Quarterly Information'!$X$43:$X$1042,Lists!$D$33)*I58</f>
        <v>0</v>
      </c>
      <c r="AX59" s="178">
        <f>SUMIFS('Quarterly Information'!$J$43:$J$1042,'Quarterly Information'!$I$43:$I$1042,Blends!$AP59,'Quarterly Information'!$X$43:$X$1042,Lists!$D$33)*J58</f>
        <v>0</v>
      </c>
      <c r="AZ59" s="17" t="s">
        <v>901</v>
      </c>
      <c r="BA59" s="178">
        <f>SUMIFS('Quarterly Information'!$J$43:$J$1042,'Quarterly Information'!$I$43:$I$1042,Blends!$AZ59,'Quarterly Information'!$X$43:$X$1042,Lists!$D$34)*C58</f>
        <v>0</v>
      </c>
      <c r="BB59" s="178">
        <f>SUMIFS('Quarterly Information'!$J$43:$J$1042,'Quarterly Information'!$I$43:$I$1042,Blends!$AZ59,'Quarterly Information'!$X$43:$X$1042,Lists!$D$34)*D58</f>
        <v>0</v>
      </c>
      <c r="BC59" s="178">
        <f>SUMIFS('Quarterly Information'!$J$43:$J$1042,'Quarterly Information'!$I$43:$I$1042,Blends!$AZ59,'Quarterly Information'!$X$43:$X$1042,Lists!$D$34)*E58</f>
        <v>0</v>
      </c>
      <c r="BD59" s="178">
        <f>SUMIFS('Quarterly Information'!$J$43:$J$1042,'Quarterly Information'!$I$43:$I$1042,Blends!$AZ59,'Quarterly Information'!$X$43:$X$1042,Lists!$D$34)*F58</f>
        <v>0</v>
      </c>
      <c r="BE59" s="178">
        <f>SUMIFS('Quarterly Information'!$J$43:$J$1042,'Quarterly Information'!$I$43:$I$1042,Blends!$AZ59,'Quarterly Information'!$X$43:$X$1042,Lists!$D$34)*G58</f>
        <v>0</v>
      </c>
      <c r="BF59" s="178">
        <f>SUMIFS('Quarterly Information'!$J$43:$J$1042,'Quarterly Information'!$I$43:$I$1042,Blends!$AZ59,'Quarterly Information'!$X$43:$X$1042,Lists!$D$34)*H58</f>
        <v>0</v>
      </c>
      <c r="BG59" s="178">
        <f>SUMIFS('Quarterly Information'!$J$43:$J$1042,'Quarterly Information'!$I$43:$I$1042,Blends!$AZ59,'Quarterly Information'!$X$43:$X$1042,Lists!$D$34)*I58</f>
        <v>0</v>
      </c>
      <c r="BH59" s="178">
        <f>SUMIFS('Quarterly Information'!$J$43:$J$1042,'Quarterly Information'!$I$43:$I$1042,Blends!$AZ59,'Quarterly Information'!$X$43:$X$1042,Lists!$D$34)*J58</f>
        <v>0</v>
      </c>
      <c r="BJ59" s="17" t="s">
        <v>901</v>
      </c>
      <c r="BK59" s="178">
        <f>SUMIFS('Quarterly Information'!$J$43:$J$1042,'Quarterly Information'!$I$43:$I$1042,Blends!$BJ59,'Quarterly Information'!$X$43:$X$1042,Lists!$D$35)*C58</f>
        <v>0</v>
      </c>
      <c r="BL59" s="178">
        <f>SUMIFS('Quarterly Information'!$J$43:$J$1042,'Quarterly Information'!$I$43:$I$1042,Blends!$BJ59,'Quarterly Information'!$X$43:$X$1042,Lists!$D$35)*D58</f>
        <v>0</v>
      </c>
      <c r="BM59" s="178">
        <f>SUMIFS('Quarterly Information'!$J$43:$J$1042,'Quarterly Information'!$I$43:$I$1042,Blends!$BJ59,'Quarterly Information'!$X$43:$X$1042,Lists!$D$35)*E58</f>
        <v>0</v>
      </c>
      <c r="BN59" s="178">
        <f>SUMIFS('Quarterly Information'!$J$43:$J$1042,'Quarterly Information'!$I$43:$I$1042,Blends!$BJ59,'Quarterly Information'!$X$43:$X$1042,Lists!$D$35)*F58</f>
        <v>0</v>
      </c>
      <c r="BO59" s="178">
        <f>SUMIFS('Quarterly Information'!$J$43:$J$1042,'Quarterly Information'!$I$43:$I$1042,Blends!$BJ59,'Quarterly Information'!$X$43:$X$1042,Lists!$D$35)*G58</f>
        <v>0</v>
      </c>
      <c r="BP59" s="178">
        <f>SUMIFS('Quarterly Information'!$J$43:$J$1042,'Quarterly Information'!$I$43:$I$1042,Blends!$BJ59,'Quarterly Information'!$X$43:$X$1042,Lists!$D$35)*H58</f>
        <v>0</v>
      </c>
      <c r="BQ59" s="178">
        <f>SUMIFS('Quarterly Information'!$J$43:$J$1042,'Quarterly Information'!$I$43:$I$1042,Blends!$BJ59,'Quarterly Information'!$X$43:$X$1042,Lists!$D$35)*I58</f>
        <v>0</v>
      </c>
      <c r="BR59" s="178">
        <f>SUMIFS('Quarterly Information'!$J$43:$J$1042,'Quarterly Information'!$I$43:$I$1042,Blends!$BJ59,'Quarterly Information'!$X$43:$X$1042,Lists!$D$35)*J58</f>
        <v>0</v>
      </c>
      <c r="BT59" s="17" t="s">
        <v>901</v>
      </c>
      <c r="BU59" s="178">
        <f>SUMIFS('Quarterly Information'!$Z$43:$Z$1042,'Quarterly Information'!$I$43:$I$1042,Blends!$BT59)*Blends!C58</f>
        <v>0</v>
      </c>
      <c r="BV59" s="178">
        <f>SUMIFS('Quarterly Information'!$Z$43:$Z$1042,'Quarterly Information'!$I$43:$I$1042,Blends!$BT59)*Blends!D58</f>
        <v>0</v>
      </c>
      <c r="BW59" s="178">
        <f>SUMIFS('Quarterly Information'!$Z$43:$Z$1042,'Quarterly Information'!$I$43:$I$1042,Blends!$BT59)*Blends!E58</f>
        <v>0</v>
      </c>
      <c r="BX59" s="178">
        <f>SUMIFS('Quarterly Information'!$Z$43:$Z$1042,'Quarterly Information'!$I$43:$I$1042,Blends!$BT59)*Blends!F58</f>
        <v>0</v>
      </c>
      <c r="BY59" s="178">
        <f>SUMIFS('Quarterly Information'!$Z$43:$Z$1042,'Quarterly Information'!$I$43:$I$1042,Blends!$BT59)*Blends!G58</f>
        <v>0</v>
      </c>
      <c r="BZ59" s="178">
        <f>SUMIFS('Quarterly Information'!$Z$43:$Z$1042,'Quarterly Information'!$I$43:$I$1042,Blends!$BT59)*Blends!H58</f>
        <v>0</v>
      </c>
      <c r="CA59" s="178">
        <f>SUMIFS('Quarterly Information'!$Z$43:$Z$1042,'Quarterly Information'!$I$43:$I$1042,Blends!$BT59)*Blends!I58</f>
        <v>0</v>
      </c>
      <c r="CB59" s="178">
        <f>SUMIFS('Quarterly Information'!$Z$43:$Z$1042,'Quarterly Information'!$I$43:$I$1042,Blends!$BT59)*Blends!J58</f>
        <v>0</v>
      </c>
      <c r="CD59" s="17" t="s">
        <v>901</v>
      </c>
      <c r="CE59" s="178">
        <f>SUMIFS('Quarterly Information'!$AA$43:$AA$1042,'Quarterly Information'!$I$43:$I$1042,Blends!$CD59)*Blends!C58</f>
        <v>0</v>
      </c>
      <c r="CF59" s="178">
        <f>SUMIFS('Quarterly Information'!$AA$43:$AA$1042,'Quarterly Information'!$I$43:$I$1042,Blends!$CD59)*Blends!D58</f>
        <v>0</v>
      </c>
      <c r="CG59" s="178">
        <f>SUMIFS('Quarterly Information'!$AA$43:$AA$1042,'Quarterly Information'!$I$43:$I$1042,Blends!$CD59)*Blends!E58</f>
        <v>0</v>
      </c>
      <c r="CH59" s="178">
        <f>SUMIFS('Quarterly Information'!$AA$43:$AA$1042,'Quarterly Information'!$I$43:$I$1042,Blends!$CD59)*Blends!F58</f>
        <v>0</v>
      </c>
      <c r="CI59" s="178">
        <f>SUMIFS('Quarterly Information'!$AA$43:$AA$1042,'Quarterly Information'!$I$43:$I$1042,Blends!$CD59)*Blends!G58</f>
        <v>0</v>
      </c>
      <c r="CJ59" s="178">
        <f>SUMIFS('Quarterly Information'!$AA$43:$AA$1042,'Quarterly Information'!$I$43:$I$1042,Blends!$CD59)*Blends!H58</f>
        <v>0</v>
      </c>
      <c r="CK59" s="178">
        <f>SUMIFS('Quarterly Information'!$AA$43:$AA$1042,'Quarterly Information'!$I$43:$I$1042,Blends!$CD59)*Blends!I58</f>
        <v>0</v>
      </c>
      <c r="CL59" s="178">
        <f>SUMIFS('Quarterly Information'!$AA$43:$AA$1042,'Quarterly Information'!$I$43:$I$1042,Blends!$CD59)*Blends!J58</f>
        <v>0</v>
      </c>
      <c r="CN59" s="17" t="s">
        <v>901</v>
      </c>
      <c r="CO59" s="178">
        <f>SUMIFS('Quarterly Information'!$AB$43:$AB$1042,'Quarterly Information'!$I$43:$I$1042,Blends!$CN59)*Blends!C58</f>
        <v>0</v>
      </c>
      <c r="CP59" s="178">
        <f>SUMIFS('Quarterly Information'!$AB$43:$AB$1042,'Quarterly Information'!$I$43:$I$1042,Blends!$CN59)*Blends!D58</f>
        <v>0</v>
      </c>
      <c r="CQ59" s="178">
        <f>SUMIFS('Quarterly Information'!$AB$43:$AB$1042,'Quarterly Information'!$I$43:$I$1042,Blends!$CN59)*Blends!E58</f>
        <v>0</v>
      </c>
      <c r="CR59" s="178">
        <f>SUMIFS('Quarterly Information'!$AB$43:$AB$1042,'Quarterly Information'!$I$43:$I$1042,Blends!$CN59)*Blends!F58</f>
        <v>0</v>
      </c>
      <c r="CS59" s="178">
        <f>SUMIFS('Quarterly Information'!$AB$43:$AB$1042,'Quarterly Information'!$I$43:$I$1042,Blends!$CN59)*Blends!G58</f>
        <v>0</v>
      </c>
      <c r="CT59" s="178">
        <f>SUMIFS('Quarterly Information'!$AB$43:$AB$1042,'Quarterly Information'!$I$43:$I$1042,Blends!$CN59)*Blends!H58</f>
        <v>0</v>
      </c>
      <c r="CU59" s="178">
        <f>SUMIFS('Quarterly Information'!$AB$43:$AB$1042,'Quarterly Information'!$I$43:$I$1042,Blends!$CN59)*Blends!I58</f>
        <v>0</v>
      </c>
      <c r="CV59" s="178">
        <f>SUMIFS('Quarterly Information'!$AB$43:$AB$1042,'Quarterly Information'!$I$43:$I$1042,Blends!$CN59)*Blends!J58</f>
        <v>0</v>
      </c>
      <c r="CX59" s="17" t="s">
        <v>901</v>
      </c>
      <c r="CY59" s="178">
        <f>SUMIFS('Quarterly Information'!$AC$43:$AC$1042,'Quarterly Information'!$I$43:$I$1042,Blends!$CX59)*Blends!C58</f>
        <v>0</v>
      </c>
      <c r="CZ59" s="178">
        <f>SUMIFS('Quarterly Information'!$AC$43:$AC$1042,'Quarterly Information'!$I$43:$I$1042,Blends!$CX59)*Blends!D58</f>
        <v>0</v>
      </c>
      <c r="DA59" s="178">
        <f>SUMIFS('Quarterly Information'!$AC$43:$AC$1042,'Quarterly Information'!$I$43:$I$1042,Blends!$CX59)*Blends!E58</f>
        <v>0</v>
      </c>
      <c r="DB59" s="178">
        <f>SUMIFS('Quarterly Information'!$AC$43:$AC$1042,'Quarterly Information'!$I$43:$I$1042,Blends!$CX59)*Blends!F58</f>
        <v>0</v>
      </c>
      <c r="DC59" s="178">
        <f>SUMIFS('Quarterly Information'!$AC$43:$AC$1042,'Quarterly Information'!$I$43:$I$1042,Blends!$CX59)*Blends!G58</f>
        <v>0</v>
      </c>
      <c r="DD59" s="178">
        <f>SUMIFS('Quarterly Information'!$AC$43:$AC$1042,'Quarterly Information'!$I$43:$I$1042,Blends!$CX59)*Blends!H58</f>
        <v>0</v>
      </c>
      <c r="DE59" s="178">
        <f>SUMIFS('Quarterly Information'!$AC$43:$AC$1042,'Quarterly Information'!$I$43:$I$1042,Blends!$CX59)*Blends!I58</f>
        <v>0</v>
      </c>
      <c r="DF59" s="178">
        <f>SUMIFS('Quarterly Information'!$AC$43:$AC$1042,'Quarterly Information'!$I$43:$I$1042,Blends!$CX59)*Blends!J58</f>
        <v>0</v>
      </c>
      <c r="DH59" s="17" t="s">
        <v>901</v>
      </c>
      <c r="DI59" s="178">
        <f>SUMIFS('Quarterly Information'!$AD$43:$AD$1042,'Quarterly Information'!$I$43:$I$1042,Blends!$DH59)*Blends!C58</f>
        <v>0</v>
      </c>
      <c r="DJ59" s="178">
        <f>SUMIFS('Quarterly Information'!$AD$43:$AD$1042,'Quarterly Information'!$I$43:$I$1042,Blends!$DH59)*Blends!D58</f>
        <v>0</v>
      </c>
      <c r="DK59" s="178">
        <f>SUMIFS('Quarterly Information'!$AD$43:$AD$1042,'Quarterly Information'!$I$43:$I$1042,Blends!$DH59)*Blends!E58</f>
        <v>0</v>
      </c>
      <c r="DL59" s="178">
        <f>SUMIFS('Quarterly Information'!$AD$43:$AD$1042,'Quarterly Information'!$I$43:$I$1042,Blends!$DH59)*Blends!F58</f>
        <v>0</v>
      </c>
      <c r="DM59" s="178">
        <f>SUMIFS('Quarterly Information'!$AD$43:$AD$1042,'Quarterly Information'!$I$43:$I$1042,Blends!$DH59)*Blends!G58</f>
        <v>0</v>
      </c>
      <c r="DN59" s="178">
        <f>SUMIFS('Quarterly Information'!$AD$43:$AD$1042,'Quarterly Information'!$I$43:$I$1042,Blends!$DH59)*Blends!H58</f>
        <v>0</v>
      </c>
      <c r="DO59" s="178">
        <f>SUMIFS('Quarterly Information'!$AD$43:$AD$1042,'Quarterly Information'!$I$43:$I$1042,Blends!$DH59)*Blends!I58</f>
        <v>0</v>
      </c>
      <c r="DP59" s="178">
        <f>SUMIFS('Quarterly Information'!$AD$43:$AD$1042,'Quarterly Information'!$I$43:$I$1042,Blends!$DH59)*Blends!J58</f>
        <v>0</v>
      </c>
      <c r="DR59" s="17" t="s">
        <v>901</v>
      </c>
      <c r="DS59" s="178">
        <f>SUMIFS('Quarterly Information'!$AE$43:$AE$1042,'Quarterly Information'!$I$43:$I$1042,Blends!$DR59)*Blends!C58</f>
        <v>0</v>
      </c>
      <c r="DT59" s="178">
        <f>SUMIFS('Quarterly Information'!$AE$43:$AE$1042,'Quarterly Information'!$I$43:$I$1042,Blends!$DR59)*Blends!D58</f>
        <v>0</v>
      </c>
      <c r="DU59" s="178">
        <f>SUMIFS('Quarterly Information'!$AE$43:$AE$1042,'Quarterly Information'!$I$43:$I$1042,Blends!$DR59)*Blends!E58</f>
        <v>0</v>
      </c>
      <c r="DV59" s="178">
        <f>SUMIFS('Quarterly Information'!$AE$43:$AE$1042,'Quarterly Information'!$I$43:$I$1042,Blends!$DR59)*Blends!F58</f>
        <v>0</v>
      </c>
      <c r="DW59" s="178">
        <f>SUMIFS('Quarterly Information'!$AE$43:$AE$1042,'Quarterly Information'!$I$43:$I$1042,Blends!$DR59)*Blends!G58</f>
        <v>0</v>
      </c>
      <c r="DX59" s="178">
        <f>SUMIFS('Quarterly Information'!$AE$43:$AE$1042,'Quarterly Information'!$I$43:$I$1042,Blends!$DR59)*Blends!H58</f>
        <v>0</v>
      </c>
      <c r="DY59" s="178">
        <f>SUMIFS('Quarterly Information'!$AE$43:$AE$1042,'Quarterly Information'!$I$43:$I$1042,Blends!$DR59)*Blends!I58</f>
        <v>0</v>
      </c>
      <c r="DZ59" s="178">
        <f>SUMIFS('Quarterly Information'!$AE$43:$AE$1042,'Quarterly Information'!$I$43:$I$1042,Blends!$DR59)*Blends!J58</f>
        <v>0</v>
      </c>
    </row>
    <row r="60" spans="2:130" x14ac:dyDescent="0.25">
      <c r="B60" s="17" t="s">
        <v>903</v>
      </c>
      <c r="C60" s="177"/>
      <c r="D60" s="177"/>
      <c r="E60" s="177"/>
      <c r="F60" s="177">
        <v>0.09</v>
      </c>
      <c r="G60" s="177"/>
      <c r="H60" s="177"/>
      <c r="I60" s="177"/>
      <c r="J60" s="177"/>
      <c r="L60" s="17" t="s">
        <v>902</v>
      </c>
      <c r="M60" s="178">
        <f>SUMIFS('Quarterly Information'!$J$43:$J$1042,'Quarterly Information'!$I$43:$I$1042,Blends!$L60,'Quarterly Information'!$X$43:$X$1042,Lists!$D$30)*C59</f>
        <v>0</v>
      </c>
      <c r="N60" s="178">
        <f>SUMIFS('Quarterly Information'!$J$43:$J$1042,'Quarterly Information'!$I$43:$I$1042,Blends!$L60,'Quarterly Information'!$X$43:$X$1042,Lists!$D$30)*D59</f>
        <v>0</v>
      </c>
      <c r="O60" s="178">
        <f>SUMIFS('Quarterly Information'!$J$43:$J$1042,'Quarterly Information'!$I$43:$I$1042,Blends!$L60,'Quarterly Information'!$X$43:$X$1042,Lists!$D$30)*E59</f>
        <v>0</v>
      </c>
      <c r="P60" s="178">
        <f>SUMIFS('Quarterly Information'!$J$43:$J$1042,'Quarterly Information'!$I$43:$I$1042,Blends!$L60,'Quarterly Information'!$X$43:$X$1042,Lists!$D$30)*F59</f>
        <v>0</v>
      </c>
      <c r="Q60" s="178">
        <f>SUMIFS('Quarterly Information'!$J$43:$J$1042,'Quarterly Information'!$I$43:$I$1042,Blends!$L60,'Quarterly Information'!$X$43:$X$1042,Lists!$D$30)*G59</f>
        <v>0</v>
      </c>
      <c r="R60" s="178">
        <f>SUMIFS('Quarterly Information'!$J$43:$J$1042,'Quarterly Information'!$I$43:$I$1042,Blends!$L60,'Quarterly Information'!$X$43:$X$1042,Lists!$D$30)*H59</f>
        <v>0</v>
      </c>
      <c r="S60" s="178">
        <f>SUMIFS('Quarterly Information'!$J$43:$J$1042,'Quarterly Information'!$I$43:$I$1042,Blends!$L60,'Quarterly Information'!$X$43:$X$1042,Lists!$D$30)*I59</f>
        <v>0</v>
      </c>
      <c r="T60" s="178">
        <f>SUMIFS('Quarterly Information'!$J$43:$J$1042,'Quarterly Information'!$I$43:$I$1042,Blends!$L60,'Quarterly Information'!$X$43:$X$1042,Lists!$D$30)*J59</f>
        <v>0</v>
      </c>
      <c r="V60" s="17" t="s">
        <v>902</v>
      </c>
      <c r="W60" s="178">
        <f>SUMIFS('Quarterly Information'!$J$43:$J$1042,'Quarterly Information'!$I$43:$I$1042,Blends!$V60,'Quarterly Information'!$X$43:$X$1042,Lists!$D$31)*C59</f>
        <v>0</v>
      </c>
      <c r="X60" s="178">
        <f>SUMIFS('Quarterly Information'!$J$43:$J$1042,'Quarterly Information'!$I$43:$I$1042,Blends!$V60,'Quarterly Information'!$X$43:$X$1042,Lists!$D$31)*D59</f>
        <v>0</v>
      </c>
      <c r="Y60" s="178">
        <f>SUMIFS('Quarterly Information'!$J$43:$J$1042,'Quarterly Information'!$I$43:$I$1042,Blends!$V60,'Quarterly Information'!$X$43:$X$1042,Lists!$D$31)*E59</f>
        <v>0</v>
      </c>
      <c r="Z60" s="178">
        <f>SUMIFS('Quarterly Information'!$J$43:$J$1042,'Quarterly Information'!$I$43:$I$1042,Blends!$V60,'Quarterly Information'!$X$43:$X$1042,Lists!$D$31)*F59</f>
        <v>0</v>
      </c>
      <c r="AA60" s="178">
        <f>SUMIFS('Quarterly Information'!$J$43:$J$1042,'Quarterly Information'!$I$43:$I$1042,Blends!$V60,'Quarterly Information'!$X$43:$X$1042,Lists!$D$31)*G59</f>
        <v>0</v>
      </c>
      <c r="AB60" s="178">
        <f>SUMIFS('Quarterly Information'!$J$43:$J$1042,'Quarterly Information'!$I$43:$I$1042,Blends!$V60,'Quarterly Information'!$X$43:$X$1042,Lists!$D$31)*H59</f>
        <v>0</v>
      </c>
      <c r="AC60" s="178">
        <f>SUMIFS('Quarterly Information'!$J$43:$J$1042,'Quarterly Information'!$I$43:$I$1042,Blends!$V60,'Quarterly Information'!$X$43:$X$1042,Lists!$D$31)*I59</f>
        <v>0</v>
      </c>
      <c r="AD60" s="178">
        <f>SUMIFS('Quarterly Information'!$J$43:$J$1042,'Quarterly Information'!$I$43:$I$1042,Blends!$V60,'Quarterly Information'!$X$43:$X$1042,Lists!$D$31)*J59</f>
        <v>0</v>
      </c>
      <c r="AF60" s="17" t="s">
        <v>902</v>
      </c>
      <c r="AG60" s="178">
        <f>SUMIFS('Quarterly Information'!$J$43:$J$1042,'Quarterly Information'!$I$43:$I$1042,Blends!$AF60,'Quarterly Information'!$X$43:$X$1042,Lists!$D$32)*C59</f>
        <v>0</v>
      </c>
      <c r="AH60" s="178">
        <f>SUMIFS('Quarterly Information'!$J$43:$J$1042,'Quarterly Information'!$I$43:$I$1042,Blends!$AF60,'Quarterly Information'!$X$43:$X$1042,Lists!$D$32)*D59</f>
        <v>0</v>
      </c>
      <c r="AI60" s="178">
        <f>SUMIFS('Quarterly Information'!$J$43:$J$1042,'Quarterly Information'!$I$43:$I$1042,Blends!$AF60,'Quarterly Information'!$X$43:$X$1042,Lists!$D$32)*E59</f>
        <v>0</v>
      </c>
      <c r="AJ60" s="178">
        <f>SUMIFS('Quarterly Information'!$J$43:$J$1042,'Quarterly Information'!$I$43:$I$1042,Blends!$AF60,'Quarterly Information'!$X$43:$X$1042,Lists!$D$32)*F59</f>
        <v>0</v>
      </c>
      <c r="AK60" s="178">
        <f>SUMIFS('Quarterly Information'!$J$43:$J$1042,'Quarterly Information'!$I$43:$I$1042,Blends!$AF60,'Quarterly Information'!$X$43:$X$1042,Lists!$D$32)*G59</f>
        <v>0</v>
      </c>
      <c r="AL60" s="178">
        <f>SUMIFS('Quarterly Information'!$J$43:$J$1042,'Quarterly Information'!$I$43:$I$1042,Blends!$AF60,'Quarterly Information'!$X$43:$X$1042,Lists!$D$32)*H59</f>
        <v>0</v>
      </c>
      <c r="AM60" s="178">
        <f>SUMIFS('Quarterly Information'!$J$43:$J$1042,'Quarterly Information'!$I$43:$I$1042,Blends!$AF60,'Quarterly Information'!$X$43:$X$1042,Lists!$D$32)*I59</f>
        <v>0</v>
      </c>
      <c r="AN60" s="178">
        <f>SUMIFS('Quarterly Information'!$J$43:$J$1042,'Quarterly Information'!$I$43:$I$1042,Blends!$AF60,'Quarterly Information'!$X$43:$X$1042,Lists!$D$32)*J59</f>
        <v>0</v>
      </c>
      <c r="AP60" s="17" t="s">
        <v>902</v>
      </c>
      <c r="AQ60" s="178">
        <f>SUMIFS('Quarterly Information'!$J$43:$J$1042,'Quarterly Information'!$I$43:$I$1042,Blends!$AP60,'Quarterly Information'!$X$43:$X$1042,Lists!$D$33)*C59</f>
        <v>0</v>
      </c>
      <c r="AR60" s="178">
        <f>SUMIFS('Quarterly Information'!$J$43:$J$1042,'Quarterly Information'!$I$43:$I$1042,Blends!$AP60,'Quarterly Information'!$X$43:$X$1042,Lists!$D$33)*D59</f>
        <v>0</v>
      </c>
      <c r="AS60" s="178">
        <f>SUMIFS('Quarterly Information'!$J$43:$J$1042,'Quarterly Information'!$I$43:$I$1042,Blends!$AP60,'Quarterly Information'!$X$43:$X$1042,Lists!$D$33)*E59</f>
        <v>0</v>
      </c>
      <c r="AT60" s="178">
        <f>SUMIFS('Quarterly Information'!$J$43:$J$1042,'Quarterly Information'!$I$43:$I$1042,Blends!$AP60,'Quarterly Information'!$X$43:$X$1042,Lists!$D$33)*F59</f>
        <v>0</v>
      </c>
      <c r="AU60" s="178">
        <f>SUMIFS('Quarterly Information'!$J$43:$J$1042,'Quarterly Information'!$I$43:$I$1042,Blends!$AP60,'Quarterly Information'!$X$43:$X$1042,Lists!$D$33)*G59</f>
        <v>0</v>
      </c>
      <c r="AV60" s="178">
        <f>SUMIFS('Quarterly Information'!$J$43:$J$1042,'Quarterly Information'!$I$43:$I$1042,Blends!$AP60,'Quarterly Information'!$X$43:$X$1042,Lists!$D$33)*H59</f>
        <v>0</v>
      </c>
      <c r="AW60" s="178">
        <f>SUMIFS('Quarterly Information'!$J$43:$J$1042,'Quarterly Information'!$I$43:$I$1042,Blends!$AP60,'Quarterly Information'!$X$43:$X$1042,Lists!$D$33)*I59</f>
        <v>0</v>
      </c>
      <c r="AX60" s="178">
        <f>SUMIFS('Quarterly Information'!$J$43:$J$1042,'Quarterly Information'!$I$43:$I$1042,Blends!$AP60,'Quarterly Information'!$X$43:$X$1042,Lists!$D$33)*J59</f>
        <v>0</v>
      </c>
      <c r="AZ60" s="17" t="s">
        <v>902</v>
      </c>
      <c r="BA60" s="178">
        <f>SUMIFS('Quarterly Information'!$J$43:$J$1042,'Quarterly Information'!$I$43:$I$1042,Blends!$AZ60,'Quarterly Information'!$X$43:$X$1042,Lists!$D$34)*C59</f>
        <v>0</v>
      </c>
      <c r="BB60" s="178">
        <f>SUMIFS('Quarterly Information'!$J$43:$J$1042,'Quarterly Information'!$I$43:$I$1042,Blends!$AZ60,'Quarterly Information'!$X$43:$X$1042,Lists!$D$34)*D59</f>
        <v>0</v>
      </c>
      <c r="BC60" s="178">
        <f>SUMIFS('Quarterly Information'!$J$43:$J$1042,'Quarterly Information'!$I$43:$I$1042,Blends!$AZ60,'Quarterly Information'!$X$43:$X$1042,Lists!$D$34)*E59</f>
        <v>0</v>
      </c>
      <c r="BD60" s="178">
        <f>SUMIFS('Quarterly Information'!$J$43:$J$1042,'Quarterly Information'!$I$43:$I$1042,Blends!$AZ60,'Quarterly Information'!$X$43:$X$1042,Lists!$D$34)*F59</f>
        <v>0</v>
      </c>
      <c r="BE60" s="178">
        <f>SUMIFS('Quarterly Information'!$J$43:$J$1042,'Quarterly Information'!$I$43:$I$1042,Blends!$AZ60,'Quarterly Information'!$X$43:$X$1042,Lists!$D$34)*G59</f>
        <v>0</v>
      </c>
      <c r="BF60" s="178">
        <f>SUMIFS('Quarterly Information'!$J$43:$J$1042,'Quarterly Information'!$I$43:$I$1042,Blends!$AZ60,'Quarterly Information'!$X$43:$X$1042,Lists!$D$34)*H59</f>
        <v>0</v>
      </c>
      <c r="BG60" s="178">
        <f>SUMIFS('Quarterly Information'!$J$43:$J$1042,'Quarterly Information'!$I$43:$I$1042,Blends!$AZ60,'Quarterly Information'!$X$43:$X$1042,Lists!$D$34)*I59</f>
        <v>0</v>
      </c>
      <c r="BH60" s="178">
        <f>SUMIFS('Quarterly Information'!$J$43:$J$1042,'Quarterly Information'!$I$43:$I$1042,Blends!$AZ60,'Quarterly Information'!$X$43:$X$1042,Lists!$D$34)*J59</f>
        <v>0</v>
      </c>
      <c r="BJ60" s="17" t="s">
        <v>902</v>
      </c>
      <c r="BK60" s="178">
        <f>SUMIFS('Quarterly Information'!$J$43:$J$1042,'Quarterly Information'!$I$43:$I$1042,Blends!$BJ60,'Quarterly Information'!$X$43:$X$1042,Lists!$D$35)*C59</f>
        <v>0</v>
      </c>
      <c r="BL60" s="178">
        <f>SUMIFS('Quarterly Information'!$J$43:$J$1042,'Quarterly Information'!$I$43:$I$1042,Blends!$BJ60,'Quarterly Information'!$X$43:$X$1042,Lists!$D$35)*D59</f>
        <v>0</v>
      </c>
      <c r="BM60" s="178">
        <f>SUMIFS('Quarterly Information'!$J$43:$J$1042,'Quarterly Information'!$I$43:$I$1042,Blends!$BJ60,'Quarterly Information'!$X$43:$X$1042,Lists!$D$35)*E59</f>
        <v>0</v>
      </c>
      <c r="BN60" s="178">
        <f>SUMIFS('Quarterly Information'!$J$43:$J$1042,'Quarterly Information'!$I$43:$I$1042,Blends!$BJ60,'Quarterly Information'!$X$43:$X$1042,Lists!$D$35)*F59</f>
        <v>0</v>
      </c>
      <c r="BO60" s="178">
        <f>SUMIFS('Quarterly Information'!$J$43:$J$1042,'Quarterly Information'!$I$43:$I$1042,Blends!$BJ60,'Quarterly Information'!$X$43:$X$1042,Lists!$D$35)*G59</f>
        <v>0</v>
      </c>
      <c r="BP60" s="178">
        <f>SUMIFS('Quarterly Information'!$J$43:$J$1042,'Quarterly Information'!$I$43:$I$1042,Blends!$BJ60,'Quarterly Information'!$X$43:$X$1042,Lists!$D$35)*H59</f>
        <v>0</v>
      </c>
      <c r="BQ60" s="178">
        <f>SUMIFS('Quarterly Information'!$J$43:$J$1042,'Quarterly Information'!$I$43:$I$1042,Blends!$BJ60,'Quarterly Information'!$X$43:$X$1042,Lists!$D$35)*I59</f>
        <v>0</v>
      </c>
      <c r="BR60" s="178">
        <f>SUMIFS('Quarterly Information'!$J$43:$J$1042,'Quarterly Information'!$I$43:$I$1042,Blends!$BJ60,'Quarterly Information'!$X$43:$X$1042,Lists!$D$35)*J59</f>
        <v>0</v>
      </c>
      <c r="BT60" s="17" t="s">
        <v>902</v>
      </c>
      <c r="BU60" s="178">
        <f>SUMIFS('Quarterly Information'!$Z$43:$Z$1042,'Quarterly Information'!$I$43:$I$1042,Blends!$BT60)*Blends!C59</f>
        <v>0</v>
      </c>
      <c r="BV60" s="178">
        <f>SUMIFS('Quarterly Information'!$Z$43:$Z$1042,'Quarterly Information'!$I$43:$I$1042,Blends!$BT60)*Blends!D59</f>
        <v>0</v>
      </c>
      <c r="BW60" s="178">
        <f>SUMIFS('Quarterly Information'!$Z$43:$Z$1042,'Quarterly Information'!$I$43:$I$1042,Blends!$BT60)*Blends!E59</f>
        <v>0</v>
      </c>
      <c r="BX60" s="178">
        <f>SUMIFS('Quarterly Information'!$Z$43:$Z$1042,'Quarterly Information'!$I$43:$I$1042,Blends!$BT60)*Blends!F59</f>
        <v>0</v>
      </c>
      <c r="BY60" s="178">
        <f>SUMIFS('Quarterly Information'!$Z$43:$Z$1042,'Quarterly Information'!$I$43:$I$1042,Blends!$BT60)*Blends!G59</f>
        <v>0</v>
      </c>
      <c r="BZ60" s="178">
        <f>SUMIFS('Quarterly Information'!$Z$43:$Z$1042,'Quarterly Information'!$I$43:$I$1042,Blends!$BT60)*Blends!H59</f>
        <v>0</v>
      </c>
      <c r="CA60" s="178">
        <f>SUMIFS('Quarterly Information'!$Z$43:$Z$1042,'Quarterly Information'!$I$43:$I$1042,Blends!$BT60)*Blends!I59</f>
        <v>0</v>
      </c>
      <c r="CB60" s="178">
        <f>SUMIFS('Quarterly Information'!$Z$43:$Z$1042,'Quarterly Information'!$I$43:$I$1042,Blends!$BT60)*Blends!J59</f>
        <v>0</v>
      </c>
      <c r="CD60" s="17" t="s">
        <v>902</v>
      </c>
      <c r="CE60" s="178">
        <f>SUMIFS('Quarterly Information'!$AA$43:$AA$1042,'Quarterly Information'!$I$43:$I$1042,Blends!$CD60)*Blends!C59</f>
        <v>0</v>
      </c>
      <c r="CF60" s="178">
        <f>SUMIFS('Quarterly Information'!$AA$43:$AA$1042,'Quarterly Information'!$I$43:$I$1042,Blends!$CD60)*Blends!D59</f>
        <v>0</v>
      </c>
      <c r="CG60" s="178">
        <f>SUMIFS('Quarterly Information'!$AA$43:$AA$1042,'Quarterly Information'!$I$43:$I$1042,Blends!$CD60)*Blends!E59</f>
        <v>0</v>
      </c>
      <c r="CH60" s="178">
        <f>SUMIFS('Quarterly Information'!$AA$43:$AA$1042,'Quarterly Information'!$I$43:$I$1042,Blends!$CD60)*Blends!F59</f>
        <v>0</v>
      </c>
      <c r="CI60" s="178">
        <f>SUMIFS('Quarterly Information'!$AA$43:$AA$1042,'Quarterly Information'!$I$43:$I$1042,Blends!$CD60)*Blends!G59</f>
        <v>0</v>
      </c>
      <c r="CJ60" s="178">
        <f>SUMIFS('Quarterly Information'!$AA$43:$AA$1042,'Quarterly Information'!$I$43:$I$1042,Blends!$CD60)*Blends!H59</f>
        <v>0</v>
      </c>
      <c r="CK60" s="178">
        <f>SUMIFS('Quarterly Information'!$AA$43:$AA$1042,'Quarterly Information'!$I$43:$I$1042,Blends!$CD60)*Blends!I59</f>
        <v>0</v>
      </c>
      <c r="CL60" s="178">
        <f>SUMIFS('Quarterly Information'!$AA$43:$AA$1042,'Quarterly Information'!$I$43:$I$1042,Blends!$CD60)*Blends!J59</f>
        <v>0</v>
      </c>
      <c r="CN60" s="17" t="s">
        <v>902</v>
      </c>
      <c r="CO60" s="178">
        <f>SUMIFS('Quarterly Information'!$AB$43:$AB$1042,'Quarterly Information'!$I$43:$I$1042,Blends!$CN60)*Blends!C59</f>
        <v>0</v>
      </c>
      <c r="CP60" s="178">
        <f>SUMIFS('Quarterly Information'!$AB$43:$AB$1042,'Quarterly Information'!$I$43:$I$1042,Blends!$CN60)*Blends!D59</f>
        <v>0</v>
      </c>
      <c r="CQ60" s="178">
        <f>SUMIFS('Quarterly Information'!$AB$43:$AB$1042,'Quarterly Information'!$I$43:$I$1042,Blends!$CN60)*Blends!E59</f>
        <v>0</v>
      </c>
      <c r="CR60" s="178">
        <f>SUMIFS('Quarterly Information'!$AB$43:$AB$1042,'Quarterly Information'!$I$43:$I$1042,Blends!$CN60)*Blends!F59</f>
        <v>0</v>
      </c>
      <c r="CS60" s="178">
        <f>SUMIFS('Quarterly Information'!$AB$43:$AB$1042,'Quarterly Information'!$I$43:$I$1042,Blends!$CN60)*Blends!G59</f>
        <v>0</v>
      </c>
      <c r="CT60" s="178">
        <f>SUMIFS('Quarterly Information'!$AB$43:$AB$1042,'Quarterly Information'!$I$43:$I$1042,Blends!$CN60)*Blends!H59</f>
        <v>0</v>
      </c>
      <c r="CU60" s="178">
        <f>SUMIFS('Quarterly Information'!$AB$43:$AB$1042,'Quarterly Information'!$I$43:$I$1042,Blends!$CN60)*Blends!I59</f>
        <v>0</v>
      </c>
      <c r="CV60" s="178">
        <f>SUMIFS('Quarterly Information'!$AB$43:$AB$1042,'Quarterly Information'!$I$43:$I$1042,Blends!$CN60)*Blends!J59</f>
        <v>0</v>
      </c>
      <c r="CX60" s="17" t="s">
        <v>902</v>
      </c>
      <c r="CY60" s="178">
        <f>SUMIFS('Quarterly Information'!$AC$43:$AC$1042,'Quarterly Information'!$I$43:$I$1042,Blends!$CX60)*Blends!C59</f>
        <v>0</v>
      </c>
      <c r="CZ60" s="178">
        <f>SUMIFS('Quarterly Information'!$AC$43:$AC$1042,'Quarterly Information'!$I$43:$I$1042,Blends!$CX60)*Blends!D59</f>
        <v>0</v>
      </c>
      <c r="DA60" s="178">
        <f>SUMIFS('Quarterly Information'!$AC$43:$AC$1042,'Quarterly Information'!$I$43:$I$1042,Blends!$CX60)*Blends!E59</f>
        <v>0</v>
      </c>
      <c r="DB60" s="178">
        <f>SUMIFS('Quarterly Information'!$AC$43:$AC$1042,'Quarterly Information'!$I$43:$I$1042,Blends!$CX60)*Blends!F59</f>
        <v>0</v>
      </c>
      <c r="DC60" s="178">
        <f>SUMIFS('Quarterly Information'!$AC$43:$AC$1042,'Quarterly Information'!$I$43:$I$1042,Blends!$CX60)*Blends!G59</f>
        <v>0</v>
      </c>
      <c r="DD60" s="178">
        <f>SUMIFS('Quarterly Information'!$AC$43:$AC$1042,'Quarterly Information'!$I$43:$I$1042,Blends!$CX60)*Blends!H59</f>
        <v>0</v>
      </c>
      <c r="DE60" s="178">
        <f>SUMIFS('Quarterly Information'!$AC$43:$AC$1042,'Quarterly Information'!$I$43:$I$1042,Blends!$CX60)*Blends!I59</f>
        <v>0</v>
      </c>
      <c r="DF60" s="178">
        <f>SUMIFS('Quarterly Information'!$AC$43:$AC$1042,'Quarterly Information'!$I$43:$I$1042,Blends!$CX60)*Blends!J59</f>
        <v>0</v>
      </c>
      <c r="DH60" s="17" t="s">
        <v>902</v>
      </c>
      <c r="DI60" s="178">
        <f>SUMIFS('Quarterly Information'!$AD$43:$AD$1042,'Quarterly Information'!$I$43:$I$1042,Blends!$DH60)*Blends!C59</f>
        <v>0</v>
      </c>
      <c r="DJ60" s="178">
        <f>SUMIFS('Quarterly Information'!$AD$43:$AD$1042,'Quarterly Information'!$I$43:$I$1042,Blends!$DH60)*Blends!D59</f>
        <v>0</v>
      </c>
      <c r="DK60" s="178">
        <f>SUMIFS('Quarterly Information'!$AD$43:$AD$1042,'Quarterly Information'!$I$43:$I$1042,Blends!$DH60)*Blends!E59</f>
        <v>0</v>
      </c>
      <c r="DL60" s="178">
        <f>SUMIFS('Quarterly Information'!$AD$43:$AD$1042,'Quarterly Information'!$I$43:$I$1042,Blends!$DH60)*Blends!F59</f>
        <v>0</v>
      </c>
      <c r="DM60" s="178">
        <f>SUMIFS('Quarterly Information'!$AD$43:$AD$1042,'Quarterly Information'!$I$43:$I$1042,Blends!$DH60)*Blends!G59</f>
        <v>0</v>
      </c>
      <c r="DN60" s="178">
        <f>SUMIFS('Quarterly Information'!$AD$43:$AD$1042,'Quarterly Information'!$I$43:$I$1042,Blends!$DH60)*Blends!H59</f>
        <v>0</v>
      </c>
      <c r="DO60" s="178">
        <f>SUMIFS('Quarterly Information'!$AD$43:$AD$1042,'Quarterly Information'!$I$43:$I$1042,Blends!$DH60)*Blends!I59</f>
        <v>0</v>
      </c>
      <c r="DP60" s="178">
        <f>SUMIFS('Quarterly Information'!$AD$43:$AD$1042,'Quarterly Information'!$I$43:$I$1042,Blends!$DH60)*Blends!J59</f>
        <v>0</v>
      </c>
      <c r="DR60" s="17" t="s">
        <v>902</v>
      </c>
      <c r="DS60" s="178">
        <f>SUMIFS('Quarterly Information'!$AE$43:$AE$1042,'Quarterly Information'!$I$43:$I$1042,Blends!$DR60)*Blends!C59</f>
        <v>0</v>
      </c>
      <c r="DT60" s="178">
        <f>SUMIFS('Quarterly Information'!$AE$43:$AE$1042,'Quarterly Information'!$I$43:$I$1042,Blends!$DR60)*Blends!D59</f>
        <v>0</v>
      </c>
      <c r="DU60" s="178">
        <f>SUMIFS('Quarterly Information'!$AE$43:$AE$1042,'Quarterly Information'!$I$43:$I$1042,Blends!$DR60)*Blends!E59</f>
        <v>0</v>
      </c>
      <c r="DV60" s="178">
        <f>SUMIFS('Quarterly Information'!$AE$43:$AE$1042,'Quarterly Information'!$I$43:$I$1042,Blends!$DR60)*Blends!F59</f>
        <v>0</v>
      </c>
      <c r="DW60" s="178">
        <f>SUMIFS('Quarterly Information'!$AE$43:$AE$1042,'Quarterly Information'!$I$43:$I$1042,Blends!$DR60)*Blends!G59</f>
        <v>0</v>
      </c>
      <c r="DX60" s="178">
        <f>SUMIFS('Quarterly Information'!$AE$43:$AE$1042,'Quarterly Information'!$I$43:$I$1042,Blends!$DR60)*Blends!H59</f>
        <v>0</v>
      </c>
      <c r="DY60" s="178">
        <f>SUMIFS('Quarterly Information'!$AE$43:$AE$1042,'Quarterly Information'!$I$43:$I$1042,Blends!$DR60)*Blends!I59</f>
        <v>0</v>
      </c>
      <c r="DZ60" s="178">
        <f>SUMIFS('Quarterly Information'!$AE$43:$AE$1042,'Quarterly Information'!$I$43:$I$1042,Blends!$DR60)*Blends!J59</f>
        <v>0</v>
      </c>
    </row>
    <row r="61" spans="2:130" x14ac:dyDescent="0.25">
      <c r="B61" s="17" t="s">
        <v>904</v>
      </c>
      <c r="C61" s="177"/>
      <c r="D61" s="177">
        <v>0.68</v>
      </c>
      <c r="E61" s="177"/>
      <c r="F61" s="177"/>
      <c r="G61" s="177"/>
      <c r="H61" s="177"/>
      <c r="I61" s="177"/>
      <c r="J61" s="177"/>
      <c r="L61" s="17" t="s">
        <v>903</v>
      </c>
      <c r="M61" s="178">
        <f>SUMIFS('Quarterly Information'!$J$43:$J$1042,'Quarterly Information'!$I$43:$I$1042,Blends!$L61,'Quarterly Information'!$X$43:$X$1042,Lists!$D$30)*C60</f>
        <v>0</v>
      </c>
      <c r="N61" s="178">
        <f>SUMIFS('Quarterly Information'!$J$43:$J$1042,'Quarterly Information'!$I$43:$I$1042,Blends!$L61,'Quarterly Information'!$X$43:$X$1042,Lists!$D$30)*D60</f>
        <v>0</v>
      </c>
      <c r="O61" s="178">
        <f>SUMIFS('Quarterly Information'!$J$43:$J$1042,'Quarterly Information'!$I$43:$I$1042,Blends!$L61,'Quarterly Information'!$X$43:$X$1042,Lists!$D$30)*E60</f>
        <v>0</v>
      </c>
      <c r="P61" s="178">
        <f>SUMIFS('Quarterly Information'!$J$43:$J$1042,'Quarterly Information'!$I$43:$I$1042,Blends!$L61,'Quarterly Information'!$X$43:$X$1042,Lists!$D$30)*F60</f>
        <v>0</v>
      </c>
      <c r="Q61" s="178">
        <f>SUMIFS('Quarterly Information'!$J$43:$J$1042,'Quarterly Information'!$I$43:$I$1042,Blends!$L61,'Quarterly Information'!$X$43:$X$1042,Lists!$D$30)*G60</f>
        <v>0</v>
      </c>
      <c r="R61" s="178">
        <f>SUMIFS('Quarterly Information'!$J$43:$J$1042,'Quarterly Information'!$I$43:$I$1042,Blends!$L61,'Quarterly Information'!$X$43:$X$1042,Lists!$D$30)*H60</f>
        <v>0</v>
      </c>
      <c r="S61" s="178">
        <f>SUMIFS('Quarterly Information'!$J$43:$J$1042,'Quarterly Information'!$I$43:$I$1042,Blends!$L61,'Quarterly Information'!$X$43:$X$1042,Lists!$D$30)*I60</f>
        <v>0</v>
      </c>
      <c r="T61" s="178">
        <f>SUMIFS('Quarterly Information'!$J$43:$J$1042,'Quarterly Information'!$I$43:$I$1042,Blends!$L61,'Quarterly Information'!$X$43:$X$1042,Lists!$D$30)*J60</f>
        <v>0</v>
      </c>
      <c r="V61" s="17" t="s">
        <v>903</v>
      </c>
      <c r="W61" s="178">
        <f>SUMIFS('Quarterly Information'!$J$43:$J$1042,'Quarterly Information'!$I$43:$I$1042,Blends!$V61,'Quarterly Information'!$X$43:$X$1042,Lists!$D$31)*C60</f>
        <v>0</v>
      </c>
      <c r="X61" s="178">
        <f>SUMIFS('Quarterly Information'!$J$43:$J$1042,'Quarterly Information'!$I$43:$I$1042,Blends!$V61,'Quarterly Information'!$X$43:$X$1042,Lists!$D$31)*D60</f>
        <v>0</v>
      </c>
      <c r="Y61" s="178">
        <f>SUMIFS('Quarterly Information'!$J$43:$J$1042,'Quarterly Information'!$I$43:$I$1042,Blends!$V61,'Quarterly Information'!$X$43:$X$1042,Lists!$D$31)*E60</f>
        <v>0</v>
      </c>
      <c r="Z61" s="178">
        <f>SUMIFS('Quarterly Information'!$J$43:$J$1042,'Quarterly Information'!$I$43:$I$1042,Blends!$V61,'Quarterly Information'!$X$43:$X$1042,Lists!$D$31)*F60</f>
        <v>0</v>
      </c>
      <c r="AA61" s="178">
        <f>SUMIFS('Quarterly Information'!$J$43:$J$1042,'Quarterly Information'!$I$43:$I$1042,Blends!$V61,'Quarterly Information'!$X$43:$X$1042,Lists!$D$31)*G60</f>
        <v>0</v>
      </c>
      <c r="AB61" s="178">
        <f>SUMIFS('Quarterly Information'!$J$43:$J$1042,'Quarterly Information'!$I$43:$I$1042,Blends!$V61,'Quarterly Information'!$X$43:$X$1042,Lists!$D$31)*H60</f>
        <v>0</v>
      </c>
      <c r="AC61" s="178">
        <f>SUMIFS('Quarterly Information'!$J$43:$J$1042,'Quarterly Information'!$I$43:$I$1042,Blends!$V61,'Quarterly Information'!$X$43:$X$1042,Lists!$D$31)*I60</f>
        <v>0</v>
      </c>
      <c r="AD61" s="178">
        <f>SUMIFS('Quarterly Information'!$J$43:$J$1042,'Quarterly Information'!$I$43:$I$1042,Blends!$V61,'Quarterly Information'!$X$43:$X$1042,Lists!$D$31)*J60</f>
        <v>0</v>
      </c>
      <c r="AF61" s="17" t="s">
        <v>903</v>
      </c>
      <c r="AG61" s="178">
        <f>SUMIFS('Quarterly Information'!$J$43:$J$1042,'Quarterly Information'!$I$43:$I$1042,Blends!$AF61,'Quarterly Information'!$X$43:$X$1042,Lists!$D$32)*C60</f>
        <v>0</v>
      </c>
      <c r="AH61" s="178">
        <f>SUMIFS('Quarterly Information'!$J$43:$J$1042,'Quarterly Information'!$I$43:$I$1042,Blends!$AF61,'Quarterly Information'!$X$43:$X$1042,Lists!$D$32)*D60</f>
        <v>0</v>
      </c>
      <c r="AI61" s="178">
        <f>SUMIFS('Quarterly Information'!$J$43:$J$1042,'Quarterly Information'!$I$43:$I$1042,Blends!$AF61,'Quarterly Information'!$X$43:$X$1042,Lists!$D$32)*E60</f>
        <v>0</v>
      </c>
      <c r="AJ61" s="178">
        <f>SUMIFS('Quarterly Information'!$J$43:$J$1042,'Quarterly Information'!$I$43:$I$1042,Blends!$AF61,'Quarterly Information'!$X$43:$X$1042,Lists!$D$32)*F60</f>
        <v>0</v>
      </c>
      <c r="AK61" s="178">
        <f>SUMIFS('Quarterly Information'!$J$43:$J$1042,'Quarterly Information'!$I$43:$I$1042,Blends!$AF61,'Quarterly Information'!$X$43:$X$1042,Lists!$D$32)*G60</f>
        <v>0</v>
      </c>
      <c r="AL61" s="178">
        <f>SUMIFS('Quarterly Information'!$J$43:$J$1042,'Quarterly Information'!$I$43:$I$1042,Blends!$AF61,'Quarterly Information'!$X$43:$X$1042,Lists!$D$32)*H60</f>
        <v>0</v>
      </c>
      <c r="AM61" s="178">
        <f>SUMIFS('Quarterly Information'!$J$43:$J$1042,'Quarterly Information'!$I$43:$I$1042,Blends!$AF61,'Quarterly Information'!$X$43:$X$1042,Lists!$D$32)*I60</f>
        <v>0</v>
      </c>
      <c r="AN61" s="178">
        <f>SUMIFS('Quarterly Information'!$J$43:$J$1042,'Quarterly Information'!$I$43:$I$1042,Blends!$AF61,'Quarterly Information'!$X$43:$X$1042,Lists!$D$32)*J60</f>
        <v>0</v>
      </c>
      <c r="AP61" s="17" t="s">
        <v>903</v>
      </c>
      <c r="AQ61" s="178">
        <f>SUMIFS('Quarterly Information'!$J$43:$J$1042,'Quarterly Information'!$I$43:$I$1042,Blends!$AP61,'Quarterly Information'!$X$43:$X$1042,Lists!$D$33)*C60</f>
        <v>0</v>
      </c>
      <c r="AR61" s="178">
        <f>SUMIFS('Quarterly Information'!$J$43:$J$1042,'Quarterly Information'!$I$43:$I$1042,Blends!$AP61,'Quarterly Information'!$X$43:$X$1042,Lists!$D$33)*D60</f>
        <v>0</v>
      </c>
      <c r="AS61" s="178">
        <f>SUMIFS('Quarterly Information'!$J$43:$J$1042,'Quarterly Information'!$I$43:$I$1042,Blends!$AP61,'Quarterly Information'!$X$43:$X$1042,Lists!$D$33)*E60</f>
        <v>0</v>
      </c>
      <c r="AT61" s="178">
        <f>SUMIFS('Quarterly Information'!$J$43:$J$1042,'Quarterly Information'!$I$43:$I$1042,Blends!$AP61,'Quarterly Information'!$X$43:$X$1042,Lists!$D$33)*F60</f>
        <v>0</v>
      </c>
      <c r="AU61" s="178">
        <f>SUMIFS('Quarterly Information'!$J$43:$J$1042,'Quarterly Information'!$I$43:$I$1042,Blends!$AP61,'Quarterly Information'!$X$43:$X$1042,Lists!$D$33)*G60</f>
        <v>0</v>
      </c>
      <c r="AV61" s="178">
        <f>SUMIFS('Quarterly Information'!$J$43:$J$1042,'Quarterly Information'!$I$43:$I$1042,Blends!$AP61,'Quarterly Information'!$X$43:$X$1042,Lists!$D$33)*H60</f>
        <v>0</v>
      </c>
      <c r="AW61" s="178">
        <f>SUMIFS('Quarterly Information'!$J$43:$J$1042,'Quarterly Information'!$I$43:$I$1042,Blends!$AP61,'Quarterly Information'!$X$43:$X$1042,Lists!$D$33)*I60</f>
        <v>0</v>
      </c>
      <c r="AX61" s="178">
        <f>SUMIFS('Quarterly Information'!$J$43:$J$1042,'Quarterly Information'!$I$43:$I$1042,Blends!$AP61,'Quarterly Information'!$X$43:$X$1042,Lists!$D$33)*J60</f>
        <v>0</v>
      </c>
      <c r="AZ61" s="17" t="s">
        <v>903</v>
      </c>
      <c r="BA61" s="178">
        <f>SUMIFS('Quarterly Information'!$J$43:$J$1042,'Quarterly Information'!$I$43:$I$1042,Blends!$AZ61,'Quarterly Information'!$X$43:$X$1042,Lists!$D$34)*C60</f>
        <v>0</v>
      </c>
      <c r="BB61" s="178">
        <f>SUMIFS('Quarterly Information'!$J$43:$J$1042,'Quarterly Information'!$I$43:$I$1042,Blends!$AZ61,'Quarterly Information'!$X$43:$X$1042,Lists!$D$34)*D60</f>
        <v>0</v>
      </c>
      <c r="BC61" s="178">
        <f>SUMIFS('Quarterly Information'!$J$43:$J$1042,'Quarterly Information'!$I$43:$I$1042,Blends!$AZ61,'Quarterly Information'!$X$43:$X$1042,Lists!$D$34)*E60</f>
        <v>0</v>
      </c>
      <c r="BD61" s="178">
        <f>SUMIFS('Quarterly Information'!$J$43:$J$1042,'Quarterly Information'!$I$43:$I$1042,Blends!$AZ61,'Quarterly Information'!$X$43:$X$1042,Lists!$D$34)*F60</f>
        <v>0</v>
      </c>
      <c r="BE61" s="178">
        <f>SUMIFS('Quarterly Information'!$J$43:$J$1042,'Quarterly Information'!$I$43:$I$1042,Blends!$AZ61,'Quarterly Information'!$X$43:$X$1042,Lists!$D$34)*G60</f>
        <v>0</v>
      </c>
      <c r="BF61" s="178">
        <f>SUMIFS('Quarterly Information'!$J$43:$J$1042,'Quarterly Information'!$I$43:$I$1042,Blends!$AZ61,'Quarterly Information'!$X$43:$X$1042,Lists!$D$34)*H60</f>
        <v>0</v>
      </c>
      <c r="BG61" s="178">
        <f>SUMIFS('Quarterly Information'!$J$43:$J$1042,'Quarterly Information'!$I$43:$I$1042,Blends!$AZ61,'Quarterly Information'!$X$43:$X$1042,Lists!$D$34)*I60</f>
        <v>0</v>
      </c>
      <c r="BH61" s="178">
        <f>SUMIFS('Quarterly Information'!$J$43:$J$1042,'Quarterly Information'!$I$43:$I$1042,Blends!$AZ61,'Quarterly Information'!$X$43:$X$1042,Lists!$D$34)*J60</f>
        <v>0</v>
      </c>
      <c r="BJ61" s="17" t="s">
        <v>903</v>
      </c>
      <c r="BK61" s="178">
        <f>SUMIFS('Quarterly Information'!$J$43:$J$1042,'Quarterly Information'!$I$43:$I$1042,Blends!$BJ61,'Quarterly Information'!$X$43:$X$1042,Lists!$D$35)*C60</f>
        <v>0</v>
      </c>
      <c r="BL61" s="178">
        <f>SUMIFS('Quarterly Information'!$J$43:$J$1042,'Quarterly Information'!$I$43:$I$1042,Blends!$BJ61,'Quarterly Information'!$X$43:$X$1042,Lists!$D$35)*D60</f>
        <v>0</v>
      </c>
      <c r="BM61" s="178">
        <f>SUMIFS('Quarterly Information'!$J$43:$J$1042,'Quarterly Information'!$I$43:$I$1042,Blends!$BJ61,'Quarterly Information'!$X$43:$X$1042,Lists!$D$35)*E60</f>
        <v>0</v>
      </c>
      <c r="BN61" s="178">
        <f>SUMIFS('Quarterly Information'!$J$43:$J$1042,'Quarterly Information'!$I$43:$I$1042,Blends!$BJ61,'Quarterly Information'!$X$43:$X$1042,Lists!$D$35)*F60</f>
        <v>0</v>
      </c>
      <c r="BO61" s="178">
        <f>SUMIFS('Quarterly Information'!$J$43:$J$1042,'Quarterly Information'!$I$43:$I$1042,Blends!$BJ61,'Quarterly Information'!$X$43:$X$1042,Lists!$D$35)*G60</f>
        <v>0</v>
      </c>
      <c r="BP61" s="178">
        <f>SUMIFS('Quarterly Information'!$J$43:$J$1042,'Quarterly Information'!$I$43:$I$1042,Blends!$BJ61,'Quarterly Information'!$X$43:$X$1042,Lists!$D$35)*H60</f>
        <v>0</v>
      </c>
      <c r="BQ61" s="178">
        <f>SUMIFS('Quarterly Information'!$J$43:$J$1042,'Quarterly Information'!$I$43:$I$1042,Blends!$BJ61,'Quarterly Information'!$X$43:$X$1042,Lists!$D$35)*I60</f>
        <v>0</v>
      </c>
      <c r="BR61" s="178">
        <f>SUMIFS('Quarterly Information'!$J$43:$J$1042,'Quarterly Information'!$I$43:$I$1042,Blends!$BJ61,'Quarterly Information'!$X$43:$X$1042,Lists!$D$35)*J60</f>
        <v>0</v>
      </c>
      <c r="BT61" s="17" t="s">
        <v>903</v>
      </c>
      <c r="BU61" s="178">
        <f>SUMIFS('Quarterly Information'!$Z$43:$Z$1042,'Quarterly Information'!$I$43:$I$1042,Blends!$BT61)*Blends!C60</f>
        <v>0</v>
      </c>
      <c r="BV61" s="178">
        <f>SUMIFS('Quarterly Information'!$Z$43:$Z$1042,'Quarterly Information'!$I$43:$I$1042,Blends!$BT61)*Blends!D60</f>
        <v>0</v>
      </c>
      <c r="BW61" s="178">
        <f>SUMIFS('Quarterly Information'!$Z$43:$Z$1042,'Quarterly Information'!$I$43:$I$1042,Blends!$BT61)*Blends!E60</f>
        <v>0</v>
      </c>
      <c r="BX61" s="178">
        <f>SUMIFS('Quarterly Information'!$Z$43:$Z$1042,'Quarterly Information'!$I$43:$I$1042,Blends!$BT61)*Blends!F60</f>
        <v>0</v>
      </c>
      <c r="BY61" s="178">
        <f>SUMIFS('Quarterly Information'!$Z$43:$Z$1042,'Quarterly Information'!$I$43:$I$1042,Blends!$BT61)*Blends!G60</f>
        <v>0</v>
      </c>
      <c r="BZ61" s="178">
        <f>SUMIFS('Quarterly Information'!$Z$43:$Z$1042,'Quarterly Information'!$I$43:$I$1042,Blends!$BT61)*Blends!H60</f>
        <v>0</v>
      </c>
      <c r="CA61" s="178">
        <f>SUMIFS('Quarterly Information'!$Z$43:$Z$1042,'Quarterly Information'!$I$43:$I$1042,Blends!$BT61)*Blends!I60</f>
        <v>0</v>
      </c>
      <c r="CB61" s="178">
        <f>SUMIFS('Quarterly Information'!$Z$43:$Z$1042,'Quarterly Information'!$I$43:$I$1042,Blends!$BT61)*Blends!J60</f>
        <v>0</v>
      </c>
      <c r="CD61" s="17" t="s">
        <v>903</v>
      </c>
      <c r="CE61" s="178">
        <f>SUMIFS('Quarterly Information'!$AA$43:$AA$1042,'Quarterly Information'!$I$43:$I$1042,Blends!$CD61)*Blends!C60</f>
        <v>0</v>
      </c>
      <c r="CF61" s="178">
        <f>SUMIFS('Quarterly Information'!$AA$43:$AA$1042,'Quarterly Information'!$I$43:$I$1042,Blends!$CD61)*Blends!D60</f>
        <v>0</v>
      </c>
      <c r="CG61" s="178">
        <f>SUMIFS('Quarterly Information'!$AA$43:$AA$1042,'Quarterly Information'!$I$43:$I$1042,Blends!$CD61)*Blends!E60</f>
        <v>0</v>
      </c>
      <c r="CH61" s="178">
        <f>SUMIFS('Quarterly Information'!$AA$43:$AA$1042,'Quarterly Information'!$I$43:$I$1042,Blends!$CD61)*Blends!F60</f>
        <v>0</v>
      </c>
      <c r="CI61" s="178">
        <f>SUMIFS('Quarterly Information'!$AA$43:$AA$1042,'Quarterly Information'!$I$43:$I$1042,Blends!$CD61)*Blends!G60</f>
        <v>0</v>
      </c>
      <c r="CJ61" s="178">
        <f>SUMIFS('Quarterly Information'!$AA$43:$AA$1042,'Quarterly Information'!$I$43:$I$1042,Blends!$CD61)*Blends!H60</f>
        <v>0</v>
      </c>
      <c r="CK61" s="178">
        <f>SUMIFS('Quarterly Information'!$AA$43:$AA$1042,'Quarterly Information'!$I$43:$I$1042,Blends!$CD61)*Blends!I60</f>
        <v>0</v>
      </c>
      <c r="CL61" s="178">
        <f>SUMIFS('Quarterly Information'!$AA$43:$AA$1042,'Quarterly Information'!$I$43:$I$1042,Blends!$CD61)*Blends!J60</f>
        <v>0</v>
      </c>
      <c r="CN61" s="17" t="s">
        <v>903</v>
      </c>
      <c r="CO61" s="178">
        <f>SUMIFS('Quarterly Information'!$AB$43:$AB$1042,'Quarterly Information'!$I$43:$I$1042,Blends!$CN61)*Blends!C60</f>
        <v>0</v>
      </c>
      <c r="CP61" s="178">
        <f>SUMIFS('Quarterly Information'!$AB$43:$AB$1042,'Quarterly Information'!$I$43:$I$1042,Blends!$CN61)*Blends!D60</f>
        <v>0</v>
      </c>
      <c r="CQ61" s="178">
        <f>SUMIFS('Quarterly Information'!$AB$43:$AB$1042,'Quarterly Information'!$I$43:$I$1042,Blends!$CN61)*Blends!E60</f>
        <v>0</v>
      </c>
      <c r="CR61" s="178">
        <f>SUMIFS('Quarterly Information'!$AB$43:$AB$1042,'Quarterly Information'!$I$43:$I$1042,Blends!$CN61)*Blends!F60</f>
        <v>0</v>
      </c>
      <c r="CS61" s="178">
        <f>SUMIFS('Quarterly Information'!$AB$43:$AB$1042,'Quarterly Information'!$I$43:$I$1042,Blends!$CN61)*Blends!G60</f>
        <v>0</v>
      </c>
      <c r="CT61" s="178">
        <f>SUMIFS('Quarterly Information'!$AB$43:$AB$1042,'Quarterly Information'!$I$43:$I$1042,Blends!$CN61)*Blends!H60</f>
        <v>0</v>
      </c>
      <c r="CU61" s="178">
        <f>SUMIFS('Quarterly Information'!$AB$43:$AB$1042,'Quarterly Information'!$I$43:$I$1042,Blends!$CN61)*Blends!I60</f>
        <v>0</v>
      </c>
      <c r="CV61" s="178">
        <f>SUMIFS('Quarterly Information'!$AB$43:$AB$1042,'Quarterly Information'!$I$43:$I$1042,Blends!$CN61)*Blends!J60</f>
        <v>0</v>
      </c>
      <c r="CX61" s="17" t="s">
        <v>903</v>
      </c>
      <c r="CY61" s="178">
        <f>SUMIFS('Quarterly Information'!$AC$43:$AC$1042,'Quarterly Information'!$I$43:$I$1042,Blends!$CX61)*Blends!C60</f>
        <v>0</v>
      </c>
      <c r="CZ61" s="178">
        <f>SUMIFS('Quarterly Information'!$AC$43:$AC$1042,'Quarterly Information'!$I$43:$I$1042,Blends!$CX61)*Blends!D60</f>
        <v>0</v>
      </c>
      <c r="DA61" s="178">
        <f>SUMIFS('Quarterly Information'!$AC$43:$AC$1042,'Quarterly Information'!$I$43:$I$1042,Blends!$CX61)*Blends!E60</f>
        <v>0</v>
      </c>
      <c r="DB61" s="178">
        <f>SUMIFS('Quarterly Information'!$AC$43:$AC$1042,'Quarterly Information'!$I$43:$I$1042,Blends!$CX61)*Blends!F60</f>
        <v>0</v>
      </c>
      <c r="DC61" s="178">
        <f>SUMIFS('Quarterly Information'!$AC$43:$AC$1042,'Quarterly Information'!$I$43:$I$1042,Blends!$CX61)*Blends!G60</f>
        <v>0</v>
      </c>
      <c r="DD61" s="178">
        <f>SUMIFS('Quarterly Information'!$AC$43:$AC$1042,'Quarterly Information'!$I$43:$I$1042,Blends!$CX61)*Blends!H60</f>
        <v>0</v>
      </c>
      <c r="DE61" s="178">
        <f>SUMIFS('Quarterly Information'!$AC$43:$AC$1042,'Quarterly Information'!$I$43:$I$1042,Blends!$CX61)*Blends!I60</f>
        <v>0</v>
      </c>
      <c r="DF61" s="178">
        <f>SUMIFS('Quarterly Information'!$AC$43:$AC$1042,'Quarterly Information'!$I$43:$I$1042,Blends!$CX61)*Blends!J60</f>
        <v>0</v>
      </c>
      <c r="DH61" s="17" t="s">
        <v>903</v>
      </c>
      <c r="DI61" s="178">
        <f>SUMIFS('Quarterly Information'!$AD$43:$AD$1042,'Quarterly Information'!$I$43:$I$1042,Blends!$DH61)*Blends!C60</f>
        <v>0</v>
      </c>
      <c r="DJ61" s="178">
        <f>SUMIFS('Quarterly Information'!$AD$43:$AD$1042,'Quarterly Information'!$I$43:$I$1042,Blends!$DH61)*Blends!D60</f>
        <v>0</v>
      </c>
      <c r="DK61" s="178">
        <f>SUMIFS('Quarterly Information'!$AD$43:$AD$1042,'Quarterly Information'!$I$43:$I$1042,Blends!$DH61)*Blends!E60</f>
        <v>0</v>
      </c>
      <c r="DL61" s="178">
        <f>SUMIFS('Quarterly Information'!$AD$43:$AD$1042,'Quarterly Information'!$I$43:$I$1042,Blends!$DH61)*Blends!F60</f>
        <v>0</v>
      </c>
      <c r="DM61" s="178">
        <f>SUMIFS('Quarterly Information'!$AD$43:$AD$1042,'Quarterly Information'!$I$43:$I$1042,Blends!$DH61)*Blends!G60</f>
        <v>0</v>
      </c>
      <c r="DN61" s="178">
        <f>SUMIFS('Quarterly Information'!$AD$43:$AD$1042,'Quarterly Information'!$I$43:$I$1042,Blends!$DH61)*Blends!H60</f>
        <v>0</v>
      </c>
      <c r="DO61" s="178">
        <f>SUMIFS('Quarterly Information'!$AD$43:$AD$1042,'Quarterly Information'!$I$43:$I$1042,Blends!$DH61)*Blends!I60</f>
        <v>0</v>
      </c>
      <c r="DP61" s="178">
        <f>SUMIFS('Quarterly Information'!$AD$43:$AD$1042,'Quarterly Information'!$I$43:$I$1042,Blends!$DH61)*Blends!J60</f>
        <v>0</v>
      </c>
      <c r="DR61" s="17" t="s">
        <v>903</v>
      </c>
      <c r="DS61" s="178">
        <f>SUMIFS('Quarterly Information'!$AE$43:$AE$1042,'Quarterly Information'!$I$43:$I$1042,Blends!$DR61)*Blends!C60</f>
        <v>0</v>
      </c>
      <c r="DT61" s="178">
        <f>SUMIFS('Quarterly Information'!$AE$43:$AE$1042,'Quarterly Information'!$I$43:$I$1042,Blends!$DR61)*Blends!D60</f>
        <v>0</v>
      </c>
      <c r="DU61" s="178">
        <f>SUMIFS('Quarterly Information'!$AE$43:$AE$1042,'Quarterly Information'!$I$43:$I$1042,Blends!$DR61)*Blends!E60</f>
        <v>0</v>
      </c>
      <c r="DV61" s="178">
        <f>SUMIFS('Quarterly Information'!$AE$43:$AE$1042,'Quarterly Information'!$I$43:$I$1042,Blends!$DR61)*Blends!F60</f>
        <v>0</v>
      </c>
      <c r="DW61" s="178">
        <f>SUMIFS('Quarterly Information'!$AE$43:$AE$1042,'Quarterly Information'!$I$43:$I$1042,Blends!$DR61)*Blends!G60</f>
        <v>0</v>
      </c>
      <c r="DX61" s="178">
        <f>SUMIFS('Quarterly Information'!$AE$43:$AE$1042,'Quarterly Information'!$I$43:$I$1042,Blends!$DR61)*Blends!H60</f>
        <v>0</v>
      </c>
      <c r="DY61" s="178">
        <f>SUMIFS('Quarterly Information'!$AE$43:$AE$1042,'Quarterly Information'!$I$43:$I$1042,Blends!$DR61)*Blends!I60</f>
        <v>0</v>
      </c>
      <c r="DZ61" s="178">
        <f>SUMIFS('Quarterly Information'!$AE$43:$AE$1042,'Quarterly Information'!$I$43:$I$1042,Blends!$DR61)*Blends!J60</f>
        <v>0</v>
      </c>
    </row>
    <row r="62" spans="2:130" x14ac:dyDescent="0.25">
      <c r="B62" s="17" t="s">
        <v>905</v>
      </c>
      <c r="C62" s="177"/>
      <c r="D62" s="177">
        <v>0.68</v>
      </c>
      <c r="E62" s="177">
        <v>3.5000000000000003E-2</v>
      </c>
      <c r="F62" s="177"/>
      <c r="G62" s="177"/>
      <c r="H62" s="177"/>
      <c r="I62" s="177"/>
      <c r="J62" s="177"/>
      <c r="L62" s="17" t="s">
        <v>904</v>
      </c>
      <c r="M62" s="178">
        <f>SUMIFS('Quarterly Information'!$J$43:$J$1042,'Quarterly Information'!$I$43:$I$1042,Blends!$L62,'Quarterly Information'!$X$43:$X$1042,Lists!$D$30)*C61</f>
        <v>0</v>
      </c>
      <c r="N62" s="178">
        <f>SUMIFS('Quarterly Information'!$J$43:$J$1042,'Quarterly Information'!$I$43:$I$1042,Blends!$L62,'Quarterly Information'!$X$43:$X$1042,Lists!$D$30)*D61</f>
        <v>0</v>
      </c>
      <c r="O62" s="178">
        <f>SUMIFS('Quarterly Information'!$J$43:$J$1042,'Quarterly Information'!$I$43:$I$1042,Blends!$L62,'Quarterly Information'!$X$43:$X$1042,Lists!$D$30)*E61</f>
        <v>0</v>
      </c>
      <c r="P62" s="178">
        <f>SUMIFS('Quarterly Information'!$J$43:$J$1042,'Quarterly Information'!$I$43:$I$1042,Blends!$L62,'Quarterly Information'!$X$43:$X$1042,Lists!$D$30)*F61</f>
        <v>0</v>
      </c>
      <c r="Q62" s="178">
        <f>SUMIFS('Quarterly Information'!$J$43:$J$1042,'Quarterly Information'!$I$43:$I$1042,Blends!$L62,'Quarterly Information'!$X$43:$X$1042,Lists!$D$30)*G61</f>
        <v>0</v>
      </c>
      <c r="R62" s="178">
        <f>SUMIFS('Quarterly Information'!$J$43:$J$1042,'Quarterly Information'!$I$43:$I$1042,Blends!$L62,'Quarterly Information'!$X$43:$X$1042,Lists!$D$30)*H61</f>
        <v>0</v>
      </c>
      <c r="S62" s="178">
        <f>SUMIFS('Quarterly Information'!$J$43:$J$1042,'Quarterly Information'!$I$43:$I$1042,Blends!$L62,'Quarterly Information'!$X$43:$X$1042,Lists!$D$30)*I61</f>
        <v>0</v>
      </c>
      <c r="T62" s="178">
        <f>SUMIFS('Quarterly Information'!$J$43:$J$1042,'Quarterly Information'!$I$43:$I$1042,Blends!$L62,'Quarterly Information'!$X$43:$X$1042,Lists!$D$30)*J61</f>
        <v>0</v>
      </c>
      <c r="V62" s="17" t="s">
        <v>904</v>
      </c>
      <c r="W62" s="178">
        <f>SUMIFS('Quarterly Information'!$J$43:$J$1042,'Quarterly Information'!$I$43:$I$1042,Blends!$V62,'Quarterly Information'!$X$43:$X$1042,Lists!$D$31)*C61</f>
        <v>0</v>
      </c>
      <c r="X62" s="178">
        <f>SUMIFS('Quarterly Information'!$J$43:$J$1042,'Quarterly Information'!$I$43:$I$1042,Blends!$V62,'Quarterly Information'!$X$43:$X$1042,Lists!$D$31)*D61</f>
        <v>0</v>
      </c>
      <c r="Y62" s="178">
        <f>SUMIFS('Quarterly Information'!$J$43:$J$1042,'Quarterly Information'!$I$43:$I$1042,Blends!$V62,'Quarterly Information'!$X$43:$X$1042,Lists!$D$31)*E61</f>
        <v>0</v>
      </c>
      <c r="Z62" s="178">
        <f>SUMIFS('Quarterly Information'!$J$43:$J$1042,'Quarterly Information'!$I$43:$I$1042,Blends!$V62,'Quarterly Information'!$X$43:$X$1042,Lists!$D$31)*F61</f>
        <v>0</v>
      </c>
      <c r="AA62" s="178">
        <f>SUMIFS('Quarterly Information'!$J$43:$J$1042,'Quarterly Information'!$I$43:$I$1042,Blends!$V62,'Quarterly Information'!$X$43:$X$1042,Lists!$D$31)*G61</f>
        <v>0</v>
      </c>
      <c r="AB62" s="178">
        <f>SUMIFS('Quarterly Information'!$J$43:$J$1042,'Quarterly Information'!$I$43:$I$1042,Blends!$V62,'Quarterly Information'!$X$43:$X$1042,Lists!$D$31)*H61</f>
        <v>0</v>
      </c>
      <c r="AC62" s="178">
        <f>SUMIFS('Quarterly Information'!$J$43:$J$1042,'Quarterly Information'!$I$43:$I$1042,Blends!$V62,'Quarterly Information'!$X$43:$X$1042,Lists!$D$31)*I61</f>
        <v>0</v>
      </c>
      <c r="AD62" s="178">
        <f>SUMIFS('Quarterly Information'!$J$43:$J$1042,'Quarterly Information'!$I$43:$I$1042,Blends!$V62,'Quarterly Information'!$X$43:$X$1042,Lists!$D$31)*J61</f>
        <v>0</v>
      </c>
      <c r="AF62" s="17" t="s">
        <v>904</v>
      </c>
      <c r="AG62" s="178">
        <f>SUMIFS('Quarterly Information'!$J$43:$J$1042,'Quarterly Information'!$I$43:$I$1042,Blends!$AF62,'Quarterly Information'!$X$43:$X$1042,Lists!$D$32)*C61</f>
        <v>0</v>
      </c>
      <c r="AH62" s="178">
        <f>SUMIFS('Quarterly Information'!$J$43:$J$1042,'Quarterly Information'!$I$43:$I$1042,Blends!$AF62,'Quarterly Information'!$X$43:$X$1042,Lists!$D$32)*D61</f>
        <v>0</v>
      </c>
      <c r="AI62" s="178">
        <f>SUMIFS('Quarterly Information'!$J$43:$J$1042,'Quarterly Information'!$I$43:$I$1042,Blends!$AF62,'Quarterly Information'!$X$43:$X$1042,Lists!$D$32)*E61</f>
        <v>0</v>
      </c>
      <c r="AJ62" s="178">
        <f>SUMIFS('Quarterly Information'!$J$43:$J$1042,'Quarterly Information'!$I$43:$I$1042,Blends!$AF62,'Quarterly Information'!$X$43:$X$1042,Lists!$D$32)*F61</f>
        <v>0</v>
      </c>
      <c r="AK62" s="178">
        <f>SUMIFS('Quarterly Information'!$J$43:$J$1042,'Quarterly Information'!$I$43:$I$1042,Blends!$AF62,'Quarterly Information'!$X$43:$X$1042,Lists!$D$32)*G61</f>
        <v>0</v>
      </c>
      <c r="AL62" s="178">
        <f>SUMIFS('Quarterly Information'!$J$43:$J$1042,'Quarterly Information'!$I$43:$I$1042,Blends!$AF62,'Quarterly Information'!$X$43:$X$1042,Lists!$D$32)*H61</f>
        <v>0</v>
      </c>
      <c r="AM62" s="178">
        <f>SUMIFS('Quarterly Information'!$J$43:$J$1042,'Quarterly Information'!$I$43:$I$1042,Blends!$AF62,'Quarterly Information'!$X$43:$X$1042,Lists!$D$32)*I61</f>
        <v>0</v>
      </c>
      <c r="AN62" s="178">
        <f>SUMIFS('Quarterly Information'!$J$43:$J$1042,'Quarterly Information'!$I$43:$I$1042,Blends!$AF62,'Quarterly Information'!$X$43:$X$1042,Lists!$D$32)*J61</f>
        <v>0</v>
      </c>
      <c r="AP62" s="17" t="s">
        <v>904</v>
      </c>
      <c r="AQ62" s="178">
        <f>SUMIFS('Quarterly Information'!$J$43:$J$1042,'Quarterly Information'!$I$43:$I$1042,Blends!$AP62,'Quarterly Information'!$X$43:$X$1042,Lists!$D$33)*C61</f>
        <v>0</v>
      </c>
      <c r="AR62" s="178">
        <f>SUMIFS('Quarterly Information'!$J$43:$J$1042,'Quarterly Information'!$I$43:$I$1042,Blends!$AP62,'Quarterly Information'!$X$43:$X$1042,Lists!$D$33)*D61</f>
        <v>0</v>
      </c>
      <c r="AS62" s="178">
        <f>SUMIFS('Quarterly Information'!$J$43:$J$1042,'Quarterly Information'!$I$43:$I$1042,Blends!$AP62,'Quarterly Information'!$X$43:$X$1042,Lists!$D$33)*E61</f>
        <v>0</v>
      </c>
      <c r="AT62" s="178">
        <f>SUMIFS('Quarterly Information'!$J$43:$J$1042,'Quarterly Information'!$I$43:$I$1042,Blends!$AP62,'Quarterly Information'!$X$43:$X$1042,Lists!$D$33)*F61</f>
        <v>0</v>
      </c>
      <c r="AU62" s="178">
        <f>SUMIFS('Quarterly Information'!$J$43:$J$1042,'Quarterly Information'!$I$43:$I$1042,Blends!$AP62,'Quarterly Information'!$X$43:$X$1042,Lists!$D$33)*G61</f>
        <v>0</v>
      </c>
      <c r="AV62" s="178">
        <f>SUMIFS('Quarterly Information'!$J$43:$J$1042,'Quarterly Information'!$I$43:$I$1042,Blends!$AP62,'Quarterly Information'!$X$43:$X$1042,Lists!$D$33)*H61</f>
        <v>0</v>
      </c>
      <c r="AW62" s="178">
        <f>SUMIFS('Quarterly Information'!$J$43:$J$1042,'Quarterly Information'!$I$43:$I$1042,Blends!$AP62,'Quarterly Information'!$X$43:$X$1042,Lists!$D$33)*I61</f>
        <v>0</v>
      </c>
      <c r="AX62" s="178">
        <f>SUMIFS('Quarterly Information'!$J$43:$J$1042,'Quarterly Information'!$I$43:$I$1042,Blends!$AP62,'Quarterly Information'!$X$43:$X$1042,Lists!$D$33)*J61</f>
        <v>0</v>
      </c>
      <c r="AZ62" s="17" t="s">
        <v>904</v>
      </c>
      <c r="BA62" s="178">
        <f>SUMIFS('Quarterly Information'!$J$43:$J$1042,'Quarterly Information'!$I$43:$I$1042,Blends!$AZ62,'Quarterly Information'!$X$43:$X$1042,Lists!$D$34)*C61</f>
        <v>0</v>
      </c>
      <c r="BB62" s="178">
        <f>SUMIFS('Quarterly Information'!$J$43:$J$1042,'Quarterly Information'!$I$43:$I$1042,Blends!$AZ62,'Quarterly Information'!$X$43:$X$1042,Lists!$D$34)*D61</f>
        <v>0</v>
      </c>
      <c r="BC62" s="178">
        <f>SUMIFS('Quarterly Information'!$J$43:$J$1042,'Quarterly Information'!$I$43:$I$1042,Blends!$AZ62,'Quarterly Information'!$X$43:$X$1042,Lists!$D$34)*E61</f>
        <v>0</v>
      </c>
      <c r="BD62" s="178">
        <f>SUMIFS('Quarterly Information'!$J$43:$J$1042,'Quarterly Information'!$I$43:$I$1042,Blends!$AZ62,'Quarterly Information'!$X$43:$X$1042,Lists!$D$34)*F61</f>
        <v>0</v>
      </c>
      <c r="BE62" s="178">
        <f>SUMIFS('Quarterly Information'!$J$43:$J$1042,'Quarterly Information'!$I$43:$I$1042,Blends!$AZ62,'Quarterly Information'!$X$43:$X$1042,Lists!$D$34)*G61</f>
        <v>0</v>
      </c>
      <c r="BF62" s="178">
        <f>SUMIFS('Quarterly Information'!$J$43:$J$1042,'Quarterly Information'!$I$43:$I$1042,Blends!$AZ62,'Quarterly Information'!$X$43:$X$1042,Lists!$D$34)*H61</f>
        <v>0</v>
      </c>
      <c r="BG62" s="178">
        <f>SUMIFS('Quarterly Information'!$J$43:$J$1042,'Quarterly Information'!$I$43:$I$1042,Blends!$AZ62,'Quarterly Information'!$X$43:$X$1042,Lists!$D$34)*I61</f>
        <v>0</v>
      </c>
      <c r="BH62" s="178">
        <f>SUMIFS('Quarterly Information'!$J$43:$J$1042,'Quarterly Information'!$I$43:$I$1042,Blends!$AZ62,'Quarterly Information'!$X$43:$X$1042,Lists!$D$34)*J61</f>
        <v>0</v>
      </c>
      <c r="BJ62" s="17" t="s">
        <v>904</v>
      </c>
      <c r="BK62" s="178">
        <f>SUMIFS('Quarterly Information'!$J$43:$J$1042,'Quarterly Information'!$I$43:$I$1042,Blends!$BJ62,'Quarterly Information'!$X$43:$X$1042,Lists!$D$35)*C61</f>
        <v>0</v>
      </c>
      <c r="BL62" s="178">
        <f>SUMIFS('Quarterly Information'!$J$43:$J$1042,'Quarterly Information'!$I$43:$I$1042,Blends!$BJ62,'Quarterly Information'!$X$43:$X$1042,Lists!$D$35)*D61</f>
        <v>0</v>
      </c>
      <c r="BM62" s="178">
        <f>SUMIFS('Quarterly Information'!$J$43:$J$1042,'Quarterly Information'!$I$43:$I$1042,Blends!$BJ62,'Quarterly Information'!$X$43:$X$1042,Lists!$D$35)*E61</f>
        <v>0</v>
      </c>
      <c r="BN62" s="178">
        <f>SUMIFS('Quarterly Information'!$J$43:$J$1042,'Quarterly Information'!$I$43:$I$1042,Blends!$BJ62,'Quarterly Information'!$X$43:$X$1042,Lists!$D$35)*F61</f>
        <v>0</v>
      </c>
      <c r="BO62" s="178">
        <f>SUMIFS('Quarterly Information'!$J$43:$J$1042,'Quarterly Information'!$I$43:$I$1042,Blends!$BJ62,'Quarterly Information'!$X$43:$X$1042,Lists!$D$35)*G61</f>
        <v>0</v>
      </c>
      <c r="BP62" s="178">
        <f>SUMIFS('Quarterly Information'!$J$43:$J$1042,'Quarterly Information'!$I$43:$I$1042,Blends!$BJ62,'Quarterly Information'!$X$43:$X$1042,Lists!$D$35)*H61</f>
        <v>0</v>
      </c>
      <c r="BQ62" s="178">
        <f>SUMIFS('Quarterly Information'!$J$43:$J$1042,'Quarterly Information'!$I$43:$I$1042,Blends!$BJ62,'Quarterly Information'!$X$43:$X$1042,Lists!$D$35)*I61</f>
        <v>0</v>
      </c>
      <c r="BR62" s="178">
        <f>SUMIFS('Quarterly Information'!$J$43:$J$1042,'Quarterly Information'!$I$43:$I$1042,Blends!$BJ62,'Quarterly Information'!$X$43:$X$1042,Lists!$D$35)*J61</f>
        <v>0</v>
      </c>
      <c r="BT62" s="17" t="s">
        <v>904</v>
      </c>
      <c r="BU62" s="178">
        <f>SUMIFS('Quarterly Information'!$Z$43:$Z$1042,'Quarterly Information'!$I$43:$I$1042,Blends!$BT62)*Blends!C61</f>
        <v>0</v>
      </c>
      <c r="BV62" s="178">
        <f>SUMIFS('Quarterly Information'!$Z$43:$Z$1042,'Quarterly Information'!$I$43:$I$1042,Blends!$BT62)*Blends!D61</f>
        <v>0</v>
      </c>
      <c r="BW62" s="178">
        <f>SUMIFS('Quarterly Information'!$Z$43:$Z$1042,'Quarterly Information'!$I$43:$I$1042,Blends!$BT62)*Blends!E61</f>
        <v>0</v>
      </c>
      <c r="BX62" s="178">
        <f>SUMIFS('Quarterly Information'!$Z$43:$Z$1042,'Quarterly Information'!$I$43:$I$1042,Blends!$BT62)*Blends!F61</f>
        <v>0</v>
      </c>
      <c r="BY62" s="178">
        <f>SUMIFS('Quarterly Information'!$Z$43:$Z$1042,'Quarterly Information'!$I$43:$I$1042,Blends!$BT62)*Blends!G61</f>
        <v>0</v>
      </c>
      <c r="BZ62" s="178">
        <f>SUMIFS('Quarterly Information'!$Z$43:$Z$1042,'Quarterly Information'!$I$43:$I$1042,Blends!$BT62)*Blends!H61</f>
        <v>0</v>
      </c>
      <c r="CA62" s="178">
        <f>SUMIFS('Quarterly Information'!$Z$43:$Z$1042,'Quarterly Information'!$I$43:$I$1042,Blends!$BT62)*Blends!I61</f>
        <v>0</v>
      </c>
      <c r="CB62" s="178">
        <f>SUMIFS('Quarterly Information'!$Z$43:$Z$1042,'Quarterly Information'!$I$43:$I$1042,Blends!$BT62)*Blends!J61</f>
        <v>0</v>
      </c>
      <c r="CD62" s="17" t="s">
        <v>904</v>
      </c>
      <c r="CE62" s="178">
        <f>SUMIFS('Quarterly Information'!$AA$43:$AA$1042,'Quarterly Information'!$I$43:$I$1042,Blends!$CD62)*Blends!C61</f>
        <v>0</v>
      </c>
      <c r="CF62" s="178">
        <f>SUMIFS('Quarterly Information'!$AA$43:$AA$1042,'Quarterly Information'!$I$43:$I$1042,Blends!$CD62)*Blends!D61</f>
        <v>0</v>
      </c>
      <c r="CG62" s="178">
        <f>SUMIFS('Quarterly Information'!$AA$43:$AA$1042,'Quarterly Information'!$I$43:$I$1042,Blends!$CD62)*Blends!E61</f>
        <v>0</v>
      </c>
      <c r="CH62" s="178">
        <f>SUMIFS('Quarterly Information'!$AA$43:$AA$1042,'Quarterly Information'!$I$43:$I$1042,Blends!$CD62)*Blends!F61</f>
        <v>0</v>
      </c>
      <c r="CI62" s="178">
        <f>SUMIFS('Quarterly Information'!$AA$43:$AA$1042,'Quarterly Information'!$I$43:$I$1042,Blends!$CD62)*Blends!G61</f>
        <v>0</v>
      </c>
      <c r="CJ62" s="178">
        <f>SUMIFS('Quarterly Information'!$AA$43:$AA$1042,'Quarterly Information'!$I$43:$I$1042,Blends!$CD62)*Blends!H61</f>
        <v>0</v>
      </c>
      <c r="CK62" s="178">
        <f>SUMIFS('Quarterly Information'!$AA$43:$AA$1042,'Quarterly Information'!$I$43:$I$1042,Blends!$CD62)*Blends!I61</f>
        <v>0</v>
      </c>
      <c r="CL62" s="178">
        <f>SUMIFS('Quarterly Information'!$AA$43:$AA$1042,'Quarterly Information'!$I$43:$I$1042,Blends!$CD62)*Blends!J61</f>
        <v>0</v>
      </c>
      <c r="CN62" s="17" t="s">
        <v>904</v>
      </c>
      <c r="CO62" s="178">
        <f>SUMIFS('Quarterly Information'!$AB$43:$AB$1042,'Quarterly Information'!$I$43:$I$1042,Blends!$CN62)*Blends!C61</f>
        <v>0</v>
      </c>
      <c r="CP62" s="178">
        <f>SUMIFS('Quarterly Information'!$AB$43:$AB$1042,'Quarterly Information'!$I$43:$I$1042,Blends!$CN62)*Blends!D61</f>
        <v>0</v>
      </c>
      <c r="CQ62" s="178">
        <f>SUMIFS('Quarterly Information'!$AB$43:$AB$1042,'Quarterly Information'!$I$43:$I$1042,Blends!$CN62)*Blends!E61</f>
        <v>0</v>
      </c>
      <c r="CR62" s="178">
        <f>SUMIFS('Quarterly Information'!$AB$43:$AB$1042,'Quarterly Information'!$I$43:$I$1042,Blends!$CN62)*Blends!F61</f>
        <v>0</v>
      </c>
      <c r="CS62" s="178">
        <f>SUMIFS('Quarterly Information'!$AB$43:$AB$1042,'Quarterly Information'!$I$43:$I$1042,Blends!$CN62)*Blends!G61</f>
        <v>0</v>
      </c>
      <c r="CT62" s="178">
        <f>SUMIFS('Quarterly Information'!$AB$43:$AB$1042,'Quarterly Information'!$I$43:$I$1042,Blends!$CN62)*Blends!H61</f>
        <v>0</v>
      </c>
      <c r="CU62" s="178">
        <f>SUMIFS('Quarterly Information'!$AB$43:$AB$1042,'Quarterly Information'!$I$43:$I$1042,Blends!$CN62)*Blends!I61</f>
        <v>0</v>
      </c>
      <c r="CV62" s="178">
        <f>SUMIFS('Quarterly Information'!$AB$43:$AB$1042,'Quarterly Information'!$I$43:$I$1042,Blends!$CN62)*Blends!J61</f>
        <v>0</v>
      </c>
      <c r="CX62" s="17" t="s">
        <v>904</v>
      </c>
      <c r="CY62" s="178">
        <f>SUMIFS('Quarterly Information'!$AC$43:$AC$1042,'Quarterly Information'!$I$43:$I$1042,Blends!$CX62)*Blends!C61</f>
        <v>0</v>
      </c>
      <c r="CZ62" s="178">
        <f>SUMIFS('Quarterly Information'!$AC$43:$AC$1042,'Quarterly Information'!$I$43:$I$1042,Blends!$CX62)*Blends!D61</f>
        <v>0</v>
      </c>
      <c r="DA62" s="178">
        <f>SUMIFS('Quarterly Information'!$AC$43:$AC$1042,'Quarterly Information'!$I$43:$I$1042,Blends!$CX62)*Blends!E61</f>
        <v>0</v>
      </c>
      <c r="DB62" s="178">
        <f>SUMIFS('Quarterly Information'!$AC$43:$AC$1042,'Quarterly Information'!$I$43:$I$1042,Blends!$CX62)*Blends!F61</f>
        <v>0</v>
      </c>
      <c r="DC62" s="178">
        <f>SUMIFS('Quarterly Information'!$AC$43:$AC$1042,'Quarterly Information'!$I$43:$I$1042,Blends!$CX62)*Blends!G61</f>
        <v>0</v>
      </c>
      <c r="DD62" s="178">
        <f>SUMIFS('Quarterly Information'!$AC$43:$AC$1042,'Quarterly Information'!$I$43:$I$1042,Blends!$CX62)*Blends!H61</f>
        <v>0</v>
      </c>
      <c r="DE62" s="178">
        <f>SUMIFS('Quarterly Information'!$AC$43:$AC$1042,'Quarterly Information'!$I$43:$I$1042,Blends!$CX62)*Blends!I61</f>
        <v>0</v>
      </c>
      <c r="DF62" s="178">
        <f>SUMIFS('Quarterly Information'!$AC$43:$AC$1042,'Quarterly Information'!$I$43:$I$1042,Blends!$CX62)*Blends!J61</f>
        <v>0</v>
      </c>
      <c r="DH62" s="17" t="s">
        <v>904</v>
      </c>
      <c r="DI62" s="178">
        <f>SUMIFS('Quarterly Information'!$AD$43:$AD$1042,'Quarterly Information'!$I$43:$I$1042,Blends!$DH62)*Blends!C61</f>
        <v>0</v>
      </c>
      <c r="DJ62" s="178">
        <f>SUMIFS('Quarterly Information'!$AD$43:$AD$1042,'Quarterly Information'!$I$43:$I$1042,Blends!$DH62)*Blends!D61</f>
        <v>0</v>
      </c>
      <c r="DK62" s="178">
        <f>SUMIFS('Quarterly Information'!$AD$43:$AD$1042,'Quarterly Information'!$I$43:$I$1042,Blends!$DH62)*Blends!E61</f>
        <v>0</v>
      </c>
      <c r="DL62" s="178">
        <f>SUMIFS('Quarterly Information'!$AD$43:$AD$1042,'Quarterly Information'!$I$43:$I$1042,Blends!$DH62)*Blends!F61</f>
        <v>0</v>
      </c>
      <c r="DM62" s="178">
        <f>SUMIFS('Quarterly Information'!$AD$43:$AD$1042,'Quarterly Information'!$I$43:$I$1042,Blends!$DH62)*Blends!G61</f>
        <v>0</v>
      </c>
      <c r="DN62" s="178">
        <f>SUMIFS('Quarterly Information'!$AD$43:$AD$1042,'Quarterly Information'!$I$43:$I$1042,Blends!$DH62)*Blends!H61</f>
        <v>0</v>
      </c>
      <c r="DO62" s="178">
        <f>SUMIFS('Quarterly Information'!$AD$43:$AD$1042,'Quarterly Information'!$I$43:$I$1042,Blends!$DH62)*Blends!I61</f>
        <v>0</v>
      </c>
      <c r="DP62" s="178">
        <f>SUMIFS('Quarterly Information'!$AD$43:$AD$1042,'Quarterly Information'!$I$43:$I$1042,Blends!$DH62)*Blends!J61</f>
        <v>0</v>
      </c>
      <c r="DR62" s="17" t="s">
        <v>904</v>
      </c>
      <c r="DS62" s="178">
        <f>SUMIFS('Quarterly Information'!$AE$43:$AE$1042,'Quarterly Information'!$I$43:$I$1042,Blends!$DR62)*Blends!C61</f>
        <v>0</v>
      </c>
      <c r="DT62" s="178">
        <f>SUMIFS('Quarterly Information'!$AE$43:$AE$1042,'Quarterly Information'!$I$43:$I$1042,Blends!$DR62)*Blends!D61</f>
        <v>0</v>
      </c>
      <c r="DU62" s="178">
        <f>SUMIFS('Quarterly Information'!$AE$43:$AE$1042,'Quarterly Information'!$I$43:$I$1042,Blends!$DR62)*Blends!E61</f>
        <v>0</v>
      </c>
      <c r="DV62" s="178">
        <f>SUMIFS('Quarterly Information'!$AE$43:$AE$1042,'Quarterly Information'!$I$43:$I$1042,Blends!$DR62)*Blends!F61</f>
        <v>0</v>
      </c>
      <c r="DW62" s="178">
        <f>SUMIFS('Quarterly Information'!$AE$43:$AE$1042,'Quarterly Information'!$I$43:$I$1042,Blends!$DR62)*Blends!G61</f>
        <v>0</v>
      </c>
      <c r="DX62" s="178">
        <f>SUMIFS('Quarterly Information'!$AE$43:$AE$1042,'Quarterly Information'!$I$43:$I$1042,Blends!$DR62)*Blends!H61</f>
        <v>0</v>
      </c>
      <c r="DY62" s="178">
        <f>SUMIFS('Quarterly Information'!$AE$43:$AE$1042,'Quarterly Information'!$I$43:$I$1042,Blends!$DR62)*Blends!I61</f>
        <v>0</v>
      </c>
      <c r="DZ62" s="178">
        <f>SUMIFS('Quarterly Information'!$AE$43:$AE$1042,'Quarterly Information'!$I$43:$I$1042,Blends!$DR62)*Blends!J61</f>
        <v>0</v>
      </c>
    </row>
    <row r="63" spans="2:130" x14ac:dyDescent="0.25">
      <c r="B63" s="17" t="s">
        <v>906</v>
      </c>
      <c r="C63" s="177"/>
      <c r="D63" s="177">
        <v>0.68</v>
      </c>
      <c r="E63" s="177">
        <v>0.08</v>
      </c>
      <c r="F63" s="177"/>
      <c r="G63" s="177"/>
      <c r="H63" s="177"/>
      <c r="I63" s="177"/>
      <c r="J63" s="177"/>
      <c r="L63" s="17" t="s">
        <v>905</v>
      </c>
      <c r="M63" s="178">
        <f>SUMIFS('Quarterly Information'!$J$43:$J$1042,'Quarterly Information'!$I$43:$I$1042,Blends!$L63,'Quarterly Information'!$X$43:$X$1042,Lists!$D$30)*C62</f>
        <v>0</v>
      </c>
      <c r="N63" s="178">
        <f>SUMIFS('Quarterly Information'!$J$43:$J$1042,'Quarterly Information'!$I$43:$I$1042,Blends!$L63,'Quarterly Information'!$X$43:$X$1042,Lists!$D$30)*D62</f>
        <v>0</v>
      </c>
      <c r="O63" s="178">
        <f>SUMIFS('Quarterly Information'!$J$43:$J$1042,'Quarterly Information'!$I$43:$I$1042,Blends!$L63,'Quarterly Information'!$X$43:$X$1042,Lists!$D$30)*E62</f>
        <v>0</v>
      </c>
      <c r="P63" s="178">
        <f>SUMIFS('Quarterly Information'!$J$43:$J$1042,'Quarterly Information'!$I$43:$I$1042,Blends!$L63,'Quarterly Information'!$X$43:$X$1042,Lists!$D$30)*F62</f>
        <v>0</v>
      </c>
      <c r="Q63" s="178">
        <f>SUMIFS('Quarterly Information'!$J$43:$J$1042,'Quarterly Information'!$I$43:$I$1042,Blends!$L63,'Quarterly Information'!$X$43:$X$1042,Lists!$D$30)*G62</f>
        <v>0</v>
      </c>
      <c r="R63" s="178">
        <f>SUMIFS('Quarterly Information'!$J$43:$J$1042,'Quarterly Information'!$I$43:$I$1042,Blends!$L63,'Quarterly Information'!$X$43:$X$1042,Lists!$D$30)*H62</f>
        <v>0</v>
      </c>
      <c r="S63" s="178">
        <f>SUMIFS('Quarterly Information'!$J$43:$J$1042,'Quarterly Information'!$I$43:$I$1042,Blends!$L63,'Quarterly Information'!$X$43:$X$1042,Lists!$D$30)*I62</f>
        <v>0</v>
      </c>
      <c r="T63" s="178">
        <f>SUMIFS('Quarterly Information'!$J$43:$J$1042,'Quarterly Information'!$I$43:$I$1042,Blends!$L63,'Quarterly Information'!$X$43:$X$1042,Lists!$D$30)*J62</f>
        <v>0</v>
      </c>
      <c r="V63" s="17" t="s">
        <v>905</v>
      </c>
      <c r="W63" s="178">
        <f>SUMIFS('Quarterly Information'!$J$43:$J$1042,'Quarterly Information'!$I$43:$I$1042,Blends!$V63,'Quarterly Information'!$X$43:$X$1042,Lists!$D$31)*C62</f>
        <v>0</v>
      </c>
      <c r="X63" s="178">
        <f>SUMIFS('Quarterly Information'!$J$43:$J$1042,'Quarterly Information'!$I$43:$I$1042,Blends!$V63,'Quarterly Information'!$X$43:$X$1042,Lists!$D$31)*D62</f>
        <v>0</v>
      </c>
      <c r="Y63" s="178">
        <f>SUMIFS('Quarterly Information'!$J$43:$J$1042,'Quarterly Information'!$I$43:$I$1042,Blends!$V63,'Quarterly Information'!$X$43:$X$1042,Lists!$D$31)*E62</f>
        <v>0</v>
      </c>
      <c r="Z63" s="178">
        <f>SUMIFS('Quarterly Information'!$J$43:$J$1042,'Quarterly Information'!$I$43:$I$1042,Blends!$V63,'Quarterly Information'!$X$43:$X$1042,Lists!$D$31)*F62</f>
        <v>0</v>
      </c>
      <c r="AA63" s="178">
        <f>SUMIFS('Quarterly Information'!$J$43:$J$1042,'Quarterly Information'!$I$43:$I$1042,Blends!$V63,'Quarterly Information'!$X$43:$X$1042,Lists!$D$31)*G62</f>
        <v>0</v>
      </c>
      <c r="AB63" s="178">
        <f>SUMIFS('Quarterly Information'!$J$43:$J$1042,'Quarterly Information'!$I$43:$I$1042,Blends!$V63,'Quarterly Information'!$X$43:$X$1042,Lists!$D$31)*H62</f>
        <v>0</v>
      </c>
      <c r="AC63" s="178">
        <f>SUMIFS('Quarterly Information'!$J$43:$J$1042,'Quarterly Information'!$I$43:$I$1042,Blends!$V63,'Quarterly Information'!$X$43:$X$1042,Lists!$D$31)*I62</f>
        <v>0</v>
      </c>
      <c r="AD63" s="178">
        <f>SUMIFS('Quarterly Information'!$J$43:$J$1042,'Quarterly Information'!$I$43:$I$1042,Blends!$V63,'Quarterly Information'!$X$43:$X$1042,Lists!$D$31)*J62</f>
        <v>0</v>
      </c>
      <c r="AF63" s="17" t="s">
        <v>905</v>
      </c>
      <c r="AG63" s="178">
        <f>SUMIFS('Quarterly Information'!$J$43:$J$1042,'Quarterly Information'!$I$43:$I$1042,Blends!$AF63,'Quarterly Information'!$X$43:$X$1042,Lists!$D$32)*C62</f>
        <v>0</v>
      </c>
      <c r="AH63" s="178">
        <f>SUMIFS('Quarterly Information'!$J$43:$J$1042,'Quarterly Information'!$I$43:$I$1042,Blends!$AF63,'Quarterly Information'!$X$43:$X$1042,Lists!$D$32)*D62</f>
        <v>0</v>
      </c>
      <c r="AI63" s="178">
        <f>SUMIFS('Quarterly Information'!$J$43:$J$1042,'Quarterly Information'!$I$43:$I$1042,Blends!$AF63,'Quarterly Information'!$X$43:$X$1042,Lists!$D$32)*E62</f>
        <v>0</v>
      </c>
      <c r="AJ63" s="178">
        <f>SUMIFS('Quarterly Information'!$J$43:$J$1042,'Quarterly Information'!$I$43:$I$1042,Blends!$AF63,'Quarterly Information'!$X$43:$X$1042,Lists!$D$32)*F62</f>
        <v>0</v>
      </c>
      <c r="AK63" s="178">
        <f>SUMIFS('Quarterly Information'!$J$43:$J$1042,'Quarterly Information'!$I$43:$I$1042,Blends!$AF63,'Quarterly Information'!$X$43:$X$1042,Lists!$D$32)*G62</f>
        <v>0</v>
      </c>
      <c r="AL63" s="178">
        <f>SUMIFS('Quarterly Information'!$J$43:$J$1042,'Quarterly Information'!$I$43:$I$1042,Blends!$AF63,'Quarterly Information'!$X$43:$X$1042,Lists!$D$32)*H62</f>
        <v>0</v>
      </c>
      <c r="AM63" s="178">
        <f>SUMIFS('Quarterly Information'!$J$43:$J$1042,'Quarterly Information'!$I$43:$I$1042,Blends!$AF63,'Quarterly Information'!$X$43:$X$1042,Lists!$D$32)*I62</f>
        <v>0</v>
      </c>
      <c r="AN63" s="178">
        <f>SUMIFS('Quarterly Information'!$J$43:$J$1042,'Quarterly Information'!$I$43:$I$1042,Blends!$AF63,'Quarterly Information'!$X$43:$X$1042,Lists!$D$32)*J62</f>
        <v>0</v>
      </c>
      <c r="AP63" s="17" t="s">
        <v>905</v>
      </c>
      <c r="AQ63" s="178">
        <f>SUMIFS('Quarterly Information'!$J$43:$J$1042,'Quarterly Information'!$I$43:$I$1042,Blends!$AP63,'Quarterly Information'!$X$43:$X$1042,Lists!$D$33)*C62</f>
        <v>0</v>
      </c>
      <c r="AR63" s="178">
        <f>SUMIFS('Quarterly Information'!$J$43:$J$1042,'Quarterly Information'!$I$43:$I$1042,Blends!$AP63,'Quarterly Information'!$X$43:$X$1042,Lists!$D$33)*D62</f>
        <v>0</v>
      </c>
      <c r="AS63" s="178">
        <f>SUMIFS('Quarterly Information'!$J$43:$J$1042,'Quarterly Information'!$I$43:$I$1042,Blends!$AP63,'Quarterly Information'!$X$43:$X$1042,Lists!$D$33)*E62</f>
        <v>0</v>
      </c>
      <c r="AT63" s="178">
        <f>SUMIFS('Quarterly Information'!$J$43:$J$1042,'Quarterly Information'!$I$43:$I$1042,Blends!$AP63,'Quarterly Information'!$X$43:$X$1042,Lists!$D$33)*F62</f>
        <v>0</v>
      </c>
      <c r="AU63" s="178">
        <f>SUMIFS('Quarterly Information'!$J$43:$J$1042,'Quarterly Information'!$I$43:$I$1042,Blends!$AP63,'Quarterly Information'!$X$43:$X$1042,Lists!$D$33)*G62</f>
        <v>0</v>
      </c>
      <c r="AV63" s="178">
        <f>SUMIFS('Quarterly Information'!$J$43:$J$1042,'Quarterly Information'!$I$43:$I$1042,Blends!$AP63,'Quarterly Information'!$X$43:$X$1042,Lists!$D$33)*H62</f>
        <v>0</v>
      </c>
      <c r="AW63" s="178">
        <f>SUMIFS('Quarterly Information'!$J$43:$J$1042,'Quarterly Information'!$I$43:$I$1042,Blends!$AP63,'Quarterly Information'!$X$43:$X$1042,Lists!$D$33)*I62</f>
        <v>0</v>
      </c>
      <c r="AX63" s="178">
        <f>SUMIFS('Quarterly Information'!$J$43:$J$1042,'Quarterly Information'!$I$43:$I$1042,Blends!$AP63,'Quarterly Information'!$X$43:$X$1042,Lists!$D$33)*J62</f>
        <v>0</v>
      </c>
      <c r="AZ63" s="17" t="s">
        <v>905</v>
      </c>
      <c r="BA63" s="178">
        <f>SUMIFS('Quarterly Information'!$J$43:$J$1042,'Quarterly Information'!$I$43:$I$1042,Blends!$AZ63,'Quarterly Information'!$X$43:$X$1042,Lists!$D$34)*C62</f>
        <v>0</v>
      </c>
      <c r="BB63" s="178">
        <f>SUMIFS('Quarterly Information'!$J$43:$J$1042,'Quarterly Information'!$I$43:$I$1042,Blends!$AZ63,'Quarterly Information'!$X$43:$X$1042,Lists!$D$34)*D62</f>
        <v>0</v>
      </c>
      <c r="BC63" s="178">
        <f>SUMIFS('Quarterly Information'!$J$43:$J$1042,'Quarterly Information'!$I$43:$I$1042,Blends!$AZ63,'Quarterly Information'!$X$43:$X$1042,Lists!$D$34)*E62</f>
        <v>0</v>
      </c>
      <c r="BD63" s="178">
        <f>SUMIFS('Quarterly Information'!$J$43:$J$1042,'Quarterly Information'!$I$43:$I$1042,Blends!$AZ63,'Quarterly Information'!$X$43:$X$1042,Lists!$D$34)*F62</f>
        <v>0</v>
      </c>
      <c r="BE63" s="178">
        <f>SUMIFS('Quarterly Information'!$J$43:$J$1042,'Quarterly Information'!$I$43:$I$1042,Blends!$AZ63,'Quarterly Information'!$X$43:$X$1042,Lists!$D$34)*G62</f>
        <v>0</v>
      </c>
      <c r="BF63" s="178">
        <f>SUMIFS('Quarterly Information'!$J$43:$J$1042,'Quarterly Information'!$I$43:$I$1042,Blends!$AZ63,'Quarterly Information'!$X$43:$X$1042,Lists!$D$34)*H62</f>
        <v>0</v>
      </c>
      <c r="BG63" s="178">
        <f>SUMIFS('Quarterly Information'!$J$43:$J$1042,'Quarterly Information'!$I$43:$I$1042,Blends!$AZ63,'Quarterly Information'!$X$43:$X$1042,Lists!$D$34)*I62</f>
        <v>0</v>
      </c>
      <c r="BH63" s="178">
        <f>SUMIFS('Quarterly Information'!$J$43:$J$1042,'Quarterly Information'!$I$43:$I$1042,Blends!$AZ63,'Quarterly Information'!$X$43:$X$1042,Lists!$D$34)*J62</f>
        <v>0</v>
      </c>
      <c r="BJ63" s="17" t="s">
        <v>905</v>
      </c>
      <c r="BK63" s="178">
        <f>SUMIFS('Quarterly Information'!$J$43:$J$1042,'Quarterly Information'!$I$43:$I$1042,Blends!$BJ63,'Quarterly Information'!$X$43:$X$1042,Lists!$D$35)*C62</f>
        <v>0</v>
      </c>
      <c r="BL63" s="178">
        <f>SUMIFS('Quarterly Information'!$J$43:$J$1042,'Quarterly Information'!$I$43:$I$1042,Blends!$BJ63,'Quarterly Information'!$X$43:$X$1042,Lists!$D$35)*D62</f>
        <v>0</v>
      </c>
      <c r="BM63" s="178">
        <f>SUMIFS('Quarterly Information'!$J$43:$J$1042,'Quarterly Information'!$I$43:$I$1042,Blends!$BJ63,'Quarterly Information'!$X$43:$X$1042,Lists!$D$35)*E62</f>
        <v>0</v>
      </c>
      <c r="BN63" s="178">
        <f>SUMIFS('Quarterly Information'!$J$43:$J$1042,'Quarterly Information'!$I$43:$I$1042,Blends!$BJ63,'Quarterly Information'!$X$43:$X$1042,Lists!$D$35)*F62</f>
        <v>0</v>
      </c>
      <c r="BO63" s="178">
        <f>SUMIFS('Quarterly Information'!$J$43:$J$1042,'Quarterly Information'!$I$43:$I$1042,Blends!$BJ63,'Quarterly Information'!$X$43:$X$1042,Lists!$D$35)*G62</f>
        <v>0</v>
      </c>
      <c r="BP63" s="178">
        <f>SUMIFS('Quarterly Information'!$J$43:$J$1042,'Quarterly Information'!$I$43:$I$1042,Blends!$BJ63,'Quarterly Information'!$X$43:$X$1042,Lists!$D$35)*H62</f>
        <v>0</v>
      </c>
      <c r="BQ63" s="178">
        <f>SUMIFS('Quarterly Information'!$J$43:$J$1042,'Quarterly Information'!$I$43:$I$1042,Blends!$BJ63,'Quarterly Information'!$X$43:$X$1042,Lists!$D$35)*I62</f>
        <v>0</v>
      </c>
      <c r="BR63" s="178">
        <f>SUMIFS('Quarterly Information'!$J$43:$J$1042,'Quarterly Information'!$I$43:$I$1042,Blends!$BJ63,'Quarterly Information'!$X$43:$X$1042,Lists!$D$35)*J62</f>
        <v>0</v>
      </c>
      <c r="BT63" s="17" t="s">
        <v>905</v>
      </c>
      <c r="BU63" s="178">
        <f>SUMIFS('Quarterly Information'!$Z$43:$Z$1042,'Quarterly Information'!$I$43:$I$1042,Blends!$BT63)*Blends!C62</f>
        <v>0</v>
      </c>
      <c r="BV63" s="178">
        <f>SUMIFS('Quarterly Information'!$Z$43:$Z$1042,'Quarterly Information'!$I$43:$I$1042,Blends!$BT63)*Blends!D62</f>
        <v>0</v>
      </c>
      <c r="BW63" s="178">
        <f>SUMIFS('Quarterly Information'!$Z$43:$Z$1042,'Quarterly Information'!$I$43:$I$1042,Blends!$BT63)*Blends!E62</f>
        <v>0</v>
      </c>
      <c r="BX63" s="178">
        <f>SUMIFS('Quarterly Information'!$Z$43:$Z$1042,'Quarterly Information'!$I$43:$I$1042,Blends!$BT63)*Blends!F62</f>
        <v>0</v>
      </c>
      <c r="BY63" s="178">
        <f>SUMIFS('Quarterly Information'!$Z$43:$Z$1042,'Quarterly Information'!$I$43:$I$1042,Blends!$BT63)*Blends!G62</f>
        <v>0</v>
      </c>
      <c r="BZ63" s="178">
        <f>SUMIFS('Quarterly Information'!$Z$43:$Z$1042,'Quarterly Information'!$I$43:$I$1042,Blends!$BT63)*Blends!H62</f>
        <v>0</v>
      </c>
      <c r="CA63" s="178">
        <f>SUMIFS('Quarterly Information'!$Z$43:$Z$1042,'Quarterly Information'!$I$43:$I$1042,Blends!$BT63)*Blends!I62</f>
        <v>0</v>
      </c>
      <c r="CB63" s="178">
        <f>SUMIFS('Quarterly Information'!$Z$43:$Z$1042,'Quarterly Information'!$I$43:$I$1042,Blends!$BT63)*Blends!J62</f>
        <v>0</v>
      </c>
      <c r="CD63" s="17" t="s">
        <v>905</v>
      </c>
      <c r="CE63" s="178">
        <f>SUMIFS('Quarterly Information'!$AA$43:$AA$1042,'Quarterly Information'!$I$43:$I$1042,Blends!$CD63)*Blends!C62</f>
        <v>0</v>
      </c>
      <c r="CF63" s="178">
        <f>SUMIFS('Quarterly Information'!$AA$43:$AA$1042,'Quarterly Information'!$I$43:$I$1042,Blends!$CD63)*Blends!D62</f>
        <v>0</v>
      </c>
      <c r="CG63" s="178">
        <f>SUMIFS('Quarterly Information'!$AA$43:$AA$1042,'Quarterly Information'!$I$43:$I$1042,Blends!$CD63)*Blends!E62</f>
        <v>0</v>
      </c>
      <c r="CH63" s="178">
        <f>SUMIFS('Quarterly Information'!$AA$43:$AA$1042,'Quarterly Information'!$I$43:$I$1042,Blends!$CD63)*Blends!F62</f>
        <v>0</v>
      </c>
      <c r="CI63" s="178">
        <f>SUMIFS('Quarterly Information'!$AA$43:$AA$1042,'Quarterly Information'!$I$43:$I$1042,Blends!$CD63)*Blends!G62</f>
        <v>0</v>
      </c>
      <c r="CJ63" s="178">
        <f>SUMIFS('Quarterly Information'!$AA$43:$AA$1042,'Quarterly Information'!$I$43:$I$1042,Blends!$CD63)*Blends!H62</f>
        <v>0</v>
      </c>
      <c r="CK63" s="178">
        <f>SUMIFS('Quarterly Information'!$AA$43:$AA$1042,'Quarterly Information'!$I$43:$I$1042,Blends!$CD63)*Blends!I62</f>
        <v>0</v>
      </c>
      <c r="CL63" s="178">
        <f>SUMIFS('Quarterly Information'!$AA$43:$AA$1042,'Quarterly Information'!$I$43:$I$1042,Blends!$CD63)*Blends!J62</f>
        <v>0</v>
      </c>
      <c r="CN63" s="17" t="s">
        <v>905</v>
      </c>
      <c r="CO63" s="178">
        <f>SUMIFS('Quarterly Information'!$AB$43:$AB$1042,'Quarterly Information'!$I$43:$I$1042,Blends!$CN63)*Blends!C62</f>
        <v>0</v>
      </c>
      <c r="CP63" s="178">
        <f>SUMIFS('Quarterly Information'!$AB$43:$AB$1042,'Quarterly Information'!$I$43:$I$1042,Blends!$CN63)*Blends!D62</f>
        <v>0</v>
      </c>
      <c r="CQ63" s="178">
        <f>SUMIFS('Quarterly Information'!$AB$43:$AB$1042,'Quarterly Information'!$I$43:$I$1042,Blends!$CN63)*Blends!E62</f>
        <v>0</v>
      </c>
      <c r="CR63" s="178">
        <f>SUMIFS('Quarterly Information'!$AB$43:$AB$1042,'Quarterly Information'!$I$43:$I$1042,Blends!$CN63)*Blends!F62</f>
        <v>0</v>
      </c>
      <c r="CS63" s="178">
        <f>SUMIFS('Quarterly Information'!$AB$43:$AB$1042,'Quarterly Information'!$I$43:$I$1042,Blends!$CN63)*Blends!G62</f>
        <v>0</v>
      </c>
      <c r="CT63" s="178">
        <f>SUMIFS('Quarterly Information'!$AB$43:$AB$1042,'Quarterly Information'!$I$43:$I$1042,Blends!$CN63)*Blends!H62</f>
        <v>0</v>
      </c>
      <c r="CU63" s="178">
        <f>SUMIFS('Quarterly Information'!$AB$43:$AB$1042,'Quarterly Information'!$I$43:$I$1042,Blends!$CN63)*Blends!I62</f>
        <v>0</v>
      </c>
      <c r="CV63" s="178">
        <f>SUMIFS('Quarterly Information'!$AB$43:$AB$1042,'Quarterly Information'!$I$43:$I$1042,Blends!$CN63)*Blends!J62</f>
        <v>0</v>
      </c>
      <c r="CX63" s="17" t="s">
        <v>905</v>
      </c>
      <c r="CY63" s="178">
        <f>SUMIFS('Quarterly Information'!$AC$43:$AC$1042,'Quarterly Information'!$I$43:$I$1042,Blends!$CX63)*Blends!C62</f>
        <v>0</v>
      </c>
      <c r="CZ63" s="178">
        <f>SUMIFS('Quarterly Information'!$AC$43:$AC$1042,'Quarterly Information'!$I$43:$I$1042,Blends!$CX63)*Blends!D62</f>
        <v>0</v>
      </c>
      <c r="DA63" s="178">
        <f>SUMIFS('Quarterly Information'!$AC$43:$AC$1042,'Quarterly Information'!$I$43:$I$1042,Blends!$CX63)*Blends!E62</f>
        <v>0</v>
      </c>
      <c r="DB63" s="178">
        <f>SUMIFS('Quarterly Information'!$AC$43:$AC$1042,'Quarterly Information'!$I$43:$I$1042,Blends!$CX63)*Blends!F62</f>
        <v>0</v>
      </c>
      <c r="DC63" s="178">
        <f>SUMIFS('Quarterly Information'!$AC$43:$AC$1042,'Quarterly Information'!$I$43:$I$1042,Blends!$CX63)*Blends!G62</f>
        <v>0</v>
      </c>
      <c r="DD63" s="178">
        <f>SUMIFS('Quarterly Information'!$AC$43:$AC$1042,'Quarterly Information'!$I$43:$I$1042,Blends!$CX63)*Blends!H62</f>
        <v>0</v>
      </c>
      <c r="DE63" s="178">
        <f>SUMIFS('Quarterly Information'!$AC$43:$AC$1042,'Quarterly Information'!$I$43:$I$1042,Blends!$CX63)*Blends!I62</f>
        <v>0</v>
      </c>
      <c r="DF63" s="178">
        <f>SUMIFS('Quarterly Information'!$AC$43:$AC$1042,'Quarterly Information'!$I$43:$I$1042,Blends!$CX63)*Blends!J62</f>
        <v>0</v>
      </c>
      <c r="DH63" s="17" t="s">
        <v>905</v>
      </c>
      <c r="DI63" s="178">
        <f>SUMIFS('Quarterly Information'!$AD$43:$AD$1042,'Quarterly Information'!$I$43:$I$1042,Blends!$DH63)*Blends!C62</f>
        <v>0</v>
      </c>
      <c r="DJ63" s="178">
        <f>SUMIFS('Quarterly Information'!$AD$43:$AD$1042,'Quarterly Information'!$I$43:$I$1042,Blends!$DH63)*Blends!D62</f>
        <v>0</v>
      </c>
      <c r="DK63" s="178">
        <f>SUMIFS('Quarterly Information'!$AD$43:$AD$1042,'Quarterly Information'!$I$43:$I$1042,Blends!$DH63)*Blends!E62</f>
        <v>0</v>
      </c>
      <c r="DL63" s="178">
        <f>SUMIFS('Quarterly Information'!$AD$43:$AD$1042,'Quarterly Information'!$I$43:$I$1042,Blends!$DH63)*Blends!F62</f>
        <v>0</v>
      </c>
      <c r="DM63" s="178">
        <f>SUMIFS('Quarterly Information'!$AD$43:$AD$1042,'Quarterly Information'!$I$43:$I$1042,Blends!$DH63)*Blends!G62</f>
        <v>0</v>
      </c>
      <c r="DN63" s="178">
        <f>SUMIFS('Quarterly Information'!$AD$43:$AD$1042,'Quarterly Information'!$I$43:$I$1042,Blends!$DH63)*Blends!H62</f>
        <v>0</v>
      </c>
      <c r="DO63" s="178">
        <f>SUMIFS('Quarterly Information'!$AD$43:$AD$1042,'Quarterly Information'!$I$43:$I$1042,Blends!$DH63)*Blends!I62</f>
        <v>0</v>
      </c>
      <c r="DP63" s="178">
        <f>SUMIFS('Quarterly Information'!$AD$43:$AD$1042,'Quarterly Information'!$I$43:$I$1042,Blends!$DH63)*Blends!J62</f>
        <v>0</v>
      </c>
      <c r="DR63" s="17" t="s">
        <v>905</v>
      </c>
      <c r="DS63" s="178">
        <f>SUMIFS('Quarterly Information'!$AE$43:$AE$1042,'Quarterly Information'!$I$43:$I$1042,Blends!$DR63)*Blends!C62</f>
        <v>0</v>
      </c>
      <c r="DT63" s="178">
        <f>SUMIFS('Quarterly Information'!$AE$43:$AE$1042,'Quarterly Information'!$I$43:$I$1042,Blends!$DR63)*Blends!D62</f>
        <v>0</v>
      </c>
      <c r="DU63" s="178">
        <f>SUMIFS('Quarterly Information'!$AE$43:$AE$1042,'Quarterly Information'!$I$43:$I$1042,Blends!$DR63)*Blends!E62</f>
        <v>0</v>
      </c>
      <c r="DV63" s="178">
        <f>SUMIFS('Quarterly Information'!$AE$43:$AE$1042,'Quarterly Information'!$I$43:$I$1042,Blends!$DR63)*Blends!F62</f>
        <v>0</v>
      </c>
      <c r="DW63" s="178">
        <f>SUMIFS('Quarterly Information'!$AE$43:$AE$1042,'Quarterly Information'!$I$43:$I$1042,Blends!$DR63)*Blends!G62</f>
        <v>0</v>
      </c>
      <c r="DX63" s="178">
        <f>SUMIFS('Quarterly Information'!$AE$43:$AE$1042,'Quarterly Information'!$I$43:$I$1042,Blends!$DR63)*Blends!H62</f>
        <v>0</v>
      </c>
      <c r="DY63" s="178">
        <f>SUMIFS('Quarterly Information'!$AE$43:$AE$1042,'Quarterly Information'!$I$43:$I$1042,Blends!$DR63)*Blends!I62</f>
        <v>0</v>
      </c>
      <c r="DZ63" s="178">
        <f>SUMIFS('Quarterly Information'!$AE$43:$AE$1042,'Quarterly Information'!$I$43:$I$1042,Blends!$DR63)*Blends!J62</f>
        <v>0</v>
      </c>
    </row>
    <row r="64" spans="2:130" x14ac:dyDescent="0.25">
      <c r="B64" s="17" t="s">
        <v>907</v>
      </c>
      <c r="C64" s="177"/>
      <c r="D64" s="177">
        <v>0.26</v>
      </c>
      <c r="E64" s="177">
        <v>0.26</v>
      </c>
      <c r="F64" s="177">
        <v>0.21</v>
      </c>
      <c r="G64" s="177"/>
      <c r="H64" s="177"/>
      <c r="I64" s="177"/>
      <c r="J64" s="177"/>
      <c r="L64" s="17" t="s">
        <v>906</v>
      </c>
      <c r="M64" s="178">
        <f>SUMIFS('Quarterly Information'!$J$43:$J$1042,'Quarterly Information'!$I$43:$I$1042,Blends!$L64,'Quarterly Information'!$X$43:$X$1042,Lists!$D$30)*C63</f>
        <v>0</v>
      </c>
      <c r="N64" s="178">
        <f>SUMIFS('Quarterly Information'!$J$43:$J$1042,'Quarterly Information'!$I$43:$I$1042,Blends!$L64,'Quarterly Information'!$X$43:$X$1042,Lists!$D$30)*D63</f>
        <v>0</v>
      </c>
      <c r="O64" s="178">
        <f>SUMIFS('Quarterly Information'!$J$43:$J$1042,'Quarterly Information'!$I$43:$I$1042,Blends!$L64,'Quarterly Information'!$X$43:$X$1042,Lists!$D$30)*E63</f>
        <v>0</v>
      </c>
      <c r="P64" s="178">
        <f>SUMIFS('Quarterly Information'!$J$43:$J$1042,'Quarterly Information'!$I$43:$I$1042,Blends!$L64,'Quarterly Information'!$X$43:$X$1042,Lists!$D$30)*F63</f>
        <v>0</v>
      </c>
      <c r="Q64" s="178">
        <f>SUMIFS('Quarterly Information'!$J$43:$J$1042,'Quarterly Information'!$I$43:$I$1042,Blends!$L64,'Quarterly Information'!$X$43:$X$1042,Lists!$D$30)*G63</f>
        <v>0</v>
      </c>
      <c r="R64" s="178">
        <f>SUMIFS('Quarterly Information'!$J$43:$J$1042,'Quarterly Information'!$I$43:$I$1042,Blends!$L64,'Quarterly Information'!$X$43:$X$1042,Lists!$D$30)*H63</f>
        <v>0</v>
      </c>
      <c r="S64" s="178">
        <f>SUMIFS('Quarterly Information'!$J$43:$J$1042,'Quarterly Information'!$I$43:$I$1042,Blends!$L64,'Quarterly Information'!$X$43:$X$1042,Lists!$D$30)*I63</f>
        <v>0</v>
      </c>
      <c r="T64" s="178">
        <f>SUMIFS('Quarterly Information'!$J$43:$J$1042,'Quarterly Information'!$I$43:$I$1042,Blends!$L64,'Quarterly Information'!$X$43:$X$1042,Lists!$D$30)*J63</f>
        <v>0</v>
      </c>
      <c r="V64" s="17" t="s">
        <v>906</v>
      </c>
      <c r="W64" s="178">
        <f>SUMIFS('Quarterly Information'!$J$43:$J$1042,'Quarterly Information'!$I$43:$I$1042,Blends!$V64,'Quarterly Information'!$X$43:$X$1042,Lists!$D$31)*C63</f>
        <v>0</v>
      </c>
      <c r="X64" s="178">
        <f>SUMIFS('Quarterly Information'!$J$43:$J$1042,'Quarterly Information'!$I$43:$I$1042,Blends!$V64,'Quarterly Information'!$X$43:$X$1042,Lists!$D$31)*D63</f>
        <v>0</v>
      </c>
      <c r="Y64" s="178">
        <f>SUMIFS('Quarterly Information'!$J$43:$J$1042,'Quarterly Information'!$I$43:$I$1042,Blends!$V64,'Quarterly Information'!$X$43:$X$1042,Lists!$D$31)*E63</f>
        <v>0</v>
      </c>
      <c r="Z64" s="178">
        <f>SUMIFS('Quarterly Information'!$J$43:$J$1042,'Quarterly Information'!$I$43:$I$1042,Blends!$V64,'Quarterly Information'!$X$43:$X$1042,Lists!$D$31)*F63</f>
        <v>0</v>
      </c>
      <c r="AA64" s="178">
        <f>SUMIFS('Quarterly Information'!$J$43:$J$1042,'Quarterly Information'!$I$43:$I$1042,Blends!$V64,'Quarterly Information'!$X$43:$X$1042,Lists!$D$31)*G63</f>
        <v>0</v>
      </c>
      <c r="AB64" s="178">
        <f>SUMIFS('Quarterly Information'!$J$43:$J$1042,'Quarterly Information'!$I$43:$I$1042,Blends!$V64,'Quarterly Information'!$X$43:$X$1042,Lists!$D$31)*H63</f>
        <v>0</v>
      </c>
      <c r="AC64" s="178">
        <f>SUMIFS('Quarterly Information'!$J$43:$J$1042,'Quarterly Information'!$I$43:$I$1042,Blends!$V64,'Quarterly Information'!$X$43:$X$1042,Lists!$D$31)*I63</f>
        <v>0</v>
      </c>
      <c r="AD64" s="178">
        <f>SUMIFS('Quarterly Information'!$J$43:$J$1042,'Quarterly Information'!$I$43:$I$1042,Blends!$V64,'Quarterly Information'!$X$43:$X$1042,Lists!$D$31)*J63</f>
        <v>0</v>
      </c>
      <c r="AF64" s="17" t="s">
        <v>906</v>
      </c>
      <c r="AG64" s="178">
        <f>SUMIFS('Quarterly Information'!$J$43:$J$1042,'Quarterly Information'!$I$43:$I$1042,Blends!$AF64,'Quarterly Information'!$X$43:$X$1042,Lists!$D$32)*C63</f>
        <v>0</v>
      </c>
      <c r="AH64" s="178">
        <f>SUMIFS('Quarterly Information'!$J$43:$J$1042,'Quarterly Information'!$I$43:$I$1042,Blends!$AF64,'Quarterly Information'!$X$43:$X$1042,Lists!$D$32)*D63</f>
        <v>0</v>
      </c>
      <c r="AI64" s="178">
        <f>SUMIFS('Quarterly Information'!$J$43:$J$1042,'Quarterly Information'!$I$43:$I$1042,Blends!$AF64,'Quarterly Information'!$X$43:$X$1042,Lists!$D$32)*E63</f>
        <v>0</v>
      </c>
      <c r="AJ64" s="178">
        <f>SUMIFS('Quarterly Information'!$J$43:$J$1042,'Quarterly Information'!$I$43:$I$1042,Blends!$AF64,'Quarterly Information'!$X$43:$X$1042,Lists!$D$32)*F63</f>
        <v>0</v>
      </c>
      <c r="AK64" s="178">
        <f>SUMIFS('Quarterly Information'!$J$43:$J$1042,'Quarterly Information'!$I$43:$I$1042,Blends!$AF64,'Quarterly Information'!$X$43:$X$1042,Lists!$D$32)*G63</f>
        <v>0</v>
      </c>
      <c r="AL64" s="178">
        <f>SUMIFS('Quarterly Information'!$J$43:$J$1042,'Quarterly Information'!$I$43:$I$1042,Blends!$AF64,'Quarterly Information'!$X$43:$X$1042,Lists!$D$32)*H63</f>
        <v>0</v>
      </c>
      <c r="AM64" s="178">
        <f>SUMIFS('Quarterly Information'!$J$43:$J$1042,'Quarterly Information'!$I$43:$I$1042,Blends!$AF64,'Quarterly Information'!$X$43:$X$1042,Lists!$D$32)*I63</f>
        <v>0</v>
      </c>
      <c r="AN64" s="178">
        <f>SUMIFS('Quarterly Information'!$J$43:$J$1042,'Quarterly Information'!$I$43:$I$1042,Blends!$AF64,'Quarterly Information'!$X$43:$X$1042,Lists!$D$32)*J63</f>
        <v>0</v>
      </c>
      <c r="AP64" s="17" t="s">
        <v>906</v>
      </c>
      <c r="AQ64" s="178">
        <f>SUMIFS('Quarterly Information'!$J$43:$J$1042,'Quarterly Information'!$I$43:$I$1042,Blends!$AP64,'Quarterly Information'!$X$43:$X$1042,Lists!$D$33)*C63</f>
        <v>0</v>
      </c>
      <c r="AR64" s="178">
        <f>SUMIFS('Quarterly Information'!$J$43:$J$1042,'Quarterly Information'!$I$43:$I$1042,Blends!$AP64,'Quarterly Information'!$X$43:$X$1042,Lists!$D$33)*D63</f>
        <v>0</v>
      </c>
      <c r="AS64" s="178">
        <f>SUMIFS('Quarterly Information'!$J$43:$J$1042,'Quarterly Information'!$I$43:$I$1042,Blends!$AP64,'Quarterly Information'!$X$43:$X$1042,Lists!$D$33)*E63</f>
        <v>0</v>
      </c>
      <c r="AT64" s="178">
        <f>SUMIFS('Quarterly Information'!$J$43:$J$1042,'Quarterly Information'!$I$43:$I$1042,Blends!$AP64,'Quarterly Information'!$X$43:$X$1042,Lists!$D$33)*F63</f>
        <v>0</v>
      </c>
      <c r="AU64" s="178">
        <f>SUMIFS('Quarterly Information'!$J$43:$J$1042,'Quarterly Information'!$I$43:$I$1042,Blends!$AP64,'Quarterly Information'!$X$43:$X$1042,Lists!$D$33)*G63</f>
        <v>0</v>
      </c>
      <c r="AV64" s="178">
        <f>SUMIFS('Quarterly Information'!$J$43:$J$1042,'Quarterly Information'!$I$43:$I$1042,Blends!$AP64,'Quarterly Information'!$X$43:$X$1042,Lists!$D$33)*H63</f>
        <v>0</v>
      </c>
      <c r="AW64" s="178">
        <f>SUMIFS('Quarterly Information'!$J$43:$J$1042,'Quarterly Information'!$I$43:$I$1042,Blends!$AP64,'Quarterly Information'!$X$43:$X$1042,Lists!$D$33)*I63</f>
        <v>0</v>
      </c>
      <c r="AX64" s="178">
        <f>SUMIFS('Quarterly Information'!$J$43:$J$1042,'Quarterly Information'!$I$43:$I$1042,Blends!$AP64,'Quarterly Information'!$X$43:$X$1042,Lists!$D$33)*J63</f>
        <v>0</v>
      </c>
      <c r="AZ64" s="17" t="s">
        <v>906</v>
      </c>
      <c r="BA64" s="178">
        <f>SUMIFS('Quarterly Information'!$J$43:$J$1042,'Quarterly Information'!$I$43:$I$1042,Blends!$AZ64,'Quarterly Information'!$X$43:$X$1042,Lists!$D$34)*C63</f>
        <v>0</v>
      </c>
      <c r="BB64" s="178">
        <f>SUMIFS('Quarterly Information'!$J$43:$J$1042,'Quarterly Information'!$I$43:$I$1042,Blends!$AZ64,'Quarterly Information'!$X$43:$X$1042,Lists!$D$34)*D63</f>
        <v>0</v>
      </c>
      <c r="BC64" s="178">
        <f>SUMIFS('Quarterly Information'!$J$43:$J$1042,'Quarterly Information'!$I$43:$I$1042,Blends!$AZ64,'Quarterly Information'!$X$43:$X$1042,Lists!$D$34)*E63</f>
        <v>0</v>
      </c>
      <c r="BD64" s="178">
        <f>SUMIFS('Quarterly Information'!$J$43:$J$1042,'Quarterly Information'!$I$43:$I$1042,Blends!$AZ64,'Quarterly Information'!$X$43:$X$1042,Lists!$D$34)*F63</f>
        <v>0</v>
      </c>
      <c r="BE64" s="178">
        <f>SUMIFS('Quarterly Information'!$J$43:$J$1042,'Quarterly Information'!$I$43:$I$1042,Blends!$AZ64,'Quarterly Information'!$X$43:$X$1042,Lists!$D$34)*G63</f>
        <v>0</v>
      </c>
      <c r="BF64" s="178">
        <f>SUMIFS('Quarterly Information'!$J$43:$J$1042,'Quarterly Information'!$I$43:$I$1042,Blends!$AZ64,'Quarterly Information'!$X$43:$X$1042,Lists!$D$34)*H63</f>
        <v>0</v>
      </c>
      <c r="BG64" s="178">
        <f>SUMIFS('Quarterly Information'!$J$43:$J$1042,'Quarterly Information'!$I$43:$I$1042,Blends!$AZ64,'Quarterly Information'!$X$43:$X$1042,Lists!$D$34)*I63</f>
        <v>0</v>
      </c>
      <c r="BH64" s="178">
        <f>SUMIFS('Quarterly Information'!$J$43:$J$1042,'Quarterly Information'!$I$43:$I$1042,Blends!$AZ64,'Quarterly Information'!$X$43:$X$1042,Lists!$D$34)*J63</f>
        <v>0</v>
      </c>
      <c r="BJ64" s="17" t="s">
        <v>906</v>
      </c>
      <c r="BK64" s="178">
        <f>SUMIFS('Quarterly Information'!$J$43:$J$1042,'Quarterly Information'!$I$43:$I$1042,Blends!$BJ64,'Quarterly Information'!$X$43:$X$1042,Lists!$D$35)*C63</f>
        <v>0</v>
      </c>
      <c r="BL64" s="178">
        <f>SUMIFS('Quarterly Information'!$J$43:$J$1042,'Quarterly Information'!$I$43:$I$1042,Blends!$BJ64,'Quarterly Information'!$X$43:$X$1042,Lists!$D$35)*D63</f>
        <v>0</v>
      </c>
      <c r="BM64" s="178">
        <f>SUMIFS('Quarterly Information'!$J$43:$J$1042,'Quarterly Information'!$I$43:$I$1042,Blends!$BJ64,'Quarterly Information'!$X$43:$X$1042,Lists!$D$35)*E63</f>
        <v>0</v>
      </c>
      <c r="BN64" s="178">
        <f>SUMIFS('Quarterly Information'!$J$43:$J$1042,'Quarterly Information'!$I$43:$I$1042,Blends!$BJ64,'Quarterly Information'!$X$43:$X$1042,Lists!$D$35)*F63</f>
        <v>0</v>
      </c>
      <c r="BO64" s="178">
        <f>SUMIFS('Quarterly Information'!$J$43:$J$1042,'Quarterly Information'!$I$43:$I$1042,Blends!$BJ64,'Quarterly Information'!$X$43:$X$1042,Lists!$D$35)*G63</f>
        <v>0</v>
      </c>
      <c r="BP64" s="178">
        <f>SUMIFS('Quarterly Information'!$J$43:$J$1042,'Quarterly Information'!$I$43:$I$1042,Blends!$BJ64,'Quarterly Information'!$X$43:$X$1042,Lists!$D$35)*H63</f>
        <v>0</v>
      </c>
      <c r="BQ64" s="178">
        <f>SUMIFS('Quarterly Information'!$J$43:$J$1042,'Quarterly Information'!$I$43:$I$1042,Blends!$BJ64,'Quarterly Information'!$X$43:$X$1042,Lists!$D$35)*I63</f>
        <v>0</v>
      </c>
      <c r="BR64" s="178">
        <f>SUMIFS('Quarterly Information'!$J$43:$J$1042,'Quarterly Information'!$I$43:$I$1042,Blends!$BJ64,'Quarterly Information'!$X$43:$X$1042,Lists!$D$35)*J63</f>
        <v>0</v>
      </c>
      <c r="BT64" s="17" t="s">
        <v>906</v>
      </c>
      <c r="BU64" s="178">
        <f>SUMIFS('Quarterly Information'!$Z$43:$Z$1042,'Quarterly Information'!$I$43:$I$1042,Blends!$BT64)*Blends!C63</f>
        <v>0</v>
      </c>
      <c r="BV64" s="178">
        <f>SUMIFS('Quarterly Information'!$Z$43:$Z$1042,'Quarterly Information'!$I$43:$I$1042,Blends!$BT64)*Blends!D63</f>
        <v>0</v>
      </c>
      <c r="BW64" s="178">
        <f>SUMIFS('Quarterly Information'!$Z$43:$Z$1042,'Quarterly Information'!$I$43:$I$1042,Blends!$BT64)*Blends!E63</f>
        <v>0</v>
      </c>
      <c r="BX64" s="178">
        <f>SUMIFS('Quarterly Information'!$Z$43:$Z$1042,'Quarterly Information'!$I$43:$I$1042,Blends!$BT64)*Blends!F63</f>
        <v>0</v>
      </c>
      <c r="BY64" s="178">
        <f>SUMIFS('Quarterly Information'!$Z$43:$Z$1042,'Quarterly Information'!$I$43:$I$1042,Blends!$BT64)*Blends!G63</f>
        <v>0</v>
      </c>
      <c r="BZ64" s="178">
        <f>SUMIFS('Quarterly Information'!$Z$43:$Z$1042,'Quarterly Information'!$I$43:$I$1042,Blends!$BT64)*Blends!H63</f>
        <v>0</v>
      </c>
      <c r="CA64" s="178">
        <f>SUMIFS('Quarterly Information'!$Z$43:$Z$1042,'Quarterly Information'!$I$43:$I$1042,Blends!$BT64)*Blends!I63</f>
        <v>0</v>
      </c>
      <c r="CB64" s="178">
        <f>SUMIFS('Quarterly Information'!$Z$43:$Z$1042,'Quarterly Information'!$I$43:$I$1042,Blends!$BT64)*Blends!J63</f>
        <v>0</v>
      </c>
      <c r="CD64" s="17" t="s">
        <v>906</v>
      </c>
      <c r="CE64" s="178">
        <f>SUMIFS('Quarterly Information'!$AA$43:$AA$1042,'Quarterly Information'!$I$43:$I$1042,Blends!$CD64)*Blends!C63</f>
        <v>0</v>
      </c>
      <c r="CF64" s="178">
        <f>SUMIFS('Quarterly Information'!$AA$43:$AA$1042,'Quarterly Information'!$I$43:$I$1042,Blends!$CD64)*Blends!D63</f>
        <v>0</v>
      </c>
      <c r="CG64" s="178">
        <f>SUMIFS('Quarterly Information'!$AA$43:$AA$1042,'Quarterly Information'!$I$43:$I$1042,Blends!$CD64)*Blends!E63</f>
        <v>0</v>
      </c>
      <c r="CH64" s="178">
        <f>SUMIFS('Quarterly Information'!$AA$43:$AA$1042,'Quarterly Information'!$I$43:$I$1042,Blends!$CD64)*Blends!F63</f>
        <v>0</v>
      </c>
      <c r="CI64" s="178">
        <f>SUMIFS('Quarterly Information'!$AA$43:$AA$1042,'Quarterly Information'!$I$43:$I$1042,Blends!$CD64)*Blends!G63</f>
        <v>0</v>
      </c>
      <c r="CJ64" s="178">
        <f>SUMIFS('Quarterly Information'!$AA$43:$AA$1042,'Quarterly Information'!$I$43:$I$1042,Blends!$CD64)*Blends!H63</f>
        <v>0</v>
      </c>
      <c r="CK64" s="178">
        <f>SUMIFS('Quarterly Information'!$AA$43:$AA$1042,'Quarterly Information'!$I$43:$I$1042,Blends!$CD64)*Blends!I63</f>
        <v>0</v>
      </c>
      <c r="CL64" s="178">
        <f>SUMIFS('Quarterly Information'!$AA$43:$AA$1042,'Quarterly Information'!$I$43:$I$1042,Blends!$CD64)*Blends!J63</f>
        <v>0</v>
      </c>
      <c r="CN64" s="17" t="s">
        <v>906</v>
      </c>
      <c r="CO64" s="178">
        <f>SUMIFS('Quarterly Information'!$AB$43:$AB$1042,'Quarterly Information'!$I$43:$I$1042,Blends!$CN64)*Blends!C63</f>
        <v>0</v>
      </c>
      <c r="CP64" s="178">
        <f>SUMIFS('Quarterly Information'!$AB$43:$AB$1042,'Quarterly Information'!$I$43:$I$1042,Blends!$CN64)*Blends!D63</f>
        <v>0</v>
      </c>
      <c r="CQ64" s="178">
        <f>SUMIFS('Quarterly Information'!$AB$43:$AB$1042,'Quarterly Information'!$I$43:$I$1042,Blends!$CN64)*Blends!E63</f>
        <v>0</v>
      </c>
      <c r="CR64" s="178">
        <f>SUMIFS('Quarterly Information'!$AB$43:$AB$1042,'Quarterly Information'!$I$43:$I$1042,Blends!$CN64)*Blends!F63</f>
        <v>0</v>
      </c>
      <c r="CS64" s="178">
        <f>SUMIFS('Quarterly Information'!$AB$43:$AB$1042,'Quarterly Information'!$I$43:$I$1042,Blends!$CN64)*Blends!G63</f>
        <v>0</v>
      </c>
      <c r="CT64" s="178">
        <f>SUMIFS('Quarterly Information'!$AB$43:$AB$1042,'Quarterly Information'!$I$43:$I$1042,Blends!$CN64)*Blends!H63</f>
        <v>0</v>
      </c>
      <c r="CU64" s="178">
        <f>SUMIFS('Quarterly Information'!$AB$43:$AB$1042,'Quarterly Information'!$I$43:$I$1042,Blends!$CN64)*Blends!I63</f>
        <v>0</v>
      </c>
      <c r="CV64" s="178">
        <f>SUMIFS('Quarterly Information'!$AB$43:$AB$1042,'Quarterly Information'!$I$43:$I$1042,Blends!$CN64)*Blends!J63</f>
        <v>0</v>
      </c>
      <c r="CX64" s="17" t="s">
        <v>906</v>
      </c>
      <c r="CY64" s="178">
        <f>SUMIFS('Quarterly Information'!$AC$43:$AC$1042,'Quarterly Information'!$I$43:$I$1042,Blends!$CX64)*Blends!C63</f>
        <v>0</v>
      </c>
      <c r="CZ64" s="178">
        <f>SUMIFS('Quarterly Information'!$AC$43:$AC$1042,'Quarterly Information'!$I$43:$I$1042,Blends!$CX64)*Blends!D63</f>
        <v>0</v>
      </c>
      <c r="DA64" s="178">
        <f>SUMIFS('Quarterly Information'!$AC$43:$AC$1042,'Quarterly Information'!$I$43:$I$1042,Blends!$CX64)*Blends!E63</f>
        <v>0</v>
      </c>
      <c r="DB64" s="178">
        <f>SUMIFS('Quarterly Information'!$AC$43:$AC$1042,'Quarterly Information'!$I$43:$I$1042,Blends!$CX64)*Blends!F63</f>
        <v>0</v>
      </c>
      <c r="DC64" s="178">
        <f>SUMIFS('Quarterly Information'!$AC$43:$AC$1042,'Quarterly Information'!$I$43:$I$1042,Blends!$CX64)*Blends!G63</f>
        <v>0</v>
      </c>
      <c r="DD64" s="178">
        <f>SUMIFS('Quarterly Information'!$AC$43:$AC$1042,'Quarterly Information'!$I$43:$I$1042,Blends!$CX64)*Blends!H63</f>
        <v>0</v>
      </c>
      <c r="DE64" s="178">
        <f>SUMIFS('Quarterly Information'!$AC$43:$AC$1042,'Quarterly Information'!$I$43:$I$1042,Blends!$CX64)*Blends!I63</f>
        <v>0</v>
      </c>
      <c r="DF64" s="178">
        <f>SUMIFS('Quarterly Information'!$AC$43:$AC$1042,'Quarterly Information'!$I$43:$I$1042,Blends!$CX64)*Blends!J63</f>
        <v>0</v>
      </c>
      <c r="DH64" s="17" t="s">
        <v>906</v>
      </c>
      <c r="DI64" s="178">
        <f>SUMIFS('Quarterly Information'!$AD$43:$AD$1042,'Quarterly Information'!$I$43:$I$1042,Blends!$DH64)*Blends!C63</f>
        <v>0</v>
      </c>
      <c r="DJ64" s="178">
        <f>SUMIFS('Quarterly Information'!$AD$43:$AD$1042,'Quarterly Information'!$I$43:$I$1042,Blends!$DH64)*Blends!D63</f>
        <v>0</v>
      </c>
      <c r="DK64" s="178">
        <f>SUMIFS('Quarterly Information'!$AD$43:$AD$1042,'Quarterly Information'!$I$43:$I$1042,Blends!$DH64)*Blends!E63</f>
        <v>0</v>
      </c>
      <c r="DL64" s="178">
        <f>SUMIFS('Quarterly Information'!$AD$43:$AD$1042,'Quarterly Information'!$I$43:$I$1042,Blends!$DH64)*Blends!F63</f>
        <v>0</v>
      </c>
      <c r="DM64" s="178">
        <f>SUMIFS('Quarterly Information'!$AD$43:$AD$1042,'Quarterly Information'!$I$43:$I$1042,Blends!$DH64)*Blends!G63</f>
        <v>0</v>
      </c>
      <c r="DN64" s="178">
        <f>SUMIFS('Quarterly Information'!$AD$43:$AD$1042,'Quarterly Information'!$I$43:$I$1042,Blends!$DH64)*Blends!H63</f>
        <v>0</v>
      </c>
      <c r="DO64" s="178">
        <f>SUMIFS('Quarterly Information'!$AD$43:$AD$1042,'Quarterly Information'!$I$43:$I$1042,Blends!$DH64)*Blends!I63</f>
        <v>0</v>
      </c>
      <c r="DP64" s="178">
        <f>SUMIFS('Quarterly Information'!$AD$43:$AD$1042,'Quarterly Information'!$I$43:$I$1042,Blends!$DH64)*Blends!J63</f>
        <v>0</v>
      </c>
      <c r="DR64" s="17" t="s">
        <v>906</v>
      </c>
      <c r="DS64" s="178">
        <f>SUMIFS('Quarterly Information'!$AE$43:$AE$1042,'Quarterly Information'!$I$43:$I$1042,Blends!$DR64)*Blends!C63</f>
        <v>0</v>
      </c>
      <c r="DT64" s="178">
        <f>SUMIFS('Quarterly Information'!$AE$43:$AE$1042,'Quarterly Information'!$I$43:$I$1042,Blends!$DR64)*Blends!D63</f>
        <v>0</v>
      </c>
      <c r="DU64" s="178">
        <f>SUMIFS('Quarterly Information'!$AE$43:$AE$1042,'Quarterly Information'!$I$43:$I$1042,Blends!$DR64)*Blends!E63</f>
        <v>0</v>
      </c>
      <c r="DV64" s="178">
        <f>SUMIFS('Quarterly Information'!$AE$43:$AE$1042,'Quarterly Information'!$I$43:$I$1042,Blends!$DR64)*Blends!F63</f>
        <v>0</v>
      </c>
      <c r="DW64" s="178">
        <f>SUMIFS('Quarterly Information'!$AE$43:$AE$1042,'Quarterly Information'!$I$43:$I$1042,Blends!$DR64)*Blends!G63</f>
        <v>0</v>
      </c>
      <c r="DX64" s="178">
        <f>SUMIFS('Quarterly Information'!$AE$43:$AE$1042,'Quarterly Information'!$I$43:$I$1042,Blends!$DR64)*Blends!H63</f>
        <v>0</v>
      </c>
      <c r="DY64" s="178">
        <f>SUMIFS('Quarterly Information'!$AE$43:$AE$1042,'Quarterly Information'!$I$43:$I$1042,Blends!$DR64)*Blends!I63</f>
        <v>0</v>
      </c>
      <c r="DZ64" s="178">
        <f>SUMIFS('Quarterly Information'!$AE$43:$AE$1042,'Quarterly Information'!$I$43:$I$1042,Blends!$DR64)*Blends!J63</f>
        <v>0</v>
      </c>
    </row>
    <row r="65" spans="2:130" x14ac:dyDescent="0.25">
      <c r="B65" s="17" t="s">
        <v>908</v>
      </c>
      <c r="C65" s="177"/>
      <c r="D65" s="177">
        <v>0.21</v>
      </c>
      <c r="E65" s="177">
        <v>0.21</v>
      </c>
      <c r="F65" s="177">
        <v>0.31</v>
      </c>
      <c r="G65" s="177"/>
      <c r="H65" s="177"/>
      <c r="I65" s="177"/>
      <c r="J65" s="177"/>
      <c r="L65" s="17" t="s">
        <v>907</v>
      </c>
      <c r="M65" s="178">
        <f>SUMIFS('Quarterly Information'!$J$43:$J$1042,'Quarterly Information'!$I$43:$I$1042,Blends!$L65,'Quarterly Information'!$X$43:$X$1042,Lists!$D$30)*C64</f>
        <v>0</v>
      </c>
      <c r="N65" s="178">
        <f>SUMIFS('Quarterly Information'!$J$43:$J$1042,'Quarterly Information'!$I$43:$I$1042,Blends!$L65,'Quarterly Information'!$X$43:$X$1042,Lists!$D$30)*D64</f>
        <v>0</v>
      </c>
      <c r="O65" s="178">
        <f>SUMIFS('Quarterly Information'!$J$43:$J$1042,'Quarterly Information'!$I$43:$I$1042,Blends!$L65,'Quarterly Information'!$X$43:$X$1042,Lists!$D$30)*E64</f>
        <v>0</v>
      </c>
      <c r="P65" s="178">
        <f>SUMIFS('Quarterly Information'!$J$43:$J$1042,'Quarterly Information'!$I$43:$I$1042,Blends!$L65,'Quarterly Information'!$X$43:$X$1042,Lists!$D$30)*F64</f>
        <v>0</v>
      </c>
      <c r="Q65" s="178">
        <f>SUMIFS('Quarterly Information'!$J$43:$J$1042,'Quarterly Information'!$I$43:$I$1042,Blends!$L65,'Quarterly Information'!$X$43:$X$1042,Lists!$D$30)*G64</f>
        <v>0</v>
      </c>
      <c r="R65" s="178">
        <f>SUMIFS('Quarterly Information'!$J$43:$J$1042,'Quarterly Information'!$I$43:$I$1042,Blends!$L65,'Quarterly Information'!$X$43:$X$1042,Lists!$D$30)*H64</f>
        <v>0</v>
      </c>
      <c r="S65" s="178">
        <f>SUMIFS('Quarterly Information'!$J$43:$J$1042,'Quarterly Information'!$I$43:$I$1042,Blends!$L65,'Quarterly Information'!$X$43:$X$1042,Lists!$D$30)*I64</f>
        <v>0</v>
      </c>
      <c r="T65" s="178">
        <f>SUMIFS('Quarterly Information'!$J$43:$J$1042,'Quarterly Information'!$I$43:$I$1042,Blends!$L65,'Quarterly Information'!$X$43:$X$1042,Lists!$D$30)*J64</f>
        <v>0</v>
      </c>
      <c r="V65" s="17" t="s">
        <v>907</v>
      </c>
      <c r="W65" s="178">
        <f>SUMIFS('Quarterly Information'!$J$43:$J$1042,'Quarterly Information'!$I$43:$I$1042,Blends!$V65,'Quarterly Information'!$X$43:$X$1042,Lists!$D$31)*C64</f>
        <v>0</v>
      </c>
      <c r="X65" s="178">
        <f>SUMIFS('Quarterly Information'!$J$43:$J$1042,'Quarterly Information'!$I$43:$I$1042,Blends!$V65,'Quarterly Information'!$X$43:$X$1042,Lists!$D$31)*D64</f>
        <v>0</v>
      </c>
      <c r="Y65" s="178">
        <f>SUMIFS('Quarterly Information'!$J$43:$J$1042,'Quarterly Information'!$I$43:$I$1042,Blends!$V65,'Quarterly Information'!$X$43:$X$1042,Lists!$D$31)*E64</f>
        <v>0</v>
      </c>
      <c r="Z65" s="178">
        <f>SUMIFS('Quarterly Information'!$J$43:$J$1042,'Quarterly Information'!$I$43:$I$1042,Blends!$V65,'Quarterly Information'!$X$43:$X$1042,Lists!$D$31)*F64</f>
        <v>0</v>
      </c>
      <c r="AA65" s="178">
        <f>SUMIFS('Quarterly Information'!$J$43:$J$1042,'Quarterly Information'!$I$43:$I$1042,Blends!$V65,'Quarterly Information'!$X$43:$X$1042,Lists!$D$31)*G64</f>
        <v>0</v>
      </c>
      <c r="AB65" s="178">
        <f>SUMIFS('Quarterly Information'!$J$43:$J$1042,'Quarterly Information'!$I$43:$I$1042,Blends!$V65,'Quarterly Information'!$X$43:$X$1042,Lists!$D$31)*H64</f>
        <v>0</v>
      </c>
      <c r="AC65" s="178">
        <f>SUMIFS('Quarterly Information'!$J$43:$J$1042,'Quarterly Information'!$I$43:$I$1042,Blends!$V65,'Quarterly Information'!$X$43:$X$1042,Lists!$D$31)*I64</f>
        <v>0</v>
      </c>
      <c r="AD65" s="178">
        <f>SUMIFS('Quarterly Information'!$J$43:$J$1042,'Quarterly Information'!$I$43:$I$1042,Blends!$V65,'Quarterly Information'!$X$43:$X$1042,Lists!$D$31)*J64</f>
        <v>0</v>
      </c>
      <c r="AF65" s="17" t="s">
        <v>907</v>
      </c>
      <c r="AG65" s="178">
        <f>SUMIFS('Quarterly Information'!$J$43:$J$1042,'Quarterly Information'!$I$43:$I$1042,Blends!$AF65,'Quarterly Information'!$X$43:$X$1042,Lists!$D$32)*C64</f>
        <v>0</v>
      </c>
      <c r="AH65" s="178">
        <f>SUMIFS('Quarterly Information'!$J$43:$J$1042,'Quarterly Information'!$I$43:$I$1042,Blends!$AF65,'Quarterly Information'!$X$43:$X$1042,Lists!$D$32)*D64</f>
        <v>0</v>
      </c>
      <c r="AI65" s="178">
        <f>SUMIFS('Quarterly Information'!$J$43:$J$1042,'Quarterly Information'!$I$43:$I$1042,Blends!$AF65,'Quarterly Information'!$X$43:$X$1042,Lists!$D$32)*E64</f>
        <v>0</v>
      </c>
      <c r="AJ65" s="178">
        <f>SUMIFS('Quarterly Information'!$J$43:$J$1042,'Quarterly Information'!$I$43:$I$1042,Blends!$AF65,'Quarterly Information'!$X$43:$X$1042,Lists!$D$32)*F64</f>
        <v>0</v>
      </c>
      <c r="AK65" s="178">
        <f>SUMIFS('Quarterly Information'!$J$43:$J$1042,'Quarterly Information'!$I$43:$I$1042,Blends!$AF65,'Quarterly Information'!$X$43:$X$1042,Lists!$D$32)*G64</f>
        <v>0</v>
      </c>
      <c r="AL65" s="178">
        <f>SUMIFS('Quarterly Information'!$J$43:$J$1042,'Quarterly Information'!$I$43:$I$1042,Blends!$AF65,'Quarterly Information'!$X$43:$X$1042,Lists!$D$32)*H64</f>
        <v>0</v>
      </c>
      <c r="AM65" s="178">
        <f>SUMIFS('Quarterly Information'!$J$43:$J$1042,'Quarterly Information'!$I$43:$I$1042,Blends!$AF65,'Quarterly Information'!$X$43:$X$1042,Lists!$D$32)*I64</f>
        <v>0</v>
      </c>
      <c r="AN65" s="178">
        <f>SUMIFS('Quarterly Information'!$J$43:$J$1042,'Quarterly Information'!$I$43:$I$1042,Blends!$AF65,'Quarterly Information'!$X$43:$X$1042,Lists!$D$32)*J64</f>
        <v>0</v>
      </c>
      <c r="AP65" s="17" t="s">
        <v>907</v>
      </c>
      <c r="AQ65" s="178">
        <f>SUMIFS('Quarterly Information'!$J$43:$J$1042,'Quarterly Information'!$I$43:$I$1042,Blends!$AP65,'Quarterly Information'!$X$43:$X$1042,Lists!$D$33)*C64</f>
        <v>0</v>
      </c>
      <c r="AR65" s="178">
        <f>SUMIFS('Quarterly Information'!$J$43:$J$1042,'Quarterly Information'!$I$43:$I$1042,Blends!$AP65,'Quarterly Information'!$X$43:$X$1042,Lists!$D$33)*D64</f>
        <v>0</v>
      </c>
      <c r="AS65" s="178">
        <f>SUMIFS('Quarterly Information'!$J$43:$J$1042,'Quarterly Information'!$I$43:$I$1042,Blends!$AP65,'Quarterly Information'!$X$43:$X$1042,Lists!$D$33)*E64</f>
        <v>0</v>
      </c>
      <c r="AT65" s="178">
        <f>SUMIFS('Quarterly Information'!$J$43:$J$1042,'Quarterly Information'!$I$43:$I$1042,Blends!$AP65,'Quarterly Information'!$X$43:$X$1042,Lists!$D$33)*F64</f>
        <v>0</v>
      </c>
      <c r="AU65" s="178">
        <f>SUMIFS('Quarterly Information'!$J$43:$J$1042,'Quarterly Information'!$I$43:$I$1042,Blends!$AP65,'Quarterly Information'!$X$43:$X$1042,Lists!$D$33)*G64</f>
        <v>0</v>
      </c>
      <c r="AV65" s="178">
        <f>SUMIFS('Quarterly Information'!$J$43:$J$1042,'Quarterly Information'!$I$43:$I$1042,Blends!$AP65,'Quarterly Information'!$X$43:$X$1042,Lists!$D$33)*H64</f>
        <v>0</v>
      </c>
      <c r="AW65" s="178">
        <f>SUMIFS('Quarterly Information'!$J$43:$J$1042,'Quarterly Information'!$I$43:$I$1042,Blends!$AP65,'Quarterly Information'!$X$43:$X$1042,Lists!$D$33)*I64</f>
        <v>0</v>
      </c>
      <c r="AX65" s="178">
        <f>SUMIFS('Quarterly Information'!$J$43:$J$1042,'Quarterly Information'!$I$43:$I$1042,Blends!$AP65,'Quarterly Information'!$X$43:$X$1042,Lists!$D$33)*J64</f>
        <v>0</v>
      </c>
      <c r="AZ65" s="17" t="s">
        <v>907</v>
      </c>
      <c r="BA65" s="178">
        <f>SUMIFS('Quarterly Information'!$J$43:$J$1042,'Quarterly Information'!$I$43:$I$1042,Blends!$AZ65,'Quarterly Information'!$X$43:$X$1042,Lists!$D$34)*C64</f>
        <v>0</v>
      </c>
      <c r="BB65" s="178">
        <f>SUMIFS('Quarterly Information'!$J$43:$J$1042,'Quarterly Information'!$I$43:$I$1042,Blends!$AZ65,'Quarterly Information'!$X$43:$X$1042,Lists!$D$34)*D64</f>
        <v>0</v>
      </c>
      <c r="BC65" s="178">
        <f>SUMIFS('Quarterly Information'!$J$43:$J$1042,'Quarterly Information'!$I$43:$I$1042,Blends!$AZ65,'Quarterly Information'!$X$43:$X$1042,Lists!$D$34)*E64</f>
        <v>0</v>
      </c>
      <c r="BD65" s="178">
        <f>SUMIFS('Quarterly Information'!$J$43:$J$1042,'Quarterly Information'!$I$43:$I$1042,Blends!$AZ65,'Quarterly Information'!$X$43:$X$1042,Lists!$D$34)*F64</f>
        <v>0</v>
      </c>
      <c r="BE65" s="178">
        <f>SUMIFS('Quarterly Information'!$J$43:$J$1042,'Quarterly Information'!$I$43:$I$1042,Blends!$AZ65,'Quarterly Information'!$X$43:$X$1042,Lists!$D$34)*G64</f>
        <v>0</v>
      </c>
      <c r="BF65" s="178">
        <f>SUMIFS('Quarterly Information'!$J$43:$J$1042,'Quarterly Information'!$I$43:$I$1042,Blends!$AZ65,'Quarterly Information'!$X$43:$X$1042,Lists!$D$34)*H64</f>
        <v>0</v>
      </c>
      <c r="BG65" s="178">
        <f>SUMIFS('Quarterly Information'!$J$43:$J$1042,'Quarterly Information'!$I$43:$I$1042,Blends!$AZ65,'Quarterly Information'!$X$43:$X$1042,Lists!$D$34)*I64</f>
        <v>0</v>
      </c>
      <c r="BH65" s="178">
        <f>SUMIFS('Quarterly Information'!$J$43:$J$1042,'Quarterly Information'!$I$43:$I$1042,Blends!$AZ65,'Quarterly Information'!$X$43:$X$1042,Lists!$D$34)*J64</f>
        <v>0</v>
      </c>
      <c r="BJ65" s="17" t="s">
        <v>907</v>
      </c>
      <c r="BK65" s="178">
        <f>SUMIFS('Quarterly Information'!$J$43:$J$1042,'Quarterly Information'!$I$43:$I$1042,Blends!$BJ65,'Quarterly Information'!$X$43:$X$1042,Lists!$D$35)*C64</f>
        <v>0</v>
      </c>
      <c r="BL65" s="178">
        <f>SUMIFS('Quarterly Information'!$J$43:$J$1042,'Quarterly Information'!$I$43:$I$1042,Blends!$BJ65,'Quarterly Information'!$X$43:$X$1042,Lists!$D$35)*D64</f>
        <v>0</v>
      </c>
      <c r="BM65" s="178">
        <f>SUMIFS('Quarterly Information'!$J$43:$J$1042,'Quarterly Information'!$I$43:$I$1042,Blends!$BJ65,'Quarterly Information'!$X$43:$X$1042,Lists!$D$35)*E64</f>
        <v>0</v>
      </c>
      <c r="BN65" s="178">
        <f>SUMIFS('Quarterly Information'!$J$43:$J$1042,'Quarterly Information'!$I$43:$I$1042,Blends!$BJ65,'Quarterly Information'!$X$43:$X$1042,Lists!$D$35)*F64</f>
        <v>0</v>
      </c>
      <c r="BO65" s="178">
        <f>SUMIFS('Quarterly Information'!$J$43:$J$1042,'Quarterly Information'!$I$43:$I$1042,Blends!$BJ65,'Quarterly Information'!$X$43:$X$1042,Lists!$D$35)*G64</f>
        <v>0</v>
      </c>
      <c r="BP65" s="178">
        <f>SUMIFS('Quarterly Information'!$J$43:$J$1042,'Quarterly Information'!$I$43:$I$1042,Blends!$BJ65,'Quarterly Information'!$X$43:$X$1042,Lists!$D$35)*H64</f>
        <v>0</v>
      </c>
      <c r="BQ65" s="178">
        <f>SUMIFS('Quarterly Information'!$J$43:$J$1042,'Quarterly Information'!$I$43:$I$1042,Blends!$BJ65,'Quarterly Information'!$X$43:$X$1042,Lists!$D$35)*I64</f>
        <v>0</v>
      </c>
      <c r="BR65" s="178">
        <f>SUMIFS('Quarterly Information'!$J$43:$J$1042,'Quarterly Information'!$I$43:$I$1042,Blends!$BJ65,'Quarterly Information'!$X$43:$X$1042,Lists!$D$35)*J64</f>
        <v>0</v>
      </c>
      <c r="BT65" s="17" t="s">
        <v>907</v>
      </c>
      <c r="BU65" s="178">
        <f>SUMIFS('Quarterly Information'!$Z$43:$Z$1042,'Quarterly Information'!$I$43:$I$1042,Blends!$BT65)*Blends!C64</f>
        <v>0</v>
      </c>
      <c r="BV65" s="178">
        <f>SUMIFS('Quarterly Information'!$Z$43:$Z$1042,'Quarterly Information'!$I$43:$I$1042,Blends!$BT65)*Blends!D64</f>
        <v>0</v>
      </c>
      <c r="BW65" s="178">
        <f>SUMIFS('Quarterly Information'!$Z$43:$Z$1042,'Quarterly Information'!$I$43:$I$1042,Blends!$BT65)*Blends!E64</f>
        <v>0</v>
      </c>
      <c r="BX65" s="178">
        <f>SUMIFS('Quarterly Information'!$Z$43:$Z$1042,'Quarterly Information'!$I$43:$I$1042,Blends!$BT65)*Blends!F64</f>
        <v>0</v>
      </c>
      <c r="BY65" s="178">
        <f>SUMIFS('Quarterly Information'!$Z$43:$Z$1042,'Quarterly Information'!$I$43:$I$1042,Blends!$BT65)*Blends!G64</f>
        <v>0</v>
      </c>
      <c r="BZ65" s="178">
        <f>SUMIFS('Quarterly Information'!$Z$43:$Z$1042,'Quarterly Information'!$I$43:$I$1042,Blends!$BT65)*Blends!H64</f>
        <v>0</v>
      </c>
      <c r="CA65" s="178">
        <f>SUMIFS('Quarterly Information'!$Z$43:$Z$1042,'Quarterly Information'!$I$43:$I$1042,Blends!$BT65)*Blends!I64</f>
        <v>0</v>
      </c>
      <c r="CB65" s="178">
        <f>SUMIFS('Quarterly Information'!$Z$43:$Z$1042,'Quarterly Information'!$I$43:$I$1042,Blends!$BT65)*Blends!J64</f>
        <v>0</v>
      </c>
      <c r="CD65" s="17" t="s">
        <v>907</v>
      </c>
      <c r="CE65" s="178">
        <f>SUMIFS('Quarterly Information'!$AA$43:$AA$1042,'Quarterly Information'!$I$43:$I$1042,Blends!$CD65)*Blends!C64</f>
        <v>0</v>
      </c>
      <c r="CF65" s="178">
        <f>SUMIFS('Quarterly Information'!$AA$43:$AA$1042,'Quarterly Information'!$I$43:$I$1042,Blends!$CD65)*Blends!D64</f>
        <v>0</v>
      </c>
      <c r="CG65" s="178">
        <f>SUMIFS('Quarterly Information'!$AA$43:$AA$1042,'Quarterly Information'!$I$43:$I$1042,Blends!$CD65)*Blends!E64</f>
        <v>0</v>
      </c>
      <c r="CH65" s="178">
        <f>SUMIFS('Quarterly Information'!$AA$43:$AA$1042,'Quarterly Information'!$I$43:$I$1042,Blends!$CD65)*Blends!F64</f>
        <v>0</v>
      </c>
      <c r="CI65" s="178">
        <f>SUMIFS('Quarterly Information'!$AA$43:$AA$1042,'Quarterly Information'!$I$43:$I$1042,Blends!$CD65)*Blends!G64</f>
        <v>0</v>
      </c>
      <c r="CJ65" s="178">
        <f>SUMIFS('Quarterly Information'!$AA$43:$AA$1042,'Quarterly Information'!$I$43:$I$1042,Blends!$CD65)*Blends!H64</f>
        <v>0</v>
      </c>
      <c r="CK65" s="178">
        <f>SUMIFS('Quarterly Information'!$AA$43:$AA$1042,'Quarterly Information'!$I$43:$I$1042,Blends!$CD65)*Blends!I64</f>
        <v>0</v>
      </c>
      <c r="CL65" s="178">
        <f>SUMIFS('Quarterly Information'!$AA$43:$AA$1042,'Quarterly Information'!$I$43:$I$1042,Blends!$CD65)*Blends!J64</f>
        <v>0</v>
      </c>
      <c r="CN65" s="17" t="s">
        <v>907</v>
      </c>
      <c r="CO65" s="178">
        <f>SUMIFS('Quarterly Information'!$AB$43:$AB$1042,'Quarterly Information'!$I$43:$I$1042,Blends!$CN65)*Blends!C64</f>
        <v>0</v>
      </c>
      <c r="CP65" s="178">
        <f>SUMIFS('Quarterly Information'!$AB$43:$AB$1042,'Quarterly Information'!$I$43:$I$1042,Blends!$CN65)*Blends!D64</f>
        <v>0</v>
      </c>
      <c r="CQ65" s="178">
        <f>SUMIFS('Quarterly Information'!$AB$43:$AB$1042,'Quarterly Information'!$I$43:$I$1042,Blends!$CN65)*Blends!E64</f>
        <v>0</v>
      </c>
      <c r="CR65" s="178">
        <f>SUMIFS('Quarterly Information'!$AB$43:$AB$1042,'Quarterly Information'!$I$43:$I$1042,Blends!$CN65)*Blends!F64</f>
        <v>0</v>
      </c>
      <c r="CS65" s="178">
        <f>SUMIFS('Quarterly Information'!$AB$43:$AB$1042,'Quarterly Information'!$I$43:$I$1042,Blends!$CN65)*Blends!G64</f>
        <v>0</v>
      </c>
      <c r="CT65" s="178">
        <f>SUMIFS('Quarterly Information'!$AB$43:$AB$1042,'Quarterly Information'!$I$43:$I$1042,Blends!$CN65)*Blends!H64</f>
        <v>0</v>
      </c>
      <c r="CU65" s="178">
        <f>SUMIFS('Quarterly Information'!$AB$43:$AB$1042,'Quarterly Information'!$I$43:$I$1042,Blends!$CN65)*Blends!I64</f>
        <v>0</v>
      </c>
      <c r="CV65" s="178">
        <f>SUMIFS('Quarterly Information'!$AB$43:$AB$1042,'Quarterly Information'!$I$43:$I$1042,Blends!$CN65)*Blends!J64</f>
        <v>0</v>
      </c>
      <c r="CX65" s="17" t="s">
        <v>907</v>
      </c>
      <c r="CY65" s="178">
        <f>SUMIFS('Quarterly Information'!$AC$43:$AC$1042,'Quarterly Information'!$I$43:$I$1042,Blends!$CX65)*Blends!C64</f>
        <v>0</v>
      </c>
      <c r="CZ65" s="178">
        <f>SUMIFS('Quarterly Information'!$AC$43:$AC$1042,'Quarterly Information'!$I$43:$I$1042,Blends!$CX65)*Blends!D64</f>
        <v>0</v>
      </c>
      <c r="DA65" s="178">
        <f>SUMIFS('Quarterly Information'!$AC$43:$AC$1042,'Quarterly Information'!$I$43:$I$1042,Blends!$CX65)*Blends!E64</f>
        <v>0</v>
      </c>
      <c r="DB65" s="178">
        <f>SUMIFS('Quarterly Information'!$AC$43:$AC$1042,'Quarterly Information'!$I$43:$I$1042,Blends!$CX65)*Blends!F64</f>
        <v>0</v>
      </c>
      <c r="DC65" s="178">
        <f>SUMIFS('Quarterly Information'!$AC$43:$AC$1042,'Quarterly Information'!$I$43:$I$1042,Blends!$CX65)*Blends!G64</f>
        <v>0</v>
      </c>
      <c r="DD65" s="178">
        <f>SUMIFS('Quarterly Information'!$AC$43:$AC$1042,'Quarterly Information'!$I$43:$I$1042,Blends!$CX65)*Blends!H64</f>
        <v>0</v>
      </c>
      <c r="DE65" s="178">
        <f>SUMIFS('Quarterly Information'!$AC$43:$AC$1042,'Quarterly Information'!$I$43:$I$1042,Blends!$CX65)*Blends!I64</f>
        <v>0</v>
      </c>
      <c r="DF65" s="178">
        <f>SUMIFS('Quarterly Information'!$AC$43:$AC$1042,'Quarterly Information'!$I$43:$I$1042,Blends!$CX65)*Blends!J64</f>
        <v>0</v>
      </c>
      <c r="DH65" s="17" t="s">
        <v>907</v>
      </c>
      <c r="DI65" s="178">
        <f>SUMIFS('Quarterly Information'!$AD$43:$AD$1042,'Quarterly Information'!$I$43:$I$1042,Blends!$DH65)*Blends!C64</f>
        <v>0</v>
      </c>
      <c r="DJ65" s="178">
        <f>SUMIFS('Quarterly Information'!$AD$43:$AD$1042,'Quarterly Information'!$I$43:$I$1042,Blends!$DH65)*Blends!D64</f>
        <v>0</v>
      </c>
      <c r="DK65" s="178">
        <f>SUMIFS('Quarterly Information'!$AD$43:$AD$1042,'Quarterly Information'!$I$43:$I$1042,Blends!$DH65)*Blends!E64</f>
        <v>0</v>
      </c>
      <c r="DL65" s="178">
        <f>SUMIFS('Quarterly Information'!$AD$43:$AD$1042,'Quarterly Information'!$I$43:$I$1042,Blends!$DH65)*Blends!F64</f>
        <v>0</v>
      </c>
      <c r="DM65" s="178">
        <f>SUMIFS('Quarterly Information'!$AD$43:$AD$1042,'Quarterly Information'!$I$43:$I$1042,Blends!$DH65)*Blends!G64</f>
        <v>0</v>
      </c>
      <c r="DN65" s="178">
        <f>SUMIFS('Quarterly Information'!$AD$43:$AD$1042,'Quarterly Information'!$I$43:$I$1042,Blends!$DH65)*Blends!H64</f>
        <v>0</v>
      </c>
      <c r="DO65" s="178">
        <f>SUMIFS('Quarterly Information'!$AD$43:$AD$1042,'Quarterly Information'!$I$43:$I$1042,Blends!$DH65)*Blends!I64</f>
        <v>0</v>
      </c>
      <c r="DP65" s="178">
        <f>SUMIFS('Quarterly Information'!$AD$43:$AD$1042,'Quarterly Information'!$I$43:$I$1042,Blends!$DH65)*Blends!J64</f>
        <v>0</v>
      </c>
      <c r="DR65" s="17" t="s">
        <v>907</v>
      </c>
      <c r="DS65" s="178">
        <f>SUMIFS('Quarterly Information'!$AE$43:$AE$1042,'Quarterly Information'!$I$43:$I$1042,Blends!$DR65)*Blends!C64</f>
        <v>0</v>
      </c>
      <c r="DT65" s="178">
        <f>SUMIFS('Quarterly Information'!$AE$43:$AE$1042,'Quarterly Information'!$I$43:$I$1042,Blends!$DR65)*Blends!D64</f>
        <v>0</v>
      </c>
      <c r="DU65" s="178">
        <f>SUMIFS('Quarterly Information'!$AE$43:$AE$1042,'Quarterly Information'!$I$43:$I$1042,Blends!$DR65)*Blends!E64</f>
        <v>0</v>
      </c>
      <c r="DV65" s="178">
        <f>SUMIFS('Quarterly Information'!$AE$43:$AE$1042,'Quarterly Information'!$I$43:$I$1042,Blends!$DR65)*Blends!F64</f>
        <v>0</v>
      </c>
      <c r="DW65" s="178">
        <f>SUMIFS('Quarterly Information'!$AE$43:$AE$1042,'Quarterly Information'!$I$43:$I$1042,Blends!$DR65)*Blends!G64</f>
        <v>0</v>
      </c>
      <c r="DX65" s="178">
        <f>SUMIFS('Quarterly Information'!$AE$43:$AE$1042,'Quarterly Information'!$I$43:$I$1042,Blends!$DR65)*Blends!H64</f>
        <v>0</v>
      </c>
      <c r="DY65" s="178">
        <f>SUMIFS('Quarterly Information'!$AE$43:$AE$1042,'Quarterly Information'!$I$43:$I$1042,Blends!$DR65)*Blends!I64</f>
        <v>0</v>
      </c>
      <c r="DZ65" s="178">
        <f>SUMIFS('Quarterly Information'!$AE$43:$AE$1042,'Quarterly Information'!$I$43:$I$1042,Blends!$DR65)*Blends!J64</f>
        <v>0</v>
      </c>
    </row>
    <row r="66" spans="2:130" x14ac:dyDescent="0.25">
      <c r="B66" s="17" t="s">
        <v>909</v>
      </c>
      <c r="C66" s="177"/>
      <c r="D66" s="177">
        <v>0.24299999999999999</v>
      </c>
      <c r="E66" s="177">
        <v>0.247</v>
      </c>
      <c r="F66" s="177">
        <v>0.25700000000000001</v>
      </c>
      <c r="G66" s="177"/>
      <c r="H66" s="177"/>
      <c r="I66" s="177"/>
      <c r="J66" s="177"/>
      <c r="L66" s="17" t="s">
        <v>908</v>
      </c>
      <c r="M66" s="178">
        <f>SUMIFS('Quarterly Information'!$J$43:$J$1042,'Quarterly Information'!$I$43:$I$1042,Blends!$L66,'Quarterly Information'!$X$43:$X$1042,Lists!$D$30)*C65</f>
        <v>0</v>
      </c>
      <c r="N66" s="178">
        <f>SUMIFS('Quarterly Information'!$J$43:$J$1042,'Quarterly Information'!$I$43:$I$1042,Blends!$L66,'Quarterly Information'!$X$43:$X$1042,Lists!$D$30)*D65</f>
        <v>0</v>
      </c>
      <c r="O66" s="178">
        <f>SUMIFS('Quarterly Information'!$J$43:$J$1042,'Quarterly Information'!$I$43:$I$1042,Blends!$L66,'Quarterly Information'!$X$43:$X$1042,Lists!$D$30)*E65</f>
        <v>0</v>
      </c>
      <c r="P66" s="178">
        <f>SUMIFS('Quarterly Information'!$J$43:$J$1042,'Quarterly Information'!$I$43:$I$1042,Blends!$L66,'Quarterly Information'!$X$43:$X$1042,Lists!$D$30)*F65</f>
        <v>0</v>
      </c>
      <c r="Q66" s="178">
        <f>SUMIFS('Quarterly Information'!$J$43:$J$1042,'Quarterly Information'!$I$43:$I$1042,Blends!$L66,'Quarterly Information'!$X$43:$X$1042,Lists!$D$30)*G65</f>
        <v>0</v>
      </c>
      <c r="R66" s="178">
        <f>SUMIFS('Quarterly Information'!$J$43:$J$1042,'Quarterly Information'!$I$43:$I$1042,Blends!$L66,'Quarterly Information'!$X$43:$X$1042,Lists!$D$30)*H65</f>
        <v>0</v>
      </c>
      <c r="S66" s="178">
        <f>SUMIFS('Quarterly Information'!$J$43:$J$1042,'Quarterly Information'!$I$43:$I$1042,Blends!$L66,'Quarterly Information'!$X$43:$X$1042,Lists!$D$30)*I65</f>
        <v>0</v>
      </c>
      <c r="T66" s="178">
        <f>SUMIFS('Quarterly Information'!$J$43:$J$1042,'Quarterly Information'!$I$43:$I$1042,Blends!$L66,'Quarterly Information'!$X$43:$X$1042,Lists!$D$30)*J65</f>
        <v>0</v>
      </c>
      <c r="V66" s="17" t="s">
        <v>908</v>
      </c>
      <c r="W66" s="178">
        <f>SUMIFS('Quarterly Information'!$J$43:$J$1042,'Quarterly Information'!$I$43:$I$1042,Blends!$V66,'Quarterly Information'!$X$43:$X$1042,Lists!$D$31)*C65</f>
        <v>0</v>
      </c>
      <c r="X66" s="178">
        <f>SUMIFS('Quarterly Information'!$J$43:$J$1042,'Quarterly Information'!$I$43:$I$1042,Blends!$V66,'Quarterly Information'!$X$43:$X$1042,Lists!$D$31)*D65</f>
        <v>0</v>
      </c>
      <c r="Y66" s="178">
        <f>SUMIFS('Quarterly Information'!$J$43:$J$1042,'Quarterly Information'!$I$43:$I$1042,Blends!$V66,'Quarterly Information'!$X$43:$X$1042,Lists!$D$31)*E65</f>
        <v>0</v>
      </c>
      <c r="Z66" s="178">
        <f>SUMIFS('Quarterly Information'!$J$43:$J$1042,'Quarterly Information'!$I$43:$I$1042,Blends!$V66,'Quarterly Information'!$X$43:$X$1042,Lists!$D$31)*F65</f>
        <v>0</v>
      </c>
      <c r="AA66" s="178">
        <f>SUMIFS('Quarterly Information'!$J$43:$J$1042,'Quarterly Information'!$I$43:$I$1042,Blends!$V66,'Quarterly Information'!$X$43:$X$1042,Lists!$D$31)*G65</f>
        <v>0</v>
      </c>
      <c r="AB66" s="178">
        <f>SUMIFS('Quarterly Information'!$J$43:$J$1042,'Quarterly Information'!$I$43:$I$1042,Blends!$V66,'Quarterly Information'!$X$43:$X$1042,Lists!$D$31)*H65</f>
        <v>0</v>
      </c>
      <c r="AC66" s="178">
        <f>SUMIFS('Quarterly Information'!$J$43:$J$1042,'Quarterly Information'!$I$43:$I$1042,Blends!$V66,'Quarterly Information'!$X$43:$X$1042,Lists!$D$31)*I65</f>
        <v>0</v>
      </c>
      <c r="AD66" s="178">
        <f>SUMIFS('Quarterly Information'!$J$43:$J$1042,'Quarterly Information'!$I$43:$I$1042,Blends!$V66,'Quarterly Information'!$X$43:$X$1042,Lists!$D$31)*J65</f>
        <v>0</v>
      </c>
      <c r="AF66" s="17" t="s">
        <v>908</v>
      </c>
      <c r="AG66" s="178">
        <f>SUMIFS('Quarterly Information'!$J$43:$J$1042,'Quarterly Information'!$I$43:$I$1042,Blends!$AF66,'Quarterly Information'!$X$43:$X$1042,Lists!$D$32)*C65</f>
        <v>0</v>
      </c>
      <c r="AH66" s="178">
        <f>SUMIFS('Quarterly Information'!$J$43:$J$1042,'Quarterly Information'!$I$43:$I$1042,Blends!$AF66,'Quarterly Information'!$X$43:$X$1042,Lists!$D$32)*D65</f>
        <v>0</v>
      </c>
      <c r="AI66" s="178">
        <f>SUMIFS('Quarterly Information'!$J$43:$J$1042,'Quarterly Information'!$I$43:$I$1042,Blends!$AF66,'Quarterly Information'!$X$43:$X$1042,Lists!$D$32)*E65</f>
        <v>0</v>
      </c>
      <c r="AJ66" s="178">
        <f>SUMIFS('Quarterly Information'!$J$43:$J$1042,'Quarterly Information'!$I$43:$I$1042,Blends!$AF66,'Quarterly Information'!$X$43:$X$1042,Lists!$D$32)*F65</f>
        <v>0</v>
      </c>
      <c r="AK66" s="178">
        <f>SUMIFS('Quarterly Information'!$J$43:$J$1042,'Quarterly Information'!$I$43:$I$1042,Blends!$AF66,'Quarterly Information'!$X$43:$X$1042,Lists!$D$32)*G65</f>
        <v>0</v>
      </c>
      <c r="AL66" s="178">
        <f>SUMIFS('Quarterly Information'!$J$43:$J$1042,'Quarterly Information'!$I$43:$I$1042,Blends!$AF66,'Quarterly Information'!$X$43:$X$1042,Lists!$D$32)*H65</f>
        <v>0</v>
      </c>
      <c r="AM66" s="178">
        <f>SUMIFS('Quarterly Information'!$J$43:$J$1042,'Quarterly Information'!$I$43:$I$1042,Blends!$AF66,'Quarterly Information'!$X$43:$X$1042,Lists!$D$32)*I65</f>
        <v>0</v>
      </c>
      <c r="AN66" s="178">
        <f>SUMIFS('Quarterly Information'!$J$43:$J$1042,'Quarterly Information'!$I$43:$I$1042,Blends!$AF66,'Quarterly Information'!$X$43:$X$1042,Lists!$D$32)*J65</f>
        <v>0</v>
      </c>
      <c r="AP66" s="17" t="s">
        <v>908</v>
      </c>
      <c r="AQ66" s="178">
        <f>SUMIFS('Quarterly Information'!$J$43:$J$1042,'Quarterly Information'!$I$43:$I$1042,Blends!$AP66,'Quarterly Information'!$X$43:$X$1042,Lists!$D$33)*C65</f>
        <v>0</v>
      </c>
      <c r="AR66" s="178">
        <f>SUMIFS('Quarterly Information'!$J$43:$J$1042,'Quarterly Information'!$I$43:$I$1042,Blends!$AP66,'Quarterly Information'!$X$43:$X$1042,Lists!$D$33)*D65</f>
        <v>0</v>
      </c>
      <c r="AS66" s="178">
        <f>SUMIFS('Quarterly Information'!$J$43:$J$1042,'Quarterly Information'!$I$43:$I$1042,Blends!$AP66,'Quarterly Information'!$X$43:$X$1042,Lists!$D$33)*E65</f>
        <v>0</v>
      </c>
      <c r="AT66" s="178">
        <f>SUMIFS('Quarterly Information'!$J$43:$J$1042,'Quarterly Information'!$I$43:$I$1042,Blends!$AP66,'Quarterly Information'!$X$43:$X$1042,Lists!$D$33)*F65</f>
        <v>0</v>
      </c>
      <c r="AU66" s="178">
        <f>SUMIFS('Quarterly Information'!$J$43:$J$1042,'Quarterly Information'!$I$43:$I$1042,Blends!$AP66,'Quarterly Information'!$X$43:$X$1042,Lists!$D$33)*G65</f>
        <v>0</v>
      </c>
      <c r="AV66" s="178">
        <f>SUMIFS('Quarterly Information'!$J$43:$J$1042,'Quarterly Information'!$I$43:$I$1042,Blends!$AP66,'Quarterly Information'!$X$43:$X$1042,Lists!$D$33)*H65</f>
        <v>0</v>
      </c>
      <c r="AW66" s="178">
        <f>SUMIFS('Quarterly Information'!$J$43:$J$1042,'Quarterly Information'!$I$43:$I$1042,Blends!$AP66,'Quarterly Information'!$X$43:$X$1042,Lists!$D$33)*I65</f>
        <v>0</v>
      </c>
      <c r="AX66" s="178">
        <f>SUMIFS('Quarterly Information'!$J$43:$J$1042,'Quarterly Information'!$I$43:$I$1042,Blends!$AP66,'Quarterly Information'!$X$43:$X$1042,Lists!$D$33)*J65</f>
        <v>0</v>
      </c>
      <c r="AZ66" s="17" t="s">
        <v>908</v>
      </c>
      <c r="BA66" s="178">
        <f>SUMIFS('Quarterly Information'!$J$43:$J$1042,'Quarterly Information'!$I$43:$I$1042,Blends!$AZ66,'Quarterly Information'!$X$43:$X$1042,Lists!$D$34)*C65</f>
        <v>0</v>
      </c>
      <c r="BB66" s="178">
        <f>SUMIFS('Quarterly Information'!$J$43:$J$1042,'Quarterly Information'!$I$43:$I$1042,Blends!$AZ66,'Quarterly Information'!$X$43:$X$1042,Lists!$D$34)*D65</f>
        <v>0</v>
      </c>
      <c r="BC66" s="178">
        <f>SUMIFS('Quarterly Information'!$J$43:$J$1042,'Quarterly Information'!$I$43:$I$1042,Blends!$AZ66,'Quarterly Information'!$X$43:$X$1042,Lists!$D$34)*E65</f>
        <v>0</v>
      </c>
      <c r="BD66" s="178">
        <f>SUMIFS('Quarterly Information'!$J$43:$J$1042,'Quarterly Information'!$I$43:$I$1042,Blends!$AZ66,'Quarterly Information'!$X$43:$X$1042,Lists!$D$34)*F65</f>
        <v>0</v>
      </c>
      <c r="BE66" s="178">
        <f>SUMIFS('Quarterly Information'!$J$43:$J$1042,'Quarterly Information'!$I$43:$I$1042,Blends!$AZ66,'Quarterly Information'!$X$43:$X$1042,Lists!$D$34)*G65</f>
        <v>0</v>
      </c>
      <c r="BF66" s="178">
        <f>SUMIFS('Quarterly Information'!$J$43:$J$1042,'Quarterly Information'!$I$43:$I$1042,Blends!$AZ66,'Quarterly Information'!$X$43:$X$1042,Lists!$D$34)*H65</f>
        <v>0</v>
      </c>
      <c r="BG66" s="178">
        <f>SUMIFS('Quarterly Information'!$J$43:$J$1042,'Quarterly Information'!$I$43:$I$1042,Blends!$AZ66,'Quarterly Information'!$X$43:$X$1042,Lists!$D$34)*I65</f>
        <v>0</v>
      </c>
      <c r="BH66" s="178">
        <f>SUMIFS('Quarterly Information'!$J$43:$J$1042,'Quarterly Information'!$I$43:$I$1042,Blends!$AZ66,'Quarterly Information'!$X$43:$X$1042,Lists!$D$34)*J65</f>
        <v>0</v>
      </c>
      <c r="BJ66" s="17" t="s">
        <v>908</v>
      </c>
      <c r="BK66" s="178">
        <f>SUMIFS('Quarterly Information'!$J$43:$J$1042,'Quarterly Information'!$I$43:$I$1042,Blends!$BJ66,'Quarterly Information'!$X$43:$X$1042,Lists!$D$35)*C65</f>
        <v>0</v>
      </c>
      <c r="BL66" s="178">
        <f>SUMIFS('Quarterly Information'!$J$43:$J$1042,'Quarterly Information'!$I$43:$I$1042,Blends!$BJ66,'Quarterly Information'!$X$43:$X$1042,Lists!$D$35)*D65</f>
        <v>0</v>
      </c>
      <c r="BM66" s="178">
        <f>SUMIFS('Quarterly Information'!$J$43:$J$1042,'Quarterly Information'!$I$43:$I$1042,Blends!$BJ66,'Quarterly Information'!$X$43:$X$1042,Lists!$D$35)*E65</f>
        <v>0</v>
      </c>
      <c r="BN66" s="178">
        <f>SUMIFS('Quarterly Information'!$J$43:$J$1042,'Quarterly Information'!$I$43:$I$1042,Blends!$BJ66,'Quarterly Information'!$X$43:$X$1042,Lists!$D$35)*F65</f>
        <v>0</v>
      </c>
      <c r="BO66" s="178">
        <f>SUMIFS('Quarterly Information'!$J$43:$J$1042,'Quarterly Information'!$I$43:$I$1042,Blends!$BJ66,'Quarterly Information'!$X$43:$X$1042,Lists!$D$35)*G65</f>
        <v>0</v>
      </c>
      <c r="BP66" s="178">
        <f>SUMIFS('Quarterly Information'!$J$43:$J$1042,'Quarterly Information'!$I$43:$I$1042,Blends!$BJ66,'Quarterly Information'!$X$43:$X$1042,Lists!$D$35)*H65</f>
        <v>0</v>
      </c>
      <c r="BQ66" s="178">
        <f>SUMIFS('Quarterly Information'!$J$43:$J$1042,'Quarterly Information'!$I$43:$I$1042,Blends!$BJ66,'Quarterly Information'!$X$43:$X$1042,Lists!$D$35)*I65</f>
        <v>0</v>
      </c>
      <c r="BR66" s="178">
        <f>SUMIFS('Quarterly Information'!$J$43:$J$1042,'Quarterly Information'!$I$43:$I$1042,Blends!$BJ66,'Quarterly Information'!$X$43:$X$1042,Lists!$D$35)*J65</f>
        <v>0</v>
      </c>
      <c r="BT66" s="17" t="s">
        <v>908</v>
      </c>
      <c r="BU66" s="178">
        <f>SUMIFS('Quarterly Information'!$Z$43:$Z$1042,'Quarterly Information'!$I$43:$I$1042,Blends!$BT66)*Blends!C65</f>
        <v>0</v>
      </c>
      <c r="BV66" s="178">
        <f>SUMIFS('Quarterly Information'!$Z$43:$Z$1042,'Quarterly Information'!$I$43:$I$1042,Blends!$BT66)*Blends!D65</f>
        <v>0</v>
      </c>
      <c r="BW66" s="178">
        <f>SUMIFS('Quarterly Information'!$Z$43:$Z$1042,'Quarterly Information'!$I$43:$I$1042,Blends!$BT66)*Blends!E65</f>
        <v>0</v>
      </c>
      <c r="BX66" s="178">
        <f>SUMIFS('Quarterly Information'!$Z$43:$Z$1042,'Quarterly Information'!$I$43:$I$1042,Blends!$BT66)*Blends!F65</f>
        <v>0</v>
      </c>
      <c r="BY66" s="178">
        <f>SUMIFS('Quarterly Information'!$Z$43:$Z$1042,'Quarterly Information'!$I$43:$I$1042,Blends!$BT66)*Blends!G65</f>
        <v>0</v>
      </c>
      <c r="BZ66" s="178">
        <f>SUMIFS('Quarterly Information'!$Z$43:$Z$1042,'Quarterly Information'!$I$43:$I$1042,Blends!$BT66)*Blends!H65</f>
        <v>0</v>
      </c>
      <c r="CA66" s="178">
        <f>SUMIFS('Quarterly Information'!$Z$43:$Z$1042,'Quarterly Information'!$I$43:$I$1042,Blends!$BT66)*Blends!I65</f>
        <v>0</v>
      </c>
      <c r="CB66" s="178">
        <f>SUMIFS('Quarterly Information'!$Z$43:$Z$1042,'Quarterly Information'!$I$43:$I$1042,Blends!$BT66)*Blends!J65</f>
        <v>0</v>
      </c>
      <c r="CD66" s="17" t="s">
        <v>908</v>
      </c>
      <c r="CE66" s="178">
        <f>SUMIFS('Quarterly Information'!$AA$43:$AA$1042,'Quarterly Information'!$I$43:$I$1042,Blends!$CD66)*Blends!C65</f>
        <v>0</v>
      </c>
      <c r="CF66" s="178">
        <f>SUMIFS('Quarterly Information'!$AA$43:$AA$1042,'Quarterly Information'!$I$43:$I$1042,Blends!$CD66)*Blends!D65</f>
        <v>0</v>
      </c>
      <c r="CG66" s="178">
        <f>SUMIFS('Quarterly Information'!$AA$43:$AA$1042,'Quarterly Information'!$I$43:$I$1042,Blends!$CD66)*Blends!E65</f>
        <v>0</v>
      </c>
      <c r="CH66" s="178">
        <f>SUMIFS('Quarterly Information'!$AA$43:$AA$1042,'Quarterly Information'!$I$43:$I$1042,Blends!$CD66)*Blends!F65</f>
        <v>0</v>
      </c>
      <c r="CI66" s="178">
        <f>SUMIFS('Quarterly Information'!$AA$43:$AA$1042,'Quarterly Information'!$I$43:$I$1042,Blends!$CD66)*Blends!G65</f>
        <v>0</v>
      </c>
      <c r="CJ66" s="178">
        <f>SUMIFS('Quarterly Information'!$AA$43:$AA$1042,'Quarterly Information'!$I$43:$I$1042,Blends!$CD66)*Blends!H65</f>
        <v>0</v>
      </c>
      <c r="CK66" s="178">
        <f>SUMIFS('Quarterly Information'!$AA$43:$AA$1042,'Quarterly Information'!$I$43:$I$1042,Blends!$CD66)*Blends!I65</f>
        <v>0</v>
      </c>
      <c r="CL66" s="178">
        <f>SUMIFS('Quarterly Information'!$AA$43:$AA$1042,'Quarterly Information'!$I$43:$I$1042,Blends!$CD66)*Blends!J65</f>
        <v>0</v>
      </c>
      <c r="CN66" s="17" t="s">
        <v>908</v>
      </c>
      <c r="CO66" s="178">
        <f>SUMIFS('Quarterly Information'!$AB$43:$AB$1042,'Quarterly Information'!$I$43:$I$1042,Blends!$CN66)*Blends!C65</f>
        <v>0</v>
      </c>
      <c r="CP66" s="178">
        <f>SUMIFS('Quarterly Information'!$AB$43:$AB$1042,'Quarterly Information'!$I$43:$I$1042,Blends!$CN66)*Blends!D65</f>
        <v>0</v>
      </c>
      <c r="CQ66" s="178">
        <f>SUMIFS('Quarterly Information'!$AB$43:$AB$1042,'Quarterly Information'!$I$43:$I$1042,Blends!$CN66)*Blends!E65</f>
        <v>0</v>
      </c>
      <c r="CR66" s="178">
        <f>SUMIFS('Quarterly Information'!$AB$43:$AB$1042,'Quarterly Information'!$I$43:$I$1042,Blends!$CN66)*Blends!F65</f>
        <v>0</v>
      </c>
      <c r="CS66" s="178">
        <f>SUMIFS('Quarterly Information'!$AB$43:$AB$1042,'Quarterly Information'!$I$43:$I$1042,Blends!$CN66)*Blends!G65</f>
        <v>0</v>
      </c>
      <c r="CT66" s="178">
        <f>SUMIFS('Quarterly Information'!$AB$43:$AB$1042,'Quarterly Information'!$I$43:$I$1042,Blends!$CN66)*Blends!H65</f>
        <v>0</v>
      </c>
      <c r="CU66" s="178">
        <f>SUMIFS('Quarterly Information'!$AB$43:$AB$1042,'Quarterly Information'!$I$43:$I$1042,Blends!$CN66)*Blends!I65</f>
        <v>0</v>
      </c>
      <c r="CV66" s="178">
        <f>SUMIFS('Quarterly Information'!$AB$43:$AB$1042,'Quarterly Information'!$I$43:$I$1042,Blends!$CN66)*Blends!J65</f>
        <v>0</v>
      </c>
      <c r="CX66" s="17" t="s">
        <v>908</v>
      </c>
      <c r="CY66" s="178">
        <f>SUMIFS('Quarterly Information'!$AC$43:$AC$1042,'Quarterly Information'!$I$43:$I$1042,Blends!$CX66)*Blends!C65</f>
        <v>0</v>
      </c>
      <c r="CZ66" s="178">
        <f>SUMIFS('Quarterly Information'!$AC$43:$AC$1042,'Quarterly Information'!$I$43:$I$1042,Blends!$CX66)*Blends!D65</f>
        <v>0</v>
      </c>
      <c r="DA66" s="178">
        <f>SUMIFS('Quarterly Information'!$AC$43:$AC$1042,'Quarterly Information'!$I$43:$I$1042,Blends!$CX66)*Blends!E65</f>
        <v>0</v>
      </c>
      <c r="DB66" s="178">
        <f>SUMIFS('Quarterly Information'!$AC$43:$AC$1042,'Quarterly Information'!$I$43:$I$1042,Blends!$CX66)*Blends!F65</f>
        <v>0</v>
      </c>
      <c r="DC66" s="178">
        <f>SUMIFS('Quarterly Information'!$AC$43:$AC$1042,'Quarterly Information'!$I$43:$I$1042,Blends!$CX66)*Blends!G65</f>
        <v>0</v>
      </c>
      <c r="DD66" s="178">
        <f>SUMIFS('Quarterly Information'!$AC$43:$AC$1042,'Quarterly Information'!$I$43:$I$1042,Blends!$CX66)*Blends!H65</f>
        <v>0</v>
      </c>
      <c r="DE66" s="178">
        <f>SUMIFS('Quarterly Information'!$AC$43:$AC$1042,'Quarterly Information'!$I$43:$I$1042,Blends!$CX66)*Blends!I65</f>
        <v>0</v>
      </c>
      <c r="DF66" s="178">
        <f>SUMIFS('Quarterly Information'!$AC$43:$AC$1042,'Quarterly Information'!$I$43:$I$1042,Blends!$CX66)*Blends!J65</f>
        <v>0</v>
      </c>
      <c r="DH66" s="17" t="s">
        <v>908</v>
      </c>
      <c r="DI66" s="178">
        <f>SUMIFS('Quarterly Information'!$AD$43:$AD$1042,'Quarterly Information'!$I$43:$I$1042,Blends!$DH66)*Blends!C65</f>
        <v>0</v>
      </c>
      <c r="DJ66" s="178">
        <f>SUMIFS('Quarterly Information'!$AD$43:$AD$1042,'Quarterly Information'!$I$43:$I$1042,Blends!$DH66)*Blends!D65</f>
        <v>0</v>
      </c>
      <c r="DK66" s="178">
        <f>SUMIFS('Quarterly Information'!$AD$43:$AD$1042,'Quarterly Information'!$I$43:$I$1042,Blends!$DH66)*Blends!E65</f>
        <v>0</v>
      </c>
      <c r="DL66" s="178">
        <f>SUMIFS('Quarterly Information'!$AD$43:$AD$1042,'Quarterly Information'!$I$43:$I$1042,Blends!$DH66)*Blends!F65</f>
        <v>0</v>
      </c>
      <c r="DM66" s="178">
        <f>SUMIFS('Quarterly Information'!$AD$43:$AD$1042,'Quarterly Information'!$I$43:$I$1042,Blends!$DH66)*Blends!G65</f>
        <v>0</v>
      </c>
      <c r="DN66" s="178">
        <f>SUMIFS('Quarterly Information'!$AD$43:$AD$1042,'Quarterly Information'!$I$43:$I$1042,Blends!$DH66)*Blends!H65</f>
        <v>0</v>
      </c>
      <c r="DO66" s="178">
        <f>SUMIFS('Quarterly Information'!$AD$43:$AD$1042,'Quarterly Information'!$I$43:$I$1042,Blends!$DH66)*Blends!I65</f>
        <v>0</v>
      </c>
      <c r="DP66" s="178">
        <f>SUMIFS('Quarterly Information'!$AD$43:$AD$1042,'Quarterly Information'!$I$43:$I$1042,Blends!$DH66)*Blends!J65</f>
        <v>0</v>
      </c>
      <c r="DR66" s="17" t="s">
        <v>908</v>
      </c>
      <c r="DS66" s="178">
        <f>SUMIFS('Quarterly Information'!$AE$43:$AE$1042,'Quarterly Information'!$I$43:$I$1042,Blends!$DR66)*Blends!C65</f>
        <v>0</v>
      </c>
      <c r="DT66" s="178">
        <f>SUMIFS('Quarterly Information'!$AE$43:$AE$1042,'Quarterly Information'!$I$43:$I$1042,Blends!$DR66)*Blends!D65</f>
        <v>0</v>
      </c>
      <c r="DU66" s="178">
        <f>SUMIFS('Quarterly Information'!$AE$43:$AE$1042,'Quarterly Information'!$I$43:$I$1042,Blends!$DR66)*Blends!E65</f>
        <v>0</v>
      </c>
      <c r="DV66" s="178">
        <f>SUMIFS('Quarterly Information'!$AE$43:$AE$1042,'Quarterly Information'!$I$43:$I$1042,Blends!$DR66)*Blends!F65</f>
        <v>0</v>
      </c>
      <c r="DW66" s="178">
        <f>SUMIFS('Quarterly Information'!$AE$43:$AE$1042,'Quarterly Information'!$I$43:$I$1042,Blends!$DR66)*Blends!G65</f>
        <v>0</v>
      </c>
      <c r="DX66" s="178">
        <f>SUMIFS('Quarterly Information'!$AE$43:$AE$1042,'Quarterly Information'!$I$43:$I$1042,Blends!$DR66)*Blends!H65</f>
        <v>0</v>
      </c>
      <c r="DY66" s="178">
        <f>SUMIFS('Quarterly Information'!$AE$43:$AE$1042,'Quarterly Information'!$I$43:$I$1042,Blends!$DR66)*Blends!I65</f>
        <v>0</v>
      </c>
      <c r="DZ66" s="178">
        <f>SUMIFS('Quarterly Information'!$AE$43:$AE$1042,'Quarterly Information'!$I$43:$I$1042,Blends!$DR66)*Blends!J65</f>
        <v>0</v>
      </c>
    </row>
    <row r="67" spans="2:130" x14ac:dyDescent="0.25">
      <c r="B67" s="17" t="s">
        <v>910</v>
      </c>
      <c r="C67" s="177"/>
      <c r="D67" s="177">
        <v>0.252</v>
      </c>
      <c r="E67" s="177">
        <v>0.24299999999999999</v>
      </c>
      <c r="F67" s="177">
        <v>0.27300000000000002</v>
      </c>
      <c r="G67" s="177"/>
      <c r="H67" s="177"/>
      <c r="I67" s="177"/>
      <c r="J67" s="177"/>
      <c r="L67" s="17" t="s">
        <v>909</v>
      </c>
      <c r="M67" s="178">
        <f>SUMIFS('Quarterly Information'!$J$43:$J$1042,'Quarterly Information'!$I$43:$I$1042,Blends!$L67,'Quarterly Information'!$X$43:$X$1042,Lists!$D$30)*C66</f>
        <v>0</v>
      </c>
      <c r="N67" s="178">
        <f>SUMIFS('Quarterly Information'!$J$43:$J$1042,'Quarterly Information'!$I$43:$I$1042,Blends!$L67,'Quarterly Information'!$X$43:$X$1042,Lists!$D$30)*D66</f>
        <v>0</v>
      </c>
      <c r="O67" s="178">
        <f>SUMIFS('Quarterly Information'!$J$43:$J$1042,'Quarterly Information'!$I$43:$I$1042,Blends!$L67,'Quarterly Information'!$X$43:$X$1042,Lists!$D$30)*E66</f>
        <v>0</v>
      </c>
      <c r="P67" s="178">
        <f>SUMIFS('Quarterly Information'!$J$43:$J$1042,'Quarterly Information'!$I$43:$I$1042,Blends!$L67,'Quarterly Information'!$X$43:$X$1042,Lists!$D$30)*F66</f>
        <v>0</v>
      </c>
      <c r="Q67" s="178">
        <f>SUMIFS('Quarterly Information'!$J$43:$J$1042,'Quarterly Information'!$I$43:$I$1042,Blends!$L67,'Quarterly Information'!$X$43:$X$1042,Lists!$D$30)*G66</f>
        <v>0</v>
      </c>
      <c r="R67" s="178">
        <f>SUMIFS('Quarterly Information'!$J$43:$J$1042,'Quarterly Information'!$I$43:$I$1042,Blends!$L67,'Quarterly Information'!$X$43:$X$1042,Lists!$D$30)*H66</f>
        <v>0</v>
      </c>
      <c r="S67" s="178">
        <f>SUMIFS('Quarterly Information'!$J$43:$J$1042,'Quarterly Information'!$I$43:$I$1042,Blends!$L67,'Quarterly Information'!$X$43:$X$1042,Lists!$D$30)*I66</f>
        <v>0</v>
      </c>
      <c r="T67" s="178">
        <f>SUMIFS('Quarterly Information'!$J$43:$J$1042,'Quarterly Information'!$I$43:$I$1042,Blends!$L67,'Quarterly Information'!$X$43:$X$1042,Lists!$D$30)*J66</f>
        <v>0</v>
      </c>
      <c r="V67" s="17" t="s">
        <v>909</v>
      </c>
      <c r="W67" s="178">
        <f>SUMIFS('Quarterly Information'!$J$43:$J$1042,'Quarterly Information'!$I$43:$I$1042,Blends!$V67,'Quarterly Information'!$X$43:$X$1042,Lists!$D$31)*C66</f>
        <v>0</v>
      </c>
      <c r="X67" s="178">
        <f>SUMIFS('Quarterly Information'!$J$43:$J$1042,'Quarterly Information'!$I$43:$I$1042,Blends!$V67,'Quarterly Information'!$X$43:$X$1042,Lists!$D$31)*D66</f>
        <v>0</v>
      </c>
      <c r="Y67" s="178">
        <f>SUMIFS('Quarterly Information'!$J$43:$J$1042,'Quarterly Information'!$I$43:$I$1042,Blends!$V67,'Quarterly Information'!$X$43:$X$1042,Lists!$D$31)*E66</f>
        <v>0</v>
      </c>
      <c r="Z67" s="178">
        <f>SUMIFS('Quarterly Information'!$J$43:$J$1042,'Quarterly Information'!$I$43:$I$1042,Blends!$V67,'Quarterly Information'!$X$43:$X$1042,Lists!$D$31)*F66</f>
        <v>0</v>
      </c>
      <c r="AA67" s="178">
        <f>SUMIFS('Quarterly Information'!$J$43:$J$1042,'Quarterly Information'!$I$43:$I$1042,Blends!$V67,'Quarterly Information'!$X$43:$X$1042,Lists!$D$31)*G66</f>
        <v>0</v>
      </c>
      <c r="AB67" s="178">
        <f>SUMIFS('Quarterly Information'!$J$43:$J$1042,'Quarterly Information'!$I$43:$I$1042,Blends!$V67,'Quarterly Information'!$X$43:$X$1042,Lists!$D$31)*H66</f>
        <v>0</v>
      </c>
      <c r="AC67" s="178">
        <f>SUMIFS('Quarterly Information'!$J$43:$J$1042,'Quarterly Information'!$I$43:$I$1042,Blends!$V67,'Quarterly Information'!$X$43:$X$1042,Lists!$D$31)*I66</f>
        <v>0</v>
      </c>
      <c r="AD67" s="178">
        <f>SUMIFS('Quarterly Information'!$J$43:$J$1042,'Quarterly Information'!$I$43:$I$1042,Blends!$V67,'Quarterly Information'!$X$43:$X$1042,Lists!$D$31)*J66</f>
        <v>0</v>
      </c>
      <c r="AF67" s="17" t="s">
        <v>909</v>
      </c>
      <c r="AG67" s="178">
        <f>SUMIFS('Quarterly Information'!$J$43:$J$1042,'Quarterly Information'!$I$43:$I$1042,Blends!$AF67,'Quarterly Information'!$X$43:$X$1042,Lists!$D$32)*C66</f>
        <v>0</v>
      </c>
      <c r="AH67" s="178">
        <f>SUMIFS('Quarterly Information'!$J$43:$J$1042,'Quarterly Information'!$I$43:$I$1042,Blends!$AF67,'Quarterly Information'!$X$43:$X$1042,Lists!$D$32)*D66</f>
        <v>0</v>
      </c>
      <c r="AI67" s="178">
        <f>SUMIFS('Quarterly Information'!$J$43:$J$1042,'Quarterly Information'!$I$43:$I$1042,Blends!$AF67,'Quarterly Information'!$X$43:$X$1042,Lists!$D$32)*E66</f>
        <v>0</v>
      </c>
      <c r="AJ67" s="178">
        <f>SUMIFS('Quarterly Information'!$J$43:$J$1042,'Quarterly Information'!$I$43:$I$1042,Blends!$AF67,'Quarterly Information'!$X$43:$X$1042,Lists!$D$32)*F66</f>
        <v>0</v>
      </c>
      <c r="AK67" s="178">
        <f>SUMIFS('Quarterly Information'!$J$43:$J$1042,'Quarterly Information'!$I$43:$I$1042,Blends!$AF67,'Quarterly Information'!$X$43:$X$1042,Lists!$D$32)*G66</f>
        <v>0</v>
      </c>
      <c r="AL67" s="178">
        <f>SUMIFS('Quarterly Information'!$J$43:$J$1042,'Quarterly Information'!$I$43:$I$1042,Blends!$AF67,'Quarterly Information'!$X$43:$X$1042,Lists!$D$32)*H66</f>
        <v>0</v>
      </c>
      <c r="AM67" s="178">
        <f>SUMIFS('Quarterly Information'!$J$43:$J$1042,'Quarterly Information'!$I$43:$I$1042,Blends!$AF67,'Quarterly Information'!$X$43:$X$1042,Lists!$D$32)*I66</f>
        <v>0</v>
      </c>
      <c r="AN67" s="178">
        <f>SUMIFS('Quarterly Information'!$J$43:$J$1042,'Quarterly Information'!$I$43:$I$1042,Blends!$AF67,'Quarterly Information'!$X$43:$X$1042,Lists!$D$32)*J66</f>
        <v>0</v>
      </c>
      <c r="AP67" s="17" t="s">
        <v>909</v>
      </c>
      <c r="AQ67" s="178">
        <f>SUMIFS('Quarterly Information'!$J$43:$J$1042,'Quarterly Information'!$I$43:$I$1042,Blends!$AP67,'Quarterly Information'!$X$43:$X$1042,Lists!$D$33)*C66</f>
        <v>0</v>
      </c>
      <c r="AR67" s="178">
        <f>SUMIFS('Quarterly Information'!$J$43:$J$1042,'Quarterly Information'!$I$43:$I$1042,Blends!$AP67,'Quarterly Information'!$X$43:$X$1042,Lists!$D$33)*D66</f>
        <v>0</v>
      </c>
      <c r="AS67" s="178">
        <f>SUMIFS('Quarterly Information'!$J$43:$J$1042,'Quarterly Information'!$I$43:$I$1042,Blends!$AP67,'Quarterly Information'!$X$43:$X$1042,Lists!$D$33)*E66</f>
        <v>0</v>
      </c>
      <c r="AT67" s="178">
        <f>SUMIFS('Quarterly Information'!$J$43:$J$1042,'Quarterly Information'!$I$43:$I$1042,Blends!$AP67,'Quarterly Information'!$X$43:$X$1042,Lists!$D$33)*F66</f>
        <v>0</v>
      </c>
      <c r="AU67" s="178">
        <f>SUMIFS('Quarterly Information'!$J$43:$J$1042,'Quarterly Information'!$I$43:$I$1042,Blends!$AP67,'Quarterly Information'!$X$43:$X$1042,Lists!$D$33)*G66</f>
        <v>0</v>
      </c>
      <c r="AV67" s="178">
        <f>SUMIFS('Quarterly Information'!$J$43:$J$1042,'Quarterly Information'!$I$43:$I$1042,Blends!$AP67,'Quarterly Information'!$X$43:$X$1042,Lists!$D$33)*H66</f>
        <v>0</v>
      </c>
      <c r="AW67" s="178">
        <f>SUMIFS('Quarterly Information'!$J$43:$J$1042,'Quarterly Information'!$I$43:$I$1042,Blends!$AP67,'Quarterly Information'!$X$43:$X$1042,Lists!$D$33)*I66</f>
        <v>0</v>
      </c>
      <c r="AX67" s="178">
        <f>SUMIFS('Quarterly Information'!$J$43:$J$1042,'Quarterly Information'!$I$43:$I$1042,Blends!$AP67,'Quarterly Information'!$X$43:$X$1042,Lists!$D$33)*J66</f>
        <v>0</v>
      </c>
      <c r="AZ67" s="17" t="s">
        <v>909</v>
      </c>
      <c r="BA67" s="178">
        <f>SUMIFS('Quarterly Information'!$J$43:$J$1042,'Quarterly Information'!$I$43:$I$1042,Blends!$AZ67,'Quarterly Information'!$X$43:$X$1042,Lists!$D$34)*C66</f>
        <v>0</v>
      </c>
      <c r="BB67" s="178">
        <f>SUMIFS('Quarterly Information'!$J$43:$J$1042,'Quarterly Information'!$I$43:$I$1042,Blends!$AZ67,'Quarterly Information'!$X$43:$X$1042,Lists!$D$34)*D66</f>
        <v>0</v>
      </c>
      <c r="BC67" s="178">
        <f>SUMIFS('Quarterly Information'!$J$43:$J$1042,'Quarterly Information'!$I$43:$I$1042,Blends!$AZ67,'Quarterly Information'!$X$43:$X$1042,Lists!$D$34)*E66</f>
        <v>0</v>
      </c>
      <c r="BD67" s="178">
        <f>SUMIFS('Quarterly Information'!$J$43:$J$1042,'Quarterly Information'!$I$43:$I$1042,Blends!$AZ67,'Quarterly Information'!$X$43:$X$1042,Lists!$D$34)*F66</f>
        <v>0</v>
      </c>
      <c r="BE67" s="178">
        <f>SUMIFS('Quarterly Information'!$J$43:$J$1042,'Quarterly Information'!$I$43:$I$1042,Blends!$AZ67,'Quarterly Information'!$X$43:$X$1042,Lists!$D$34)*G66</f>
        <v>0</v>
      </c>
      <c r="BF67" s="178">
        <f>SUMIFS('Quarterly Information'!$J$43:$J$1042,'Quarterly Information'!$I$43:$I$1042,Blends!$AZ67,'Quarterly Information'!$X$43:$X$1042,Lists!$D$34)*H66</f>
        <v>0</v>
      </c>
      <c r="BG67" s="178">
        <f>SUMIFS('Quarterly Information'!$J$43:$J$1042,'Quarterly Information'!$I$43:$I$1042,Blends!$AZ67,'Quarterly Information'!$X$43:$X$1042,Lists!$D$34)*I66</f>
        <v>0</v>
      </c>
      <c r="BH67" s="178">
        <f>SUMIFS('Quarterly Information'!$J$43:$J$1042,'Quarterly Information'!$I$43:$I$1042,Blends!$AZ67,'Quarterly Information'!$X$43:$X$1042,Lists!$D$34)*J66</f>
        <v>0</v>
      </c>
      <c r="BJ67" s="17" t="s">
        <v>909</v>
      </c>
      <c r="BK67" s="178">
        <f>SUMIFS('Quarterly Information'!$J$43:$J$1042,'Quarterly Information'!$I$43:$I$1042,Blends!$BJ67,'Quarterly Information'!$X$43:$X$1042,Lists!$D$35)*C66</f>
        <v>0</v>
      </c>
      <c r="BL67" s="178">
        <f>SUMIFS('Quarterly Information'!$J$43:$J$1042,'Quarterly Information'!$I$43:$I$1042,Blends!$BJ67,'Quarterly Information'!$X$43:$X$1042,Lists!$D$35)*D66</f>
        <v>0</v>
      </c>
      <c r="BM67" s="178">
        <f>SUMIFS('Quarterly Information'!$J$43:$J$1042,'Quarterly Information'!$I$43:$I$1042,Blends!$BJ67,'Quarterly Information'!$X$43:$X$1042,Lists!$D$35)*E66</f>
        <v>0</v>
      </c>
      <c r="BN67" s="178">
        <f>SUMIFS('Quarterly Information'!$J$43:$J$1042,'Quarterly Information'!$I$43:$I$1042,Blends!$BJ67,'Quarterly Information'!$X$43:$X$1042,Lists!$D$35)*F66</f>
        <v>0</v>
      </c>
      <c r="BO67" s="178">
        <f>SUMIFS('Quarterly Information'!$J$43:$J$1042,'Quarterly Information'!$I$43:$I$1042,Blends!$BJ67,'Quarterly Information'!$X$43:$X$1042,Lists!$D$35)*G66</f>
        <v>0</v>
      </c>
      <c r="BP67" s="178">
        <f>SUMIFS('Quarterly Information'!$J$43:$J$1042,'Quarterly Information'!$I$43:$I$1042,Blends!$BJ67,'Quarterly Information'!$X$43:$X$1042,Lists!$D$35)*H66</f>
        <v>0</v>
      </c>
      <c r="BQ67" s="178">
        <f>SUMIFS('Quarterly Information'!$J$43:$J$1042,'Quarterly Information'!$I$43:$I$1042,Blends!$BJ67,'Quarterly Information'!$X$43:$X$1042,Lists!$D$35)*I66</f>
        <v>0</v>
      </c>
      <c r="BR67" s="178">
        <f>SUMIFS('Quarterly Information'!$J$43:$J$1042,'Quarterly Information'!$I$43:$I$1042,Blends!$BJ67,'Quarterly Information'!$X$43:$X$1042,Lists!$D$35)*J66</f>
        <v>0</v>
      </c>
      <c r="BT67" s="17" t="s">
        <v>909</v>
      </c>
      <c r="BU67" s="178">
        <f>SUMIFS('Quarterly Information'!$Z$43:$Z$1042,'Quarterly Information'!$I$43:$I$1042,Blends!$BT67)*Blends!C66</f>
        <v>0</v>
      </c>
      <c r="BV67" s="178">
        <f>SUMIFS('Quarterly Information'!$Z$43:$Z$1042,'Quarterly Information'!$I$43:$I$1042,Blends!$BT67)*Blends!D66</f>
        <v>0</v>
      </c>
      <c r="BW67" s="178">
        <f>SUMIFS('Quarterly Information'!$Z$43:$Z$1042,'Quarterly Information'!$I$43:$I$1042,Blends!$BT67)*Blends!E66</f>
        <v>0</v>
      </c>
      <c r="BX67" s="178">
        <f>SUMIFS('Quarterly Information'!$Z$43:$Z$1042,'Quarterly Information'!$I$43:$I$1042,Blends!$BT67)*Blends!F66</f>
        <v>0</v>
      </c>
      <c r="BY67" s="178">
        <f>SUMIFS('Quarterly Information'!$Z$43:$Z$1042,'Quarterly Information'!$I$43:$I$1042,Blends!$BT67)*Blends!G66</f>
        <v>0</v>
      </c>
      <c r="BZ67" s="178">
        <f>SUMIFS('Quarterly Information'!$Z$43:$Z$1042,'Quarterly Information'!$I$43:$I$1042,Blends!$BT67)*Blends!H66</f>
        <v>0</v>
      </c>
      <c r="CA67" s="178">
        <f>SUMIFS('Quarterly Information'!$Z$43:$Z$1042,'Quarterly Information'!$I$43:$I$1042,Blends!$BT67)*Blends!I66</f>
        <v>0</v>
      </c>
      <c r="CB67" s="178">
        <f>SUMIFS('Quarterly Information'!$Z$43:$Z$1042,'Quarterly Information'!$I$43:$I$1042,Blends!$BT67)*Blends!J66</f>
        <v>0</v>
      </c>
      <c r="CD67" s="17" t="s">
        <v>909</v>
      </c>
      <c r="CE67" s="178">
        <f>SUMIFS('Quarterly Information'!$AA$43:$AA$1042,'Quarterly Information'!$I$43:$I$1042,Blends!$CD67)*Blends!C66</f>
        <v>0</v>
      </c>
      <c r="CF67" s="178">
        <f>SUMIFS('Quarterly Information'!$AA$43:$AA$1042,'Quarterly Information'!$I$43:$I$1042,Blends!$CD67)*Blends!D66</f>
        <v>0</v>
      </c>
      <c r="CG67" s="178">
        <f>SUMIFS('Quarterly Information'!$AA$43:$AA$1042,'Quarterly Information'!$I$43:$I$1042,Blends!$CD67)*Blends!E66</f>
        <v>0</v>
      </c>
      <c r="CH67" s="178">
        <f>SUMIFS('Quarterly Information'!$AA$43:$AA$1042,'Quarterly Information'!$I$43:$I$1042,Blends!$CD67)*Blends!F66</f>
        <v>0</v>
      </c>
      <c r="CI67" s="178">
        <f>SUMIFS('Quarterly Information'!$AA$43:$AA$1042,'Quarterly Information'!$I$43:$I$1042,Blends!$CD67)*Blends!G66</f>
        <v>0</v>
      </c>
      <c r="CJ67" s="178">
        <f>SUMIFS('Quarterly Information'!$AA$43:$AA$1042,'Quarterly Information'!$I$43:$I$1042,Blends!$CD67)*Blends!H66</f>
        <v>0</v>
      </c>
      <c r="CK67" s="178">
        <f>SUMIFS('Quarterly Information'!$AA$43:$AA$1042,'Quarterly Information'!$I$43:$I$1042,Blends!$CD67)*Blends!I66</f>
        <v>0</v>
      </c>
      <c r="CL67" s="178">
        <f>SUMIFS('Quarterly Information'!$AA$43:$AA$1042,'Quarterly Information'!$I$43:$I$1042,Blends!$CD67)*Blends!J66</f>
        <v>0</v>
      </c>
      <c r="CN67" s="17" t="s">
        <v>909</v>
      </c>
      <c r="CO67" s="178">
        <f>SUMIFS('Quarterly Information'!$AB$43:$AB$1042,'Quarterly Information'!$I$43:$I$1042,Blends!$CN67)*Blends!C66</f>
        <v>0</v>
      </c>
      <c r="CP67" s="178">
        <f>SUMIFS('Quarterly Information'!$AB$43:$AB$1042,'Quarterly Information'!$I$43:$I$1042,Blends!$CN67)*Blends!D66</f>
        <v>0</v>
      </c>
      <c r="CQ67" s="178">
        <f>SUMIFS('Quarterly Information'!$AB$43:$AB$1042,'Quarterly Information'!$I$43:$I$1042,Blends!$CN67)*Blends!E66</f>
        <v>0</v>
      </c>
      <c r="CR67" s="178">
        <f>SUMIFS('Quarterly Information'!$AB$43:$AB$1042,'Quarterly Information'!$I$43:$I$1042,Blends!$CN67)*Blends!F66</f>
        <v>0</v>
      </c>
      <c r="CS67" s="178">
        <f>SUMIFS('Quarterly Information'!$AB$43:$AB$1042,'Quarterly Information'!$I$43:$I$1042,Blends!$CN67)*Blends!G66</f>
        <v>0</v>
      </c>
      <c r="CT67" s="178">
        <f>SUMIFS('Quarterly Information'!$AB$43:$AB$1042,'Quarterly Information'!$I$43:$I$1042,Blends!$CN67)*Blends!H66</f>
        <v>0</v>
      </c>
      <c r="CU67" s="178">
        <f>SUMIFS('Quarterly Information'!$AB$43:$AB$1042,'Quarterly Information'!$I$43:$I$1042,Blends!$CN67)*Blends!I66</f>
        <v>0</v>
      </c>
      <c r="CV67" s="178">
        <f>SUMIFS('Quarterly Information'!$AB$43:$AB$1042,'Quarterly Information'!$I$43:$I$1042,Blends!$CN67)*Blends!J66</f>
        <v>0</v>
      </c>
      <c r="CX67" s="17" t="s">
        <v>909</v>
      </c>
      <c r="CY67" s="178">
        <f>SUMIFS('Quarterly Information'!$AC$43:$AC$1042,'Quarterly Information'!$I$43:$I$1042,Blends!$CX67)*Blends!C66</f>
        <v>0</v>
      </c>
      <c r="CZ67" s="178">
        <f>SUMIFS('Quarterly Information'!$AC$43:$AC$1042,'Quarterly Information'!$I$43:$I$1042,Blends!$CX67)*Blends!D66</f>
        <v>0</v>
      </c>
      <c r="DA67" s="178">
        <f>SUMIFS('Quarterly Information'!$AC$43:$AC$1042,'Quarterly Information'!$I$43:$I$1042,Blends!$CX67)*Blends!E66</f>
        <v>0</v>
      </c>
      <c r="DB67" s="178">
        <f>SUMIFS('Quarterly Information'!$AC$43:$AC$1042,'Quarterly Information'!$I$43:$I$1042,Blends!$CX67)*Blends!F66</f>
        <v>0</v>
      </c>
      <c r="DC67" s="178">
        <f>SUMIFS('Quarterly Information'!$AC$43:$AC$1042,'Quarterly Information'!$I$43:$I$1042,Blends!$CX67)*Blends!G66</f>
        <v>0</v>
      </c>
      <c r="DD67" s="178">
        <f>SUMIFS('Quarterly Information'!$AC$43:$AC$1042,'Quarterly Information'!$I$43:$I$1042,Blends!$CX67)*Blends!H66</f>
        <v>0</v>
      </c>
      <c r="DE67" s="178">
        <f>SUMIFS('Quarterly Information'!$AC$43:$AC$1042,'Quarterly Information'!$I$43:$I$1042,Blends!$CX67)*Blends!I66</f>
        <v>0</v>
      </c>
      <c r="DF67" s="178">
        <f>SUMIFS('Quarterly Information'!$AC$43:$AC$1042,'Quarterly Information'!$I$43:$I$1042,Blends!$CX67)*Blends!J66</f>
        <v>0</v>
      </c>
      <c r="DH67" s="17" t="s">
        <v>909</v>
      </c>
      <c r="DI67" s="178">
        <f>SUMIFS('Quarterly Information'!$AD$43:$AD$1042,'Quarterly Information'!$I$43:$I$1042,Blends!$DH67)*Blends!C66</f>
        <v>0</v>
      </c>
      <c r="DJ67" s="178">
        <f>SUMIFS('Quarterly Information'!$AD$43:$AD$1042,'Quarterly Information'!$I$43:$I$1042,Blends!$DH67)*Blends!D66</f>
        <v>0</v>
      </c>
      <c r="DK67" s="178">
        <f>SUMIFS('Quarterly Information'!$AD$43:$AD$1042,'Quarterly Information'!$I$43:$I$1042,Blends!$DH67)*Blends!E66</f>
        <v>0</v>
      </c>
      <c r="DL67" s="178">
        <f>SUMIFS('Quarterly Information'!$AD$43:$AD$1042,'Quarterly Information'!$I$43:$I$1042,Blends!$DH67)*Blends!F66</f>
        <v>0</v>
      </c>
      <c r="DM67" s="178">
        <f>SUMIFS('Quarterly Information'!$AD$43:$AD$1042,'Quarterly Information'!$I$43:$I$1042,Blends!$DH67)*Blends!G66</f>
        <v>0</v>
      </c>
      <c r="DN67" s="178">
        <f>SUMIFS('Quarterly Information'!$AD$43:$AD$1042,'Quarterly Information'!$I$43:$I$1042,Blends!$DH67)*Blends!H66</f>
        <v>0</v>
      </c>
      <c r="DO67" s="178">
        <f>SUMIFS('Quarterly Information'!$AD$43:$AD$1042,'Quarterly Information'!$I$43:$I$1042,Blends!$DH67)*Blends!I66</f>
        <v>0</v>
      </c>
      <c r="DP67" s="178">
        <f>SUMIFS('Quarterly Information'!$AD$43:$AD$1042,'Quarterly Information'!$I$43:$I$1042,Blends!$DH67)*Blends!J66</f>
        <v>0</v>
      </c>
      <c r="DR67" s="17" t="s">
        <v>909</v>
      </c>
      <c r="DS67" s="178">
        <f>SUMIFS('Quarterly Information'!$AE$43:$AE$1042,'Quarterly Information'!$I$43:$I$1042,Blends!$DR67)*Blends!C66</f>
        <v>0</v>
      </c>
      <c r="DT67" s="178">
        <f>SUMIFS('Quarterly Information'!$AE$43:$AE$1042,'Quarterly Information'!$I$43:$I$1042,Blends!$DR67)*Blends!D66</f>
        <v>0</v>
      </c>
      <c r="DU67" s="178">
        <f>SUMIFS('Quarterly Information'!$AE$43:$AE$1042,'Quarterly Information'!$I$43:$I$1042,Blends!$DR67)*Blends!E66</f>
        <v>0</v>
      </c>
      <c r="DV67" s="178">
        <f>SUMIFS('Quarterly Information'!$AE$43:$AE$1042,'Quarterly Information'!$I$43:$I$1042,Blends!$DR67)*Blends!F66</f>
        <v>0</v>
      </c>
      <c r="DW67" s="178">
        <f>SUMIFS('Quarterly Information'!$AE$43:$AE$1042,'Quarterly Information'!$I$43:$I$1042,Blends!$DR67)*Blends!G66</f>
        <v>0</v>
      </c>
      <c r="DX67" s="178">
        <f>SUMIFS('Quarterly Information'!$AE$43:$AE$1042,'Quarterly Information'!$I$43:$I$1042,Blends!$DR67)*Blends!H66</f>
        <v>0</v>
      </c>
      <c r="DY67" s="178">
        <f>SUMIFS('Quarterly Information'!$AE$43:$AE$1042,'Quarterly Information'!$I$43:$I$1042,Blends!$DR67)*Blends!I66</f>
        <v>0</v>
      </c>
      <c r="DZ67" s="178">
        <f>SUMIFS('Quarterly Information'!$AE$43:$AE$1042,'Quarterly Information'!$I$43:$I$1042,Blends!$DR67)*Blends!J66</f>
        <v>0</v>
      </c>
    </row>
    <row r="68" spans="2:130" x14ac:dyDescent="0.25">
      <c r="B68" s="17" t="s">
        <v>911</v>
      </c>
      <c r="C68" s="177"/>
      <c r="D68" s="177">
        <v>0.2</v>
      </c>
      <c r="E68" s="177">
        <v>0.2</v>
      </c>
      <c r="F68" s="177">
        <v>0.28999999999999998</v>
      </c>
      <c r="G68" s="177"/>
      <c r="H68" s="177"/>
      <c r="I68" s="177"/>
      <c r="J68" s="177"/>
      <c r="L68" s="17" t="s">
        <v>910</v>
      </c>
      <c r="M68" s="178">
        <f>SUMIFS('Quarterly Information'!$J$43:$J$1042,'Quarterly Information'!$I$43:$I$1042,Blends!$L68,'Quarterly Information'!$X$43:$X$1042,Lists!$D$30)*C67</f>
        <v>0</v>
      </c>
      <c r="N68" s="178">
        <f>SUMIFS('Quarterly Information'!$J$43:$J$1042,'Quarterly Information'!$I$43:$I$1042,Blends!$L68,'Quarterly Information'!$X$43:$X$1042,Lists!$D$30)*D67</f>
        <v>0</v>
      </c>
      <c r="O68" s="178">
        <f>SUMIFS('Quarterly Information'!$J$43:$J$1042,'Quarterly Information'!$I$43:$I$1042,Blends!$L68,'Quarterly Information'!$X$43:$X$1042,Lists!$D$30)*E67</f>
        <v>0</v>
      </c>
      <c r="P68" s="178">
        <f>SUMIFS('Quarterly Information'!$J$43:$J$1042,'Quarterly Information'!$I$43:$I$1042,Blends!$L68,'Quarterly Information'!$X$43:$X$1042,Lists!$D$30)*F67</f>
        <v>0</v>
      </c>
      <c r="Q68" s="178">
        <f>SUMIFS('Quarterly Information'!$J$43:$J$1042,'Quarterly Information'!$I$43:$I$1042,Blends!$L68,'Quarterly Information'!$X$43:$X$1042,Lists!$D$30)*G67</f>
        <v>0</v>
      </c>
      <c r="R68" s="178">
        <f>SUMIFS('Quarterly Information'!$J$43:$J$1042,'Quarterly Information'!$I$43:$I$1042,Blends!$L68,'Quarterly Information'!$X$43:$X$1042,Lists!$D$30)*H67</f>
        <v>0</v>
      </c>
      <c r="S68" s="178">
        <f>SUMIFS('Quarterly Information'!$J$43:$J$1042,'Quarterly Information'!$I$43:$I$1042,Blends!$L68,'Quarterly Information'!$X$43:$X$1042,Lists!$D$30)*I67</f>
        <v>0</v>
      </c>
      <c r="T68" s="178">
        <f>SUMIFS('Quarterly Information'!$J$43:$J$1042,'Quarterly Information'!$I$43:$I$1042,Blends!$L68,'Quarterly Information'!$X$43:$X$1042,Lists!$D$30)*J67</f>
        <v>0</v>
      </c>
      <c r="V68" s="17" t="s">
        <v>910</v>
      </c>
      <c r="W68" s="178">
        <f>SUMIFS('Quarterly Information'!$J$43:$J$1042,'Quarterly Information'!$I$43:$I$1042,Blends!$V68,'Quarterly Information'!$X$43:$X$1042,Lists!$D$31)*C67</f>
        <v>0</v>
      </c>
      <c r="X68" s="178">
        <f>SUMIFS('Quarterly Information'!$J$43:$J$1042,'Quarterly Information'!$I$43:$I$1042,Blends!$V68,'Quarterly Information'!$X$43:$X$1042,Lists!$D$31)*D67</f>
        <v>0</v>
      </c>
      <c r="Y68" s="178">
        <f>SUMIFS('Quarterly Information'!$J$43:$J$1042,'Quarterly Information'!$I$43:$I$1042,Blends!$V68,'Quarterly Information'!$X$43:$X$1042,Lists!$D$31)*E67</f>
        <v>0</v>
      </c>
      <c r="Z68" s="178">
        <f>SUMIFS('Quarterly Information'!$J$43:$J$1042,'Quarterly Information'!$I$43:$I$1042,Blends!$V68,'Quarterly Information'!$X$43:$X$1042,Lists!$D$31)*F67</f>
        <v>0</v>
      </c>
      <c r="AA68" s="178">
        <f>SUMIFS('Quarterly Information'!$J$43:$J$1042,'Quarterly Information'!$I$43:$I$1042,Blends!$V68,'Quarterly Information'!$X$43:$X$1042,Lists!$D$31)*G67</f>
        <v>0</v>
      </c>
      <c r="AB68" s="178">
        <f>SUMIFS('Quarterly Information'!$J$43:$J$1042,'Quarterly Information'!$I$43:$I$1042,Blends!$V68,'Quarterly Information'!$X$43:$X$1042,Lists!$D$31)*H67</f>
        <v>0</v>
      </c>
      <c r="AC68" s="178">
        <f>SUMIFS('Quarterly Information'!$J$43:$J$1042,'Quarterly Information'!$I$43:$I$1042,Blends!$V68,'Quarterly Information'!$X$43:$X$1042,Lists!$D$31)*I67</f>
        <v>0</v>
      </c>
      <c r="AD68" s="178">
        <f>SUMIFS('Quarterly Information'!$J$43:$J$1042,'Quarterly Information'!$I$43:$I$1042,Blends!$V68,'Quarterly Information'!$X$43:$X$1042,Lists!$D$31)*J67</f>
        <v>0</v>
      </c>
      <c r="AF68" s="17" t="s">
        <v>910</v>
      </c>
      <c r="AG68" s="178">
        <f>SUMIFS('Quarterly Information'!$J$43:$J$1042,'Quarterly Information'!$I$43:$I$1042,Blends!$AF68,'Quarterly Information'!$X$43:$X$1042,Lists!$D$32)*C67</f>
        <v>0</v>
      </c>
      <c r="AH68" s="178">
        <f>SUMIFS('Quarterly Information'!$J$43:$J$1042,'Quarterly Information'!$I$43:$I$1042,Blends!$AF68,'Quarterly Information'!$X$43:$X$1042,Lists!$D$32)*D67</f>
        <v>0</v>
      </c>
      <c r="AI68" s="178">
        <f>SUMIFS('Quarterly Information'!$J$43:$J$1042,'Quarterly Information'!$I$43:$I$1042,Blends!$AF68,'Quarterly Information'!$X$43:$X$1042,Lists!$D$32)*E67</f>
        <v>0</v>
      </c>
      <c r="AJ68" s="178">
        <f>SUMIFS('Quarterly Information'!$J$43:$J$1042,'Quarterly Information'!$I$43:$I$1042,Blends!$AF68,'Quarterly Information'!$X$43:$X$1042,Lists!$D$32)*F67</f>
        <v>0</v>
      </c>
      <c r="AK68" s="178">
        <f>SUMIFS('Quarterly Information'!$J$43:$J$1042,'Quarterly Information'!$I$43:$I$1042,Blends!$AF68,'Quarterly Information'!$X$43:$X$1042,Lists!$D$32)*G67</f>
        <v>0</v>
      </c>
      <c r="AL68" s="178">
        <f>SUMIFS('Quarterly Information'!$J$43:$J$1042,'Quarterly Information'!$I$43:$I$1042,Blends!$AF68,'Quarterly Information'!$X$43:$X$1042,Lists!$D$32)*H67</f>
        <v>0</v>
      </c>
      <c r="AM68" s="178">
        <f>SUMIFS('Quarterly Information'!$J$43:$J$1042,'Quarterly Information'!$I$43:$I$1042,Blends!$AF68,'Quarterly Information'!$X$43:$X$1042,Lists!$D$32)*I67</f>
        <v>0</v>
      </c>
      <c r="AN68" s="178">
        <f>SUMIFS('Quarterly Information'!$J$43:$J$1042,'Quarterly Information'!$I$43:$I$1042,Blends!$AF68,'Quarterly Information'!$X$43:$X$1042,Lists!$D$32)*J67</f>
        <v>0</v>
      </c>
      <c r="AP68" s="17" t="s">
        <v>910</v>
      </c>
      <c r="AQ68" s="178">
        <f>SUMIFS('Quarterly Information'!$J$43:$J$1042,'Quarterly Information'!$I$43:$I$1042,Blends!$AP68,'Quarterly Information'!$X$43:$X$1042,Lists!$D$33)*C67</f>
        <v>0</v>
      </c>
      <c r="AR68" s="178">
        <f>SUMIFS('Quarterly Information'!$J$43:$J$1042,'Quarterly Information'!$I$43:$I$1042,Blends!$AP68,'Quarterly Information'!$X$43:$X$1042,Lists!$D$33)*D67</f>
        <v>0</v>
      </c>
      <c r="AS68" s="178">
        <f>SUMIFS('Quarterly Information'!$J$43:$J$1042,'Quarterly Information'!$I$43:$I$1042,Blends!$AP68,'Quarterly Information'!$X$43:$X$1042,Lists!$D$33)*E67</f>
        <v>0</v>
      </c>
      <c r="AT68" s="178">
        <f>SUMIFS('Quarterly Information'!$J$43:$J$1042,'Quarterly Information'!$I$43:$I$1042,Blends!$AP68,'Quarterly Information'!$X$43:$X$1042,Lists!$D$33)*F67</f>
        <v>0</v>
      </c>
      <c r="AU68" s="178">
        <f>SUMIFS('Quarterly Information'!$J$43:$J$1042,'Quarterly Information'!$I$43:$I$1042,Blends!$AP68,'Quarterly Information'!$X$43:$X$1042,Lists!$D$33)*G67</f>
        <v>0</v>
      </c>
      <c r="AV68" s="178">
        <f>SUMIFS('Quarterly Information'!$J$43:$J$1042,'Quarterly Information'!$I$43:$I$1042,Blends!$AP68,'Quarterly Information'!$X$43:$X$1042,Lists!$D$33)*H67</f>
        <v>0</v>
      </c>
      <c r="AW68" s="178">
        <f>SUMIFS('Quarterly Information'!$J$43:$J$1042,'Quarterly Information'!$I$43:$I$1042,Blends!$AP68,'Quarterly Information'!$X$43:$X$1042,Lists!$D$33)*I67</f>
        <v>0</v>
      </c>
      <c r="AX68" s="178">
        <f>SUMIFS('Quarterly Information'!$J$43:$J$1042,'Quarterly Information'!$I$43:$I$1042,Blends!$AP68,'Quarterly Information'!$X$43:$X$1042,Lists!$D$33)*J67</f>
        <v>0</v>
      </c>
      <c r="AZ68" s="17" t="s">
        <v>910</v>
      </c>
      <c r="BA68" s="178">
        <f>SUMIFS('Quarterly Information'!$J$43:$J$1042,'Quarterly Information'!$I$43:$I$1042,Blends!$AZ68,'Quarterly Information'!$X$43:$X$1042,Lists!$D$34)*C67</f>
        <v>0</v>
      </c>
      <c r="BB68" s="178">
        <f>SUMIFS('Quarterly Information'!$J$43:$J$1042,'Quarterly Information'!$I$43:$I$1042,Blends!$AZ68,'Quarterly Information'!$X$43:$X$1042,Lists!$D$34)*D67</f>
        <v>0</v>
      </c>
      <c r="BC68" s="178">
        <f>SUMIFS('Quarterly Information'!$J$43:$J$1042,'Quarterly Information'!$I$43:$I$1042,Blends!$AZ68,'Quarterly Information'!$X$43:$X$1042,Lists!$D$34)*E67</f>
        <v>0</v>
      </c>
      <c r="BD68" s="178">
        <f>SUMIFS('Quarterly Information'!$J$43:$J$1042,'Quarterly Information'!$I$43:$I$1042,Blends!$AZ68,'Quarterly Information'!$X$43:$X$1042,Lists!$D$34)*F67</f>
        <v>0</v>
      </c>
      <c r="BE68" s="178">
        <f>SUMIFS('Quarterly Information'!$J$43:$J$1042,'Quarterly Information'!$I$43:$I$1042,Blends!$AZ68,'Quarterly Information'!$X$43:$X$1042,Lists!$D$34)*G67</f>
        <v>0</v>
      </c>
      <c r="BF68" s="178">
        <f>SUMIFS('Quarterly Information'!$J$43:$J$1042,'Quarterly Information'!$I$43:$I$1042,Blends!$AZ68,'Quarterly Information'!$X$43:$X$1042,Lists!$D$34)*H67</f>
        <v>0</v>
      </c>
      <c r="BG68" s="178">
        <f>SUMIFS('Quarterly Information'!$J$43:$J$1042,'Quarterly Information'!$I$43:$I$1042,Blends!$AZ68,'Quarterly Information'!$X$43:$X$1042,Lists!$D$34)*I67</f>
        <v>0</v>
      </c>
      <c r="BH68" s="178">
        <f>SUMIFS('Quarterly Information'!$J$43:$J$1042,'Quarterly Information'!$I$43:$I$1042,Blends!$AZ68,'Quarterly Information'!$X$43:$X$1042,Lists!$D$34)*J67</f>
        <v>0</v>
      </c>
      <c r="BJ68" s="17" t="s">
        <v>910</v>
      </c>
      <c r="BK68" s="178">
        <f>SUMIFS('Quarterly Information'!$J$43:$J$1042,'Quarterly Information'!$I$43:$I$1042,Blends!$BJ68,'Quarterly Information'!$X$43:$X$1042,Lists!$D$35)*C67</f>
        <v>0</v>
      </c>
      <c r="BL68" s="178">
        <f>SUMIFS('Quarterly Information'!$J$43:$J$1042,'Quarterly Information'!$I$43:$I$1042,Blends!$BJ68,'Quarterly Information'!$X$43:$X$1042,Lists!$D$35)*D67</f>
        <v>0</v>
      </c>
      <c r="BM68" s="178">
        <f>SUMIFS('Quarterly Information'!$J$43:$J$1042,'Quarterly Information'!$I$43:$I$1042,Blends!$BJ68,'Quarterly Information'!$X$43:$X$1042,Lists!$D$35)*E67</f>
        <v>0</v>
      </c>
      <c r="BN68" s="178">
        <f>SUMIFS('Quarterly Information'!$J$43:$J$1042,'Quarterly Information'!$I$43:$I$1042,Blends!$BJ68,'Quarterly Information'!$X$43:$X$1042,Lists!$D$35)*F67</f>
        <v>0</v>
      </c>
      <c r="BO68" s="178">
        <f>SUMIFS('Quarterly Information'!$J$43:$J$1042,'Quarterly Information'!$I$43:$I$1042,Blends!$BJ68,'Quarterly Information'!$X$43:$X$1042,Lists!$D$35)*G67</f>
        <v>0</v>
      </c>
      <c r="BP68" s="178">
        <f>SUMIFS('Quarterly Information'!$J$43:$J$1042,'Quarterly Information'!$I$43:$I$1042,Blends!$BJ68,'Quarterly Information'!$X$43:$X$1042,Lists!$D$35)*H67</f>
        <v>0</v>
      </c>
      <c r="BQ68" s="178">
        <f>SUMIFS('Quarterly Information'!$J$43:$J$1042,'Quarterly Information'!$I$43:$I$1042,Blends!$BJ68,'Quarterly Information'!$X$43:$X$1042,Lists!$D$35)*I67</f>
        <v>0</v>
      </c>
      <c r="BR68" s="178">
        <f>SUMIFS('Quarterly Information'!$J$43:$J$1042,'Quarterly Information'!$I$43:$I$1042,Blends!$BJ68,'Quarterly Information'!$X$43:$X$1042,Lists!$D$35)*J67</f>
        <v>0</v>
      </c>
      <c r="BT68" s="17" t="s">
        <v>910</v>
      </c>
      <c r="BU68" s="178">
        <f>SUMIFS('Quarterly Information'!$Z$43:$Z$1042,'Quarterly Information'!$I$43:$I$1042,Blends!$BT68)*Blends!C67</f>
        <v>0</v>
      </c>
      <c r="BV68" s="178">
        <f>SUMIFS('Quarterly Information'!$Z$43:$Z$1042,'Quarterly Information'!$I$43:$I$1042,Blends!$BT68)*Blends!D67</f>
        <v>0</v>
      </c>
      <c r="BW68" s="178">
        <f>SUMIFS('Quarterly Information'!$Z$43:$Z$1042,'Quarterly Information'!$I$43:$I$1042,Blends!$BT68)*Blends!E67</f>
        <v>0</v>
      </c>
      <c r="BX68" s="178">
        <f>SUMIFS('Quarterly Information'!$Z$43:$Z$1042,'Quarterly Information'!$I$43:$I$1042,Blends!$BT68)*Blends!F67</f>
        <v>0</v>
      </c>
      <c r="BY68" s="178">
        <f>SUMIFS('Quarterly Information'!$Z$43:$Z$1042,'Quarterly Information'!$I$43:$I$1042,Blends!$BT68)*Blends!G67</f>
        <v>0</v>
      </c>
      <c r="BZ68" s="178">
        <f>SUMIFS('Quarterly Information'!$Z$43:$Z$1042,'Quarterly Information'!$I$43:$I$1042,Blends!$BT68)*Blends!H67</f>
        <v>0</v>
      </c>
      <c r="CA68" s="178">
        <f>SUMIFS('Quarterly Information'!$Z$43:$Z$1042,'Quarterly Information'!$I$43:$I$1042,Blends!$BT68)*Blends!I67</f>
        <v>0</v>
      </c>
      <c r="CB68" s="178">
        <f>SUMIFS('Quarterly Information'!$Z$43:$Z$1042,'Quarterly Information'!$I$43:$I$1042,Blends!$BT68)*Blends!J67</f>
        <v>0</v>
      </c>
      <c r="CD68" s="17" t="s">
        <v>910</v>
      </c>
      <c r="CE68" s="178">
        <f>SUMIFS('Quarterly Information'!$AA$43:$AA$1042,'Quarterly Information'!$I$43:$I$1042,Blends!$CD68)*Blends!C67</f>
        <v>0</v>
      </c>
      <c r="CF68" s="178">
        <f>SUMIFS('Quarterly Information'!$AA$43:$AA$1042,'Quarterly Information'!$I$43:$I$1042,Blends!$CD68)*Blends!D67</f>
        <v>0</v>
      </c>
      <c r="CG68" s="178">
        <f>SUMIFS('Quarterly Information'!$AA$43:$AA$1042,'Quarterly Information'!$I$43:$I$1042,Blends!$CD68)*Blends!E67</f>
        <v>0</v>
      </c>
      <c r="CH68" s="178">
        <f>SUMIFS('Quarterly Information'!$AA$43:$AA$1042,'Quarterly Information'!$I$43:$I$1042,Blends!$CD68)*Blends!F67</f>
        <v>0</v>
      </c>
      <c r="CI68" s="178">
        <f>SUMIFS('Quarterly Information'!$AA$43:$AA$1042,'Quarterly Information'!$I$43:$I$1042,Blends!$CD68)*Blends!G67</f>
        <v>0</v>
      </c>
      <c r="CJ68" s="178">
        <f>SUMIFS('Quarterly Information'!$AA$43:$AA$1042,'Quarterly Information'!$I$43:$I$1042,Blends!$CD68)*Blends!H67</f>
        <v>0</v>
      </c>
      <c r="CK68" s="178">
        <f>SUMIFS('Quarterly Information'!$AA$43:$AA$1042,'Quarterly Information'!$I$43:$I$1042,Blends!$CD68)*Blends!I67</f>
        <v>0</v>
      </c>
      <c r="CL68" s="178">
        <f>SUMIFS('Quarterly Information'!$AA$43:$AA$1042,'Quarterly Information'!$I$43:$I$1042,Blends!$CD68)*Blends!J67</f>
        <v>0</v>
      </c>
      <c r="CN68" s="17" t="s">
        <v>910</v>
      </c>
      <c r="CO68" s="178">
        <f>SUMIFS('Quarterly Information'!$AB$43:$AB$1042,'Quarterly Information'!$I$43:$I$1042,Blends!$CN68)*Blends!C67</f>
        <v>0</v>
      </c>
      <c r="CP68" s="178">
        <f>SUMIFS('Quarterly Information'!$AB$43:$AB$1042,'Quarterly Information'!$I$43:$I$1042,Blends!$CN68)*Blends!D67</f>
        <v>0</v>
      </c>
      <c r="CQ68" s="178">
        <f>SUMIFS('Quarterly Information'!$AB$43:$AB$1042,'Quarterly Information'!$I$43:$I$1042,Blends!$CN68)*Blends!E67</f>
        <v>0</v>
      </c>
      <c r="CR68" s="178">
        <f>SUMIFS('Quarterly Information'!$AB$43:$AB$1042,'Quarterly Information'!$I$43:$I$1042,Blends!$CN68)*Blends!F67</f>
        <v>0</v>
      </c>
      <c r="CS68" s="178">
        <f>SUMIFS('Quarterly Information'!$AB$43:$AB$1042,'Quarterly Information'!$I$43:$I$1042,Blends!$CN68)*Blends!G67</f>
        <v>0</v>
      </c>
      <c r="CT68" s="178">
        <f>SUMIFS('Quarterly Information'!$AB$43:$AB$1042,'Quarterly Information'!$I$43:$I$1042,Blends!$CN68)*Blends!H67</f>
        <v>0</v>
      </c>
      <c r="CU68" s="178">
        <f>SUMIFS('Quarterly Information'!$AB$43:$AB$1042,'Quarterly Information'!$I$43:$I$1042,Blends!$CN68)*Blends!I67</f>
        <v>0</v>
      </c>
      <c r="CV68" s="178">
        <f>SUMIFS('Quarterly Information'!$AB$43:$AB$1042,'Quarterly Information'!$I$43:$I$1042,Blends!$CN68)*Blends!J67</f>
        <v>0</v>
      </c>
      <c r="CX68" s="17" t="s">
        <v>910</v>
      </c>
      <c r="CY68" s="178">
        <f>SUMIFS('Quarterly Information'!$AC$43:$AC$1042,'Quarterly Information'!$I$43:$I$1042,Blends!$CX68)*Blends!C67</f>
        <v>0</v>
      </c>
      <c r="CZ68" s="178">
        <f>SUMIFS('Quarterly Information'!$AC$43:$AC$1042,'Quarterly Information'!$I$43:$I$1042,Blends!$CX68)*Blends!D67</f>
        <v>0</v>
      </c>
      <c r="DA68" s="178">
        <f>SUMIFS('Quarterly Information'!$AC$43:$AC$1042,'Quarterly Information'!$I$43:$I$1042,Blends!$CX68)*Blends!E67</f>
        <v>0</v>
      </c>
      <c r="DB68" s="178">
        <f>SUMIFS('Quarterly Information'!$AC$43:$AC$1042,'Quarterly Information'!$I$43:$I$1042,Blends!$CX68)*Blends!F67</f>
        <v>0</v>
      </c>
      <c r="DC68" s="178">
        <f>SUMIFS('Quarterly Information'!$AC$43:$AC$1042,'Quarterly Information'!$I$43:$I$1042,Blends!$CX68)*Blends!G67</f>
        <v>0</v>
      </c>
      <c r="DD68" s="178">
        <f>SUMIFS('Quarterly Information'!$AC$43:$AC$1042,'Quarterly Information'!$I$43:$I$1042,Blends!$CX68)*Blends!H67</f>
        <v>0</v>
      </c>
      <c r="DE68" s="178">
        <f>SUMIFS('Quarterly Information'!$AC$43:$AC$1042,'Quarterly Information'!$I$43:$I$1042,Blends!$CX68)*Blends!I67</f>
        <v>0</v>
      </c>
      <c r="DF68" s="178">
        <f>SUMIFS('Quarterly Information'!$AC$43:$AC$1042,'Quarterly Information'!$I$43:$I$1042,Blends!$CX68)*Blends!J67</f>
        <v>0</v>
      </c>
      <c r="DH68" s="17" t="s">
        <v>910</v>
      </c>
      <c r="DI68" s="178">
        <f>SUMIFS('Quarterly Information'!$AD$43:$AD$1042,'Quarterly Information'!$I$43:$I$1042,Blends!$DH68)*Blends!C67</f>
        <v>0</v>
      </c>
      <c r="DJ68" s="178">
        <f>SUMIFS('Quarterly Information'!$AD$43:$AD$1042,'Quarterly Information'!$I$43:$I$1042,Blends!$DH68)*Blends!D67</f>
        <v>0</v>
      </c>
      <c r="DK68" s="178">
        <f>SUMIFS('Quarterly Information'!$AD$43:$AD$1042,'Quarterly Information'!$I$43:$I$1042,Blends!$DH68)*Blends!E67</f>
        <v>0</v>
      </c>
      <c r="DL68" s="178">
        <f>SUMIFS('Quarterly Information'!$AD$43:$AD$1042,'Quarterly Information'!$I$43:$I$1042,Blends!$DH68)*Blends!F67</f>
        <v>0</v>
      </c>
      <c r="DM68" s="178">
        <f>SUMIFS('Quarterly Information'!$AD$43:$AD$1042,'Quarterly Information'!$I$43:$I$1042,Blends!$DH68)*Blends!G67</f>
        <v>0</v>
      </c>
      <c r="DN68" s="178">
        <f>SUMIFS('Quarterly Information'!$AD$43:$AD$1042,'Quarterly Information'!$I$43:$I$1042,Blends!$DH68)*Blends!H67</f>
        <v>0</v>
      </c>
      <c r="DO68" s="178">
        <f>SUMIFS('Quarterly Information'!$AD$43:$AD$1042,'Quarterly Information'!$I$43:$I$1042,Blends!$DH68)*Blends!I67</f>
        <v>0</v>
      </c>
      <c r="DP68" s="178">
        <f>SUMIFS('Quarterly Information'!$AD$43:$AD$1042,'Quarterly Information'!$I$43:$I$1042,Blends!$DH68)*Blends!J67</f>
        <v>0</v>
      </c>
      <c r="DR68" s="17" t="s">
        <v>910</v>
      </c>
      <c r="DS68" s="178">
        <f>SUMIFS('Quarterly Information'!$AE$43:$AE$1042,'Quarterly Information'!$I$43:$I$1042,Blends!$DR68)*Blends!C67</f>
        <v>0</v>
      </c>
      <c r="DT68" s="178">
        <f>SUMIFS('Quarterly Information'!$AE$43:$AE$1042,'Quarterly Information'!$I$43:$I$1042,Blends!$DR68)*Blends!D67</f>
        <v>0</v>
      </c>
      <c r="DU68" s="178">
        <f>SUMIFS('Quarterly Information'!$AE$43:$AE$1042,'Quarterly Information'!$I$43:$I$1042,Blends!$DR68)*Blends!E67</f>
        <v>0</v>
      </c>
      <c r="DV68" s="178">
        <f>SUMIFS('Quarterly Information'!$AE$43:$AE$1042,'Quarterly Information'!$I$43:$I$1042,Blends!$DR68)*Blends!F67</f>
        <v>0</v>
      </c>
      <c r="DW68" s="178">
        <f>SUMIFS('Quarterly Information'!$AE$43:$AE$1042,'Quarterly Information'!$I$43:$I$1042,Blends!$DR68)*Blends!G67</f>
        <v>0</v>
      </c>
      <c r="DX68" s="178">
        <f>SUMIFS('Quarterly Information'!$AE$43:$AE$1042,'Quarterly Information'!$I$43:$I$1042,Blends!$DR68)*Blends!H67</f>
        <v>0</v>
      </c>
      <c r="DY68" s="178">
        <f>SUMIFS('Quarterly Information'!$AE$43:$AE$1042,'Quarterly Information'!$I$43:$I$1042,Blends!$DR68)*Blends!I67</f>
        <v>0</v>
      </c>
      <c r="DZ68" s="178">
        <f>SUMIFS('Quarterly Information'!$AE$43:$AE$1042,'Quarterly Information'!$I$43:$I$1042,Blends!$DR68)*Blends!J67</f>
        <v>0</v>
      </c>
    </row>
    <row r="69" spans="2:130" x14ac:dyDescent="0.25">
      <c r="B69" s="17" t="s">
        <v>912</v>
      </c>
      <c r="C69" s="177"/>
      <c r="D69" s="177"/>
      <c r="E69" s="177"/>
      <c r="F69" s="177">
        <v>0.42</v>
      </c>
      <c r="G69" s="177"/>
      <c r="H69" s="177"/>
      <c r="I69" s="177"/>
      <c r="J69" s="177"/>
      <c r="L69" s="17" t="s">
        <v>911</v>
      </c>
      <c r="M69" s="178">
        <f>SUMIFS('Quarterly Information'!$J$43:$J$1042,'Quarterly Information'!$I$43:$I$1042,Blends!$L69,'Quarterly Information'!$X$43:$X$1042,Lists!$D$30)*C68</f>
        <v>0</v>
      </c>
      <c r="N69" s="178">
        <f>SUMIFS('Quarterly Information'!$J$43:$J$1042,'Quarterly Information'!$I$43:$I$1042,Blends!$L69,'Quarterly Information'!$X$43:$X$1042,Lists!$D$30)*D68</f>
        <v>0</v>
      </c>
      <c r="O69" s="178">
        <f>SUMIFS('Quarterly Information'!$J$43:$J$1042,'Quarterly Information'!$I$43:$I$1042,Blends!$L69,'Quarterly Information'!$X$43:$X$1042,Lists!$D$30)*E68</f>
        <v>0</v>
      </c>
      <c r="P69" s="178">
        <f>SUMIFS('Quarterly Information'!$J$43:$J$1042,'Quarterly Information'!$I$43:$I$1042,Blends!$L69,'Quarterly Information'!$X$43:$X$1042,Lists!$D$30)*F68</f>
        <v>0</v>
      </c>
      <c r="Q69" s="178">
        <f>SUMIFS('Quarterly Information'!$J$43:$J$1042,'Quarterly Information'!$I$43:$I$1042,Blends!$L69,'Quarterly Information'!$X$43:$X$1042,Lists!$D$30)*G68</f>
        <v>0</v>
      </c>
      <c r="R69" s="178">
        <f>SUMIFS('Quarterly Information'!$J$43:$J$1042,'Quarterly Information'!$I$43:$I$1042,Blends!$L69,'Quarterly Information'!$X$43:$X$1042,Lists!$D$30)*H68</f>
        <v>0</v>
      </c>
      <c r="S69" s="178">
        <f>SUMIFS('Quarterly Information'!$J$43:$J$1042,'Quarterly Information'!$I$43:$I$1042,Blends!$L69,'Quarterly Information'!$X$43:$X$1042,Lists!$D$30)*I68</f>
        <v>0</v>
      </c>
      <c r="T69" s="178">
        <f>SUMIFS('Quarterly Information'!$J$43:$J$1042,'Quarterly Information'!$I$43:$I$1042,Blends!$L69,'Quarterly Information'!$X$43:$X$1042,Lists!$D$30)*J68</f>
        <v>0</v>
      </c>
      <c r="V69" s="17" t="s">
        <v>911</v>
      </c>
      <c r="W69" s="178">
        <f>SUMIFS('Quarterly Information'!$J$43:$J$1042,'Quarterly Information'!$I$43:$I$1042,Blends!$V69,'Quarterly Information'!$X$43:$X$1042,Lists!$D$31)*C68</f>
        <v>0</v>
      </c>
      <c r="X69" s="178">
        <f>SUMIFS('Quarterly Information'!$J$43:$J$1042,'Quarterly Information'!$I$43:$I$1042,Blends!$V69,'Quarterly Information'!$X$43:$X$1042,Lists!$D$31)*D68</f>
        <v>0</v>
      </c>
      <c r="Y69" s="178">
        <f>SUMIFS('Quarterly Information'!$J$43:$J$1042,'Quarterly Information'!$I$43:$I$1042,Blends!$V69,'Quarterly Information'!$X$43:$X$1042,Lists!$D$31)*E68</f>
        <v>0</v>
      </c>
      <c r="Z69" s="178">
        <f>SUMIFS('Quarterly Information'!$J$43:$J$1042,'Quarterly Information'!$I$43:$I$1042,Blends!$V69,'Quarterly Information'!$X$43:$X$1042,Lists!$D$31)*F68</f>
        <v>0</v>
      </c>
      <c r="AA69" s="178">
        <f>SUMIFS('Quarterly Information'!$J$43:$J$1042,'Quarterly Information'!$I$43:$I$1042,Blends!$V69,'Quarterly Information'!$X$43:$X$1042,Lists!$D$31)*G68</f>
        <v>0</v>
      </c>
      <c r="AB69" s="178">
        <f>SUMIFS('Quarterly Information'!$J$43:$J$1042,'Quarterly Information'!$I$43:$I$1042,Blends!$V69,'Quarterly Information'!$X$43:$X$1042,Lists!$D$31)*H68</f>
        <v>0</v>
      </c>
      <c r="AC69" s="178">
        <f>SUMIFS('Quarterly Information'!$J$43:$J$1042,'Quarterly Information'!$I$43:$I$1042,Blends!$V69,'Quarterly Information'!$X$43:$X$1042,Lists!$D$31)*I68</f>
        <v>0</v>
      </c>
      <c r="AD69" s="178">
        <f>SUMIFS('Quarterly Information'!$J$43:$J$1042,'Quarterly Information'!$I$43:$I$1042,Blends!$V69,'Quarterly Information'!$X$43:$X$1042,Lists!$D$31)*J68</f>
        <v>0</v>
      </c>
      <c r="AF69" s="17" t="s">
        <v>911</v>
      </c>
      <c r="AG69" s="178">
        <f>SUMIFS('Quarterly Information'!$J$43:$J$1042,'Quarterly Information'!$I$43:$I$1042,Blends!$AF69,'Quarterly Information'!$X$43:$X$1042,Lists!$D$32)*C68</f>
        <v>0</v>
      </c>
      <c r="AH69" s="178">
        <f>SUMIFS('Quarterly Information'!$J$43:$J$1042,'Quarterly Information'!$I$43:$I$1042,Blends!$AF69,'Quarterly Information'!$X$43:$X$1042,Lists!$D$32)*D68</f>
        <v>0</v>
      </c>
      <c r="AI69" s="178">
        <f>SUMIFS('Quarterly Information'!$J$43:$J$1042,'Quarterly Information'!$I$43:$I$1042,Blends!$AF69,'Quarterly Information'!$X$43:$X$1042,Lists!$D$32)*E68</f>
        <v>0</v>
      </c>
      <c r="AJ69" s="178">
        <f>SUMIFS('Quarterly Information'!$J$43:$J$1042,'Quarterly Information'!$I$43:$I$1042,Blends!$AF69,'Quarterly Information'!$X$43:$X$1042,Lists!$D$32)*F68</f>
        <v>0</v>
      </c>
      <c r="AK69" s="178">
        <f>SUMIFS('Quarterly Information'!$J$43:$J$1042,'Quarterly Information'!$I$43:$I$1042,Blends!$AF69,'Quarterly Information'!$X$43:$X$1042,Lists!$D$32)*G68</f>
        <v>0</v>
      </c>
      <c r="AL69" s="178">
        <f>SUMIFS('Quarterly Information'!$J$43:$J$1042,'Quarterly Information'!$I$43:$I$1042,Blends!$AF69,'Quarterly Information'!$X$43:$X$1042,Lists!$D$32)*H68</f>
        <v>0</v>
      </c>
      <c r="AM69" s="178">
        <f>SUMIFS('Quarterly Information'!$J$43:$J$1042,'Quarterly Information'!$I$43:$I$1042,Blends!$AF69,'Quarterly Information'!$X$43:$X$1042,Lists!$D$32)*I68</f>
        <v>0</v>
      </c>
      <c r="AN69" s="178">
        <f>SUMIFS('Quarterly Information'!$J$43:$J$1042,'Quarterly Information'!$I$43:$I$1042,Blends!$AF69,'Quarterly Information'!$X$43:$X$1042,Lists!$D$32)*J68</f>
        <v>0</v>
      </c>
      <c r="AP69" s="17" t="s">
        <v>911</v>
      </c>
      <c r="AQ69" s="178">
        <f>SUMIFS('Quarterly Information'!$J$43:$J$1042,'Quarterly Information'!$I$43:$I$1042,Blends!$AP69,'Quarterly Information'!$X$43:$X$1042,Lists!$D$33)*C68</f>
        <v>0</v>
      </c>
      <c r="AR69" s="178">
        <f>SUMIFS('Quarterly Information'!$J$43:$J$1042,'Quarterly Information'!$I$43:$I$1042,Blends!$AP69,'Quarterly Information'!$X$43:$X$1042,Lists!$D$33)*D68</f>
        <v>0</v>
      </c>
      <c r="AS69" s="178">
        <f>SUMIFS('Quarterly Information'!$J$43:$J$1042,'Quarterly Information'!$I$43:$I$1042,Blends!$AP69,'Quarterly Information'!$X$43:$X$1042,Lists!$D$33)*E68</f>
        <v>0</v>
      </c>
      <c r="AT69" s="178">
        <f>SUMIFS('Quarterly Information'!$J$43:$J$1042,'Quarterly Information'!$I$43:$I$1042,Blends!$AP69,'Quarterly Information'!$X$43:$X$1042,Lists!$D$33)*F68</f>
        <v>0</v>
      </c>
      <c r="AU69" s="178">
        <f>SUMIFS('Quarterly Information'!$J$43:$J$1042,'Quarterly Information'!$I$43:$I$1042,Blends!$AP69,'Quarterly Information'!$X$43:$X$1042,Lists!$D$33)*G68</f>
        <v>0</v>
      </c>
      <c r="AV69" s="178">
        <f>SUMIFS('Quarterly Information'!$J$43:$J$1042,'Quarterly Information'!$I$43:$I$1042,Blends!$AP69,'Quarterly Information'!$X$43:$X$1042,Lists!$D$33)*H68</f>
        <v>0</v>
      </c>
      <c r="AW69" s="178">
        <f>SUMIFS('Quarterly Information'!$J$43:$J$1042,'Quarterly Information'!$I$43:$I$1042,Blends!$AP69,'Quarterly Information'!$X$43:$X$1042,Lists!$D$33)*I68</f>
        <v>0</v>
      </c>
      <c r="AX69" s="178">
        <f>SUMIFS('Quarterly Information'!$J$43:$J$1042,'Quarterly Information'!$I$43:$I$1042,Blends!$AP69,'Quarterly Information'!$X$43:$X$1042,Lists!$D$33)*J68</f>
        <v>0</v>
      </c>
      <c r="AZ69" s="17" t="s">
        <v>911</v>
      </c>
      <c r="BA69" s="178">
        <f>SUMIFS('Quarterly Information'!$J$43:$J$1042,'Quarterly Information'!$I$43:$I$1042,Blends!$AZ69,'Quarterly Information'!$X$43:$X$1042,Lists!$D$34)*C68</f>
        <v>0</v>
      </c>
      <c r="BB69" s="178">
        <f>SUMIFS('Quarterly Information'!$J$43:$J$1042,'Quarterly Information'!$I$43:$I$1042,Blends!$AZ69,'Quarterly Information'!$X$43:$X$1042,Lists!$D$34)*D68</f>
        <v>0</v>
      </c>
      <c r="BC69" s="178">
        <f>SUMIFS('Quarterly Information'!$J$43:$J$1042,'Quarterly Information'!$I$43:$I$1042,Blends!$AZ69,'Quarterly Information'!$X$43:$X$1042,Lists!$D$34)*E68</f>
        <v>0</v>
      </c>
      <c r="BD69" s="178">
        <f>SUMIFS('Quarterly Information'!$J$43:$J$1042,'Quarterly Information'!$I$43:$I$1042,Blends!$AZ69,'Quarterly Information'!$X$43:$X$1042,Lists!$D$34)*F68</f>
        <v>0</v>
      </c>
      <c r="BE69" s="178">
        <f>SUMIFS('Quarterly Information'!$J$43:$J$1042,'Quarterly Information'!$I$43:$I$1042,Blends!$AZ69,'Quarterly Information'!$X$43:$X$1042,Lists!$D$34)*G68</f>
        <v>0</v>
      </c>
      <c r="BF69" s="178">
        <f>SUMIFS('Quarterly Information'!$J$43:$J$1042,'Quarterly Information'!$I$43:$I$1042,Blends!$AZ69,'Quarterly Information'!$X$43:$X$1042,Lists!$D$34)*H68</f>
        <v>0</v>
      </c>
      <c r="BG69" s="178">
        <f>SUMIFS('Quarterly Information'!$J$43:$J$1042,'Quarterly Information'!$I$43:$I$1042,Blends!$AZ69,'Quarterly Information'!$X$43:$X$1042,Lists!$D$34)*I68</f>
        <v>0</v>
      </c>
      <c r="BH69" s="178">
        <f>SUMIFS('Quarterly Information'!$J$43:$J$1042,'Quarterly Information'!$I$43:$I$1042,Blends!$AZ69,'Quarterly Information'!$X$43:$X$1042,Lists!$D$34)*J68</f>
        <v>0</v>
      </c>
      <c r="BJ69" s="17" t="s">
        <v>911</v>
      </c>
      <c r="BK69" s="178">
        <f>SUMIFS('Quarterly Information'!$J$43:$J$1042,'Quarterly Information'!$I$43:$I$1042,Blends!$BJ69,'Quarterly Information'!$X$43:$X$1042,Lists!$D$35)*C68</f>
        <v>0</v>
      </c>
      <c r="BL69" s="178">
        <f>SUMIFS('Quarterly Information'!$J$43:$J$1042,'Quarterly Information'!$I$43:$I$1042,Blends!$BJ69,'Quarterly Information'!$X$43:$X$1042,Lists!$D$35)*D68</f>
        <v>0</v>
      </c>
      <c r="BM69" s="178">
        <f>SUMIFS('Quarterly Information'!$J$43:$J$1042,'Quarterly Information'!$I$43:$I$1042,Blends!$BJ69,'Quarterly Information'!$X$43:$X$1042,Lists!$D$35)*E68</f>
        <v>0</v>
      </c>
      <c r="BN69" s="178">
        <f>SUMIFS('Quarterly Information'!$J$43:$J$1042,'Quarterly Information'!$I$43:$I$1042,Blends!$BJ69,'Quarterly Information'!$X$43:$X$1042,Lists!$D$35)*F68</f>
        <v>0</v>
      </c>
      <c r="BO69" s="178">
        <f>SUMIFS('Quarterly Information'!$J$43:$J$1042,'Quarterly Information'!$I$43:$I$1042,Blends!$BJ69,'Quarterly Information'!$X$43:$X$1042,Lists!$D$35)*G68</f>
        <v>0</v>
      </c>
      <c r="BP69" s="178">
        <f>SUMIFS('Quarterly Information'!$J$43:$J$1042,'Quarterly Information'!$I$43:$I$1042,Blends!$BJ69,'Quarterly Information'!$X$43:$X$1042,Lists!$D$35)*H68</f>
        <v>0</v>
      </c>
      <c r="BQ69" s="178">
        <f>SUMIFS('Quarterly Information'!$J$43:$J$1042,'Quarterly Information'!$I$43:$I$1042,Blends!$BJ69,'Quarterly Information'!$X$43:$X$1042,Lists!$D$35)*I68</f>
        <v>0</v>
      </c>
      <c r="BR69" s="178">
        <f>SUMIFS('Quarterly Information'!$J$43:$J$1042,'Quarterly Information'!$I$43:$I$1042,Blends!$BJ69,'Quarterly Information'!$X$43:$X$1042,Lists!$D$35)*J68</f>
        <v>0</v>
      </c>
      <c r="BT69" s="17" t="s">
        <v>911</v>
      </c>
      <c r="BU69" s="178">
        <f>SUMIFS('Quarterly Information'!$Z$43:$Z$1042,'Quarterly Information'!$I$43:$I$1042,Blends!$BT69)*Blends!C68</f>
        <v>0</v>
      </c>
      <c r="BV69" s="178">
        <f>SUMIFS('Quarterly Information'!$Z$43:$Z$1042,'Quarterly Information'!$I$43:$I$1042,Blends!$BT69)*Blends!D68</f>
        <v>0</v>
      </c>
      <c r="BW69" s="178">
        <f>SUMIFS('Quarterly Information'!$Z$43:$Z$1042,'Quarterly Information'!$I$43:$I$1042,Blends!$BT69)*Blends!E68</f>
        <v>0</v>
      </c>
      <c r="BX69" s="178">
        <f>SUMIFS('Quarterly Information'!$Z$43:$Z$1042,'Quarterly Information'!$I$43:$I$1042,Blends!$BT69)*Blends!F68</f>
        <v>0</v>
      </c>
      <c r="BY69" s="178">
        <f>SUMIFS('Quarterly Information'!$Z$43:$Z$1042,'Quarterly Information'!$I$43:$I$1042,Blends!$BT69)*Blends!G68</f>
        <v>0</v>
      </c>
      <c r="BZ69" s="178">
        <f>SUMIFS('Quarterly Information'!$Z$43:$Z$1042,'Quarterly Information'!$I$43:$I$1042,Blends!$BT69)*Blends!H68</f>
        <v>0</v>
      </c>
      <c r="CA69" s="178">
        <f>SUMIFS('Quarterly Information'!$Z$43:$Z$1042,'Quarterly Information'!$I$43:$I$1042,Blends!$BT69)*Blends!I68</f>
        <v>0</v>
      </c>
      <c r="CB69" s="178">
        <f>SUMIFS('Quarterly Information'!$Z$43:$Z$1042,'Quarterly Information'!$I$43:$I$1042,Blends!$BT69)*Blends!J68</f>
        <v>0</v>
      </c>
      <c r="CD69" s="17" t="s">
        <v>911</v>
      </c>
      <c r="CE69" s="178">
        <f>SUMIFS('Quarterly Information'!$AA$43:$AA$1042,'Quarterly Information'!$I$43:$I$1042,Blends!$CD69)*Blends!C68</f>
        <v>0</v>
      </c>
      <c r="CF69" s="178">
        <f>SUMIFS('Quarterly Information'!$AA$43:$AA$1042,'Quarterly Information'!$I$43:$I$1042,Blends!$CD69)*Blends!D68</f>
        <v>0</v>
      </c>
      <c r="CG69" s="178">
        <f>SUMIFS('Quarterly Information'!$AA$43:$AA$1042,'Quarterly Information'!$I$43:$I$1042,Blends!$CD69)*Blends!E68</f>
        <v>0</v>
      </c>
      <c r="CH69" s="178">
        <f>SUMIFS('Quarterly Information'!$AA$43:$AA$1042,'Quarterly Information'!$I$43:$I$1042,Blends!$CD69)*Blends!F68</f>
        <v>0</v>
      </c>
      <c r="CI69" s="178">
        <f>SUMIFS('Quarterly Information'!$AA$43:$AA$1042,'Quarterly Information'!$I$43:$I$1042,Blends!$CD69)*Blends!G68</f>
        <v>0</v>
      </c>
      <c r="CJ69" s="178">
        <f>SUMIFS('Quarterly Information'!$AA$43:$AA$1042,'Quarterly Information'!$I$43:$I$1042,Blends!$CD69)*Blends!H68</f>
        <v>0</v>
      </c>
      <c r="CK69" s="178">
        <f>SUMIFS('Quarterly Information'!$AA$43:$AA$1042,'Quarterly Information'!$I$43:$I$1042,Blends!$CD69)*Blends!I68</f>
        <v>0</v>
      </c>
      <c r="CL69" s="178">
        <f>SUMIFS('Quarterly Information'!$AA$43:$AA$1042,'Quarterly Information'!$I$43:$I$1042,Blends!$CD69)*Blends!J68</f>
        <v>0</v>
      </c>
      <c r="CN69" s="17" t="s">
        <v>911</v>
      </c>
      <c r="CO69" s="178">
        <f>SUMIFS('Quarterly Information'!$AB$43:$AB$1042,'Quarterly Information'!$I$43:$I$1042,Blends!$CN69)*Blends!C68</f>
        <v>0</v>
      </c>
      <c r="CP69" s="178">
        <f>SUMIFS('Quarterly Information'!$AB$43:$AB$1042,'Quarterly Information'!$I$43:$I$1042,Blends!$CN69)*Blends!D68</f>
        <v>0</v>
      </c>
      <c r="CQ69" s="178">
        <f>SUMIFS('Quarterly Information'!$AB$43:$AB$1042,'Quarterly Information'!$I$43:$I$1042,Blends!$CN69)*Blends!E68</f>
        <v>0</v>
      </c>
      <c r="CR69" s="178">
        <f>SUMIFS('Quarterly Information'!$AB$43:$AB$1042,'Quarterly Information'!$I$43:$I$1042,Blends!$CN69)*Blends!F68</f>
        <v>0</v>
      </c>
      <c r="CS69" s="178">
        <f>SUMIFS('Quarterly Information'!$AB$43:$AB$1042,'Quarterly Information'!$I$43:$I$1042,Blends!$CN69)*Blends!G68</f>
        <v>0</v>
      </c>
      <c r="CT69" s="178">
        <f>SUMIFS('Quarterly Information'!$AB$43:$AB$1042,'Quarterly Information'!$I$43:$I$1042,Blends!$CN69)*Blends!H68</f>
        <v>0</v>
      </c>
      <c r="CU69" s="178">
        <f>SUMIFS('Quarterly Information'!$AB$43:$AB$1042,'Quarterly Information'!$I$43:$I$1042,Blends!$CN69)*Blends!I68</f>
        <v>0</v>
      </c>
      <c r="CV69" s="178">
        <f>SUMIFS('Quarterly Information'!$AB$43:$AB$1042,'Quarterly Information'!$I$43:$I$1042,Blends!$CN69)*Blends!J68</f>
        <v>0</v>
      </c>
      <c r="CX69" s="17" t="s">
        <v>911</v>
      </c>
      <c r="CY69" s="178">
        <f>SUMIFS('Quarterly Information'!$AC$43:$AC$1042,'Quarterly Information'!$I$43:$I$1042,Blends!$CX69)*Blends!C68</f>
        <v>0</v>
      </c>
      <c r="CZ69" s="178">
        <f>SUMIFS('Quarterly Information'!$AC$43:$AC$1042,'Quarterly Information'!$I$43:$I$1042,Blends!$CX69)*Blends!D68</f>
        <v>0</v>
      </c>
      <c r="DA69" s="178">
        <f>SUMIFS('Quarterly Information'!$AC$43:$AC$1042,'Quarterly Information'!$I$43:$I$1042,Blends!$CX69)*Blends!E68</f>
        <v>0</v>
      </c>
      <c r="DB69" s="178">
        <f>SUMIFS('Quarterly Information'!$AC$43:$AC$1042,'Quarterly Information'!$I$43:$I$1042,Blends!$CX69)*Blends!F68</f>
        <v>0</v>
      </c>
      <c r="DC69" s="178">
        <f>SUMIFS('Quarterly Information'!$AC$43:$AC$1042,'Quarterly Information'!$I$43:$I$1042,Blends!$CX69)*Blends!G68</f>
        <v>0</v>
      </c>
      <c r="DD69" s="178">
        <f>SUMIFS('Quarterly Information'!$AC$43:$AC$1042,'Quarterly Information'!$I$43:$I$1042,Blends!$CX69)*Blends!H68</f>
        <v>0</v>
      </c>
      <c r="DE69" s="178">
        <f>SUMIFS('Quarterly Information'!$AC$43:$AC$1042,'Quarterly Information'!$I$43:$I$1042,Blends!$CX69)*Blends!I68</f>
        <v>0</v>
      </c>
      <c r="DF69" s="178">
        <f>SUMIFS('Quarterly Information'!$AC$43:$AC$1042,'Quarterly Information'!$I$43:$I$1042,Blends!$CX69)*Blends!J68</f>
        <v>0</v>
      </c>
      <c r="DH69" s="17" t="s">
        <v>911</v>
      </c>
      <c r="DI69" s="178">
        <f>SUMIFS('Quarterly Information'!$AD$43:$AD$1042,'Quarterly Information'!$I$43:$I$1042,Blends!$DH69)*Blends!C68</f>
        <v>0</v>
      </c>
      <c r="DJ69" s="178">
        <f>SUMIFS('Quarterly Information'!$AD$43:$AD$1042,'Quarterly Information'!$I$43:$I$1042,Blends!$DH69)*Blends!D68</f>
        <v>0</v>
      </c>
      <c r="DK69" s="178">
        <f>SUMIFS('Quarterly Information'!$AD$43:$AD$1042,'Quarterly Information'!$I$43:$I$1042,Blends!$DH69)*Blends!E68</f>
        <v>0</v>
      </c>
      <c r="DL69" s="178">
        <f>SUMIFS('Quarterly Information'!$AD$43:$AD$1042,'Quarterly Information'!$I$43:$I$1042,Blends!$DH69)*Blends!F68</f>
        <v>0</v>
      </c>
      <c r="DM69" s="178">
        <f>SUMIFS('Quarterly Information'!$AD$43:$AD$1042,'Quarterly Information'!$I$43:$I$1042,Blends!$DH69)*Blends!G68</f>
        <v>0</v>
      </c>
      <c r="DN69" s="178">
        <f>SUMIFS('Quarterly Information'!$AD$43:$AD$1042,'Quarterly Information'!$I$43:$I$1042,Blends!$DH69)*Blends!H68</f>
        <v>0</v>
      </c>
      <c r="DO69" s="178">
        <f>SUMIFS('Quarterly Information'!$AD$43:$AD$1042,'Quarterly Information'!$I$43:$I$1042,Blends!$DH69)*Blends!I68</f>
        <v>0</v>
      </c>
      <c r="DP69" s="178">
        <f>SUMIFS('Quarterly Information'!$AD$43:$AD$1042,'Quarterly Information'!$I$43:$I$1042,Blends!$DH69)*Blends!J68</f>
        <v>0</v>
      </c>
      <c r="DR69" s="17" t="s">
        <v>911</v>
      </c>
      <c r="DS69" s="178">
        <f>SUMIFS('Quarterly Information'!$AE$43:$AE$1042,'Quarterly Information'!$I$43:$I$1042,Blends!$DR69)*Blends!C68</f>
        <v>0</v>
      </c>
      <c r="DT69" s="178">
        <f>SUMIFS('Quarterly Information'!$AE$43:$AE$1042,'Quarterly Information'!$I$43:$I$1042,Blends!$DR69)*Blends!D68</f>
        <v>0</v>
      </c>
      <c r="DU69" s="178">
        <f>SUMIFS('Quarterly Information'!$AE$43:$AE$1042,'Quarterly Information'!$I$43:$I$1042,Blends!$DR69)*Blends!E68</f>
        <v>0</v>
      </c>
      <c r="DV69" s="178">
        <f>SUMIFS('Quarterly Information'!$AE$43:$AE$1042,'Quarterly Information'!$I$43:$I$1042,Blends!$DR69)*Blends!F68</f>
        <v>0</v>
      </c>
      <c r="DW69" s="178">
        <f>SUMIFS('Quarterly Information'!$AE$43:$AE$1042,'Quarterly Information'!$I$43:$I$1042,Blends!$DR69)*Blends!G68</f>
        <v>0</v>
      </c>
      <c r="DX69" s="178">
        <f>SUMIFS('Quarterly Information'!$AE$43:$AE$1042,'Quarterly Information'!$I$43:$I$1042,Blends!$DR69)*Blends!H68</f>
        <v>0</v>
      </c>
      <c r="DY69" s="178">
        <f>SUMIFS('Quarterly Information'!$AE$43:$AE$1042,'Quarterly Information'!$I$43:$I$1042,Blends!$DR69)*Blends!I68</f>
        <v>0</v>
      </c>
      <c r="DZ69" s="178">
        <f>SUMIFS('Quarterly Information'!$AE$43:$AE$1042,'Quarterly Information'!$I$43:$I$1042,Blends!$DR69)*Blends!J68</f>
        <v>0</v>
      </c>
    </row>
    <row r="70" spans="2:130" x14ac:dyDescent="0.25">
      <c r="B70" s="17" t="s">
        <v>913</v>
      </c>
      <c r="C70" s="177"/>
      <c r="D70" s="177"/>
      <c r="E70" s="177"/>
      <c r="F70" s="177">
        <v>0.10199999999999999</v>
      </c>
      <c r="G70" s="177"/>
      <c r="H70" s="177"/>
      <c r="I70" s="177"/>
      <c r="J70" s="177"/>
      <c r="L70" s="17" t="s">
        <v>912</v>
      </c>
      <c r="M70" s="178">
        <f>SUMIFS('Quarterly Information'!$J$43:$J$1042,'Quarterly Information'!$I$43:$I$1042,Blends!$L70,'Quarterly Information'!$X$43:$X$1042,Lists!$D$30)*C69</f>
        <v>0</v>
      </c>
      <c r="N70" s="178">
        <f>SUMIFS('Quarterly Information'!$J$43:$J$1042,'Quarterly Information'!$I$43:$I$1042,Blends!$L70,'Quarterly Information'!$X$43:$X$1042,Lists!$D$30)*D69</f>
        <v>0</v>
      </c>
      <c r="O70" s="178">
        <f>SUMIFS('Quarterly Information'!$J$43:$J$1042,'Quarterly Information'!$I$43:$I$1042,Blends!$L70,'Quarterly Information'!$X$43:$X$1042,Lists!$D$30)*E69</f>
        <v>0</v>
      </c>
      <c r="P70" s="178">
        <f>SUMIFS('Quarterly Information'!$J$43:$J$1042,'Quarterly Information'!$I$43:$I$1042,Blends!$L70,'Quarterly Information'!$X$43:$X$1042,Lists!$D$30)*F69</f>
        <v>0</v>
      </c>
      <c r="Q70" s="178">
        <f>SUMIFS('Quarterly Information'!$J$43:$J$1042,'Quarterly Information'!$I$43:$I$1042,Blends!$L70,'Quarterly Information'!$X$43:$X$1042,Lists!$D$30)*G69</f>
        <v>0</v>
      </c>
      <c r="R70" s="178">
        <f>SUMIFS('Quarterly Information'!$J$43:$J$1042,'Quarterly Information'!$I$43:$I$1042,Blends!$L70,'Quarterly Information'!$X$43:$X$1042,Lists!$D$30)*H69</f>
        <v>0</v>
      </c>
      <c r="S70" s="178">
        <f>SUMIFS('Quarterly Information'!$J$43:$J$1042,'Quarterly Information'!$I$43:$I$1042,Blends!$L70,'Quarterly Information'!$X$43:$X$1042,Lists!$D$30)*I69</f>
        <v>0</v>
      </c>
      <c r="T70" s="178">
        <f>SUMIFS('Quarterly Information'!$J$43:$J$1042,'Quarterly Information'!$I$43:$I$1042,Blends!$L70,'Quarterly Information'!$X$43:$X$1042,Lists!$D$30)*J69</f>
        <v>0</v>
      </c>
      <c r="V70" s="17" t="s">
        <v>912</v>
      </c>
      <c r="W70" s="178">
        <f>SUMIFS('Quarterly Information'!$J$43:$J$1042,'Quarterly Information'!$I$43:$I$1042,Blends!$V70,'Quarterly Information'!$X$43:$X$1042,Lists!$D$31)*C69</f>
        <v>0</v>
      </c>
      <c r="X70" s="178">
        <f>SUMIFS('Quarterly Information'!$J$43:$J$1042,'Quarterly Information'!$I$43:$I$1042,Blends!$V70,'Quarterly Information'!$X$43:$X$1042,Lists!$D$31)*D69</f>
        <v>0</v>
      </c>
      <c r="Y70" s="178">
        <f>SUMIFS('Quarterly Information'!$J$43:$J$1042,'Quarterly Information'!$I$43:$I$1042,Blends!$V70,'Quarterly Information'!$X$43:$X$1042,Lists!$D$31)*E69</f>
        <v>0</v>
      </c>
      <c r="Z70" s="178">
        <f>SUMIFS('Quarterly Information'!$J$43:$J$1042,'Quarterly Information'!$I$43:$I$1042,Blends!$V70,'Quarterly Information'!$X$43:$X$1042,Lists!$D$31)*F69</f>
        <v>0</v>
      </c>
      <c r="AA70" s="178">
        <f>SUMIFS('Quarterly Information'!$J$43:$J$1042,'Quarterly Information'!$I$43:$I$1042,Blends!$V70,'Quarterly Information'!$X$43:$X$1042,Lists!$D$31)*G69</f>
        <v>0</v>
      </c>
      <c r="AB70" s="178">
        <f>SUMIFS('Quarterly Information'!$J$43:$J$1042,'Quarterly Information'!$I$43:$I$1042,Blends!$V70,'Quarterly Information'!$X$43:$X$1042,Lists!$D$31)*H69</f>
        <v>0</v>
      </c>
      <c r="AC70" s="178">
        <f>SUMIFS('Quarterly Information'!$J$43:$J$1042,'Quarterly Information'!$I$43:$I$1042,Blends!$V70,'Quarterly Information'!$X$43:$X$1042,Lists!$D$31)*I69</f>
        <v>0</v>
      </c>
      <c r="AD70" s="178">
        <f>SUMIFS('Quarterly Information'!$J$43:$J$1042,'Quarterly Information'!$I$43:$I$1042,Blends!$V70,'Quarterly Information'!$X$43:$X$1042,Lists!$D$31)*J69</f>
        <v>0</v>
      </c>
      <c r="AF70" s="17" t="s">
        <v>912</v>
      </c>
      <c r="AG70" s="178">
        <f>SUMIFS('Quarterly Information'!$J$43:$J$1042,'Quarterly Information'!$I$43:$I$1042,Blends!$AF70,'Quarterly Information'!$X$43:$X$1042,Lists!$D$32)*C69</f>
        <v>0</v>
      </c>
      <c r="AH70" s="178">
        <f>SUMIFS('Quarterly Information'!$J$43:$J$1042,'Quarterly Information'!$I$43:$I$1042,Blends!$AF70,'Quarterly Information'!$X$43:$X$1042,Lists!$D$32)*D69</f>
        <v>0</v>
      </c>
      <c r="AI70" s="178">
        <f>SUMIFS('Quarterly Information'!$J$43:$J$1042,'Quarterly Information'!$I$43:$I$1042,Blends!$AF70,'Quarterly Information'!$X$43:$X$1042,Lists!$D$32)*E69</f>
        <v>0</v>
      </c>
      <c r="AJ70" s="178">
        <f>SUMIFS('Quarterly Information'!$J$43:$J$1042,'Quarterly Information'!$I$43:$I$1042,Blends!$AF70,'Quarterly Information'!$X$43:$X$1042,Lists!$D$32)*F69</f>
        <v>0</v>
      </c>
      <c r="AK70" s="178">
        <f>SUMIFS('Quarterly Information'!$J$43:$J$1042,'Quarterly Information'!$I$43:$I$1042,Blends!$AF70,'Quarterly Information'!$X$43:$X$1042,Lists!$D$32)*G69</f>
        <v>0</v>
      </c>
      <c r="AL70" s="178">
        <f>SUMIFS('Quarterly Information'!$J$43:$J$1042,'Quarterly Information'!$I$43:$I$1042,Blends!$AF70,'Quarterly Information'!$X$43:$X$1042,Lists!$D$32)*H69</f>
        <v>0</v>
      </c>
      <c r="AM70" s="178">
        <f>SUMIFS('Quarterly Information'!$J$43:$J$1042,'Quarterly Information'!$I$43:$I$1042,Blends!$AF70,'Quarterly Information'!$X$43:$X$1042,Lists!$D$32)*I69</f>
        <v>0</v>
      </c>
      <c r="AN70" s="178">
        <f>SUMIFS('Quarterly Information'!$J$43:$J$1042,'Quarterly Information'!$I$43:$I$1042,Blends!$AF70,'Quarterly Information'!$X$43:$X$1042,Lists!$D$32)*J69</f>
        <v>0</v>
      </c>
      <c r="AP70" s="17" t="s">
        <v>912</v>
      </c>
      <c r="AQ70" s="178">
        <f>SUMIFS('Quarterly Information'!$J$43:$J$1042,'Quarterly Information'!$I$43:$I$1042,Blends!$AP70,'Quarterly Information'!$X$43:$X$1042,Lists!$D$33)*C69</f>
        <v>0</v>
      </c>
      <c r="AR70" s="178">
        <f>SUMIFS('Quarterly Information'!$J$43:$J$1042,'Quarterly Information'!$I$43:$I$1042,Blends!$AP70,'Quarterly Information'!$X$43:$X$1042,Lists!$D$33)*D69</f>
        <v>0</v>
      </c>
      <c r="AS70" s="178">
        <f>SUMIFS('Quarterly Information'!$J$43:$J$1042,'Quarterly Information'!$I$43:$I$1042,Blends!$AP70,'Quarterly Information'!$X$43:$X$1042,Lists!$D$33)*E69</f>
        <v>0</v>
      </c>
      <c r="AT70" s="178">
        <f>SUMIFS('Quarterly Information'!$J$43:$J$1042,'Quarterly Information'!$I$43:$I$1042,Blends!$AP70,'Quarterly Information'!$X$43:$X$1042,Lists!$D$33)*F69</f>
        <v>0</v>
      </c>
      <c r="AU70" s="178">
        <f>SUMIFS('Quarterly Information'!$J$43:$J$1042,'Quarterly Information'!$I$43:$I$1042,Blends!$AP70,'Quarterly Information'!$X$43:$X$1042,Lists!$D$33)*G69</f>
        <v>0</v>
      </c>
      <c r="AV70" s="178">
        <f>SUMIFS('Quarterly Information'!$J$43:$J$1042,'Quarterly Information'!$I$43:$I$1042,Blends!$AP70,'Quarterly Information'!$X$43:$X$1042,Lists!$D$33)*H69</f>
        <v>0</v>
      </c>
      <c r="AW70" s="178">
        <f>SUMIFS('Quarterly Information'!$J$43:$J$1042,'Quarterly Information'!$I$43:$I$1042,Blends!$AP70,'Quarterly Information'!$X$43:$X$1042,Lists!$D$33)*I69</f>
        <v>0</v>
      </c>
      <c r="AX70" s="178">
        <f>SUMIFS('Quarterly Information'!$J$43:$J$1042,'Quarterly Information'!$I$43:$I$1042,Blends!$AP70,'Quarterly Information'!$X$43:$X$1042,Lists!$D$33)*J69</f>
        <v>0</v>
      </c>
      <c r="AZ70" s="17" t="s">
        <v>912</v>
      </c>
      <c r="BA70" s="178">
        <f>SUMIFS('Quarterly Information'!$J$43:$J$1042,'Quarterly Information'!$I$43:$I$1042,Blends!$AZ70,'Quarterly Information'!$X$43:$X$1042,Lists!$D$34)*C69</f>
        <v>0</v>
      </c>
      <c r="BB70" s="178">
        <f>SUMIFS('Quarterly Information'!$J$43:$J$1042,'Quarterly Information'!$I$43:$I$1042,Blends!$AZ70,'Quarterly Information'!$X$43:$X$1042,Lists!$D$34)*D69</f>
        <v>0</v>
      </c>
      <c r="BC70" s="178">
        <f>SUMIFS('Quarterly Information'!$J$43:$J$1042,'Quarterly Information'!$I$43:$I$1042,Blends!$AZ70,'Quarterly Information'!$X$43:$X$1042,Lists!$D$34)*E69</f>
        <v>0</v>
      </c>
      <c r="BD70" s="178">
        <f>SUMIFS('Quarterly Information'!$J$43:$J$1042,'Quarterly Information'!$I$43:$I$1042,Blends!$AZ70,'Quarterly Information'!$X$43:$X$1042,Lists!$D$34)*F69</f>
        <v>0</v>
      </c>
      <c r="BE70" s="178">
        <f>SUMIFS('Quarterly Information'!$J$43:$J$1042,'Quarterly Information'!$I$43:$I$1042,Blends!$AZ70,'Quarterly Information'!$X$43:$X$1042,Lists!$D$34)*G69</f>
        <v>0</v>
      </c>
      <c r="BF70" s="178">
        <f>SUMIFS('Quarterly Information'!$J$43:$J$1042,'Quarterly Information'!$I$43:$I$1042,Blends!$AZ70,'Quarterly Information'!$X$43:$X$1042,Lists!$D$34)*H69</f>
        <v>0</v>
      </c>
      <c r="BG70" s="178">
        <f>SUMIFS('Quarterly Information'!$J$43:$J$1042,'Quarterly Information'!$I$43:$I$1042,Blends!$AZ70,'Quarterly Information'!$X$43:$X$1042,Lists!$D$34)*I69</f>
        <v>0</v>
      </c>
      <c r="BH70" s="178">
        <f>SUMIFS('Quarterly Information'!$J$43:$J$1042,'Quarterly Information'!$I$43:$I$1042,Blends!$AZ70,'Quarterly Information'!$X$43:$X$1042,Lists!$D$34)*J69</f>
        <v>0</v>
      </c>
      <c r="BJ70" s="17" t="s">
        <v>912</v>
      </c>
      <c r="BK70" s="178">
        <f>SUMIFS('Quarterly Information'!$J$43:$J$1042,'Quarterly Information'!$I$43:$I$1042,Blends!$BJ70,'Quarterly Information'!$X$43:$X$1042,Lists!$D$35)*C69</f>
        <v>0</v>
      </c>
      <c r="BL70" s="178">
        <f>SUMIFS('Quarterly Information'!$J$43:$J$1042,'Quarterly Information'!$I$43:$I$1042,Blends!$BJ70,'Quarterly Information'!$X$43:$X$1042,Lists!$D$35)*D69</f>
        <v>0</v>
      </c>
      <c r="BM70" s="178">
        <f>SUMIFS('Quarterly Information'!$J$43:$J$1042,'Quarterly Information'!$I$43:$I$1042,Blends!$BJ70,'Quarterly Information'!$X$43:$X$1042,Lists!$D$35)*E69</f>
        <v>0</v>
      </c>
      <c r="BN70" s="178">
        <f>SUMIFS('Quarterly Information'!$J$43:$J$1042,'Quarterly Information'!$I$43:$I$1042,Blends!$BJ70,'Quarterly Information'!$X$43:$X$1042,Lists!$D$35)*F69</f>
        <v>0</v>
      </c>
      <c r="BO70" s="178">
        <f>SUMIFS('Quarterly Information'!$J$43:$J$1042,'Quarterly Information'!$I$43:$I$1042,Blends!$BJ70,'Quarterly Information'!$X$43:$X$1042,Lists!$D$35)*G69</f>
        <v>0</v>
      </c>
      <c r="BP70" s="178">
        <f>SUMIFS('Quarterly Information'!$J$43:$J$1042,'Quarterly Information'!$I$43:$I$1042,Blends!$BJ70,'Quarterly Information'!$X$43:$X$1042,Lists!$D$35)*H69</f>
        <v>0</v>
      </c>
      <c r="BQ70" s="178">
        <f>SUMIFS('Quarterly Information'!$J$43:$J$1042,'Quarterly Information'!$I$43:$I$1042,Blends!$BJ70,'Quarterly Information'!$X$43:$X$1042,Lists!$D$35)*I69</f>
        <v>0</v>
      </c>
      <c r="BR70" s="178">
        <f>SUMIFS('Quarterly Information'!$J$43:$J$1042,'Quarterly Information'!$I$43:$I$1042,Blends!$BJ70,'Quarterly Information'!$X$43:$X$1042,Lists!$D$35)*J69</f>
        <v>0</v>
      </c>
      <c r="BT70" s="17" t="s">
        <v>912</v>
      </c>
      <c r="BU70" s="178">
        <f>SUMIFS('Quarterly Information'!$Z$43:$Z$1042,'Quarterly Information'!$I$43:$I$1042,Blends!$BT70)*Blends!C69</f>
        <v>0</v>
      </c>
      <c r="BV70" s="178">
        <f>SUMIFS('Quarterly Information'!$Z$43:$Z$1042,'Quarterly Information'!$I$43:$I$1042,Blends!$BT70)*Blends!D69</f>
        <v>0</v>
      </c>
      <c r="BW70" s="178">
        <f>SUMIFS('Quarterly Information'!$Z$43:$Z$1042,'Quarterly Information'!$I$43:$I$1042,Blends!$BT70)*Blends!E69</f>
        <v>0</v>
      </c>
      <c r="BX70" s="178">
        <f>SUMIFS('Quarterly Information'!$Z$43:$Z$1042,'Quarterly Information'!$I$43:$I$1042,Blends!$BT70)*Blends!F69</f>
        <v>0</v>
      </c>
      <c r="BY70" s="178">
        <f>SUMIFS('Quarterly Information'!$Z$43:$Z$1042,'Quarterly Information'!$I$43:$I$1042,Blends!$BT70)*Blends!G69</f>
        <v>0</v>
      </c>
      <c r="BZ70" s="178">
        <f>SUMIFS('Quarterly Information'!$Z$43:$Z$1042,'Quarterly Information'!$I$43:$I$1042,Blends!$BT70)*Blends!H69</f>
        <v>0</v>
      </c>
      <c r="CA70" s="178">
        <f>SUMIFS('Quarterly Information'!$Z$43:$Z$1042,'Quarterly Information'!$I$43:$I$1042,Blends!$BT70)*Blends!I69</f>
        <v>0</v>
      </c>
      <c r="CB70" s="178">
        <f>SUMIFS('Quarterly Information'!$Z$43:$Z$1042,'Quarterly Information'!$I$43:$I$1042,Blends!$BT70)*Blends!J69</f>
        <v>0</v>
      </c>
      <c r="CD70" s="17" t="s">
        <v>912</v>
      </c>
      <c r="CE70" s="178">
        <f>SUMIFS('Quarterly Information'!$AA$43:$AA$1042,'Quarterly Information'!$I$43:$I$1042,Blends!$CD70)*Blends!C69</f>
        <v>0</v>
      </c>
      <c r="CF70" s="178">
        <f>SUMIFS('Quarterly Information'!$AA$43:$AA$1042,'Quarterly Information'!$I$43:$I$1042,Blends!$CD70)*Blends!D69</f>
        <v>0</v>
      </c>
      <c r="CG70" s="178">
        <f>SUMIFS('Quarterly Information'!$AA$43:$AA$1042,'Quarterly Information'!$I$43:$I$1042,Blends!$CD70)*Blends!E69</f>
        <v>0</v>
      </c>
      <c r="CH70" s="178">
        <f>SUMIFS('Quarterly Information'!$AA$43:$AA$1042,'Quarterly Information'!$I$43:$I$1042,Blends!$CD70)*Blends!F69</f>
        <v>0</v>
      </c>
      <c r="CI70" s="178">
        <f>SUMIFS('Quarterly Information'!$AA$43:$AA$1042,'Quarterly Information'!$I$43:$I$1042,Blends!$CD70)*Blends!G69</f>
        <v>0</v>
      </c>
      <c r="CJ70" s="178">
        <f>SUMIFS('Quarterly Information'!$AA$43:$AA$1042,'Quarterly Information'!$I$43:$I$1042,Blends!$CD70)*Blends!H69</f>
        <v>0</v>
      </c>
      <c r="CK70" s="178">
        <f>SUMIFS('Quarterly Information'!$AA$43:$AA$1042,'Quarterly Information'!$I$43:$I$1042,Blends!$CD70)*Blends!I69</f>
        <v>0</v>
      </c>
      <c r="CL70" s="178">
        <f>SUMIFS('Quarterly Information'!$AA$43:$AA$1042,'Quarterly Information'!$I$43:$I$1042,Blends!$CD70)*Blends!J69</f>
        <v>0</v>
      </c>
      <c r="CN70" s="17" t="s">
        <v>912</v>
      </c>
      <c r="CO70" s="178">
        <f>SUMIFS('Quarterly Information'!$AB$43:$AB$1042,'Quarterly Information'!$I$43:$I$1042,Blends!$CN70)*Blends!C69</f>
        <v>0</v>
      </c>
      <c r="CP70" s="178">
        <f>SUMIFS('Quarterly Information'!$AB$43:$AB$1042,'Quarterly Information'!$I$43:$I$1042,Blends!$CN70)*Blends!D69</f>
        <v>0</v>
      </c>
      <c r="CQ70" s="178">
        <f>SUMIFS('Quarterly Information'!$AB$43:$AB$1042,'Quarterly Information'!$I$43:$I$1042,Blends!$CN70)*Blends!E69</f>
        <v>0</v>
      </c>
      <c r="CR70" s="178">
        <f>SUMIFS('Quarterly Information'!$AB$43:$AB$1042,'Quarterly Information'!$I$43:$I$1042,Blends!$CN70)*Blends!F69</f>
        <v>0</v>
      </c>
      <c r="CS70" s="178">
        <f>SUMIFS('Quarterly Information'!$AB$43:$AB$1042,'Quarterly Information'!$I$43:$I$1042,Blends!$CN70)*Blends!G69</f>
        <v>0</v>
      </c>
      <c r="CT70" s="178">
        <f>SUMIFS('Quarterly Information'!$AB$43:$AB$1042,'Quarterly Information'!$I$43:$I$1042,Blends!$CN70)*Blends!H69</f>
        <v>0</v>
      </c>
      <c r="CU70" s="178">
        <f>SUMIFS('Quarterly Information'!$AB$43:$AB$1042,'Quarterly Information'!$I$43:$I$1042,Blends!$CN70)*Blends!I69</f>
        <v>0</v>
      </c>
      <c r="CV70" s="178">
        <f>SUMIFS('Quarterly Information'!$AB$43:$AB$1042,'Quarterly Information'!$I$43:$I$1042,Blends!$CN70)*Blends!J69</f>
        <v>0</v>
      </c>
      <c r="CX70" s="17" t="s">
        <v>912</v>
      </c>
      <c r="CY70" s="178">
        <f>SUMIFS('Quarterly Information'!$AC$43:$AC$1042,'Quarterly Information'!$I$43:$I$1042,Blends!$CX70)*Blends!C69</f>
        <v>0</v>
      </c>
      <c r="CZ70" s="178">
        <f>SUMIFS('Quarterly Information'!$AC$43:$AC$1042,'Quarterly Information'!$I$43:$I$1042,Blends!$CX70)*Blends!D69</f>
        <v>0</v>
      </c>
      <c r="DA70" s="178">
        <f>SUMIFS('Quarterly Information'!$AC$43:$AC$1042,'Quarterly Information'!$I$43:$I$1042,Blends!$CX70)*Blends!E69</f>
        <v>0</v>
      </c>
      <c r="DB70" s="178">
        <f>SUMIFS('Quarterly Information'!$AC$43:$AC$1042,'Quarterly Information'!$I$43:$I$1042,Blends!$CX70)*Blends!F69</f>
        <v>0</v>
      </c>
      <c r="DC70" s="178">
        <f>SUMIFS('Quarterly Information'!$AC$43:$AC$1042,'Quarterly Information'!$I$43:$I$1042,Blends!$CX70)*Blends!G69</f>
        <v>0</v>
      </c>
      <c r="DD70" s="178">
        <f>SUMIFS('Quarterly Information'!$AC$43:$AC$1042,'Quarterly Information'!$I$43:$I$1042,Blends!$CX70)*Blends!H69</f>
        <v>0</v>
      </c>
      <c r="DE70" s="178">
        <f>SUMIFS('Quarterly Information'!$AC$43:$AC$1042,'Quarterly Information'!$I$43:$I$1042,Blends!$CX70)*Blends!I69</f>
        <v>0</v>
      </c>
      <c r="DF70" s="178">
        <f>SUMIFS('Quarterly Information'!$AC$43:$AC$1042,'Quarterly Information'!$I$43:$I$1042,Blends!$CX70)*Blends!J69</f>
        <v>0</v>
      </c>
      <c r="DH70" s="17" t="s">
        <v>912</v>
      </c>
      <c r="DI70" s="178">
        <f>SUMIFS('Quarterly Information'!$AD$43:$AD$1042,'Quarterly Information'!$I$43:$I$1042,Blends!$DH70)*Blends!C69</f>
        <v>0</v>
      </c>
      <c r="DJ70" s="178">
        <f>SUMIFS('Quarterly Information'!$AD$43:$AD$1042,'Quarterly Information'!$I$43:$I$1042,Blends!$DH70)*Blends!D69</f>
        <v>0</v>
      </c>
      <c r="DK70" s="178">
        <f>SUMIFS('Quarterly Information'!$AD$43:$AD$1042,'Quarterly Information'!$I$43:$I$1042,Blends!$DH70)*Blends!E69</f>
        <v>0</v>
      </c>
      <c r="DL70" s="178">
        <f>SUMIFS('Quarterly Information'!$AD$43:$AD$1042,'Quarterly Information'!$I$43:$I$1042,Blends!$DH70)*Blends!F69</f>
        <v>0</v>
      </c>
      <c r="DM70" s="178">
        <f>SUMIFS('Quarterly Information'!$AD$43:$AD$1042,'Quarterly Information'!$I$43:$I$1042,Blends!$DH70)*Blends!G69</f>
        <v>0</v>
      </c>
      <c r="DN70" s="178">
        <f>SUMIFS('Quarterly Information'!$AD$43:$AD$1042,'Quarterly Information'!$I$43:$I$1042,Blends!$DH70)*Blends!H69</f>
        <v>0</v>
      </c>
      <c r="DO70" s="178">
        <f>SUMIFS('Quarterly Information'!$AD$43:$AD$1042,'Quarterly Information'!$I$43:$I$1042,Blends!$DH70)*Blends!I69</f>
        <v>0</v>
      </c>
      <c r="DP70" s="178">
        <f>SUMIFS('Quarterly Information'!$AD$43:$AD$1042,'Quarterly Information'!$I$43:$I$1042,Blends!$DH70)*Blends!J69</f>
        <v>0</v>
      </c>
      <c r="DR70" s="17" t="s">
        <v>912</v>
      </c>
      <c r="DS70" s="178">
        <f>SUMIFS('Quarterly Information'!$AE$43:$AE$1042,'Quarterly Information'!$I$43:$I$1042,Blends!$DR70)*Blends!C69</f>
        <v>0</v>
      </c>
      <c r="DT70" s="178">
        <f>SUMIFS('Quarterly Information'!$AE$43:$AE$1042,'Quarterly Information'!$I$43:$I$1042,Blends!$DR70)*Blends!D69</f>
        <v>0</v>
      </c>
      <c r="DU70" s="178">
        <f>SUMIFS('Quarterly Information'!$AE$43:$AE$1042,'Quarterly Information'!$I$43:$I$1042,Blends!$DR70)*Blends!E69</f>
        <v>0</v>
      </c>
      <c r="DV70" s="178">
        <f>SUMIFS('Quarterly Information'!$AE$43:$AE$1042,'Quarterly Information'!$I$43:$I$1042,Blends!$DR70)*Blends!F69</f>
        <v>0</v>
      </c>
      <c r="DW70" s="178">
        <f>SUMIFS('Quarterly Information'!$AE$43:$AE$1042,'Quarterly Information'!$I$43:$I$1042,Blends!$DR70)*Blends!G69</f>
        <v>0</v>
      </c>
      <c r="DX70" s="178">
        <f>SUMIFS('Quarterly Information'!$AE$43:$AE$1042,'Quarterly Information'!$I$43:$I$1042,Blends!$DR70)*Blends!H69</f>
        <v>0</v>
      </c>
      <c r="DY70" s="178">
        <f>SUMIFS('Quarterly Information'!$AE$43:$AE$1042,'Quarterly Information'!$I$43:$I$1042,Blends!$DR70)*Blends!I69</f>
        <v>0</v>
      </c>
      <c r="DZ70" s="178">
        <f>SUMIFS('Quarterly Information'!$AE$43:$AE$1042,'Quarterly Information'!$I$43:$I$1042,Blends!$DR70)*Blends!J69</f>
        <v>0</v>
      </c>
    </row>
    <row r="71" spans="2:130" x14ac:dyDescent="0.25">
      <c r="B71" s="17" t="s">
        <v>914</v>
      </c>
      <c r="C71" s="177"/>
      <c r="D71" s="177"/>
      <c r="E71" s="177"/>
      <c r="F71" s="177">
        <v>0.11199999999999999</v>
      </c>
      <c r="G71" s="177"/>
      <c r="H71" s="177"/>
      <c r="I71" s="177"/>
      <c r="J71" s="177"/>
      <c r="L71" s="17" t="s">
        <v>913</v>
      </c>
      <c r="M71" s="178">
        <f>SUMIFS('Quarterly Information'!$J$43:$J$1042,'Quarterly Information'!$I$43:$I$1042,Blends!$L71,'Quarterly Information'!$X$43:$X$1042,Lists!$D$30)*C70</f>
        <v>0</v>
      </c>
      <c r="N71" s="178">
        <f>SUMIFS('Quarterly Information'!$J$43:$J$1042,'Quarterly Information'!$I$43:$I$1042,Blends!$L71,'Quarterly Information'!$X$43:$X$1042,Lists!$D$30)*D70</f>
        <v>0</v>
      </c>
      <c r="O71" s="178">
        <f>SUMIFS('Quarterly Information'!$J$43:$J$1042,'Quarterly Information'!$I$43:$I$1042,Blends!$L71,'Quarterly Information'!$X$43:$X$1042,Lists!$D$30)*E70</f>
        <v>0</v>
      </c>
      <c r="P71" s="178">
        <f>SUMIFS('Quarterly Information'!$J$43:$J$1042,'Quarterly Information'!$I$43:$I$1042,Blends!$L71,'Quarterly Information'!$X$43:$X$1042,Lists!$D$30)*F70</f>
        <v>0</v>
      </c>
      <c r="Q71" s="178">
        <f>SUMIFS('Quarterly Information'!$J$43:$J$1042,'Quarterly Information'!$I$43:$I$1042,Blends!$L71,'Quarterly Information'!$X$43:$X$1042,Lists!$D$30)*G70</f>
        <v>0</v>
      </c>
      <c r="R71" s="178">
        <f>SUMIFS('Quarterly Information'!$J$43:$J$1042,'Quarterly Information'!$I$43:$I$1042,Blends!$L71,'Quarterly Information'!$X$43:$X$1042,Lists!$D$30)*H70</f>
        <v>0</v>
      </c>
      <c r="S71" s="178">
        <f>SUMIFS('Quarterly Information'!$J$43:$J$1042,'Quarterly Information'!$I$43:$I$1042,Blends!$L71,'Quarterly Information'!$X$43:$X$1042,Lists!$D$30)*I70</f>
        <v>0</v>
      </c>
      <c r="T71" s="178">
        <f>SUMIFS('Quarterly Information'!$J$43:$J$1042,'Quarterly Information'!$I$43:$I$1042,Blends!$L71,'Quarterly Information'!$X$43:$X$1042,Lists!$D$30)*J70</f>
        <v>0</v>
      </c>
      <c r="V71" s="17" t="s">
        <v>913</v>
      </c>
      <c r="W71" s="178">
        <f>SUMIFS('Quarterly Information'!$J$43:$J$1042,'Quarterly Information'!$I$43:$I$1042,Blends!$V71,'Quarterly Information'!$X$43:$X$1042,Lists!$D$31)*C70</f>
        <v>0</v>
      </c>
      <c r="X71" s="178">
        <f>SUMIFS('Quarterly Information'!$J$43:$J$1042,'Quarterly Information'!$I$43:$I$1042,Blends!$V71,'Quarterly Information'!$X$43:$X$1042,Lists!$D$31)*D70</f>
        <v>0</v>
      </c>
      <c r="Y71" s="178">
        <f>SUMIFS('Quarterly Information'!$J$43:$J$1042,'Quarterly Information'!$I$43:$I$1042,Blends!$V71,'Quarterly Information'!$X$43:$X$1042,Lists!$D$31)*E70</f>
        <v>0</v>
      </c>
      <c r="Z71" s="178">
        <f>SUMIFS('Quarterly Information'!$J$43:$J$1042,'Quarterly Information'!$I$43:$I$1042,Blends!$V71,'Quarterly Information'!$X$43:$X$1042,Lists!$D$31)*F70</f>
        <v>0</v>
      </c>
      <c r="AA71" s="178">
        <f>SUMIFS('Quarterly Information'!$J$43:$J$1042,'Quarterly Information'!$I$43:$I$1042,Blends!$V71,'Quarterly Information'!$X$43:$X$1042,Lists!$D$31)*G70</f>
        <v>0</v>
      </c>
      <c r="AB71" s="178">
        <f>SUMIFS('Quarterly Information'!$J$43:$J$1042,'Quarterly Information'!$I$43:$I$1042,Blends!$V71,'Quarterly Information'!$X$43:$X$1042,Lists!$D$31)*H70</f>
        <v>0</v>
      </c>
      <c r="AC71" s="178">
        <f>SUMIFS('Quarterly Information'!$J$43:$J$1042,'Quarterly Information'!$I$43:$I$1042,Blends!$V71,'Quarterly Information'!$X$43:$X$1042,Lists!$D$31)*I70</f>
        <v>0</v>
      </c>
      <c r="AD71" s="178">
        <f>SUMIFS('Quarterly Information'!$J$43:$J$1042,'Quarterly Information'!$I$43:$I$1042,Blends!$V71,'Quarterly Information'!$X$43:$X$1042,Lists!$D$31)*J70</f>
        <v>0</v>
      </c>
      <c r="AF71" s="17" t="s">
        <v>913</v>
      </c>
      <c r="AG71" s="178">
        <f>SUMIFS('Quarterly Information'!$J$43:$J$1042,'Quarterly Information'!$I$43:$I$1042,Blends!$AF71,'Quarterly Information'!$X$43:$X$1042,Lists!$D$32)*C70</f>
        <v>0</v>
      </c>
      <c r="AH71" s="178">
        <f>SUMIFS('Quarterly Information'!$J$43:$J$1042,'Quarterly Information'!$I$43:$I$1042,Blends!$AF71,'Quarterly Information'!$X$43:$X$1042,Lists!$D$32)*D70</f>
        <v>0</v>
      </c>
      <c r="AI71" s="178">
        <f>SUMIFS('Quarterly Information'!$J$43:$J$1042,'Quarterly Information'!$I$43:$I$1042,Blends!$AF71,'Quarterly Information'!$X$43:$X$1042,Lists!$D$32)*E70</f>
        <v>0</v>
      </c>
      <c r="AJ71" s="178">
        <f>SUMIFS('Quarterly Information'!$J$43:$J$1042,'Quarterly Information'!$I$43:$I$1042,Blends!$AF71,'Quarterly Information'!$X$43:$X$1042,Lists!$D$32)*F70</f>
        <v>0</v>
      </c>
      <c r="AK71" s="178">
        <f>SUMIFS('Quarterly Information'!$J$43:$J$1042,'Quarterly Information'!$I$43:$I$1042,Blends!$AF71,'Quarterly Information'!$X$43:$X$1042,Lists!$D$32)*G70</f>
        <v>0</v>
      </c>
      <c r="AL71" s="178">
        <f>SUMIFS('Quarterly Information'!$J$43:$J$1042,'Quarterly Information'!$I$43:$I$1042,Blends!$AF71,'Quarterly Information'!$X$43:$X$1042,Lists!$D$32)*H70</f>
        <v>0</v>
      </c>
      <c r="AM71" s="178">
        <f>SUMIFS('Quarterly Information'!$J$43:$J$1042,'Quarterly Information'!$I$43:$I$1042,Blends!$AF71,'Quarterly Information'!$X$43:$X$1042,Lists!$D$32)*I70</f>
        <v>0</v>
      </c>
      <c r="AN71" s="178">
        <f>SUMIFS('Quarterly Information'!$J$43:$J$1042,'Quarterly Information'!$I$43:$I$1042,Blends!$AF71,'Quarterly Information'!$X$43:$X$1042,Lists!$D$32)*J70</f>
        <v>0</v>
      </c>
      <c r="AP71" s="17" t="s">
        <v>913</v>
      </c>
      <c r="AQ71" s="178">
        <f>SUMIFS('Quarterly Information'!$J$43:$J$1042,'Quarterly Information'!$I$43:$I$1042,Blends!$AP71,'Quarterly Information'!$X$43:$X$1042,Lists!$D$33)*C70</f>
        <v>0</v>
      </c>
      <c r="AR71" s="178">
        <f>SUMIFS('Quarterly Information'!$J$43:$J$1042,'Quarterly Information'!$I$43:$I$1042,Blends!$AP71,'Quarterly Information'!$X$43:$X$1042,Lists!$D$33)*D70</f>
        <v>0</v>
      </c>
      <c r="AS71" s="178">
        <f>SUMIFS('Quarterly Information'!$J$43:$J$1042,'Quarterly Information'!$I$43:$I$1042,Blends!$AP71,'Quarterly Information'!$X$43:$X$1042,Lists!$D$33)*E70</f>
        <v>0</v>
      </c>
      <c r="AT71" s="178">
        <f>SUMIFS('Quarterly Information'!$J$43:$J$1042,'Quarterly Information'!$I$43:$I$1042,Blends!$AP71,'Quarterly Information'!$X$43:$X$1042,Lists!$D$33)*F70</f>
        <v>0</v>
      </c>
      <c r="AU71" s="178">
        <f>SUMIFS('Quarterly Information'!$J$43:$J$1042,'Quarterly Information'!$I$43:$I$1042,Blends!$AP71,'Quarterly Information'!$X$43:$X$1042,Lists!$D$33)*G70</f>
        <v>0</v>
      </c>
      <c r="AV71" s="178">
        <f>SUMIFS('Quarterly Information'!$J$43:$J$1042,'Quarterly Information'!$I$43:$I$1042,Blends!$AP71,'Quarterly Information'!$X$43:$X$1042,Lists!$D$33)*H70</f>
        <v>0</v>
      </c>
      <c r="AW71" s="178">
        <f>SUMIFS('Quarterly Information'!$J$43:$J$1042,'Quarterly Information'!$I$43:$I$1042,Blends!$AP71,'Quarterly Information'!$X$43:$X$1042,Lists!$D$33)*I70</f>
        <v>0</v>
      </c>
      <c r="AX71" s="178">
        <f>SUMIFS('Quarterly Information'!$J$43:$J$1042,'Quarterly Information'!$I$43:$I$1042,Blends!$AP71,'Quarterly Information'!$X$43:$X$1042,Lists!$D$33)*J70</f>
        <v>0</v>
      </c>
      <c r="AZ71" s="17" t="s">
        <v>913</v>
      </c>
      <c r="BA71" s="178">
        <f>SUMIFS('Quarterly Information'!$J$43:$J$1042,'Quarterly Information'!$I$43:$I$1042,Blends!$AZ71,'Quarterly Information'!$X$43:$X$1042,Lists!$D$34)*C70</f>
        <v>0</v>
      </c>
      <c r="BB71" s="178">
        <f>SUMIFS('Quarterly Information'!$J$43:$J$1042,'Quarterly Information'!$I$43:$I$1042,Blends!$AZ71,'Quarterly Information'!$X$43:$X$1042,Lists!$D$34)*D70</f>
        <v>0</v>
      </c>
      <c r="BC71" s="178">
        <f>SUMIFS('Quarterly Information'!$J$43:$J$1042,'Quarterly Information'!$I$43:$I$1042,Blends!$AZ71,'Quarterly Information'!$X$43:$X$1042,Lists!$D$34)*E70</f>
        <v>0</v>
      </c>
      <c r="BD71" s="178">
        <f>SUMIFS('Quarterly Information'!$J$43:$J$1042,'Quarterly Information'!$I$43:$I$1042,Blends!$AZ71,'Quarterly Information'!$X$43:$X$1042,Lists!$D$34)*F70</f>
        <v>0</v>
      </c>
      <c r="BE71" s="178">
        <f>SUMIFS('Quarterly Information'!$J$43:$J$1042,'Quarterly Information'!$I$43:$I$1042,Blends!$AZ71,'Quarterly Information'!$X$43:$X$1042,Lists!$D$34)*G70</f>
        <v>0</v>
      </c>
      <c r="BF71" s="178">
        <f>SUMIFS('Quarterly Information'!$J$43:$J$1042,'Quarterly Information'!$I$43:$I$1042,Blends!$AZ71,'Quarterly Information'!$X$43:$X$1042,Lists!$D$34)*H70</f>
        <v>0</v>
      </c>
      <c r="BG71" s="178">
        <f>SUMIFS('Quarterly Information'!$J$43:$J$1042,'Quarterly Information'!$I$43:$I$1042,Blends!$AZ71,'Quarterly Information'!$X$43:$X$1042,Lists!$D$34)*I70</f>
        <v>0</v>
      </c>
      <c r="BH71" s="178">
        <f>SUMIFS('Quarterly Information'!$J$43:$J$1042,'Quarterly Information'!$I$43:$I$1042,Blends!$AZ71,'Quarterly Information'!$X$43:$X$1042,Lists!$D$34)*J70</f>
        <v>0</v>
      </c>
      <c r="BJ71" s="17" t="s">
        <v>913</v>
      </c>
      <c r="BK71" s="178">
        <f>SUMIFS('Quarterly Information'!$J$43:$J$1042,'Quarterly Information'!$I$43:$I$1042,Blends!$BJ71,'Quarterly Information'!$X$43:$X$1042,Lists!$D$35)*C70</f>
        <v>0</v>
      </c>
      <c r="BL71" s="178">
        <f>SUMIFS('Quarterly Information'!$J$43:$J$1042,'Quarterly Information'!$I$43:$I$1042,Blends!$BJ71,'Quarterly Information'!$X$43:$X$1042,Lists!$D$35)*D70</f>
        <v>0</v>
      </c>
      <c r="BM71" s="178">
        <f>SUMIFS('Quarterly Information'!$J$43:$J$1042,'Quarterly Information'!$I$43:$I$1042,Blends!$BJ71,'Quarterly Information'!$X$43:$X$1042,Lists!$D$35)*E70</f>
        <v>0</v>
      </c>
      <c r="BN71" s="178">
        <f>SUMIFS('Quarterly Information'!$J$43:$J$1042,'Quarterly Information'!$I$43:$I$1042,Blends!$BJ71,'Quarterly Information'!$X$43:$X$1042,Lists!$D$35)*F70</f>
        <v>0</v>
      </c>
      <c r="BO71" s="178">
        <f>SUMIFS('Quarterly Information'!$J$43:$J$1042,'Quarterly Information'!$I$43:$I$1042,Blends!$BJ71,'Quarterly Information'!$X$43:$X$1042,Lists!$D$35)*G70</f>
        <v>0</v>
      </c>
      <c r="BP71" s="178">
        <f>SUMIFS('Quarterly Information'!$J$43:$J$1042,'Quarterly Information'!$I$43:$I$1042,Blends!$BJ71,'Quarterly Information'!$X$43:$X$1042,Lists!$D$35)*H70</f>
        <v>0</v>
      </c>
      <c r="BQ71" s="178">
        <f>SUMIFS('Quarterly Information'!$J$43:$J$1042,'Quarterly Information'!$I$43:$I$1042,Blends!$BJ71,'Quarterly Information'!$X$43:$X$1042,Lists!$D$35)*I70</f>
        <v>0</v>
      </c>
      <c r="BR71" s="178">
        <f>SUMIFS('Quarterly Information'!$J$43:$J$1042,'Quarterly Information'!$I$43:$I$1042,Blends!$BJ71,'Quarterly Information'!$X$43:$X$1042,Lists!$D$35)*J70</f>
        <v>0</v>
      </c>
      <c r="BT71" s="17" t="s">
        <v>913</v>
      </c>
      <c r="BU71" s="178">
        <f>SUMIFS('Quarterly Information'!$Z$43:$Z$1042,'Quarterly Information'!$I$43:$I$1042,Blends!$BT71)*Blends!C70</f>
        <v>0</v>
      </c>
      <c r="BV71" s="178">
        <f>SUMIFS('Quarterly Information'!$Z$43:$Z$1042,'Quarterly Information'!$I$43:$I$1042,Blends!$BT71)*Blends!D70</f>
        <v>0</v>
      </c>
      <c r="BW71" s="178">
        <f>SUMIFS('Quarterly Information'!$Z$43:$Z$1042,'Quarterly Information'!$I$43:$I$1042,Blends!$BT71)*Blends!E70</f>
        <v>0</v>
      </c>
      <c r="BX71" s="178">
        <f>SUMIFS('Quarterly Information'!$Z$43:$Z$1042,'Quarterly Information'!$I$43:$I$1042,Blends!$BT71)*Blends!F70</f>
        <v>0</v>
      </c>
      <c r="BY71" s="178">
        <f>SUMIFS('Quarterly Information'!$Z$43:$Z$1042,'Quarterly Information'!$I$43:$I$1042,Blends!$BT71)*Blends!G70</f>
        <v>0</v>
      </c>
      <c r="BZ71" s="178">
        <f>SUMIFS('Quarterly Information'!$Z$43:$Z$1042,'Quarterly Information'!$I$43:$I$1042,Blends!$BT71)*Blends!H70</f>
        <v>0</v>
      </c>
      <c r="CA71" s="178">
        <f>SUMIFS('Quarterly Information'!$Z$43:$Z$1042,'Quarterly Information'!$I$43:$I$1042,Blends!$BT71)*Blends!I70</f>
        <v>0</v>
      </c>
      <c r="CB71" s="178">
        <f>SUMIFS('Quarterly Information'!$Z$43:$Z$1042,'Quarterly Information'!$I$43:$I$1042,Blends!$BT71)*Blends!J70</f>
        <v>0</v>
      </c>
      <c r="CD71" s="17" t="s">
        <v>913</v>
      </c>
      <c r="CE71" s="178">
        <f>SUMIFS('Quarterly Information'!$AA$43:$AA$1042,'Quarterly Information'!$I$43:$I$1042,Blends!$CD71)*Blends!C70</f>
        <v>0</v>
      </c>
      <c r="CF71" s="178">
        <f>SUMIFS('Quarterly Information'!$AA$43:$AA$1042,'Quarterly Information'!$I$43:$I$1042,Blends!$CD71)*Blends!D70</f>
        <v>0</v>
      </c>
      <c r="CG71" s="178">
        <f>SUMIFS('Quarterly Information'!$AA$43:$AA$1042,'Quarterly Information'!$I$43:$I$1042,Blends!$CD71)*Blends!E70</f>
        <v>0</v>
      </c>
      <c r="CH71" s="178">
        <f>SUMIFS('Quarterly Information'!$AA$43:$AA$1042,'Quarterly Information'!$I$43:$I$1042,Blends!$CD71)*Blends!F70</f>
        <v>0</v>
      </c>
      <c r="CI71" s="178">
        <f>SUMIFS('Quarterly Information'!$AA$43:$AA$1042,'Quarterly Information'!$I$43:$I$1042,Blends!$CD71)*Blends!G70</f>
        <v>0</v>
      </c>
      <c r="CJ71" s="178">
        <f>SUMIFS('Quarterly Information'!$AA$43:$AA$1042,'Quarterly Information'!$I$43:$I$1042,Blends!$CD71)*Blends!H70</f>
        <v>0</v>
      </c>
      <c r="CK71" s="178">
        <f>SUMIFS('Quarterly Information'!$AA$43:$AA$1042,'Quarterly Information'!$I$43:$I$1042,Blends!$CD71)*Blends!I70</f>
        <v>0</v>
      </c>
      <c r="CL71" s="178">
        <f>SUMIFS('Quarterly Information'!$AA$43:$AA$1042,'Quarterly Information'!$I$43:$I$1042,Blends!$CD71)*Blends!J70</f>
        <v>0</v>
      </c>
      <c r="CN71" s="17" t="s">
        <v>913</v>
      </c>
      <c r="CO71" s="178">
        <f>SUMIFS('Quarterly Information'!$AB$43:$AB$1042,'Quarterly Information'!$I$43:$I$1042,Blends!$CN71)*Blends!C70</f>
        <v>0</v>
      </c>
      <c r="CP71" s="178">
        <f>SUMIFS('Quarterly Information'!$AB$43:$AB$1042,'Quarterly Information'!$I$43:$I$1042,Blends!$CN71)*Blends!D70</f>
        <v>0</v>
      </c>
      <c r="CQ71" s="178">
        <f>SUMIFS('Quarterly Information'!$AB$43:$AB$1042,'Quarterly Information'!$I$43:$I$1042,Blends!$CN71)*Blends!E70</f>
        <v>0</v>
      </c>
      <c r="CR71" s="178">
        <f>SUMIFS('Quarterly Information'!$AB$43:$AB$1042,'Quarterly Information'!$I$43:$I$1042,Blends!$CN71)*Blends!F70</f>
        <v>0</v>
      </c>
      <c r="CS71" s="178">
        <f>SUMIFS('Quarterly Information'!$AB$43:$AB$1042,'Quarterly Information'!$I$43:$I$1042,Blends!$CN71)*Blends!G70</f>
        <v>0</v>
      </c>
      <c r="CT71" s="178">
        <f>SUMIFS('Quarterly Information'!$AB$43:$AB$1042,'Quarterly Information'!$I$43:$I$1042,Blends!$CN71)*Blends!H70</f>
        <v>0</v>
      </c>
      <c r="CU71" s="178">
        <f>SUMIFS('Quarterly Information'!$AB$43:$AB$1042,'Quarterly Information'!$I$43:$I$1042,Blends!$CN71)*Blends!I70</f>
        <v>0</v>
      </c>
      <c r="CV71" s="178">
        <f>SUMIFS('Quarterly Information'!$AB$43:$AB$1042,'Quarterly Information'!$I$43:$I$1042,Blends!$CN71)*Blends!J70</f>
        <v>0</v>
      </c>
      <c r="CX71" s="17" t="s">
        <v>913</v>
      </c>
      <c r="CY71" s="178">
        <f>SUMIFS('Quarterly Information'!$AC$43:$AC$1042,'Quarterly Information'!$I$43:$I$1042,Blends!$CX71)*Blends!C70</f>
        <v>0</v>
      </c>
      <c r="CZ71" s="178">
        <f>SUMIFS('Quarterly Information'!$AC$43:$AC$1042,'Quarterly Information'!$I$43:$I$1042,Blends!$CX71)*Blends!D70</f>
        <v>0</v>
      </c>
      <c r="DA71" s="178">
        <f>SUMIFS('Quarterly Information'!$AC$43:$AC$1042,'Quarterly Information'!$I$43:$I$1042,Blends!$CX71)*Blends!E70</f>
        <v>0</v>
      </c>
      <c r="DB71" s="178">
        <f>SUMIFS('Quarterly Information'!$AC$43:$AC$1042,'Quarterly Information'!$I$43:$I$1042,Blends!$CX71)*Blends!F70</f>
        <v>0</v>
      </c>
      <c r="DC71" s="178">
        <f>SUMIFS('Quarterly Information'!$AC$43:$AC$1042,'Quarterly Information'!$I$43:$I$1042,Blends!$CX71)*Blends!G70</f>
        <v>0</v>
      </c>
      <c r="DD71" s="178">
        <f>SUMIFS('Quarterly Information'!$AC$43:$AC$1042,'Quarterly Information'!$I$43:$I$1042,Blends!$CX71)*Blends!H70</f>
        <v>0</v>
      </c>
      <c r="DE71" s="178">
        <f>SUMIFS('Quarterly Information'!$AC$43:$AC$1042,'Quarterly Information'!$I$43:$I$1042,Blends!$CX71)*Blends!I70</f>
        <v>0</v>
      </c>
      <c r="DF71" s="178">
        <f>SUMIFS('Quarterly Information'!$AC$43:$AC$1042,'Quarterly Information'!$I$43:$I$1042,Blends!$CX71)*Blends!J70</f>
        <v>0</v>
      </c>
      <c r="DH71" s="17" t="s">
        <v>913</v>
      </c>
      <c r="DI71" s="178">
        <f>SUMIFS('Quarterly Information'!$AD$43:$AD$1042,'Quarterly Information'!$I$43:$I$1042,Blends!$DH71)*Blends!C70</f>
        <v>0</v>
      </c>
      <c r="DJ71" s="178">
        <f>SUMIFS('Quarterly Information'!$AD$43:$AD$1042,'Quarterly Information'!$I$43:$I$1042,Blends!$DH71)*Blends!D70</f>
        <v>0</v>
      </c>
      <c r="DK71" s="178">
        <f>SUMIFS('Quarterly Information'!$AD$43:$AD$1042,'Quarterly Information'!$I$43:$I$1042,Blends!$DH71)*Blends!E70</f>
        <v>0</v>
      </c>
      <c r="DL71" s="178">
        <f>SUMIFS('Quarterly Information'!$AD$43:$AD$1042,'Quarterly Information'!$I$43:$I$1042,Blends!$DH71)*Blends!F70</f>
        <v>0</v>
      </c>
      <c r="DM71" s="178">
        <f>SUMIFS('Quarterly Information'!$AD$43:$AD$1042,'Quarterly Information'!$I$43:$I$1042,Blends!$DH71)*Blends!G70</f>
        <v>0</v>
      </c>
      <c r="DN71" s="178">
        <f>SUMIFS('Quarterly Information'!$AD$43:$AD$1042,'Quarterly Information'!$I$43:$I$1042,Blends!$DH71)*Blends!H70</f>
        <v>0</v>
      </c>
      <c r="DO71" s="178">
        <f>SUMIFS('Quarterly Information'!$AD$43:$AD$1042,'Quarterly Information'!$I$43:$I$1042,Blends!$DH71)*Blends!I70</f>
        <v>0</v>
      </c>
      <c r="DP71" s="178">
        <f>SUMIFS('Quarterly Information'!$AD$43:$AD$1042,'Quarterly Information'!$I$43:$I$1042,Blends!$DH71)*Blends!J70</f>
        <v>0</v>
      </c>
      <c r="DR71" s="17" t="s">
        <v>913</v>
      </c>
      <c r="DS71" s="178">
        <f>SUMIFS('Quarterly Information'!$AE$43:$AE$1042,'Quarterly Information'!$I$43:$I$1042,Blends!$DR71)*Blends!C70</f>
        <v>0</v>
      </c>
      <c r="DT71" s="178">
        <f>SUMIFS('Quarterly Information'!$AE$43:$AE$1042,'Quarterly Information'!$I$43:$I$1042,Blends!$DR71)*Blends!D70</f>
        <v>0</v>
      </c>
      <c r="DU71" s="178">
        <f>SUMIFS('Quarterly Information'!$AE$43:$AE$1042,'Quarterly Information'!$I$43:$I$1042,Blends!$DR71)*Blends!E70</f>
        <v>0</v>
      </c>
      <c r="DV71" s="178">
        <f>SUMIFS('Quarterly Information'!$AE$43:$AE$1042,'Quarterly Information'!$I$43:$I$1042,Blends!$DR71)*Blends!F70</f>
        <v>0</v>
      </c>
      <c r="DW71" s="178">
        <f>SUMIFS('Quarterly Information'!$AE$43:$AE$1042,'Quarterly Information'!$I$43:$I$1042,Blends!$DR71)*Blends!G70</f>
        <v>0</v>
      </c>
      <c r="DX71" s="178">
        <f>SUMIFS('Quarterly Information'!$AE$43:$AE$1042,'Quarterly Information'!$I$43:$I$1042,Blends!$DR71)*Blends!H70</f>
        <v>0</v>
      </c>
      <c r="DY71" s="178">
        <f>SUMIFS('Quarterly Information'!$AE$43:$AE$1042,'Quarterly Information'!$I$43:$I$1042,Blends!$DR71)*Blends!I70</f>
        <v>0</v>
      </c>
      <c r="DZ71" s="178">
        <f>SUMIFS('Quarterly Information'!$AE$43:$AE$1042,'Quarterly Information'!$I$43:$I$1042,Blends!$DR71)*Blends!J70</f>
        <v>0</v>
      </c>
    </row>
    <row r="72" spans="2:130" x14ac:dyDescent="0.25">
      <c r="B72" s="17" t="s">
        <v>915</v>
      </c>
      <c r="C72" s="177"/>
      <c r="D72" s="177">
        <v>0.11</v>
      </c>
      <c r="E72" s="177">
        <v>0.59</v>
      </c>
      <c r="F72" s="177"/>
      <c r="G72" s="177"/>
      <c r="H72" s="177"/>
      <c r="I72" s="177"/>
      <c r="J72" s="177"/>
      <c r="L72" s="17" t="s">
        <v>914</v>
      </c>
      <c r="M72" s="178">
        <f>SUMIFS('Quarterly Information'!$J$43:$J$1042,'Quarterly Information'!$I$43:$I$1042,Blends!$L72,'Quarterly Information'!$X$43:$X$1042,Lists!$D$30)*C71</f>
        <v>0</v>
      </c>
      <c r="N72" s="178">
        <f>SUMIFS('Quarterly Information'!$J$43:$J$1042,'Quarterly Information'!$I$43:$I$1042,Blends!$L72,'Quarterly Information'!$X$43:$X$1042,Lists!$D$30)*D71</f>
        <v>0</v>
      </c>
      <c r="O72" s="178">
        <f>SUMIFS('Quarterly Information'!$J$43:$J$1042,'Quarterly Information'!$I$43:$I$1042,Blends!$L72,'Quarterly Information'!$X$43:$X$1042,Lists!$D$30)*E71</f>
        <v>0</v>
      </c>
      <c r="P72" s="178">
        <f>SUMIFS('Quarterly Information'!$J$43:$J$1042,'Quarterly Information'!$I$43:$I$1042,Blends!$L72,'Quarterly Information'!$X$43:$X$1042,Lists!$D$30)*F71</f>
        <v>0</v>
      </c>
      <c r="Q72" s="178">
        <f>SUMIFS('Quarterly Information'!$J$43:$J$1042,'Quarterly Information'!$I$43:$I$1042,Blends!$L72,'Quarterly Information'!$X$43:$X$1042,Lists!$D$30)*G71</f>
        <v>0</v>
      </c>
      <c r="R72" s="178">
        <f>SUMIFS('Quarterly Information'!$J$43:$J$1042,'Quarterly Information'!$I$43:$I$1042,Blends!$L72,'Quarterly Information'!$X$43:$X$1042,Lists!$D$30)*H71</f>
        <v>0</v>
      </c>
      <c r="S72" s="178">
        <f>SUMIFS('Quarterly Information'!$J$43:$J$1042,'Quarterly Information'!$I$43:$I$1042,Blends!$L72,'Quarterly Information'!$X$43:$X$1042,Lists!$D$30)*I71</f>
        <v>0</v>
      </c>
      <c r="T72" s="178">
        <f>SUMIFS('Quarterly Information'!$J$43:$J$1042,'Quarterly Information'!$I$43:$I$1042,Blends!$L72,'Quarterly Information'!$X$43:$X$1042,Lists!$D$30)*J71</f>
        <v>0</v>
      </c>
      <c r="V72" s="17" t="s">
        <v>914</v>
      </c>
      <c r="W72" s="178">
        <f>SUMIFS('Quarterly Information'!$J$43:$J$1042,'Quarterly Information'!$I$43:$I$1042,Blends!$V72,'Quarterly Information'!$X$43:$X$1042,Lists!$D$31)*C71</f>
        <v>0</v>
      </c>
      <c r="X72" s="178">
        <f>SUMIFS('Quarterly Information'!$J$43:$J$1042,'Quarterly Information'!$I$43:$I$1042,Blends!$V72,'Quarterly Information'!$X$43:$X$1042,Lists!$D$31)*D71</f>
        <v>0</v>
      </c>
      <c r="Y72" s="178">
        <f>SUMIFS('Quarterly Information'!$J$43:$J$1042,'Quarterly Information'!$I$43:$I$1042,Blends!$V72,'Quarterly Information'!$X$43:$X$1042,Lists!$D$31)*E71</f>
        <v>0</v>
      </c>
      <c r="Z72" s="178">
        <f>SUMIFS('Quarterly Information'!$J$43:$J$1042,'Quarterly Information'!$I$43:$I$1042,Blends!$V72,'Quarterly Information'!$X$43:$X$1042,Lists!$D$31)*F71</f>
        <v>0</v>
      </c>
      <c r="AA72" s="178">
        <f>SUMIFS('Quarterly Information'!$J$43:$J$1042,'Quarterly Information'!$I$43:$I$1042,Blends!$V72,'Quarterly Information'!$X$43:$X$1042,Lists!$D$31)*G71</f>
        <v>0</v>
      </c>
      <c r="AB72" s="178">
        <f>SUMIFS('Quarterly Information'!$J$43:$J$1042,'Quarterly Information'!$I$43:$I$1042,Blends!$V72,'Quarterly Information'!$X$43:$X$1042,Lists!$D$31)*H71</f>
        <v>0</v>
      </c>
      <c r="AC72" s="178">
        <f>SUMIFS('Quarterly Information'!$J$43:$J$1042,'Quarterly Information'!$I$43:$I$1042,Blends!$V72,'Quarterly Information'!$X$43:$X$1042,Lists!$D$31)*I71</f>
        <v>0</v>
      </c>
      <c r="AD72" s="178">
        <f>SUMIFS('Quarterly Information'!$J$43:$J$1042,'Quarterly Information'!$I$43:$I$1042,Blends!$V72,'Quarterly Information'!$X$43:$X$1042,Lists!$D$31)*J71</f>
        <v>0</v>
      </c>
      <c r="AF72" s="17" t="s">
        <v>914</v>
      </c>
      <c r="AG72" s="178">
        <f>SUMIFS('Quarterly Information'!$J$43:$J$1042,'Quarterly Information'!$I$43:$I$1042,Blends!$AF72,'Quarterly Information'!$X$43:$X$1042,Lists!$D$32)*C71</f>
        <v>0</v>
      </c>
      <c r="AH72" s="178">
        <f>SUMIFS('Quarterly Information'!$J$43:$J$1042,'Quarterly Information'!$I$43:$I$1042,Blends!$AF72,'Quarterly Information'!$X$43:$X$1042,Lists!$D$32)*D71</f>
        <v>0</v>
      </c>
      <c r="AI72" s="178">
        <f>SUMIFS('Quarterly Information'!$J$43:$J$1042,'Quarterly Information'!$I$43:$I$1042,Blends!$AF72,'Quarterly Information'!$X$43:$X$1042,Lists!$D$32)*E71</f>
        <v>0</v>
      </c>
      <c r="AJ72" s="178">
        <f>SUMIFS('Quarterly Information'!$J$43:$J$1042,'Quarterly Information'!$I$43:$I$1042,Blends!$AF72,'Quarterly Information'!$X$43:$X$1042,Lists!$D$32)*F71</f>
        <v>0</v>
      </c>
      <c r="AK72" s="178">
        <f>SUMIFS('Quarterly Information'!$J$43:$J$1042,'Quarterly Information'!$I$43:$I$1042,Blends!$AF72,'Quarterly Information'!$X$43:$X$1042,Lists!$D$32)*G71</f>
        <v>0</v>
      </c>
      <c r="AL72" s="178">
        <f>SUMIFS('Quarterly Information'!$J$43:$J$1042,'Quarterly Information'!$I$43:$I$1042,Blends!$AF72,'Quarterly Information'!$X$43:$X$1042,Lists!$D$32)*H71</f>
        <v>0</v>
      </c>
      <c r="AM72" s="178">
        <f>SUMIFS('Quarterly Information'!$J$43:$J$1042,'Quarterly Information'!$I$43:$I$1042,Blends!$AF72,'Quarterly Information'!$X$43:$X$1042,Lists!$D$32)*I71</f>
        <v>0</v>
      </c>
      <c r="AN72" s="178">
        <f>SUMIFS('Quarterly Information'!$J$43:$J$1042,'Quarterly Information'!$I$43:$I$1042,Blends!$AF72,'Quarterly Information'!$X$43:$X$1042,Lists!$D$32)*J71</f>
        <v>0</v>
      </c>
      <c r="AP72" s="17" t="s">
        <v>914</v>
      </c>
      <c r="AQ72" s="178">
        <f>SUMIFS('Quarterly Information'!$J$43:$J$1042,'Quarterly Information'!$I$43:$I$1042,Blends!$AP72,'Quarterly Information'!$X$43:$X$1042,Lists!$D$33)*C71</f>
        <v>0</v>
      </c>
      <c r="AR72" s="178">
        <f>SUMIFS('Quarterly Information'!$J$43:$J$1042,'Quarterly Information'!$I$43:$I$1042,Blends!$AP72,'Quarterly Information'!$X$43:$X$1042,Lists!$D$33)*D71</f>
        <v>0</v>
      </c>
      <c r="AS72" s="178">
        <f>SUMIFS('Quarterly Information'!$J$43:$J$1042,'Quarterly Information'!$I$43:$I$1042,Blends!$AP72,'Quarterly Information'!$X$43:$X$1042,Lists!$D$33)*E71</f>
        <v>0</v>
      </c>
      <c r="AT72" s="178">
        <f>SUMIFS('Quarterly Information'!$J$43:$J$1042,'Quarterly Information'!$I$43:$I$1042,Blends!$AP72,'Quarterly Information'!$X$43:$X$1042,Lists!$D$33)*F71</f>
        <v>0</v>
      </c>
      <c r="AU72" s="178">
        <f>SUMIFS('Quarterly Information'!$J$43:$J$1042,'Quarterly Information'!$I$43:$I$1042,Blends!$AP72,'Quarterly Information'!$X$43:$X$1042,Lists!$D$33)*G71</f>
        <v>0</v>
      </c>
      <c r="AV72" s="178">
        <f>SUMIFS('Quarterly Information'!$J$43:$J$1042,'Quarterly Information'!$I$43:$I$1042,Blends!$AP72,'Quarterly Information'!$X$43:$X$1042,Lists!$D$33)*H71</f>
        <v>0</v>
      </c>
      <c r="AW72" s="178">
        <f>SUMIFS('Quarterly Information'!$J$43:$J$1042,'Quarterly Information'!$I$43:$I$1042,Blends!$AP72,'Quarterly Information'!$X$43:$X$1042,Lists!$D$33)*I71</f>
        <v>0</v>
      </c>
      <c r="AX72" s="178">
        <f>SUMIFS('Quarterly Information'!$J$43:$J$1042,'Quarterly Information'!$I$43:$I$1042,Blends!$AP72,'Quarterly Information'!$X$43:$X$1042,Lists!$D$33)*J71</f>
        <v>0</v>
      </c>
      <c r="AZ72" s="17" t="s">
        <v>914</v>
      </c>
      <c r="BA72" s="178">
        <f>SUMIFS('Quarterly Information'!$J$43:$J$1042,'Quarterly Information'!$I$43:$I$1042,Blends!$AZ72,'Quarterly Information'!$X$43:$X$1042,Lists!$D$34)*C71</f>
        <v>0</v>
      </c>
      <c r="BB72" s="178">
        <f>SUMIFS('Quarterly Information'!$J$43:$J$1042,'Quarterly Information'!$I$43:$I$1042,Blends!$AZ72,'Quarterly Information'!$X$43:$X$1042,Lists!$D$34)*D71</f>
        <v>0</v>
      </c>
      <c r="BC72" s="178">
        <f>SUMIFS('Quarterly Information'!$J$43:$J$1042,'Quarterly Information'!$I$43:$I$1042,Blends!$AZ72,'Quarterly Information'!$X$43:$X$1042,Lists!$D$34)*E71</f>
        <v>0</v>
      </c>
      <c r="BD72" s="178">
        <f>SUMIFS('Quarterly Information'!$J$43:$J$1042,'Quarterly Information'!$I$43:$I$1042,Blends!$AZ72,'Quarterly Information'!$X$43:$X$1042,Lists!$D$34)*F71</f>
        <v>0</v>
      </c>
      <c r="BE72" s="178">
        <f>SUMIFS('Quarterly Information'!$J$43:$J$1042,'Quarterly Information'!$I$43:$I$1042,Blends!$AZ72,'Quarterly Information'!$X$43:$X$1042,Lists!$D$34)*G71</f>
        <v>0</v>
      </c>
      <c r="BF72" s="178">
        <f>SUMIFS('Quarterly Information'!$J$43:$J$1042,'Quarterly Information'!$I$43:$I$1042,Blends!$AZ72,'Quarterly Information'!$X$43:$X$1042,Lists!$D$34)*H71</f>
        <v>0</v>
      </c>
      <c r="BG72" s="178">
        <f>SUMIFS('Quarterly Information'!$J$43:$J$1042,'Quarterly Information'!$I$43:$I$1042,Blends!$AZ72,'Quarterly Information'!$X$43:$X$1042,Lists!$D$34)*I71</f>
        <v>0</v>
      </c>
      <c r="BH72" s="178">
        <f>SUMIFS('Quarterly Information'!$J$43:$J$1042,'Quarterly Information'!$I$43:$I$1042,Blends!$AZ72,'Quarterly Information'!$X$43:$X$1042,Lists!$D$34)*J71</f>
        <v>0</v>
      </c>
      <c r="BJ72" s="17" t="s">
        <v>914</v>
      </c>
      <c r="BK72" s="178">
        <f>SUMIFS('Quarterly Information'!$J$43:$J$1042,'Quarterly Information'!$I$43:$I$1042,Blends!$BJ72,'Quarterly Information'!$X$43:$X$1042,Lists!$D$35)*C71</f>
        <v>0</v>
      </c>
      <c r="BL72" s="178">
        <f>SUMIFS('Quarterly Information'!$J$43:$J$1042,'Quarterly Information'!$I$43:$I$1042,Blends!$BJ72,'Quarterly Information'!$X$43:$X$1042,Lists!$D$35)*D71</f>
        <v>0</v>
      </c>
      <c r="BM72" s="178">
        <f>SUMIFS('Quarterly Information'!$J$43:$J$1042,'Quarterly Information'!$I$43:$I$1042,Blends!$BJ72,'Quarterly Information'!$X$43:$X$1042,Lists!$D$35)*E71</f>
        <v>0</v>
      </c>
      <c r="BN72" s="178">
        <f>SUMIFS('Quarterly Information'!$J$43:$J$1042,'Quarterly Information'!$I$43:$I$1042,Blends!$BJ72,'Quarterly Information'!$X$43:$X$1042,Lists!$D$35)*F71</f>
        <v>0</v>
      </c>
      <c r="BO72" s="178">
        <f>SUMIFS('Quarterly Information'!$J$43:$J$1042,'Quarterly Information'!$I$43:$I$1042,Blends!$BJ72,'Quarterly Information'!$X$43:$X$1042,Lists!$D$35)*G71</f>
        <v>0</v>
      </c>
      <c r="BP72" s="178">
        <f>SUMIFS('Quarterly Information'!$J$43:$J$1042,'Quarterly Information'!$I$43:$I$1042,Blends!$BJ72,'Quarterly Information'!$X$43:$X$1042,Lists!$D$35)*H71</f>
        <v>0</v>
      </c>
      <c r="BQ72" s="178">
        <f>SUMIFS('Quarterly Information'!$J$43:$J$1042,'Quarterly Information'!$I$43:$I$1042,Blends!$BJ72,'Quarterly Information'!$X$43:$X$1042,Lists!$D$35)*I71</f>
        <v>0</v>
      </c>
      <c r="BR72" s="178">
        <f>SUMIFS('Quarterly Information'!$J$43:$J$1042,'Quarterly Information'!$I$43:$I$1042,Blends!$BJ72,'Quarterly Information'!$X$43:$X$1042,Lists!$D$35)*J71</f>
        <v>0</v>
      </c>
      <c r="BT72" s="17" t="s">
        <v>914</v>
      </c>
      <c r="BU72" s="178">
        <f>SUMIFS('Quarterly Information'!$Z$43:$Z$1042,'Quarterly Information'!$I$43:$I$1042,Blends!$BT72)*Blends!C71</f>
        <v>0</v>
      </c>
      <c r="BV72" s="178">
        <f>SUMIFS('Quarterly Information'!$Z$43:$Z$1042,'Quarterly Information'!$I$43:$I$1042,Blends!$BT72)*Blends!D71</f>
        <v>0</v>
      </c>
      <c r="BW72" s="178">
        <f>SUMIFS('Quarterly Information'!$Z$43:$Z$1042,'Quarterly Information'!$I$43:$I$1042,Blends!$BT72)*Blends!E71</f>
        <v>0</v>
      </c>
      <c r="BX72" s="178">
        <f>SUMIFS('Quarterly Information'!$Z$43:$Z$1042,'Quarterly Information'!$I$43:$I$1042,Blends!$BT72)*Blends!F71</f>
        <v>0</v>
      </c>
      <c r="BY72" s="178">
        <f>SUMIFS('Quarterly Information'!$Z$43:$Z$1042,'Quarterly Information'!$I$43:$I$1042,Blends!$BT72)*Blends!G71</f>
        <v>0</v>
      </c>
      <c r="BZ72" s="178">
        <f>SUMIFS('Quarterly Information'!$Z$43:$Z$1042,'Quarterly Information'!$I$43:$I$1042,Blends!$BT72)*Blends!H71</f>
        <v>0</v>
      </c>
      <c r="CA72" s="178">
        <f>SUMIFS('Quarterly Information'!$Z$43:$Z$1042,'Quarterly Information'!$I$43:$I$1042,Blends!$BT72)*Blends!I71</f>
        <v>0</v>
      </c>
      <c r="CB72" s="178">
        <f>SUMIFS('Quarterly Information'!$Z$43:$Z$1042,'Quarterly Information'!$I$43:$I$1042,Blends!$BT72)*Blends!J71</f>
        <v>0</v>
      </c>
      <c r="CD72" s="17" t="s">
        <v>914</v>
      </c>
      <c r="CE72" s="178">
        <f>SUMIFS('Quarterly Information'!$AA$43:$AA$1042,'Quarterly Information'!$I$43:$I$1042,Blends!$CD72)*Blends!C71</f>
        <v>0</v>
      </c>
      <c r="CF72" s="178">
        <f>SUMIFS('Quarterly Information'!$AA$43:$AA$1042,'Quarterly Information'!$I$43:$I$1042,Blends!$CD72)*Blends!D71</f>
        <v>0</v>
      </c>
      <c r="CG72" s="178">
        <f>SUMIFS('Quarterly Information'!$AA$43:$AA$1042,'Quarterly Information'!$I$43:$I$1042,Blends!$CD72)*Blends!E71</f>
        <v>0</v>
      </c>
      <c r="CH72" s="178">
        <f>SUMIFS('Quarterly Information'!$AA$43:$AA$1042,'Quarterly Information'!$I$43:$I$1042,Blends!$CD72)*Blends!F71</f>
        <v>0</v>
      </c>
      <c r="CI72" s="178">
        <f>SUMIFS('Quarterly Information'!$AA$43:$AA$1042,'Quarterly Information'!$I$43:$I$1042,Blends!$CD72)*Blends!G71</f>
        <v>0</v>
      </c>
      <c r="CJ72" s="178">
        <f>SUMIFS('Quarterly Information'!$AA$43:$AA$1042,'Quarterly Information'!$I$43:$I$1042,Blends!$CD72)*Blends!H71</f>
        <v>0</v>
      </c>
      <c r="CK72" s="178">
        <f>SUMIFS('Quarterly Information'!$AA$43:$AA$1042,'Quarterly Information'!$I$43:$I$1042,Blends!$CD72)*Blends!I71</f>
        <v>0</v>
      </c>
      <c r="CL72" s="178">
        <f>SUMIFS('Quarterly Information'!$AA$43:$AA$1042,'Quarterly Information'!$I$43:$I$1042,Blends!$CD72)*Blends!J71</f>
        <v>0</v>
      </c>
      <c r="CN72" s="17" t="s">
        <v>914</v>
      </c>
      <c r="CO72" s="178">
        <f>SUMIFS('Quarterly Information'!$AB$43:$AB$1042,'Quarterly Information'!$I$43:$I$1042,Blends!$CN72)*Blends!C71</f>
        <v>0</v>
      </c>
      <c r="CP72" s="178">
        <f>SUMIFS('Quarterly Information'!$AB$43:$AB$1042,'Quarterly Information'!$I$43:$I$1042,Blends!$CN72)*Blends!D71</f>
        <v>0</v>
      </c>
      <c r="CQ72" s="178">
        <f>SUMIFS('Quarterly Information'!$AB$43:$AB$1042,'Quarterly Information'!$I$43:$I$1042,Blends!$CN72)*Blends!E71</f>
        <v>0</v>
      </c>
      <c r="CR72" s="178">
        <f>SUMIFS('Quarterly Information'!$AB$43:$AB$1042,'Quarterly Information'!$I$43:$I$1042,Blends!$CN72)*Blends!F71</f>
        <v>0</v>
      </c>
      <c r="CS72" s="178">
        <f>SUMIFS('Quarterly Information'!$AB$43:$AB$1042,'Quarterly Information'!$I$43:$I$1042,Blends!$CN72)*Blends!G71</f>
        <v>0</v>
      </c>
      <c r="CT72" s="178">
        <f>SUMIFS('Quarterly Information'!$AB$43:$AB$1042,'Quarterly Information'!$I$43:$I$1042,Blends!$CN72)*Blends!H71</f>
        <v>0</v>
      </c>
      <c r="CU72" s="178">
        <f>SUMIFS('Quarterly Information'!$AB$43:$AB$1042,'Quarterly Information'!$I$43:$I$1042,Blends!$CN72)*Blends!I71</f>
        <v>0</v>
      </c>
      <c r="CV72" s="178">
        <f>SUMIFS('Quarterly Information'!$AB$43:$AB$1042,'Quarterly Information'!$I$43:$I$1042,Blends!$CN72)*Blends!J71</f>
        <v>0</v>
      </c>
      <c r="CX72" s="17" t="s">
        <v>914</v>
      </c>
      <c r="CY72" s="178">
        <f>SUMIFS('Quarterly Information'!$AC$43:$AC$1042,'Quarterly Information'!$I$43:$I$1042,Blends!$CX72)*Blends!C71</f>
        <v>0</v>
      </c>
      <c r="CZ72" s="178">
        <f>SUMIFS('Quarterly Information'!$AC$43:$AC$1042,'Quarterly Information'!$I$43:$I$1042,Blends!$CX72)*Blends!D71</f>
        <v>0</v>
      </c>
      <c r="DA72" s="178">
        <f>SUMIFS('Quarterly Information'!$AC$43:$AC$1042,'Quarterly Information'!$I$43:$I$1042,Blends!$CX72)*Blends!E71</f>
        <v>0</v>
      </c>
      <c r="DB72" s="178">
        <f>SUMIFS('Quarterly Information'!$AC$43:$AC$1042,'Quarterly Information'!$I$43:$I$1042,Blends!$CX72)*Blends!F71</f>
        <v>0</v>
      </c>
      <c r="DC72" s="178">
        <f>SUMIFS('Quarterly Information'!$AC$43:$AC$1042,'Quarterly Information'!$I$43:$I$1042,Blends!$CX72)*Blends!G71</f>
        <v>0</v>
      </c>
      <c r="DD72" s="178">
        <f>SUMIFS('Quarterly Information'!$AC$43:$AC$1042,'Quarterly Information'!$I$43:$I$1042,Blends!$CX72)*Blends!H71</f>
        <v>0</v>
      </c>
      <c r="DE72" s="178">
        <f>SUMIFS('Quarterly Information'!$AC$43:$AC$1042,'Quarterly Information'!$I$43:$I$1042,Blends!$CX72)*Blends!I71</f>
        <v>0</v>
      </c>
      <c r="DF72" s="178">
        <f>SUMIFS('Quarterly Information'!$AC$43:$AC$1042,'Quarterly Information'!$I$43:$I$1042,Blends!$CX72)*Blends!J71</f>
        <v>0</v>
      </c>
      <c r="DH72" s="17" t="s">
        <v>914</v>
      </c>
      <c r="DI72" s="178">
        <f>SUMIFS('Quarterly Information'!$AD$43:$AD$1042,'Quarterly Information'!$I$43:$I$1042,Blends!$DH72)*Blends!C71</f>
        <v>0</v>
      </c>
      <c r="DJ72" s="178">
        <f>SUMIFS('Quarterly Information'!$AD$43:$AD$1042,'Quarterly Information'!$I$43:$I$1042,Blends!$DH72)*Blends!D71</f>
        <v>0</v>
      </c>
      <c r="DK72" s="178">
        <f>SUMIFS('Quarterly Information'!$AD$43:$AD$1042,'Quarterly Information'!$I$43:$I$1042,Blends!$DH72)*Blends!E71</f>
        <v>0</v>
      </c>
      <c r="DL72" s="178">
        <f>SUMIFS('Quarterly Information'!$AD$43:$AD$1042,'Quarterly Information'!$I$43:$I$1042,Blends!$DH72)*Blends!F71</f>
        <v>0</v>
      </c>
      <c r="DM72" s="178">
        <f>SUMIFS('Quarterly Information'!$AD$43:$AD$1042,'Quarterly Information'!$I$43:$I$1042,Blends!$DH72)*Blends!G71</f>
        <v>0</v>
      </c>
      <c r="DN72" s="178">
        <f>SUMIFS('Quarterly Information'!$AD$43:$AD$1042,'Quarterly Information'!$I$43:$I$1042,Blends!$DH72)*Blends!H71</f>
        <v>0</v>
      </c>
      <c r="DO72" s="178">
        <f>SUMIFS('Quarterly Information'!$AD$43:$AD$1042,'Quarterly Information'!$I$43:$I$1042,Blends!$DH72)*Blends!I71</f>
        <v>0</v>
      </c>
      <c r="DP72" s="178">
        <f>SUMIFS('Quarterly Information'!$AD$43:$AD$1042,'Quarterly Information'!$I$43:$I$1042,Blends!$DH72)*Blends!J71</f>
        <v>0</v>
      </c>
      <c r="DR72" s="17" t="s">
        <v>914</v>
      </c>
      <c r="DS72" s="178">
        <f>SUMIFS('Quarterly Information'!$AE$43:$AE$1042,'Quarterly Information'!$I$43:$I$1042,Blends!$DR72)*Blends!C71</f>
        <v>0</v>
      </c>
      <c r="DT72" s="178">
        <f>SUMIFS('Quarterly Information'!$AE$43:$AE$1042,'Quarterly Information'!$I$43:$I$1042,Blends!$DR72)*Blends!D71</f>
        <v>0</v>
      </c>
      <c r="DU72" s="178">
        <f>SUMIFS('Quarterly Information'!$AE$43:$AE$1042,'Quarterly Information'!$I$43:$I$1042,Blends!$DR72)*Blends!E71</f>
        <v>0</v>
      </c>
      <c r="DV72" s="178">
        <f>SUMIFS('Quarterly Information'!$AE$43:$AE$1042,'Quarterly Information'!$I$43:$I$1042,Blends!$DR72)*Blends!F71</f>
        <v>0</v>
      </c>
      <c r="DW72" s="178">
        <f>SUMIFS('Quarterly Information'!$AE$43:$AE$1042,'Quarterly Information'!$I$43:$I$1042,Blends!$DR72)*Blends!G71</f>
        <v>0</v>
      </c>
      <c r="DX72" s="178">
        <f>SUMIFS('Quarterly Information'!$AE$43:$AE$1042,'Quarterly Information'!$I$43:$I$1042,Blends!$DR72)*Blends!H71</f>
        <v>0</v>
      </c>
      <c r="DY72" s="178">
        <f>SUMIFS('Quarterly Information'!$AE$43:$AE$1042,'Quarterly Information'!$I$43:$I$1042,Blends!$DR72)*Blends!I71</f>
        <v>0</v>
      </c>
      <c r="DZ72" s="178">
        <f>SUMIFS('Quarterly Information'!$AE$43:$AE$1042,'Quarterly Information'!$I$43:$I$1042,Blends!$DR72)*Blends!J71</f>
        <v>0</v>
      </c>
    </row>
    <row r="73" spans="2:130" x14ac:dyDescent="0.25">
      <c r="B73" s="17" t="s">
        <v>916</v>
      </c>
      <c r="C73" s="177"/>
      <c r="D73" s="177">
        <v>0.67</v>
      </c>
      <c r="E73" s="177">
        <v>7.0000000000000007E-2</v>
      </c>
      <c r="F73" s="177"/>
      <c r="G73" s="177"/>
      <c r="H73" s="177"/>
      <c r="I73" s="177"/>
      <c r="J73" s="177"/>
      <c r="L73" s="17" t="s">
        <v>915</v>
      </c>
      <c r="M73" s="178">
        <f>SUMIFS('Quarterly Information'!$J$43:$J$1042,'Quarterly Information'!$I$43:$I$1042,Blends!$L73,'Quarterly Information'!$X$43:$X$1042,Lists!$D$30)*C72</f>
        <v>0</v>
      </c>
      <c r="N73" s="178">
        <f>SUMIFS('Quarterly Information'!$J$43:$J$1042,'Quarterly Information'!$I$43:$I$1042,Blends!$L73,'Quarterly Information'!$X$43:$X$1042,Lists!$D$30)*D72</f>
        <v>0</v>
      </c>
      <c r="O73" s="178">
        <f>SUMIFS('Quarterly Information'!$J$43:$J$1042,'Quarterly Information'!$I$43:$I$1042,Blends!$L73,'Quarterly Information'!$X$43:$X$1042,Lists!$D$30)*E72</f>
        <v>0</v>
      </c>
      <c r="P73" s="178">
        <f>SUMIFS('Quarterly Information'!$J$43:$J$1042,'Quarterly Information'!$I$43:$I$1042,Blends!$L73,'Quarterly Information'!$X$43:$X$1042,Lists!$D$30)*F72</f>
        <v>0</v>
      </c>
      <c r="Q73" s="178">
        <f>SUMIFS('Quarterly Information'!$J$43:$J$1042,'Quarterly Information'!$I$43:$I$1042,Blends!$L73,'Quarterly Information'!$X$43:$X$1042,Lists!$D$30)*G72</f>
        <v>0</v>
      </c>
      <c r="R73" s="178">
        <f>SUMIFS('Quarterly Information'!$J$43:$J$1042,'Quarterly Information'!$I$43:$I$1042,Blends!$L73,'Quarterly Information'!$X$43:$X$1042,Lists!$D$30)*H72</f>
        <v>0</v>
      </c>
      <c r="S73" s="178">
        <f>SUMIFS('Quarterly Information'!$J$43:$J$1042,'Quarterly Information'!$I$43:$I$1042,Blends!$L73,'Quarterly Information'!$X$43:$X$1042,Lists!$D$30)*I72</f>
        <v>0</v>
      </c>
      <c r="T73" s="178">
        <f>SUMIFS('Quarterly Information'!$J$43:$J$1042,'Quarterly Information'!$I$43:$I$1042,Blends!$L73,'Quarterly Information'!$X$43:$X$1042,Lists!$D$30)*J72</f>
        <v>0</v>
      </c>
      <c r="V73" s="17" t="s">
        <v>915</v>
      </c>
      <c r="W73" s="178">
        <f>SUMIFS('Quarterly Information'!$J$43:$J$1042,'Quarterly Information'!$I$43:$I$1042,Blends!$V73,'Quarterly Information'!$X$43:$X$1042,Lists!$D$31)*C72</f>
        <v>0</v>
      </c>
      <c r="X73" s="178">
        <f>SUMIFS('Quarterly Information'!$J$43:$J$1042,'Quarterly Information'!$I$43:$I$1042,Blends!$V73,'Quarterly Information'!$X$43:$X$1042,Lists!$D$31)*D72</f>
        <v>0</v>
      </c>
      <c r="Y73" s="178">
        <f>SUMIFS('Quarterly Information'!$J$43:$J$1042,'Quarterly Information'!$I$43:$I$1042,Blends!$V73,'Quarterly Information'!$X$43:$X$1042,Lists!$D$31)*E72</f>
        <v>0</v>
      </c>
      <c r="Z73" s="178">
        <f>SUMIFS('Quarterly Information'!$J$43:$J$1042,'Quarterly Information'!$I$43:$I$1042,Blends!$V73,'Quarterly Information'!$X$43:$X$1042,Lists!$D$31)*F72</f>
        <v>0</v>
      </c>
      <c r="AA73" s="178">
        <f>SUMIFS('Quarterly Information'!$J$43:$J$1042,'Quarterly Information'!$I$43:$I$1042,Blends!$V73,'Quarterly Information'!$X$43:$X$1042,Lists!$D$31)*G72</f>
        <v>0</v>
      </c>
      <c r="AB73" s="178">
        <f>SUMIFS('Quarterly Information'!$J$43:$J$1042,'Quarterly Information'!$I$43:$I$1042,Blends!$V73,'Quarterly Information'!$X$43:$X$1042,Lists!$D$31)*H72</f>
        <v>0</v>
      </c>
      <c r="AC73" s="178">
        <f>SUMIFS('Quarterly Information'!$J$43:$J$1042,'Quarterly Information'!$I$43:$I$1042,Blends!$V73,'Quarterly Information'!$X$43:$X$1042,Lists!$D$31)*I72</f>
        <v>0</v>
      </c>
      <c r="AD73" s="178">
        <f>SUMIFS('Quarterly Information'!$J$43:$J$1042,'Quarterly Information'!$I$43:$I$1042,Blends!$V73,'Quarterly Information'!$X$43:$X$1042,Lists!$D$31)*J72</f>
        <v>0</v>
      </c>
      <c r="AF73" s="17" t="s">
        <v>915</v>
      </c>
      <c r="AG73" s="178">
        <f>SUMIFS('Quarterly Information'!$J$43:$J$1042,'Quarterly Information'!$I$43:$I$1042,Blends!$AF73,'Quarterly Information'!$X$43:$X$1042,Lists!$D$32)*C72</f>
        <v>0</v>
      </c>
      <c r="AH73" s="178">
        <f>SUMIFS('Quarterly Information'!$J$43:$J$1042,'Quarterly Information'!$I$43:$I$1042,Blends!$AF73,'Quarterly Information'!$X$43:$X$1042,Lists!$D$32)*D72</f>
        <v>0</v>
      </c>
      <c r="AI73" s="178">
        <f>SUMIFS('Quarterly Information'!$J$43:$J$1042,'Quarterly Information'!$I$43:$I$1042,Blends!$AF73,'Quarterly Information'!$X$43:$X$1042,Lists!$D$32)*E72</f>
        <v>0</v>
      </c>
      <c r="AJ73" s="178">
        <f>SUMIFS('Quarterly Information'!$J$43:$J$1042,'Quarterly Information'!$I$43:$I$1042,Blends!$AF73,'Quarterly Information'!$X$43:$X$1042,Lists!$D$32)*F72</f>
        <v>0</v>
      </c>
      <c r="AK73" s="178">
        <f>SUMIFS('Quarterly Information'!$J$43:$J$1042,'Quarterly Information'!$I$43:$I$1042,Blends!$AF73,'Quarterly Information'!$X$43:$X$1042,Lists!$D$32)*G72</f>
        <v>0</v>
      </c>
      <c r="AL73" s="178">
        <f>SUMIFS('Quarterly Information'!$J$43:$J$1042,'Quarterly Information'!$I$43:$I$1042,Blends!$AF73,'Quarterly Information'!$X$43:$X$1042,Lists!$D$32)*H72</f>
        <v>0</v>
      </c>
      <c r="AM73" s="178">
        <f>SUMIFS('Quarterly Information'!$J$43:$J$1042,'Quarterly Information'!$I$43:$I$1042,Blends!$AF73,'Quarterly Information'!$X$43:$X$1042,Lists!$D$32)*I72</f>
        <v>0</v>
      </c>
      <c r="AN73" s="178">
        <f>SUMIFS('Quarterly Information'!$J$43:$J$1042,'Quarterly Information'!$I$43:$I$1042,Blends!$AF73,'Quarterly Information'!$X$43:$X$1042,Lists!$D$32)*J72</f>
        <v>0</v>
      </c>
      <c r="AP73" s="17" t="s">
        <v>915</v>
      </c>
      <c r="AQ73" s="178">
        <f>SUMIFS('Quarterly Information'!$J$43:$J$1042,'Quarterly Information'!$I$43:$I$1042,Blends!$AP73,'Quarterly Information'!$X$43:$X$1042,Lists!$D$33)*C72</f>
        <v>0</v>
      </c>
      <c r="AR73" s="178">
        <f>SUMIFS('Quarterly Information'!$J$43:$J$1042,'Quarterly Information'!$I$43:$I$1042,Blends!$AP73,'Quarterly Information'!$X$43:$X$1042,Lists!$D$33)*D72</f>
        <v>0</v>
      </c>
      <c r="AS73" s="178">
        <f>SUMIFS('Quarterly Information'!$J$43:$J$1042,'Quarterly Information'!$I$43:$I$1042,Blends!$AP73,'Quarterly Information'!$X$43:$X$1042,Lists!$D$33)*E72</f>
        <v>0</v>
      </c>
      <c r="AT73" s="178">
        <f>SUMIFS('Quarterly Information'!$J$43:$J$1042,'Quarterly Information'!$I$43:$I$1042,Blends!$AP73,'Quarterly Information'!$X$43:$X$1042,Lists!$D$33)*F72</f>
        <v>0</v>
      </c>
      <c r="AU73" s="178">
        <f>SUMIFS('Quarterly Information'!$J$43:$J$1042,'Quarterly Information'!$I$43:$I$1042,Blends!$AP73,'Quarterly Information'!$X$43:$X$1042,Lists!$D$33)*G72</f>
        <v>0</v>
      </c>
      <c r="AV73" s="178">
        <f>SUMIFS('Quarterly Information'!$J$43:$J$1042,'Quarterly Information'!$I$43:$I$1042,Blends!$AP73,'Quarterly Information'!$X$43:$X$1042,Lists!$D$33)*H72</f>
        <v>0</v>
      </c>
      <c r="AW73" s="178">
        <f>SUMIFS('Quarterly Information'!$J$43:$J$1042,'Quarterly Information'!$I$43:$I$1042,Blends!$AP73,'Quarterly Information'!$X$43:$X$1042,Lists!$D$33)*I72</f>
        <v>0</v>
      </c>
      <c r="AX73" s="178">
        <f>SUMIFS('Quarterly Information'!$J$43:$J$1042,'Quarterly Information'!$I$43:$I$1042,Blends!$AP73,'Quarterly Information'!$X$43:$X$1042,Lists!$D$33)*J72</f>
        <v>0</v>
      </c>
      <c r="AZ73" s="17" t="s">
        <v>915</v>
      </c>
      <c r="BA73" s="178">
        <f>SUMIFS('Quarterly Information'!$J$43:$J$1042,'Quarterly Information'!$I$43:$I$1042,Blends!$AZ73,'Quarterly Information'!$X$43:$X$1042,Lists!$D$34)*C72</f>
        <v>0</v>
      </c>
      <c r="BB73" s="178">
        <f>SUMIFS('Quarterly Information'!$J$43:$J$1042,'Quarterly Information'!$I$43:$I$1042,Blends!$AZ73,'Quarterly Information'!$X$43:$X$1042,Lists!$D$34)*D72</f>
        <v>0</v>
      </c>
      <c r="BC73" s="178">
        <f>SUMIFS('Quarterly Information'!$J$43:$J$1042,'Quarterly Information'!$I$43:$I$1042,Blends!$AZ73,'Quarterly Information'!$X$43:$X$1042,Lists!$D$34)*E72</f>
        <v>0</v>
      </c>
      <c r="BD73" s="178">
        <f>SUMIFS('Quarterly Information'!$J$43:$J$1042,'Quarterly Information'!$I$43:$I$1042,Blends!$AZ73,'Quarterly Information'!$X$43:$X$1042,Lists!$D$34)*F72</f>
        <v>0</v>
      </c>
      <c r="BE73" s="178">
        <f>SUMIFS('Quarterly Information'!$J$43:$J$1042,'Quarterly Information'!$I$43:$I$1042,Blends!$AZ73,'Quarterly Information'!$X$43:$X$1042,Lists!$D$34)*G72</f>
        <v>0</v>
      </c>
      <c r="BF73" s="178">
        <f>SUMIFS('Quarterly Information'!$J$43:$J$1042,'Quarterly Information'!$I$43:$I$1042,Blends!$AZ73,'Quarterly Information'!$X$43:$X$1042,Lists!$D$34)*H72</f>
        <v>0</v>
      </c>
      <c r="BG73" s="178">
        <f>SUMIFS('Quarterly Information'!$J$43:$J$1042,'Quarterly Information'!$I$43:$I$1042,Blends!$AZ73,'Quarterly Information'!$X$43:$X$1042,Lists!$D$34)*I72</f>
        <v>0</v>
      </c>
      <c r="BH73" s="178">
        <f>SUMIFS('Quarterly Information'!$J$43:$J$1042,'Quarterly Information'!$I$43:$I$1042,Blends!$AZ73,'Quarterly Information'!$X$43:$X$1042,Lists!$D$34)*J72</f>
        <v>0</v>
      </c>
      <c r="BJ73" s="17" t="s">
        <v>915</v>
      </c>
      <c r="BK73" s="178">
        <f>SUMIFS('Quarterly Information'!$J$43:$J$1042,'Quarterly Information'!$I$43:$I$1042,Blends!$BJ73,'Quarterly Information'!$X$43:$X$1042,Lists!$D$35)*C72</f>
        <v>0</v>
      </c>
      <c r="BL73" s="178">
        <f>SUMIFS('Quarterly Information'!$J$43:$J$1042,'Quarterly Information'!$I$43:$I$1042,Blends!$BJ73,'Quarterly Information'!$X$43:$X$1042,Lists!$D$35)*D72</f>
        <v>0</v>
      </c>
      <c r="BM73" s="178">
        <f>SUMIFS('Quarterly Information'!$J$43:$J$1042,'Quarterly Information'!$I$43:$I$1042,Blends!$BJ73,'Quarterly Information'!$X$43:$X$1042,Lists!$D$35)*E72</f>
        <v>0</v>
      </c>
      <c r="BN73" s="178">
        <f>SUMIFS('Quarterly Information'!$J$43:$J$1042,'Quarterly Information'!$I$43:$I$1042,Blends!$BJ73,'Quarterly Information'!$X$43:$X$1042,Lists!$D$35)*F72</f>
        <v>0</v>
      </c>
      <c r="BO73" s="178">
        <f>SUMIFS('Quarterly Information'!$J$43:$J$1042,'Quarterly Information'!$I$43:$I$1042,Blends!$BJ73,'Quarterly Information'!$X$43:$X$1042,Lists!$D$35)*G72</f>
        <v>0</v>
      </c>
      <c r="BP73" s="178">
        <f>SUMIFS('Quarterly Information'!$J$43:$J$1042,'Quarterly Information'!$I$43:$I$1042,Blends!$BJ73,'Quarterly Information'!$X$43:$X$1042,Lists!$D$35)*H72</f>
        <v>0</v>
      </c>
      <c r="BQ73" s="178">
        <f>SUMIFS('Quarterly Information'!$J$43:$J$1042,'Quarterly Information'!$I$43:$I$1042,Blends!$BJ73,'Quarterly Information'!$X$43:$X$1042,Lists!$D$35)*I72</f>
        <v>0</v>
      </c>
      <c r="BR73" s="178">
        <f>SUMIFS('Quarterly Information'!$J$43:$J$1042,'Quarterly Information'!$I$43:$I$1042,Blends!$BJ73,'Quarterly Information'!$X$43:$X$1042,Lists!$D$35)*J72</f>
        <v>0</v>
      </c>
      <c r="BT73" s="17" t="s">
        <v>915</v>
      </c>
      <c r="BU73" s="178">
        <f>SUMIFS('Quarterly Information'!$Z$43:$Z$1042,'Quarterly Information'!$I$43:$I$1042,Blends!$BT73)*Blends!C72</f>
        <v>0</v>
      </c>
      <c r="BV73" s="178">
        <f>SUMIFS('Quarterly Information'!$Z$43:$Z$1042,'Quarterly Information'!$I$43:$I$1042,Blends!$BT73)*Blends!D72</f>
        <v>0</v>
      </c>
      <c r="BW73" s="178">
        <f>SUMIFS('Quarterly Information'!$Z$43:$Z$1042,'Quarterly Information'!$I$43:$I$1042,Blends!$BT73)*Blends!E72</f>
        <v>0</v>
      </c>
      <c r="BX73" s="178">
        <f>SUMIFS('Quarterly Information'!$Z$43:$Z$1042,'Quarterly Information'!$I$43:$I$1042,Blends!$BT73)*Blends!F72</f>
        <v>0</v>
      </c>
      <c r="BY73" s="178">
        <f>SUMIFS('Quarterly Information'!$Z$43:$Z$1042,'Quarterly Information'!$I$43:$I$1042,Blends!$BT73)*Blends!G72</f>
        <v>0</v>
      </c>
      <c r="BZ73" s="178">
        <f>SUMIFS('Quarterly Information'!$Z$43:$Z$1042,'Quarterly Information'!$I$43:$I$1042,Blends!$BT73)*Blends!H72</f>
        <v>0</v>
      </c>
      <c r="CA73" s="178">
        <f>SUMIFS('Quarterly Information'!$Z$43:$Z$1042,'Quarterly Information'!$I$43:$I$1042,Blends!$BT73)*Blends!I72</f>
        <v>0</v>
      </c>
      <c r="CB73" s="178">
        <f>SUMIFS('Quarterly Information'!$Z$43:$Z$1042,'Quarterly Information'!$I$43:$I$1042,Blends!$BT73)*Blends!J72</f>
        <v>0</v>
      </c>
      <c r="CD73" s="17" t="s">
        <v>915</v>
      </c>
      <c r="CE73" s="178">
        <f>SUMIFS('Quarterly Information'!$AA$43:$AA$1042,'Quarterly Information'!$I$43:$I$1042,Blends!$CD73)*Blends!C72</f>
        <v>0</v>
      </c>
      <c r="CF73" s="178">
        <f>SUMIFS('Quarterly Information'!$AA$43:$AA$1042,'Quarterly Information'!$I$43:$I$1042,Blends!$CD73)*Blends!D72</f>
        <v>0</v>
      </c>
      <c r="CG73" s="178">
        <f>SUMIFS('Quarterly Information'!$AA$43:$AA$1042,'Quarterly Information'!$I$43:$I$1042,Blends!$CD73)*Blends!E72</f>
        <v>0</v>
      </c>
      <c r="CH73" s="178">
        <f>SUMIFS('Quarterly Information'!$AA$43:$AA$1042,'Quarterly Information'!$I$43:$I$1042,Blends!$CD73)*Blends!F72</f>
        <v>0</v>
      </c>
      <c r="CI73" s="178">
        <f>SUMIFS('Quarterly Information'!$AA$43:$AA$1042,'Quarterly Information'!$I$43:$I$1042,Blends!$CD73)*Blends!G72</f>
        <v>0</v>
      </c>
      <c r="CJ73" s="178">
        <f>SUMIFS('Quarterly Information'!$AA$43:$AA$1042,'Quarterly Information'!$I$43:$I$1042,Blends!$CD73)*Blends!H72</f>
        <v>0</v>
      </c>
      <c r="CK73" s="178">
        <f>SUMIFS('Quarterly Information'!$AA$43:$AA$1042,'Quarterly Information'!$I$43:$I$1042,Blends!$CD73)*Blends!I72</f>
        <v>0</v>
      </c>
      <c r="CL73" s="178">
        <f>SUMIFS('Quarterly Information'!$AA$43:$AA$1042,'Quarterly Information'!$I$43:$I$1042,Blends!$CD73)*Blends!J72</f>
        <v>0</v>
      </c>
      <c r="CN73" s="17" t="s">
        <v>915</v>
      </c>
      <c r="CO73" s="178">
        <f>SUMIFS('Quarterly Information'!$AB$43:$AB$1042,'Quarterly Information'!$I$43:$I$1042,Blends!$CN73)*Blends!C72</f>
        <v>0</v>
      </c>
      <c r="CP73" s="178">
        <f>SUMIFS('Quarterly Information'!$AB$43:$AB$1042,'Quarterly Information'!$I$43:$I$1042,Blends!$CN73)*Blends!D72</f>
        <v>0</v>
      </c>
      <c r="CQ73" s="178">
        <f>SUMIFS('Quarterly Information'!$AB$43:$AB$1042,'Quarterly Information'!$I$43:$I$1042,Blends!$CN73)*Blends!E72</f>
        <v>0</v>
      </c>
      <c r="CR73" s="178">
        <f>SUMIFS('Quarterly Information'!$AB$43:$AB$1042,'Quarterly Information'!$I$43:$I$1042,Blends!$CN73)*Blends!F72</f>
        <v>0</v>
      </c>
      <c r="CS73" s="178">
        <f>SUMIFS('Quarterly Information'!$AB$43:$AB$1042,'Quarterly Information'!$I$43:$I$1042,Blends!$CN73)*Blends!G72</f>
        <v>0</v>
      </c>
      <c r="CT73" s="178">
        <f>SUMIFS('Quarterly Information'!$AB$43:$AB$1042,'Quarterly Information'!$I$43:$I$1042,Blends!$CN73)*Blends!H72</f>
        <v>0</v>
      </c>
      <c r="CU73" s="178">
        <f>SUMIFS('Quarterly Information'!$AB$43:$AB$1042,'Quarterly Information'!$I$43:$I$1042,Blends!$CN73)*Blends!I72</f>
        <v>0</v>
      </c>
      <c r="CV73" s="178">
        <f>SUMIFS('Quarterly Information'!$AB$43:$AB$1042,'Quarterly Information'!$I$43:$I$1042,Blends!$CN73)*Blends!J72</f>
        <v>0</v>
      </c>
      <c r="CX73" s="17" t="s">
        <v>915</v>
      </c>
      <c r="CY73" s="178">
        <f>SUMIFS('Quarterly Information'!$AC$43:$AC$1042,'Quarterly Information'!$I$43:$I$1042,Blends!$CX73)*Blends!C72</f>
        <v>0</v>
      </c>
      <c r="CZ73" s="178">
        <f>SUMIFS('Quarterly Information'!$AC$43:$AC$1042,'Quarterly Information'!$I$43:$I$1042,Blends!$CX73)*Blends!D72</f>
        <v>0</v>
      </c>
      <c r="DA73" s="178">
        <f>SUMIFS('Quarterly Information'!$AC$43:$AC$1042,'Quarterly Information'!$I$43:$I$1042,Blends!$CX73)*Blends!E72</f>
        <v>0</v>
      </c>
      <c r="DB73" s="178">
        <f>SUMIFS('Quarterly Information'!$AC$43:$AC$1042,'Quarterly Information'!$I$43:$I$1042,Blends!$CX73)*Blends!F72</f>
        <v>0</v>
      </c>
      <c r="DC73" s="178">
        <f>SUMIFS('Quarterly Information'!$AC$43:$AC$1042,'Quarterly Information'!$I$43:$I$1042,Blends!$CX73)*Blends!G72</f>
        <v>0</v>
      </c>
      <c r="DD73" s="178">
        <f>SUMIFS('Quarterly Information'!$AC$43:$AC$1042,'Quarterly Information'!$I$43:$I$1042,Blends!$CX73)*Blends!H72</f>
        <v>0</v>
      </c>
      <c r="DE73" s="178">
        <f>SUMIFS('Quarterly Information'!$AC$43:$AC$1042,'Quarterly Information'!$I$43:$I$1042,Blends!$CX73)*Blends!I72</f>
        <v>0</v>
      </c>
      <c r="DF73" s="178">
        <f>SUMIFS('Quarterly Information'!$AC$43:$AC$1042,'Quarterly Information'!$I$43:$I$1042,Blends!$CX73)*Blends!J72</f>
        <v>0</v>
      </c>
      <c r="DH73" s="17" t="s">
        <v>915</v>
      </c>
      <c r="DI73" s="178">
        <f>SUMIFS('Quarterly Information'!$AD$43:$AD$1042,'Quarterly Information'!$I$43:$I$1042,Blends!$DH73)*Blends!C72</f>
        <v>0</v>
      </c>
      <c r="DJ73" s="178">
        <f>SUMIFS('Quarterly Information'!$AD$43:$AD$1042,'Quarterly Information'!$I$43:$I$1042,Blends!$DH73)*Blends!D72</f>
        <v>0</v>
      </c>
      <c r="DK73" s="178">
        <f>SUMIFS('Quarterly Information'!$AD$43:$AD$1042,'Quarterly Information'!$I$43:$I$1042,Blends!$DH73)*Blends!E72</f>
        <v>0</v>
      </c>
      <c r="DL73" s="178">
        <f>SUMIFS('Quarterly Information'!$AD$43:$AD$1042,'Quarterly Information'!$I$43:$I$1042,Blends!$DH73)*Blends!F72</f>
        <v>0</v>
      </c>
      <c r="DM73" s="178">
        <f>SUMIFS('Quarterly Information'!$AD$43:$AD$1042,'Quarterly Information'!$I$43:$I$1042,Blends!$DH73)*Blends!G72</f>
        <v>0</v>
      </c>
      <c r="DN73" s="178">
        <f>SUMIFS('Quarterly Information'!$AD$43:$AD$1042,'Quarterly Information'!$I$43:$I$1042,Blends!$DH73)*Blends!H72</f>
        <v>0</v>
      </c>
      <c r="DO73" s="178">
        <f>SUMIFS('Quarterly Information'!$AD$43:$AD$1042,'Quarterly Information'!$I$43:$I$1042,Blends!$DH73)*Blends!I72</f>
        <v>0</v>
      </c>
      <c r="DP73" s="178">
        <f>SUMIFS('Quarterly Information'!$AD$43:$AD$1042,'Quarterly Information'!$I$43:$I$1042,Blends!$DH73)*Blends!J72</f>
        <v>0</v>
      </c>
      <c r="DR73" s="17" t="s">
        <v>915</v>
      </c>
      <c r="DS73" s="178">
        <f>SUMIFS('Quarterly Information'!$AE$43:$AE$1042,'Quarterly Information'!$I$43:$I$1042,Blends!$DR73)*Blends!C72</f>
        <v>0</v>
      </c>
      <c r="DT73" s="178">
        <f>SUMIFS('Quarterly Information'!$AE$43:$AE$1042,'Quarterly Information'!$I$43:$I$1042,Blends!$DR73)*Blends!D72</f>
        <v>0</v>
      </c>
      <c r="DU73" s="178">
        <f>SUMIFS('Quarterly Information'!$AE$43:$AE$1042,'Quarterly Information'!$I$43:$I$1042,Blends!$DR73)*Blends!E72</f>
        <v>0</v>
      </c>
      <c r="DV73" s="178">
        <f>SUMIFS('Quarterly Information'!$AE$43:$AE$1042,'Quarterly Information'!$I$43:$I$1042,Blends!$DR73)*Blends!F72</f>
        <v>0</v>
      </c>
      <c r="DW73" s="178">
        <f>SUMIFS('Quarterly Information'!$AE$43:$AE$1042,'Quarterly Information'!$I$43:$I$1042,Blends!$DR73)*Blends!G72</f>
        <v>0</v>
      </c>
      <c r="DX73" s="178">
        <f>SUMIFS('Quarterly Information'!$AE$43:$AE$1042,'Quarterly Information'!$I$43:$I$1042,Blends!$DR73)*Blends!H72</f>
        <v>0</v>
      </c>
      <c r="DY73" s="178">
        <f>SUMIFS('Quarterly Information'!$AE$43:$AE$1042,'Quarterly Information'!$I$43:$I$1042,Blends!$DR73)*Blends!I72</f>
        <v>0</v>
      </c>
      <c r="DZ73" s="178">
        <f>SUMIFS('Quarterly Information'!$AE$43:$AE$1042,'Quarterly Information'!$I$43:$I$1042,Blends!$DR73)*Blends!J72</f>
        <v>0</v>
      </c>
    </row>
    <row r="74" spans="2:130" x14ac:dyDescent="0.25">
      <c r="B74" s="17" t="s">
        <v>917</v>
      </c>
      <c r="C74" s="177"/>
      <c r="D74" s="177">
        <v>0.125</v>
      </c>
      <c r="E74" s="177">
        <v>0.61</v>
      </c>
      <c r="F74" s="177"/>
      <c r="G74" s="177"/>
      <c r="H74" s="177"/>
      <c r="I74" s="177"/>
      <c r="J74" s="177"/>
      <c r="L74" s="17" t="s">
        <v>916</v>
      </c>
      <c r="M74" s="178">
        <f>SUMIFS('Quarterly Information'!$J$43:$J$1042,'Quarterly Information'!$I$43:$I$1042,Blends!$L74,'Quarterly Information'!$X$43:$X$1042,Lists!$D$30)*C73</f>
        <v>0</v>
      </c>
      <c r="N74" s="178">
        <f>SUMIFS('Quarterly Information'!$J$43:$J$1042,'Quarterly Information'!$I$43:$I$1042,Blends!$L74,'Quarterly Information'!$X$43:$X$1042,Lists!$D$30)*D73</f>
        <v>0</v>
      </c>
      <c r="O74" s="178">
        <f>SUMIFS('Quarterly Information'!$J$43:$J$1042,'Quarterly Information'!$I$43:$I$1042,Blends!$L74,'Quarterly Information'!$X$43:$X$1042,Lists!$D$30)*E73</f>
        <v>0</v>
      </c>
      <c r="P74" s="178">
        <f>SUMIFS('Quarterly Information'!$J$43:$J$1042,'Quarterly Information'!$I$43:$I$1042,Blends!$L74,'Quarterly Information'!$X$43:$X$1042,Lists!$D$30)*F73</f>
        <v>0</v>
      </c>
      <c r="Q74" s="178">
        <f>SUMIFS('Quarterly Information'!$J$43:$J$1042,'Quarterly Information'!$I$43:$I$1042,Blends!$L74,'Quarterly Information'!$X$43:$X$1042,Lists!$D$30)*G73</f>
        <v>0</v>
      </c>
      <c r="R74" s="178">
        <f>SUMIFS('Quarterly Information'!$J$43:$J$1042,'Quarterly Information'!$I$43:$I$1042,Blends!$L74,'Quarterly Information'!$X$43:$X$1042,Lists!$D$30)*H73</f>
        <v>0</v>
      </c>
      <c r="S74" s="178">
        <f>SUMIFS('Quarterly Information'!$J$43:$J$1042,'Quarterly Information'!$I$43:$I$1042,Blends!$L74,'Quarterly Information'!$X$43:$X$1042,Lists!$D$30)*I73</f>
        <v>0</v>
      </c>
      <c r="T74" s="178">
        <f>SUMIFS('Quarterly Information'!$J$43:$J$1042,'Quarterly Information'!$I$43:$I$1042,Blends!$L74,'Quarterly Information'!$X$43:$X$1042,Lists!$D$30)*J73</f>
        <v>0</v>
      </c>
      <c r="V74" s="17" t="s">
        <v>916</v>
      </c>
      <c r="W74" s="178">
        <f>SUMIFS('Quarterly Information'!$J$43:$J$1042,'Quarterly Information'!$I$43:$I$1042,Blends!$V74,'Quarterly Information'!$X$43:$X$1042,Lists!$D$31)*C73</f>
        <v>0</v>
      </c>
      <c r="X74" s="178">
        <f>SUMIFS('Quarterly Information'!$J$43:$J$1042,'Quarterly Information'!$I$43:$I$1042,Blends!$V74,'Quarterly Information'!$X$43:$X$1042,Lists!$D$31)*D73</f>
        <v>0</v>
      </c>
      <c r="Y74" s="178">
        <f>SUMIFS('Quarterly Information'!$J$43:$J$1042,'Quarterly Information'!$I$43:$I$1042,Blends!$V74,'Quarterly Information'!$X$43:$X$1042,Lists!$D$31)*E73</f>
        <v>0</v>
      </c>
      <c r="Z74" s="178">
        <f>SUMIFS('Quarterly Information'!$J$43:$J$1042,'Quarterly Information'!$I$43:$I$1042,Blends!$V74,'Quarterly Information'!$X$43:$X$1042,Lists!$D$31)*F73</f>
        <v>0</v>
      </c>
      <c r="AA74" s="178">
        <f>SUMIFS('Quarterly Information'!$J$43:$J$1042,'Quarterly Information'!$I$43:$I$1042,Blends!$V74,'Quarterly Information'!$X$43:$X$1042,Lists!$D$31)*G73</f>
        <v>0</v>
      </c>
      <c r="AB74" s="178">
        <f>SUMIFS('Quarterly Information'!$J$43:$J$1042,'Quarterly Information'!$I$43:$I$1042,Blends!$V74,'Quarterly Information'!$X$43:$X$1042,Lists!$D$31)*H73</f>
        <v>0</v>
      </c>
      <c r="AC74" s="178">
        <f>SUMIFS('Quarterly Information'!$J$43:$J$1042,'Quarterly Information'!$I$43:$I$1042,Blends!$V74,'Quarterly Information'!$X$43:$X$1042,Lists!$D$31)*I73</f>
        <v>0</v>
      </c>
      <c r="AD74" s="178">
        <f>SUMIFS('Quarterly Information'!$J$43:$J$1042,'Quarterly Information'!$I$43:$I$1042,Blends!$V74,'Quarterly Information'!$X$43:$X$1042,Lists!$D$31)*J73</f>
        <v>0</v>
      </c>
      <c r="AF74" s="17" t="s">
        <v>916</v>
      </c>
      <c r="AG74" s="178">
        <f>SUMIFS('Quarterly Information'!$J$43:$J$1042,'Quarterly Information'!$I$43:$I$1042,Blends!$AF74,'Quarterly Information'!$X$43:$X$1042,Lists!$D$32)*C73</f>
        <v>0</v>
      </c>
      <c r="AH74" s="178">
        <f>SUMIFS('Quarterly Information'!$J$43:$J$1042,'Quarterly Information'!$I$43:$I$1042,Blends!$AF74,'Quarterly Information'!$X$43:$X$1042,Lists!$D$32)*D73</f>
        <v>0</v>
      </c>
      <c r="AI74" s="178">
        <f>SUMIFS('Quarterly Information'!$J$43:$J$1042,'Quarterly Information'!$I$43:$I$1042,Blends!$AF74,'Quarterly Information'!$X$43:$X$1042,Lists!$D$32)*E73</f>
        <v>0</v>
      </c>
      <c r="AJ74" s="178">
        <f>SUMIFS('Quarterly Information'!$J$43:$J$1042,'Quarterly Information'!$I$43:$I$1042,Blends!$AF74,'Quarterly Information'!$X$43:$X$1042,Lists!$D$32)*F73</f>
        <v>0</v>
      </c>
      <c r="AK74" s="178">
        <f>SUMIFS('Quarterly Information'!$J$43:$J$1042,'Quarterly Information'!$I$43:$I$1042,Blends!$AF74,'Quarterly Information'!$X$43:$X$1042,Lists!$D$32)*G73</f>
        <v>0</v>
      </c>
      <c r="AL74" s="178">
        <f>SUMIFS('Quarterly Information'!$J$43:$J$1042,'Quarterly Information'!$I$43:$I$1042,Blends!$AF74,'Quarterly Information'!$X$43:$X$1042,Lists!$D$32)*H73</f>
        <v>0</v>
      </c>
      <c r="AM74" s="178">
        <f>SUMIFS('Quarterly Information'!$J$43:$J$1042,'Quarterly Information'!$I$43:$I$1042,Blends!$AF74,'Quarterly Information'!$X$43:$X$1042,Lists!$D$32)*I73</f>
        <v>0</v>
      </c>
      <c r="AN74" s="178">
        <f>SUMIFS('Quarterly Information'!$J$43:$J$1042,'Quarterly Information'!$I$43:$I$1042,Blends!$AF74,'Quarterly Information'!$X$43:$X$1042,Lists!$D$32)*J73</f>
        <v>0</v>
      </c>
      <c r="AP74" s="17" t="s">
        <v>916</v>
      </c>
      <c r="AQ74" s="178">
        <f>SUMIFS('Quarterly Information'!$J$43:$J$1042,'Quarterly Information'!$I$43:$I$1042,Blends!$AP74,'Quarterly Information'!$X$43:$X$1042,Lists!$D$33)*C73</f>
        <v>0</v>
      </c>
      <c r="AR74" s="178">
        <f>SUMIFS('Quarterly Information'!$J$43:$J$1042,'Quarterly Information'!$I$43:$I$1042,Blends!$AP74,'Quarterly Information'!$X$43:$X$1042,Lists!$D$33)*D73</f>
        <v>0</v>
      </c>
      <c r="AS74" s="178">
        <f>SUMIFS('Quarterly Information'!$J$43:$J$1042,'Quarterly Information'!$I$43:$I$1042,Blends!$AP74,'Quarterly Information'!$X$43:$X$1042,Lists!$D$33)*E73</f>
        <v>0</v>
      </c>
      <c r="AT74" s="178">
        <f>SUMIFS('Quarterly Information'!$J$43:$J$1042,'Quarterly Information'!$I$43:$I$1042,Blends!$AP74,'Quarterly Information'!$X$43:$X$1042,Lists!$D$33)*F73</f>
        <v>0</v>
      </c>
      <c r="AU74" s="178">
        <f>SUMIFS('Quarterly Information'!$J$43:$J$1042,'Quarterly Information'!$I$43:$I$1042,Blends!$AP74,'Quarterly Information'!$X$43:$X$1042,Lists!$D$33)*G73</f>
        <v>0</v>
      </c>
      <c r="AV74" s="178">
        <f>SUMIFS('Quarterly Information'!$J$43:$J$1042,'Quarterly Information'!$I$43:$I$1042,Blends!$AP74,'Quarterly Information'!$X$43:$X$1042,Lists!$D$33)*H73</f>
        <v>0</v>
      </c>
      <c r="AW74" s="178">
        <f>SUMIFS('Quarterly Information'!$J$43:$J$1042,'Quarterly Information'!$I$43:$I$1042,Blends!$AP74,'Quarterly Information'!$X$43:$X$1042,Lists!$D$33)*I73</f>
        <v>0</v>
      </c>
      <c r="AX74" s="178">
        <f>SUMIFS('Quarterly Information'!$J$43:$J$1042,'Quarterly Information'!$I$43:$I$1042,Blends!$AP74,'Quarterly Information'!$X$43:$X$1042,Lists!$D$33)*J73</f>
        <v>0</v>
      </c>
      <c r="AZ74" s="17" t="s">
        <v>916</v>
      </c>
      <c r="BA74" s="178">
        <f>SUMIFS('Quarterly Information'!$J$43:$J$1042,'Quarterly Information'!$I$43:$I$1042,Blends!$AZ74,'Quarterly Information'!$X$43:$X$1042,Lists!$D$34)*C73</f>
        <v>0</v>
      </c>
      <c r="BB74" s="178">
        <f>SUMIFS('Quarterly Information'!$J$43:$J$1042,'Quarterly Information'!$I$43:$I$1042,Blends!$AZ74,'Quarterly Information'!$X$43:$X$1042,Lists!$D$34)*D73</f>
        <v>0</v>
      </c>
      <c r="BC74" s="178">
        <f>SUMIFS('Quarterly Information'!$J$43:$J$1042,'Quarterly Information'!$I$43:$I$1042,Blends!$AZ74,'Quarterly Information'!$X$43:$X$1042,Lists!$D$34)*E73</f>
        <v>0</v>
      </c>
      <c r="BD74" s="178">
        <f>SUMIFS('Quarterly Information'!$J$43:$J$1042,'Quarterly Information'!$I$43:$I$1042,Blends!$AZ74,'Quarterly Information'!$X$43:$X$1042,Lists!$D$34)*F73</f>
        <v>0</v>
      </c>
      <c r="BE74" s="178">
        <f>SUMIFS('Quarterly Information'!$J$43:$J$1042,'Quarterly Information'!$I$43:$I$1042,Blends!$AZ74,'Quarterly Information'!$X$43:$X$1042,Lists!$D$34)*G73</f>
        <v>0</v>
      </c>
      <c r="BF74" s="178">
        <f>SUMIFS('Quarterly Information'!$J$43:$J$1042,'Quarterly Information'!$I$43:$I$1042,Blends!$AZ74,'Quarterly Information'!$X$43:$X$1042,Lists!$D$34)*H73</f>
        <v>0</v>
      </c>
      <c r="BG74" s="178">
        <f>SUMIFS('Quarterly Information'!$J$43:$J$1042,'Quarterly Information'!$I$43:$I$1042,Blends!$AZ74,'Quarterly Information'!$X$43:$X$1042,Lists!$D$34)*I73</f>
        <v>0</v>
      </c>
      <c r="BH74" s="178">
        <f>SUMIFS('Quarterly Information'!$J$43:$J$1042,'Quarterly Information'!$I$43:$I$1042,Blends!$AZ74,'Quarterly Information'!$X$43:$X$1042,Lists!$D$34)*J73</f>
        <v>0</v>
      </c>
      <c r="BJ74" s="17" t="s">
        <v>916</v>
      </c>
      <c r="BK74" s="178">
        <f>SUMIFS('Quarterly Information'!$J$43:$J$1042,'Quarterly Information'!$I$43:$I$1042,Blends!$BJ74,'Quarterly Information'!$X$43:$X$1042,Lists!$D$35)*C73</f>
        <v>0</v>
      </c>
      <c r="BL74" s="178">
        <f>SUMIFS('Quarterly Information'!$J$43:$J$1042,'Quarterly Information'!$I$43:$I$1042,Blends!$BJ74,'Quarterly Information'!$X$43:$X$1042,Lists!$D$35)*D73</f>
        <v>0</v>
      </c>
      <c r="BM74" s="178">
        <f>SUMIFS('Quarterly Information'!$J$43:$J$1042,'Quarterly Information'!$I$43:$I$1042,Blends!$BJ74,'Quarterly Information'!$X$43:$X$1042,Lists!$D$35)*E73</f>
        <v>0</v>
      </c>
      <c r="BN74" s="178">
        <f>SUMIFS('Quarterly Information'!$J$43:$J$1042,'Quarterly Information'!$I$43:$I$1042,Blends!$BJ74,'Quarterly Information'!$X$43:$X$1042,Lists!$D$35)*F73</f>
        <v>0</v>
      </c>
      <c r="BO74" s="178">
        <f>SUMIFS('Quarterly Information'!$J$43:$J$1042,'Quarterly Information'!$I$43:$I$1042,Blends!$BJ74,'Quarterly Information'!$X$43:$X$1042,Lists!$D$35)*G73</f>
        <v>0</v>
      </c>
      <c r="BP74" s="178">
        <f>SUMIFS('Quarterly Information'!$J$43:$J$1042,'Quarterly Information'!$I$43:$I$1042,Blends!$BJ74,'Quarterly Information'!$X$43:$X$1042,Lists!$D$35)*H73</f>
        <v>0</v>
      </c>
      <c r="BQ74" s="178">
        <f>SUMIFS('Quarterly Information'!$J$43:$J$1042,'Quarterly Information'!$I$43:$I$1042,Blends!$BJ74,'Quarterly Information'!$X$43:$X$1042,Lists!$D$35)*I73</f>
        <v>0</v>
      </c>
      <c r="BR74" s="178">
        <f>SUMIFS('Quarterly Information'!$J$43:$J$1042,'Quarterly Information'!$I$43:$I$1042,Blends!$BJ74,'Quarterly Information'!$X$43:$X$1042,Lists!$D$35)*J73</f>
        <v>0</v>
      </c>
      <c r="BT74" s="17" t="s">
        <v>916</v>
      </c>
      <c r="BU74" s="178">
        <f>SUMIFS('Quarterly Information'!$Z$43:$Z$1042,'Quarterly Information'!$I$43:$I$1042,Blends!$BT74)*Blends!C73</f>
        <v>0</v>
      </c>
      <c r="BV74" s="178">
        <f>SUMIFS('Quarterly Information'!$Z$43:$Z$1042,'Quarterly Information'!$I$43:$I$1042,Blends!$BT74)*Blends!D73</f>
        <v>0</v>
      </c>
      <c r="BW74" s="178">
        <f>SUMIFS('Quarterly Information'!$Z$43:$Z$1042,'Quarterly Information'!$I$43:$I$1042,Blends!$BT74)*Blends!E73</f>
        <v>0</v>
      </c>
      <c r="BX74" s="178">
        <f>SUMIFS('Quarterly Information'!$Z$43:$Z$1042,'Quarterly Information'!$I$43:$I$1042,Blends!$BT74)*Blends!F73</f>
        <v>0</v>
      </c>
      <c r="BY74" s="178">
        <f>SUMIFS('Quarterly Information'!$Z$43:$Z$1042,'Quarterly Information'!$I$43:$I$1042,Blends!$BT74)*Blends!G73</f>
        <v>0</v>
      </c>
      <c r="BZ74" s="178">
        <f>SUMIFS('Quarterly Information'!$Z$43:$Z$1042,'Quarterly Information'!$I$43:$I$1042,Blends!$BT74)*Blends!H73</f>
        <v>0</v>
      </c>
      <c r="CA74" s="178">
        <f>SUMIFS('Quarterly Information'!$Z$43:$Z$1042,'Quarterly Information'!$I$43:$I$1042,Blends!$BT74)*Blends!I73</f>
        <v>0</v>
      </c>
      <c r="CB74" s="178">
        <f>SUMIFS('Quarterly Information'!$Z$43:$Z$1042,'Quarterly Information'!$I$43:$I$1042,Blends!$BT74)*Blends!J73</f>
        <v>0</v>
      </c>
      <c r="CD74" s="17" t="s">
        <v>916</v>
      </c>
      <c r="CE74" s="178">
        <f>SUMIFS('Quarterly Information'!$AA$43:$AA$1042,'Quarterly Information'!$I$43:$I$1042,Blends!$CD74)*Blends!C73</f>
        <v>0</v>
      </c>
      <c r="CF74" s="178">
        <f>SUMIFS('Quarterly Information'!$AA$43:$AA$1042,'Quarterly Information'!$I$43:$I$1042,Blends!$CD74)*Blends!D73</f>
        <v>0</v>
      </c>
      <c r="CG74" s="178">
        <f>SUMIFS('Quarterly Information'!$AA$43:$AA$1042,'Quarterly Information'!$I$43:$I$1042,Blends!$CD74)*Blends!E73</f>
        <v>0</v>
      </c>
      <c r="CH74" s="178">
        <f>SUMIFS('Quarterly Information'!$AA$43:$AA$1042,'Quarterly Information'!$I$43:$I$1042,Blends!$CD74)*Blends!F73</f>
        <v>0</v>
      </c>
      <c r="CI74" s="178">
        <f>SUMIFS('Quarterly Information'!$AA$43:$AA$1042,'Quarterly Information'!$I$43:$I$1042,Blends!$CD74)*Blends!G73</f>
        <v>0</v>
      </c>
      <c r="CJ74" s="178">
        <f>SUMIFS('Quarterly Information'!$AA$43:$AA$1042,'Quarterly Information'!$I$43:$I$1042,Blends!$CD74)*Blends!H73</f>
        <v>0</v>
      </c>
      <c r="CK74" s="178">
        <f>SUMIFS('Quarterly Information'!$AA$43:$AA$1042,'Quarterly Information'!$I$43:$I$1042,Blends!$CD74)*Blends!I73</f>
        <v>0</v>
      </c>
      <c r="CL74" s="178">
        <f>SUMIFS('Quarterly Information'!$AA$43:$AA$1042,'Quarterly Information'!$I$43:$I$1042,Blends!$CD74)*Blends!J73</f>
        <v>0</v>
      </c>
      <c r="CN74" s="17" t="s">
        <v>916</v>
      </c>
      <c r="CO74" s="178">
        <f>SUMIFS('Quarterly Information'!$AB$43:$AB$1042,'Quarterly Information'!$I$43:$I$1042,Blends!$CN74)*Blends!C73</f>
        <v>0</v>
      </c>
      <c r="CP74" s="178">
        <f>SUMIFS('Quarterly Information'!$AB$43:$AB$1042,'Quarterly Information'!$I$43:$I$1042,Blends!$CN74)*Blends!D73</f>
        <v>0</v>
      </c>
      <c r="CQ74" s="178">
        <f>SUMIFS('Quarterly Information'!$AB$43:$AB$1042,'Quarterly Information'!$I$43:$I$1042,Blends!$CN74)*Blends!E73</f>
        <v>0</v>
      </c>
      <c r="CR74" s="178">
        <f>SUMIFS('Quarterly Information'!$AB$43:$AB$1042,'Quarterly Information'!$I$43:$I$1042,Blends!$CN74)*Blends!F73</f>
        <v>0</v>
      </c>
      <c r="CS74" s="178">
        <f>SUMIFS('Quarterly Information'!$AB$43:$AB$1042,'Quarterly Information'!$I$43:$I$1042,Blends!$CN74)*Blends!G73</f>
        <v>0</v>
      </c>
      <c r="CT74" s="178">
        <f>SUMIFS('Quarterly Information'!$AB$43:$AB$1042,'Quarterly Information'!$I$43:$I$1042,Blends!$CN74)*Blends!H73</f>
        <v>0</v>
      </c>
      <c r="CU74" s="178">
        <f>SUMIFS('Quarterly Information'!$AB$43:$AB$1042,'Quarterly Information'!$I$43:$I$1042,Blends!$CN74)*Blends!I73</f>
        <v>0</v>
      </c>
      <c r="CV74" s="178">
        <f>SUMIFS('Quarterly Information'!$AB$43:$AB$1042,'Quarterly Information'!$I$43:$I$1042,Blends!$CN74)*Blends!J73</f>
        <v>0</v>
      </c>
      <c r="CX74" s="17" t="s">
        <v>916</v>
      </c>
      <c r="CY74" s="178">
        <f>SUMIFS('Quarterly Information'!$AC$43:$AC$1042,'Quarterly Information'!$I$43:$I$1042,Blends!$CX74)*Blends!C73</f>
        <v>0</v>
      </c>
      <c r="CZ74" s="178">
        <f>SUMIFS('Quarterly Information'!$AC$43:$AC$1042,'Quarterly Information'!$I$43:$I$1042,Blends!$CX74)*Blends!D73</f>
        <v>0</v>
      </c>
      <c r="DA74" s="178">
        <f>SUMIFS('Quarterly Information'!$AC$43:$AC$1042,'Quarterly Information'!$I$43:$I$1042,Blends!$CX74)*Blends!E73</f>
        <v>0</v>
      </c>
      <c r="DB74" s="178">
        <f>SUMIFS('Quarterly Information'!$AC$43:$AC$1042,'Quarterly Information'!$I$43:$I$1042,Blends!$CX74)*Blends!F73</f>
        <v>0</v>
      </c>
      <c r="DC74" s="178">
        <f>SUMIFS('Quarterly Information'!$AC$43:$AC$1042,'Quarterly Information'!$I$43:$I$1042,Blends!$CX74)*Blends!G73</f>
        <v>0</v>
      </c>
      <c r="DD74" s="178">
        <f>SUMIFS('Quarterly Information'!$AC$43:$AC$1042,'Quarterly Information'!$I$43:$I$1042,Blends!$CX74)*Blends!H73</f>
        <v>0</v>
      </c>
      <c r="DE74" s="178">
        <f>SUMIFS('Quarterly Information'!$AC$43:$AC$1042,'Quarterly Information'!$I$43:$I$1042,Blends!$CX74)*Blends!I73</f>
        <v>0</v>
      </c>
      <c r="DF74" s="178">
        <f>SUMIFS('Quarterly Information'!$AC$43:$AC$1042,'Quarterly Information'!$I$43:$I$1042,Blends!$CX74)*Blends!J73</f>
        <v>0</v>
      </c>
      <c r="DH74" s="17" t="s">
        <v>916</v>
      </c>
      <c r="DI74" s="178">
        <f>SUMIFS('Quarterly Information'!$AD$43:$AD$1042,'Quarterly Information'!$I$43:$I$1042,Blends!$DH74)*Blends!C73</f>
        <v>0</v>
      </c>
      <c r="DJ74" s="178">
        <f>SUMIFS('Quarterly Information'!$AD$43:$AD$1042,'Quarterly Information'!$I$43:$I$1042,Blends!$DH74)*Blends!D73</f>
        <v>0</v>
      </c>
      <c r="DK74" s="178">
        <f>SUMIFS('Quarterly Information'!$AD$43:$AD$1042,'Quarterly Information'!$I$43:$I$1042,Blends!$DH74)*Blends!E73</f>
        <v>0</v>
      </c>
      <c r="DL74" s="178">
        <f>SUMIFS('Quarterly Information'!$AD$43:$AD$1042,'Quarterly Information'!$I$43:$I$1042,Blends!$DH74)*Blends!F73</f>
        <v>0</v>
      </c>
      <c r="DM74" s="178">
        <f>SUMIFS('Quarterly Information'!$AD$43:$AD$1042,'Quarterly Information'!$I$43:$I$1042,Blends!$DH74)*Blends!G73</f>
        <v>0</v>
      </c>
      <c r="DN74" s="178">
        <f>SUMIFS('Quarterly Information'!$AD$43:$AD$1042,'Quarterly Information'!$I$43:$I$1042,Blends!$DH74)*Blends!H73</f>
        <v>0</v>
      </c>
      <c r="DO74" s="178">
        <f>SUMIFS('Quarterly Information'!$AD$43:$AD$1042,'Quarterly Information'!$I$43:$I$1042,Blends!$DH74)*Blends!I73</f>
        <v>0</v>
      </c>
      <c r="DP74" s="178">
        <f>SUMIFS('Quarterly Information'!$AD$43:$AD$1042,'Quarterly Information'!$I$43:$I$1042,Blends!$DH74)*Blends!J73</f>
        <v>0</v>
      </c>
      <c r="DR74" s="17" t="s">
        <v>916</v>
      </c>
      <c r="DS74" s="178">
        <f>SUMIFS('Quarterly Information'!$AE$43:$AE$1042,'Quarterly Information'!$I$43:$I$1042,Blends!$DR74)*Blends!C73</f>
        <v>0</v>
      </c>
      <c r="DT74" s="178">
        <f>SUMIFS('Quarterly Information'!$AE$43:$AE$1042,'Quarterly Information'!$I$43:$I$1042,Blends!$DR74)*Blends!D73</f>
        <v>0</v>
      </c>
      <c r="DU74" s="178">
        <f>SUMIFS('Quarterly Information'!$AE$43:$AE$1042,'Quarterly Information'!$I$43:$I$1042,Blends!$DR74)*Blends!E73</f>
        <v>0</v>
      </c>
      <c r="DV74" s="178">
        <f>SUMIFS('Quarterly Information'!$AE$43:$AE$1042,'Quarterly Information'!$I$43:$I$1042,Blends!$DR74)*Blends!F73</f>
        <v>0</v>
      </c>
      <c r="DW74" s="178">
        <f>SUMIFS('Quarterly Information'!$AE$43:$AE$1042,'Quarterly Information'!$I$43:$I$1042,Blends!$DR74)*Blends!G73</f>
        <v>0</v>
      </c>
      <c r="DX74" s="178">
        <f>SUMIFS('Quarterly Information'!$AE$43:$AE$1042,'Quarterly Information'!$I$43:$I$1042,Blends!$DR74)*Blends!H73</f>
        <v>0</v>
      </c>
      <c r="DY74" s="178">
        <f>SUMIFS('Quarterly Information'!$AE$43:$AE$1042,'Quarterly Information'!$I$43:$I$1042,Blends!$DR74)*Blends!I73</f>
        <v>0</v>
      </c>
      <c r="DZ74" s="178">
        <f>SUMIFS('Quarterly Information'!$AE$43:$AE$1042,'Quarterly Information'!$I$43:$I$1042,Blends!$DR74)*Blends!J73</f>
        <v>0</v>
      </c>
    </row>
    <row r="75" spans="2:130" x14ac:dyDescent="0.25">
      <c r="B75" s="17" t="s">
        <v>918</v>
      </c>
      <c r="C75" s="177"/>
      <c r="D75" s="177">
        <v>0.2</v>
      </c>
      <c r="E75" s="177">
        <v>0.2</v>
      </c>
      <c r="F75" s="177">
        <v>0.53799999999999992</v>
      </c>
      <c r="G75" s="177"/>
      <c r="H75" s="177"/>
      <c r="I75" s="177">
        <v>0.05</v>
      </c>
      <c r="J75" s="177"/>
      <c r="L75" s="17" t="s">
        <v>917</v>
      </c>
      <c r="M75" s="178">
        <f>SUMIFS('Quarterly Information'!$J$43:$J$1042,'Quarterly Information'!$I$43:$I$1042,Blends!$L75,'Quarterly Information'!$X$43:$X$1042,Lists!$D$30)*C74</f>
        <v>0</v>
      </c>
      <c r="N75" s="178">
        <f>SUMIFS('Quarterly Information'!$J$43:$J$1042,'Quarterly Information'!$I$43:$I$1042,Blends!$L75,'Quarterly Information'!$X$43:$X$1042,Lists!$D$30)*D74</f>
        <v>0</v>
      </c>
      <c r="O75" s="178">
        <f>SUMIFS('Quarterly Information'!$J$43:$J$1042,'Quarterly Information'!$I$43:$I$1042,Blends!$L75,'Quarterly Information'!$X$43:$X$1042,Lists!$D$30)*E74</f>
        <v>0</v>
      </c>
      <c r="P75" s="178">
        <f>SUMIFS('Quarterly Information'!$J$43:$J$1042,'Quarterly Information'!$I$43:$I$1042,Blends!$L75,'Quarterly Information'!$X$43:$X$1042,Lists!$D$30)*F74</f>
        <v>0</v>
      </c>
      <c r="Q75" s="178">
        <f>SUMIFS('Quarterly Information'!$J$43:$J$1042,'Quarterly Information'!$I$43:$I$1042,Blends!$L75,'Quarterly Information'!$X$43:$X$1042,Lists!$D$30)*G74</f>
        <v>0</v>
      </c>
      <c r="R75" s="178">
        <f>SUMIFS('Quarterly Information'!$J$43:$J$1042,'Quarterly Information'!$I$43:$I$1042,Blends!$L75,'Quarterly Information'!$X$43:$X$1042,Lists!$D$30)*H74</f>
        <v>0</v>
      </c>
      <c r="S75" s="178">
        <f>SUMIFS('Quarterly Information'!$J$43:$J$1042,'Quarterly Information'!$I$43:$I$1042,Blends!$L75,'Quarterly Information'!$X$43:$X$1042,Lists!$D$30)*I74</f>
        <v>0</v>
      </c>
      <c r="T75" s="178">
        <f>SUMIFS('Quarterly Information'!$J$43:$J$1042,'Quarterly Information'!$I$43:$I$1042,Blends!$L75,'Quarterly Information'!$X$43:$X$1042,Lists!$D$30)*J74</f>
        <v>0</v>
      </c>
      <c r="V75" s="17" t="s">
        <v>917</v>
      </c>
      <c r="W75" s="178">
        <f>SUMIFS('Quarterly Information'!$J$43:$J$1042,'Quarterly Information'!$I$43:$I$1042,Blends!$V75,'Quarterly Information'!$X$43:$X$1042,Lists!$D$31)*C74</f>
        <v>0</v>
      </c>
      <c r="X75" s="178">
        <f>SUMIFS('Quarterly Information'!$J$43:$J$1042,'Quarterly Information'!$I$43:$I$1042,Blends!$V75,'Quarterly Information'!$X$43:$X$1042,Lists!$D$31)*D74</f>
        <v>0</v>
      </c>
      <c r="Y75" s="178">
        <f>SUMIFS('Quarterly Information'!$J$43:$J$1042,'Quarterly Information'!$I$43:$I$1042,Blends!$V75,'Quarterly Information'!$X$43:$X$1042,Lists!$D$31)*E74</f>
        <v>0</v>
      </c>
      <c r="Z75" s="178">
        <f>SUMIFS('Quarterly Information'!$J$43:$J$1042,'Quarterly Information'!$I$43:$I$1042,Blends!$V75,'Quarterly Information'!$X$43:$X$1042,Lists!$D$31)*F74</f>
        <v>0</v>
      </c>
      <c r="AA75" s="178">
        <f>SUMIFS('Quarterly Information'!$J$43:$J$1042,'Quarterly Information'!$I$43:$I$1042,Blends!$V75,'Quarterly Information'!$X$43:$X$1042,Lists!$D$31)*G74</f>
        <v>0</v>
      </c>
      <c r="AB75" s="178">
        <f>SUMIFS('Quarterly Information'!$J$43:$J$1042,'Quarterly Information'!$I$43:$I$1042,Blends!$V75,'Quarterly Information'!$X$43:$X$1042,Lists!$D$31)*H74</f>
        <v>0</v>
      </c>
      <c r="AC75" s="178">
        <f>SUMIFS('Quarterly Information'!$J$43:$J$1042,'Quarterly Information'!$I$43:$I$1042,Blends!$V75,'Quarterly Information'!$X$43:$X$1042,Lists!$D$31)*I74</f>
        <v>0</v>
      </c>
      <c r="AD75" s="178">
        <f>SUMIFS('Quarterly Information'!$J$43:$J$1042,'Quarterly Information'!$I$43:$I$1042,Blends!$V75,'Quarterly Information'!$X$43:$X$1042,Lists!$D$31)*J74</f>
        <v>0</v>
      </c>
      <c r="AF75" s="17" t="s">
        <v>917</v>
      </c>
      <c r="AG75" s="178">
        <f>SUMIFS('Quarterly Information'!$J$43:$J$1042,'Quarterly Information'!$I$43:$I$1042,Blends!$AF75,'Quarterly Information'!$X$43:$X$1042,Lists!$D$32)*C74</f>
        <v>0</v>
      </c>
      <c r="AH75" s="178">
        <f>SUMIFS('Quarterly Information'!$J$43:$J$1042,'Quarterly Information'!$I$43:$I$1042,Blends!$AF75,'Quarterly Information'!$X$43:$X$1042,Lists!$D$32)*D74</f>
        <v>0</v>
      </c>
      <c r="AI75" s="178">
        <f>SUMIFS('Quarterly Information'!$J$43:$J$1042,'Quarterly Information'!$I$43:$I$1042,Blends!$AF75,'Quarterly Information'!$X$43:$X$1042,Lists!$D$32)*E74</f>
        <v>0</v>
      </c>
      <c r="AJ75" s="178">
        <f>SUMIFS('Quarterly Information'!$J$43:$J$1042,'Quarterly Information'!$I$43:$I$1042,Blends!$AF75,'Quarterly Information'!$X$43:$X$1042,Lists!$D$32)*F74</f>
        <v>0</v>
      </c>
      <c r="AK75" s="178">
        <f>SUMIFS('Quarterly Information'!$J$43:$J$1042,'Quarterly Information'!$I$43:$I$1042,Blends!$AF75,'Quarterly Information'!$X$43:$X$1042,Lists!$D$32)*G74</f>
        <v>0</v>
      </c>
      <c r="AL75" s="178">
        <f>SUMIFS('Quarterly Information'!$J$43:$J$1042,'Quarterly Information'!$I$43:$I$1042,Blends!$AF75,'Quarterly Information'!$X$43:$X$1042,Lists!$D$32)*H74</f>
        <v>0</v>
      </c>
      <c r="AM75" s="178">
        <f>SUMIFS('Quarterly Information'!$J$43:$J$1042,'Quarterly Information'!$I$43:$I$1042,Blends!$AF75,'Quarterly Information'!$X$43:$X$1042,Lists!$D$32)*I74</f>
        <v>0</v>
      </c>
      <c r="AN75" s="178">
        <f>SUMIFS('Quarterly Information'!$J$43:$J$1042,'Quarterly Information'!$I$43:$I$1042,Blends!$AF75,'Quarterly Information'!$X$43:$X$1042,Lists!$D$32)*J74</f>
        <v>0</v>
      </c>
      <c r="AP75" s="17" t="s">
        <v>917</v>
      </c>
      <c r="AQ75" s="178">
        <f>SUMIFS('Quarterly Information'!$J$43:$J$1042,'Quarterly Information'!$I$43:$I$1042,Blends!$AP75,'Quarterly Information'!$X$43:$X$1042,Lists!$D$33)*C74</f>
        <v>0</v>
      </c>
      <c r="AR75" s="178">
        <f>SUMIFS('Quarterly Information'!$J$43:$J$1042,'Quarterly Information'!$I$43:$I$1042,Blends!$AP75,'Quarterly Information'!$X$43:$X$1042,Lists!$D$33)*D74</f>
        <v>0</v>
      </c>
      <c r="AS75" s="178">
        <f>SUMIFS('Quarterly Information'!$J$43:$J$1042,'Quarterly Information'!$I$43:$I$1042,Blends!$AP75,'Quarterly Information'!$X$43:$X$1042,Lists!$D$33)*E74</f>
        <v>0</v>
      </c>
      <c r="AT75" s="178">
        <f>SUMIFS('Quarterly Information'!$J$43:$J$1042,'Quarterly Information'!$I$43:$I$1042,Blends!$AP75,'Quarterly Information'!$X$43:$X$1042,Lists!$D$33)*F74</f>
        <v>0</v>
      </c>
      <c r="AU75" s="178">
        <f>SUMIFS('Quarterly Information'!$J$43:$J$1042,'Quarterly Information'!$I$43:$I$1042,Blends!$AP75,'Quarterly Information'!$X$43:$X$1042,Lists!$D$33)*G74</f>
        <v>0</v>
      </c>
      <c r="AV75" s="178">
        <f>SUMIFS('Quarterly Information'!$J$43:$J$1042,'Quarterly Information'!$I$43:$I$1042,Blends!$AP75,'Quarterly Information'!$X$43:$X$1042,Lists!$D$33)*H74</f>
        <v>0</v>
      </c>
      <c r="AW75" s="178">
        <f>SUMIFS('Quarterly Information'!$J$43:$J$1042,'Quarterly Information'!$I$43:$I$1042,Blends!$AP75,'Quarterly Information'!$X$43:$X$1042,Lists!$D$33)*I74</f>
        <v>0</v>
      </c>
      <c r="AX75" s="178">
        <f>SUMIFS('Quarterly Information'!$J$43:$J$1042,'Quarterly Information'!$I$43:$I$1042,Blends!$AP75,'Quarterly Information'!$X$43:$X$1042,Lists!$D$33)*J74</f>
        <v>0</v>
      </c>
      <c r="AZ75" s="17" t="s">
        <v>917</v>
      </c>
      <c r="BA75" s="178">
        <f>SUMIFS('Quarterly Information'!$J$43:$J$1042,'Quarterly Information'!$I$43:$I$1042,Blends!$AZ75,'Quarterly Information'!$X$43:$X$1042,Lists!$D$34)*C74</f>
        <v>0</v>
      </c>
      <c r="BB75" s="178">
        <f>SUMIFS('Quarterly Information'!$J$43:$J$1042,'Quarterly Information'!$I$43:$I$1042,Blends!$AZ75,'Quarterly Information'!$X$43:$X$1042,Lists!$D$34)*D74</f>
        <v>0</v>
      </c>
      <c r="BC75" s="178">
        <f>SUMIFS('Quarterly Information'!$J$43:$J$1042,'Quarterly Information'!$I$43:$I$1042,Blends!$AZ75,'Quarterly Information'!$X$43:$X$1042,Lists!$D$34)*E74</f>
        <v>0</v>
      </c>
      <c r="BD75" s="178">
        <f>SUMIFS('Quarterly Information'!$J$43:$J$1042,'Quarterly Information'!$I$43:$I$1042,Blends!$AZ75,'Quarterly Information'!$X$43:$X$1042,Lists!$D$34)*F74</f>
        <v>0</v>
      </c>
      <c r="BE75" s="178">
        <f>SUMIFS('Quarterly Information'!$J$43:$J$1042,'Quarterly Information'!$I$43:$I$1042,Blends!$AZ75,'Quarterly Information'!$X$43:$X$1042,Lists!$D$34)*G74</f>
        <v>0</v>
      </c>
      <c r="BF75" s="178">
        <f>SUMIFS('Quarterly Information'!$J$43:$J$1042,'Quarterly Information'!$I$43:$I$1042,Blends!$AZ75,'Quarterly Information'!$X$43:$X$1042,Lists!$D$34)*H74</f>
        <v>0</v>
      </c>
      <c r="BG75" s="178">
        <f>SUMIFS('Quarterly Information'!$J$43:$J$1042,'Quarterly Information'!$I$43:$I$1042,Blends!$AZ75,'Quarterly Information'!$X$43:$X$1042,Lists!$D$34)*I74</f>
        <v>0</v>
      </c>
      <c r="BH75" s="178">
        <f>SUMIFS('Quarterly Information'!$J$43:$J$1042,'Quarterly Information'!$I$43:$I$1042,Blends!$AZ75,'Quarterly Information'!$X$43:$X$1042,Lists!$D$34)*J74</f>
        <v>0</v>
      </c>
      <c r="BJ75" s="17" t="s">
        <v>917</v>
      </c>
      <c r="BK75" s="178">
        <f>SUMIFS('Quarterly Information'!$J$43:$J$1042,'Quarterly Information'!$I$43:$I$1042,Blends!$BJ75,'Quarterly Information'!$X$43:$X$1042,Lists!$D$35)*C74</f>
        <v>0</v>
      </c>
      <c r="BL75" s="178">
        <f>SUMIFS('Quarterly Information'!$J$43:$J$1042,'Quarterly Information'!$I$43:$I$1042,Blends!$BJ75,'Quarterly Information'!$X$43:$X$1042,Lists!$D$35)*D74</f>
        <v>0</v>
      </c>
      <c r="BM75" s="178">
        <f>SUMIFS('Quarterly Information'!$J$43:$J$1042,'Quarterly Information'!$I$43:$I$1042,Blends!$BJ75,'Quarterly Information'!$X$43:$X$1042,Lists!$D$35)*E74</f>
        <v>0</v>
      </c>
      <c r="BN75" s="178">
        <f>SUMIFS('Quarterly Information'!$J$43:$J$1042,'Quarterly Information'!$I$43:$I$1042,Blends!$BJ75,'Quarterly Information'!$X$43:$X$1042,Lists!$D$35)*F74</f>
        <v>0</v>
      </c>
      <c r="BO75" s="178">
        <f>SUMIFS('Quarterly Information'!$J$43:$J$1042,'Quarterly Information'!$I$43:$I$1042,Blends!$BJ75,'Quarterly Information'!$X$43:$X$1042,Lists!$D$35)*G74</f>
        <v>0</v>
      </c>
      <c r="BP75" s="178">
        <f>SUMIFS('Quarterly Information'!$J$43:$J$1042,'Quarterly Information'!$I$43:$I$1042,Blends!$BJ75,'Quarterly Information'!$X$43:$X$1042,Lists!$D$35)*H74</f>
        <v>0</v>
      </c>
      <c r="BQ75" s="178">
        <f>SUMIFS('Quarterly Information'!$J$43:$J$1042,'Quarterly Information'!$I$43:$I$1042,Blends!$BJ75,'Quarterly Information'!$X$43:$X$1042,Lists!$D$35)*I74</f>
        <v>0</v>
      </c>
      <c r="BR75" s="178">
        <f>SUMIFS('Quarterly Information'!$J$43:$J$1042,'Quarterly Information'!$I$43:$I$1042,Blends!$BJ75,'Quarterly Information'!$X$43:$X$1042,Lists!$D$35)*J74</f>
        <v>0</v>
      </c>
      <c r="BT75" s="17" t="s">
        <v>917</v>
      </c>
      <c r="BU75" s="178">
        <f>SUMIFS('Quarterly Information'!$Z$43:$Z$1042,'Quarterly Information'!$I$43:$I$1042,Blends!$BT75)*Blends!C74</f>
        <v>0</v>
      </c>
      <c r="BV75" s="178">
        <f>SUMIFS('Quarterly Information'!$Z$43:$Z$1042,'Quarterly Information'!$I$43:$I$1042,Blends!$BT75)*Blends!D74</f>
        <v>0</v>
      </c>
      <c r="BW75" s="178">
        <f>SUMIFS('Quarterly Information'!$Z$43:$Z$1042,'Quarterly Information'!$I$43:$I$1042,Blends!$BT75)*Blends!E74</f>
        <v>0</v>
      </c>
      <c r="BX75" s="178">
        <f>SUMIFS('Quarterly Information'!$Z$43:$Z$1042,'Quarterly Information'!$I$43:$I$1042,Blends!$BT75)*Blends!F74</f>
        <v>0</v>
      </c>
      <c r="BY75" s="178">
        <f>SUMIFS('Quarterly Information'!$Z$43:$Z$1042,'Quarterly Information'!$I$43:$I$1042,Blends!$BT75)*Blends!G74</f>
        <v>0</v>
      </c>
      <c r="BZ75" s="178">
        <f>SUMIFS('Quarterly Information'!$Z$43:$Z$1042,'Quarterly Information'!$I$43:$I$1042,Blends!$BT75)*Blends!H74</f>
        <v>0</v>
      </c>
      <c r="CA75" s="178">
        <f>SUMIFS('Quarterly Information'!$Z$43:$Z$1042,'Quarterly Information'!$I$43:$I$1042,Blends!$BT75)*Blends!I74</f>
        <v>0</v>
      </c>
      <c r="CB75" s="178">
        <f>SUMIFS('Quarterly Information'!$Z$43:$Z$1042,'Quarterly Information'!$I$43:$I$1042,Blends!$BT75)*Blends!J74</f>
        <v>0</v>
      </c>
      <c r="CD75" s="17" t="s">
        <v>917</v>
      </c>
      <c r="CE75" s="178">
        <f>SUMIFS('Quarterly Information'!$AA$43:$AA$1042,'Quarterly Information'!$I$43:$I$1042,Blends!$CD75)*Blends!C74</f>
        <v>0</v>
      </c>
      <c r="CF75" s="178">
        <f>SUMIFS('Quarterly Information'!$AA$43:$AA$1042,'Quarterly Information'!$I$43:$I$1042,Blends!$CD75)*Blends!D74</f>
        <v>0</v>
      </c>
      <c r="CG75" s="178">
        <f>SUMIFS('Quarterly Information'!$AA$43:$AA$1042,'Quarterly Information'!$I$43:$I$1042,Blends!$CD75)*Blends!E74</f>
        <v>0</v>
      </c>
      <c r="CH75" s="178">
        <f>SUMIFS('Quarterly Information'!$AA$43:$AA$1042,'Quarterly Information'!$I$43:$I$1042,Blends!$CD75)*Blends!F74</f>
        <v>0</v>
      </c>
      <c r="CI75" s="178">
        <f>SUMIFS('Quarterly Information'!$AA$43:$AA$1042,'Quarterly Information'!$I$43:$I$1042,Blends!$CD75)*Blends!G74</f>
        <v>0</v>
      </c>
      <c r="CJ75" s="178">
        <f>SUMIFS('Quarterly Information'!$AA$43:$AA$1042,'Quarterly Information'!$I$43:$I$1042,Blends!$CD75)*Blends!H74</f>
        <v>0</v>
      </c>
      <c r="CK75" s="178">
        <f>SUMIFS('Quarterly Information'!$AA$43:$AA$1042,'Quarterly Information'!$I$43:$I$1042,Blends!$CD75)*Blends!I74</f>
        <v>0</v>
      </c>
      <c r="CL75" s="178">
        <f>SUMIFS('Quarterly Information'!$AA$43:$AA$1042,'Quarterly Information'!$I$43:$I$1042,Blends!$CD75)*Blends!J74</f>
        <v>0</v>
      </c>
      <c r="CN75" s="17" t="s">
        <v>917</v>
      </c>
      <c r="CO75" s="178">
        <f>SUMIFS('Quarterly Information'!$AB$43:$AB$1042,'Quarterly Information'!$I$43:$I$1042,Blends!$CN75)*Blends!C74</f>
        <v>0</v>
      </c>
      <c r="CP75" s="178">
        <f>SUMIFS('Quarterly Information'!$AB$43:$AB$1042,'Quarterly Information'!$I$43:$I$1042,Blends!$CN75)*Blends!D74</f>
        <v>0</v>
      </c>
      <c r="CQ75" s="178">
        <f>SUMIFS('Quarterly Information'!$AB$43:$AB$1042,'Quarterly Information'!$I$43:$I$1042,Blends!$CN75)*Blends!E74</f>
        <v>0</v>
      </c>
      <c r="CR75" s="178">
        <f>SUMIFS('Quarterly Information'!$AB$43:$AB$1042,'Quarterly Information'!$I$43:$I$1042,Blends!$CN75)*Blends!F74</f>
        <v>0</v>
      </c>
      <c r="CS75" s="178">
        <f>SUMIFS('Quarterly Information'!$AB$43:$AB$1042,'Quarterly Information'!$I$43:$I$1042,Blends!$CN75)*Blends!G74</f>
        <v>0</v>
      </c>
      <c r="CT75" s="178">
        <f>SUMIFS('Quarterly Information'!$AB$43:$AB$1042,'Quarterly Information'!$I$43:$I$1042,Blends!$CN75)*Blends!H74</f>
        <v>0</v>
      </c>
      <c r="CU75" s="178">
        <f>SUMIFS('Quarterly Information'!$AB$43:$AB$1042,'Quarterly Information'!$I$43:$I$1042,Blends!$CN75)*Blends!I74</f>
        <v>0</v>
      </c>
      <c r="CV75" s="178">
        <f>SUMIFS('Quarterly Information'!$AB$43:$AB$1042,'Quarterly Information'!$I$43:$I$1042,Blends!$CN75)*Blends!J74</f>
        <v>0</v>
      </c>
      <c r="CX75" s="17" t="s">
        <v>917</v>
      </c>
      <c r="CY75" s="178">
        <f>SUMIFS('Quarterly Information'!$AC$43:$AC$1042,'Quarterly Information'!$I$43:$I$1042,Blends!$CX75)*Blends!C74</f>
        <v>0</v>
      </c>
      <c r="CZ75" s="178">
        <f>SUMIFS('Quarterly Information'!$AC$43:$AC$1042,'Quarterly Information'!$I$43:$I$1042,Blends!$CX75)*Blends!D74</f>
        <v>0</v>
      </c>
      <c r="DA75" s="178">
        <f>SUMIFS('Quarterly Information'!$AC$43:$AC$1042,'Quarterly Information'!$I$43:$I$1042,Blends!$CX75)*Blends!E74</f>
        <v>0</v>
      </c>
      <c r="DB75" s="178">
        <f>SUMIFS('Quarterly Information'!$AC$43:$AC$1042,'Quarterly Information'!$I$43:$I$1042,Blends!$CX75)*Blends!F74</f>
        <v>0</v>
      </c>
      <c r="DC75" s="178">
        <f>SUMIFS('Quarterly Information'!$AC$43:$AC$1042,'Quarterly Information'!$I$43:$I$1042,Blends!$CX75)*Blends!G74</f>
        <v>0</v>
      </c>
      <c r="DD75" s="178">
        <f>SUMIFS('Quarterly Information'!$AC$43:$AC$1042,'Quarterly Information'!$I$43:$I$1042,Blends!$CX75)*Blends!H74</f>
        <v>0</v>
      </c>
      <c r="DE75" s="178">
        <f>SUMIFS('Quarterly Information'!$AC$43:$AC$1042,'Quarterly Information'!$I$43:$I$1042,Blends!$CX75)*Blends!I74</f>
        <v>0</v>
      </c>
      <c r="DF75" s="178">
        <f>SUMIFS('Quarterly Information'!$AC$43:$AC$1042,'Quarterly Information'!$I$43:$I$1042,Blends!$CX75)*Blends!J74</f>
        <v>0</v>
      </c>
      <c r="DH75" s="17" t="s">
        <v>917</v>
      </c>
      <c r="DI75" s="178">
        <f>SUMIFS('Quarterly Information'!$AD$43:$AD$1042,'Quarterly Information'!$I$43:$I$1042,Blends!$DH75)*Blends!C74</f>
        <v>0</v>
      </c>
      <c r="DJ75" s="178">
        <f>SUMIFS('Quarterly Information'!$AD$43:$AD$1042,'Quarterly Information'!$I$43:$I$1042,Blends!$DH75)*Blends!D74</f>
        <v>0</v>
      </c>
      <c r="DK75" s="178">
        <f>SUMIFS('Quarterly Information'!$AD$43:$AD$1042,'Quarterly Information'!$I$43:$I$1042,Blends!$DH75)*Blends!E74</f>
        <v>0</v>
      </c>
      <c r="DL75" s="178">
        <f>SUMIFS('Quarterly Information'!$AD$43:$AD$1042,'Quarterly Information'!$I$43:$I$1042,Blends!$DH75)*Blends!F74</f>
        <v>0</v>
      </c>
      <c r="DM75" s="178">
        <f>SUMIFS('Quarterly Information'!$AD$43:$AD$1042,'Quarterly Information'!$I$43:$I$1042,Blends!$DH75)*Blends!G74</f>
        <v>0</v>
      </c>
      <c r="DN75" s="178">
        <f>SUMIFS('Quarterly Information'!$AD$43:$AD$1042,'Quarterly Information'!$I$43:$I$1042,Blends!$DH75)*Blends!H74</f>
        <v>0</v>
      </c>
      <c r="DO75" s="178">
        <f>SUMIFS('Quarterly Information'!$AD$43:$AD$1042,'Quarterly Information'!$I$43:$I$1042,Blends!$DH75)*Blends!I74</f>
        <v>0</v>
      </c>
      <c r="DP75" s="178">
        <f>SUMIFS('Quarterly Information'!$AD$43:$AD$1042,'Quarterly Information'!$I$43:$I$1042,Blends!$DH75)*Blends!J74</f>
        <v>0</v>
      </c>
      <c r="DR75" s="17" t="s">
        <v>917</v>
      </c>
      <c r="DS75" s="178">
        <f>SUMIFS('Quarterly Information'!$AE$43:$AE$1042,'Quarterly Information'!$I$43:$I$1042,Blends!$DR75)*Blends!C74</f>
        <v>0</v>
      </c>
      <c r="DT75" s="178">
        <f>SUMIFS('Quarterly Information'!$AE$43:$AE$1042,'Quarterly Information'!$I$43:$I$1042,Blends!$DR75)*Blends!D74</f>
        <v>0</v>
      </c>
      <c r="DU75" s="178">
        <f>SUMIFS('Quarterly Information'!$AE$43:$AE$1042,'Quarterly Information'!$I$43:$I$1042,Blends!$DR75)*Blends!E74</f>
        <v>0</v>
      </c>
      <c r="DV75" s="178">
        <f>SUMIFS('Quarterly Information'!$AE$43:$AE$1042,'Quarterly Information'!$I$43:$I$1042,Blends!$DR75)*Blends!F74</f>
        <v>0</v>
      </c>
      <c r="DW75" s="178">
        <f>SUMIFS('Quarterly Information'!$AE$43:$AE$1042,'Quarterly Information'!$I$43:$I$1042,Blends!$DR75)*Blends!G74</f>
        <v>0</v>
      </c>
      <c r="DX75" s="178">
        <f>SUMIFS('Quarterly Information'!$AE$43:$AE$1042,'Quarterly Information'!$I$43:$I$1042,Blends!$DR75)*Blends!H74</f>
        <v>0</v>
      </c>
      <c r="DY75" s="178">
        <f>SUMIFS('Quarterly Information'!$AE$43:$AE$1042,'Quarterly Information'!$I$43:$I$1042,Blends!$DR75)*Blends!I74</f>
        <v>0</v>
      </c>
      <c r="DZ75" s="178">
        <f>SUMIFS('Quarterly Information'!$AE$43:$AE$1042,'Quarterly Information'!$I$43:$I$1042,Blends!$DR75)*Blends!J74</f>
        <v>0</v>
      </c>
    </row>
    <row r="76" spans="2:130" x14ac:dyDescent="0.25">
      <c r="B76" s="17" t="s">
        <v>919</v>
      </c>
      <c r="C76" s="177"/>
      <c r="D76" s="177">
        <v>0.35</v>
      </c>
      <c r="E76" s="177"/>
      <c r="F76" s="177"/>
      <c r="G76" s="177"/>
      <c r="H76" s="177"/>
      <c r="I76" s="177"/>
      <c r="J76" s="177"/>
      <c r="L76" s="17" t="s">
        <v>918</v>
      </c>
      <c r="M76" s="178">
        <f>SUMIFS('Quarterly Information'!$J$43:$J$1042,'Quarterly Information'!$I$43:$I$1042,Blends!$L76,'Quarterly Information'!$X$43:$X$1042,Lists!$D$30)*C75</f>
        <v>0</v>
      </c>
      <c r="N76" s="178">
        <f>SUMIFS('Quarterly Information'!$J$43:$J$1042,'Quarterly Information'!$I$43:$I$1042,Blends!$L76,'Quarterly Information'!$X$43:$X$1042,Lists!$D$30)*D75</f>
        <v>0</v>
      </c>
      <c r="O76" s="178">
        <f>SUMIFS('Quarterly Information'!$J$43:$J$1042,'Quarterly Information'!$I$43:$I$1042,Blends!$L76,'Quarterly Information'!$X$43:$X$1042,Lists!$D$30)*E75</f>
        <v>0</v>
      </c>
      <c r="P76" s="178">
        <f>SUMIFS('Quarterly Information'!$J$43:$J$1042,'Quarterly Information'!$I$43:$I$1042,Blends!$L76,'Quarterly Information'!$X$43:$X$1042,Lists!$D$30)*F75</f>
        <v>0</v>
      </c>
      <c r="Q76" s="178">
        <f>SUMIFS('Quarterly Information'!$J$43:$J$1042,'Quarterly Information'!$I$43:$I$1042,Blends!$L76,'Quarterly Information'!$X$43:$X$1042,Lists!$D$30)*G75</f>
        <v>0</v>
      </c>
      <c r="R76" s="178">
        <f>SUMIFS('Quarterly Information'!$J$43:$J$1042,'Quarterly Information'!$I$43:$I$1042,Blends!$L76,'Quarterly Information'!$X$43:$X$1042,Lists!$D$30)*H75</f>
        <v>0</v>
      </c>
      <c r="S76" s="178">
        <f>SUMIFS('Quarterly Information'!$J$43:$J$1042,'Quarterly Information'!$I$43:$I$1042,Blends!$L76,'Quarterly Information'!$X$43:$X$1042,Lists!$D$30)*I75</f>
        <v>0</v>
      </c>
      <c r="T76" s="178">
        <f>SUMIFS('Quarterly Information'!$J$43:$J$1042,'Quarterly Information'!$I$43:$I$1042,Blends!$L76,'Quarterly Information'!$X$43:$X$1042,Lists!$D$30)*J75</f>
        <v>0</v>
      </c>
      <c r="V76" s="17" t="s">
        <v>918</v>
      </c>
      <c r="W76" s="178">
        <f>SUMIFS('Quarterly Information'!$J$43:$J$1042,'Quarterly Information'!$I$43:$I$1042,Blends!$V76,'Quarterly Information'!$X$43:$X$1042,Lists!$D$31)*C75</f>
        <v>0</v>
      </c>
      <c r="X76" s="178">
        <f>SUMIFS('Quarterly Information'!$J$43:$J$1042,'Quarterly Information'!$I$43:$I$1042,Blends!$V76,'Quarterly Information'!$X$43:$X$1042,Lists!$D$31)*D75</f>
        <v>0</v>
      </c>
      <c r="Y76" s="178">
        <f>SUMIFS('Quarterly Information'!$J$43:$J$1042,'Quarterly Information'!$I$43:$I$1042,Blends!$V76,'Quarterly Information'!$X$43:$X$1042,Lists!$D$31)*E75</f>
        <v>0</v>
      </c>
      <c r="Z76" s="178">
        <f>SUMIFS('Quarterly Information'!$J$43:$J$1042,'Quarterly Information'!$I$43:$I$1042,Blends!$V76,'Quarterly Information'!$X$43:$X$1042,Lists!$D$31)*F75</f>
        <v>0</v>
      </c>
      <c r="AA76" s="178">
        <f>SUMIFS('Quarterly Information'!$J$43:$J$1042,'Quarterly Information'!$I$43:$I$1042,Blends!$V76,'Quarterly Information'!$X$43:$X$1042,Lists!$D$31)*G75</f>
        <v>0</v>
      </c>
      <c r="AB76" s="178">
        <f>SUMIFS('Quarterly Information'!$J$43:$J$1042,'Quarterly Information'!$I$43:$I$1042,Blends!$V76,'Quarterly Information'!$X$43:$X$1042,Lists!$D$31)*H75</f>
        <v>0</v>
      </c>
      <c r="AC76" s="178">
        <f>SUMIFS('Quarterly Information'!$J$43:$J$1042,'Quarterly Information'!$I$43:$I$1042,Blends!$V76,'Quarterly Information'!$X$43:$X$1042,Lists!$D$31)*I75</f>
        <v>0</v>
      </c>
      <c r="AD76" s="178">
        <f>SUMIFS('Quarterly Information'!$J$43:$J$1042,'Quarterly Information'!$I$43:$I$1042,Blends!$V76,'Quarterly Information'!$X$43:$X$1042,Lists!$D$31)*J75</f>
        <v>0</v>
      </c>
      <c r="AF76" s="17" t="s">
        <v>918</v>
      </c>
      <c r="AG76" s="178">
        <f>SUMIFS('Quarterly Information'!$J$43:$J$1042,'Quarterly Information'!$I$43:$I$1042,Blends!$AF76,'Quarterly Information'!$X$43:$X$1042,Lists!$D$32)*C75</f>
        <v>0</v>
      </c>
      <c r="AH76" s="178">
        <f>SUMIFS('Quarterly Information'!$J$43:$J$1042,'Quarterly Information'!$I$43:$I$1042,Blends!$AF76,'Quarterly Information'!$X$43:$X$1042,Lists!$D$32)*D75</f>
        <v>0</v>
      </c>
      <c r="AI76" s="178">
        <f>SUMIFS('Quarterly Information'!$J$43:$J$1042,'Quarterly Information'!$I$43:$I$1042,Blends!$AF76,'Quarterly Information'!$X$43:$X$1042,Lists!$D$32)*E75</f>
        <v>0</v>
      </c>
      <c r="AJ76" s="178">
        <f>SUMIFS('Quarterly Information'!$J$43:$J$1042,'Quarterly Information'!$I$43:$I$1042,Blends!$AF76,'Quarterly Information'!$X$43:$X$1042,Lists!$D$32)*F75</f>
        <v>0</v>
      </c>
      <c r="AK76" s="178">
        <f>SUMIFS('Quarterly Information'!$J$43:$J$1042,'Quarterly Information'!$I$43:$I$1042,Blends!$AF76,'Quarterly Information'!$X$43:$X$1042,Lists!$D$32)*G75</f>
        <v>0</v>
      </c>
      <c r="AL76" s="178">
        <f>SUMIFS('Quarterly Information'!$J$43:$J$1042,'Quarterly Information'!$I$43:$I$1042,Blends!$AF76,'Quarterly Information'!$X$43:$X$1042,Lists!$D$32)*H75</f>
        <v>0</v>
      </c>
      <c r="AM76" s="178">
        <f>SUMIFS('Quarterly Information'!$J$43:$J$1042,'Quarterly Information'!$I$43:$I$1042,Blends!$AF76,'Quarterly Information'!$X$43:$X$1042,Lists!$D$32)*I75</f>
        <v>0</v>
      </c>
      <c r="AN76" s="178">
        <f>SUMIFS('Quarterly Information'!$J$43:$J$1042,'Quarterly Information'!$I$43:$I$1042,Blends!$AF76,'Quarterly Information'!$X$43:$X$1042,Lists!$D$32)*J75</f>
        <v>0</v>
      </c>
      <c r="AP76" s="17" t="s">
        <v>918</v>
      </c>
      <c r="AQ76" s="178">
        <f>SUMIFS('Quarterly Information'!$J$43:$J$1042,'Quarterly Information'!$I$43:$I$1042,Blends!$AP76,'Quarterly Information'!$X$43:$X$1042,Lists!$D$33)*C75</f>
        <v>0</v>
      </c>
      <c r="AR76" s="178">
        <f>SUMIFS('Quarterly Information'!$J$43:$J$1042,'Quarterly Information'!$I$43:$I$1042,Blends!$AP76,'Quarterly Information'!$X$43:$X$1042,Lists!$D$33)*D75</f>
        <v>0</v>
      </c>
      <c r="AS76" s="178">
        <f>SUMIFS('Quarterly Information'!$J$43:$J$1042,'Quarterly Information'!$I$43:$I$1042,Blends!$AP76,'Quarterly Information'!$X$43:$X$1042,Lists!$D$33)*E75</f>
        <v>0</v>
      </c>
      <c r="AT76" s="178">
        <f>SUMIFS('Quarterly Information'!$J$43:$J$1042,'Quarterly Information'!$I$43:$I$1042,Blends!$AP76,'Quarterly Information'!$X$43:$X$1042,Lists!$D$33)*F75</f>
        <v>0</v>
      </c>
      <c r="AU76" s="178">
        <f>SUMIFS('Quarterly Information'!$J$43:$J$1042,'Quarterly Information'!$I$43:$I$1042,Blends!$AP76,'Quarterly Information'!$X$43:$X$1042,Lists!$D$33)*G75</f>
        <v>0</v>
      </c>
      <c r="AV76" s="178">
        <f>SUMIFS('Quarterly Information'!$J$43:$J$1042,'Quarterly Information'!$I$43:$I$1042,Blends!$AP76,'Quarterly Information'!$X$43:$X$1042,Lists!$D$33)*H75</f>
        <v>0</v>
      </c>
      <c r="AW76" s="178">
        <f>SUMIFS('Quarterly Information'!$J$43:$J$1042,'Quarterly Information'!$I$43:$I$1042,Blends!$AP76,'Quarterly Information'!$X$43:$X$1042,Lists!$D$33)*I75</f>
        <v>0</v>
      </c>
      <c r="AX76" s="178">
        <f>SUMIFS('Quarterly Information'!$J$43:$J$1042,'Quarterly Information'!$I$43:$I$1042,Blends!$AP76,'Quarterly Information'!$X$43:$X$1042,Lists!$D$33)*J75</f>
        <v>0</v>
      </c>
      <c r="AZ76" s="17" t="s">
        <v>918</v>
      </c>
      <c r="BA76" s="178">
        <f>SUMIFS('Quarterly Information'!$J$43:$J$1042,'Quarterly Information'!$I$43:$I$1042,Blends!$AZ76,'Quarterly Information'!$X$43:$X$1042,Lists!$D$34)*C75</f>
        <v>0</v>
      </c>
      <c r="BB76" s="178">
        <f>SUMIFS('Quarterly Information'!$J$43:$J$1042,'Quarterly Information'!$I$43:$I$1042,Blends!$AZ76,'Quarterly Information'!$X$43:$X$1042,Lists!$D$34)*D75</f>
        <v>0</v>
      </c>
      <c r="BC76" s="178">
        <f>SUMIFS('Quarterly Information'!$J$43:$J$1042,'Quarterly Information'!$I$43:$I$1042,Blends!$AZ76,'Quarterly Information'!$X$43:$X$1042,Lists!$D$34)*E75</f>
        <v>0</v>
      </c>
      <c r="BD76" s="178">
        <f>SUMIFS('Quarterly Information'!$J$43:$J$1042,'Quarterly Information'!$I$43:$I$1042,Blends!$AZ76,'Quarterly Information'!$X$43:$X$1042,Lists!$D$34)*F75</f>
        <v>0</v>
      </c>
      <c r="BE76" s="178">
        <f>SUMIFS('Quarterly Information'!$J$43:$J$1042,'Quarterly Information'!$I$43:$I$1042,Blends!$AZ76,'Quarterly Information'!$X$43:$X$1042,Lists!$D$34)*G75</f>
        <v>0</v>
      </c>
      <c r="BF76" s="178">
        <f>SUMIFS('Quarterly Information'!$J$43:$J$1042,'Quarterly Information'!$I$43:$I$1042,Blends!$AZ76,'Quarterly Information'!$X$43:$X$1042,Lists!$D$34)*H75</f>
        <v>0</v>
      </c>
      <c r="BG76" s="178">
        <f>SUMIFS('Quarterly Information'!$J$43:$J$1042,'Quarterly Information'!$I$43:$I$1042,Blends!$AZ76,'Quarterly Information'!$X$43:$X$1042,Lists!$D$34)*I75</f>
        <v>0</v>
      </c>
      <c r="BH76" s="178">
        <f>SUMIFS('Quarterly Information'!$J$43:$J$1042,'Quarterly Information'!$I$43:$I$1042,Blends!$AZ76,'Quarterly Information'!$X$43:$X$1042,Lists!$D$34)*J75</f>
        <v>0</v>
      </c>
      <c r="BJ76" s="17" t="s">
        <v>918</v>
      </c>
      <c r="BK76" s="178">
        <f>SUMIFS('Quarterly Information'!$J$43:$J$1042,'Quarterly Information'!$I$43:$I$1042,Blends!$BJ76,'Quarterly Information'!$X$43:$X$1042,Lists!$D$35)*C75</f>
        <v>0</v>
      </c>
      <c r="BL76" s="178">
        <f>SUMIFS('Quarterly Information'!$J$43:$J$1042,'Quarterly Information'!$I$43:$I$1042,Blends!$BJ76,'Quarterly Information'!$X$43:$X$1042,Lists!$D$35)*D75</f>
        <v>0</v>
      </c>
      <c r="BM76" s="178">
        <f>SUMIFS('Quarterly Information'!$J$43:$J$1042,'Quarterly Information'!$I$43:$I$1042,Blends!$BJ76,'Quarterly Information'!$X$43:$X$1042,Lists!$D$35)*E75</f>
        <v>0</v>
      </c>
      <c r="BN76" s="178">
        <f>SUMIFS('Quarterly Information'!$J$43:$J$1042,'Quarterly Information'!$I$43:$I$1042,Blends!$BJ76,'Quarterly Information'!$X$43:$X$1042,Lists!$D$35)*F75</f>
        <v>0</v>
      </c>
      <c r="BO76" s="178">
        <f>SUMIFS('Quarterly Information'!$J$43:$J$1042,'Quarterly Information'!$I$43:$I$1042,Blends!$BJ76,'Quarterly Information'!$X$43:$X$1042,Lists!$D$35)*G75</f>
        <v>0</v>
      </c>
      <c r="BP76" s="178">
        <f>SUMIFS('Quarterly Information'!$J$43:$J$1042,'Quarterly Information'!$I$43:$I$1042,Blends!$BJ76,'Quarterly Information'!$X$43:$X$1042,Lists!$D$35)*H75</f>
        <v>0</v>
      </c>
      <c r="BQ76" s="178">
        <f>SUMIFS('Quarterly Information'!$J$43:$J$1042,'Quarterly Information'!$I$43:$I$1042,Blends!$BJ76,'Quarterly Information'!$X$43:$X$1042,Lists!$D$35)*I75</f>
        <v>0</v>
      </c>
      <c r="BR76" s="178">
        <f>SUMIFS('Quarterly Information'!$J$43:$J$1042,'Quarterly Information'!$I$43:$I$1042,Blends!$BJ76,'Quarterly Information'!$X$43:$X$1042,Lists!$D$35)*J75</f>
        <v>0</v>
      </c>
      <c r="BT76" s="17" t="s">
        <v>918</v>
      </c>
      <c r="BU76" s="178">
        <f>SUMIFS('Quarterly Information'!$Z$43:$Z$1042,'Quarterly Information'!$I$43:$I$1042,Blends!$BT76)*Blends!C75</f>
        <v>0</v>
      </c>
      <c r="BV76" s="178">
        <f>SUMIFS('Quarterly Information'!$Z$43:$Z$1042,'Quarterly Information'!$I$43:$I$1042,Blends!$BT76)*Blends!D75</f>
        <v>0</v>
      </c>
      <c r="BW76" s="178">
        <f>SUMIFS('Quarterly Information'!$Z$43:$Z$1042,'Quarterly Information'!$I$43:$I$1042,Blends!$BT76)*Blends!E75</f>
        <v>0</v>
      </c>
      <c r="BX76" s="178">
        <f>SUMIFS('Quarterly Information'!$Z$43:$Z$1042,'Quarterly Information'!$I$43:$I$1042,Blends!$BT76)*Blends!F75</f>
        <v>0</v>
      </c>
      <c r="BY76" s="178">
        <f>SUMIFS('Quarterly Information'!$Z$43:$Z$1042,'Quarterly Information'!$I$43:$I$1042,Blends!$BT76)*Blends!G75</f>
        <v>0</v>
      </c>
      <c r="BZ76" s="178">
        <f>SUMIFS('Quarterly Information'!$Z$43:$Z$1042,'Quarterly Information'!$I$43:$I$1042,Blends!$BT76)*Blends!H75</f>
        <v>0</v>
      </c>
      <c r="CA76" s="178">
        <f>SUMIFS('Quarterly Information'!$Z$43:$Z$1042,'Quarterly Information'!$I$43:$I$1042,Blends!$BT76)*Blends!I75</f>
        <v>0</v>
      </c>
      <c r="CB76" s="178">
        <f>SUMIFS('Quarterly Information'!$Z$43:$Z$1042,'Quarterly Information'!$I$43:$I$1042,Blends!$BT76)*Blends!J75</f>
        <v>0</v>
      </c>
      <c r="CD76" s="17" t="s">
        <v>918</v>
      </c>
      <c r="CE76" s="178">
        <f>SUMIFS('Quarterly Information'!$AA$43:$AA$1042,'Quarterly Information'!$I$43:$I$1042,Blends!$CD76)*Blends!C75</f>
        <v>0</v>
      </c>
      <c r="CF76" s="178">
        <f>SUMIFS('Quarterly Information'!$AA$43:$AA$1042,'Quarterly Information'!$I$43:$I$1042,Blends!$CD76)*Blends!D75</f>
        <v>0</v>
      </c>
      <c r="CG76" s="178">
        <f>SUMIFS('Quarterly Information'!$AA$43:$AA$1042,'Quarterly Information'!$I$43:$I$1042,Blends!$CD76)*Blends!E75</f>
        <v>0</v>
      </c>
      <c r="CH76" s="178">
        <f>SUMIFS('Quarterly Information'!$AA$43:$AA$1042,'Quarterly Information'!$I$43:$I$1042,Blends!$CD76)*Blends!F75</f>
        <v>0</v>
      </c>
      <c r="CI76" s="178">
        <f>SUMIFS('Quarterly Information'!$AA$43:$AA$1042,'Quarterly Information'!$I$43:$I$1042,Blends!$CD76)*Blends!G75</f>
        <v>0</v>
      </c>
      <c r="CJ76" s="178">
        <f>SUMIFS('Quarterly Information'!$AA$43:$AA$1042,'Quarterly Information'!$I$43:$I$1042,Blends!$CD76)*Blends!H75</f>
        <v>0</v>
      </c>
      <c r="CK76" s="178">
        <f>SUMIFS('Quarterly Information'!$AA$43:$AA$1042,'Quarterly Information'!$I$43:$I$1042,Blends!$CD76)*Blends!I75</f>
        <v>0</v>
      </c>
      <c r="CL76" s="178">
        <f>SUMIFS('Quarterly Information'!$AA$43:$AA$1042,'Quarterly Information'!$I$43:$I$1042,Blends!$CD76)*Blends!J75</f>
        <v>0</v>
      </c>
      <c r="CN76" s="17" t="s">
        <v>918</v>
      </c>
      <c r="CO76" s="178">
        <f>SUMIFS('Quarterly Information'!$AB$43:$AB$1042,'Quarterly Information'!$I$43:$I$1042,Blends!$CN76)*Blends!C75</f>
        <v>0</v>
      </c>
      <c r="CP76" s="178">
        <f>SUMIFS('Quarterly Information'!$AB$43:$AB$1042,'Quarterly Information'!$I$43:$I$1042,Blends!$CN76)*Blends!D75</f>
        <v>0</v>
      </c>
      <c r="CQ76" s="178">
        <f>SUMIFS('Quarterly Information'!$AB$43:$AB$1042,'Quarterly Information'!$I$43:$I$1042,Blends!$CN76)*Blends!E75</f>
        <v>0</v>
      </c>
      <c r="CR76" s="178">
        <f>SUMIFS('Quarterly Information'!$AB$43:$AB$1042,'Quarterly Information'!$I$43:$I$1042,Blends!$CN76)*Blends!F75</f>
        <v>0</v>
      </c>
      <c r="CS76" s="178">
        <f>SUMIFS('Quarterly Information'!$AB$43:$AB$1042,'Quarterly Information'!$I$43:$I$1042,Blends!$CN76)*Blends!G75</f>
        <v>0</v>
      </c>
      <c r="CT76" s="178">
        <f>SUMIFS('Quarterly Information'!$AB$43:$AB$1042,'Quarterly Information'!$I$43:$I$1042,Blends!$CN76)*Blends!H75</f>
        <v>0</v>
      </c>
      <c r="CU76" s="178">
        <f>SUMIFS('Quarterly Information'!$AB$43:$AB$1042,'Quarterly Information'!$I$43:$I$1042,Blends!$CN76)*Blends!I75</f>
        <v>0</v>
      </c>
      <c r="CV76" s="178">
        <f>SUMIFS('Quarterly Information'!$AB$43:$AB$1042,'Quarterly Information'!$I$43:$I$1042,Blends!$CN76)*Blends!J75</f>
        <v>0</v>
      </c>
      <c r="CX76" s="17" t="s">
        <v>918</v>
      </c>
      <c r="CY76" s="178">
        <f>SUMIFS('Quarterly Information'!$AC$43:$AC$1042,'Quarterly Information'!$I$43:$I$1042,Blends!$CX76)*Blends!C75</f>
        <v>0</v>
      </c>
      <c r="CZ76" s="178">
        <f>SUMIFS('Quarterly Information'!$AC$43:$AC$1042,'Quarterly Information'!$I$43:$I$1042,Blends!$CX76)*Blends!D75</f>
        <v>0</v>
      </c>
      <c r="DA76" s="178">
        <f>SUMIFS('Quarterly Information'!$AC$43:$AC$1042,'Quarterly Information'!$I$43:$I$1042,Blends!$CX76)*Blends!E75</f>
        <v>0</v>
      </c>
      <c r="DB76" s="178">
        <f>SUMIFS('Quarterly Information'!$AC$43:$AC$1042,'Quarterly Information'!$I$43:$I$1042,Blends!$CX76)*Blends!F75</f>
        <v>0</v>
      </c>
      <c r="DC76" s="178">
        <f>SUMIFS('Quarterly Information'!$AC$43:$AC$1042,'Quarterly Information'!$I$43:$I$1042,Blends!$CX76)*Blends!G75</f>
        <v>0</v>
      </c>
      <c r="DD76" s="178">
        <f>SUMIFS('Quarterly Information'!$AC$43:$AC$1042,'Quarterly Information'!$I$43:$I$1042,Blends!$CX76)*Blends!H75</f>
        <v>0</v>
      </c>
      <c r="DE76" s="178">
        <f>SUMIFS('Quarterly Information'!$AC$43:$AC$1042,'Quarterly Information'!$I$43:$I$1042,Blends!$CX76)*Blends!I75</f>
        <v>0</v>
      </c>
      <c r="DF76" s="178">
        <f>SUMIFS('Quarterly Information'!$AC$43:$AC$1042,'Quarterly Information'!$I$43:$I$1042,Blends!$CX76)*Blends!J75</f>
        <v>0</v>
      </c>
      <c r="DH76" s="17" t="s">
        <v>918</v>
      </c>
      <c r="DI76" s="178">
        <f>SUMIFS('Quarterly Information'!$AD$43:$AD$1042,'Quarterly Information'!$I$43:$I$1042,Blends!$DH76)*Blends!C75</f>
        <v>0</v>
      </c>
      <c r="DJ76" s="178">
        <f>SUMIFS('Quarterly Information'!$AD$43:$AD$1042,'Quarterly Information'!$I$43:$I$1042,Blends!$DH76)*Blends!D75</f>
        <v>0</v>
      </c>
      <c r="DK76" s="178">
        <f>SUMIFS('Quarterly Information'!$AD$43:$AD$1042,'Quarterly Information'!$I$43:$I$1042,Blends!$DH76)*Blends!E75</f>
        <v>0</v>
      </c>
      <c r="DL76" s="178">
        <f>SUMIFS('Quarterly Information'!$AD$43:$AD$1042,'Quarterly Information'!$I$43:$I$1042,Blends!$DH76)*Blends!F75</f>
        <v>0</v>
      </c>
      <c r="DM76" s="178">
        <f>SUMIFS('Quarterly Information'!$AD$43:$AD$1042,'Quarterly Information'!$I$43:$I$1042,Blends!$DH76)*Blends!G75</f>
        <v>0</v>
      </c>
      <c r="DN76" s="178">
        <f>SUMIFS('Quarterly Information'!$AD$43:$AD$1042,'Quarterly Information'!$I$43:$I$1042,Blends!$DH76)*Blends!H75</f>
        <v>0</v>
      </c>
      <c r="DO76" s="178">
        <f>SUMIFS('Quarterly Information'!$AD$43:$AD$1042,'Quarterly Information'!$I$43:$I$1042,Blends!$DH76)*Blends!I75</f>
        <v>0</v>
      </c>
      <c r="DP76" s="178">
        <f>SUMIFS('Quarterly Information'!$AD$43:$AD$1042,'Quarterly Information'!$I$43:$I$1042,Blends!$DH76)*Blends!J75</f>
        <v>0</v>
      </c>
      <c r="DR76" s="17" t="s">
        <v>918</v>
      </c>
      <c r="DS76" s="178">
        <f>SUMIFS('Quarterly Information'!$AE$43:$AE$1042,'Quarterly Information'!$I$43:$I$1042,Blends!$DR76)*Blends!C75</f>
        <v>0</v>
      </c>
      <c r="DT76" s="178">
        <f>SUMIFS('Quarterly Information'!$AE$43:$AE$1042,'Quarterly Information'!$I$43:$I$1042,Blends!$DR76)*Blends!D75</f>
        <v>0</v>
      </c>
      <c r="DU76" s="178">
        <f>SUMIFS('Quarterly Information'!$AE$43:$AE$1042,'Quarterly Information'!$I$43:$I$1042,Blends!$DR76)*Blends!E75</f>
        <v>0</v>
      </c>
      <c r="DV76" s="178">
        <f>SUMIFS('Quarterly Information'!$AE$43:$AE$1042,'Quarterly Information'!$I$43:$I$1042,Blends!$DR76)*Blends!F75</f>
        <v>0</v>
      </c>
      <c r="DW76" s="178">
        <f>SUMIFS('Quarterly Information'!$AE$43:$AE$1042,'Quarterly Information'!$I$43:$I$1042,Blends!$DR76)*Blends!G75</f>
        <v>0</v>
      </c>
      <c r="DX76" s="178">
        <f>SUMIFS('Quarterly Information'!$AE$43:$AE$1042,'Quarterly Information'!$I$43:$I$1042,Blends!$DR76)*Blends!H75</f>
        <v>0</v>
      </c>
      <c r="DY76" s="178">
        <f>SUMIFS('Quarterly Information'!$AE$43:$AE$1042,'Quarterly Information'!$I$43:$I$1042,Blends!$DR76)*Blends!I75</f>
        <v>0</v>
      </c>
      <c r="DZ76" s="178">
        <f>SUMIFS('Quarterly Information'!$AE$43:$AE$1042,'Quarterly Information'!$I$43:$I$1042,Blends!$DR76)*Blends!J75</f>
        <v>0</v>
      </c>
    </row>
    <row r="77" spans="2:130" x14ac:dyDescent="0.25">
      <c r="B77" s="17" t="s">
        <v>920</v>
      </c>
      <c r="C77" s="177"/>
      <c r="D77" s="177">
        <v>0.68900000000000006</v>
      </c>
      <c r="E77" s="177"/>
      <c r="F77" s="177"/>
      <c r="G77" s="177"/>
      <c r="H77" s="177"/>
      <c r="I77" s="177"/>
      <c r="J77" s="177"/>
      <c r="L77" s="17" t="s">
        <v>919</v>
      </c>
      <c r="M77" s="178">
        <f>SUMIFS('Quarterly Information'!$J$43:$J$1042,'Quarterly Information'!$I$43:$I$1042,Blends!$L77,'Quarterly Information'!$X$43:$X$1042,Lists!$D$30)*C76</f>
        <v>0</v>
      </c>
      <c r="N77" s="178">
        <f>SUMIFS('Quarterly Information'!$J$43:$J$1042,'Quarterly Information'!$I$43:$I$1042,Blends!$L77,'Quarterly Information'!$X$43:$X$1042,Lists!$D$30)*D76</f>
        <v>0</v>
      </c>
      <c r="O77" s="178">
        <f>SUMIFS('Quarterly Information'!$J$43:$J$1042,'Quarterly Information'!$I$43:$I$1042,Blends!$L77,'Quarterly Information'!$X$43:$X$1042,Lists!$D$30)*E76</f>
        <v>0</v>
      </c>
      <c r="P77" s="178">
        <f>SUMIFS('Quarterly Information'!$J$43:$J$1042,'Quarterly Information'!$I$43:$I$1042,Blends!$L77,'Quarterly Information'!$X$43:$X$1042,Lists!$D$30)*F76</f>
        <v>0</v>
      </c>
      <c r="Q77" s="178">
        <f>SUMIFS('Quarterly Information'!$J$43:$J$1042,'Quarterly Information'!$I$43:$I$1042,Blends!$L77,'Quarterly Information'!$X$43:$X$1042,Lists!$D$30)*G76</f>
        <v>0</v>
      </c>
      <c r="R77" s="178">
        <f>SUMIFS('Quarterly Information'!$J$43:$J$1042,'Quarterly Information'!$I$43:$I$1042,Blends!$L77,'Quarterly Information'!$X$43:$X$1042,Lists!$D$30)*H76</f>
        <v>0</v>
      </c>
      <c r="S77" s="178">
        <f>SUMIFS('Quarterly Information'!$J$43:$J$1042,'Quarterly Information'!$I$43:$I$1042,Blends!$L77,'Quarterly Information'!$X$43:$X$1042,Lists!$D$30)*I76</f>
        <v>0</v>
      </c>
      <c r="T77" s="178">
        <f>SUMIFS('Quarterly Information'!$J$43:$J$1042,'Quarterly Information'!$I$43:$I$1042,Blends!$L77,'Quarterly Information'!$X$43:$X$1042,Lists!$D$30)*J76</f>
        <v>0</v>
      </c>
      <c r="V77" s="17" t="s">
        <v>919</v>
      </c>
      <c r="W77" s="178">
        <f>SUMIFS('Quarterly Information'!$J$43:$J$1042,'Quarterly Information'!$I$43:$I$1042,Blends!$V77,'Quarterly Information'!$X$43:$X$1042,Lists!$D$31)*C76</f>
        <v>0</v>
      </c>
      <c r="X77" s="178">
        <f>SUMIFS('Quarterly Information'!$J$43:$J$1042,'Quarterly Information'!$I$43:$I$1042,Blends!$V77,'Quarterly Information'!$X$43:$X$1042,Lists!$D$31)*D76</f>
        <v>0</v>
      </c>
      <c r="Y77" s="178">
        <f>SUMIFS('Quarterly Information'!$J$43:$J$1042,'Quarterly Information'!$I$43:$I$1042,Blends!$V77,'Quarterly Information'!$X$43:$X$1042,Lists!$D$31)*E76</f>
        <v>0</v>
      </c>
      <c r="Z77" s="178">
        <f>SUMIFS('Quarterly Information'!$J$43:$J$1042,'Quarterly Information'!$I$43:$I$1042,Blends!$V77,'Quarterly Information'!$X$43:$X$1042,Lists!$D$31)*F76</f>
        <v>0</v>
      </c>
      <c r="AA77" s="178">
        <f>SUMIFS('Quarterly Information'!$J$43:$J$1042,'Quarterly Information'!$I$43:$I$1042,Blends!$V77,'Quarterly Information'!$X$43:$X$1042,Lists!$D$31)*G76</f>
        <v>0</v>
      </c>
      <c r="AB77" s="178">
        <f>SUMIFS('Quarterly Information'!$J$43:$J$1042,'Quarterly Information'!$I$43:$I$1042,Blends!$V77,'Quarterly Information'!$X$43:$X$1042,Lists!$D$31)*H76</f>
        <v>0</v>
      </c>
      <c r="AC77" s="178">
        <f>SUMIFS('Quarterly Information'!$J$43:$J$1042,'Quarterly Information'!$I$43:$I$1042,Blends!$V77,'Quarterly Information'!$X$43:$X$1042,Lists!$D$31)*I76</f>
        <v>0</v>
      </c>
      <c r="AD77" s="178">
        <f>SUMIFS('Quarterly Information'!$J$43:$J$1042,'Quarterly Information'!$I$43:$I$1042,Blends!$V77,'Quarterly Information'!$X$43:$X$1042,Lists!$D$31)*J76</f>
        <v>0</v>
      </c>
      <c r="AF77" s="17" t="s">
        <v>919</v>
      </c>
      <c r="AG77" s="178">
        <f>SUMIFS('Quarterly Information'!$J$43:$J$1042,'Quarterly Information'!$I$43:$I$1042,Blends!$AF77,'Quarterly Information'!$X$43:$X$1042,Lists!$D$32)*C76</f>
        <v>0</v>
      </c>
      <c r="AH77" s="178">
        <f>SUMIFS('Quarterly Information'!$J$43:$J$1042,'Quarterly Information'!$I$43:$I$1042,Blends!$AF77,'Quarterly Information'!$X$43:$X$1042,Lists!$D$32)*D76</f>
        <v>0</v>
      </c>
      <c r="AI77" s="178">
        <f>SUMIFS('Quarterly Information'!$J$43:$J$1042,'Quarterly Information'!$I$43:$I$1042,Blends!$AF77,'Quarterly Information'!$X$43:$X$1042,Lists!$D$32)*E76</f>
        <v>0</v>
      </c>
      <c r="AJ77" s="178">
        <f>SUMIFS('Quarterly Information'!$J$43:$J$1042,'Quarterly Information'!$I$43:$I$1042,Blends!$AF77,'Quarterly Information'!$X$43:$X$1042,Lists!$D$32)*F76</f>
        <v>0</v>
      </c>
      <c r="AK77" s="178">
        <f>SUMIFS('Quarterly Information'!$J$43:$J$1042,'Quarterly Information'!$I$43:$I$1042,Blends!$AF77,'Quarterly Information'!$X$43:$X$1042,Lists!$D$32)*G76</f>
        <v>0</v>
      </c>
      <c r="AL77" s="178">
        <f>SUMIFS('Quarterly Information'!$J$43:$J$1042,'Quarterly Information'!$I$43:$I$1042,Blends!$AF77,'Quarterly Information'!$X$43:$X$1042,Lists!$D$32)*H76</f>
        <v>0</v>
      </c>
      <c r="AM77" s="178">
        <f>SUMIFS('Quarterly Information'!$J$43:$J$1042,'Quarterly Information'!$I$43:$I$1042,Blends!$AF77,'Quarterly Information'!$X$43:$X$1042,Lists!$D$32)*I76</f>
        <v>0</v>
      </c>
      <c r="AN77" s="178">
        <f>SUMIFS('Quarterly Information'!$J$43:$J$1042,'Quarterly Information'!$I$43:$I$1042,Blends!$AF77,'Quarterly Information'!$X$43:$X$1042,Lists!$D$32)*J76</f>
        <v>0</v>
      </c>
      <c r="AP77" s="17" t="s">
        <v>919</v>
      </c>
      <c r="AQ77" s="178">
        <f>SUMIFS('Quarterly Information'!$J$43:$J$1042,'Quarterly Information'!$I$43:$I$1042,Blends!$AP77,'Quarterly Information'!$X$43:$X$1042,Lists!$D$33)*C76</f>
        <v>0</v>
      </c>
      <c r="AR77" s="178">
        <f>SUMIFS('Quarterly Information'!$J$43:$J$1042,'Quarterly Information'!$I$43:$I$1042,Blends!$AP77,'Quarterly Information'!$X$43:$X$1042,Lists!$D$33)*D76</f>
        <v>0</v>
      </c>
      <c r="AS77" s="178">
        <f>SUMIFS('Quarterly Information'!$J$43:$J$1042,'Quarterly Information'!$I$43:$I$1042,Blends!$AP77,'Quarterly Information'!$X$43:$X$1042,Lists!$D$33)*E76</f>
        <v>0</v>
      </c>
      <c r="AT77" s="178">
        <f>SUMIFS('Quarterly Information'!$J$43:$J$1042,'Quarterly Information'!$I$43:$I$1042,Blends!$AP77,'Quarterly Information'!$X$43:$X$1042,Lists!$D$33)*F76</f>
        <v>0</v>
      </c>
      <c r="AU77" s="178">
        <f>SUMIFS('Quarterly Information'!$J$43:$J$1042,'Quarterly Information'!$I$43:$I$1042,Blends!$AP77,'Quarterly Information'!$X$43:$X$1042,Lists!$D$33)*G76</f>
        <v>0</v>
      </c>
      <c r="AV77" s="178">
        <f>SUMIFS('Quarterly Information'!$J$43:$J$1042,'Quarterly Information'!$I$43:$I$1042,Blends!$AP77,'Quarterly Information'!$X$43:$X$1042,Lists!$D$33)*H76</f>
        <v>0</v>
      </c>
      <c r="AW77" s="178">
        <f>SUMIFS('Quarterly Information'!$J$43:$J$1042,'Quarterly Information'!$I$43:$I$1042,Blends!$AP77,'Quarterly Information'!$X$43:$X$1042,Lists!$D$33)*I76</f>
        <v>0</v>
      </c>
      <c r="AX77" s="178">
        <f>SUMIFS('Quarterly Information'!$J$43:$J$1042,'Quarterly Information'!$I$43:$I$1042,Blends!$AP77,'Quarterly Information'!$X$43:$X$1042,Lists!$D$33)*J76</f>
        <v>0</v>
      </c>
      <c r="AZ77" s="17" t="s">
        <v>919</v>
      </c>
      <c r="BA77" s="178">
        <f>SUMIFS('Quarterly Information'!$J$43:$J$1042,'Quarterly Information'!$I$43:$I$1042,Blends!$AZ77,'Quarterly Information'!$X$43:$X$1042,Lists!$D$34)*C76</f>
        <v>0</v>
      </c>
      <c r="BB77" s="178">
        <f>SUMIFS('Quarterly Information'!$J$43:$J$1042,'Quarterly Information'!$I$43:$I$1042,Blends!$AZ77,'Quarterly Information'!$X$43:$X$1042,Lists!$D$34)*D76</f>
        <v>0</v>
      </c>
      <c r="BC77" s="178">
        <f>SUMIFS('Quarterly Information'!$J$43:$J$1042,'Quarterly Information'!$I$43:$I$1042,Blends!$AZ77,'Quarterly Information'!$X$43:$X$1042,Lists!$D$34)*E76</f>
        <v>0</v>
      </c>
      <c r="BD77" s="178">
        <f>SUMIFS('Quarterly Information'!$J$43:$J$1042,'Quarterly Information'!$I$43:$I$1042,Blends!$AZ77,'Quarterly Information'!$X$43:$X$1042,Lists!$D$34)*F76</f>
        <v>0</v>
      </c>
      <c r="BE77" s="178">
        <f>SUMIFS('Quarterly Information'!$J$43:$J$1042,'Quarterly Information'!$I$43:$I$1042,Blends!$AZ77,'Quarterly Information'!$X$43:$X$1042,Lists!$D$34)*G76</f>
        <v>0</v>
      </c>
      <c r="BF77" s="178">
        <f>SUMIFS('Quarterly Information'!$J$43:$J$1042,'Quarterly Information'!$I$43:$I$1042,Blends!$AZ77,'Quarterly Information'!$X$43:$X$1042,Lists!$D$34)*H76</f>
        <v>0</v>
      </c>
      <c r="BG77" s="178">
        <f>SUMIFS('Quarterly Information'!$J$43:$J$1042,'Quarterly Information'!$I$43:$I$1042,Blends!$AZ77,'Quarterly Information'!$X$43:$X$1042,Lists!$D$34)*I76</f>
        <v>0</v>
      </c>
      <c r="BH77" s="178">
        <f>SUMIFS('Quarterly Information'!$J$43:$J$1042,'Quarterly Information'!$I$43:$I$1042,Blends!$AZ77,'Quarterly Information'!$X$43:$X$1042,Lists!$D$34)*J76</f>
        <v>0</v>
      </c>
      <c r="BJ77" s="17" t="s">
        <v>919</v>
      </c>
      <c r="BK77" s="178">
        <f>SUMIFS('Quarterly Information'!$J$43:$J$1042,'Quarterly Information'!$I$43:$I$1042,Blends!$BJ77,'Quarterly Information'!$X$43:$X$1042,Lists!$D$35)*C76</f>
        <v>0</v>
      </c>
      <c r="BL77" s="178">
        <f>SUMIFS('Quarterly Information'!$J$43:$J$1042,'Quarterly Information'!$I$43:$I$1042,Blends!$BJ77,'Quarterly Information'!$X$43:$X$1042,Lists!$D$35)*D76</f>
        <v>0</v>
      </c>
      <c r="BM77" s="178">
        <f>SUMIFS('Quarterly Information'!$J$43:$J$1042,'Quarterly Information'!$I$43:$I$1042,Blends!$BJ77,'Quarterly Information'!$X$43:$X$1042,Lists!$D$35)*E76</f>
        <v>0</v>
      </c>
      <c r="BN77" s="178">
        <f>SUMIFS('Quarterly Information'!$J$43:$J$1042,'Quarterly Information'!$I$43:$I$1042,Blends!$BJ77,'Quarterly Information'!$X$43:$X$1042,Lists!$D$35)*F76</f>
        <v>0</v>
      </c>
      <c r="BO77" s="178">
        <f>SUMIFS('Quarterly Information'!$J$43:$J$1042,'Quarterly Information'!$I$43:$I$1042,Blends!$BJ77,'Quarterly Information'!$X$43:$X$1042,Lists!$D$35)*G76</f>
        <v>0</v>
      </c>
      <c r="BP77" s="178">
        <f>SUMIFS('Quarterly Information'!$J$43:$J$1042,'Quarterly Information'!$I$43:$I$1042,Blends!$BJ77,'Quarterly Information'!$X$43:$X$1042,Lists!$D$35)*H76</f>
        <v>0</v>
      </c>
      <c r="BQ77" s="178">
        <f>SUMIFS('Quarterly Information'!$J$43:$J$1042,'Quarterly Information'!$I$43:$I$1042,Blends!$BJ77,'Quarterly Information'!$X$43:$X$1042,Lists!$D$35)*I76</f>
        <v>0</v>
      </c>
      <c r="BR77" s="178">
        <f>SUMIFS('Quarterly Information'!$J$43:$J$1042,'Quarterly Information'!$I$43:$I$1042,Blends!$BJ77,'Quarterly Information'!$X$43:$X$1042,Lists!$D$35)*J76</f>
        <v>0</v>
      </c>
      <c r="BT77" s="17" t="s">
        <v>919</v>
      </c>
      <c r="BU77" s="178">
        <f>SUMIFS('Quarterly Information'!$Z$43:$Z$1042,'Quarterly Information'!$I$43:$I$1042,Blends!$BT77)*Blends!C76</f>
        <v>0</v>
      </c>
      <c r="BV77" s="178">
        <f>SUMIFS('Quarterly Information'!$Z$43:$Z$1042,'Quarterly Information'!$I$43:$I$1042,Blends!$BT77)*Blends!D76</f>
        <v>0</v>
      </c>
      <c r="BW77" s="178">
        <f>SUMIFS('Quarterly Information'!$Z$43:$Z$1042,'Quarterly Information'!$I$43:$I$1042,Blends!$BT77)*Blends!E76</f>
        <v>0</v>
      </c>
      <c r="BX77" s="178">
        <f>SUMIFS('Quarterly Information'!$Z$43:$Z$1042,'Quarterly Information'!$I$43:$I$1042,Blends!$BT77)*Blends!F76</f>
        <v>0</v>
      </c>
      <c r="BY77" s="178">
        <f>SUMIFS('Quarterly Information'!$Z$43:$Z$1042,'Quarterly Information'!$I$43:$I$1042,Blends!$BT77)*Blends!G76</f>
        <v>0</v>
      </c>
      <c r="BZ77" s="178">
        <f>SUMIFS('Quarterly Information'!$Z$43:$Z$1042,'Quarterly Information'!$I$43:$I$1042,Blends!$BT77)*Blends!H76</f>
        <v>0</v>
      </c>
      <c r="CA77" s="178">
        <f>SUMIFS('Quarterly Information'!$Z$43:$Z$1042,'Quarterly Information'!$I$43:$I$1042,Blends!$BT77)*Blends!I76</f>
        <v>0</v>
      </c>
      <c r="CB77" s="178">
        <f>SUMIFS('Quarterly Information'!$Z$43:$Z$1042,'Quarterly Information'!$I$43:$I$1042,Blends!$BT77)*Blends!J76</f>
        <v>0</v>
      </c>
      <c r="CD77" s="17" t="s">
        <v>919</v>
      </c>
      <c r="CE77" s="178">
        <f>SUMIFS('Quarterly Information'!$AA$43:$AA$1042,'Quarterly Information'!$I$43:$I$1042,Blends!$CD77)*Blends!C76</f>
        <v>0</v>
      </c>
      <c r="CF77" s="178">
        <f>SUMIFS('Quarterly Information'!$AA$43:$AA$1042,'Quarterly Information'!$I$43:$I$1042,Blends!$CD77)*Blends!D76</f>
        <v>0</v>
      </c>
      <c r="CG77" s="178">
        <f>SUMIFS('Quarterly Information'!$AA$43:$AA$1042,'Quarterly Information'!$I$43:$I$1042,Blends!$CD77)*Blends!E76</f>
        <v>0</v>
      </c>
      <c r="CH77" s="178">
        <f>SUMIFS('Quarterly Information'!$AA$43:$AA$1042,'Quarterly Information'!$I$43:$I$1042,Blends!$CD77)*Blends!F76</f>
        <v>0</v>
      </c>
      <c r="CI77" s="178">
        <f>SUMIFS('Quarterly Information'!$AA$43:$AA$1042,'Quarterly Information'!$I$43:$I$1042,Blends!$CD77)*Blends!G76</f>
        <v>0</v>
      </c>
      <c r="CJ77" s="178">
        <f>SUMIFS('Quarterly Information'!$AA$43:$AA$1042,'Quarterly Information'!$I$43:$I$1042,Blends!$CD77)*Blends!H76</f>
        <v>0</v>
      </c>
      <c r="CK77" s="178">
        <f>SUMIFS('Quarterly Information'!$AA$43:$AA$1042,'Quarterly Information'!$I$43:$I$1042,Blends!$CD77)*Blends!I76</f>
        <v>0</v>
      </c>
      <c r="CL77" s="178">
        <f>SUMIFS('Quarterly Information'!$AA$43:$AA$1042,'Quarterly Information'!$I$43:$I$1042,Blends!$CD77)*Blends!J76</f>
        <v>0</v>
      </c>
      <c r="CN77" s="17" t="s">
        <v>919</v>
      </c>
      <c r="CO77" s="178">
        <f>SUMIFS('Quarterly Information'!$AB$43:$AB$1042,'Quarterly Information'!$I$43:$I$1042,Blends!$CN77)*Blends!C76</f>
        <v>0</v>
      </c>
      <c r="CP77" s="178">
        <f>SUMIFS('Quarterly Information'!$AB$43:$AB$1042,'Quarterly Information'!$I$43:$I$1042,Blends!$CN77)*Blends!D76</f>
        <v>0</v>
      </c>
      <c r="CQ77" s="178">
        <f>SUMIFS('Quarterly Information'!$AB$43:$AB$1042,'Quarterly Information'!$I$43:$I$1042,Blends!$CN77)*Blends!E76</f>
        <v>0</v>
      </c>
      <c r="CR77" s="178">
        <f>SUMIFS('Quarterly Information'!$AB$43:$AB$1042,'Quarterly Information'!$I$43:$I$1042,Blends!$CN77)*Blends!F76</f>
        <v>0</v>
      </c>
      <c r="CS77" s="178">
        <f>SUMIFS('Quarterly Information'!$AB$43:$AB$1042,'Quarterly Information'!$I$43:$I$1042,Blends!$CN77)*Blends!G76</f>
        <v>0</v>
      </c>
      <c r="CT77" s="178">
        <f>SUMIFS('Quarterly Information'!$AB$43:$AB$1042,'Quarterly Information'!$I$43:$I$1042,Blends!$CN77)*Blends!H76</f>
        <v>0</v>
      </c>
      <c r="CU77" s="178">
        <f>SUMIFS('Quarterly Information'!$AB$43:$AB$1042,'Quarterly Information'!$I$43:$I$1042,Blends!$CN77)*Blends!I76</f>
        <v>0</v>
      </c>
      <c r="CV77" s="178">
        <f>SUMIFS('Quarterly Information'!$AB$43:$AB$1042,'Quarterly Information'!$I$43:$I$1042,Blends!$CN77)*Blends!J76</f>
        <v>0</v>
      </c>
      <c r="CX77" s="17" t="s">
        <v>919</v>
      </c>
      <c r="CY77" s="178">
        <f>SUMIFS('Quarterly Information'!$AC$43:$AC$1042,'Quarterly Information'!$I$43:$I$1042,Blends!$CX77)*Blends!C76</f>
        <v>0</v>
      </c>
      <c r="CZ77" s="178">
        <f>SUMIFS('Quarterly Information'!$AC$43:$AC$1042,'Quarterly Information'!$I$43:$I$1042,Blends!$CX77)*Blends!D76</f>
        <v>0</v>
      </c>
      <c r="DA77" s="178">
        <f>SUMIFS('Quarterly Information'!$AC$43:$AC$1042,'Quarterly Information'!$I$43:$I$1042,Blends!$CX77)*Blends!E76</f>
        <v>0</v>
      </c>
      <c r="DB77" s="178">
        <f>SUMIFS('Quarterly Information'!$AC$43:$AC$1042,'Quarterly Information'!$I$43:$I$1042,Blends!$CX77)*Blends!F76</f>
        <v>0</v>
      </c>
      <c r="DC77" s="178">
        <f>SUMIFS('Quarterly Information'!$AC$43:$AC$1042,'Quarterly Information'!$I$43:$I$1042,Blends!$CX77)*Blends!G76</f>
        <v>0</v>
      </c>
      <c r="DD77" s="178">
        <f>SUMIFS('Quarterly Information'!$AC$43:$AC$1042,'Quarterly Information'!$I$43:$I$1042,Blends!$CX77)*Blends!H76</f>
        <v>0</v>
      </c>
      <c r="DE77" s="178">
        <f>SUMIFS('Quarterly Information'!$AC$43:$AC$1042,'Quarterly Information'!$I$43:$I$1042,Blends!$CX77)*Blends!I76</f>
        <v>0</v>
      </c>
      <c r="DF77" s="178">
        <f>SUMIFS('Quarterly Information'!$AC$43:$AC$1042,'Quarterly Information'!$I$43:$I$1042,Blends!$CX77)*Blends!J76</f>
        <v>0</v>
      </c>
      <c r="DH77" s="17" t="s">
        <v>919</v>
      </c>
      <c r="DI77" s="178">
        <f>SUMIFS('Quarterly Information'!$AD$43:$AD$1042,'Quarterly Information'!$I$43:$I$1042,Blends!$DH77)*Blends!C76</f>
        <v>0</v>
      </c>
      <c r="DJ77" s="178">
        <f>SUMIFS('Quarterly Information'!$AD$43:$AD$1042,'Quarterly Information'!$I$43:$I$1042,Blends!$DH77)*Blends!D76</f>
        <v>0</v>
      </c>
      <c r="DK77" s="178">
        <f>SUMIFS('Quarterly Information'!$AD$43:$AD$1042,'Quarterly Information'!$I$43:$I$1042,Blends!$DH77)*Blends!E76</f>
        <v>0</v>
      </c>
      <c r="DL77" s="178">
        <f>SUMIFS('Quarterly Information'!$AD$43:$AD$1042,'Quarterly Information'!$I$43:$I$1042,Blends!$DH77)*Blends!F76</f>
        <v>0</v>
      </c>
      <c r="DM77" s="178">
        <f>SUMIFS('Quarterly Information'!$AD$43:$AD$1042,'Quarterly Information'!$I$43:$I$1042,Blends!$DH77)*Blends!G76</f>
        <v>0</v>
      </c>
      <c r="DN77" s="178">
        <f>SUMIFS('Quarterly Information'!$AD$43:$AD$1042,'Quarterly Information'!$I$43:$I$1042,Blends!$DH77)*Blends!H76</f>
        <v>0</v>
      </c>
      <c r="DO77" s="178">
        <f>SUMIFS('Quarterly Information'!$AD$43:$AD$1042,'Quarterly Information'!$I$43:$I$1042,Blends!$DH77)*Blends!I76</f>
        <v>0</v>
      </c>
      <c r="DP77" s="178">
        <f>SUMIFS('Quarterly Information'!$AD$43:$AD$1042,'Quarterly Information'!$I$43:$I$1042,Blends!$DH77)*Blends!J76</f>
        <v>0</v>
      </c>
      <c r="DR77" s="17" t="s">
        <v>919</v>
      </c>
      <c r="DS77" s="178">
        <f>SUMIFS('Quarterly Information'!$AE$43:$AE$1042,'Quarterly Information'!$I$43:$I$1042,Blends!$DR77)*Blends!C76</f>
        <v>0</v>
      </c>
      <c r="DT77" s="178">
        <f>SUMIFS('Quarterly Information'!$AE$43:$AE$1042,'Quarterly Information'!$I$43:$I$1042,Blends!$DR77)*Blends!D76</f>
        <v>0</v>
      </c>
      <c r="DU77" s="178">
        <f>SUMIFS('Quarterly Information'!$AE$43:$AE$1042,'Quarterly Information'!$I$43:$I$1042,Blends!$DR77)*Blends!E76</f>
        <v>0</v>
      </c>
      <c r="DV77" s="178">
        <f>SUMIFS('Quarterly Information'!$AE$43:$AE$1042,'Quarterly Information'!$I$43:$I$1042,Blends!$DR77)*Blends!F76</f>
        <v>0</v>
      </c>
      <c r="DW77" s="178">
        <f>SUMIFS('Quarterly Information'!$AE$43:$AE$1042,'Quarterly Information'!$I$43:$I$1042,Blends!$DR77)*Blends!G76</f>
        <v>0</v>
      </c>
      <c r="DX77" s="178">
        <f>SUMIFS('Quarterly Information'!$AE$43:$AE$1042,'Quarterly Information'!$I$43:$I$1042,Blends!$DR77)*Blends!H76</f>
        <v>0</v>
      </c>
      <c r="DY77" s="178">
        <f>SUMIFS('Quarterly Information'!$AE$43:$AE$1042,'Quarterly Information'!$I$43:$I$1042,Blends!$DR77)*Blends!I76</f>
        <v>0</v>
      </c>
      <c r="DZ77" s="178">
        <f>SUMIFS('Quarterly Information'!$AE$43:$AE$1042,'Quarterly Information'!$I$43:$I$1042,Blends!$DR77)*Blends!J76</f>
        <v>0</v>
      </c>
    </row>
    <row r="78" spans="2:130" x14ac:dyDescent="0.25">
      <c r="B78" s="17" t="s">
        <v>921</v>
      </c>
      <c r="C78" s="177"/>
      <c r="D78" s="177">
        <v>0.215</v>
      </c>
      <c r="E78" s="177"/>
      <c r="F78" s="177"/>
      <c r="G78" s="177"/>
      <c r="H78" s="177"/>
      <c r="I78" s="177"/>
      <c r="J78" s="177"/>
      <c r="L78" s="17" t="s">
        <v>920</v>
      </c>
      <c r="M78" s="178">
        <f>SUMIFS('Quarterly Information'!$J$43:$J$1042,'Quarterly Information'!$I$43:$I$1042,Blends!$L78,'Quarterly Information'!$X$43:$X$1042,Lists!$D$30)*C77</f>
        <v>0</v>
      </c>
      <c r="N78" s="178">
        <f>SUMIFS('Quarterly Information'!$J$43:$J$1042,'Quarterly Information'!$I$43:$I$1042,Blends!$L78,'Quarterly Information'!$X$43:$X$1042,Lists!$D$30)*D77</f>
        <v>0</v>
      </c>
      <c r="O78" s="178">
        <f>SUMIFS('Quarterly Information'!$J$43:$J$1042,'Quarterly Information'!$I$43:$I$1042,Blends!$L78,'Quarterly Information'!$X$43:$X$1042,Lists!$D$30)*E77</f>
        <v>0</v>
      </c>
      <c r="P78" s="178">
        <f>SUMIFS('Quarterly Information'!$J$43:$J$1042,'Quarterly Information'!$I$43:$I$1042,Blends!$L78,'Quarterly Information'!$X$43:$X$1042,Lists!$D$30)*F77</f>
        <v>0</v>
      </c>
      <c r="Q78" s="178">
        <f>SUMIFS('Quarterly Information'!$J$43:$J$1042,'Quarterly Information'!$I$43:$I$1042,Blends!$L78,'Quarterly Information'!$X$43:$X$1042,Lists!$D$30)*G77</f>
        <v>0</v>
      </c>
      <c r="R78" s="178">
        <f>SUMIFS('Quarterly Information'!$J$43:$J$1042,'Quarterly Information'!$I$43:$I$1042,Blends!$L78,'Quarterly Information'!$X$43:$X$1042,Lists!$D$30)*H77</f>
        <v>0</v>
      </c>
      <c r="S78" s="178">
        <f>SUMIFS('Quarterly Information'!$J$43:$J$1042,'Quarterly Information'!$I$43:$I$1042,Blends!$L78,'Quarterly Information'!$X$43:$X$1042,Lists!$D$30)*I77</f>
        <v>0</v>
      </c>
      <c r="T78" s="178">
        <f>SUMIFS('Quarterly Information'!$J$43:$J$1042,'Quarterly Information'!$I$43:$I$1042,Blends!$L78,'Quarterly Information'!$X$43:$X$1042,Lists!$D$30)*J77</f>
        <v>0</v>
      </c>
      <c r="V78" s="17" t="s">
        <v>920</v>
      </c>
      <c r="W78" s="178">
        <f>SUMIFS('Quarterly Information'!$J$43:$J$1042,'Quarterly Information'!$I$43:$I$1042,Blends!$V78,'Quarterly Information'!$X$43:$X$1042,Lists!$D$31)*C77</f>
        <v>0</v>
      </c>
      <c r="X78" s="178">
        <f>SUMIFS('Quarterly Information'!$J$43:$J$1042,'Quarterly Information'!$I$43:$I$1042,Blends!$V78,'Quarterly Information'!$X$43:$X$1042,Lists!$D$31)*D77</f>
        <v>0</v>
      </c>
      <c r="Y78" s="178">
        <f>SUMIFS('Quarterly Information'!$J$43:$J$1042,'Quarterly Information'!$I$43:$I$1042,Blends!$V78,'Quarterly Information'!$X$43:$X$1042,Lists!$D$31)*E77</f>
        <v>0</v>
      </c>
      <c r="Z78" s="178">
        <f>SUMIFS('Quarterly Information'!$J$43:$J$1042,'Quarterly Information'!$I$43:$I$1042,Blends!$V78,'Quarterly Information'!$X$43:$X$1042,Lists!$D$31)*F77</f>
        <v>0</v>
      </c>
      <c r="AA78" s="178">
        <f>SUMIFS('Quarterly Information'!$J$43:$J$1042,'Quarterly Information'!$I$43:$I$1042,Blends!$V78,'Quarterly Information'!$X$43:$X$1042,Lists!$D$31)*G77</f>
        <v>0</v>
      </c>
      <c r="AB78" s="178">
        <f>SUMIFS('Quarterly Information'!$J$43:$J$1042,'Quarterly Information'!$I$43:$I$1042,Blends!$V78,'Quarterly Information'!$X$43:$X$1042,Lists!$D$31)*H77</f>
        <v>0</v>
      </c>
      <c r="AC78" s="178">
        <f>SUMIFS('Quarterly Information'!$J$43:$J$1042,'Quarterly Information'!$I$43:$I$1042,Blends!$V78,'Quarterly Information'!$X$43:$X$1042,Lists!$D$31)*I77</f>
        <v>0</v>
      </c>
      <c r="AD78" s="178">
        <f>SUMIFS('Quarterly Information'!$J$43:$J$1042,'Quarterly Information'!$I$43:$I$1042,Blends!$V78,'Quarterly Information'!$X$43:$X$1042,Lists!$D$31)*J77</f>
        <v>0</v>
      </c>
      <c r="AF78" s="17" t="s">
        <v>920</v>
      </c>
      <c r="AG78" s="178">
        <f>SUMIFS('Quarterly Information'!$J$43:$J$1042,'Quarterly Information'!$I$43:$I$1042,Blends!$AF78,'Quarterly Information'!$X$43:$X$1042,Lists!$D$32)*C77</f>
        <v>0</v>
      </c>
      <c r="AH78" s="178">
        <f>SUMIFS('Quarterly Information'!$J$43:$J$1042,'Quarterly Information'!$I$43:$I$1042,Blends!$AF78,'Quarterly Information'!$X$43:$X$1042,Lists!$D$32)*D77</f>
        <v>0</v>
      </c>
      <c r="AI78" s="178">
        <f>SUMIFS('Quarterly Information'!$J$43:$J$1042,'Quarterly Information'!$I$43:$I$1042,Blends!$AF78,'Quarterly Information'!$X$43:$X$1042,Lists!$D$32)*E77</f>
        <v>0</v>
      </c>
      <c r="AJ78" s="178">
        <f>SUMIFS('Quarterly Information'!$J$43:$J$1042,'Quarterly Information'!$I$43:$I$1042,Blends!$AF78,'Quarterly Information'!$X$43:$X$1042,Lists!$D$32)*F77</f>
        <v>0</v>
      </c>
      <c r="AK78" s="178">
        <f>SUMIFS('Quarterly Information'!$J$43:$J$1042,'Quarterly Information'!$I$43:$I$1042,Blends!$AF78,'Quarterly Information'!$X$43:$X$1042,Lists!$D$32)*G77</f>
        <v>0</v>
      </c>
      <c r="AL78" s="178">
        <f>SUMIFS('Quarterly Information'!$J$43:$J$1042,'Quarterly Information'!$I$43:$I$1042,Blends!$AF78,'Quarterly Information'!$X$43:$X$1042,Lists!$D$32)*H77</f>
        <v>0</v>
      </c>
      <c r="AM78" s="178">
        <f>SUMIFS('Quarterly Information'!$J$43:$J$1042,'Quarterly Information'!$I$43:$I$1042,Blends!$AF78,'Quarterly Information'!$X$43:$X$1042,Lists!$D$32)*I77</f>
        <v>0</v>
      </c>
      <c r="AN78" s="178">
        <f>SUMIFS('Quarterly Information'!$J$43:$J$1042,'Quarterly Information'!$I$43:$I$1042,Blends!$AF78,'Quarterly Information'!$X$43:$X$1042,Lists!$D$32)*J77</f>
        <v>0</v>
      </c>
      <c r="AP78" s="17" t="s">
        <v>920</v>
      </c>
      <c r="AQ78" s="178">
        <f>SUMIFS('Quarterly Information'!$J$43:$J$1042,'Quarterly Information'!$I$43:$I$1042,Blends!$AP78,'Quarterly Information'!$X$43:$X$1042,Lists!$D$33)*C77</f>
        <v>0</v>
      </c>
      <c r="AR78" s="178">
        <f>SUMIFS('Quarterly Information'!$J$43:$J$1042,'Quarterly Information'!$I$43:$I$1042,Blends!$AP78,'Quarterly Information'!$X$43:$X$1042,Lists!$D$33)*D77</f>
        <v>0</v>
      </c>
      <c r="AS78" s="178">
        <f>SUMIFS('Quarterly Information'!$J$43:$J$1042,'Quarterly Information'!$I$43:$I$1042,Blends!$AP78,'Quarterly Information'!$X$43:$X$1042,Lists!$D$33)*E77</f>
        <v>0</v>
      </c>
      <c r="AT78" s="178">
        <f>SUMIFS('Quarterly Information'!$J$43:$J$1042,'Quarterly Information'!$I$43:$I$1042,Blends!$AP78,'Quarterly Information'!$X$43:$X$1042,Lists!$D$33)*F77</f>
        <v>0</v>
      </c>
      <c r="AU78" s="178">
        <f>SUMIFS('Quarterly Information'!$J$43:$J$1042,'Quarterly Information'!$I$43:$I$1042,Blends!$AP78,'Quarterly Information'!$X$43:$X$1042,Lists!$D$33)*G77</f>
        <v>0</v>
      </c>
      <c r="AV78" s="178">
        <f>SUMIFS('Quarterly Information'!$J$43:$J$1042,'Quarterly Information'!$I$43:$I$1042,Blends!$AP78,'Quarterly Information'!$X$43:$X$1042,Lists!$D$33)*H77</f>
        <v>0</v>
      </c>
      <c r="AW78" s="178">
        <f>SUMIFS('Quarterly Information'!$J$43:$J$1042,'Quarterly Information'!$I$43:$I$1042,Blends!$AP78,'Quarterly Information'!$X$43:$X$1042,Lists!$D$33)*I77</f>
        <v>0</v>
      </c>
      <c r="AX78" s="178">
        <f>SUMIFS('Quarterly Information'!$J$43:$J$1042,'Quarterly Information'!$I$43:$I$1042,Blends!$AP78,'Quarterly Information'!$X$43:$X$1042,Lists!$D$33)*J77</f>
        <v>0</v>
      </c>
      <c r="AZ78" s="17" t="s">
        <v>920</v>
      </c>
      <c r="BA78" s="178">
        <f>SUMIFS('Quarterly Information'!$J$43:$J$1042,'Quarterly Information'!$I$43:$I$1042,Blends!$AZ78,'Quarterly Information'!$X$43:$X$1042,Lists!$D$34)*C77</f>
        <v>0</v>
      </c>
      <c r="BB78" s="178">
        <f>SUMIFS('Quarterly Information'!$J$43:$J$1042,'Quarterly Information'!$I$43:$I$1042,Blends!$AZ78,'Quarterly Information'!$X$43:$X$1042,Lists!$D$34)*D77</f>
        <v>0</v>
      </c>
      <c r="BC78" s="178">
        <f>SUMIFS('Quarterly Information'!$J$43:$J$1042,'Quarterly Information'!$I$43:$I$1042,Blends!$AZ78,'Quarterly Information'!$X$43:$X$1042,Lists!$D$34)*E77</f>
        <v>0</v>
      </c>
      <c r="BD78" s="178">
        <f>SUMIFS('Quarterly Information'!$J$43:$J$1042,'Quarterly Information'!$I$43:$I$1042,Blends!$AZ78,'Quarterly Information'!$X$43:$X$1042,Lists!$D$34)*F77</f>
        <v>0</v>
      </c>
      <c r="BE78" s="178">
        <f>SUMIFS('Quarterly Information'!$J$43:$J$1042,'Quarterly Information'!$I$43:$I$1042,Blends!$AZ78,'Quarterly Information'!$X$43:$X$1042,Lists!$D$34)*G77</f>
        <v>0</v>
      </c>
      <c r="BF78" s="178">
        <f>SUMIFS('Quarterly Information'!$J$43:$J$1042,'Quarterly Information'!$I$43:$I$1042,Blends!$AZ78,'Quarterly Information'!$X$43:$X$1042,Lists!$D$34)*H77</f>
        <v>0</v>
      </c>
      <c r="BG78" s="178">
        <f>SUMIFS('Quarterly Information'!$J$43:$J$1042,'Quarterly Information'!$I$43:$I$1042,Blends!$AZ78,'Quarterly Information'!$X$43:$X$1042,Lists!$D$34)*I77</f>
        <v>0</v>
      </c>
      <c r="BH78" s="178">
        <f>SUMIFS('Quarterly Information'!$J$43:$J$1042,'Quarterly Information'!$I$43:$I$1042,Blends!$AZ78,'Quarterly Information'!$X$43:$X$1042,Lists!$D$34)*J77</f>
        <v>0</v>
      </c>
      <c r="BJ78" s="17" t="s">
        <v>920</v>
      </c>
      <c r="BK78" s="178">
        <f>SUMIFS('Quarterly Information'!$J$43:$J$1042,'Quarterly Information'!$I$43:$I$1042,Blends!$BJ78,'Quarterly Information'!$X$43:$X$1042,Lists!$D$35)*C77</f>
        <v>0</v>
      </c>
      <c r="BL78" s="178">
        <f>SUMIFS('Quarterly Information'!$J$43:$J$1042,'Quarterly Information'!$I$43:$I$1042,Blends!$BJ78,'Quarterly Information'!$X$43:$X$1042,Lists!$D$35)*D77</f>
        <v>0</v>
      </c>
      <c r="BM78" s="178">
        <f>SUMIFS('Quarterly Information'!$J$43:$J$1042,'Quarterly Information'!$I$43:$I$1042,Blends!$BJ78,'Quarterly Information'!$X$43:$X$1042,Lists!$D$35)*E77</f>
        <v>0</v>
      </c>
      <c r="BN78" s="178">
        <f>SUMIFS('Quarterly Information'!$J$43:$J$1042,'Quarterly Information'!$I$43:$I$1042,Blends!$BJ78,'Quarterly Information'!$X$43:$X$1042,Lists!$D$35)*F77</f>
        <v>0</v>
      </c>
      <c r="BO78" s="178">
        <f>SUMIFS('Quarterly Information'!$J$43:$J$1042,'Quarterly Information'!$I$43:$I$1042,Blends!$BJ78,'Quarterly Information'!$X$43:$X$1042,Lists!$D$35)*G77</f>
        <v>0</v>
      </c>
      <c r="BP78" s="178">
        <f>SUMIFS('Quarterly Information'!$J$43:$J$1042,'Quarterly Information'!$I$43:$I$1042,Blends!$BJ78,'Quarterly Information'!$X$43:$X$1042,Lists!$D$35)*H77</f>
        <v>0</v>
      </c>
      <c r="BQ78" s="178">
        <f>SUMIFS('Quarterly Information'!$J$43:$J$1042,'Quarterly Information'!$I$43:$I$1042,Blends!$BJ78,'Quarterly Information'!$X$43:$X$1042,Lists!$D$35)*I77</f>
        <v>0</v>
      </c>
      <c r="BR78" s="178">
        <f>SUMIFS('Quarterly Information'!$J$43:$J$1042,'Quarterly Information'!$I$43:$I$1042,Blends!$BJ78,'Quarterly Information'!$X$43:$X$1042,Lists!$D$35)*J77</f>
        <v>0</v>
      </c>
      <c r="BT78" s="17" t="s">
        <v>920</v>
      </c>
      <c r="BU78" s="178">
        <f>SUMIFS('Quarterly Information'!$Z$43:$Z$1042,'Quarterly Information'!$I$43:$I$1042,Blends!$BT78)*Blends!C77</f>
        <v>0</v>
      </c>
      <c r="BV78" s="178">
        <f>SUMIFS('Quarterly Information'!$Z$43:$Z$1042,'Quarterly Information'!$I$43:$I$1042,Blends!$BT78)*Blends!D77</f>
        <v>0</v>
      </c>
      <c r="BW78" s="178">
        <f>SUMIFS('Quarterly Information'!$Z$43:$Z$1042,'Quarterly Information'!$I$43:$I$1042,Blends!$BT78)*Blends!E77</f>
        <v>0</v>
      </c>
      <c r="BX78" s="178">
        <f>SUMIFS('Quarterly Information'!$Z$43:$Z$1042,'Quarterly Information'!$I$43:$I$1042,Blends!$BT78)*Blends!F77</f>
        <v>0</v>
      </c>
      <c r="BY78" s="178">
        <f>SUMIFS('Quarterly Information'!$Z$43:$Z$1042,'Quarterly Information'!$I$43:$I$1042,Blends!$BT78)*Blends!G77</f>
        <v>0</v>
      </c>
      <c r="BZ78" s="178">
        <f>SUMIFS('Quarterly Information'!$Z$43:$Z$1042,'Quarterly Information'!$I$43:$I$1042,Blends!$BT78)*Blends!H77</f>
        <v>0</v>
      </c>
      <c r="CA78" s="178">
        <f>SUMIFS('Quarterly Information'!$Z$43:$Z$1042,'Quarterly Information'!$I$43:$I$1042,Blends!$BT78)*Blends!I77</f>
        <v>0</v>
      </c>
      <c r="CB78" s="178">
        <f>SUMIFS('Quarterly Information'!$Z$43:$Z$1042,'Quarterly Information'!$I$43:$I$1042,Blends!$BT78)*Blends!J77</f>
        <v>0</v>
      </c>
      <c r="CD78" s="17" t="s">
        <v>920</v>
      </c>
      <c r="CE78" s="178">
        <f>SUMIFS('Quarterly Information'!$AA$43:$AA$1042,'Quarterly Information'!$I$43:$I$1042,Blends!$CD78)*Blends!C77</f>
        <v>0</v>
      </c>
      <c r="CF78" s="178">
        <f>SUMIFS('Quarterly Information'!$AA$43:$AA$1042,'Quarterly Information'!$I$43:$I$1042,Blends!$CD78)*Blends!D77</f>
        <v>0</v>
      </c>
      <c r="CG78" s="178">
        <f>SUMIFS('Quarterly Information'!$AA$43:$AA$1042,'Quarterly Information'!$I$43:$I$1042,Blends!$CD78)*Blends!E77</f>
        <v>0</v>
      </c>
      <c r="CH78" s="178">
        <f>SUMIFS('Quarterly Information'!$AA$43:$AA$1042,'Quarterly Information'!$I$43:$I$1042,Blends!$CD78)*Blends!F77</f>
        <v>0</v>
      </c>
      <c r="CI78" s="178">
        <f>SUMIFS('Quarterly Information'!$AA$43:$AA$1042,'Quarterly Information'!$I$43:$I$1042,Blends!$CD78)*Blends!G77</f>
        <v>0</v>
      </c>
      <c r="CJ78" s="178">
        <f>SUMIFS('Quarterly Information'!$AA$43:$AA$1042,'Quarterly Information'!$I$43:$I$1042,Blends!$CD78)*Blends!H77</f>
        <v>0</v>
      </c>
      <c r="CK78" s="178">
        <f>SUMIFS('Quarterly Information'!$AA$43:$AA$1042,'Quarterly Information'!$I$43:$I$1042,Blends!$CD78)*Blends!I77</f>
        <v>0</v>
      </c>
      <c r="CL78" s="178">
        <f>SUMIFS('Quarterly Information'!$AA$43:$AA$1042,'Quarterly Information'!$I$43:$I$1042,Blends!$CD78)*Blends!J77</f>
        <v>0</v>
      </c>
      <c r="CN78" s="17" t="s">
        <v>920</v>
      </c>
      <c r="CO78" s="178">
        <f>SUMIFS('Quarterly Information'!$AB$43:$AB$1042,'Quarterly Information'!$I$43:$I$1042,Blends!$CN78)*Blends!C77</f>
        <v>0</v>
      </c>
      <c r="CP78" s="178">
        <f>SUMIFS('Quarterly Information'!$AB$43:$AB$1042,'Quarterly Information'!$I$43:$I$1042,Blends!$CN78)*Blends!D77</f>
        <v>0</v>
      </c>
      <c r="CQ78" s="178">
        <f>SUMIFS('Quarterly Information'!$AB$43:$AB$1042,'Quarterly Information'!$I$43:$I$1042,Blends!$CN78)*Blends!E77</f>
        <v>0</v>
      </c>
      <c r="CR78" s="178">
        <f>SUMIFS('Quarterly Information'!$AB$43:$AB$1042,'Quarterly Information'!$I$43:$I$1042,Blends!$CN78)*Blends!F77</f>
        <v>0</v>
      </c>
      <c r="CS78" s="178">
        <f>SUMIFS('Quarterly Information'!$AB$43:$AB$1042,'Quarterly Information'!$I$43:$I$1042,Blends!$CN78)*Blends!G77</f>
        <v>0</v>
      </c>
      <c r="CT78" s="178">
        <f>SUMIFS('Quarterly Information'!$AB$43:$AB$1042,'Quarterly Information'!$I$43:$I$1042,Blends!$CN78)*Blends!H77</f>
        <v>0</v>
      </c>
      <c r="CU78" s="178">
        <f>SUMIFS('Quarterly Information'!$AB$43:$AB$1042,'Quarterly Information'!$I$43:$I$1042,Blends!$CN78)*Blends!I77</f>
        <v>0</v>
      </c>
      <c r="CV78" s="178">
        <f>SUMIFS('Quarterly Information'!$AB$43:$AB$1042,'Quarterly Information'!$I$43:$I$1042,Blends!$CN78)*Blends!J77</f>
        <v>0</v>
      </c>
      <c r="CX78" s="17" t="s">
        <v>920</v>
      </c>
      <c r="CY78" s="178">
        <f>SUMIFS('Quarterly Information'!$AC$43:$AC$1042,'Quarterly Information'!$I$43:$I$1042,Blends!$CX78)*Blends!C77</f>
        <v>0</v>
      </c>
      <c r="CZ78" s="178">
        <f>SUMIFS('Quarterly Information'!$AC$43:$AC$1042,'Quarterly Information'!$I$43:$I$1042,Blends!$CX78)*Blends!D77</f>
        <v>0</v>
      </c>
      <c r="DA78" s="178">
        <f>SUMIFS('Quarterly Information'!$AC$43:$AC$1042,'Quarterly Information'!$I$43:$I$1042,Blends!$CX78)*Blends!E77</f>
        <v>0</v>
      </c>
      <c r="DB78" s="178">
        <f>SUMIFS('Quarterly Information'!$AC$43:$AC$1042,'Quarterly Information'!$I$43:$I$1042,Blends!$CX78)*Blends!F77</f>
        <v>0</v>
      </c>
      <c r="DC78" s="178">
        <f>SUMIFS('Quarterly Information'!$AC$43:$AC$1042,'Quarterly Information'!$I$43:$I$1042,Blends!$CX78)*Blends!G77</f>
        <v>0</v>
      </c>
      <c r="DD78" s="178">
        <f>SUMIFS('Quarterly Information'!$AC$43:$AC$1042,'Quarterly Information'!$I$43:$I$1042,Blends!$CX78)*Blends!H77</f>
        <v>0</v>
      </c>
      <c r="DE78" s="178">
        <f>SUMIFS('Quarterly Information'!$AC$43:$AC$1042,'Quarterly Information'!$I$43:$I$1042,Blends!$CX78)*Blends!I77</f>
        <v>0</v>
      </c>
      <c r="DF78" s="178">
        <f>SUMIFS('Quarterly Information'!$AC$43:$AC$1042,'Quarterly Information'!$I$43:$I$1042,Blends!$CX78)*Blends!J77</f>
        <v>0</v>
      </c>
      <c r="DH78" s="17" t="s">
        <v>920</v>
      </c>
      <c r="DI78" s="178">
        <f>SUMIFS('Quarterly Information'!$AD$43:$AD$1042,'Quarterly Information'!$I$43:$I$1042,Blends!$DH78)*Blends!C77</f>
        <v>0</v>
      </c>
      <c r="DJ78" s="178">
        <f>SUMIFS('Quarterly Information'!$AD$43:$AD$1042,'Quarterly Information'!$I$43:$I$1042,Blends!$DH78)*Blends!D77</f>
        <v>0</v>
      </c>
      <c r="DK78" s="178">
        <f>SUMIFS('Quarterly Information'!$AD$43:$AD$1042,'Quarterly Information'!$I$43:$I$1042,Blends!$DH78)*Blends!E77</f>
        <v>0</v>
      </c>
      <c r="DL78" s="178">
        <f>SUMIFS('Quarterly Information'!$AD$43:$AD$1042,'Quarterly Information'!$I$43:$I$1042,Blends!$DH78)*Blends!F77</f>
        <v>0</v>
      </c>
      <c r="DM78" s="178">
        <f>SUMIFS('Quarterly Information'!$AD$43:$AD$1042,'Quarterly Information'!$I$43:$I$1042,Blends!$DH78)*Blends!G77</f>
        <v>0</v>
      </c>
      <c r="DN78" s="178">
        <f>SUMIFS('Quarterly Information'!$AD$43:$AD$1042,'Quarterly Information'!$I$43:$I$1042,Blends!$DH78)*Blends!H77</f>
        <v>0</v>
      </c>
      <c r="DO78" s="178">
        <f>SUMIFS('Quarterly Information'!$AD$43:$AD$1042,'Quarterly Information'!$I$43:$I$1042,Blends!$DH78)*Blends!I77</f>
        <v>0</v>
      </c>
      <c r="DP78" s="178">
        <f>SUMIFS('Quarterly Information'!$AD$43:$AD$1042,'Quarterly Information'!$I$43:$I$1042,Blends!$DH78)*Blends!J77</f>
        <v>0</v>
      </c>
      <c r="DR78" s="17" t="s">
        <v>920</v>
      </c>
      <c r="DS78" s="178">
        <f>SUMIFS('Quarterly Information'!$AE$43:$AE$1042,'Quarterly Information'!$I$43:$I$1042,Blends!$DR78)*Blends!C77</f>
        <v>0</v>
      </c>
      <c r="DT78" s="178">
        <f>SUMIFS('Quarterly Information'!$AE$43:$AE$1042,'Quarterly Information'!$I$43:$I$1042,Blends!$DR78)*Blends!D77</f>
        <v>0</v>
      </c>
      <c r="DU78" s="178">
        <f>SUMIFS('Quarterly Information'!$AE$43:$AE$1042,'Quarterly Information'!$I$43:$I$1042,Blends!$DR78)*Blends!E77</f>
        <v>0</v>
      </c>
      <c r="DV78" s="178">
        <f>SUMIFS('Quarterly Information'!$AE$43:$AE$1042,'Quarterly Information'!$I$43:$I$1042,Blends!$DR78)*Blends!F77</f>
        <v>0</v>
      </c>
      <c r="DW78" s="178">
        <f>SUMIFS('Quarterly Information'!$AE$43:$AE$1042,'Quarterly Information'!$I$43:$I$1042,Blends!$DR78)*Blends!G77</f>
        <v>0</v>
      </c>
      <c r="DX78" s="178">
        <f>SUMIFS('Quarterly Information'!$AE$43:$AE$1042,'Quarterly Information'!$I$43:$I$1042,Blends!$DR78)*Blends!H77</f>
        <v>0</v>
      </c>
      <c r="DY78" s="178">
        <f>SUMIFS('Quarterly Information'!$AE$43:$AE$1042,'Quarterly Information'!$I$43:$I$1042,Blends!$DR78)*Blends!I77</f>
        <v>0</v>
      </c>
      <c r="DZ78" s="178">
        <f>SUMIFS('Quarterly Information'!$AE$43:$AE$1042,'Quarterly Information'!$I$43:$I$1042,Blends!$DR78)*Blends!J77</f>
        <v>0</v>
      </c>
    </row>
    <row r="79" spans="2:130" x14ac:dyDescent="0.25">
      <c r="B79" s="17" t="s">
        <v>922</v>
      </c>
      <c r="C79" s="177"/>
      <c r="D79" s="177">
        <v>0.215</v>
      </c>
      <c r="E79" s="177"/>
      <c r="F79" s="177"/>
      <c r="G79" s="177"/>
      <c r="H79" s="177"/>
      <c r="I79" s="177"/>
      <c r="J79" s="177"/>
      <c r="L79" s="17" t="s">
        <v>921</v>
      </c>
      <c r="M79" s="178">
        <f>SUMIFS('Quarterly Information'!$J$43:$J$1042,'Quarterly Information'!$I$43:$I$1042,Blends!$L79,'Quarterly Information'!$X$43:$X$1042,Lists!$D$30)*C78</f>
        <v>0</v>
      </c>
      <c r="N79" s="178">
        <f>SUMIFS('Quarterly Information'!$J$43:$J$1042,'Quarterly Information'!$I$43:$I$1042,Blends!$L79,'Quarterly Information'!$X$43:$X$1042,Lists!$D$30)*D78</f>
        <v>0</v>
      </c>
      <c r="O79" s="178">
        <f>SUMIFS('Quarterly Information'!$J$43:$J$1042,'Quarterly Information'!$I$43:$I$1042,Blends!$L79,'Quarterly Information'!$X$43:$X$1042,Lists!$D$30)*E78</f>
        <v>0</v>
      </c>
      <c r="P79" s="178">
        <f>SUMIFS('Quarterly Information'!$J$43:$J$1042,'Quarterly Information'!$I$43:$I$1042,Blends!$L79,'Quarterly Information'!$X$43:$X$1042,Lists!$D$30)*F78</f>
        <v>0</v>
      </c>
      <c r="Q79" s="178">
        <f>SUMIFS('Quarterly Information'!$J$43:$J$1042,'Quarterly Information'!$I$43:$I$1042,Blends!$L79,'Quarterly Information'!$X$43:$X$1042,Lists!$D$30)*G78</f>
        <v>0</v>
      </c>
      <c r="R79" s="178">
        <f>SUMIFS('Quarterly Information'!$J$43:$J$1042,'Quarterly Information'!$I$43:$I$1042,Blends!$L79,'Quarterly Information'!$X$43:$X$1042,Lists!$D$30)*H78</f>
        <v>0</v>
      </c>
      <c r="S79" s="178">
        <f>SUMIFS('Quarterly Information'!$J$43:$J$1042,'Quarterly Information'!$I$43:$I$1042,Blends!$L79,'Quarterly Information'!$X$43:$X$1042,Lists!$D$30)*I78</f>
        <v>0</v>
      </c>
      <c r="T79" s="178">
        <f>SUMIFS('Quarterly Information'!$J$43:$J$1042,'Quarterly Information'!$I$43:$I$1042,Blends!$L79,'Quarterly Information'!$X$43:$X$1042,Lists!$D$30)*J78</f>
        <v>0</v>
      </c>
      <c r="V79" s="17" t="s">
        <v>921</v>
      </c>
      <c r="W79" s="178">
        <f>SUMIFS('Quarterly Information'!$J$43:$J$1042,'Quarterly Information'!$I$43:$I$1042,Blends!$V79,'Quarterly Information'!$X$43:$X$1042,Lists!$D$31)*C78</f>
        <v>0</v>
      </c>
      <c r="X79" s="178">
        <f>SUMIFS('Quarterly Information'!$J$43:$J$1042,'Quarterly Information'!$I$43:$I$1042,Blends!$V79,'Quarterly Information'!$X$43:$X$1042,Lists!$D$31)*D78</f>
        <v>0</v>
      </c>
      <c r="Y79" s="178">
        <f>SUMIFS('Quarterly Information'!$J$43:$J$1042,'Quarterly Information'!$I$43:$I$1042,Blends!$V79,'Quarterly Information'!$X$43:$X$1042,Lists!$D$31)*E78</f>
        <v>0</v>
      </c>
      <c r="Z79" s="178">
        <f>SUMIFS('Quarterly Information'!$J$43:$J$1042,'Quarterly Information'!$I$43:$I$1042,Blends!$V79,'Quarterly Information'!$X$43:$X$1042,Lists!$D$31)*F78</f>
        <v>0</v>
      </c>
      <c r="AA79" s="178">
        <f>SUMIFS('Quarterly Information'!$J$43:$J$1042,'Quarterly Information'!$I$43:$I$1042,Blends!$V79,'Quarterly Information'!$X$43:$X$1042,Lists!$D$31)*G78</f>
        <v>0</v>
      </c>
      <c r="AB79" s="178">
        <f>SUMIFS('Quarterly Information'!$J$43:$J$1042,'Quarterly Information'!$I$43:$I$1042,Blends!$V79,'Quarterly Information'!$X$43:$X$1042,Lists!$D$31)*H78</f>
        <v>0</v>
      </c>
      <c r="AC79" s="178">
        <f>SUMIFS('Quarterly Information'!$J$43:$J$1042,'Quarterly Information'!$I$43:$I$1042,Blends!$V79,'Quarterly Information'!$X$43:$X$1042,Lists!$D$31)*I78</f>
        <v>0</v>
      </c>
      <c r="AD79" s="178">
        <f>SUMIFS('Quarterly Information'!$J$43:$J$1042,'Quarterly Information'!$I$43:$I$1042,Blends!$V79,'Quarterly Information'!$X$43:$X$1042,Lists!$D$31)*J78</f>
        <v>0</v>
      </c>
      <c r="AF79" s="17" t="s">
        <v>921</v>
      </c>
      <c r="AG79" s="178">
        <f>SUMIFS('Quarterly Information'!$J$43:$J$1042,'Quarterly Information'!$I$43:$I$1042,Blends!$AF79,'Quarterly Information'!$X$43:$X$1042,Lists!$D$32)*C78</f>
        <v>0</v>
      </c>
      <c r="AH79" s="178">
        <f>SUMIFS('Quarterly Information'!$J$43:$J$1042,'Quarterly Information'!$I$43:$I$1042,Blends!$AF79,'Quarterly Information'!$X$43:$X$1042,Lists!$D$32)*D78</f>
        <v>0</v>
      </c>
      <c r="AI79" s="178">
        <f>SUMIFS('Quarterly Information'!$J$43:$J$1042,'Quarterly Information'!$I$43:$I$1042,Blends!$AF79,'Quarterly Information'!$X$43:$X$1042,Lists!$D$32)*E78</f>
        <v>0</v>
      </c>
      <c r="AJ79" s="178">
        <f>SUMIFS('Quarterly Information'!$J$43:$J$1042,'Quarterly Information'!$I$43:$I$1042,Blends!$AF79,'Quarterly Information'!$X$43:$X$1042,Lists!$D$32)*F78</f>
        <v>0</v>
      </c>
      <c r="AK79" s="178">
        <f>SUMIFS('Quarterly Information'!$J$43:$J$1042,'Quarterly Information'!$I$43:$I$1042,Blends!$AF79,'Quarterly Information'!$X$43:$X$1042,Lists!$D$32)*G78</f>
        <v>0</v>
      </c>
      <c r="AL79" s="178">
        <f>SUMIFS('Quarterly Information'!$J$43:$J$1042,'Quarterly Information'!$I$43:$I$1042,Blends!$AF79,'Quarterly Information'!$X$43:$X$1042,Lists!$D$32)*H78</f>
        <v>0</v>
      </c>
      <c r="AM79" s="178">
        <f>SUMIFS('Quarterly Information'!$J$43:$J$1042,'Quarterly Information'!$I$43:$I$1042,Blends!$AF79,'Quarterly Information'!$X$43:$X$1042,Lists!$D$32)*I78</f>
        <v>0</v>
      </c>
      <c r="AN79" s="178">
        <f>SUMIFS('Quarterly Information'!$J$43:$J$1042,'Quarterly Information'!$I$43:$I$1042,Blends!$AF79,'Quarterly Information'!$X$43:$X$1042,Lists!$D$32)*J78</f>
        <v>0</v>
      </c>
      <c r="AP79" s="17" t="s">
        <v>921</v>
      </c>
      <c r="AQ79" s="178">
        <f>SUMIFS('Quarterly Information'!$J$43:$J$1042,'Quarterly Information'!$I$43:$I$1042,Blends!$AP79,'Quarterly Information'!$X$43:$X$1042,Lists!$D$33)*C78</f>
        <v>0</v>
      </c>
      <c r="AR79" s="178">
        <f>SUMIFS('Quarterly Information'!$J$43:$J$1042,'Quarterly Information'!$I$43:$I$1042,Blends!$AP79,'Quarterly Information'!$X$43:$X$1042,Lists!$D$33)*D78</f>
        <v>0</v>
      </c>
      <c r="AS79" s="178">
        <f>SUMIFS('Quarterly Information'!$J$43:$J$1042,'Quarterly Information'!$I$43:$I$1042,Blends!$AP79,'Quarterly Information'!$X$43:$X$1042,Lists!$D$33)*E78</f>
        <v>0</v>
      </c>
      <c r="AT79" s="178">
        <f>SUMIFS('Quarterly Information'!$J$43:$J$1042,'Quarterly Information'!$I$43:$I$1042,Blends!$AP79,'Quarterly Information'!$X$43:$X$1042,Lists!$D$33)*F78</f>
        <v>0</v>
      </c>
      <c r="AU79" s="178">
        <f>SUMIFS('Quarterly Information'!$J$43:$J$1042,'Quarterly Information'!$I$43:$I$1042,Blends!$AP79,'Quarterly Information'!$X$43:$X$1042,Lists!$D$33)*G78</f>
        <v>0</v>
      </c>
      <c r="AV79" s="178">
        <f>SUMIFS('Quarterly Information'!$J$43:$J$1042,'Quarterly Information'!$I$43:$I$1042,Blends!$AP79,'Quarterly Information'!$X$43:$X$1042,Lists!$D$33)*H78</f>
        <v>0</v>
      </c>
      <c r="AW79" s="178">
        <f>SUMIFS('Quarterly Information'!$J$43:$J$1042,'Quarterly Information'!$I$43:$I$1042,Blends!$AP79,'Quarterly Information'!$X$43:$X$1042,Lists!$D$33)*I78</f>
        <v>0</v>
      </c>
      <c r="AX79" s="178">
        <f>SUMIFS('Quarterly Information'!$J$43:$J$1042,'Quarterly Information'!$I$43:$I$1042,Blends!$AP79,'Quarterly Information'!$X$43:$X$1042,Lists!$D$33)*J78</f>
        <v>0</v>
      </c>
      <c r="AZ79" s="17" t="s">
        <v>921</v>
      </c>
      <c r="BA79" s="178">
        <f>SUMIFS('Quarterly Information'!$J$43:$J$1042,'Quarterly Information'!$I$43:$I$1042,Blends!$AZ79,'Quarterly Information'!$X$43:$X$1042,Lists!$D$34)*C78</f>
        <v>0</v>
      </c>
      <c r="BB79" s="178">
        <f>SUMIFS('Quarterly Information'!$J$43:$J$1042,'Quarterly Information'!$I$43:$I$1042,Blends!$AZ79,'Quarterly Information'!$X$43:$X$1042,Lists!$D$34)*D78</f>
        <v>0</v>
      </c>
      <c r="BC79" s="178">
        <f>SUMIFS('Quarterly Information'!$J$43:$J$1042,'Quarterly Information'!$I$43:$I$1042,Blends!$AZ79,'Quarterly Information'!$X$43:$X$1042,Lists!$D$34)*E78</f>
        <v>0</v>
      </c>
      <c r="BD79" s="178">
        <f>SUMIFS('Quarterly Information'!$J$43:$J$1042,'Quarterly Information'!$I$43:$I$1042,Blends!$AZ79,'Quarterly Information'!$X$43:$X$1042,Lists!$D$34)*F78</f>
        <v>0</v>
      </c>
      <c r="BE79" s="178">
        <f>SUMIFS('Quarterly Information'!$J$43:$J$1042,'Quarterly Information'!$I$43:$I$1042,Blends!$AZ79,'Quarterly Information'!$X$43:$X$1042,Lists!$D$34)*G78</f>
        <v>0</v>
      </c>
      <c r="BF79" s="178">
        <f>SUMIFS('Quarterly Information'!$J$43:$J$1042,'Quarterly Information'!$I$43:$I$1042,Blends!$AZ79,'Quarterly Information'!$X$43:$X$1042,Lists!$D$34)*H78</f>
        <v>0</v>
      </c>
      <c r="BG79" s="178">
        <f>SUMIFS('Quarterly Information'!$J$43:$J$1042,'Quarterly Information'!$I$43:$I$1042,Blends!$AZ79,'Quarterly Information'!$X$43:$X$1042,Lists!$D$34)*I78</f>
        <v>0</v>
      </c>
      <c r="BH79" s="178">
        <f>SUMIFS('Quarterly Information'!$J$43:$J$1042,'Quarterly Information'!$I$43:$I$1042,Blends!$AZ79,'Quarterly Information'!$X$43:$X$1042,Lists!$D$34)*J78</f>
        <v>0</v>
      </c>
      <c r="BJ79" s="17" t="s">
        <v>921</v>
      </c>
      <c r="BK79" s="178">
        <f>SUMIFS('Quarterly Information'!$J$43:$J$1042,'Quarterly Information'!$I$43:$I$1042,Blends!$BJ79,'Quarterly Information'!$X$43:$X$1042,Lists!$D$35)*C78</f>
        <v>0</v>
      </c>
      <c r="BL79" s="178">
        <f>SUMIFS('Quarterly Information'!$J$43:$J$1042,'Quarterly Information'!$I$43:$I$1042,Blends!$BJ79,'Quarterly Information'!$X$43:$X$1042,Lists!$D$35)*D78</f>
        <v>0</v>
      </c>
      <c r="BM79" s="178">
        <f>SUMIFS('Quarterly Information'!$J$43:$J$1042,'Quarterly Information'!$I$43:$I$1042,Blends!$BJ79,'Quarterly Information'!$X$43:$X$1042,Lists!$D$35)*E78</f>
        <v>0</v>
      </c>
      <c r="BN79" s="178">
        <f>SUMIFS('Quarterly Information'!$J$43:$J$1042,'Quarterly Information'!$I$43:$I$1042,Blends!$BJ79,'Quarterly Information'!$X$43:$X$1042,Lists!$D$35)*F78</f>
        <v>0</v>
      </c>
      <c r="BO79" s="178">
        <f>SUMIFS('Quarterly Information'!$J$43:$J$1042,'Quarterly Information'!$I$43:$I$1042,Blends!$BJ79,'Quarterly Information'!$X$43:$X$1042,Lists!$D$35)*G78</f>
        <v>0</v>
      </c>
      <c r="BP79" s="178">
        <f>SUMIFS('Quarterly Information'!$J$43:$J$1042,'Quarterly Information'!$I$43:$I$1042,Blends!$BJ79,'Quarterly Information'!$X$43:$X$1042,Lists!$D$35)*H78</f>
        <v>0</v>
      </c>
      <c r="BQ79" s="178">
        <f>SUMIFS('Quarterly Information'!$J$43:$J$1042,'Quarterly Information'!$I$43:$I$1042,Blends!$BJ79,'Quarterly Information'!$X$43:$X$1042,Lists!$D$35)*I78</f>
        <v>0</v>
      </c>
      <c r="BR79" s="178">
        <f>SUMIFS('Quarterly Information'!$J$43:$J$1042,'Quarterly Information'!$I$43:$I$1042,Blends!$BJ79,'Quarterly Information'!$X$43:$X$1042,Lists!$D$35)*J78</f>
        <v>0</v>
      </c>
      <c r="BT79" s="17" t="s">
        <v>921</v>
      </c>
      <c r="BU79" s="178">
        <f>SUMIFS('Quarterly Information'!$Z$43:$Z$1042,'Quarterly Information'!$I$43:$I$1042,Blends!$BT79)*Blends!C78</f>
        <v>0</v>
      </c>
      <c r="BV79" s="178">
        <f>SUMIFS('Quarterly Information'!$Z$43:$Z$1042,'Quarterly Information'!$I$43:$I$1042,Blends!$BT79)*Blends!D78</f>
        <v>0</v>
      </c>
      <c r="BW79" s="178">
        <f>SUMIFS('Quarterly Information'!$Z$43:$Z$1042,'Quarterly Information'!$I$43:$I$1042,Blends!$BT79)*Blends!E78</f>
        <v>0</v>
      </c>
      <c r="BX79" s="178">
        <f>SUMIFS('Quarterly Information'!$Z$43:$Z$1042,'Quarterly Information'!$I$43:$I$1042,Blends!$BT79)*Blends!F78</f>
        <v>0</v>
      </c>
      <c r="BY79" s="178">
        <f>SUMIFS('Quarterly Information'!$Z$43:$Z$1042,'Quarterly Information'!$I$43:$I$1042,Blends!$BT79)*Blends!G78</f>
        <v>0</v>
      </c>
      <c r="BZ79" s="178">
        <f>SUMIFS('Quarterly Information'!$Z$43:$Z$1042,'Quarterly Information'!$I$43:$I$1042,Blends!$BT79)*Blends!H78</f>
        <v>0</v>
      </c>
      <c r="CA79" s="178">
        <f>SUMIFS('Quarterly Information'!$Z$43:$Z$1042,'Quarterly Information'!$I$43:$I$1042,Blends!$BT79)*Blends!I78</f>
        <v>0</v>
      </c>
      <c r="CB79" s="178">
        <f>SUMIFS('Quarterly Information'!$Z$43:$Z$1042,'Quarterly Information'!$I$43:$I$1042,Blends!$BT79)*Blends!J78</f>
        <v>0</v>
      </c>
      <c r="CD79" s="17" t="s">
        <v>921</v>
      </c>
      <c r="CE79" s="178">
        <f>SUMIFS('Quarterly Information'!$AA$43:$AA$1042,'Quarterly Information'!$I$43:$I$1042,Blends!$CD79)*Blends!C78</f>
        <v>0</v>
      </c>
      <c r="CF79" s="178">
        <f>SUMIFS('Quarterly Information'!$AA$43:$AA$1042,'Quarterly Information'!$I$43:$I$1042,Blends!$CD79)*Blends!D78</f>
        <v>0</v>
      </c>
      <c r="CG79" s="178">
        <f>SUMIFS('Quarterly Information'!$AA$43:$AA$1042,'Quarterly Information'!$I$43:$I$1042,Blends!$CD79)*Blends!E78</f>
        <v>0</v>
      </c>
      <c r="CH79" s="178">
        <f>SUMIFS('Quarterly Information'!$AA$43:$AA$1042,'Quarterly Information'!$I$43:$I$1042,Blends!$CD79)*Blends!F78</f>
        <v>0</v>
      </c>
      <c r="CI79" s="178">
        <f>SUMIFS('Quarterly Information'!$AA$43:$AA$1042,'Quarterly Information'!$I$43:$I$1042,Blends!$CD79)*Blends!G78</f>
        <v>0</v>
      </c>
      <c r="CJ79" s="178">
        <f>SUMIFS('Quarterly Information'!$AA$43:$AA$1042,'Quarterly Information'!$I$43:$I$1042,Blends!$CD79)*Blends!H78</f>
        <v>0</v>
      </c>
      <c r="CK79" s="178">
        <f>SUMIFS('Quarterly Information'!$AA$43:$AA$1042,'Quarterly Information'!$I$43:$I$1042,Blends!$CD79)*Blends!I78</f>
        <v>0</v>
      </c>
      <c r="CL79" s="178">
        <f>SUMIFS('Quarterly Information'!$AA$43:$AA$1042,'Quarterly Information'!$I$43:$I$1042,Blends!$CD79)*Blends!J78</f>
        <v>0</v>
      </c>
      <c r="CN79" s="17" t="s">
        <v>921</v>
      </c>
      <c r="CO79" s="178">
        <f>SUMIFS('Quarterly Information'!$AB$43:$AB$1042,'Quarterly Information'!$I$43:$I$1042,Blends!$CN79)*Blends!C78</f>
        <v>0</v>
      </c>
      <c r="CP79" s="178">
        <f>SUMIFS('Quarterly Information'!$AB$43:$AB$1042,'Quarterly Information'!$I$43:$I$1042,Blends!$CN79)*Blends!D78</f>
        <v>0</v>
      </c>
      <c r="CQ79" s="178">
        <f>SUMIFS('Quarterly Information'!$AB$43:$AB$1042,'Quarterly Information'!$I$43:$I$1042,Blends!$CN79)*Blends!E78</f>
        <v>0</v>
      </c>
      <c r="CR79" s="178">
        <f>SUMIFS('Quarterly Information'!$AB$43:$AB$1042,'Quarterly Information'!$I$43:$I$1042,Blends!$CN79)*Blends!F78</f>
        <v>0</v>
      </c>
      <c r="CS79" s="178">
        <f>SUMIFS('Quarterly Information'!$AB$43:$AB$1042,'Quarterly Information'!$I$43:$I$1042,Blends!$CN79)*Blends!G78</f>
        <v>0</v>
      </c>
      <c r="CT79" s="178">
        <f>SUMIFS('Quarterly Information'!$AB$43:$AB$1042,'Quarterly Information'!$I$43:$I$1042,Blends!$CN79)*Blends!H78</f>
        <v>0</v>
      </c>
      <c r="CU79" s="178">
        <f>SUMIFS('Quarterly Information'!$AB$43:$AB$1042,'Quarterly Information'!$I$43:$I$1042,Blends!$CN79)*Blends!I78</f>
        <v>0</v>
      </c>
      <c r="CV79" s="178">
        <f>SUMIFS('Quarterly Information'!$AB$43:$AB$1042,'Quarterly Information'!$I$43:$I$1042,Blends!$CN79)*Blends!J78</f>
        <v>0</v>
      </c>
      <c r="CX79" s="17" t="s">
        <v>921</v>
      </c>
      <c r="CY79" s="178">
        <f>SUMIFS('Quarterly Information'!$AC$43:$AC$1042,'Quarterly Information'!$I$43:$I$1042,Blends!$CX79)*Blends!C78</f>
        <v>0</v>
      </c>
      <c r="CZ79" s="178">
        <f>SUMIFS('Quarterly Information'!$AC$43:$AC$1042,'Quarterly Information'!$I$43:$I$1042,Blends!$CX79)*Blends!D78</f>
        <v>0</v>
      </c>
      <c r="DA79" s="178">
        <f>SUMIFS('Quarterly Information'!$AC$43:$AC$1042,'Quarterly Information'!$I$43:$I$1042,Blends!$CX79)*Blends!E78</f>
        <v>0</v>
      </c>
      <c r="DB79" s="178">
        <f>SUMIFS('Quarterly Information'!$AC$43:$AC$1042,'Quarterly Information'!$I$43:$I$1042,Blends!$CX79)*Blends!F78</f>
        <v>0</v>
      </c>
      <c r="DC79" s="178">
        <f>SUMIFS('Quarterly Information'!$AC$43:$AC$1042,'Quarterly Information'!$I$43:$I$1042,Blends!$CX79)*Blends!G78</f>
        <v>0</v>
      </c>
      <c r="DD79" s="178">
        <f>SUMIFS('Quarterly Information'!$AC$43:$AC$1042,'Quarterly Information'!$I$43:$I$1042,Blends!$CX79)*Blends!H78</f>
        <v>0</v>
      </c>
      <c r="DE79" s="178">
        <f>SUMIFS('Quarterly Information'!$AC$43:$AC$1042,'Quarterly Information'!$I$43:$I$1042,Blends!$CX79)*Blends!I78</f>
        <v>0</v>
      </c>
      <c r="DF79" s="178">
        <f>SUMIFS('Quarterly Information'!$AC$43:$AC$1042,'Quarterly Information'!$I$43:$I$1042,Blends!$CX79)*Blends!J78</f>
        <v>0</v>
      </c>
      <c r="DH79" s="17" t="s">
        <v>921</v>
      </c>
      <c r="DI79" s="178">
        <f>SUMIFS('Quarterly Information'!$AD$43:$AD$1042,'Quarterly Information'!$I$43:$I$1042,Blends!$DH79)*Blends!C78</f>
        <v>0</v>
      </c>
      <c r="DJ79" s="178">
        <f>SUMIFS('Quarterly Information'!$AD$43:$AD$1042,'Quarterly Information'!$I$43:$I$1042,Blends!$DH79)*Blends!D78</f>
        <v>0</v>
      </c>
      <c r="DK79" s="178">
        <f>SUMIFS('Quarterly Information'!$AD$43:$AD$1042,'Quarterly Information'!$I$43:$I$1042,Blends!$DH79)*Blends!E78</f>
        <v>0</v>
      </c>
      <c r="DL79" s="178">
        <f>SUMIFS('Quarterly Information'!$AD$43:$AD$1042,'Quarterly Information'!$I$43:$I$1042,Blends!$DH79)*Blends!F78</f>
        <v>0</v>
      </c>
      <c r="DM79" s="178">
        <f>SUMIFS('Quarterly Information'!$AD$43:$AD$1042,'Quarterly Information'!$I$43:$I$1042,Blends!$DH79)*Blends!G78</f>
        <v>0</v>
      </c>
      <c r="DN79" s="178">
        <f>SUMIFS('Quarterly Information'!$AD$43:$AD$1042,'Quarterly Information'!$I$43:$I$1042,Blends!$DH79)*Blends!H78</f>
        <v>0</v>
      </c>
      <c r="DO79" s="178">
        <f>SUMIFS('Quarterly Information'!$AD$43:$AD$1042,'Quarterly Information'!$I$43:$I$1042,Blends!$DH79)*Blends!I78</f>
        <v>0</v>
      </c>
      <c r="DP79" s="178">
        <f>SUMIFS('Quarterly Information'!$AD$43:$AD$1042,'Quarterly Information'!$I$43:$I$1042,Blends!$DH79)*Blends!J78</f>
        <v>0</v>
      </c>
      <c r="DR79" s="17" t="s">
        <v>921</v>
      </c>
      <c r="DS79" s="178">
        <f>SUMIFS('Quarterly Information'!$AE$43:$AE$1042,'Quarterly Information'!$I$43:$I$1042,Blends!$DR79)*Blends!C78</f>
        <v>0</v>
      </c>
      <c r="DT79" s="178">
        <f>SUMIFS('Quarterly Information'!$AE$43:$AE$1042,'Quarterly Information'!$I$43:$I$1042,Blends!$DR79)*Blends!D78</f>
        <v>0</v>
      </c>
      <c r="DU79" s="178">
        <f>SUMIFS('Quarterly Information'!$AE$43:$AE$1042,'Quarterly Information'!$I$43:$I$1042,Blends!$DR79)*Blends!E78</f>
        <v>0</v>
      </c>
      <c r="DV79" s="178">
        <f>SUMIFS('Quarterly Information'!$AE$43:$AE$1042,'Quarterly Information'!$I$43:$I$1042,Blends!$DR79)*Blends!F78</f>
        <v>0</v>
      </c>
      <c r="DW79" s="178">
        <f>SUMIFS('Quarterly Information'!$AE$43:$AE$1042,'Quarterly Information'!$I$43:$I$1042,Blends!$DR79)*Blends!G78</f>
        <v>0</v>
      </c>
      <c r="DX79" s="178">
        <f>SUMIFS('Quarterly Information'!$AE$43:$AE$1042,'Quarterly Information'!$I$43:$I$1042,Blends!$DR79)*Blends!H78</f>
        <v>0</v>
      </c>
      <c r="DY79" s="178">
        <f>SUMIFS('Quarterly Information'!$AE$43:$AE$1042,'Quarterly Information'!$I$43:$I$1042,Blends!$DR79)*Blends!I78</f>
        <v>0</v>
      </c>
      <c r="DZ79" s="178">
        <f>SUMIFS('Quarterly Information'!$AE$43:$AE$1042,'Quarterly Information'!$I$43:$I$1042,Blends!$DR79)*Blends!J78</f>
        <v>0</v>
      </c>
    </row>
    <row r="80" spans="2:130" x14ac:dyDescent="0.25">
      <c r="B80" s="17" t="s">
        <v>923</v>
      </c>
      <c r="C80" s="177"/>
      <c r="D80" s="177">
        <v>0.06</v>
      </c>
      <c r="E80" s="177"/>
      <c r="F80" s="177">
        <v>0.45</v>
      </c>
      <c r="G80" s="177"/>
      <c r="H80" s="177"/>
      <c r="I80" s="177"/>
      <c r="J80" s="177"/>
      <c r="L80" s="17" t="s">
        <v>922</v>
      </c>
      <c r="M80" s="178">
        <f>SUMIFS('Quarterly Information'!$J$43:$J$1042,'Quarterly Information'!$I$43:$I$1042,Blends!$L80,'Quarterly Information'!$X$43:$X$1042,Lists!$D$30)*C79</f>
        <v>0</v>
      </c>
      <c r="N80" s="178">
        <f>SUMIFS('Quarterly Information'!$J$43:$J$1042,'Quarterly Information'!$I$43:$I$1042,Blends!$L80,'Quarterly Information'!$X$43:$X$1042,Lists!$D$30)*D79</f>
        <v>0</v>
      </c>
      <c r="O80" s="178">
        <f>SUMIFS('Quarterly Information'!$J$43:$J$1042,'Quarterly Information'!$I$43:$I$1042,Blends!$L80,'Quarterly Information'!$X$43:$X$1042,Lists!$D$30)*E79</f>
        <v>0</v>
      </c>
      <c r="P80" s="178">
        <f>SUMIFS('Quarterly Information'!$J$43:$J$1042,'Quarterly Information'!$I$43:$I$1042,Blends!$L80,'Quarterly Information'!$X$43:$X$1042,Lists!$D$30)*F79</f>
        <v>0</v>
      </c>
      <c r="Q80" s="178">
        <f>SUMIFS('Quarterly Information'!$J$43:$J$1042,'Quarterly Information'!$I$43:$I$1042,Blends!$L80,'Quarterly Information'!$X$43:$X$1042,Lists!$D$30)*G79</f>
        <v>0</v>
      </c>
      <c r="R80" s="178">
        <f>SUMIFS('Quarterly Information'!$J$43:$J$1042,'Quarterly Information'!$I$43:$I$1042,Blends!$L80,'Quarterly Information'!$X$43:$X$1042,Lists!$D$30)*H79</f>
        <v>0</v>
      </c>
      <c r="S80" s="178">
        <f>SUMIFS('Quarterly Information'!$J$43:$J$1042,'Quarterly Information'!$I$43:$I$1042,Blends!$L80,'Quarterly Information'!$X$43:$X$1042,Lists!$D$30)*I79</f>
        <v>0</v>
      </c>
      <c r="T80" s="178">
        <f>SUMIFS('Quarterly Information'!$J$43:$J$1042,'Quarterly Information'!$I$43:$I$1042,Blends!$L80,'Quarterly Information'!$X$43:$X$1042,Lists!$D$30)*J79</f>
        <v>0</v>
      </c>
      <c r="V80" s="17" t="s">
        <v>922</v>
      </c>
      <c r="W80" s="178">
        <f>SUMIFS('Quarterly Information'!$J$43:$J$1042,'Quarterly Information'!$I$43:$I$1042,Blends!$V80,'Quarterly Information'!$X$43:$X$1042,Lists!$D$31)*C79</f>
        <v>0</v>
      </c>
      <c r="X80" s="178">
        <f>SUMIFS('Quarterly Information'!$J$43:$J$1042,'Quarterly Information'!$I$43:$I$1042,Blends!$V80,'Quarterly Information'!$X$43:$X$1042,Lists!$D$31)*D79</f>
        <v>0</v>
      </c>
      <c r="Y80" s="178">
        <f>SUMIFS('Quarterly Information'!$J$43:$J$1042,'Quarterly Information'!$I$43:$I$1042,Blends!$V80,'Quarterly Information'!$X$43:$X$1042,Lists!$D$31)*E79</f>
        <v>0</v>
      </c>
      <c r="Z80" s="178">
        <f>SUMIFS('Quarterly Information'!$J$43:$J$1042,'Quarterly Information'!$I$43:$I$1042,Blends!$V80,'Quarterly Information'!$X$43:$X$1042,Lists!$D$31)*F79</f>
        <v>0</v>
      </c>
      <c r="AA80" s="178">
        <f>SUMIFS('Quarterly Information'!$J$43:$J$1042,'Quarterly Information'!$I$43:$I$1042,Blends!$V80,'Quarterly Information'!$X$43:$X$1042,Lists!$D$31)*G79</f>
        <v>0</v>
      </c>
      <c r="AB80" s="178">
        <f>SUMIFS('Quarterly Information'!$J$43:$J$1042,'Quarterly Information'!$I$43:$I$1042,Blends!$V80,'Quarterly Information'!$X$43:$X$1042,Lists!$D$31)*H79</f>
        <v>0</v>
      </c>
      <c r="AC80" s="178">
        <f>SUMIFS('Quarterly Information'!$J$43:$J$1042,'Quarterly Information'!$I$43:$I$1042,Blends!$V80,'Quarterly Information'!$X$43:$X$1042,Lists!$D$31)*I79</f>
        <v>0</v>
      </c>
      <c r="AD80" s="178">
        <f>SUMIFS('Quarterly Information'!$J$43:$J$1042,'Quarterly Information'!$I$43:$I$1042,Blends!$V80,'Quarterly Information'!$X$43:$X$1042,Lists!$D$31)*J79</f>
        <v>0</v>
      </c>
      <c r="AF80" s="17" t="s">
        <v>922</v>
      </c>
      <c r="AG80" s="178">
        <f>SUMIFS('Quarterly Information'!$J$43:$J$1042,'Quarterly Information'!$I$43:$I$1042,Blends!$AF80,'Quarterly Information'!$X$43:$X$1042,Lists!$D$32)*C79</f>
        <v>0</v>
      </c>
      <c r="AH80" s="178">
        <f>SUMIFS('Quarterly Information'!$J$43:$J$1042,'Quarterly Information'!$I$43:$I$1042,Blends!$AF80,'Quarterly Information'!$X$43:$X$1042,Lists!$D$32)*D79</f>
        <v>0</v>
      </c>
      <c r="AI80" s="178">
        <f>SUMIFS('Quarterly Information'!$J$43:$J$1042,'Quarterly Information'!$I$43:$I$1042,Blends!$AF80,'Quarterly Information'!$X$43:$X$1042,Lists!$D$32)*E79</f>
        <v>0</v>
      </c>
      <c r="AJ80" s="178">
        <f>SUMIFS('Quarterly Information'!$J$43:$J$1042,'Quarterly Information'!$I$43:$I$1042,Blends!$AF80,'Quarterly Information'!$X$43:$X$1042,Lists!$D$32)*F79</f>
        <v>0</v>
      </c>
      <c r="AK80" s="178">
        <f>SUMIFS('Quarterly Information'!$J$43:$J$1042,'Quarterly Information'!$I$43:$I$1042,Blends!$AF80,'Quarterly Information'!$X$43:$X$1042,Lists!$D$32)*G79</f>
        <v>0</v>
      </c>
      <c r="AL80" s="178">
        <f>SUMIFS('Quarterly Information'!$J$43:$J$1042,'Quarterly Information'!$I$43:$I$1042,Blends!$AF80,'Quarterly Information'!$X$43:$X$1042,Lists!$D$32)*H79</f>
        <v>0</v>
      </c>
      <c r="AM80" s="178">
        <f>SUMIFS('Quarterly Information'!$J$43:$J$1042,'Quarterly Information'!$I$43:$I$1042,Blends!$AF80,'Quarterly Information'!$X$43:$X$1042,Lists!$D$32)*I79</f>
        <v>0</v>
      </c>
      <c r="AN80" s="178">
        <f>SUMIFS('Quarterly Information'!$J$43:$J$1042,'Quarterly Information'!$I$43:$I$1042,Blends!$AF80,'Quarterly Information'!$X$43:$X$1042,Lists!$D$32)*J79</f>
        <v>0</v>
      </c>
      <c r="AP80" s="17" t="s">
        <v>922</v>
      </c>
      <c r="AQ80" s="178">
        <f>SUMIFS('Quarterly Information'!$J$43:$J$1042,'Quarterly Information'!$I$43:$I$1042,Blends!$AP80,'Quarterly Information'!$X$43:$X$1042,Lists!$D$33)*C79</f>
        <v>0</v>
      </c>
      <c r="AR80" s="178">
        <f>SUMIFS('Quarterly Information'!$J$43:$J$1042,'Quarterly Information'!$I$43:$I$1042,Blends!$AP80,'Quarterly Information'!$X$43:$X$1042,Lists!$D$33)*D79</f>
        <v>0</v>
      </c>
      <c r="AS80" s="178">
        <f>SUMIFS('Quarterly Information'!$J$43:$J$1042,'Quarterly Information'!$I$43:$I$1042,Blends!$AP80,'Quarterly Information'!$X$43:$X$1042,Lists!$D$33)*E79</f>
        <v>0</v>
      </c>
      <c r="AT80" s="178">
        <f>SUMIFS('Quarterly Information'!$J$43:$J$1042,'Quarterly Information'!$I$43:$I$1042,Blends!$AP80,'Quarterly Information'!$X$43:$X$1042,Lists!$D$33)*F79</f>
        <v>0</v>
      </c>
      <c r="AU80" s="178">
        <f>SUMIFS('Quarterly Information'!$J$43:$J$1042,'Quarterly Information'!$I$43:$I$1042,Blends!$AP80,'Quarterly Information'!$X$43:$X$1042,Lists!$D$33)*G79</f>
        <v>0</v>
      </c>
      <c r="AV80" s="178">
        <f>SUMIFS('Quarterly Information'!$J$43:$J$1042,'Quarterly Information'!$I$43:$I$1042,Blends!$AP80,'Quarterly Information'!$X$43:$X$1042,Lists!$D$33)*H79</f>
        <v>0</v>
      </c>
      <c r="AW80" s="178">
        <f>SUMIFS('Quarterly Information'!$J$43:$J$1042,'Quarterly Information'!$I$43:$I$1042,Blends!$AP80,'Quarterly Information'!$X$43:$X$1042,Lists!$D$33)*I79</f>
        <v>0</v>
      </c>
      <c r="AX80" s="178">
        <f>SUMIFS('Quarterly Information'!$J$43:$J$1042,'Quarterly Information'!$I$43:$I$1042,Blends!$AP80,'Quarterly Information'!$X$43:$X$1042,Lists!$D$33)*J79</f>
        <v>0</v>
      </c>
      <c r="AZ80" s="17" t="s">
        <v>922</v>
      </c>
      <c r="BA80" s="178">
        <f>SUMIFS('Quarterly Information'!$J$43:$J$1042,'Quarterly Information'!$I$43:$I$1042,Blends!$AZ80,'Quarterly Information'!$X$43:$X$1042,Lists!$D$34)*C79</f>
        <v>0</v>
      </c>
      <c r="BB80" s="178">
        <f>SUMIFS('Quarterly Information'!$J$43:$J$1042,'Quarterly Information'!$I$43:$I$1042,Blends!$AZ80,'Quarterly Information'!$X$43:$X$1042,Lists!$D$34)*D79</f>
        <v>0</v>
      </c>
      <c r="BC80" s="178">
        <f>SUMIFS('Quarterly Information'!$J$43:$J$1042,'Quarterly Information'!$I$43:$I$1042,Blends!$AZ80,'Quarterly Information'!$X$43:$X$1042,Lists!$D$34)*E79</f>
        <v>0</v>
      </c>
      <c r="BD80" s="178">
        <f>SUMIFS('Quarterly Information'!$J$43:$J$1042,'Quarterly Information'!$I$43:$I$1042,Blends!$AZ80,'Quarterly Information'!$X$43:$X$1042,Lists!$D$34)*F79</f>
        <v>0</v>
      </c>
      <c r="BE80" s="178">
        <f>SUMIFS('Quarterly Information'!$J$43:$J$1042,'Quarterly Information'!$I$43:$I$1042,Blends!$AZ80,'Quarterly Information'!$X$43:$X$1042,Lists!$D$34)*G79</f>
        <v>0</v>
      </c>
      <c r="BF80" s="178">
        <f>SUMIFS('Quarterly Information'!$J$43:$J$1042,'Quarterly Information'!$I$43:$I$1042,Blends!$AZ80,'Quarterly Information'!$X$43:$X$1042,Lists!$D$34)*H79</f>
        <v>0</v>
      </c>
      <c r="BG80" s="178">
        <f>SUMIFS('Quarterly Information'!$J$43:$J$1042,'Quarterly Information'!$I$43:$I$1042,Blends!$AZ80,'Quarterly Information'!$X$43:$X$1042,Lists!$D$34)*I79</f>
        <v>0</v>
      </c>
      <c r="BH80" s="178">
        <f>SUMIFS('Quarterly Information'!$J$43:$J$1042,'Quarterly Information'!$I$43:$I$1042,Blends!$AZ80,'Quarterly Information'!$X$43:$X$1042,Lists!$D$34)*J79</f>
        <v>0</v>
      </c>
      <c r="BJ80" s="17" t="s">
        <v>922</v>
      </c>
      <c r="BK80" s="178">
        <f>SUMIFS('Quarterly Information'!$J$43:$J$1042,'Quarterly Information'!$I$43:$I$1042,Blends!$BJ80,'Quarterly Information'!$X$43:$X$1042,Lists!$D$35)*C79</f>
        <v>0</v>
      </c>
      <c r="BL80" s="178">
        <f>SUMIFS('Quarterly Information'!$J$43:$J$1042,'Quarterly Information'!$I$43:$I$1042,Blends!$BJ80,'Quarterly Information'!$X$43:$X$1042,Lists!$D$35)*D79</f>
        <v>0</v>
      </c>
      <c r="BM80" s="178">
        <f>SUMIFS('Quarterly Information'!$J$43:$J$1042,'Quarterly Information'!$I$43:$I$1042,Blends!$BJ80,'Quarterly Information'!$X$43:$X$1042,Lists!$D$35)*E79</f>
        <v>0</v>
      </c>
      <c r="BN80" s="178">
        <f>SUMIFS('Quarterly Information'!$J$43:$J$1042,'Quarterly Information'!$I$43:$I$1042,Blends!$BJ80,'Quarterly Information'!$X$43:$X$1042,Lists!$D$35)*F79</f>
        <v>0</v>
      </c>
      <c r="BO80" s="178">
        <f>SUMIFS('Quarterly Information'!$J$43:$J$1042,'Quarterly Information'!$I$43:$I$1042,Blends!$BJ80,'Quarterly Information'!$X$43:$X$1042,Lists!$D$35)*G79</f>
        <v>0</v>
      </c>
      <c r="BP80" s="178">
        <f>SUMIFS('Quarterly Information'!$J$43:$J$1042,'Quarterly Information'!$I$43:$I$1042,Blends!$BJ80,'Quarterly Information'!$X$43:$X$1042,Lists!$D$35)*H79</f>
        <v>0</v>
      </c>
      <c r="BQ80" s="178">
        <f>SUMIFS('Quarterly Information'!$J$43:$J$1042,'Quarterly Information'!$I$43:$I$1042,Blends!$BJ80,'Quarterly Information'!$X$43:$X$1042,Lists!$D$35)*I79</f>
        <v>0</v>
      </c>
      <c r="BR80" s="178">
        <f>SUMIFS('Quarterly Information'!$J$43:$J$1042,'Quarterly Information'!$I$43:$I$1042,Blends!$BJ80,'Quarterly Information'!$X$43:$X$1042,Lists!$D$35)*J79</f>
        <v>0</v>
      </c>
      <c r="BT80" s="17" t="s">
        <v>922</v>
      </c>
      <c r="BU80" s="178">
        <f>SUMIFS('Quarterly Information'!$Z$43:$Z$1042,'Quarterly Information'!$I$43:$I$1042,Blends!$BT80)*Blends!C79</f>
        <v>0</v>
      </c>
      <c r="BV80" s="178">
        <f>SUMIFS('Quarterly Information'!$Z$43:$Z$1042,'Quarterly Information'!$I$43:$I$1042,Blends!$BT80)*Blends!D79</f>
        <v>0</v>
      </c>
      <c r="BW80" s="178">
        <f>SUMIFS('Quarterly Information'!$Z$43:$Z$1042,'Quarterly Information'!$I$43:$I$1042,Blends!$BT80)*Blends!E79</f>
        <v>0</v>
      </c>
      <c r="BX80" s="178">
        <f>SUMIFS('Quarterly Information'!$Z$43:$Z$1042,'Quarterly Information'!$I$43:$I$1042,Blends!$BT80)*Blends!F79</f>
        <v>0</v>
      </c>
      <c r="BY80" s="178">
        <f>SUMIFS('Quarterly Information'!$Z$43:$Z$1042,'Quarterly Information'!$I$43:$I$1042,Blends!$BT80)*Blends!G79</f>
        <v>0</v>
      </c>
      <c r="BZ80" s="178">
        <f>SUMIFS('Quarterly Information'!$Z$43:$Z$1042,'Quarterly Information'!$I$43:$I$1042,Blends!$BT80)*Blends!H79</f>
        <v>0</v>
      </c>
      <c r="CA80" s="178">
        <f>SUMIFS('Quarterly Information'!$Z$43:$Z$1042,'Quarterly Information'!$I$43:$I$1042,Blends!$BT80)*Blends!I79</f>
        <v>0</v>
      </c>
      <c r="CB80" s="178">
        <f>SUMIFS('Quarterly Information'!$Z$43:$Z$1042,'Quarterly Information'!$I$43:$I$1042,Blends!$BT80)*Blends!J79</f>
        <v>0</v>
      </c>
      <c r="CD80" s="17" t="s">
        <v>922</v>
      </c>
      <c r="CE80" s="178">
        <f>SUMIFS('Quarterly Information'!$AA$43:$AA$1042,'Quarterly Information'!$I$43:$I$1042,Blends!$CD80)*Blends!C79</f>
        <v>0</v>
      </c>
      <c r="CF80" s="178">
        <f>SUMIFS('Quarterly Information'!$AA$43:$AA$1042,'Quarterly Information'!$I$43:$I$1042,Blends!$CD80)*Blends!D79</f>
        <v>0</v>
      </c>
      <c r="CG80" s="178">
        <f>SUMIFS('Quarterly Information'!$AA$43:$AA$1042,'Quarterly Information'!$I$43:$I$1042,Blends!$CD80)*Blends!E79</f>
        <v>0</v>
      </c>
      <c r="CH80" s="178">
        <f>SUMIFS('Quarterly Information'!$AA$43:$AA$1042,'Quarterly Information'!$I$43:$I$1042,Blends!$CD80)*Blends!F79</f>
        <v>0</v>
      </c>
      <c r="CI80" s="178">
        <f>SUMIFS('Quarterly Information'!$AA$43:$AA$1042,'Quarterly Information'!$I$43:$I$1042,Blends!$CD80)*Blends!G79</f>
        <v>0</v>
      </c>
      <c r="CJ80" s="178">
        <f>SUMIFS('Quarterly Information'!$AA$43:$AA$1042,'Quarterly Information'!$I$43:$I$1042,Blends!$CD80)*Blends!H79</f>
        <v>0</v>
      </c>
      <c r="CK80" s="178">
        <f>SUMIFS('Quarterly Information'!$AA$43:$AA$1042,'Quarterly Information'!$I$43:$I$1042,Blends!$CD80)*Blends!I79</f>
        <v>0</v>
      </c>
      <c r="CL80" s="178">
        <f>SUMIFS('Quarterly Information'!$AA$43:$AA$1042,'Quarterly Information'!$I$43:$I$1042,Blends!$CD80)*Blends!J79</f>
        <v>0</v>
      </c>
      <c r="CN80" s="17" t="s">
        <v>922</v>
      </c>
      <c r="CO80" s="178">
        <f>SUMIFS('Quarterly Information'!$AB$43:$AB$1042,'Quarterly Information'!$I$43:$I$1042,Blends!$CN80)*Blends!C79</f>
        <v>0</v>
      </c>
      <c r="CP80" s="178">
        <f>SUMIFS('Quarterly Information'!$AB$43:$AB$1042,'Quarterly Information'!$I$43:$I$1042,Blends!$CN80)*Blends!D79</f>
        <v>0</v>
      </c>
      <c r="CQ80" s="178">
        <f>SUMIFS('Quarterly Information'!$AB$43:$AB$1042,'Quarterly Information'!$I$43:$I$1042,Blends!$CN80)*Blends!E79</f>
        <v>0</v>
      </c>
      <c r="CR80" s="178">
        <f>SUMIFS('Quarterly Information'!$AB$43:$AB$1042,'Quarterly Information'!$I$43:$I$1042,Blends!$CN80)*Blends!F79</f>
        <v>0</v>
      </c>
      <c r="CS80" s="178">
        <f>SUMIFS('Quarterly Information'!$AB$43:$AB$1042,'Quarterly Information'!$I$43:$I$1042,Blends!$CN80)*Blends!G79</f>
        <v>0</v>
      </c>
      <c r="CT80" s="178">
        <f>SUMIFS('Quarterly Information'!$AB$43:$AB$1042,'Quarterly Information'!$I$43:$I$1042,Blends!$CN80)*Blends!H79</f>
        <v>0</v>
      </c>
      <c r="CU80" s="178">
        <f>SUMIFS('Quarterly Information'!$AB$43:$AB$1042,'Quarterly Information'!$I$43:$I$1042,Blends!$CN80)*Blends!I79</f>
        <v>0</v>
      </c>
      <c r="CV80" s="178">
        <f>SUMIFS('Quarterly Information'!$AB$43:$AB$1042,'Quarterly Information'!$I$43:$I$1042,Blends!$CN80)*Blends!J79</f>
        <v>0</v>
      </c>
      <c r="CX80" s="17" t="s">
        <v>922</v>
      </c>
      <c r="CY80" s="178">
        <f>SUMIFS('Quarterly Information'!$AC$43:$AC$1042,'Quarterly Information'!$I$43:$I$1042,Blends!$CX80)*Blends!C79</f>
        <v>0</v>
      </c>
      <c r="CZ80" s="178">
        <f>SUMIFS('Quarterly Information'!$AC$43:$AC$1042,'Quarterly Information'!$I$43:$I$1042,Blends!$CX80)*Blends!D79</f>
        <v>0</v>
      </c>
      <c r="DA80" s="178">
        <f>SUMIFS('Quarterly Information'!$AC$43:$AC$1042,'Quarterly Information'!$I$43:$I$1042,Blends!$CX80)*Blends!E79</f>
        <v>0</v>
      </c>
      <c r="DB80" s="178">
        <f>SUMIFS('Quarterly Information'!$AC$43:$AC$1042,'Quarterly Information'!$I$43:$I$1042,Blends!$CX80)*Blends!F79</f>
        <v>0</v>
      </c>
      <c r="DC80" s="178">
        <f>SUMIFS('Quarterly Information'!$AC$43:$AC$1042,'Quarterly Information'!$I$43:$I$1042,Blends!$CX80)*Blends!G79</f>
        <v>0</v>
      </c>
      <c r="DD80" s="178">
        <f>SUMIFS('Quarterly Information'!$AC$43:$AC$1042,'Quarterly Information'!$I$43:$I$1042,Blends!$CX80)*Blends!H79</f>
        <v>0</v>
      </c>
      <c r="DE80" s="178">
        <f>SUMIFS('Quarterly Information'!$AC$43:$AC$1042,'Quarterly Information'!$I$43:$I$1042,Blends!$CX80)*Blends!I79</f>
        <v>0</v>
      </c>
      <c r="DF80" s="178">
        <f>SUMIFS('Quarterly Information'!$AC$43:$AC$1042,'Quarterly Information'!$I$43:$I$1042,Blends!$CX80)*Blends!J79</f>
        <v>0</v>
      </c>
      <c r="DH80" s="17" t="s">
        <v>922</v>
      </c>
      <c r="DI80" s="178">
        <f>SUMIFS('Quarterly Information'!$AD$43:$AD$1042,'Quarterly Information'!$I$43:$I$1042,Blends!$DH80)*Blends!C79</f>
        <v>0</v>
      </c>
      <c r="DJ80" s="178">
        <f>SUMIFS('Quarterly Information'!$AD$43:$AD$1042,'Quarterly Information'!$I$43:$I$1042,Blends!$DH80)*Blends!D79</f>
        <v>0</v>
      </c>
      <c r="DK80" s="178">
        <f>SUMIFS('Quarterly Information'!$AD$43:$AD$1042,'Quarterly Information'!$I$43:$I$1042,Blends!$DH80)*Blends!E79</f>
        <v>0</v>
      </c>
      <c r="DL80" s="178">
        <f>SUMIFS('Quarterly Information'!$AD$43:$AD$1042,'Quarterly Information'!$I$43:$I$1042,Blends!$DH80)*Blends!F79</f>
        <v>0</v>
      </c>
      <c r="DM80" s="178">
        <f>SUMIFS('Quarterly Information'!$AD$43:$AD$1042,'Quarterly Information'!$I$43:$I$1042,Blends!$DH80)*Blends!G79</f>
        <v>0</v>
      </c>
      <c r="DN80" s="178">
        <f>SUMIFS('Quarterly Information'!$AD$43:$AD$1042,'Quarterly Information'!$I$43:$I$1042,Blends!$DH80)*Blends!H79</f>
        <v>0</v>
      </c>
      <c r="DO80" s="178">
        <f>SUMIFS('Quarterly Information'!$AD$43:$AD$1042,'Quarterly Information'!$I$43:$I$1042,Blends!$DH80)*Blends!I79</f>
        <v>0</v>
      </c>
      <c r="DP80" s="178">
        <f>SUMIFS('Quarterly Information'!$AD$43:$AD$1042,'Quarterly Information'!$I$43:$I$1042,Blends!$DH80)*Blends!J79</f>
        <v>0</v>
      </c>
      <c r="DR80" s="17" t="s">
        <v>922</v>
      </c>
      <c r="DS80" s="178">
        <f>SUMIFS('Quarterly Information'!$AE$43:$AE$1042,'Quarterly Information'!$I$43:$I$1042,Blends!$DR80)*Blends!C79</f>
        <v>0</v>
      </c>
      <c r="DT80" s="178">
        <f>SUMIFS('Quarterly Information'!$AE$43:$AE$1042,'Quarterly Information'!$I$43:$I$1042,Blends!$DR80)*Blends!D79</f>
        <v>0</v>
      </c>
      <c r="DU80" s="178">
        <f>SUMIFS('Quarterly Information'!$AE$43:$AE$1042,'Quarterly Information'!$I$43:$I$1042,Blends!$DR80)*Blends!E79</f>
        <v>0</v>
      </c>
      <c r="DV80" s="178">
        <f>SUMIFS('Quarterly Information'!$AE$43:$AE$1042,'Quarterly Information'!$I$43:$I$1042,Blends!$DR80)*Blends!F79</f>
        <v>0</v>
      </c>
      <c r="DW80" s="178">
        <f>SUMIFS('Quarterly Information'!$AE$43:$AE$1042,'Quarterly Information'!$I$43:$I$1042,Blends!$DR80)*Blends!G79</f>
        <v>0</v>
      </c>
      <c r="DX80" s="178">
        <f>SUMIFS('Quarterly Information'!$AE$43:$AE$1042,'Quarterly Information'!$I$43:$I$1042,Blends!$DR80)*Blends!H79</f>
        <v>0</v>
      </c>
      <c r="DY80" s="178">
        <f>SUMIFS('Quarterly Information'!$AE$43:$AE$1042,'Quarterly Information'!$I$43:$I$1042,Blends!$DR80)*Blends!I79</f>
        <v>0</v>
      </c>
      <c r="DZ80" s="178">
        <f>SUMIFS('Quarterly Information'!$AE$43:$AE$1042,'Quarterly Information'!$I$43:$I$1042,Blends!$DR80)*Blends!J79</f>
        <v>0</v>
      </c>
    </row>
    <row r="81" spans="2:130" x14ac:dyDescent="0.25">
      <c r="B81" s="17" t="s">
        <v>924</v>
      </c>
      <c r="C81" s="177"/>
      <c r="D81" s="177">
        <v>0.18</v>
      </c>
      <c r="E81" s="177"/>
      <c r="F81" s="177"/>
      <c r="G81" s="177"/>
      <c r="H81" s="177">
        <v>0.12</v>
      </c>
      <c r="I81" s="177"/>
      <c r="J81" s="177"/>
      <c r="L81" s="17" t="s">
        <v>923</v>
      </c>
      <c r="M81" s="178">
        <f>SUMIFS('Quarterly Information'!$J$43:$J$1042,'Quarterly Information'!$I$43:$I$1042,Blends!$L81,'Quarterly Information'!$X$43:$X$1042,Lists!$D$30)*C80</f>
        <v>0</v>
      </c>
      <c r="N81" s="178">
        <f>SUMIFS('Quarterly Information'!$J$43:$J$1042,'Quarterly Information'!$I$43:$I$1042,Blends!$L81,'Quarterly Information'!$X$43:$X$1042,Lists!$D$30)*D80</f>
        <v>0</v>
      </c>
      <c r="O81" s="178">
        <f>SUMIFS('Quarterly Information'!$J$43:$J$1042,'Quarterly Information'!$I$43:$I$1042,Blends!$L81,'Quarterly Information'!$X$43:$X$1042,Lists!$D$30)*E80</f>
        <v>0</v>
      </c>
      <c r="P81" s="178">
        <f>SUMIFS('Quarterly Information'!$J$43:$J$1042,'Quarterly Information'!$I$43:$I$1042,Blends!$L81,'Quarterly Information'!$X$43:$X$1042,Lists!$D$30)*F80</f>
        <v>0</v>
      </c>
      <c r="Q81" s="178">
        <f>SUMIFS('Quarterly Information'!$J$43:$J$1042,'Quarterly Information'!$I$43:$I$1042,Blends!$L81,'Quarterly Information'!$X$43:$X$1042,Lists!$D$30)*G80</f>
        <v>0</v>
      </c>
      <c r="R81" s="178">
        <f>SUMIFS('Quarterly Information'!$J$43:$J$1042,'Quarterly Information'!$I$43:$I$1042,Blends!$L81,'Quarterly Information'!$X$43:$X$1042,Lists!$D$30)*H80</f>
        <v>0</v>
      </c>
      <c r="S81" s="178">
        <f>SUMIFS('Quarterly Information'!$J$43:$J$1042,'Quarterly Information'!$I$43:$I$1042,Blends!$L81,'Quarterly Information'!$X$43:$X$1042,Lists!$D$30)*I80</f>
        <v>0</v>
      </c>
      <c r="T81" s="178">
        <f>SUMIFS('Quarterly Information'!$J$43:$J$1042,'Quarterly Information'!$I$43:$I$1042,Blends!$L81,'Quarterly Information'!$X$43:$X$1042,Lists!$D$30)*J80</f>
        <v>0</v>
      </c>
      <c r="V81" s="17" t="s">
        <v>923</v>
      </c>
      <c r="W81" s="178">
        <f>SUMIFS('Quarterly Information'!$J$43:$J$1042,'Quarterly Information'!$I$43:$I$1042,Blends!$V81,'Quarterly Information'!$X$43:$X$1042,Lists!$D$31)*C80</f>
        <v>0</v>
      </c>
      <c r="X81" s="178">
        <f>SUMIFS('Quarterly Information'!$J$43:$J$1042,'Quarterly Information'!$I$43:$I$1042,Blends!$V81,'Quarterly Information'!$X$43:$X$1042,Lists!$D$31)*D80</f>
        <v>0</v>
      </c>
      <c r="Y81" s="178">
        <f>SUMIFS('Quarterly Information'!$J$43:$J$1042,'Quarterly Information'!$I$43:$I$1042,Blends!$V81,'Quarterly Information'!$X$43:$X$1042,Lists!$D$31)*E80</f>
        <v>0</v>
      </c>
      <c r="Z81" s="178">
        <f>SUMIFS('Quarterly Information'!$J$43:$J$1042,'Quarterly Information'!$I$43:$I$1042,Blends!$V81,'Quarterly Information'!$X$43:$X$1042,Lists!$D$31)*F80</f>
        <v>0</v>
      </c>
      <c r="AA81" s="178">
        <f>SUMIFS('Quarterly Information'!$J$43:$J$1042,'Quarterly Information'!$I$43:$I$1042,Blends!$V81,'Quarterly Information'!$X$43:$X$1042,Lists!$D$31)*G80</f>
        <v>0</v>
      </c>
      <c r="AB81" s="178">
        <f>SUMIFS('Quarterly Information'!$J$43:$J$1042,'Quarterly Information'!$I$43:$I$1042,Blends!$V81,'Quarterly Information'!$X$43:$X$1042,Lists!$D$31)*H80</f>
        <v>0</v>
      </c>
      <c r="AC81" s="178">
        <f>SUMIFS('Quarterly Information'!$J$43:$J$1042,'Quarterly Information'!$I$43:$I$1042,Blends!$V81,'Quarterly Information'!$X$43:$X$1042,Lists!$D$31)*I80</f>
        <v>0</v>
      </c>
      <c r="AD81" s="178">
        <f>SUMIFS('Quarterly Information'!$J$43:$J$1042,'Quarterly Information'!$I$43:$I$1042,Blends!$V81,'Quarterly Information'!$X$43:$X$1042,Lists!$D$31)*J80</f>
        <v>0</v>
      </c>
      <c r="AF81" s="17" t="s">
        <v>923</v>
      </c>
      <c r="AG81" s="178">
        <f>SUMIFS('Quarterly Information'!$J$43:$J$1042,'Quarterly Information'!$I$43:$I$1042,Blends!$AF81,'Quarterly Information'!$X$43:$X$1042,Lists!$D$32)*C80</f>
        <v>0</v>
      </c>
      <c r="AH81" s="178">
        <f>SUMIFS('Quarterly Information'!$J$43:$J$1042,'Quarterly Information'!$I$43:$I$1042,Blends!$AF81,'Quarterly Information'!$X$43:$X$1042,Lists!$D$32)*D80</f>
        <v>0</v>
      </c>
      <c r="AI81" s="178">
        <f>SUMIFS('Quarterly Information'!$J$43:$J$1042,'Quarterly Information'!$I$43:$I$1042,Blends!$AF81,'Quarterly Information'!$X$43:$X$1042,Lists!$D$32)*E80</f>
        <v>0</v>
      </c>
      <c r="AJ81" s="178">
        <f>SUMIFS('Quarterly Information'!$J$43:$J$1042,'Quarterly Information'!$I$43:$I$1042,Blends!$AF81,'Quarterly Information'!$X$43:$X$1042,Lists!$D$32)*F80</f>
        <v>0</v>
      </c>
      <c r="AK81" s="178">
        <f>SUMIFS('Quarterly Information'!$J$43:$J$1042,'Quarterly Information'!$I$43:$I$1042,Blends!$AF81,'Quarterly Information'!$X$43:$X$1042,Lists!$D$32)*G80</f>
        <v>0</v>
      </c>
      <c r="AL81" s="178">
        <f>SUMIFS('Quarterly Information'!$J$43:$J$1042,'Quarterly Information'!$I$43:$I$1042,Blends!$AF81,'Quarterly Information'!$X$43:$X$1042,Lists!$D$32)*H80</f>
        <v>0</v>
      </c>
      <c r="AM81" s="178">
        <f>SUMIFS('Quarterly Information'!$J$43:$J$1042,'Quarterly Information'!$I$43:$I$1042,Blends!$AF81,'Quarterly Information'!$X$43:$X$1042,Lists!$D$32)*I80</f>
        <v>0</v>
      </c>
      <c r="AN81" s="178">
        <f>SUMIFS('Quarterly Information'!$J$43:$J$1042,'Quarterly Information'!$I$43:$I$1042,Blends!$AF81,'Quarterly Information'!$X$43:$X$1042,Lists!$D$32)*J80</f>
        <v>0</v>
      </c>
      <c r="AP81" s="17" t="s">
        <v>923</v>
      </c>
      <c r="AQ81" s="178">
        <f>SUMIFS('Quarterly Information'!$J$43:$J$1042,'Quarterly Information'!$I$43:$I$1042,Blends!$AP81,'Quarterly Information'!$X$43:$X$1042,Lists!$D$33)*C80</f>
        <v>0</v>
      </c>
      <c r="AR81" s="178">
        <f>SUMIFS('Quarterly Information'!$J$43:$J$1042,'Quarterly Information'!$I$43:$I$1042,Blends!$AP81,'Quarterly Information'!$X$43:$X$1042,Lists!$D$33)*D80</f>
        <v>0</v>
      </c>
      <c r="AS81" s="178">
        <f>SUMIFS('Quarterly Information'!$J$43:$J$1042,'Quarterly Information'!$I$43:$I$1042,Blends!$AP81,'Quarterly Information'!$X$43:$X$1042,Lists!$D$33)*E80</f>
        <v>0</v>
      </c>
      <c r="AT81" s="178">
        <f>SUMIFS('Quarterly Information'!$J$43:$J$1042,'Quarterly Information'!$I$43:$I$1042,Blends!$AP81,'Quarterly Information'!$X$43:$X$1042,Lists!$D$33)*F80</f>
        <v>0</v>
      </c>
      <c r="AU81" s="178">
        <f>SUMIFS('Quarterly Information'!$J$43:$J$1042,'Quarterly Information'!$I$43:$I$1042,Blends!$AP81,'Quarterly Information'!$X$43:$X$1042,Lists!$D$33)*G80</f>
        <v>0</v>
      </c>
      <c r="AV81" s="178">
        <f>SUMIFS('Quarterly Information'!$J$43:$J$1042,'Quarterly Information'!$I$43:$I$1042,Blends!$AP81,'Quarterly Information'!$X$43:$X$1042,Lists!$D$33)*H80</f>
        <v>0</v>
      </c>
      <c r="AW81" s="178">
        <f>SUMIFS('Quarterly Information'!$J$43:$J$1042,'Quarterly Information'!$I$43:$I$1042,Blends!$AP81,'Quarterly Information'!$X$43:$X$1042,Lists!$D$33)*I80</f>
        <v>0</v>
      </c>
      <c r="AX81" s="178">
        <f>SUMIFS('Quarterly Information'!$J$43:$J$1042,'Quarterly Information'!$I$43:$I$1042,Blends!$AP81,'Quarterly Information'!$X$43:$X$1042,Lists!$D$33)*J80</f>
        <v>0</v>
      </c>
      <c r="AZ81" s="17" t="s">
        <v>923</v>
      </c>
      <c r="BA81" s="178">
        <f>SUMIFS('Quarterly Information'!$J$43:$J$1042,'Quarterly Information'!$I$43:$I$1042,Blends!$AZ81,'Quarterly Information'!$X$43:$X$1042,Lists!$D$34)*C80</f>
        <v>0</v>
      </c>
      <c r="BB81" s="178">
        <f>SUMIFS('Quarterly Information'!$J$43:$J$1042,'Quarterly Information'!$I$43:$I$1042,Blends!$AZ81,'Quarterly Information'!$X$43:$X$1042,Lists!$D$34)*D80</f>
        <v>0</v>
      </c>
      <c r="BC81" s="178">
        <f>SUMIFS('Quarterly Information'!$J$43:$J$1042,'Quarterly Information'!$I$43:$I$1042,Blends!$AZ81,'Quarterly Information'!$X$43:$X$1042,Lists!$D$34)*E80</f>
        <v>0</v>
      </c>
      <c r="BD81" s="178">
        <f>SUMIFS('Quarterly Information'!$J$43:$J$1042,'Quarterly Information'!$I$43:$I$1042,Blends!$AZ81,'Quarterly Information'!$X$43:$X$1042,Lists!$D$34)*F80</f>
        <v>0</v>
      </c>
      <c r="BE81" s="178">
        <f>SUMIFS('Quarterly Information'!$J$43:$J$1042,'Quarterly Information'!$I$43:$I$1042,Blends!$AZ81,'Quarterly Information'!$X$43:$X$1042,Lists!$D$34)*G80</f>
        <v>0</v>
      </c>
      <c r="BF81" s="178">
        <f>SUMIFS('Quarterly Information'!$J$43:$J$1042,'Quarterly Information'!$I$43:$I$1042,Blends!$AZ81,'Quarterly Information'!$X$43:$X$1042,Lists!$D$34)*H80</f>
        <v>0</v>
      </c>
      <c r="BG81" s="178">
        <f>SUMIFS('Quarterly Information'!$J$43:$J$1042,'Quarterly Information'!$I$43:$I$1042,Blends!$AZ81,'Quarterly Information'!$X$43:$X$1042,Lists!$D$34)*I80</f>
        <v>0</v>
      </c>
      <c r="BH81" s="178">
        <f>SUMIFS('Quarterly Information'!$J$43:$J$1042,'Quarterly Information'!$I$43:$I$1042,Blends!$AZ81,'Quarterly Information'!$X$43:$X$1042,Lists!$D$34)*J80</f>
        <v>0</v>
      </c>
      <c r="BJ81" s="17" t="s">
        <v>923</v>
      </c>
      <c r="BK81" s="178">
        <f>SUMIFS('Quarterly Information'!$J$43:$J$1042,'Quarterly Information'!$I$43:$I$1042,Blends!$BJ81,'Quarterly Information'!$X$43:$X$1042,Lists!$D$35)*C80</f>
        <v>0</v>
      </c>
      <c r="BL81" s="178">
        <f>SUMIFS('Quarterly Information'!$J$43:$J$1042,'Quarterly Information'!$I$43:$I$1042,Blends!$BJ81,'Quarterly Information'!$X$43:$X$1042,Lists!$D$35)*D80</f>
        <v>0</v>
      </c>
      <c r="BM81" s="178">
        <f>SUMIFS('Quarterly Information'!$J$43:$J$1042,'Quarterly Information'!$I$43:$I$1042,Blends!$BJ81,'Quarterly Information'!$X$43:$X$1042,Lists!$D$35)*E80</f>
        <v>0</v>
      </c>
      <c r="BN81" s="178">
        <f>SUMIFS('Quarterly Information'!$J$43:$J$1042,'Quarterly Information'!$I$43:$I$1042,Blends!$BJ81,'Quarterly Information'!$X$43:$X$1042,Lists!$D$35)*F80</f>
        <v>0</v>
      </c>
      <c r="BO81" s="178">
        <f>SUMIFS('Quarterly Information'!$J$43:$J$1042,'Quarterly Information'!$I$43:$I$1042,Blends!$BJ81,'Quarterly Information'!$X$43:$X$1042,Lists!$D$35)*G80</f>
        <v>0</v>
      </c>
      <c r="BP81" s="178">
        <f>SUMIFS('Quarterly Information'!$J$43:$J$1042,'Quarterly Information'!$I$43:$I$1042,Blends!$BJ81,'Quarterly Information'!$X$43:$X$1042,Lists!$D$35)*H80</f>
        <v>0</v>
      </c>
      <c r="BQ81" s="178">
        <f>SUMIFS('Quarterly Information'!$J$43:$J$1042,'Quarterly Information'!$I$43:$I$1042,Blends!$BJ81,'Quarterly Information'!$X$43:$X$1042,Lists!$D$35)*I80</f>
        <v>0</v>
      </c>
      <c r="BR81" s="178">
        <f>SUMIFS('Quarterly Information'!$J$43:$J$1042,'Quarterly Information'!$I$43:$I$1042,Blends!$BJ81,'Quarterly Information'!$X$43:$X$1042,Lists!$D$35)*J80</f>
        <v>0</v>
      </c>
      <c r="BT81" s="17" t="s">
        <v>923</v>
      </c>
      <c r="BU81" s="178">
        <f>SUMIFS('Quarterly Information'!$Z$43:$Z$1042,'Quarterly Information'!$I$43:$I$1042,Blends!$BT81)*Blends!C80</f>
        <v>0</v>
      </c>
      <c r="BV81" s="178">
        <f>SUMIFS('Quarterly Information'!$Z$43:$Z$1042,'Quarterly Information'!$I$43:$I$1042,Blends!$BT81)*Blends!D80</f>
        <v>0</v>
      </c>
      <c r="BW81" s="178">
        <f>SUMIFS('Quarterly Information'!$Z$43:$Z$1042,'Quarterly Information'!$I$43:$I$1042,Blends!$BT81)*Blends!E80</f>
        <v>0</v>
      </c>
      <c r="BX81" s="178">
        <f>SUMIFS('Quarterly Information'!$Z$43:$Z$1042,'Quarterly Information'!$I$43:$I$1042,Blends!$BT81)*Blends!F80</f>
        <v>0</v>
      </c>
      <c r="BY81" s="178">
        <f>SUMIFS('Quarterly Information'!$Z$43:$Z$1042,'Quarterly Information'!$I$43:$I$1042,Blends!$BT81)*Blends!G80</f>
        <v>0</v>
      </c>
      <c r="BZ81" s="178">
        <f>SUMIFS('Quarterly Information'!$Z$43:$Z$1042,'Quarterly Information'!$I$43:$I$1042,Blends!$BT81)*Blends!H80</f>
        <v>0</v>
      </c>
      <c r="CA81" s="178">
        <f>SUMIFS('Quarterly Information'!$Z$43:$Z$1042,'Quarterly Information'!$I$43:$I$1042,Blends!$BT81)*Blends!I80</f>
        <v>0</v>
      </c>
      <c r="CB81" s="178">
        <f>SUMIFS('Quarterly Information'!$Z$43:$Z$1042,'Quarterly Information'!$I$43:$I$1042,Blends!$BT81)*Blends!J80</f>
        <v>0</v>
      </c>
      <c r="CD81" s="17" t="s">
        <v>923</v>
      </c>
      <c r="CE81" s="178">
        <f>SUMIFS('Quarterly Information'!$AA$43:$AA$1042,'Quarterly Information'!$I$43:$I$1042,Blends!$CD81)*Blends!C80</f>
        <v>0</v>
      </c>
      <c r="CF81" s="178">
        <f>SUMIFS('Quarterly Information'!$AA$43:$AA$1042,'Quarterly Information'!$I$43:$I$1042,Blends!$CD81)*Blends!D80</f>
        <v>0</v>
      </c>
      <c r="CG81" s="178">
        <f>SUMIFS('Quarterly Information'!$AA$43:$AA$1042,'Quarterly Information'!$I$43:$I$1042,Blends!$CD81)*Blends!E80</f>
        <v>0</v>
      </c>
      <c r="CH81" s="178">
        <f>SUMIFS('Quarterly Information'!$AA$43:$AA$1042,'Quarterly Information'!$I$43:$I$1042,Blends!$CD81)*Blends!F80</f>
        <v>0</v>
      </c>
      <c r="CI81" s="178">
        <f>SUMIFS('Quarterly Information'!$AA$43:$AA$1042,'Quarterly Information'!$I$43:$I$1042,Blends!$CD81)*Blends!G80</f>
        <v>0</v>
      </c>
      <c r="CJ81" s="178">
        <f>SUMIFS('Quarterly Information'!$AA$43:$AA$1042,'Quarterly Information'!$I$43:$I$1042,Blends!$CD81)*Blends!H80</f>
        <v>0</v>
      </c>
      <c r="CK81" s="178">
        <f>SUMIFS('Quarterly Information'!$AA$43:$AA$1042,'Quarterly Information'!$I$43:$I$1042,Blends!$CD81)*Blends!I80</f>
        <v>0</v>
      </c>
      <c r="CL81" s="178">
        <f>SUMIFS('Quarterly Information'!$AA$43:$AA$1042,'Quarterly Information'!$I$43:$I$1042,Blends!$CD81)*Blends!J80</f>
        <v>0</v>
      </c>
      <c r="CN81" s="17" t="s">
        <v>923</v>
      </c>
      <c r="CO81" s="178">
        <f>SUMIFS('Quarterly Information'!$AB$43:$AB$1042,'Quarterly Information'!$I$43:$I$1042,Blends!$CN81)*Blends!C80</f>
        <v>0</v>
      </c>
      <c r="CP81" s="178">
        <f>SUMIFS('Quarterly Information'!$AB$43:$AB$1042,'Quarterly Information'!$I$43:$I$1042,Blends!$CN81)*Blends!D80</f>
        <v>0</v>
      </c>
      <c r="CQ81" s="178">
        <f>SUMIFS('Quarterly Information'!$AB$43:$AB$1042,'Quarterly Information'!$I$43:$I$1042,Blends!$CN81)*Blends!E80</f>
        <v>0</v>
      </c>
      <c r="CR81" s="178">
        <f>SUMIFS('Quarterly Information'!$AB$43:$AB$1042,'Quarterly Information'!$I$43:$I$1042,Blends!$CN81)*Blends!F80</f>
        <v>0</v>
      </c>
      <c r="CS81" s="178">
        <f>SUMIFS('Quarterly Information'!$AB$43:$AB$1042,'Quarterly Information'!$I$43:$I$1042,Blends!$CN81)*Blends!G80</f>
        <v>0</v>
      </c>
      <c r="CT81" s="178">
        <f>SUMIFS('Quarterly Information'!$AB$43:$AB$1042,'Quarterly Information'!$I$43:$I$1042,Blends!$CN81)*Blends!H80</f>
        <v>0</v>
      </c>
      <c r="CU81" s="178">
        <f>SUMIFS('Quarterly Information'!$AB$43:$AB$1042,'Quarterly Information'!$I$43:$I$1042,Blends!$CN81)*Blends!I80</f>
        <v>0</v>
      </c>
      <c r="CV81" s="178">
        <f>SUMIFS('Quarterly Information'!$AB$43:$AB$1042,'Quarterly Information'!$I$43:$I$1042,Blends!$CN81)*Blends!J80</f>
        <v>0</v>
      </c>
      <c r="CX81" s="17" t="s">
        <v>923</v>
      </c>
      <c r="CY81" s="178">
        <f>SUMIFS('Quarterly Information'!$AC$43:$AC$1042,'Quarterly Information'!$I$43:$I$1042,Blends!$CX81)*Blends!C80</f>
        <v>0</v>
      </c>
      <c r="CZ81" s="178">
        <f>SUMIFS('Quarterly Information'!$AC$43:$AC$1042,'Quarterly Information'!$I$43:$I$1042,Blends!$CX81)*Blends!D80</f>
        <v>0</v>
      </c>
      <c r="DA81" s="178">
        <f>SUMIFS('Quarterly Information'!$AC$43:$AC$1042,'Quarterly Information'!$I$43:$I$1042,Blends!$CX81)*Blends!E80</f>
        <v>0</v>
      </c>
      <c r="DB81" s="178">
        <f>SUMIFS('Quarterly Information'!$AC$43:$AC$1042,'Quarterly Information'!$I$43:$I$1042,Blends!$CX81)*Blends!F80</f>
        <v>0</v>
      </c>
      <c r="DC81" s="178">
        <f>SUMIFS('Quarterly Information'!$AC$43:$AC$1042,'Quarterly Information'!$I$43:$I$1042,Blends!$CX81)*Blends!G80</f>
        <v>0</v>
      </c>
      <c r="DD81" s="178">
        <f>SUMIFS('Quarterly Information'!$AC$43:$AC$1042,'Quarterly Information'!$I$43:$I$1042,Blends!$CX81)*Blends!H80</f>
        <v>0</v>
      </c>
      <c r="DE81" s="178">
        <f>SUMIFS('Quarterly Information'!$AC$43:$AC$1042,'Quarterly Information'!$I$43:$I$1042,Blends!$CX81)*Blends!I80</f>
        <v>0</v>
      </c>
      <c r="DF81" s="178">
        <f>SUMIFS('Quarterly Information'!$AC$43:$AC$1042,'Quarterly Information'!$I$43:$I$1042,Blends!$CX81)*Blends!J80</f>
        <v>0</v>
      </c>
      <c r="DH81" s="17" t="s">
        <v>923</v>
      </c>
      <c r="DI81" s="178">
        <f>SUMIFS('Quarterly Information'!$AD$43:$AD$1042,'Quarterly Information'!$I$43:$I$1042,Blends!$DH81)*Blends!C80</f>
        <v>0</v>
      </c>
      <c r="DJ81" s="178">
        <f>SUMIFS('Quarterly Information'!$AD$43:$AD$1042,'Quarterly Information'!$I$43:$I$1042,Blends!$DH81)*Blends!D80</f>
        <v>0</v>
      </c>
      <c r="DK81" s="178">
        <f>SUMIFS('Quarterly Information'!$AD$43:$AD$1042,'Quarterly Information'!$I$43:$I$1042,Blends!$DH81)*Blends!E80</f>
        <v>0</v>
      </c>
      <c r="DL81" s="178">
        <f>SUMIFS('Quarterly Information'!$AD$43:$AD$1042,'Quarterly Information'!$I$43:$I$1042,Blends!$DH81)*Blends!F80</f>
        <v>0</v>
      </c>
      <c r="DM81" s="178">
        <f>SUMIFS('Quarterly Information'!$AD$43:$AD$1042,'Quarterly Information'!$I$43:$I$1042,Blends!$DH81)*Blends!G80</f>
        <v>0</v>
      </c>
      <c r="DN81" s="178">
        <f>SUMIFS('Quarterly Information'!$AD$43:$AD$1042,'Quarterly Information'!$I$43:$I$1042,Blends!$DH81)*Blends!H80</f>
        <v>0</v>
      </c>
      <c r="DO81" s="178">
        <f>SUMIFS('Quarterly Information'!$AD$43:$AD$1042,'Quarterly Information'!$I$43:$I$1042,Blends!$DH81)*Blends!I80</f>
        <v>0</v>
      </c>
      <c r="DP81" s="178">
        <f>SUMIFS('Quarterly Information'!$AD$43:$AD$1042,'Quarterly Information'!$I$43:$I$1042,Blends!$DH81)*Blends!J80</f>
        <v>0</v>
      </c>
      <c r="DR81" s="17" t="s">
        <v>923</v>
      </c>
      <c r="DS81" s="178">
        <f>SUMIFS('Quarterly Information'!$AE$43:$AE$1042,'Quarterly Information'!$I$43:$I$1042,Blends!$DR81)*Blends!C80</f>
        <v>0</v>
      </c>
      <c r="DT81" s="178">
        <f>SUMIFS('Quarterly Information'!$AE$43:$AE$1042,'Quarterly Information'!$I$43:$I$1042,Blends!$DR81)*Blends!D80</f>
        <v>0</v>
      </c>
      <c r="DU81" s="178">
        <f>SUMIFS('Quarterly Information'!$AE$43:$AE$1042,'Quarterly Information'!$I$43:$I$1042,Blends!$DR81)*Blends!E80</f>
        <v>0</v>
      </c>
      <c r="DV81" s="178">
        <f>SUMIFS('Quarterly Information'!$AE$43:$AE$1042,'Quarterly Information'!$I$43:$I$1042,Blends!$DR81)*Blends!F80</f>
        <v>0</v>
      </c>
      <c r="DW81" s="178">
        <f>SUMIFS('Quarterly Information'!$AE$43:$AE$1042,'Quarterly Information'!$I$43:$I$1042,Blends!$DR81)*Blends!G80</f>
        <v>0</v>
      </c>
      <c r="DX81" s="178">
        <f>SUMIFS('Quarterly Information'!$AE$43:$AE$1042,'Quarterly Information'!$I$43:$I$1042,Blends!$DR81)*Blends!H80</f>
        <v>0</v>
      </c>
      <c r="DY81" s="178">
        <f>SUMIFS('Quarterly Information'!$AE$43:$AE$1042,'Quarterly Information'!$I$43:$I$1042,Blends!$DR81)*Blends!I80</f>
        <v>0</v>
      </c>
      <c r="DZ81" s="178">
        <f>SUMIFS('Quarterly Information'!$AE$43:$AE$1042,'Quarterly Information'!$I$43:$I$1042,Blends!$DR81)*Blends!J80</f>
        <v>0</v>
      </c>
    </row>
    <row r="82" spans="2:130" x14ac:dyDescent="0.25">
      <c r="B82" s="17" t="s">
        <v>925</v>
      </c>
      <c r="C82" s="177"/>
      <c r="D82" s="177">
        <v>0.35</v>
      </c>
      <c r="E82" s="177"/>
      <c r="F82" s="177"/>
      <c r="G82" s="177"/>
      <c r="H82" s="177">
        <v>0.1</v>
      </c>
      <c r="I82" s="177"/>
      <c r="J82" s="177"/>
      <c r="L82" s="17" t="s">
        <v>924</v>
      </c>
      <c r="M82" s="178">
        <f>SUMIFS('Quarterly Information'!$J$43:$J$1042,'Quarterly Information'!$I$43:$I$1042,Blends!$L82,'Quarterly Information'!$X$43:$X$1042,Lists!$D$30)*C81</f>
        <v>0</v>
      </c>
      <c r="N82" s="178">
        <f>SUMIFS('Quarterly Information'!$J$43:$J$1042,'Quarterly Information'!$I$43:$I$1042,Blends!$L82,'Quarterly Information'!$X$43:$X$1042,Lists!$D$30)*D81</f>
        <v>0</v>
      </c>
      <c r="O82" s="178">
        <f>SUMIFS('Quarterly Information'!$J$43:$J$1042,'Quarterly Information'!$I$43:$I$1042,Blends!$L82,'Quarterly Information'!$X$43:$X$1042,Lists!$D$30)*E81</f>
        <v>0</v>
      </c>
      <c r="P82" s="178">
        <f>SUMIFS('Quarterly Information'!$J$43:$J$1042,'Quarterly Information'!$I$43:$I$1042,Blends!$L82,'Quarterly Information'!$X$43:$X$1042,Lists!$D$30)*F81</f>
        <v>0</v>
      </c>
      <c r="Q82" s="178">
        <f>SUMIFS('Quarterly Information'!$J$43:$J$1042,'Quarterly Information'!$I$43:$I$1042,Blends!$L82,'Quarterly Information'!$X$43:$X$1042,Lists!$D$30)*G81</f>
        <v>0</v>
      </c>
      <c r="R82" s="178">
        <f>SUMIFS('Quarterly Information'!$J$43:$J$1042,'Quarterly Information'!$I$43:$I$1042,Blends!$L82,'Quarterly Information'!$X$43:$X$1042,Lists!$D$30)*H81</f>
        <v>0</v>
      </c>
      <c r="S82" s="178">
        <f>SUMIFS('Quarterly Information'!$J$43:$J$1042,'Quarterly Information'!$I$43:$I$1042,Blends!$L82,'Quarterly Information'!$X$43:$X$1042,Lists!$D$30)*I81</f>
        <v>0</v>
      </c>
      <c r="T82" s="178">
        <f>SUMIFS('Quarterly Information'!$J$43:$J$1042,'Quarterly Information'!$I$43:$I$1042,Blends!$L82,'Quarterly Information'!$X$43:$X$1042,Lists!$D$30)*J81</f>
        <v>0</v>
      </c>
      <c r="V82" s="17" t="s">
        <v>924</v>
      </c>
      <c r="W82" s="178">
        <f>SUMIFS('Quarterly Information'!$J$43:$J$1042,'Quarterly Information'!$I$43:$I$1042,Blends!$V82,'Quarterly Information'!$X$43:$X$1042,Lists!$D$31)*C81</f>
        <v>0</v>
      </c>
      <c r="X82" s="178">
        <f>SUMIFS('Quarterly Information'!$J$43:$J$1042,'Quarterly Information'!$I$43:$I$1042,Blends!$V82,'Quarterly Information'!$X$43:$X$1042,Lists!$D$31)*D81</f>
        <v>0</v>
      </c>
      <c r="Y82" s="178">
        <f>SUMIFS('Quarterly Information'!$J$43:$J$1042,'Quarterly Information'!$I$43:$I$1042,Blends!$V82,'Quarterly Information'!$X$43:$X$1042,Lists!$D$31)*E81</f>
        <v>0</v>
      </c>
      <c r="Z82" s="178">
        <f>SUMIFS('Quarterly Information'!$J$43:$J$1042,'Quarterly Information'!$I$43:$I$1042,Blends!$V82,'Quarterly Information'!$X$43:$X$1042,Lists!$D$31)*F81</f>
        <v>0</v>
      </c>
      <c r="AA82" s="178">
        <f>SUMIFS('Quarterly Information'!$J$43:$J$1042,'Quarterly Information'!$I$43:$I$1042,Blends!$V82,'Quarterly Information'!$X$43:$X$1042,Lists!$D$31)*G81</f>
        <v>0</v>
      </c>
      <c r="AB82" s="178">
        <f>SUMIFS('Quarterly Information'!$J$43:$J$1042,'Quarterly Information'!$I$43:$I$1042,Blends!$V82,'Quarterly Information'!$X$43:$X$1042,Lists!$D$31)*H81</f>
        <v>0</v>
      </c>
      <c r="AC82" s="178">
        <f>SUMIFS('Quarterly Information'!$J$43:$J$1042,'Quarterly Information'!$I$43:$I$1042,Blends!$V82,'Quarterly Information'!$X$43:$X$1042,Lists!$D$31)*I81</f>
        <v>0</v>
      </c>
      <c r="AD82" s="178">
        <f>SUMIFS('Quarterly Information'!$J$43:$J$1042,'Quarterly Information'!$I$43:$I$1042,Blends!$V82,'Quarterly Information'!$X$43:$X$1042,Lists!$D$31)*J81</f>
        <v>0</v>
      </c>
      <c r="AF82" s="17" t="s">
        <v>924</v>
      </c>
      <c r="AG82" s="178">
        <f>SUMIFS('Quarterly Information'!$J$43:$J$1042,'Quarterly Information'!$I$43:$I$1042,Blends!$AF82,'Quarterly Information'!$X$43:$X$1042,Lists!$D$32)*C81</f>
        <v>0</v>
      </c>
      <c r="AH82" s="178">
        <f>SUMIFS('Quarterly Information'!$J$43:$J$1042,'Quarterly Information'!$I$43:$I$1042,Blends!$AF82,'Quarterly Information'!$X$43:$X$1042,Lists!$D$32)*D81</f>
        <v>0</v>
      </c>
      <c r="AI82" s="178">
        <f>SUMIFS('Quarterly Information'!$J$43:$J$1042,'Quarterly Information'!$I$43:$I$1042,Blends!$AF82,'Quarterly Information'!$X$43:$X$1042,Lists!$D$32)*E81</f>
        <v>0</v>
      </c>
      <c r="AJ82" s="178">
        <f>SUMIFS('Quarterly Information'!$J$43:$J$1042,'Quarterly Information'!$I$43:$I$1042,Blends!$AF82,'Quarterly Information'!$X$43:$X$1042,Lists!$D$32)*F81</f>
        <v>0</v>
      </c>
      <c r="AK82" s="178">
        <f>SUMIFS('Quarterly Information'!$J$43:$J$1042,'Quarterly Information'!$I$43:$I$1042,Blends!$AF82,'Quarterly Information'!$X$43:$X$1042,Lists!$D$32)*G81</f>
        <v>0</v>
      </c>
      <c r="AL82" s="178">
        <f>SUMIFS('Quarterly Information'!$J$43:$J$1042,'Quarterly Information'!$I$43:$I$1042,Blends!$AF82,'Quarterly Information'!$X$43:$X$1042,Lists!$D$32)*H81</f>
        <v>0</v>
      </c>
      <c r="AM82" s="178">
        <f>SUMIFS('Quarterly Information'!$J$43:$J$1042,'Quarterly Information'!$I$43:$I$1042,Blends!$AF82,'Quarterly Information'!$X$43:$X$1042,Lists!$D$32)*I81</f>
        <v>0</v>
      </c>
      <c r="AN82" s="178">
        <f>SUMIFS('Quarterly Information'!$J$43:$J$1042,'Quarterly Information'!$I$43:$I$1042,Blends!$AF82,'Quarterly Information'!$X$43:$X$1042,Lists!$D$32)*J81</f>
        <v>0</v>
      </c>
      <c r="AP82" s="17" t="s">
        <v>924</v>
      </c>
      <c r="AQ82" s="178">
        <f>SUMIFS('Quarterly Information'!$J$43:$J$1042,'Quarterly Information'!$I$43:$I$1042,Blends!$AP82,'Quarterly Information'!$X$43:$X$1042,Lists!$D$33)*C81</f>
        <v>0</v>
      </c>
      <c r="AR82" s="178">
        <f>SUMIFS('Quarterly Information'!$J$43:$J$1042,'Quarterly Information'!$I$43:$I$1042,Blends!$AP82,'Quarterly Information'!$X$43:$X$1042,Lists!$D$33)*D81</f>
        <v>0</v>
      </c>
      <c r="AS82" s="178">
        <f>SUMIFS('Quarterly Information'!$J$43:$J$1042,'Quarterly Information'!$I$43:$I$1042,Blends!$AP82,'Quarterly Information'!$X$43:$X$1042,Lists!$D$33)*E81</f>
        <v>0</v>
      </c>
      <c r="AT82" s="178">
        <f>SUMIFS('Quarterly Information'!$J$43:$J$1042,'Quarterly Information'!$I$43:$I$1042,Blends!$AP82,'Quarterly Information'!$X$43:$X$1042,Lists!$D$33)*F81</f>
        <v>0</v>
      </c>
      <c r="AU82" s="178">
        <f>SUMIFS('Quarterly Information'!$J$43:$J$1042,'Quarterly Information'!$I$43:$I$1042,Blends!$AP82,'Quarterly Information'!$X$43:$X$1042,Lists!$D$33)*G81</f>
        <v>0</v>
      </c>
      <c r="AV82" s="178">
        <f>SUMIFS('Quarterly Information'!$J$43:$J$1042,'Quarterly Information'!$I$43:$I$1042,Blends!$AP82,'Quarterly Information'!$X$43:$X$1042,Lists!$D$33)*H81</f>
        <v>0</v>
      </c>
      <c r="AW82" s="178">
        <f>SUMIFS('Quarterly Information'!$J$43:$J$1042,'Quarterly Information'!$I$43:$I$1042,Blends!$AP82,'Quarterly Information'!$X$43:$X$1042,Lists!$D$33)*I81</f>
        <v>0</v>
      </c>
      <c r="AX82" s="178">
        <f>SUMIFS('Quarterly Information'!$J$43:$J$1042,'Quarterly Information'!$I$43:$I$1042,Blends!$AP82,'Quarterly Information'!$X$43:$X$1042,Lists!$D$33)*J81</f>
        <v>0</v>
      </c>
      <c r="AZ82" s="17" t="s">
        <v>924</v>
      </c>
      <c r="BA82" s="178">
        <f>SUMIFS('Quarterly Information'!$J$43:$J$1042,'Quarterly Information'!$I$43:$I$1042,Blends!$AZ82,'Quarterly Information'!$X$43:$X$1042,Lists!$D$34)*C81</f>
        <v>0</v>
      </c>
      <c r="BB82" s="178">
        <f>SUMIFS('Quarterly Information'!$J$43:$J$1042,'Quarterly Information'!$I$43:$I$1042,Blends!$AZ82,'Quarterly Information'!$X$43:$X$1042,Lists!$D$34)*D81</f>
        <v>0</v>
      </c>
      <c r="BC82" s="178">
        <f>SUMIFS('Quarterly Information'!$J$43:$J$1042,'Quarterly Information'!$I$43:$I$1042,Blends!$AZ82,'Quarterly Information'!$X$43:$X$1042,Lists!$D$34)*E81</f>
        <v>0</v>
      </c>
      <c r="BD82" s="178">
        <f>SUMIFS('Quarterly Information'!$J$43:$J$1042,'Quarterly Information'!$I$43:$I$1042,Blends!$AZ82,'Quarterly Information'!$X$43:$X$1042,Lists!$D$34)*F81</f>
        <v>0</v>
      </c>
      <c r="BE82" s="178">
        <f>SUMIFS('Quarterly Information'!$J$43:$J$1042,'Quarterly Information'!$I$43:$I$1042,Blends!$AZ82,'Quarterly Information'!$X$43:$X$1042,Lists!$D$34)*G81</f>
        <v>0</v>
      </c>
      <c r="BF82" s="178">
        <f>SUMIFS('Quarterly Information'!$J$43:$J$1042,'Quarterly Information'!$I$43:$I$1042,Blends!$AZ82,'Quarterly Information'!$X$43:$X$1042,Lists!$D$34)*H81</f>
        <v>0</v>
      </c>
      <c r="BG82" s="178">
        <f>SUMIFS('Quarterly Information'!$J$43:$J$1042,'Quarterly Information'!$I$43:$I$1042,Blends!$AZ82,'Quarterly Information'!$X$43:$X$1042,Lists!$D$34)*I81</f>
        <v>0</v>
      </c>
      <c r="BH82" s="178">
        <f>SUMIFS('Quarterly Information'!$J$43:$J$1042,'Quarterly Information'!$I$43:$I$1042,Blends!$AZ82,'Quarterly Information'!$X$43:$X$1042,Lists!$D$34)*J81</f>
        <v>0</v>
      </c>
      <c r="BJ82" s="17" t="s">
        <v>924</v>
      </c>
      <c r="BK82" s="178">
        <f>SUMIFS('Quarterly Information'!$J$43:$J$1042,'Quarterly Information'!$I$43:$I$1042,Blends!$BJ82,'Quarterly Information'!$X$43:$X$1042,Lists!$D$35)*C81</f>
        <v>0</v>
      </c>
      <c r="BL82" s="178">
        <f>SUMIFS('Quarterly Information'!$J$43:$J$1042,'Quarterly Information'!$I$43:$I$1042,Blends!$BJ82,'Quarterly Information'!$X$43:$X$1042,Lists!$D$35)*D81</f>
        <v>0</v>
      </c>
      <c r="BM82" s="178">
        <f>SUMIFS('Quarterly Information'!$J$43:$J$1042,'Quarterly Information'!$I$43:$I$1042,Blends!$BJ82,'Quarterly Information'!$X$43:$X$1042,Lists!$D$35)*E81</f>
        <v>0</v>
      </c>
      <c r="BN82" s="178">
        <f>SUMIFS('Quarterly Information'!$J$43:$J$1042,'Quarterly Information'!$I$43:$I$1042,Blends!$BJ82,'Quarterly Information'!$X$43:$X$1042,Lists!$D$35)*F81</f>
        <v>0</v>
      </c>
      <c r="BO82" s="178">
        <f>SUMIFS('Quarterly Information'!$J$43:$J$1042,'Quarterly Information'!$I$43:$I$1042,Blends!$BJ82,'Quarterly Information'!$X$43:$X$1042,Lists!$D$35)*G81</f>
        <v>0</v>
      </c>
      <c r="BP82" s="178">
        <f>SUMIFS('Quarterly Information'!$J$43:$J$1042,'Quarterly Information'!$I$43:$I$1042,Blends!$BJ82,'Quarterly Information'!$X$43:$X$1042,Lists!$D$35)*H81</f>
        <v>0</v>
      </c>
      <c r="BQ82" s="178">
        <f>SUMIFS('Quarterly Information'!$J$43:$J$1042,'Quarterly Information'!$I$43:$I$1042,Blends!$BJ82,'Quarterly Information'!$X$43:$X$1042,Lists!$D$35)*I81</f>
        <v>0</v>
      </c>
      <c r="BR82" s="178">
        <f>SUMIFS('Quarterly Information'!$J$43:$J$1042,'Quarterly Information'!$I$43:$I$1042,Blends!$BJ82,'Quarterly Information'!$X$43:$X$1042,Lists!$D$35)*J81</f>
        <v>0</v>
      </c>
      <c r="BT82" s="17" t="s">
        <v>924</v>
      </c>
      <c r="BU82" s="178">
        <f>SUMIFS('Quarterly Information'!$Z$43:$Z$1042,'Quarterly Information'!$I$43:$I$1042,Blends!$BT82)*Blends!C81</f>
        <v>0</v>
      </c>
      <c r="BV82" s="178">
        <f>SUMIFS('Quarterly Information'!$Z$43:$Z$1042,'Quarterly Information'!$I$43:$I$1042,Blends!$BT82)*Blends!D81</f>
        <v>0</v>
      </c>
      <c r="BW82" s="178">
        <f>SUMIFS('Quarterly Information'!$Z$43:$Z$1042,'Quarterly Information'!$I$43:$I$1042,Blends!$BT82)*Blends!E81</f>
        <v>0</v>
      </c>
      <c r="BX82" s="178">
        <f>SUMIFS('Quarterly Information'!$Z$43:$Z$1042,'Quarterly Information'!$I$43:$I$1042,Blends!$BT82)*Blends!F81</f>
        <v>0</v>
      </c>
      <c r="BY82" s="178">
        <f>SUMIFS('Quarterly Information'!$Z$43:$Z$1042,'Quarterly Information'!$I$43:$I$1042,Blends!$BT82)*Blends!G81</f>
        <v>0</v>
      </c>
      <c r="BZ82" s="178">
        <f>SUMIFS('Quarterly Information'!$Z$43:$Z$1042,'Quarterly Information'!$I$43:$I$1042,Blends!$BT82)*Blends!H81</f>
        <v>0</v>
      </c>
      <c r="CA82" s="178">
        <f>SUMIFS('Quarterly Information'!$Z$43:$Z$1042,'Quarterly Information'!$I$43:$I$1042,Blends!$BT82)*Blends!I81</f>
        <v>0</v>
      </c>
      <c r="CB82" s="178">
        <f>SUMIFS('Quarterly Information'!$Z$43:$Z$1042,'Quarterly Information'!$I$43:$I$1042,Blends!$BT82)*Blends!J81</f>
        <v>0</v>
      </c>
      <c r="CD82" s="17" t="s">
        <v>924</v>
      </c>
      <c r="CE82" s="178">
        <f>SUMIFS('Quarterly Information'!$AA$43:$AA$1042,'Quarterly Information'!$I$43:$I$1042,Blends!$CD82)*Blends!C81</f>
        <v>0</v>
      </c>
      <c r="CF82" s="178">
        <f>SUMIFS('Quarterly Information'!$AA$43:$AA$1042,'Quarterly Information'!$I$43:$I$1042,Blends!$CD82)*Blends!D81</f>
        <v>0</v>
      </c>
      <c r="CG82" s="178">
        <f>SUMIFS('Quarterly Information'!$AA$43:$AA$1042,'Quarterly Information'!$I$43:$I$1042,Blends!$CD82)*Blends!E81</f>
        <v>0</v>
      </c>
      <c r="CH82" s="178">
        <f>SUMIFS('Quarterly Information'!$AA$43:$AA$1042,'Quarterly Information'!$I$43:$I$1042,Blends!$CD82)*Blends!F81</f>
        <v>0</v>
      </c>
      <c r="CI82" s="178">
        <f>SUMIFS('Quarterly Information'!$AA$43:$AA$1042,'Quarterly Information'!$I$43:$I$1042,Blends!$CD82)*Blends!G81</f>
        <v>0</v>
      </c>
      <c r="CJ82" s="178">
        <f>SUMIFS('Quarterly Information'!$AA$43:$AA$1042,'Quarterly Information'!$I$43:$I$1042,Blends!$CD82)*Blends!H81</f>
        <v>0</v>
      </c>
      <c r="CK82" s="178">
        <f>SUMIFS('Quarterly Information'!$AA$43:$AA$1042,'Quarterly Information'!$I$43:$I$1042,Blends!$CD82)*Blends!I81</f>
        <v>0</v>
      </c>
      <c r="CL82" s="178">
        <f>SUMIFS('Quarterly Information'!$AA$43:$AA$1042,'Quarterly Information'!$I$43:$I$1042,Blends!$CD82)*Blends!J81</f>
        <v>0</v>
      </c>
      <c r="CN82" s="17" t="s">
        <v>924</v>
      </c>
      <c r="CO82" s="178">
        <f>SUMIFS('Quarterly Information'!$AB$43:$AB$1042,'Quarterly Information'!$I$43:$I$1042,Blends!$CN82)*Blends!C81</f>
        <v>0</v>
      </c>
      <c r="CP82" s="178">
        <f>SUMIFS('Quarterly Information'!$AB$43:$AB$1042,'Quarterly Information'!$I$43:$I$1042,Blends!$CN82)*Blends!D81</f>
        <v>0</v>
      </c>
      <c r="CQ82" s="178">
        <f>SUMIFS('Quarterly Information'!$AB$43:$AB$1042,'Quarterly Information'!$I$43:$I$1042,Blends!$CN82)*Blends!E81</f>
        <v>0</v>
      </c>
      <c r="CR82" s="178">
        <f>SUMIFS('Quarterly Information'!$AB$43:$AB$1042,'Quarterly Information'!$I$43:$I$1042,Blends!$CN82)*Blends!F81</f>
        <v>0</v>
      </c>
      <c r="CS82" s="178">
        <f>SUMIFS('Quarterly Information'!$AB$43:$AB$1042,'Quarterly Information'!$I$43:$I$1042,Blends!$CN82)*Blends!G81</f>
        <v>0</v>
      </c>
      <c r="CT82" s="178">
        <f>SUMIFS('Quarterly Information'!$AB$43:$AB$1042,'Quarterly Information'!$I$43:$I$1042,Blends!$CN82)*Blends!H81</f>
        <v>0</v>
      </c>
      <c r="CU82" s="178">
        <f>SUMIFS('Quarterly Information'!$AB$43:$AB$1042,'Quarterly Information'!$I$43:$I$1042,Blends!$CN82)*Blends!I81</f>
        <v>0</v>
      </c>
      <c r="CV82" s="178">
        <f>SUMIFS('Quarterly Information'!$AB$43:$AB$1042,'Quarterly Information'!$I$43:$I$1042,Blends!$CN82)*Blends!J81</f>
        <v>0</v>
      </c>
      <c r="CX82" s="17" t="s">
        <v>924</v>
      </c>
      <c r="CY82" s="178">
        <f>SUMIFS('Quarterly Information'!$AC$43:$AC$1042,'Quarterly Information'!$I$43:$I$1042,Blends!$CX82)*Blends!C81</f>
        <v>0</v>
      </c>
      <c r="CZ82" s="178">
        <f>SUMIFS('Quarterly Information'!$AC$43:$AC$1042,'Quarterly Information'!$I$43:$I$1042,Blends!$CX82)*Blends!D81</f>
        <v>0</v>
      </c>
      <c r="DA82" s="178">
        <f>SUMIFS('Quarterly Information'!$AC$43:$AC$1042,'Quarterly Information'!$I$43:$I$1042,Blends!$CX82)*Blends!E81</f>
        <v>0</v>
      </c>
      <c r="DB82" s="178">
        <f>SUMIFS('Quarterly Information'!$AC$43:$AC$1042,'Quarterly Information'!$I$43:$I$1042,Blends!$CX82)*Blends!F81</f>
        <v>0</v>
      </c>
      <c r="DC82" s="178">
        <f>SUMIFS('Quarterly Information'!$AC$43:$AC$1042,'Quarterly Information'!$I$43:$I$1042,Blends!$CX82)*Blends!G81</f>
        <v>0</v>
      </c>
      <c r="DD82" s="178">
        <f>SUMIFS('Quarterly Information'!$AC$43:$AC$1042,'Quarterly Information'!$I$43:$I$1042,Blends!$CX82)*Blends!H81</f>
        <v>0</v>
      </c>
      <c r="DE82" s="178">
        <f>SUMIFS('Quarterly Information'!$AC$43:$AC$1042,'Quarterly Information'!$I$43:$I$1042,Blends!$CX82)*Blends!I81</f>
        <v>0</v>
      </c>
      <c r="DF82" s="178">
        <f>SUMIFS('Quarterly Information'!$AC$43:$AC$1042,'Quarterly Information'!$I$43:$I$1042,Blends!$CX82)*Blends!J81</f>
        <v>0</v>
      </c>
      <c r="DH82" s="17" t="s">
        <v>924</v>
      </c>
      <c r="DI82" s="178">
        <f>SUMIFS('Quarterly Information'!$AD$43:$AD$1042,'Quarterly Information'!$I$43:$I$1042,Blends!$DH82)*Blends!C81</f>
        <v>0</v>
      </c>
      <c r="DJ82" s="178">
        <f>SUMIFS('Quarterly Information'!$AD$43:$AD$1042,'Quarterly Information'!$I$43:$I$1042,Blends!$DH82)*Blends!D81</f>
        <v>0</v>
      </c>
      <c r="DK82" s="178">
        <f>SUMIFS('Quarterly Information'!$AD$43:$AD$1042,'Quarterly Information'!$I$43:$I$1042,Blends!$DH82)*Blends!E81</f>
        <v>0</v>
      </c>
      <c r="DL82" s="178">
        <f>SUMIFS('Quarterly Information'!$AD$43:$AD$1042,'Quarterly Information'!$I$43:$I$1042,Blends!$DH82)*Blends!F81</f>
        <v>0</v>
      </c>
      <c r="DM82" s="178">
        <f>SUMIFS('Quarterly Information'!$AD$43:$AD$1042,'Quarterly Information'!$I$43:$I$1042,Blends!$DH82)*Blends!G81</f>
        <v>0</v>
      </c>
      <c r="DN82" s="178">
        <f>SUMIFS('Quarterly Information'!$AD$43:$AD$1042,'Quarterly Information'!$I$43:$I$1042,Blends!$DH82)*Blends!H81</f>
        <v>0</v>
      </c>
      <c r="DO82" s="178">
        <f>SUMIFS('Quarterly Information'!$AD$43:$AD$1042,'Quarterly Information'!$I$43:$I$1042,Blends!$DH82)*Blends!I81</f>
        <v>0</v>
      </c>
      <c r="DP82" s="178">
        <f>SUMIFS('Quarterly Information'!$AD$43:$AD$1042,'Quarterly Information'!$I$43:$I$1042,Blends!$DH82)*Blends!J81</f>
        <v>0</v>
      </c>
      <c r="DR82" s="17" t="s">
        <v>924</v>
      </c>
      <c r="DS82" s="178">
        <f>SUMIFS('Quarterly Information'!$AE$43:$AE$1042,'Quarterly Information'!$I$43:$I$1042,Blends!$DR82)*Blends!C81</f>
        <v>0</v>
      </c>
      <c r="DT82" s="178">
        <f>SUMIFS('Quarterly Information'!$AE$43:$AE$1042,'Quarterly Information'!$I$43:$I$1042,Blends!$DR82)*Blends!D81</f>
        <v>0</v>
      </c>
      <c r="DU82" s="178">
        <f>SUMIFS('Quarterly Information'!$AE$43:$AE$1042,'Quarterly Information'!$I$43:$I$1042,Blends!$DR82)*Blends!E81</f>
        <v>0</v>
      </c>
      <c r="DV82" s="178">
        <f>SUMIFS('Quarterly Information'!$AE$43:$AE$1042,'Quarterly Information'!$I$43:$I$1042,Blends!$DR82)*Blends!F81</f>
        <v>0</v>
      </c>
      <c r="DW82" s="178">
        <f>SUMIFS('Quarterly Information'!$AE$43:$AE$1042,'Quarterly Information'!$I$43:$I$1042,Blends!$DR82)*Blends!G81</f>
        <v>0</v>
      </c>
      <c r="DX82" s="178">
        <f>SUMIFS('Quarterly Information'!$AE$43:$AE$1042,'Quarterly Information'!$I$43:$I$1042,Blends!$DR82)*Blends!H81</f>
        <v>0</v>
      </c>
      <c r="DY82" s="178">
        <f>SUMIFS('Quarterly Information'!$AE$43:$AE$1042,'Quarterly Information'!$I$43:$I$1042,Blends!$DR82)*Blends!I81</f>
        <v>0</v>
      </c>
      <c r="DZ82" s="178">
        <f>SUMIFS('Quarterly Information'!$AE$43:$AE$1042,'Quarterly Information'!$I$43:$I$1042,Blends!$DR82)*Blends!J81</f>
        <v>0</v>
      </c>
    </row>
    <row r="83" spans="2:130" x14ac:dyDescent="0.25">
      <c r="B83" s="17" t="s">
        <v>926</v>
      </c>
      <c r="C83" s="177"/>
      <c r="D83" s="177">
        <v>0.20499999999999999</v>
      </c>
      <c r="E83" s="177">
        <v>0.04</v>
      </c>
      <c r="F83" s="177">
        <v>0.61399999999999999</v>
      </c>
      <c r="G83" s="177"/>
      <c r="H83" s="177"/>
      <c r="I83" s="177">
        <v>0.13500000000000001</v>
      </c>
      <c r="J83" s="177">
        <v>6.0000000000000001E-3</v>
      </c>
      <c r="L83" s="17" t="s">
        <v>925</v>
      </c>
      <c r="M83" s="178">
        <f>SUMIFS('Quarterly Information'!$J$43:$J$1042,'Quarterly Information'!$I$43:$I$1042,Blends!$L83,'Quarterly Information'!$X$43:$X$1042,Lists!$D$30)*C82</f>
        <v>0</v>
      </c>
      <c r="N83" s="178">
        <f>SUMIFS('Quarterly Information'!$J$43:$J$1042,'Quarterly Information'!$I$43:$I$1042,Blends!$L83,'Quarterly Information'!$X$43:$X$1042,Lists!$D$30)*D82</f>
        <v>0</v>
      </c>
      <c r="O83" s="178">
        <f>SUMIFS('Quarterly Information'!$J$43:$J$1042,'Quarterly Information'!$I$43:$I$1042,Blends!$L83,'Quarterly Information'!$X$43:$X$1042,Lists!$D$30)*E82</f>
        <v>0</v>
      </c>
      <c r="P83" s="178">
        <f>SUMIFS('Quarterly Information'!$J$43:$J$1042,'Quarterly Information'!$I$43:$I$1042,Blends!$L83,'Quarterly Information'!$X$43:$X$1042,Lists!$D$30)*F82</f>
        <v>0</v>
      </c>
      <c r="Q83" s="178">
        <f>SUMIFS('Quarterly Information'!$J$43:$J$1042,'Quarterly Information'!$I$43:$I$1042,Blends!$L83,'Quarterly Information'!$X$43:$X$1042,Lists!$D$30)*G82</f>
        <v>0</v>
      </c>
      <c r="R83" s="178">
        <f>SUMIFS('Quarterly Information'!$J$43:$J$1042,'Quarterly Information'!$I$43:$I$1042,Blends!$L83,'Quarterly Information'!$X$43:$X$1042,Lists!$D$30)*H82</f>
        <v>0</v>
      </c>
      <c r="S83" s="178">
        <f>SUMIFS('Quarterly Information'!$J$43:$J$1042,'Quarterly Information'!$I$43:$I$1042,Blends!$L83,'Quarterly Information'!$X$43:$X$1042,Lists!$D$30)*I82</f>
        <v>0</v>
      </c>
      <c r="T83" s="178">
        <f>SUMIFS('Quarterly Information'!$J$43:$J$1042,'Quarterly Information'!$I$43:$I$1042,Blends!$L83,'Quarterly Information'!$X$43:$X$1042,Lists!$D$30)*J82</f>
        <v>0</v>
      </c>
      <c r="V83" s="17" t="s">
        <v>925</v>
      </c>
      <c r="W83" s="178">
        <f>SUMIFS('Quarterly Information'!$J$43:$J$1042,'Quarterly Information'!$I$43:$I$1042,Blends!$V83,'Quarterly Information'!$X$43:$X$1042,Lists!$D$31)*C82</f>
        <v>0</v>
      </c>
      <c r="X83" s="178">
        <f>SUMIFS('Quarterly Information'!$J$43:$J$1042,'Quarterly Information'!$I$43:$I$1042,Blends!$V83,'Quarterly Information'!$X$43:$X$1042,Lists!$D$31)*D82</f>
        <v>0</v>
      </c>
      <c r="Y83" s="178">
        <f>SUMIFS('Quarterly Information'!$J$43:$J$1042,'Quarterly Information'!$I$43:$I$1042,Blends!$V83,'Quarterly Information'!$X$43:$X$1042,Lists!$D$31)*E82</f>
        <v>0</v>
      </c>
      <c r="Z83" s="178">
        <f>SUMIFS('Quarterly Information'!$J$43:$J$1042,'Quarterly Information'!$I$43:$I$1042,Blends!$V83,'Quarterly Information'!$X$43:$X$1042,Lists!$D$31)*F82</f>
        <v>0</v>
      </c>
      <c r="AA83" s="178">
        <f>SUMIFS('Quarterly Information'!$J$43:$J$1042,'Quarterly Information'!$I$43:$I$1042,Blends!$V83,'Quarterly Information'!$X$43:$X$1042,Lists!$D$31)*G82</f>
        <v>0</v>
      </c>
      <c r="AB83" s="178">
        <f>SUMIFS('Quarterly Information'!$J$43:$J$1042,'Quarterly Information'!$I$43:$I$1042,Blends!$V83,'Quarterly Information'!$X$43:$X$1042,Lists!$D$31)*H82</f>
        <v>0</v>
      </c>
      <c r="AC83" s="178">
        <f>SUMIFS('Quarterly Information'!$J$43:$J$1042,'Quarterly Information'!$I$43:$I$1042,Blends!$V83,'Quarterly Information'!$X$43:$X$1042,Lists!$D$31)*I82</f>
        <v>0</v>
      </c>
      <c r="AD83" s="178">
        <f>SUMIFS('Quarterly Information'!$J$43:$J$1042,'Quarterly Information'!$I$43:$I$1042,Blends!$V83,'Quarterly Information'!$X$43:$X$1042,Lists!$D$31)*J82</f>
        <v>0</v>
      </c>
      <c r="AF83" s="17" t="s">
        <v>925</v>
      </c>
      <c r="AG83" s="178">
        <f>SUMIFS('Quarterly Information'!$J$43:$J$1042,'Quarterly Information'!$I$43:$I$1042,Blends!$AF83,'Quarterly Information'!$X$43:$X$1042,Lists!$D$32)*C82</f>
        <v>0</v>
      </c>
      <c r="AH83" s="178">
        <f>SUMIFS('Quarterly Information'!$J$43:$J$1042,'Quarterly Information'!$I$43:$I$1042,Blends!$AF83,'Quarterly Information'!$X$43:$X$1042,Lists!$D$32)*D82</f>
        <v>0</v>
      </c>
      <c r="AI83" s="178">
        <f>SUMIFS('Quarterly Information'!$J$43:$J$1042,'Quarterly Information'!$I$43:$I$1042,Blends!$AF83,'Quarterly Information'!$X$43:$X$1042,Lists!$D$32)*E82</f>
        <v>0</v>
      </c>
      <c r="AJ83" s="178">
        <f>SUMIFS('Quarterly Information'!$J$43:$J$1042,'Quarterly Information'!$I$43:$I$1042,Blends!$AF83,'Quarterly Information'!$X$43:$X$1042,Lists!$D$32)*F82</f>
        <v>0</v>
      </c>
      <c r="AK83" s="178">
        <f>SUMIFS('Quarterly Information'!$J$43:$J$1042,'Quarterly Information'!$I$43:$I$1042,Blends!$AF83,'Quarterly Information'!$X$43:$X$1042,Lists!$D$32)*G82</f>
        <v>0</v>
      </c>
      <c r="AL83" s="178">
        <f>SUMIFS('Quarterly Information'!$J$43:$J$1042,'Quarterly Information'!$I$43:$I$1042,Blends!$AF83,'Quarterly Information'!$X$43:$X$1042,Lists!$D$32)*H82</f>
        <v>0</v>
      </c>
      <c r="AM83" s="178">
        <f>SUMIFS('Quarterly Information'!$J$43:$J$1042,'Quarterly Information'!$I$43:$I$1042,Blends!$AF83,'Quarterly Information'!$X$43:$X$1042,Lists!$D$32)*I82</f>
        <v>0</v>
      </c>
      <c r="AN83" s="178">
        <f>SUMIFS('Quarterly Information'!$J$43:$J$1042,'Quarterly Information'!$I$43:$I$1042,Blends!$AF83,'Quarterly Information'!$X$43:$X$1042,Lists!$D$32)*J82</f>
        <v>0</v>
      </c>
      <c r="AP83" s="17" t="s">
        <v>925</v>
      </c>
      <c r="AQ83" s="178">
        <f>SUMIFS('Quarterly Information'!$J$43:$J$1042,'Quarterly Information'!$I$43:$I$1042,Blends!$AP83,'Quarterly Information'!$X$43:$X$1042,Lists!$D$33)*C82</f>
        <v>0</v>
      </c>
      <c r="AR83" s="178">
        <f>SUMIFS('Quarterly Information'!$J$43:$J$1042,'Quarterly Information'!$I$43:$I$1042,Blends!$AP83,'Quarterly Information'!$X$43:$X$1042,Lists!$D$33)*D82</f>
        <v>0</v>
      </c>
      <c r="AS83" s="178">
        <f>SUMIFS('Quarterly Information'!$J$43:$J$1042,'Quarterly Information'!$I$43:$I$1042,Blends!$AP83,'Quarterly Information'!$X$43:$X$1042,Lists!$D$33)*E82</f>
        <v>0</v>
      </c>
      <c r="AT83" s="178">
        <f>SUMIFS('Quarterly Information'!$J$43:$J$1042,'Quarterly Information'!$I$43:$I$1042,Blends!$AP83,'Quarterly Information'!$X$43:$X$1042,Lists!$D$33)*F82</f>
        <v>0</v>
      </c>
      <c r="AU83" s="178">
        <f>SUMIFS('Quarterly Information'!$J$43:$J$1042,'Quarterly Information'!$I$43:$I$1042,Blends!$AP83,'Quarterly Information'!$X$43:$X$1042,Lists!$D$33)*G82</f>
        <v>0</v>
      </c>
      <c r="AV83" s="178">
        <f>SUMIFS('Quarterly Information'!$J$43:$J$1042,'Quarterly Information'!$I$43:$I$1042,Blends!$AP83,'Quarterly Information'!$X$43:$X$1042,Lists!$D$33)*H82</f>
        <v>0</v>
      </c>
      <c r="AW83" s="178">
        <f>SUMIFS('Quarterly Information'!$J$43:$J$1042,'Quarterly Information'!$I$43:$I$1042,Blends!$AP83,'Quarterly Information'!$X$43:$X$1042,Lists!$D$33)*I82</f>
        <v>0</v>
      </c>
      <c r="AX83" s="178">
        <f>SUMIFS('Quarterly Information'!$J$43:$J$1042,'Quarterly Information'!$I$43:$I$1042,Blends!$AP83,'Quarterly Information'!$X$43:$X$1042,Lists!$D$33)*J82</f>
        <v>0</v>
      </c>
      <c r="AZ83" s="17" t="s">
        <v>925</v>
      </c>
      <c r="BA83" s="178">
        <f>SUMIFS('Quarterly Information'!$J$43:$J$1042,'Quarterly Information'!$I$43:$I$1042,Blends!$AZ83,'Quarterly Information'!$X$43:$X$1042,Lists!$D$34)*C82</f>
        <v>0</v>
      </c>
      <c r="BB83" s="178">
        <f>SUMIFS('Quarterly Information'!$J$43:$J$1042,'Quarterly Information'!$I$43:$I$1042,Blends!$AZ83,'Quarterly Information'!$X$43:$X$1042,Lists!$D$34)*D82</f>
        <v>0</v>
      </c>
      <c r="BC83" s="178">
        <f>SUMIFS('Quarterly Information'!$J$43:$J$1042,'Quarterly Information'!$I$43:$I$1042,Blends!$AZ83,'Quarterly Information'!$X$43:$X$1042,Lists!$D$34)*E82</f>
        <v>0</v>
      </c>
      <c r="BD83" s="178">
        <f>SUMIFS('Quarterly Information'!$J$43:$J$1042,'Quarterly Information'!$I$43:$I$1042,Blends!$AZ83,'Quarterly Information'!$X$43:$X$1042,Lists!$D$34)*F82</f>
        <v>0</v>
      </c>
      <c r="BE83" s="178">
        <f>SUMIFS('Quarterly Information'!$J$43:$J$1042,'Quarterly Information'!$I$43:$I$1042,Blends!$AZ83,'Quarterly Information'!$X$43:$X$1042,Lists!$D$34)*G82</f>
        <v>0</v>
      </c>
      <c r="BF83" s="178">
        <f>SUMIFS('Quarterly Information'!$J$43:$J$1042,'Quarterly Information'!$I$43:$I$1042,Blends!$AZ83,'Quarterly Information'!$X$43:$X$1042,Lists!$D$34)*H82</f>
        <v>0</v>
      </c>
      <c r="BG83" s="178">
        <f>SUMIFS('Quarterly Information'!$J$43:$J$1042,'Quarterly Information'!$I$43:$I$1042,Blends!$AZ83,'Quarterly Information'!$X$43:$X$1042,Lists!$D$34)*I82</f>
        <v>0</v>
      </c>
      <c r="BH83" s="178">
        <f>SUMIFS('Quarterly Information'!$J$43:$J$1042,'Quarterly Information'!$I$43:$I$1042,Blends!$AZ83,'Quarterly Information'!$X$43:$X$1042,Lists!$D$34)*J82</f>
        <v>0</v>
      </c>
      <c r="BJ83" s="17" t="s">
        <v>925</v>
      </c>
      <c r="BK83" s="178">
        <f>SUMIFS('Quarterly Information'!$J$43:$J$1042,'Quarterly Information'!$I$43:$I$1042,Blends!$BJ83,'Quarterly Information'!$X$43:$X$1042,Lists!$D$35)*C82</f>
        <v>0</v>
      </c>
      <c r="BL83" s="178">
        <f>SUMIFS('Quarterly Information'!$J$43:$J$1042,'Quarterly Information'!$I$43:$I$1042,Blends!$BJ83,'Quarterly Information'!$X$43:$X$1042,Lists!$D$35)*D82</f>
        <v>0</v>
      </c>
      <c r="BM83" s="178">
        <f>SUMIFS('Quarterly Information'!$J$43:$J$1042,'Quarterly Information'!$I$43:$I$1042,Blends!$BJ83,'Quarterly Information'!$X$43:$X$1042,Lists!$D$35)*E82</f>
        <v>0</v>
      </c>
      <c r="BN83" s="178">
        <f>SUMIFS('Quarterly Information'!$J$43:$J$1042,'Quarterly Information'!$I$43:$I$1042,Blends!$BJ83,'Quarterly Information'!$X$43:$X$1042,Lists!$D$35)*F82</f>
        <v>0</v>
      </c>
      <c r="BO83" s="178">
        <f>SUMIFS('Quarterly Information'!$J$43:$J$1042,'Quarterly Information'!$I$43:$I$1042,Blends!$BJ83,'Quarterly Information'!$X$43:$X$1042,Lists!$D$35)*G82</f>
        <v>0</v>
      </c>
      <c r="BP83" s="178">
        <f>SUMIFS('Quarterly Information'!$J$43:$J$1042,'Quarterly Information'!$I$43:$I$1042,Blends!$BJ83,'Quarterly Information'!$X$43:$X$1042,Lists!$D$35)*H82</f>
        <v>0</v>
      </c>
      <c r="BQ83" s="178">
        <f>SUMIFS('Quarterly Information'!$J$43:$J$1042,'Quarterly Information'!$I$43:$I$1042,Blends!$BJ83,'Quarterly Information'!$X$43:$X$1042,Lists!$D$35)*I82</f>
        <v>0</v>
      </c>
      <c r="BR83" s="178">
        <f>SUMIFS('Quarterly Information'!$J$43:$J$1042,'Quarterly Information'!$I$43:$I$1042,Blends!$BJ83,'Quarterly Information'!$X$43:$X$1042,Lists!$D$35)*J82</f>
        <v>0</v>
      </c>
      <c r="BT83" s="17" t="s">
        <v>925</v>
      </c>
      <c r="BU83" s="178">
        <f>SUMIFS('Quarterly Information'!$Z$43:$Z$1042,'Quarterly Information'!$I$43:$I$1042,Blends!$BT83)*Blends!C82</f>
        <v>0</v>
      </c>
      <c r="BV83" s="178">
        <f>SUMIFS('Quarterly Information'!$Z$43:$Z$1042,'Quarterly Information'!$I$43:$I$1042,Blends!$BT83)*Blends!D82</f>
        <v>0</v>
      </c>
      <c r="BW83" s="178">
        <f>SUMIFS('Quarterly Information'!$Z$43:$Z$1042,'Quarterly Information'!$I$43:$I$1042,Blends!$BT83)*Blends!E82</f>
        <v>0</v>
      </c>
      <c r="BX83" s="178">
        <f>SUMIFS('Quarterly Information'!$Z$43:$Z$1042,'Quarterly Information'!$I$43:$I$1042,Blends!$BT83)*Blends!F82</f>
        <v>0</v>
      </c>
      <c r="BY83" s="178">
        <f>SUMIFS('Quarterly Information'!$Z$43:$Z$1042,'Quarterly Information'!$I$43:$I$1042,Blends!$BT83)*Blends!G82</f>
        <v>0</v>
      </c>
      <c r="BZ83" s="178">
        <f>SUMIFS('Quarterly Information'!$Z$43:$Z$1042,'Quarterly Information'!$I$43:$I$1042,Blends!$BT83)*Blends!H82</f>
        <v>0</v>
      </c>
      <c r="CA83" s="178">
        <f>SUMIFS('Quarterly Information'!$Z$43:$Z$1042,'Quarterly Information'!$I$43:$I$1042,Blends!$BT83)*Blends!I82</f>
        <v>0</v>
      </c>
      <c r="CB83" s="178">
        <f>SUMIFS('Quarterly Information'!$Z$43:$Z$1042,'Quarterly Information'!$I$43:$I$1042,Blends!$BT83)*Blends!J82</f>
        <v>0</v>
      </c>
      <c r="CD83" s="17" t="s">
        <v>925</v>
      </c>
      <c r="CE83" s="178">
        <f>SUMIFS('Quarterly Information'!$AA$43:$AA$1042,'Quarterly Information'!$I$43:$I$1042,Blends!$CD83)*Blends!C82</f>
        <v>0</v>
      </c>
      <c r="CF83" s="178">
        <f>SUMIFS('Quarterly Information'!$AA$43:$AA$1042,'Quarterly Information'!$I$43:$I$1042,Blends!$CD83)*Blends!D82</f>
        <v>0</v>
      </c>
      <c r="CG83" s="178">
        <f>SUMIFS('Quarterly Information'!$AA$43:$AA$1042,'Quarterly Information'!$I$43:$I$1042,Blends!$CD83)*Blends!E82</f>
        <v>0</v>
      </c>
      <c r="CH83" s="178">
        <f>SUMIFS('Quarterly Information'!$AA$43:$AA$1042,'Quarterly Information'!$I$43:$I$1042,Blends!$CD83)*Blends!F82</f>
        <v>0</v>
      </c>
      <c r="CI83" s="178">
        <f>SUMIFS('Quarterly Information'!$AA$43:$AA$1042,'Quarterly Information'!$I$43:$I$1042,Blends!$CD83)*Blends!G82</f>
        <v>0</v>
      </c>
      <c r="CJ83" s="178">
        <f>SUMIFS('Quarterly Information'!$AA$43:$AA$1042,'Quarterly Information'!$I$43:$I$1042,Blends!$CD83)*Blends!H82</f>
        <v>0</v>
      </c>
      <c r="CK83" s="178">
        <f>SUMIFS('Quarterly Information'!$AA$43:$AA$1042,'Quarterly Information'!$I$43:$I$1042,Blends!$CD83)*Blends!I82</f>
        <v>0</v>
      </c>
      <c r="CL83" s="178">
        <f>SUMIFS('Quarterly Information'!$AA$43:$AA$1042,'Quarterly Information'!$I$43:$I$1042,Blends!$CD83)*Blends!J82</f>
        <v>0</v>
      </c>
      <c r="CN83" s="17" t="s">
        <v>925</v>
      </c>
      <c r="CO83" s="178">
        <f>SUMIFS('Quarterly Information'!$AB$43:$AB$1042,'Quarterly Information'!$I$43:$I$1042,Blends!$CN83)*Blends!C82</f>
        <v>0</v>
      </c>
      <c r="CP83" s="178">
        <f>SUMIFS('Quarterly Information'!$AB$43:$AB$1042,'Quarterly Information'!$I$43:$I$1042,Blends!$CN83)*Blends!D82</f>
        <v>0</v>
      </c>
      <c r="CQ83" s="178">
        <f>SUMIFS('Quarterly Information'!$AB$43:$AB$1042,'Quarterly Information'!$I$43:$I$1042,Blends!$CN83)*Blends!E82</f>
        <v>0</v>
      </c>
      <c r="CR83" s="178">
        <f>SUMIFS('Quarterly Information'!$AB$43:$AB$1042,'Quarterly Information'!$I$43:$I$1042,Blends!$CN83)*Blends!F82</f>
        <v>0</v>
      </c>
      <c r="CS83" s="178">
        <f>SUMIFS('Quarterly Information'!$AB$43:$AB$1042,'Quarterly Information'!$I$43:$I$1042,Blends!$CN83)*Blends!G82</f>
        <v>0</v>
      </c>
      <c r="CT83" s="178">
        <f>SUMIFS('Quarterly Information'!$AB$43:$AB$1042,'Quarterly Information'!$I$43:$I$1042,Blends!$CN83)*Blends!H82</f>
        <v>0</v>
      </c>
      <c r="CU83" s="178">
        <f>SUMIFS('Quarterly Information'!$AB$43:$AB$1042,'Quarterly Information'!$I$43:$I$1042,Blends!$CN83)*Blends!I82</f>
        <v>0</v>
      </c>
      <c r="CV83" s="178">
        <f>SUMIFS('Quarterly Information'!$AB$43:$AB$1042,'Quarterly Information'!$I$43:$I$1042,Blends!$CN83)*Blends!J82</f>
        <v>0</v>
      </c>
      <c r="CX83" s="17" t="s">
        <v>925</v>
      </c>
      <c r="CY83" s="178">
        <f>SUMIFS('Quarterly Information'!$AC$43:$AC$1042,'Quarterly Information'!$I$43:$I$1042,Blends!$CX83)*Blends!C82</f>
        <v>0</v>
      </c>
      <c r="CZ83" s="178">
        <f>SUMIFS('Quarterly Information'!$AC$43:$AC$1042,'Quarterly Information'!$I$43:$I$1042,Blends!$CX83)*Blends!D82</f>
        <v>0</v>
      </c>
      <c r="DA83" s="178">
        <f>SUMIFS('Quarterly Information'!$AC$43:$AC$1042,'Quarterly Information'!$I$43:$I$1042,Blends!$CX83)*Blends!E82</f>
        <v>0</v>
      </c>
      <c r="DB83" s="178">
        <f>SUMIFS('Quarterly Information'!$AC$43:$AC$1042,'Quarterly Information'!$I$43:$I$1042,Blends!$CX83)*Blends!F82</f>
        <v>0</v>
      </c>
      <c r="DC83" s="178">
        <f>SUMIFS('Quarterly Information'!$AC$43:$AC$1042,'Quarterly Information'!$I$43:$I$1042,Blends!$CX83)*Blends!G82</f>
        <v>0</v>
      </c>
      <c r="DD83" s="178">
        <f>SUMIFS('Quarterly Information'!$AC$43:$AC$1042,'Quarterly Information'!$I$43:$I$1042,Blends!$CX83)*Blends!H82</f>
        <v>0</v>
      </c>
      <c r="DE83" s="178">
        <f>SUMIFS('Quarterly Information'!$AC$43:$AC$1042,'Quarterly Information'!$I$43:$I$1042,Blends!$CX83)*Blends!I82</f>
        <v>0</v>
      </c>
      <c r="DF83" s="178">
        <f>SUMIFS('Quarterly Information'!$AC$43:$AC$1042,'Quarterly Information'!$I$43:$I$1042,Blends!$CX83)*Blends!J82</f>
        <v>0</v>
      </c>
      <c r="DH83" s="17" t="s">
        <v>925</v>
      </c>
      <c r="DI83" s="178">
        <f>SUMIFS('Quarterly Information'!$AD$43:$AD$1042,'Quarterly Information'!$I$43:$I$1042,Blends!$DH83)*Blends!C82</f>
        <v>0</v>
      </c>
      <c r="DJ83" s="178">
        <f>SUMIFS('Quarterly Information'!$AD$43:$AD$1042,'Quarterly Information'!$I$43:$I$1042,Blends!$DH83)*Blends!D82</f>
        <v>0</v>
      </c>
      <c r="DK83" s="178">
        <f>SUMIFS('Quarterly Information'!$AD$43:$AD$1042,'Quarterly Information'!$I$43:$I$1042,Blends!$DH83)*Blends!E82</f>
        <v>0</v>
      </c>
      <c r="DL83" s="178">
        <f>SUMIFS('Quarterly Information'!$AD$43:$AD$1042,'Quarterly Information'!$I$43:$I$1042,Blends!$DH83)*Blends!F82</f>
        <v>0</v>
      </c>
      <c r="DM83" s="178">
        <f>SUMIFS('Quarterly Information'!$AD$43:$AD$1042,'Quarterly Information'!$I$43:$I$1042,Blends!$DH83)*Blends!G82</f>
        <v>0</v>
      </c>
      <c r="DN83" s="178">
        <f>SUMIFS('Quarterly Information'!$AD$43:$AD$1042,'Quarterly Information'!$I$43:$I$1042,Blends!$DH83)*Blends!H82</f>
        <v>0</v>
      </c>
      <c r="DO83" s="178">
        <f>SUMIFS('Quarterly Information'!$AD$43:$AD$1042,'Quarterly Information'!$I$43:$I$1042,Blends!$DH83)*Blends!I82</f>
        <v>0</v>
      </c>
      <c r="DP83" s="178">
        <f>SUMIFS('Quarterly Information'!$AD$43:$AD$1042,'Quarterly Information'!$I$43:$I$1042,Blends!$DH83)*Blends!J82</f>
        <v>0</v>
      </c>
      <c r="DR83" s="17" t="s">
        <v>925</v>
      </c>
      <c r="DS83" s="178">
        <f>SUMIFS('Quarterly Information'!$AE$43:$AE$1042,'Quarterly Information'!$I$43:$I$1042,Blends!$DR83)*Blends!C82</f>
        <v>0</v>
      </c>
      <c r="DT83" s="178">
        <f>SUMIFS('Quarterly Information'!$AE$43:$AE$1042,'Quarterly Information'!$I$43:$I$1042,Blends!$DR83)*Blends!D82</f>
        <v>0</v>
      </c>
      <c r="DU83" s="178">
        <f>SUMIFS('Quarterly Information'!$AE$43:$AE$1042,'Quarterly Information'!$I$43:$I$1042,Blends!$DR83)*Blends!E82</f>
        <v>0</v>
      </c>
      <c r="DV83" s="178">
        <f>SUMIFS('Quarterly Information'!$AE$43:$AE$1042,'Quarterly Information'!$I$43:$I$1042,Blends!$DR83)*Blends!F82</f>
        <v>0</v>
      </c>
      <c r="DW83" s="178">
        <f>SUMIFS('Quarterly Information'!$AE$43:$AE$1042,'Quarterly Information'!$I$43:$I$1042,Blends!$DR83)*Blends!G82</f>
        <v>0</v>
      </c>
      <c r="DX83" s="178">
        <f>SUMIFS('Quarterly Information'!$AE$43:$AE$1042,'Quarterly Information'!$I$43:$I$1042,Blends!$DR83)*Blends!H82</f>
        <v>0</v>
      </c>
      <c r="DY83" s="178">
        <f>SUMIFS('Quarterly Information'!$AE$43:$AE$1042,'Quarterly Information'!$I$43:$I$1042,Blends!$DR83)*Blends!I82</f>
        <v>0</v>
      </c>
      <c r="DZ83" s="178">
        <f>SUMIFS('Quarterly Information'!$AE$43:$AE$1042,'Quarterly Information'!$I$43:$I$1042,Blends!$DR83)*Blends!J82</f>
        <v>0</v>
      </c>
    </row>
    <row r="84" spans="2:130" x14ac:dyDescent="0.25">
      <c r="B84" s="17" t="s">
        <v>927</v>
      </c>
      <c r="C84" s="177"/>
      <c r="D84" s="177">
        <v>0.68</v>
      </c>
      <c r="E84" s="177"/>
      <c r="F84" s="177"/>
      <c r="G84" s="177"/>
      <c r="H84" s="177"/>
      <c r="I84" s="177"/>
      <c r="J84" s="177"/>
      <c r="L84" s="17" t="s">
        <v>926</v>
      </c>
      <c r="M84" s="178">
        <f>SUMIFS('Quarterly Information'!$J$43:$J$1042,'Quarterly Information'!$I$43:$I$1042,Blends!$L84,'Quarterly Information'!$X$43:$X$1042,Lists!$D$30)*C83</f>
        <v>0</v>
      </c>
      <c r="N84" s="178">
        <f>SUMIFS('Quarterly Information'!$J$43:$J$1042,'Quarterly Information'!$I$43:$I$1042,Blends!$L84,'Quarterly Information'!$X$43:$X$1042,Lists!$D$30)*D83</f>
        <v>0</v>
      </c>
      <c r="O84" s="178">
        <f>SUMIFS('Quarterly Information'!$J$43:$J$1042,'Quarterly Information'!$I$43:$I$1042,Blends!$L84,'Quarterly Information'!$X$43:$X$1042,Lists!$D$30)*E83</f>
        <v>0</v>
      </c>
      <c r="P84" s="178">
        <f>SUMIFS('Quarterly Information'!$J$43:$J$1042,'Quarterly Information'!$I$43:$I$1042,Blends!$L84,'Quarterly Information'!$X$43:$X$1042,Lists!$D$30)*F83</f>
        <v>0</v>
      </c>
      <c r="Q84" s="178">
        <f>SUMIFS('Quarterly Information'!$J$43:$J$1042,'Quarterly Information'!$I$43:$I$1042,Blends!$L84,'Quarterly Information'!$X$43:$X$1042,Lists!$D$30)*G83</f>
        <v>0</v>
      </c>
      <c r="R84" s="178">
        <f>SUMIFS('Quarterly Information'!$J$43:$J$1042,'Quarterly Information'!$I$43:$I$1042,Blends!$L84,'Quarterly Information'!$X$43:$X$1042,Lists!$D$30)*H83</f>
        <v>0</v>
      </c>
      <c r="S84" s="178">
        <f>SUMIFS('Quarterly Information'!$J$43:$J$1042,'Quarterly Information'!$I$43:$I$1042,Blends!$L84,'Quarterly Information'!$X$43:$X$1042,Lists!$D$30)*I83</f>
        <v>0</v>
      </c>
      <c r="T84" s="178">
        <f>SUMIFS('Quarterly Information'!$J$43:$J$1042,'Quarterly Information'!$I$43:$I$1042,Blends!$L84,'Quarterly Information'!$X$43:$X$1042,Lists!$D$30)*J83</f>
        <v>0</v>
      </c>
      <c r="V84" s="17" t="s">
        <v>926</v>
      </c>
      <c r="W84" s="178">
        <f>SUMIFS('Quarterly Information'!$J$43:$J$1042,'Quarterly Information'!$I$43:$I$1042,Blends!$V84,'Quarterly Information'!$X$43:$X$1042,Lists!$D$31)*C83</f>
        <v>0</v>
      </c>
      <c r="X84" s="178">
        <f>SUMIFS('Quarterly Information'!$J$43:$J$1042,'Quarterly Information'!$I$43:$I$1042,Blends!$V84,'Quarterly Information'!$X$43:$X$1042,Lists!$D$31)*D83</f>
        <v>0</v>
      </c>
      <c r="Y84" s="178">
        <f>SUMIFS('Quarterly Information'!$J$43:$J$1042,'Quarterly Information'!$I$43:$I$1042,Blends!$V84,'Quarterly Information'!$X$43:$X$1042,Lists!$D$31)*E83</f>
        <v>0</v>
      </c>
      <c r="Z84" s="178">
        <f>SUMIFS('Quarterly Information'!$J$43:$J$1042,'Quarterly Information'!$I$43:$I$1042,Blends!$V84,'Quarterly Information'!$X$43:$X$1042,Lists!$D$31)*F83</f>
        <v>0</v>
      </c>
      <c r="AA84" s="178">
        <f>SUMIFS('Quarterly Information'!$J$43:$J$1042,'Quarterly Information'!$I$43:$I$1042,Blends!$V84,'Quarterly Information'!$X$43:$X$1042,Lists!$D$31)*G83</f>
        <v>0</v>
      </c>
      <c r="AB84" s="178">
        <f>SUMIFS('Quarterly Information'!$J$43:$J$1042,'Quarterly Information'!$I$43:$I$1042,Blends!$V84,'Quarterly Information'!$X$43:$X$1042,Lists!$D$31)*H83</f>
        <v>0</v>
      </c>
      <c r="AC84" s="178">
        <f>SUMIFS('Quarterly Information'!$J$43:$J$1042,'Quarterly Information'!$I$43:$I$1042,Blends!$V84,'Quarterly Information'!$X$43:$X$1042,Lists!$D$31)*I83</f>
        <v>0</v>
      </c>
      <c r="AD84" s="178">
        <f>SUMIFS('Quarterly Information'!$J$43:$J$1042,'Quarterly Information'!$I$43:$I$1042,Blends!$V84,'Quarterly Information'!$X$43:$X$1042,Lists!$D$31)*J83</f>
        <v>0</v>
      </c>
      <c r="AF84" s="17" t="s">
        <v>926</v>
      </c>
      <c r="AG84" s="178">
        <f>SUMIFS('Quarterly Information'!$J$43:$J$1042,'Quarterly Information'!$I$43:$I$1042,Blends!$AF84,'Quarterly Information'!$X$43:$X$1042,Lists!$D$32)*C83</f>
        <v>0</v>
      </c>
      <c r="AH84" s="178">
        <f>SUMIFS('Quarterly Information'!$J$43:$J$1042,'Quarterly Information'!$I$43:$I$1042,Blends!$AF84,'Quarterly Information'!$X$43:$X$1042,Lists!$D$32)*D83</f>
        <v>0</v>
      </c>
      <c r="AI84" s="178">
        <f>SUMIFS('Quarterly Information'!$J$43:$J$1042,'Quarterly Information'!$I$43:$I$1042,Blends!$AF84,'Quarterly Information'!$X$43:$X$1042,Lists!$D$32)*E83</f>
        <v>0</v>
      </c>
      <c r="AJ84" s="178">
        <f>SUMIFS('Quarterly Information'!$J$43:$J$1042,'Quarterly Information'!$I$43:$I$1042,Blends!$AF84,'Quarterly Information'!$X$43:$X$1042,Lists!$D$32)*F83</f>
        <v>0</v>
      </c>
      <c r="AK84" s="178">
        <f>SUMIFS('Quarterly Information'!$J$43:$J$1042,'Quarterly Information'!$I$43:$I$1042,Blends!$AF84,'Quarterly Information'!$X$43:$X$1042,Lists!$D$32)*G83</f>
        <v>0</v>
      </c>
      <c r="AL84" s="178">
        <f>SUMIFS('Quarterly Information'!$J$43:$J$1042,'Quarterly Information'!$I$43:$I$1042,Blends!$AF84,'Quarterly Information'!$X$43:$X$1042,Lists!$D$32)*H83</f>
        <v>0</v>
      </c>
      <c r="AM84" s="178">
        <f>SUMIFS('Quarterly Information'!$J$43:$J$1042,'Quarterly Information'!$I$43:$I$1042,Blends!$AF84,'Quarterly Information'!$X$43:$X$1042,Lists!$D$32)*I83</f>
        <v>0</v>
      </c>
      <c r="AN84" s="178">
        <f>SUMIFS('Quarterly Information'!$J$43:$J$1042,'Quarterly Information'!$I$43:$I$1042,Blends!$AF84,'Quarterly Information'!$X$43:$X$1042,Lists!$D$32)*J83</f>
        <v>0</v>
      </c>
      <c r="AP84" s="17" t="s">
        <v>926</v>
      </c>
      <c r="AQ84" s="178">
        <f>SUMIFS('Quarterly Information'!$J$43:$J$1042,'Quarterly Information'!$I$43:$I$1042,Blends!$AP84,'Quarterly Information'!$X$43:$X$1042,Lists!$D$33)*C83</f>
        <v>0</v>
      </c>
      <c r="AR84" s="178">
        <f>SUMIFS('Quarterly Information'!$J$43:$J$1042,'Quarterly Information'!$I$43:$I$1042,Blends!$AP84,'Quarterly Information'!$X$43:$X$1042,Lists!$D$33)*D83</f>
        <v>0</v>
      </c>
      <c r="AS84" s="178">
        <f>SUMIFS('Quarterly Information'!$J$43:$J$1042,'Quarterly Information'!$I$43:$I$1042,Blends!$AP84,'Quarterly Information'!$X$43:$X$1042,Lists!$D$33)*E83</f>
        <v>0</v>
      </c>
      <c r="AT84" s="178">
        <f>SUMIFS('Quarterly Information'!$J$43:$J$1042,'Quarterly Information'!$I$43:$I$1042,Blends!$AP84,'Quarterly Information'!$X$43:$X$1042,Lists!$D$33)*F83</f>
        <v>0</v>
      </c>
      <c r="AU84" s="178">
        <f>SUMIFS('Quarterly Information'!$J$43:$J$1042,'Quarterly Information'!$I$43:$I$1042,Blends!$AP84,'Quarterly Information'!$X$43:$X$1042,Lists!$D$33)*G83</f>
        <v>0</v>
      </c>
      <c r="AV84" s="178">
        <f>SUMIFS('Quarterly Information'!$J$43:$J$1042,'Quarterly Information'!$I$43:$I$1042,Blends!$AP84,'Quarterly Information'!$X$43:$X$1042,Lists!$D$33)*H83</f>
        <v>0</v>
      </c>
      <c r="AW84" s="178">
        <f>SUMIFS('Quarterly Information'!$J$43:$J$1042,'Quarterly Information'!$I$43:$I$1042,Blends!$AP84,'Quarterly Information'!$X$43:$X$1042,Lists!$D$33)*I83</f>
        <v>0</v>
      </c>
      <c r="AX84" s="178">
        <f>SUMIFS('Quarterly Information'!$J$43:$J$1042,'Quarterly Information'!$I$43:$I$1042,Blends!$AP84,'Quarterly Information'!$X$43:$X$1042,Lists!$D$33)*J83</f>
        <v>0</v>
      </c>
      <c r="AZ84" s="17" t="s">
        <v>926</v>
      </c>
      <c r="BA84" s="178">
        <f>SUMIFS('Quarterly Information'!$J$43:$J$1042,'Quarterly Information'!$I$43:$I$1042,Blends!$AZ84,'Quarterly Information'!$X$43:$X$1042,Lists!$D$34)*C83</f>
        <v>0</v>
      </c>
      <c r="BB84" s="178">
        <f>SUMIFS('Quarterly Information'!$J$43:$J$1042,'Quarterly Information'!$I$43:$I$1042,Blends!$AZ84,'Quarterly Information'!$X$43:$X$1042,Lists!$D$34)*D83</f>
        <v>0</v>
      </c>
      <c r="BC84" s="178">
        <f>SUMIFS('Quarterly Information'!$J$43:$J$1042,'Quarterly Information'!$I$43:$I$1042,Blends!$AZ84,'Quarterly Information'!$X$43:$X$1042,Lists!$D$34)*E83</f>
        <v>0</v>
      </c>
      <c r="BD84" s="178">
        <f>SUMIFS('Quarterly Information'!$J$43:$J$1042,'Quarterly Information'!$I$43:$I$1042,Blends!$AZ84,'Quarterly Information'!$X$43:$X$1042,Lists!$D$34)*F83</f>
        <v>0</v>
      </c>
      <c r="BE84" s="178">
        <f>SUMIFS('Quarterly Information'!$J$43:$J$1042,'Quarterly Information'!$I$43:$I$1042,Blends!$AZ84,'Quarterly Information'!$X$43:$X$1042,Lists!$D$34)*G83</f>
        <v>0</v>
      </c>
      <c r="BF84" s="178">
        <f>SUMIFS('Quarterly Information'!$J$43:$J$1042,'Quarterly Information'!$I$43:$I$1042,Blends!$AZ84,'Quarterly Information'!$X$43:$X$1042,Lists!$D$34)*H83</f>
        <v>0</v>
      </c>
      <c r="BG84" s="178">
        <f>SUMIFS('Quarterly Information'!$J$43:$J$1042,'Quarterly Information'!$I$43:$I$1042,Blends!$AZ84,'Quarterly Information'!$X$43:$X$1042,Lists!$D$34)*I83</f>
        <v>0</v>
      </c>
      <c r="BH84" s="178">
        <f>SUMIFS('Quarterly Information'!$J$43:$J$1042,'Quarterly Information'!$I$43:$I$1042,Blends!$AZ84,'Quarterly Information'!$X$43:$X$1042,Lists!$D$34)*J83</f>
        <v>0</v>
      </c>
      <c r="BJ84" s="17" t="s">
        <v>926</v>
      </c>
      <c r="BK84" s="178">
        <f>SUMIFS('Quarterly Information'!$J$43:$J$1042,'Quarterly Information'!$I$43:$I$1042,Blends!$BJ84,'Quarterly Information'!$X$43:$X$1042,Lists!$D$35)*C83</f>
        <v>0</v>
      </c>
      <c r="BL84" s="178">
        <f>SUMIFS('Quarterly Information'!$J$43:$J$1042,'Quarterly Information'!$I$43:$I$1042,Blends!$BJ84,'Quarterly Information'!$X$43:$X$1042,Lists!$D$35)*D83</f>
        <v>0</v>
      </c>
      <c r="BM84" s="178">
        <f>SUMIFS('Quarterly Information'!$J$43:$J$1042,'Quarterly Information'!$I$43:$I$1042,Blends!$BJ84,'Quarterly Information'!$X$43:$X$1042,Lists!$D$35)*E83</f>
        <v>0</v>
      </c>
      <c r="BN84" s="178">
        <f>SUMIFS('Quarterly Information'!$J$43:$J$1042,'Quarterly Information'!$I$43:$I$1042,Blends!$BJ84,'Quarterly Information'!$X$43:$X$1042,Lists!$D$35)*F83</f>
        <v>0</v>
      </c>
      <c r="BO84" s="178">
        <f>SUMIFS('Quarterly Information'!$J$43:$J$1042,'Quarterly Information'!$I$43:$I$1042,Blends!$BJ84,'Quarterly Information'!$X$43:$X$1042,Lists!$D$35)*G83</f>
        <v>0</v>
      </c>
      <c r="BP84" s="178">
        <f>SUMIFS('Quarterly Information'!$J$43:$J$1042,'Quarterly Information'!$I$43:$I$1042,Blends!$BJ84,'Quarterly Information'!$X$43:$X$1042,Lists!$D$35)*H83</f>
        <v>0</v>
      </c>
      <c r="BQ84" s="178">
        <f>SUMIFS('Quarterly Information'!$J$43:$J$1042,'Quarterly Information'!$I$43:$I$1042,Blends!$BJ84,'Quarterly Information'!$X$43:$X$1042,Lists!$D$35)*I83</f>
        <v>0</v>
      </c>
      <c r="BR84" s="178">
        <f>SUMIFS('Quarterly Information'!$J$43:$J$1042,'Quarterly Information'!$I$43:$I$1042,Blends!$BJ84,'Quarterly Information'!$X$43:$X$1042,Lists!$D$35)*J83</f>
        <v>0</v>
      </c>
      <c r="BT84" s="17" t="s">
        <v>926</v>
      </c>
      <c r="BU84" s="178">
        <f>SUMIFS('Quarterly Information'!$Z$43:$Z$1042,'Quarterly Information'!$I$43:$I$1042,Blends!$BT84)*Blends!C83</f>
        <v>0</v>
      </c>
      <c r="BV84" s="178">
        <f>SUMIFS('Quarterly Information'!$Z$43:$Z$1042,'Quarterly Information'!$I$43:$I$1042,Blends!$BT84)*Blends!D83</f>
        <v>0</v>
      </c>
      <c r="BW84" s="178">
        <f>SUMIFS('Quarterly Information'!$Z$43:$Z$1042,'Quarterly Information'!$I$43:$I$1042,Blends!$BT84)*Blends!E83</f>
        <v>0</v>
      </c>
      <c r="BX84" s="178">
        <f>SUMIFS('Quarterly Information'!$Z$43:$Z$1042,'Quarterly Information'!$I$43:$I$1042,Blends!$BT84)*Blends!F83</f>
        <v>0</v>
      </c>
      <c r="BY84" s="178">
        <f>SUMIFS('Quarterly Information'!$Z$43:$Z$1042,'Quarterly Information'!$I$43:$I$1042,Blends!$BT84)*Blends!G83</f>
        <v>0</v>
      </c>
      <c r="BZ84" s="178">
        <f>SUMIFS('Quarterly Information'!$Z$43:$Z$1042,'Quarterly Information'!$I$43:$I$1042,Blends!$BT84)*Blends!H83</f>
        <v>0</v>
      </c>
      <c r="CA84" s="178">
        <f>SUMIFS('Quarterly Information'!$Z$43:$Z$1042,'Quarterly Information'!$I$43:$I$1042,Blends!$BT84)*Blends!I83</f>
        <v>0</v>
      </c>
      <c r="CB84" s="178">
        <f>SUMIFS('Quarterly Information'!$Z$43:$Z$1042,'Quarterly Information'!$I$43:$I$1042,Blends!$BT84)*Blends!J83</f>
        <v>0</v>
      </c>
      <c r="CD84" s="17" t="s">
        <v>926</v>
      </c>
      <c r="CE84" s="178">
        <f>SUMIFS('Quarterly Information'!$AA$43:$AA$1042,'Quarterly Information'!$I$43:$I$1042,Blends!$CD84)*Blends!C83</f>
        <v>0</v>
      </c>
      <c r="CF84" s="178">
        <f>SUMIFS('Quarterly Information'!$AA$43:$AA$1042,'Quarterly Information'!$I$43:$I$1042,Blends!$CD84)*Blends!D83</f>
        <v>0</v>
      </c>
      <c r="CG84" s="178">
        <f>SUMIFS('Quarterly Information'!$AA$43:$AA$1042,'Quarterly Information'!$I$43:$I$1042,Blends!$CD84)*Blends!E83</f>
        <v>0</v>
      </c>
      <c r="CH84" s="178">
        <f>SUMIFS('Quarterly Information'!$AA$43:$AA$1042,'Quarterly Information'!$I$43:$I$1042,Blends!$CD84)*Blends!F83</f>
        <v>0</v>
      </c>
      <c r="CI84" s="178">
        <f>SUMIFS('Quarterly Information'!$AA$43:$AA$1042,'Quarterly Information'!$I$43:$I$1042,Blends!$CD84)*Blends!G83</f>
        <v>0</v>
      </c>
      <c r="CJ84" s="178">
        <f>SUMIFS('Quarterly Information'!$AA$43:$AA$1042,'Quarterly Information'!$I$43:$I$1042,Blends!$CD84)*Blends!H83</f>
        <v>0</v>
      </c>
      <c r="CK84" s="178">
        <f>SUMIFS('Quarterly Information'!$AA$43:$AA$1042,'Quarterly Information'!$I$43:$I$1042,Blends!$CD84)*Blends!I83</f>
        <v>0</v>
      </c>
      <c r="CL84" s="178">
        <f>SUMIFS('Quarterly Information'!$AA$43:$AA$1042,'Quarterly Information'!$I$43:$I$1042,Blends!$CD84)*Blends!J83</f>
        <v>0</v>
      </c>
      <c r="CN84" s="17" t="s">
        <v>926</v>
      </c>
      <c r="CO84" s="178">
        <f>SUMIFS('Quarterly Information'!$AB$43:$AB$1042,'Quarterly Information'!$I$43:$I$1042,Blends!$CN84)*Blends!C83</f>
        <v>0</v>
      </c>
      <c r="CP84" s="178">
        <f>SUMIFS('Quarterly Information'!$AB$43:$AB$1042,'Quarterly Information'!$I$43:$I$1042,Blends!$CN84)*Blends!D83</f>
        <v>0</v>
      </c>
      <c r="CQ84" s="178">
        <f>SUMIFS('Quarterly Information'!$AB$43:$AB$1042,'Quarterly Information'!$I$43:$I$1042,Blends!$CN84)*Blends!E83</f>
        <v>0</v>
      </c>
      <c r="CR84" s="178">
        <f>SUMIFS('Quarterly Information'!$AB$43:$AB$1042,'Quarterly Information'!$I$43:$I$1042,Blends!$CN84)*Blends!F83</f>
        <v>0</v>
      </c>
      <c r="CS84" s="178">
        <f>SUMIFS('Quarterly Information'!$AB$43:$AB$1042,'Quarterly Information'!$I$43:$I$1042,Blends!$CN84)*Blends!G83</f>
        <v>0</v>
      </c>
      <c r="CT84" s="178">
        <f>SUMIFS('Quarterly Information'!$AB$43:$AB$1042,'Quarterly Information'!$I$43:$I$1042,Blends!$CN84)*Blends!H83</f>
        <v>0</v>
      </c>
      <c r="CU84" s="178">
        <f>SUMIFS('Quarterly Information'!$AB$43:$AB$1042,'Quarterly Information'!$I$43:$I$1042,Blends!$CN84)*Blends!I83</f>
        <v>0</v>
      </c>
      <c r="CV84" s="178">
        <f>SUMIFS('Quarterly Information'!$AB$43:$AB$1042,'Quarterly Information'!$I$43:$I$1042,Blends!$CN84)*Blends!J83</f>
        <v>0</v>
      </c>
      <c r="CX84" s="17" t="s">
        <v>926</v>
      </c>
      <c r="CY84" s="178">
        <f>SUMIFS('Quarterly Information'!$AC$43:$AC$1042,'Quarterly Information'!$I$43:$I$1042,Blends!$CX84)*Blends!C83</f>
        <v>0</v>
      </c>
      <c r="CZ84" s="178">
        <f>SUMIFS('Quarterly Information'!$AC$43:$AC$1042,'Quarterly Information'!$I$43:$I$1042,Blends!$CX84)*Blends!D83</f>
        <v>0</v>
      </c>
      <c r="DA84" s="178">
        <f>SUMIFS('Quarterly Information'!$AC$43:$AC$1042,'Quarterly Information'!$I$43:$I$1042,Blends!$CX84)*Blends!E83</f>
        <v>0</v>
      </c>
      <c r="DB84" s="178">
        <f>SUMIFS('Quarterly Information'!$AC$43:$AC$1042,'Quarterly Information'!$I$43:$I$1042,Blends!$CX84)*Blends!F83</f>
        <v>0</v>
      </c>
      <c r="DC84" s="178">
        <f>SUMIFS('Quarterly Information'!$AC$43:$AC$1042,'Quarterly Information'!$I$43:$I$1042,Blends!$CX84)*Blends!G83</f>
        <v>0</v>
      </c>
      <c r="DD84" s="178">
        <f>SUMIFS('Quarterly Information'!$AC$43:$AC$1042,'Quarterly Information'!$I$43:$I$1042,Blends!$CX84)*Blends!H83</f>
        <v>0</v>
      </c>
      <c r="DE84" s="178">
        <f>SUMIFS('Quarterly Information'!$AC$43:$AC$1042,'Quarterly Information'!$I$43:$I$1042,Blends!$CX84)*Blends!I83</f>
        <v>0</v>
      </c>
      <c r="DF84" s="178">
        <f>SUMIFS('Quarterly Information'!$AC$43:$AC$1042,'Quarterly Information'!$I$43:$I$1042,Blends!$CX84)*Blends!J83</f>
        <v>0</v>
      </c>
      <c r="DH84" s="17" t="s">
        <v>926</v>
      </c>
      <c r="DI84" s="178">
        <f>SUMIFS('Quarterly Information'!$AD$43:$AD$1042,'Quarterly Information'!$I$43:$I$1042,Blends!$DH84)*Blends!C83</f>
        <v>0</v>
      </c>
      <c r="DJ84" s="178">
        <f>SUMIFS('Quarterly Information'!$AD$43:$AD$1042,'Quarterly Information'!$I$43:$I$1042,Blends!$DH84)*Blends!D83</f>
        <v>0</v>
      </c>
      <c r="DK84" s="178">
        <f>SUMIFS('Quarterly Information'!$AD$43:$AD$1042,'Quarterly Information'!$I$43:$I$1042,Blends!$DH84)*Blends!E83</f>
        <v>0</v>
      </c>
      <c r="DL84" s="178">
        <f>SUMIFS('Quarterly Information'!$AD$43:$AD$1042,'Quarterly Information'!$I$43:$I$1042,Blends!$DH84)*Blends!F83</f>
        <v>0</v>
      </c>
      <c r="DM84" s="178">
        <f>SUMIFS('Quarterly Information'!$AD$43:$AD$1042,'Quarterly Information'!$I$43:$I$1042,Blends!$DH84)*Blends!G83</f>
        <v>0</v>
      </c>
      <c r="DN84" s="178">
        <f>SUMIFS('Quarterly Information'!$AD$43:$AD$1042,'Quarterly Information'!$I$43:$I$1042,Blends!$DH84)*Blends!H83</f>
        <v>0</v>
      </c>
      <c r="DO84" s="178">
        <f>SUMIFS('Quarterly Information'!$AD$43:$AD$1042,'Quarterly Information'!$I$43:$I$1042,Blends!$DH84)*Blends!I83</f>
        <v>0</v>
      </c>
      <c r="DP84" s="178">
        <f>SUMIFS('Quarterly Information'!$AD$43:$AD$1042,'Quarterly Information'!$I$43:$I$1042,Blends!$DH84)*Blends!J83</f>
        <v>0</v>
      </c>
      <c r="DR84" s="17" t="s">
        <v>926</v>
      </c>
      <c r="DS84" s="178">
        <f>SUMIFS('Quarterly Information'!$AE$43:$AE$1042,'Quarterly Information'!$I$43:$I$1042,Blends!$DR84)*Blends!C83</f>
        <v>0</v>
      </c>
      <c r="DT84" s="178">
        <f>SUMIFS('Quarterly Information'!$AE$43:$AE$1042,'Quarterly Information'!$I$43:$I$1042,Blends!$DR84)*Blends!D83</f>
        <v>0</v>
      </c>
      <c r="DU84" s="178">
        <f>SUMIFS('Quarterly Information'!$AE$43:$AE$1042,'Quarterly Information'!$I$43:$I$1042,Blends!$DR84)*Blends!E83</f>
        <v>0</v>
      </c>
      <c r="DV84" s="178">
        <f>SUMIFS('Quarterly Information'!$AE$43:$AE$1042,'Quarterly Information'!$I$43:$I$1042,Blends!$DR84)*Blends!F83</f>
        <v>0</v>
      </c>
      <c r="DW84" s="178">
        <f>SUMIFS('Quarterly Information'!$AE$43:$AE$1042,'Quarterly Information'!$I$43:$I$1042,Blends!$DR84)*Blends!G83</f>
        <v>0</v>
      </c>
      <c r="DX84" s="178">
        <f>SUMIFS('Quarterly Information'!$AE$43:$AE$1042,'Quarterly Information'!$I$43:$I$1042,Blends!$DR84)*Blends!H83</f>
        <v>0</v>
      </c>
      <c r="DY84" s="178">
        <f>SUMIFS('Quarterly Information'!$AE$43:$AE$1042,'Quarterly Information'!$I$43:$I$1042,Blends!$DR84)*Blends!I83</f>
        <v>0</v>
      </c>
      <c r="DZ84" s="178">
        <f>SUMIFS('Quarterly Information'!$AE$43:$AE$1042,'Quarterly Information'!$I$43:$I$1042,Blends!$DR84)*Blends!J83</f>
        <v>0</v>
      </c>
    </row>
    <row r="85" spans="2:130" x14ac:dyDescent="0.25">
      <c r="B85" s="17" t="s">
        <v>928</v>
      </c>
      <c r="C85" s="177"/>
      <c r="D85" s="177">
        <v>0.21</v>
      </c>
      <c r="E85" s="177"/>
      <c r="F85" s="177"/>
      <c r="G85" s="177"/>
      <c r="H85" s="177"/>
      <c r="I85" s="177"/>
      <c r="J85" s="177"/>
      <c r="L85" s="17" t="s">
        <v>927</v>
      </c>
      <c r="M85" s="178">
        <f>SUMIFS('Quarterly Information'!$J$43:$J$1042,'Quarterly Information'!$I$43:$I$1042,Blends!$L85,'Quarterly Information'!$X$43:$X$1042,Lists!$D$30)*C84</f>
        <v>0</v>
      </c>
      <c r="N85" s="178">
        <f>SUMIFS('Quarterly Information'!$J$43:$J$1042,'Quarterly Information'!$I$43:$I$1042,Blends!$L85,'Quarterly Information'!$X$43:$X$1042,Lists!$D$30)*D84</f>
        <v>0</v>
      </c>
      <c r="O85" s="178">
        <f>SUMIFS('Quarterly Information'!$J$43:$J$1042,'Quarterly Information'!$I$43:$I$1042,Blends!$L85,'Quarterly Information'!$X$43:$X$1042,Lists!$D$30)*E84</f>
        <v>0</v>
      </c>
      <c r="P85" s="178">
        <f>SUMIFS('Quarterly Information'!$J$43:$J$1042,'Quarterly Information'!$I$43:$I$1042,Blends!$L85,'Quarterly Information'!$X$43:$X$1042,Lists!$D$30)*F84</f>
        <v>0</v>
      </c>
      <c r="Q85" s="178">
        <f>SUMIFS('Quarterly Information'!$J$43:$J$1042,'Quarterly Information'!$I$43:$I$1042,Blends!$L85,'Quarterly Information'!$X$43:$X$1042,Lists!$D$30)*G84</f>
        <v>0</v>
      </c>
      <c r="R85" s="178">
        <f>SUMIFS('Quarterly Information'!$J$43:$J$1042,'Quarterly Information'!$I$43:$I$1042,Blends!$L85,'Quarterly Information'!$X$43:$X$1042,Lists!$D$30)*H84</f>
        <v>0</v>
      </c>
      <c r="S85" s="178">
        <f>SUMIFS('Quarterly Information'!$J$43:$J$1042,'Quarterly Information'!$I$43:$I$1042,Blends!$L85,'Quarterly Information'!$X$43:$X$1042,Lists!$D$30)*I84</f>
        <v>0</v>
      </c>
      <c r="T85" s="178">
        <f>SUMIFS('Quarterly Information'!$J$43:$J$1042,'Quarterly Information'!$I$43:$I$1042,Blends!$L85,'Quarterly Information'!$X$43:$X$1042,Lists!$D$30)*J84</f>
        <v>0</v>
      </c>
      <c r="V85" s="17" t="s">
        <v>927</v>
      </c>
      <c r="W85" s="178">
        <f>SUMIFS('Quarterly Information'!$J$43:$J$1042,'Quarterly Information'!$I$43:$I$1042,Blends!$V85,'Quarterly Information'!$X$43:$X$1042,Lists!$D$31)*C84</f>
        <v>0</v>
      </c>
      <c r="X85" s="178">
        <f>SUMIFS('Quarterly Information'!$J$43:$J$1042,'Quarterly Information'!$I$43:$I$1042,Blends!$V85,'Quarterly Information'!$X$43:$X$1042,Lists!$D$31)*D84</f>
        <v>0</v>
      </c>
      <c r="Y85" s="178">
        <f>SUMIFS('Quarterly Information'!$J$43:$J$1042,'Quarterly Information'!$I$43:$I$1042,Blends!$V85,'Quarterly Information'!$X$43:$X$1042,Lists!$D$31)*E84</f>
        <v>0</v>
      </c>
      <c r="Z85" s="178">
        <f>SUMIFS('Quarterly Information'!$J$43:$J$1042,'Quarterly Information'!$I$43:$I$1042,Blends!$V85,'Quarterly Information'!$X$43:$X$1042,Lists!$D$31)*F84</f>
        <v>0</v>
      </c>
      <c r="AA85" s="178">
        <f>SUMIFS('Quarterly Information'!$J$43:$J$1042,'Quarterly Information'!$I$43:$I$1042,Blends!$V85,'Quarterly Information'!$X$43:$X$1042,Lists!$D$31)*G84</f>
        <v>0</v>
      </c>
      <c r="AB85" s="178">
        <f>SUMIFS('Quarterly Information'!$J$43:$J$1042,'Quarterly Information'!$I$43:$I$1042,Blends!$V85,'Quarterly Information'!$X$43:$X$1042,Lists!$D$31)*H84</f>
        <v>0</v>
      </c>
      <c r="AC85" s="178">
        <f>SUMIFS('Quarterly Information'!$J$43:$J$1042,'Quarterly Information'!$I$43:$I$1042,Blends!$V85,'Quarterly Information'!$X$43:$X$1042,Lists!$D$31)*I84</f>
        <v>0</v>
      </c>
      <c r="AD85" s="178">
        <f>SUMIFS('Quarterly Information'!$J$43:$J$1042,'Quarterly Information'!$I$43:$I$1042,Blends!$V85,'Quarterly Information'!$X$43:$X$1042,Lists!$D$31)*J84</f>
        <v>0</v>
      </c>
      <c r="AF85" s="17" t="s">
        <v>927</v>
      </c>
      <c r="AG85" s="178">
        <f>SUMIFS('Quarterly Information'!$J$43:$J$1042,'Quarterly Information'!$I$43:$I$1042,Blends!$AF85,'Quarterly Information'!$X$43:$X$1042,Lists!$D$32)*C84</f>
        <v>0</v>
      </c>
      <c r="AH85" s="178">
        <f>SUMIFS('Quarterly Information'!$J$43:$J$1042,'Quarterly Information'!$I$43:$I$1042,Blends!$AF85,'Quarterly Information'!$X$43:$X$1042,Lists!$D$32)*D84</f>
        <v>0</v>
      </c>
      <c r="AI85" s="178">
        <f>SUMIFS('Quarterly Information'!$J$43:$J$1042,'Quarterly Information'!$I$43:$I$1042,Blends!$AF85,'Quarterly Information'!$X$43:$X$1042,Lists!$D$32)*E84</f>
        <v>0</v>
      </c>
      <c r="AJ85" s="178">
        <f>SUMIFS('Quarterly Information'!$J$43:$J$1042,'Quarterly Information'!$I$43:$I$1042,Blends!$AF85,'Quarterly Information'!$X$43:$X$1042,Lists!$D$32)*F84</f>
        <v>0</v>
      </c>
      <c r="AK85" s="178">
        <f>SUMIFS('Quarterly Information'!$J$43:$J$1042,'Quarterly Information'!$I$43:$I$1042,Blends!$AF85,'Quarterly Information'!$X$43:$X$1042,Lists!$D$32)*G84</f>
        <v>0</v>
      </c>
      <c r="AL85" s="178">
        <f>SUMIFS('Quarterly Information'!$J$43:$J$1042,'Quarterly Information'!$I$43:$I$1042,Blends!$AF85,'Quarterly Information'!$X$43:$X$1042,Lists!$D$32)*H84</f>
        <v>0</v>
      </c>
      <c r="AM85" s="178">
        <f>SUMIFS('Quarterly Information'!$J$43:$J$1042,'Quarterly Information'!$I$43:$I$1042,Blends!$AF85,'Quarterly Information'!$X$43:$X$1042,Lists!$D$32)*I84</f>
        <v>0</v>
      </c>
      <c r="AN85" s="178">
        <f>SUMIFS('Quarterly Information'!$J$43:$J$1042,'Quarterly Information'!$I$43:$I$1042,Blends!$AF85,'Quarterly Information'!$X$43:$X$1042,Lists!$D$32)*J84</f>
        <v>0</v>
      </c>
      <c r="AP85" s="17" t="s">
        <v>927</v>
      </c>
      <c r="AQ85" s="178">
        <f>SUMIFS('Quarterly Information'!$J$43:$J$1042,'Quarterly Information'!$I$43:$I$1042,Blends!$AP85,'Quarterly Information'!$X$43:$X$1042,Lists!$D$33)*C84</f>
        <v>0</v>
      </c>
      <c r="AR85" s="178">
        <f>SUMIFS('Quarterly Information'!$J$43:$J$1042,'Quarterly Information'!$I$43:$I$1042,Blends!$AP85,'Quarterly Information'!$X$43:$X$1042,Lists!$D$33)*D84</f>
        <v>0</v>
      </c>
      <c r="AS85" s="178">
        <f>SUMIFS('Quarterly Information'!$J$43:$J$1042,'Quarterly Information'!$I$43:$I$1042,Blends!$AP85,'Quarterly Information'!$X$43:$X$1042,Lists!$D$33)*E84</f>
        <v>0</v>
      </c>
      <c r="AT85" s="178">
        <f>SUMIFS('Quarterly Information'!$J$43:$J$1042,'Quarterly Information'!$I$43:$I$1042,Blends!$AP85,'Quarterly Information'!$X$43:$X$1042,Lists!$D$33)*F84</f>
        <v>0</v>
      </c>
      <c r="AU85" s="178">
        <f>SUMIFS('Quarterly Information'!$J$43:$J$1042,'Quarterly Information'!$I$43:$I$1042,Blends!$AP85,'Quarterly Information'!$X$43:$X$1042,Lists!$D$33)*G84</f>
        <v>0</v>
      </c>
      <c r="AV85" s="178">
        <f>SUMIFS('Quarterly Information'!$J$43:$J$1042,'Quarterly Information'!$I$43:$I$1042,Blends!$AP85,'Quarterly Information'!$X$43:$X$1042,Lists!$D$33)*H84</f>
        <v>0</v>
      </c>
      <c r="AW85" s="178">
        <f>SUMIFS('Quarterly Information'!$J$43:$J$1042,'Quarterly Information'!$I$43:$I$1042,Blends!$AP85,'Quarterly Information'!$X$43:$X$1042,Lists!$D$33)*I84</f>
        <v>0</v>
      </c>
      <c r="AX85" s="178">
        <f>SUMIFS('Quarterly Information'!$J$43:$J$1042,'Quarterly Information'!$I$43:$I$1042,Blends!$AP85,'Quarterly Information'!$X$43:$X$1042,Lists!$D$33)*J84</f>
        <v>0</v>
      </c>
      <c r="AZ85" s="17" t="s">
        <v>927</v>
      </c>
      <c r="BA85" s="178">
        <f>SUMIFS('Quarterly Information'!$J$43:$J$1042,'Quarterly Information'!$I$43:$I$1042,Blends!$AZ85,'Quarterly Information'!$X$43:$X$1042,Lists!$D$34)*C84</f>
        <v>0</v>
      </c>
      <c r="BB85" s="178">
        <f>SUMIFS('Quarterly Information'!$J$43:$J$1042,'Quarterly Information'!$I$43:$I$1042,Blends!$AZ85,'Quarterly Information'!$X$43:$X$1042,Lists!$D$34)*D84</f>
        <v>0</v>
      </c>
      <c r="BC85" s="178">
        <f>SUMIFS('Quarterly Information'!$J$43:$J$1042,'Quarterly Information'!$I$43:$I$1042,Blends!$AZ85,'Quarterly Information'!$X$43:$X$1042,Lists!$D$34)*E84</f>
        <v>0</v>
      </c>
      <c r="BD85" s="178">
        <f>SUMIFS('Quarterly Information'!$J$43:$J$1042,'Quarterly Information'!$I$43:$I$1042,Blends!$AZ85,'Quarterly Information'!$X$43:$X$1042,Lists!$D$34)*F84</f>
        <v>0</v>
      </c>
      <c r="BE85" s="178">
        <f>SUMIFS('Quarterly Information'!$J$43:$J$1042,'Quarterly Information'!$I$43:$I$1042,Blends!$AZ85,'Quarterly Information'!$X$43:$X$1042,Lists!$D$34)*G84</f>
        <v>0</v>
      </c>
      <c r="BF85" s="178">
        <f>SUMIFS('Quarterly Information'!$J$43:$J$1042,'Quarterly Information'!$I$43:$I$1042,Blends!$AZ85,'Quarterly Information'!$X$43:$X$1042,Lists!$D$34)*H84</f>
        <v>0</v>
      </c>
      <c r="BG85" s="178">
        <f>SUMIFS('Quarterly Information'!$J$43:$J$1042,'Quarterly Information'!$I$43:$I$1042,Blends!$AZ85,'Quarterly Information'!$X$43:$X$1042,Lists!$D$34)*I84</f>
        <v>0</v>
      </c>
      <c r="BH85" s="178">
        <f>SUMIFS('Quarterly Information'!$J$43:$J$1042,'Quarterly Information'!$I$43:$I$1042,Blends!$AZ85,'Quarterly Information'!$X$43:$X$1042,Lists!$D$34)*J84</f>
        <v>0</v>
      </c>
      <c r="BJ85" s="17" t="s">
        <v>927</v>
      </c>
      <c r="BK85" s="178">
        <f>SUMIFS('Quarterly Information'!$J$43:$J$1042,'Quarterly Information'!$I$43:$I$1042,Blends!$BJ85,'Quarterly Information'!$X$43:$X$1042,Lists!$D$35)*C84</f>
        <v>0</v>
      </c>
      <c r="BL85" s="178">
        <f>SUMIFS('Quarterly Information'!$J$43:$J$1042,'Quarterly Information'!$I$43:$I$1042,Blends!$BJ85,'Quarterly Information'!$X$43:$X$1042,Lists!$D$35)*D84</f>
        <v>0</v>
      </c>
      <c r="BM85" s="178">
        <f>SUMIFS('Quarterly Information'!$J$43:$J$1042,'Quarterly Information'!$I$43:$I$1042,Blends!$BJ85,'Quarterly Information'!$X$43:$X$1042,Lists!$D$35)*E84</f>
        <v>0</v>
      </c>
      <c r="BN85" s="178">
        <f>SUMIFS('Quarterly Information'!$J$43:$J$1042,'Quarterly Information'!$I$43:$I$1042,Blends!$BJ85,'Quarterly Information'!$X$43:$X$1042,Lists!$D$35)*F84</f>
        <v>0</v>
      </c>
      <c r="BO85" s="178">
        <f>SUMIFS('Quarterly Information'!$J$43:$J$1042,'Quarterly Information'!$I$43:$I$1042,Blends!$BJ85,'Quarterly Information'!$X$43:$X$1042,Lists!$D$35)*G84</f>
        <v>0</v>
      </c>
      <c r="BP85" s="178">
        <f>SUMIFS('Quarterly Information'!$J$43:$J$1042,'Quarterly Information'!$I$43:$I$1042,Blends!$BJ85,'Quarterly Information'!$X$43:$X$1042,Lists!$D$35)*H84</f>
        <v>0</v>
      </c>
      <c r="BQ85" s="178">
        <f>SUMIFS('Quarterly Information'!$J$43:$J$1042,'Quarterly Information'!$I$43:$I$1042,Blends!$BJ85,'Quarterly Information'!$X$43:$X$1042,Lists!$D$35)*I84</f>
        <v>0</v>
      </c>
      <c r="BR85" s="178">
        <f>SUMIFS('Quarterly Information'!$J$43:$J$1042,'Quarterly Information'!$I$43:$I$1042,Blends!$BJ85,'Quarterly Information'!$X$43:$X$1042,Lists!$D$35)*J84</f>
        <v>0</v>
      </c>
      <c r="BT85" s="17" t="s">
        <v>927</v>
      </c>
      <c r="BU85" s="178">
        <f>SUMIFS('Quarterly Information'!$Z$43:$Z$1042,'Quarterly Information'!$I$43:$I$1042,Blends!$BT85)*Blends!C84</f>
        <v>0</v>
      </c>
      <c r="BV85" s="178">
        <f>SUMIFS('Quarterly Information'!$Z$43:$Z$1042,'Quarterly Information'!$I$43:$I$1042,Blends!$BT85)*Blends!D84</f>
        <v>0</v>
      </c>
      <c r="BW85" s="178">
        <f>SUMIFS('Quarterly Information'!$Z$43:$Z$1042,'Quarterly Information'!$I$43:$I$1042,Blends!$BT85)*Blends!E84</f>
        <v>0</v>
      </c>
      <c r="BX85" s="178">
        <f>SUMIFS('Quarterly Information'!$Z$43:$Z$1042,'Quarterly Information'!$I$43:$I$1042,Blends!$BT85)*Blends!F84</f>
        <v>0</v>
      </c>
      <c r="BY85" s="178">
        <f>SUMIFS('Quarterly Information'!$Z$43:$Z$1042,'Quarterly Information'!$I$43:$I$1042,Blends!$BT85)*Blends!G84</f>
        <v>0</v>
      </c>
      <c r="BZ85" s="178">
        <f>SUMIFS('Quarterly Information'!$Z$43:$Z$1042,'Quarterly Information'!$I$43:$I$1042,Blends!$BT85)*Blends!H84</f>
        <v>0</v>
      </c>
      <c r="CA85" s="178">
        <f>SUMIFS('Quarterly Information'!$Z$43:$Z$1042,'Quarterly Information'!$I$43:$I$1042,Blends!$BT85)*Blends!I84</f>
        <v>0</v>
      </c>
      <c r="CB85" s="178">
        <f>SUMIFS('Quarterly Information'!$Z$43:$Z$1042,'Quarterly Information'!$I$43:$I$1042,Blends!$BT85)*Blends!J84</f>
        <v>0</v>
      </c>
      <c r="CD85" s="17" t="s">
        <v>927</v>
      </c>
      <c r="CE85" s="178">
        <f>SUMIFS('Quarterly Information'!$AA$43:$AA$1042,'Quarterly Information'!$I$43:$I$1042,Blends!$CD85)*Blends!C84</f>
        <v>0</v>
      </c>
      <c r="CF85" s="178">
        <f>SUMIFS('Quarterly Information'!$AA$43:$AA$1042,'Quarterly Information'!$I$43:$I$1042,Blends!$CD85)*Blends!D84</f>
        <v>0</v>
      </c>
      <c r="CG85" s="178">
        <f>SUMIFS('Quarterly Information'!$AA$43:$AA$1042,'Quarterly Information'!$I$43:$I$1042,Blends!$CD85)*Blends!E84</f>
        <v>0</v>
      </c>
      <c r="CH85" s="178">
        <f>SUMIFS('Quarterly Information'!$AA$43:$AA$1042,'Quarterly Information'!$I$43:$I$1042,Blends!$CD85)*Blends!F84</f>
        <v>0</v>
      </c>
      <c r="CI85" s="178">
        <f>SUMIFS('Quarterly Information'!$AA$43:$AA$1042,'Quarterly Information'!$I$43:$I$1042,Blends!$CD85)*Blends!G84</f>
        <v>0</v>
      </c>
      <c r="CJ85" s="178">
        <f>SUMIFS('Quarterly Information'!$AA$43:$AA$1042,'Quarterly Information'!$I$43:$I$1042,Blends!$CD85)*Blends!H84</f>
        <v>0</v>
      </c>
      <c r="CK85" s="178">
        <f>SUMIFS('Quarterly Information'!$AA$43:$AA$1042,'Quarterly Information'!$I$43:$I$1042,Blends!$CD85)*Blends!I84</f>
        <v>0</v>
      </c>
      <c r="CL85" s="178">
        <f>SUMIFS('Quarterly Information'!$AA$43:$AA$1042,'Quarterly Information'!$I$43:$I$1042,Blends!$CD85)*Blends!J84</f>
        <v>0</v>
      </c>
      <c r="CN85" s="17" t="s">
        <v>927</v>
      </c>
      <c r="CO85" s="178">
        <f>SUMIFS('Quarterly Information'!$AB$43:$AB$1042,'Quarterly Information'!$I$43:$I$1042,Blends!$CN85)*Blends!C84</f>
        <v>0</v>
      </c>
      <c r="CP85" s="178">
        <f>SUMIFS('Quarterly Information'!$AB$43:$AB$1042,'Quarterly Information'!$I$43:$I$1042,Blends!$CN85)*Blends!D84</f>
        <v>0</v>
      </c>
      <c r="CQ85" s="178">
        <f>SUMIFS('Quarterly Information'!$AB$43:$AB$1042,'Quarterly Information'!$I$43:$I$1042,Blends!$CN85)*Blends!E84</f>
        <v>0</v>
      </c>
      <c r="CR85" s="178">
        <f>SUMIFS('Quarterly Information'!$AB$43:$AB$1042,'Quarterly Information'!$I$43:$I$1042,Blends!$CN85)*Blends!F84</f>
        <v>0</v>
      </c>
      <c r="CS85" s="178">
        <f>SUMIFS('Quarterly Information'!$AB$43:$AB$1042,'Quarterly Information'!$I$43:$I$1042,Blends!$CN85)*Blends!G84</f>
        <v>0</v>
      </c>
      <c r="CT85" s="178">
        <f>SUMIFS('Quarterly Information'!$AB$43:$AB$1042,'Quarterly Information'!$I$43:$I$1042,Blends!$CN85)*Blends!H84</f>
        <v>0</v>
      </c>
      <c r="CU85" s="178">
        <f>SUMIFS('Quarterly Information'!$AB$43:$AB$1042,'Quarterly Information'!$I$43:$I$1042,Blends!$CN85)*Blends!I84</f>
        <v>0</v>
      </c>
      <c r="CV85" s="178">
        <f>SUMIFS('Quarterly Information'!$AB$43:$AB$1042,'Quarterly Information'!$I$43:$I$1042,Blends!$CN85)*Blends!J84</f>
        <v>0</v>
      </c>
      <c r="CX85" s="17" t="s">
        <v>927</v>
      </c>
      <c r="CY85" s="178">
        <f>SUMIFS('Quarterly Information'!$AC$43:$AC$1042,'Quarterly Information'!$I$43:$I$1042,Blends!$CX85)*Blends!C84</f>
        <v>0</v>
      </c>
      <c r="CZ85" s="178">
        <f>SUMIFS('Quarterly Information'!$AC$43:$AC$1042,'Quarterly Information'!$I$43:$I$1042,Blends!$CX85)*Blends!D84</f>
        <v>0</v>
      </c>
      <c r="DA85" s="178">
        <f>SUMIFS('Quarterly Information'!$AC$43:$AC$1042,'Quarterly Information'!$I$43:$I$1042,Blends!$CX85)*Blends!E84</f>
        <v>0</v>
      </c>
      <c r="DB85" s="178">
        <f>SUMIFS('Quarterly Information'!$AC$43:$AC$1042,'Quarterly Information'!$I$43:$I$1042,Blends!$CX85)*Blends!F84</f>
        <v>0</v>
      </c>
      <c r="DC85" s="178">
        <f>SUMIFS('Quarterly Information'!$AC$43:$AC$1042,'Quarterly Information'!$I$43:$I$1042,Blends!$CX85)*Blends!G84</f>
        <v>0</v>
      </c>
      <c r="DD85" s="178">
        <f>SUMIFS('Quarterly Information'!$AC$43:$AC$1042,'Quarterly Information'!$I$43:$I$1042,Blends!$CX85)*Blends!H84</f>
        <v>0</v>
      </c>
      <c r="DE85" s="178">
        <f>SUMIFS('Quarterly Information'!$AC$43:$AC$1042,'Quarterly Information'!$I$43:$I$1042,Blends!$CX85)*Blends!I84</f>
        <v>0</v>
      </c>
      <c r="DF85" s="178">
        <f>SUMIFS('Quarterly Information'!$AC$43:$AC$1042,'Quarterly Information'!$I$43:$I$1042,Blends!$CX85)*Blends!J84</f>
        <v>0</v>
      </c>
      <c r="DH85" s="17" t="s">
        <v>927</v>
      </c>
      <c r="DI85" s="178">
        <f>SUMIFS('Quarterly Information'!$AD$43:$AD$1042,'Quarterly Information'!$I$43:$I$1042,Blends!$DH85)*Blends!C84</f>
        <v>0</v>
      </c>
      <c r="DJ85" s="178">
        <f>SUMIFS('Quarterly Information'!$AD$43:$AD$1042,'Quarterly Information'!$I$43:$I$1042,Blends!$DH85)*Blends!D84</f>
        <v>0</v>
      </c>
      <c r="DK85" s="178">
        <f>SUMIFS('Quarterly Information'!$AD$43:$AD$1042,'Quarterly Information'!$I$43:$I$1042,Blends!$DH85)*Blends!E84</f>
        <v>0</v>
      </c>
      <c r="DL85" s="178">
        <f>SUMIFS('Quarterly Information'!$AD$43:$AD$1042,'Quarterly Information'!$I$43:$I$1042,Blends!$DH85)*Blends!F84</f>
        <v>0</v>
      </c>
      <c r="DM85" s="178">
        <f>SUMIFS('Quarterly Information'!$AD$43:$AD$1042,'Quarterly Information'!$I$43:$I$1042,Blends!$DH85)*Blends!G84</f>
        <v>0</v>
      </c>
      <c r="DN85" s="178">
        <f>SUMIFS('Quarterly Information'!$AD$43:$AD$1042,'Quarterly Information'!$I$43:$I$1042,Blends!$DH85)*Blends!H84</f>
        <v>0</v>
      </c>
      <c r="DO85" s="178">
        <f>SUMIFS('Quarterly Information'!$AD$43:$AD$1042,'Quarterly Information'!$I$43:$I$1042,Blends!$DH85)*Blends!I84</f>
        <v>0</v>
      </c>
      <c r="DP85" s="178">
        <f>SUMIFS('Quarterly Information'!$AD$43:$AD$1042,'Quarterly Information'!$I$43:$I$1042,Blends!$DH85)*Blends!J84</f>
        <v>0</v>
      </c>
      <c r="DR85" s="17" t="s">
        <v>927</v>
      </c>
      <c r="DS85" s="178">
        <f>SUMIFS('Quarterly Information'!$AE$43:$AE$1042,'Quarterly Information'!$I$43:$I$1042,Blends!$DR85)*Blends!C84</f>
        <v>0</v>
      </c>
      <c r="DT85" s="178">
        <f>SUMIFS('Quarterly Information'!$AE$43:$AE$1042,'Quarterly Information'!$I$43:$I$1042,Blends!$DR85)*Blends!D84</f>
        <v>0</v>
      </c>
      <c r="DU85" s="178">
        <f>SUMIFS('Quarterly Information'!$AE$43:$AE$1042,'Quarterly Information'!$I$43:$I$1042,Blends!$DR85)*Blends!E84</f>
        <v>0</v>
      </c>
      <c r="DV85" s="178">
        <f>SUMIFS('Quarterly Information'!$AE$43:$AE$1042,'Quarterly Information'!$I$43:$I$1042,Blends!$DR85)*Blends!F84</f>
        <v>0</v>
      </c>
      <c r="DW85" s="178">
        <f>SUMIFS('Quarterly Information'!$AE$43:$AE$1042,'Quarterly Information'!$I$43:$I$1042,Blends!$DR85)*Blends!G84</f>
        <v>0</v>
      </c>
      <c r="DX85" s="178">
        <f>SUMIFS('Quarterly Information'!$AE$43:$AE$1042,'Quarterly Information'!$I$43:$I$1042,Blends!$DR85)*Blends!H84</f>
        <v>0</v>
      </c>
      <c r="DY85" s="178">
        <f>SUMIFS('Quarterly Information'!$AE$43:$AE$1042,'Quarterly Information'!$I$43:$I$1042,Blends!$DR85)*Blends!I84</f>
        <v>0</v>
      </c>
      <c r="DZ85" s="178">
        <f>SUMIFS('Quarterly Information'!$AE$43:$AE$1042,'Quarterly Information'!$I$43:$I$1042,Blends!$DR85)*Blends!J84</f>
        <v>0</v>
      </c>
    </row>
    <row r="86" spans="2:130" x14ac:dyDescent="0.25">
      <c r="B86" s="17" t="s">
        <v>929</v>
      </c>
      <c r="C86" s="177"/>
      <c r="D86" s="177">
        <v>0.12</v>
      </c>
      <c r="E86" s="177">
        <v>0.52</v>
      </c>
      <c r="F86" s="177">
        <v>0.14000000000000001</v>
      </c>
      <c r="G86" s="177"/>
      <c r="H86" s="177"/>
      <c r="I86" s="177"/>
      <c r="J86" s="177"/>
      <c r="L86" s="17" t="s">
        <v>928</v>
      </c>
      <c r="M86" s="178">
        <f>SUMIFS('Quarterly Information'!$J$43:$J$1042,'Quarterly Information'!$I$43:$I$1042,Blends!$L86,'Quarterly Information'!$X$43:$X$1042,Lists!$D$30)*C85</f>
        <v>0</v>
      </c>
      <c r="N86" s="178">
        <f>SUMIFS('Quarterly Information'!$J$43:$J$1042,'Quarterly Information'!$I$43:$I$1042,Blends!$L86,'Quarterly Information'!$X$43:$X$1042,Lists!$D$30)*D85</f>
        <v>0</v>
      </c>
      <c r="O86" s="178">
        <f>SUMIFS('Quarterly Information'!$J$43:$J$1042,'Quarterly Information'!$I$43:$I$1042,Blends!$L86,'Quarterly Information'!$X$43:$X$1042,Lists!$D$30)*E85</f>
        <v>0</v>
      </c>
      <c r="P86" s="178">
        <f>SUMIFS('Quarterly Information'!$J$43:$J$1042,'Quarterly Information'!$I$43:$I$1042,Blends!$L86,'Quarterly Information'!$X$43:$X$1042,Lists!$D$30)*F85</f>
        <v>0</v>
      </c>
      <c r="Q86" s="178">
        <f>SUMIFS('Quarterly Information'!$J$43:$J$1042,'Quarterly Information'!$I$43:$I$1042,Blends!$L86,'Quarterly Information'!$X$43:$X$1042,Lists!$D$30)*G85</f>
        <v>0</v>
      </c>
      <c r="R86" s="178">
        <f>SUMIFS('Quarterly Information'!$J$43:$J$1042,'Quarterly Information'!$I$43:$I$1042,Blends!$L86,'Quarterly Information'!$X$43:$X$1042,Lists!$D$30)*H85</f>
        <v>0</v>
      </c>
      <c r="S86" s="178">
        <f>SUMIFS('Quarterly Information'!$J$43:$J$1042,'Quarterly Information'!$I$43:$I$1042,Blends!$L86,'Quarterly Information'!$X$43:$X$1042,Lists!$D$30)*I85</f>
        <v>0</v>
      </c>
      <c r="T86" s="178">
        <f>SUMIFS('Quarterly Information'!$J$43:$J$1042,'Quarterly Information'!$I$43:$I$1042,Blends!$L86,'Quarterly Information'!$X$43:$X$1042,Lists!$D$30)*J85</f>
        <v>0</v>
      </c>
      <c r="V86" s="17" t="s">
        <v>928</v>
      </c>
      <c r="W86" s="178">
        <f>SUMIFS('Quarterly Information'!$J$43:$J$1042,'Quarterly Information'!$I$43:$I$1042,Blends!$V86,'Quarterly Information'!$X$43:$X$1042,Lists!$D$31)*C85</f>
        <v>0</v>
      </c>
      <c r="X86" s="178">
        <f>SUMIFS('Quarterly Information'!$J$43:$J$1042,'Quarterly Information'!$I$43:$I$1042,Blends!$V86,'Quarterly Information'!$X$43:$X$1042,Lists!$D$31)*D85</f>
        <v>0</v>
      </c>
      <c r="Y86" s="178">
        <f>SUMIFS('Quarterly Information'!$J$43:$J$1042,'Quarterly Information'!$I$43:$I$1042,Blends!$V86,'Quarterly Information'!$X$43:$X$1042,Lists!$D$31)*E85</f>
        <v>0</v>
      </c>
      <c r="Z86" s="178">
        <f>SUMIFS('Quarterly Information'!$J$43:$J$1042,'Quarterly Information'!$I$43:$I$1042,Blends!$V86,'Quarterly Information'!$X$43:$X$1042,Lists!$D$31)*F85</f>
        <v>0</v>
      </c>
      <c r="AA86" s="178">
        <f>SUMIFS('Quarterly Information'!$J$43:$J$1042,'Quarterly Information'!$I$43:$I$1042,Blends!$V86,'Quarterly Information'!$X$43:$X$1042,Lists!$D$31)*G85</f>
        <v>0</v>
      </c>
      <c r="AB86" s="178">
        <f>SUMIFS('Quarterly Information'!$J$43:$J$1042,'Quarterly Information'!$I$43:$I$1042,Blends!$V86,'Quarterly Information'!$X$43:$X$1042,Lists!$D$31)*H85</f>
        <v>0</v>
      </c>
      <c r="AC86" s="178">
        <f>SUMIFS('Quarterly Information'!$J$43:$J$1042,'Quarterly Information'!$I$43:$I$1042,Blends!$V86,'Quarterly Information'!$X$43:$X$1042,Lists!$D$31)*I85</f>
        <v>0</v>
      </c>
      <c r="AD86" s="178">
        <f>SUMIFS('Quarterly Information'!$J$43:$J$1042,'Quarterly Information'!$I$43:$I$1042,Blends!$V86,'Quarterly Information'!$X$43:$X$1042,Lists!$D$31)*J85</f>
        <v>0</v>
      </c>
      <c r="AF86" s="17" t="s">
        <v>928</v>
      </c>
      <c r="AG86" s="178">
        <f>SUMIFS('Quarterly Information'!$J$43:$J$1042,'Quarterly Information'!$I$43:$I$1042,Blends!$AF86,'Quarterly Information'!$X$43:$X$1042,Lists!$D$32)*C85</f>
        <v>0</v>
      </c>
      <c r="AH86" s="178">
        <f>SUMIFS('Quarterly Information'!$J$43:$J$1042,'Quarterly Information'!$I$43:$I$1042,Blends!$AF86,'Quarterly Information'!$X$43:$X$1042,Lists!$D$32)*D85</f>
        <v>0</v>
      </c>
      <c r="AI86" s="178">
        <f>SUMIFS('Quarterly Information'!$J$43:$J$1042,'Quarterly Information'!$I$43:$I$1042,Blends!$AF86,'Quarterly Information'!$X$43:$X$1042,Lists!$D$32)*E85</f>
        <v>0</v>
      </c>
      <c r="AJ86" s="178">
        <f>SUMIFS('Quarterly Information'!$J$43:$J$1042,'Quarterly Information'!$I$43:$I$1042,Blends!$AF86,'Quarterly Information'!$X$43:$X$1042,Lists!$D$32)*F85</f>
        <v>0</v>
      </c>
      <c r="AK86" s="178">
        <f>SUMIFS('Quarterly Information'!$J$43:$J$1042,'Quarterly Information'!$I$43:$I$1042,Blends!$AF86,'Quarterly Information'!$X$43:$X$1042,Lists!$D$32)*G85</f>
        <v>0</v>
      </c>
      <c r="AL86" s="178">
        <f>SUMIFS('Quarterly Information'!$J$43:$J$1042,'Quarterly Information'!$I$43:$I$1042,Blends!$AF86,'Quarterly Information'!$X$43:$X$1042,Lists!$D$32)*H85</f>
        <v>0</v>
      </c>
      <c r="AM86" s="178">
        <f>SUMIFS('Quarterly Information'!$J$43:$J$1042,'Quarterly Information'!$I$43:$I$1042,Blends!$AF86,'Quarterly Information'!$X$43:$X$1042,Lists!$D$32)*I85</f>
        <v>0</v>
      </c>
      <c r="AN86" s="178">
        <f>SUMIFS('Quarterly Information'!$J$43:$J$1042,'Quarterly Information'!$I$43:$I$1042,Blends!$AF86,'Quarterly Information'!$X$43:$X$1042,Lists!$D$32)*J85</f>
        <v>0</v>
      </c>
      <c r="AP86" s="17" t="s">
        <v>928</v>
      </c>
      <c r="AQ86" s="178">
        <f>SUMIFS('Quarterly Information'!$J$43:$J$1042,'Quarterly Information'!$I$43:$I$1042,Blends!$AP86,'Quarterly Information'!$X$43:$X$1042,Lists!$D$33)*C85</f>
        <v>0</v>
      </c>
      <c r="AR86" s="178">
        <f>SUMIFS('Quarterly Information'!$J$43:$J$1042,'Quarterly Information'!$I$43:$I$1042,Blends!$AP86,'Quarterly Information'!$X$43:$X$1042,Lists!$D$33)*D85</f>
        <v>0</v>
      </c>
      <c r="AS86" s="178">
        <f>SUMIFS('Quarterly Information'!$J$43:$J$1042,'Quarterly Information'!$I$43:$I$1042,Blends!$AP86,'Quarterly Information'!$X$43:$X$1042,Lists!$D$33)*E85</f>
        <v>0</v>
      </c>
      <c r="AT86" s="178">
        <f>SUMIFS('Quarterly Information'!$J$43:$J$1042,'Quarterly Information'!$I$43:$I$1042,Blends!$AP86,'Quarterly Information'!$X$43:$X$1042,Lists!$D$33)*F85</f>
        <v>0</v>
      </c>
      <c r="AU86" s="178">
        <f>SUMIFS('Quarterly Information'!$J$43:$J$1042,'Quarterly Information'!$I$43:$I$1042,Blends!$AP86,'Quarterly Information'!$X$43:$X$1042,Lists!$D$33)*G85</f>
        <v>0</v>
      </c>
      <c r="AV86" s="178">
        <f>SUMIFS('Quarterly Information'!$J$43:$J$1042,'Quarterly Information'!$I$43:$I$1042,Blends!$AP86,'Quarterly Information'!$X$43:$X$1042,Lists!$D$33)*H85</f>
        <v>0</v>
      </c>
      <c r="AW86" s="178">
        <f>SUMIFS('Quarterly Information'!$J$43:$J$1042,'Quarterly Information'!$I$43:$I$1042,Blends!$AP86,'Quarterly Information'!$X$43:$X$1042,Lists!$D$33)*I85</f>
        <v>0</v>
      </c>
      <c r="AX86" s="178">
        <f>SUMIFS('Quarterly Information'!$J$43:$J$1042,'Quarterly Information'!$I$43:$I$1042,Blends!$AP86,'Quarterly Information'!$X$43:$X$1042,Lists!$D$33)*J85</f>
        <v>0</v>
      </c>
      <c r="AZ86" s="17" t="s">
        <v>928</v>
      </c>
      <c r="BA86" s="178">
        <f>SUMIFS('Quarterly Information'!$J$43:$J$1042,'Quarterly Information'!$I$43:$I$1042,Blends!$AZ86,'Quarterly Information'!$X$43:$X$1042,Lists!$D$34)*C85</f>
        <v>0</v>
      </c>
      <c r="BB86" s="178">
        <f>SUMIFS('Quarterly Information'!$J$43:$J$1042,'Quarterly Information'!$I$43:$I$1042,Blends!$AZ86,'Quarterly Information'!$X$43:$X$1042,Lists!$D$34)*D85</f>
        <v>0</v>
      </c>
      <c r="BC86" s="178">
        <f>SUMIFS('Quarterly Information'!$J$43:$J$1042,'Quarterly Information'!$I$43:$I$1042,Blends!$AZ86,'Quarterly Information'!$X$43:$X$1042,Lists!$D$34)*E85</f>
        <v>0</v>
      </c>
      <c r="BD86" s="178">
        <f>SUMIFS('Quarterly Information'!$J$43:$J$1042,'Quarterly Information'!$I$43:$I$1042,Blends!$AZ86,'Quarterly Information'!$X$43:$X$1042,Lists!$D$34)*F85</f>
        <v>0</v>
      </c>
      <c r="BE86" s="178">
        <f>SUMIFS('Quarterly Information'!$J$43:$J$1042,'Quarterly Information'!$I$43:$I$1042,Blends!$AZ86,'Quarterly Information'!$X$43:$X$1042,Lists!$D$34)*G85</f>
        <v>0</v>
      </c>
      <c r="BF86" s="178">
        <f>SUMIFS('Quarterly Information'!$J$43:$J$1042,'Quarterly Information'!$I$43:$I$1042,Blends!$AZ86,'Quarterly Information'!$X$43:$X$1042,Lists!$D$34)*H85</f>
        <v>0</v>
      </c>
      <c r="BG86" s="178">
        <f>SUMIFS('Quarterly Information'!$J$43:$J$1042,'Quarterly Information'!$I$43:$I$1042,Blends!$AZ86,'Quarterly Information'!$X$43:$X$1042,Lists!$D$34)*I85</f>
        <v>0</v>
      </c>
      <c r="BH86" s="178">
        <f>SUMIFS('Quarterly Information'!$J$43:$J$1042,'Quarterly Information'!$I$43:$I$1042,Blends!$AZ86,'Quarterly Information'!$X$43:$X$1042,Lists!$D$34)*J85</f>
        <v>0</v>
      </c>
      <c r="BJ86" s="17" t="s">
        <v>928</v>
      </c>
      <c r="BK86" s="178">
        <f>SUMIFS('Quarterly Information'!$J$43:$J$1042,'Quarterly Information'!$I$43:$I$1042,Blends!$BJ86,'Quarterly Information'!$X$43:$X$1042,Lists!$D$35)*C85</f>
        <v>0</v>
      </c>
      <c r="BL86" s="178">
        <f>SUMIFS('Quarterly Information'!$J$43:$J$1042,'Quarterly Information'!$I$43:$I$1042,Blends!$BJ86,'Quarterly Information'!$X$43:$X$1042,Lists!$D$35)*D85</f>
        <v>0</v>
      </c>
      <c r="BM86" s="178">
        <f>SUMIFS('Quarterly Information'!$J$43:$J$1042,'Quarterly Information'!$I$43:$I$1042,Blends!$BJ86,'Quarterly Information'!$X$43:$X$1042,Lists!$D$35)*E85</f>
        <v>0</v>
      </c>
      <c r="BN86" s="178">
        <f>SUMIFS('Quarterly Information'!$J$43:$J$1042,'Quarterly Information'!$I$43:$I$1042,Blends!$BJ86,'Quarterly Information'!$X$43:$X$1042,Lists!$D$35)*F85</f>
        <v>0</v>
      </c>
      <c r="BO86" s="178">
        <f>SUMIFS('Quarterly Information'!$J$43:$J$1042,'Quarterly Information'!$I$43:$I$1042,Blends!$BJ86,'Quarterly Information'!$X$43:$X$1042,Lists!$D$35)*G85</f>
        <v>0</v>
      </c>
      <c r="BP86" s="178">
        <f>SUMIFS('Quarterly Information'!$J$43:$J$1042,'Quarterly Information'!$I$43:$I$1042,Blends!$BJ86,'Quarterly Information'!$X$43:$X$1042,Lists!$D$35)*H85</f>
        <v>0</v>
      </c>
      <c r="BQ86" s="178">
        <f>SUMIFS('Quarterly Information'!$J$43:$J$1042,'Quarterly Information'!$I$43:$I$1042,Blends!$BJ86,'Quarterly Information'!$X$43:$X$1042,Lists!$D$35)*I85</f>
        <v>0</v>
      </c>
      <c r="BR86" s="178">
        <f>SUMIFS('Quarterly Information'!$J$43:$J$1042,'Quarterly Information'!$I$43:$I$1042,Blends!$BJ86,'Quarterly Information'!$X$43:$X$1042,Lists!$D$35)*J85</f>
        <v>0</v>
      </c>
      <c r="BT86" s="17" t="s">
        <v>928</v>
      </c>
      <c r="BU86" s="178">
        <f>SUMIFS('Quarterly Information'!$Z$43:$Z$1042,'Quarterly Information'!$I$43:$I$1042,Blends!$BT86)*Blends!C85</f>
        <v>0</v>
      </c>
      <c r="BV86" s="178">
        <f>SUMIFS('Quarterly Information'!$Z$43:$Z$1042,'Quarterly Information'!$I$43:$I$1042,Blends!$BT86)*Blends!D85</f>
        <v>0</v>
      </c>
      <c r="BW86" s="178">
        <f>SUMIFS('Quarterly Information'!$Z$43:$Z$1042,'Quarterly Information'!$I$43:$I$1042,Blends!$BT86)*Blends!E85</f>
        <v>0</v>
      </c>
      <c r="BX86" s="178">
        <f>SUMIFS('Quarterly Information'!$Z$43:$Z$1042,'Quarterly Information'!$I$43:$I$1042,Blends!$BT86)*Blends!F85</f>
        <v>0</v>
      </c>
      <c r="BY86" s="178">
        <f>SUMIFS('Quarterly Information'!$Z$43:$Z$1042,'Quarterly Information'!$I$43:$I$1042,Blends!$BT86)*Blends!G85</f>
        <v>0</v>
      </c>
      <c r="BZ86" s="178">
        <f>SUMIFS('Quarterly Information'!$Z$43:$Z$1042,'Quarterly Information'!$I$43:$I$1042,Blends!$BT86)*Blends!H85</f>
        <v>0</v>
      </c>
      <c r="CA86" s="178">
        <f>SUMIFS('Quarterly Information'!$Z$43:$Z$1042,'Quarterly Information'!$I$43:$I$1042,Blends!$BT86)*Blends!I85</f>
        <v>0</v>
      </c>
      <c r="CB86" s="178">
        <f>SUMIFS('Quarterly Information'!$Z$43:$Z$1042,'Quarterly Information'!$I$43:$I$1042,Blends!$BT86)*Blends!J85</f>
        <v>0</v>
      </c>
      <c r="CD86" s="17" t="s">
        <v>928</v>
      </c>
      <c r="CE86" s="178">
        <f>SUMIFS('Quarterly Information'!$AA$43:$AA$1042,'Quarterly Information'!$I$43:$I$1042,Blends!$CD86)*Blends!C85</f>
        <v>0</v>
      </c>
      <c r="CF86" s="178">
        <f>SUMIFS('Quarterly Information'!$AA$43:$AA$1042,'Quarterly Information'!$I$43:$I$1042,Blends!$CD86)*Blends!D85</f>
        <v>0</v>
      </c>
      <c r="CG86" s="178">
        <f>SUMIFS('Quarterly Information'!$AA$43:$AA$1042,'Quarterly Information'!$I$43:$I$1042,Blends!$CD86)*Blends!E85</f>
        <v>0</v>
      </c>
      <c r="CH86" s="178">
        <f>SUMIFS('Quarterly Information'!$AA$43:$AA$1042,'Quarterly Information'!$I$43:$I$1042,Blends!$CD86)*Blends!F85</f>
        <v>0</v>
      </c>
      <c r="CI86" s="178">
        <f>SUMIFS('Quarterly Information'!$AA$43:$AA$1042,'Quarterly Information'!$I$43:$I$1042,Blends!$CD86)*Blends!G85</f>
        <v>0</v>
      </c>
      <c r="CJ86" s="178">
        <f>SUMIFS('Quarterly Information'!$AA$43:$AA$1042,'Quarterly Information'!$I$43:$I$1042,Blends!$CD86)*Blends!H85</f>
        <v>0</v>
      </c>
      <c r="CK86" s="178">
        <f>SUMIFS('Quarterly Information'!$AA$43:$AA$1042,'Quarterly Information'!$I$43:$I$1042,Blends!$CD86)*Blends!I85</f>
        <v>0</v>
      </c>
      <c r="CL86" s="178">
        <f>SUMIFS('Quarterly Information'!$AA$43:$AA$1042,'Quarterly Information'!$I$43:$I$1042,Blends!$CD86)*Blends!J85</f>
        <v>0</v>
      </c>
      <c r="CN86" s="17" t="s">
        <v>928</v>
      </c>
      <c r="CO86" s="178">
        <f>SUMIFS('Quarterly Information'!$AB$43:$AB$1042,'Quarterly Information'!$I$43:$I$1042,Blends!$CN86)*Blends!C85</f>
        <v>0</v>
      </c>
      <c r="CP86" s="178">
        <f>SUMIFS('Quarterly Information'!$AB$43:$AB$1042,'Quarterly Information'!$I$43:$I$1042,Blends!$CN86)*Blends!D85</f>
        <v>0</v>
      </c>
      <c r="CQ86" s="178">
        <f>SUMIFS('Quarterly Information'!$AB$43:$AB$1042,'Quarterly Information'!$I$43:$I$1042,Blends!$CN86)*Blends!E85</f>
        <v>0</v>
      </c>
      <c r="CR86" s="178">
        <f>SUMIFS('Quarterly Information'!$AB$43:$AB$1042,'Quarterly Information'!$I$43:$I$1042,Blends!$CN86)*Blends!F85</f>
        <v>0</v>
      </c>
      <c r="CS86" s="178">
        <f>SUMIFS('Quarterly Information'!$AB$43:$AB$1042,'Quarterly Information'!$I$43:$I$1042,Blends!$CN86)*Blends!G85</f>
        <v>0</v>
      </c>
      <c r="CT86" s="178">
        <f>SUMIFS('Quarterly Information'!$AB$43:$AB$1042,'Quarterly Information'!$I$43:$I$1042,Blends!$CN86)*Blends!H85</f>
        <v>0</v>
      </c>
      <c r="CU86" s="178">
        <f>SUMIFS('Quarterly Information'!$AB$43:$AB$1042,'Quarterly Information'!$I$43:$I$1042,Blends!$CN86)*Blends!I85</f>
        <v>0</v>
      </c>
      <c r="CV86" s="178">
        <f>SUMIFS('Quarterly Information'!$AB$43:$AB$1042,'Quarterly Information'!$I$43:$I$1042,Blends!$CN86)*Blends!J85</f>
        <v>0</v>
      </c>
      <c r="CX86" s="17" t="s">
        <v>928</v>
      </c>
      <c r="CY86" s="178">
        <f>SUMIFS('Quarterly Information'!$AC$43:$AC$1042,'Quarterly Information'!$I$43:$I$1042,Blends!$CX86)*Blends!C85</f>
        <v>0</v>
      </c>
      <c r="CZ86" s="178">
        <f>SUMIFS('Quarterly Information'!$AC$43:$AC$1042,'Quarterly Information'!$I$43:$I$1042,Blends!$CX86)*Blends!D85</f>
        <v>0</v>
      </c>
      <c r="DA86" s="178">
        <f>SUMIFS('Quarterly Information'!$AC$43:$AC$1042,'Quarterly Information'!$I$43:$I$1042,Blends!$CX86)*Blends!E85</f>
        <v>0</v>
      </c>
      <c r="DB86" s="178">
        <f>SUMIFS('Quarterly Information'!$AC$43:$AC$1042,'Quarterly Information'!$I$43:$I$1042,Blends!$CX86)*Blends!F85</f>
        <v>0</v>
      </c>
      <c r="DC86" s="178">
        <f>SUMIFS('Quarterly Information'!$AC$43:$AC$1042,'Quarterly Information'!$I$43:$I$1042,Blends!$CX86)*Blends!G85</f>
        <v>0</v>
      </c>
      <c r="DD86" s="178">
        <f>SUMIFS('Quarterly Information'!$AC$43:$AC$1042,'Quarterly Information'!$I$43:$I$1042,Blends!$CX86)*Blends!H85</f>
        <v>0</v>
      </c>
      <c r="DE86" s="178">
        <f>SUMIFS('Quarterly Information'!$AC$43:$AC$1042,'Quarterly Information'!$I$43:$I$1042,Blends!$CX86)*Blends!I85</f>
        <v>0</v>
      </c>
      <c r="DF86" s="178">
        <f>SUMIFS('Quarterly Information'!$AC$43:$AC$1042,'Quarterly Information'!$I$43:$I$1042,Blends!$CX86)*Blends!J85</f>
        <v>0</v>
      </c>
      <c r="DH86" s="17" t="s">
        <v>928</v>
      </c>
      <c r="DI86" s="178">
        <f>SUMIFS('Quarterly Information'!$AD$43:$AD$1042,'Quarterly Information'!$I$43:$I$1042,Blends!$DH86)*Blends!C85</f>
        <v>0</v>
      </c>
      <c r="DJ86" s="178">
        <f>SUMIFS('Quarterly Information'!$AD$43:$AD$1042,'Quarterly Information'!$I$43:$I$1042,Blends!$DH86)*Blends!D85</f>
        <v>0</v>
      </c>
      <c r="DK86" s="178">
        <f>SUMIFS('Quarterly Information'!$AD$43:$AD$1042,'Quarterly Information'!$I$43:$I$1042,Blends!$DH86)*Blends!E85</f>
        <v>0</v>
      </c>
      <c r="DL86" s="178">
        <f>SUMIFS('Quarterly Information'!$AD$43:$AD$1042,'Quarterly Information'!$I$43:$I$1042,Blends!$DH86)*Blends!F85</f>
        <v>0</v>
      </c>
      <c r="DM86" s="178">
        <f>SUMIFS('Quarterly Information'!$AD$43:$AD$1042,'Quarterly Information'!$I$43:$I$1042,Blends!$DH86)*Blends!G85</f>
        <v>0</v>
      </c>
      <c r="DN86" s="178">
        <f>SUMIFS('Quarterly Information'!$AD$43:$AD$1042,'Quarterly Information'!$I$43:$I$1042,Blends!$DH86)*Blends!H85</f>
        <v>0</v>
      </c>
      <c r="DO86" s="178">
        <f>SUMIFS('Quarterly Information'!$AD$43:$AD$1042,'Quarterly Information'!$I$43:$I$1042,Blends!$DH86)*Blends!I85</f>
        <v>0</v>
      </c>
      <c r="DP86" s="178">
        <f>SUMIFS('Quarterly Information'!$AD$43:$AD$1042,'Quarterly Information'!$I$43:$I$1042,Blends!$DH86)*Blends!J85</f>
        <v>0</v>
      </c>
      <c r="DR86" s="17" t="s">
        <v>928</v>
      </c>
      <c r="DS86" s="178">
        <f>SUMIFS('Quarterly Information'!$AE$43:$AE$1042,'Quarterly Information'!$I$43:$I$1042,Blends!$DR86)*Blends!C85</f>
        <v>0</v>
      </c>
      <c r="DT86" s="178">
        <f>SUMIFS('Quarterly Information'!$AE$43:$AE$1042,'Quarterly Information'!$I$43:$I$1042,Blends!$DR86)*Blends!D85</f>
        <v>0</v>
      </c>
      <c r="DU86" s="178">
        <f>SUMIFS('Quarterly Information'!$AE$43:$AE$1042,'Quarterly Information'!$I$43:$I$1042,Blends!$DR86)*Blends!E85</f>
        <v>0</v>
      </c>
      <c r="DV86" s="178">
        <f>SUMIFS('Quarterly Information'!$AE$43:$AE$1042,'Quarterly Information'!$I$43:$I$1042,Blends!$DR86)*Blends!F85</f>
        <v>0</v>
      </c>
      <c r="DW86" s="178">
        <f>SUMIFS('Quarterly Information'!$AE$43:$AE$1042,'Quarterly Information'!$I$43:$I$1042,Blends!$DR86)*Blends!G85</f>
        <v>0</v>
      </c>
      <c r="DX86" s="178">
        <f>SUMIFS('Quarterly Information'!$AE$43:$AE$1042,'Quarterly Information'!$I$43:$I$1042,Blends!$DR86)*Blends!H85</f>
        <v>0</v>
      </c>
      <c r="DY86" s="178">
        <f>SUMIFS('Quarterly Information'!$AE$43:$AE$1042,'Quarterly Information'!$I$43:$I$1042,Blends!$DR86)*Blends!I85</f>
        <v>0</v>
      </c>
      <c r="DZ86" s="178">
        <f>SUMIFS('Quarterly Information'!$AE$43:$AE$1042,'Quarterly Information'!$I$43:$I$1042,Blends!$DR86)*Blends!J85</f>
        <v>0</v>
      </c>
    </row>
    <row r="87" spans="2:130" x14ac:dyDescent="0.25">
      <c r="B87" s="17" t="s">
        <v>930</v>
      </c>
      <c r="C87" s="177"/>
      <c r="D87" s="177">
        <v>0.28000000000000003</v>
      </c>
      <c r="E87" s="177">
        <v>0.25</v>
      </c>
      <c r="F87" s="177">
        <v>0.2</v>
      </c>
      <c r="G87" s="177"/>
      <c r="H87" s="177"/>
      <c r="I87" s="177"/>
      <c r="J87" s="177"/>
      <c r="L87" s="17" t="s">
        <v>929</v>
      </c>
      <c r="M87" s="178">
        <f>SUMIFS('Quarterly Information'!$J$43:$J$1042,'Quarterly Information'!$I$43:$I$1042,Blends!$L87,'Quarterly Information'!$X$43:$X$1042,Lists!$D$30)*C86</f>
        <v>0</v>
      </c>
      <c r="N87" s="178">
        <f>SUMIFS('Quarterly Information'!$J$43:$J$1042,'Quarterly Information'!$I$43:$I$1042,Blends!$L87,'Quarterly Information'!$X$43:$X$1042,Lists!$D$30)*D86</f>
        <v>0</v>
      </c>
      <c r="O87" s="178">
        <f>SUMIFS('Quarterly Information'!$J$43:$J$1042,'Quarterly Information'!$I$43:$I$1042,Blends!$L87,'Quarterly Information'!$X$43:$X$1042,Lists!$D$30)*E86</f>
        <v>0</v>
      </c>
      <c r="P87" s="178">
        <f>SUMIFS('Quarterly Information'!$J$43:$J$1042,'Quarterly Information'!$I$43:$I$1042,Blends!$L87,'Quarterly Information'!$X$43:$X$1042,Lists!$D$30)*F86</f>
        <v>0</v>
      </c>
      <c r="Q87" s="178">
        <f>SUMIFS('Quarterly Information'!$J$43:$J$1042,'Quarterly Information'!$I$43:$I$1042,Blends!$L87,'Quarterly Information'!$X$43:$X$1042,Lists!$D$30)*G86</f>
        <v>0</v>
      </c>
      <c r="R87" s="178">
        <f>SUMIFS('Quarterly Information'!$J$43:$J$1042,'Quarterly Information'!$I$43:$I$1042,Blends!$L87,'Quarterly Information'!$X$43:$X$1042,Lists!$D$30)*H86</f>
        <v>0</v>
      </c>
      <c r="S87" s="178">
        <f>SUMIFS('Quarterly Information'!$J$43:$J$1042,'Quarterly Information'!$I$43:$I$1042,Blends!$L87,'Quarterly Information'!$X$43:$X$1042,Lists!$D$30)*I86</f>
        <v>0</v>
      </c>
      <c r="T87" s="178">
        <f>SUMIFS('Quarterly Information'!$J$43:$J$1042,'Quarterly Information'!$I$43:$I$1042,Blends!$L87,'Quarterly Information'!$X$43:$X$1042,Lists!$D$30)*J86</f>
        <v>0</v>
      </c>
      <c r="V87" s="17" t="s">
        <v>929</v>
      </c>
      <c r="W87" s="178">
        <f>SUMIFS('Quarterly Information'!$J$43:$J$1042,'Quarterly Information'!$I$43:$I$1042,Blends!$V87,'Quarterly Information'!$X$43:$X$1042,Lists!$D$31)*C86</f>
        <v>0</v>
      </c>
      <c r="X87" s="178">
        <f>SUMIFS('Quarterly Information'!$J$43:$J$1042,'Quarterly Information'!$I$43:$I$1042,Blends!$V87,'Quarterly Information'!$X$43:$X$1042,Lists!$D$31)*D86</f>
        <v>0</v>
      </c>
      <c r="Y87" s="178">
        <f>SUMIFS('Quarterly Information'!$J$43:$J$1042,'Quarterly Information'!$I$43:$I$1042,Blends!$V87,'Quarterly Information'!$X$43:$X$1042,Lists!$D$31)*E86</f>
        <v>0</v>
      </c>
      <c r="Z87" s="178">
        <f>SUMIFS('Quarterly Information'!$J$43:$J$1042,'Quarterly Information'!$I$43:$I$1042,Blends!$V87,'Quarterly Information'!$X$43:$X$1042,Lists!$D$31)*F86</f>
        <v>0</v>
      </c>
      <c r="AA87" s="178">
        <f>SUMIFS('Quarterly Information'!$J$43:$J$1042,'Quarterly Information'!$I$43:$I$1042,Blends!$V87,'Quarterly Information'!$X$43:$X$1042,Lists!$D$31)*G86</f>
        <v>0</v>
      </c>
      <c r="AB87" s="178">
        <f>SUMIFS('Quarterly Information'!$J$43:$J$1042,'Quarterly Information'!$I$43:$I$1042,Blends!$V87,'Quarterly Information'!$X$43:$X$1042,Lists!$D$31)*H86</f>
        <v>0</v>
      </c>
      <c r="AC87" s="178">
        <f>SUMIFS('Quarterly Information'!$J$43:$J$1042,'Quarterly Information'!$I$43:$I$1042,Blends!$V87,'Quarterly Information'!$X$43:$X$1042,Lists!$D$31)*I86</f>
        <v>0</v>
      </c>
      <c r="AD87" s="178">
        <f>SUMIFS('Quarterly Information'!$J$43:$J$1042,'Quarterly Information'!$I$43:$I$1042,Blends!$V87,'Quarterly Information'!$X$43:$X$1042,Lists!$D$31)*J86</f>
        <v>0</v>
      </c>
      <c r="AF87" s="17" t="s">
        <v>929</v>
      </c>
      <c r="AG87" s="178">
        <f>SUMIFS('Quarterly Information'!$J$43:$J$1042,'Quarterly Information'!$I$43:$I$1042,Blends!$AF87,'Quarterly Information'!$X$43:$X$1042,Lists!$D$32)*C86</f>
        <v>0</v>
      </c>
      <c r="AH87" s="178">
        <f>SUMIFS('Quarterly Information'!$J$43:$J$1042,'Quarterly Information'!$I$43:$I$1042,Blends!$AF87,'Quarterly Information'!$X$43:$X$1042,Lists!$D$32)*D86</f>
        <v>0</v>
      </c>
      <c r="AI87" s="178">
        <f>SUMIFS('Quarterly Information'!$J$43:$J$1042,'Quarterly Information'!$I$43:$I$1042,Blends!$AF87,'Quarterly Information'!$X$43:$X$1042,Lists!$D$32)*E86</f>
        <v>0</v>
      </c>
      <c r="AJ87" s="178">
        <f>SUMIFS('Quarterly Information'!$J$43:$J$1042,'Quarterly Information'!$I$43:$I$1042,Blends!$AF87,'Quarterly Information'!$X$43:$X$1042,Lists!$D$32)*F86</f>
        <v>0</v>
      </c>
      <c r="AK87" s="178">
        <f>SUMIFS('Quarterly Information'!$J$43:$J$1042,'Quarterly Information'!$I$43:$I$1042,Blends!$AF87,'Quarterly Information'!$X$43:$X$1042,Lists!$D$32)*G86</f>
        <v>0</v>
      </c>
      <c r="AL87" s="178">
        <f>SUMIFS('Quarterly Information'!$J$43:$J$1042,'Quarterly Information'!$I$43:$I$1042,Blends!$AF87,'Quarterly Information'!$X$43:$X$1042,Lists!$D$32)*H86</f>
        <v>0</v>
      </c>
      <c r="AM87" s="178">
        <f>SUMIFS('Quarterly Information'!$J$43:$J$1042,'Quarterly Information'!$I$43:$I$1042,Blends!$AF87,'Quarterly Information'!$X$43:$X$1042,Lists!$D$32)*I86</f>
        <v>0</v>
      </c>
      <c r="AN87" s="178">
        <f>SUMIFS('Quarterly Information'!$J$43:$J$1042,'Quarterly Information'!$I$43:$I$1042,Blends!$AF87,'Quarterly Information'!$X$43:$X$1042,Lists!$D$32)*J86</f>
        <v>0</v>
      </c>
      <c r="AP87" s="17" t="s">
        <v>929</v>
      </c>
      <c r="AQ87" s="178">
        <f>SUMIFS('Quarterly Information'!$J$43:$J$1042,'Quarterly Information'!$I$43:$I$1042,Blends!$AP87,'Quarterly Information'!$X$43:$X$1042,Lists!$D$33)*C86</f>
        <v>0</v>
      </c>
      <c r="AR87" s="178">
        <f>SUMIFS('Quarterly Information'!$J$43:$J$1042,'Quarterly Information'!$I$43:$I$1042,Blends!$AP87,'Quarterly Information'!$X$43:$X$1042,Lists!$D$33)*D86</f>
        <v>0</v>
      </c>
      <c r="AS87" s="178">
        <f>SUMIFS('Quarterly Information'!$J$43:$J$1042,'Quarterly Information'!$I$43:$I$1042,Blends!$AP87,'Quarterly Information'!$X$43:$X$1042,Lists!$D$33)*E86</f>
        <v>0</v>
      </c>
      <c r="AT87" s="178">
        <f>SUMIFS('Quarterly Information'!$J$43:$J$1042,'Quarterly Information'!$I$43:$I$1042,Blends!$AP87,'Quarterly Information'!$X$43:$X$1042,Lists!$D$33)*F86</f>
        <v>0</v>
      </c>
      <c r="AU87" s="178">
        <f>SUMIFS('Quarterly Information'!$J$43:$J$1042,'Quarterly Information'!$I$43:$I$1042,Blends!$AP87,'Quarterly Information'!$X$43:$X$1042,Lists!$D$33)*G86</f>
        <v>0</v>
      </c>
      <c r="AV87" s="178">
        <f>SUMIFS('Quarterly Information'!$J$43:$J$1042,'Quarterly Information'!$I$43:$I$1042,Blends!$AP87,'Quarterly Information'!$X$43:$X$1042,Lists!$D$33)*H86</f>
        <v>0</v>
      </c>
      <c r="AW87" s="178">
        <f>SUMIFS('Quarterly Information'!$J$43:$J$1042,'Quarterly Information'!$I$43:$I$1042,Blends!$AP87,'Quarterly Information'!$X$43:$X$1042,Lists!$D$33)*I86</f>
        <v>0</v>
      </c>
      <c r="AX87" s="178">
        <f>SUMIFS('Quarterly Information'!$J$43:$J$1042,'Quarterly Information'!$I$43:$I$1042,Blends!$AP87,'Quarterly Information'!$X$43:$X$1042,Lists!$D$33)*J86</f>
        <v>0</v>
      </c>
      <c r="AZ87" s="17" t="s">
        <v>929</v>
      </c>
      <c r="BA87" s="178">
        <f>SUMIFS('Quarterly Information'!$J$43:$J$1042,'Quarterly Information'!$I$43:$I$1042,Blends!$AZ87,'Quarterly Information'!$X$43:$X$1042,Lists!$D$34)*C86</f>
        <v>0</v>
      </c>
      <c r="BB87" s="178">
        <f>SUMIFS('Quarterly Information'!$J$43:$J$1042,'Quarterly Information'!$I$43:$I$1042,Blends!$AZ87,'Quarterly Information'!$X$43:$X$1042,Lists!$D$34)*D86</f>
        <v>0</v>
      </c>
      <c r="BC87" s="178">
        <f>SUMIFS('Quarterly Information'!$J$43:$J$1042,'Quarterly Information'!$I$43:$I$1042,Blends!$AZ87,'Quarterly Information'!$X$43:$X$1042,Lists!$D$34)*E86</f>
        <v>0</v>
      </c>
      <c r="BD87" s="178">
        <f>SUMIFS('Quarterly Information'!$J$43:$J$1042,'Quarterly Information'!$I$43:$I$1042,Blends!$AZ87,'Quarterly Information'!$X$43:$X$1042,Lists!$D$34)*F86</f>
        <v>0</v>
      </c>
      <c r="BE87" s="178">
        <f>SUMIFS('Quarterly Information'!$J$43:$J$1042,'Quarterly Information'!$I$43:$I$1042,Blends!$AZ87,'Quarterly Information'!$X$43:$X$1042,Lists!$D$34)*G86</f>
        <v>0</v>
      </c>
      <c r="BF87" s="178">
        <f>SUMIFS('Quarterly Information'!$J$43:$J$1042,'Quarterly Information'!$I$43:$I$1042,Blends!$AZ87,'Quarterly Information'!$X$43:$X$1042,Lists!$D$34)*H86</f>
        <v>0</v>
      </c>
      <c r="BG87" s="178">
        <f>SUMIFS('Quarterly Information'!$J$43:$J$1042,'Quarterly Information'!$I$43:$I$1042,Blends!$AZ87,'Quarterly Information'!$X$43:$X$1042,Lists!$D$34)*I86</f>
        <v>0</v>
      </c>
      <c r="BH87" s="178">
        <f>SUMIFS('Quarterly Information'!$J$43:$J$1042,'Quarterly Information'!$I$43:$I$1042,Blends!$AZ87,'Quarterly Information'!$X$43:$X$1042,Lists!$D$34)*J86</f>
        <v>0</v>
      </c>
      <c r="BJ87" s="17" t="s">
        <v>929</v>
      </c>
      <c r="BK87" s="178">
        <f>SUMIFS('Quarterly Information'!$J$43:$J$1042,'Quarterly Information'!$I$43:$I$1042,Blends!$BJ87,'Quarterly Information'!$X$43:$X$1042,Lists!$D$35)*C86</f>
        <v>0</v>
      </c>
      <c r="BL87" s="178">
        <f>SUMIFS('Quarterly Information'!$J$43:$J$1042,'Quarterly Information'!$I$43:$I$1042,Blends!$BJ87,'Quarterly Information'!$X$43:$X$1042,Lists!$D$35)*D86</f>
        <v>0</v>
      </c>
      <c r="BM87" s="178">
        <f>SUMIFS('Quarterly Information'!$J$43:$J$1042,'Quarterly Information'!$I$43:$I$1042,Blends!$BJ87,'Quarterly Information'!$X$43:$X$1042,Lists!$D$35)*E86</f>
        <v>0</v>
      </c>
      <c r="BN87" s="178">
        <f>SUMIFS('Quarterly Information'!$J$43:$J$1042,'Quarterly Information'!$I$43:$I$1042,Blends!$BJ87,'Quarterly Information'!$X$43:$X$1042,Lists!$D$35)*F86</f>
        <v>0</v>
      </c>
      <c r="BO87" s="178">
        <f>SUMIFS('Quarterly Information'!$J$43:$J$1042,'Quarterly Information'!$I$43:$I$1042,Blends!$BJ87,'Quarterly Information'!$X$43:$X$1042,Lists!$D$35)*G86</f>
        <v>0</v>
      </c>
      <c r="BP87" s="178">
        <f>SUMIFS('Quarterly Information'!$J$43:$J$1042,'Quarterly Information'!$I$43:$I$1042,Blends!$BJ87,'Quarterly Information'!$X$43:$X$1042,Lists!$D$35)*H86</f>
        <v>0</v>
      </c>
      <c r="BQ87" s="178">
        <f>SUMIFS('Quarterly Information'!$J$43:$J$1042,'Quarterly Information'!$I$43:$I$1042,Blends!$BJ87,'Quarterly Information'!$X$43:$X$1042,Lists!$D$35)*I86</f>
        <v>0</v>
      </c>
      <c r="BR87" s="178">
        <f>SUMIFS('Quarterly Information'!$J$43:$J$1042,'Quarterly Information'!$I$43:$I$1042,Blends!$BJ87,'Quarterly Information'!$X$43:$X$1042,Lists!$D$35)*J86</f>
        <v>0</v>
      </c>
      <c r="BT87" s="17" t="s">
        <v>929</v>
      </c>
      <c r="BU87" s="178">
        <f>SUMIFS('Quarterly Information'!$Z$43:$Z$1042,'Quarterly Information'!$I$43:$I$1042,Blends!$BT87)*Blends!C86</f>
        <v>0</v>
      </c>
      <c r="BV87" s="178">
        <f>SUMIFS('Quarterly Information'!$Z$43:$Z$1042,'Quarterly Information'!$I$43:$I$1042,Blends!$BT87)*Blends!D86</f>
        <v>0</v>
      </c>
      <c r="BW87" s="178">
        <f>SUMIFS('Quarterly Information'!$Z$43:$Z$1042,'Quarterly Information'!$I$43:$I$1042,Blends!$BT87)*Blends!E86</f>
        <v>0</v>
      </c>
      <c r="BX87" s="178">
        <f>SUMIFS('Quarterly Information'!$Z$43:$Z$1042,'Quarterly Information'!$I$43:$I$1042,Blends!$BT87)*Blends!F86</f>
        <v>0</v>
      </c>
      <c r="BY87" s="178">
        <f>SUMIFS('Quarterly Information'!$Z$43:$Z$1042,'Quarterly Information'!$I$43:$I$1042,Blends!$BT87)*Blends!G86</f>
        <v>0</v>
      </c>
      <c r="BZ87" s="178">
        <f>SUMIFS('Quarterly Information'!$Z$43:$Z$1042,'Quarterly Information'!$I$43:$I$1042,Blends!$BT87)*Blends!H86</f>
        <v>0</v>
      </c>
      <c r="CA87" s="178">
        <f>SUMIFS('Quarterly Information'!$Z$43:$Z$1042,'Quarterly Information'!$I$43:$I$1042,Blends!$BT87)*Blends!I86</f>
        <v>0</v>
      </c>
      <c r="CB87" s="178">
        <f>SUMIFS('Quarterly Information'!$Z$43:$Z$1042,'Quarterly Information'!$I$43:$I$1042,Blends!$BT87)*Blends!J86</f>
        <v>0</v>
      </c>
      <c r="CD87" s="17" t="s">
        <v>929</v>
      </c>
      <c r="CE87" s="178">
        <f>SUMIFS('Quarterly Information'!$AA$43:$AA$1042,'Quarterly Information'!$I$43:$I$1042,Blends!$CD87)*Blends!C86</f>
        <v>0</v>
      </c>
      <c r="CF87" s="178">
        <f>SUMIFS('Quarterly Information'!$AA$43:$AA$1042,'Quarterly Information'!$I$43:$I$1042,Blends!$CD87)*Blends!D86</f>
        <v>0</v>
      </c>
      <c r="CG87" s="178">
        <f>SUMIFS('Quarterly Information'!$AA$43:$AA$1042,'Quarterly Information'!$I$43:$I$1042,Blends!$CD87)*Blends!E86</f>
        <v>0</v>
      </c>
      <c r="CH87" s="178">
        <f>SUMIFS('Quarterly Information'!$AA$43:$AA$1042,'Quarterly Information'!$I$43:$I$1042,Blends!$CD87)*Blends!F86</f>
        <v>0</v>
      </c>
      <c r="CI87" s="178">
        <f>SUMIFS('Quarterly Information'!$AA$43:$AA$1042,'Quarterly Information'!$I$43:$I$1042,Blends!$CD87)*Blends!G86</f>
        <v>0</v>
      </c>
      <c r="CJ87" s="178">
        <f>SUMIFS('Quarterly Information'!$AA$43:$AA$1042,'Quarterly Information'!$I$43:$I$1042,Blends!$CD87)*Blends!H86</f>
        <v>0</v>
      </c>
      <c r="CK87" s="178">
        <f>SUMIFS('Quarterly Information'!$AA$43:$AA$1042,'Quarterly Information'!$I$43:$I$1042,Blends!$CD87)*Blends!I86</f>
        <v>0</v>
      </c>
      <c r="CL87" s="178">
        <f>SUMIFS('Quarterly Information'!$AA$43:$AA$1042,'Quarterly Information'!$I$43:$I$1042,Blends!$CD87)*Blends!J86</f>
        <v>0</v>
      </c>
      <c r="CN87" s="17" t="s">
        <v>929</v>
      </c>
      <c r="CO87" s="178">
        <f>SUMIFS('Quarterly Information'!$AB$43:$AB$1042,'Quarterly Information'!$I$43:$I$1042,Blends!$CN87)*Blends!C86</f>
        <v>0</v>
      </c>
      <c r="CP87" s="178">
        <f>SUMIFS('Quarterly Information'!$AB$43:$AB$1042,'Quarterly Information'!$I$43:$I$1042,Blends!$CN87)*Blends!D86</f>
        <v>0</v>
      </c>
      <c r="CQ87" s="178">
        <f>SUMIFS('Quarterly Information'!$AB$43:$AB$1042,'Quarterly Information'!$I$43:$I$1042,Blends!$CN87)*Blends!E86</f>
        <v>0</v>
      </c>
      <c r="CR87" s="178">
        <f>SUMIFS('Quarterly Information'!$AB$43:$AB$1042,'Quarterly Information'!$I$43:$I$1042,Blends!$CN87)*Blends!F86</f>
        <v>0</v>
      </c>
      <c r="CS87" s="178">
        <f>SUMIFS('Quarterly Information'!$AB$43:$AB$1042,'Quarterly Information'!$I$43:$I$1042,Blends!$CN87)*Blends!G86</f>
        <v>0</v>
      </c>
      <c r="CT87" s="178">
        <f>SUMIFS('Quarterly Information'!$AB$43:$AB$1042,'Quarterly Information'!$I$43:$I$1042,Blends!$CN87)*Blends!H86</f>
        <v>0</v>
      </c>
      <c r="CU87" s="178">
        <f>SUMIFS('Quarterly Information'!$AB$43:$AB$1042,'Quarterly Information'!$I$43:$I$1042,Blends!$CN87)*Blends!I86</f>
        <v>0</v>
      </c>
      <c r="CV87" s="178">
        <f>SUMIFS('Quarterly Information'!$AB$43:$AB$1042,'Quarterly Information'!$I$43:$I$1042,Blends!$CN87)*Blends!J86</f>
        <v>0</v>
      </c>
      <c r="CX87" s="17" t="s">
        <v>929</v>
      </c>
      <c r="CY87" s="178">
        <f>SUMIFS('Quarterly Information'!$AC$43:$AC$1042,'Quarterly Information'!$I$43:$I$1042,Blends!$CX87)*Blends!C86</f>
        <v>0</v>
      </c>
      <c r="CZ87" s="178">
        <f>SUMIFS('Quarterly Information'!$AC$43:$AC$1042,'Quarterly Information'!$I$43:$I$1042,Blends!$CX87)*Blends!D86</f>
        <v>0</v>
      </c>
      <c r="DA87" s="178">
        <f>SUMIFS('Quarterly Information'!$AC$43:$AC$1042,'Quarterly Information'!$I$43:$I$1042,Blends!$CX87)*Blends!E86</f>
        <v>0</v>
      </c>
      <c r="DB87" s="178">
        <f>SUMIFS('Quarterly Information'!$AC$43:$AC$1042,'Quarterly Information'!$I$43:$I$1042,Blends!$CX87)*Blends!F86</f>
        <v>0</v>
      </c>
      <c r="DC87" s="178">
        <f>SUMIFS('Quarterly Information'!$AC$43:$AC$1042,'Quarterly Information'!$I$43:$I$1042,Blends!$CX87)*Blends!G86</f>
        <v>0</v>
      </c>
      <c r="DD87" s="178">
        <f>SUMIFS('Quarterly Information'!$AC$43:$AC$1042,'Quarterly Information'!$I$43:$I$1042,Blends!$CX87)*Blends!H86</f>
        <v>0</v>
      </c>
      <c r="DE87" s="178">
        <f>SUMIFS('Quarterly Information'!$AC$43:$AC$1042,'Quarterly Information'!$I$43:$I$1042,Blends!$CX87)*Blends!I86</f>
        <v>0</v>
      </c>
      <c r="DF87" s="178">
        <f>SUMIFS('Quarterly Information'!$AC$43:$AC$1042,'Quarterly Information'!$I$43:$I$1042,Blends!$CX87)*Blends!J86</f>
        <v>0</v>
      </c>
      <c r="DH87" s="17" t="s">
        <v>929</v>
      </c>
      <c r="DI87" s="178">
        <f>SUMIFS('Quarterly Information'!$AD$43:$AD$1042,'Quarterly Information'!$I$43:$I$1042,Blends!$DH87)*Blends!C86</f>
        <v>0</v>
      </c>
      <c r="DJ87" s="178">
        <f>SUMIFS('Quarterly Information'!$AD$43:$AD$1042,'Quarterly Information'!$I$43:$I$1042,Blends!$DH87)*Blends!D86</f>
        <v>0</v>
      </c>
      <c r="DK87" s="178">
        <f>SUMIFS('Quarterly Information'!$AD$43:$AD$1042,'Quarterly Information'!$I$43:$I$1042,Blends!$DH87)*Blends!E86</f>
        <v>0</v>
      </c>
      <c r="DL87" s="178">
        <f>SUMIFS('Quarterly Information'!$AD$43:$AD$1042,'Quarterly Information'!$I$43:$I$1042,Blends!$DH87)*Blends!F86</f>
        <v>0</v>
      </c>
      <c r="DM87" s="178">
        <f>SUMIFS('Quarterly Information'!$AD$43:$AD$1042,'Quarterly Information'!$I$43:$I$1042,Blends!$DH87)*Blends!G86</f>
        <v>0</v>
      </c>
      <c r="DN87" s="178">
        <f>SUMIFS('Quarterly Information'!$AD$43:$AD$1042,'Quarterly Information'!$I$43:$I$1042,Blends!$DH87)*Blends!H86</f>
        <v>0</v>
      </c>
      <c r="DO87" s="178">
        <f>SUMIFS('Quarterly Information'!$AD$43:$AD$1042,'Quarterly Information'!$I$43:$I$1042,Blends!$DH87)*Blends!I86</f>
        <v>0</v>
      </c>
      <c r="DP87" s="178">
        <f>SUMIFS('Quarterly Information'!$AD$43:$AD$1042,'Quarterly Information'!$I$43:$I$1042,Blends!$DH87)*Blends!J86</f>
        <v>0</v>
      </c>
      <c r="DR87" s="17" t="s">
        <v>929</v>
      </c>
      <c r="DS87" s="178">
        <f>SUMIFS('Quarterly Information'!$AE$43:$AE$1042,'Quarterly Information'!$I$43:$I$1042,Blends!$DR87)*Blends!C86</f>
        <v>0</v>
      </c>
      <c r="DT87" s="178">
        <f>SUMIFS('Quarterly Information'!$AE$43:$AE$1042,'Quarterly Information'!$I$43:$I$1042,Blends!$DR87)*Blends!D86</f>
        <v>0</v>
      </c>
      <c r="DU87" s="178">
        <f>SUMIFS('Quarterly Information'!$AE$43:$AE$1042,'Quarterly Information'!$I$43:$I$1042,Blends!$DR87)*Blends!E86</f>
        <v>0</v>
      </c>
      <c r="DV87" s="178">
        <f>SUMIFS('Quarterly Information'!$AE$43:$AE$1042,'Quarterly Information'!$I$43:$I$1042,Blends!$DR87)*Blends!F86</f>
        <v>0</v>
      </c>
      <c r="DW87" s="178">
        <f>SUMIFS('Quarterly Information'!$AE$43:$AE$1042,'Quarterly Information'!$I$43:$I$1042,Blends!$DR87)*Blends!G86</f>
        <v>0</v>
      </c>
      <c r="DX87" s="178">
        <f>SUMIFS('Quarterly Information'!$AE$43:$AE$1042,'Quarterly Information'!$I$43:$I$1042,Blends!$DR87)*Blends!H86</f>
        <v>0</v>
      </c>
      <c r="DY87" s="178">
        <f>SUMIFS('Quarterly Information'!$AE$43:$AE$1042,'Quarterly Information'!$I$43:$I$1042,Blends!$DR87)*Blends!I86</f>
        <v>0</v>
      </c>
      <c r="DZ87" s="178">
        <f>SUMIFS('Quarterly Information'!$AE$43:$AE$1042,'Quarterly Information'!$I$43:$I$1042,Blends!$DR87)*Blends!J86</f>
        <v>0</v>
      </c>
    </row>
    <row r="88" spans="2:130" x14ac:dyDescent="0.25">
      <c r="B88" s="17" t="s">
        <v>931</v>
      </c>
      <c r="C88" s="177"/>
      <c r="D88" s="177">
        <v>2.5000000000000001E-2</v>
      </c>
      <c r="E88" s="177">
        <v>2.5000000000000001E-2</v>
      </c>
      <c r="F88" s="177">
        <v>0.46</v>
      </c>
      <c r="G88" s="177"/>
      <c r="H88" s="177"/>
      <c r="I88" s="177"/>
      <c r="J88" s="177"/>
      <c r="L88" s="17" t="s">
        <v>930</v>
      </c>
      <c r="M88" s="178">
        <f>SUMIFS('Quarterly Information'!$J$43:$J$1042,'Quarterly Information'!$I$43:$I$1042,Blends!$L88,'Quarterly Information'!$X$43:$X$1042,Lists!$D$30)*C87</f>
        <v>0</v>
      </c>
      <c r="N88" s="178">
        <f>SUMIFS('Quarterly Information'!$J$43:$J$1042,'Quarterly Information'!$I$43:$I$1042,Blends!$L88,'Quarterly Information'!$X$43:$X$1042,Lists!$D$30)*D87</f>
        <v>0</v>
      </c>
      <c r="O88" s="178">
        <f>SUMIFS('Quarterly Information'!$J$43:$J$1042,'Quarterly Information'!$I$43:$I$1042,Blends!$L88,'Quarterly Information'!$X$43:$X$1042,Lists!$D$30)*E87</f>
        <v>0</v>
      </c>
      <c r="P88" s="178">
        <f>SUMIFS('Quarterly Information'!$J$43:$J$1042,'Quarterly Information'!$I$43:$I$1042,Blends!$L88,'Quarterly Information'!$X$43:$X$1042,Lists!$D$30)*F87</f>
        <v>0</v>
      </c>
      <c r="Q88" s="178">
        <f>SUMIFS('Quarterly Information'!$J$43:$J$1042,'Quarterly Information'!$I$43:$I$1042,Blends!$L88,'Quarterly Information'!$X$43:$X$1042,Lists!$D$30)*G87</f>
        <v>0</v>
      </c>
      <c r="R88" s="178">
        <f>SUMIFS('Quarterly Information'!$J$43:$J$1042,'Quarterly Information'!$I$43:$I$1042,Blends!$L88,'Quarterly Information'!$X$43:$X$1042,Lists!$D$30)*H87</f>
        <v>0</v>
      </c>
      <c r="S88" s="178">
        <f>SUMIFS('Quarterly Information'!$J$43:$J$1042,'Quarterly Information'!$I$43:$I$1042,Blends!$L88,'Quarterly Information'!$X$43:$X$1042,Lists!$D$30)*I87</f>
        <v>0</v>
      </c>
      <c r="T88" s="178">
        <f>SUMIFS('Quarterly Information'!$J$43:$J$1042,'Quarterly Information'!$I$43:$I$1042,Blends!$L88,'Quarterly Information'!$X$43:$X$1042,Lists!$D$30)*J87</f>
        <v>0</v>
      </c>
      <c r="V88" s="17" t="s">
        <v>930</v>
      </c>
      <c r="W88" s="178">
        <f>SUMIFS('Quarterly Information'!$J$43:$J$1042,'Quarterly Information'!$I$43:$I$1042,Blends!$V88,'Quarterly Information'!$X$43:$X$1042,Lists!$D$31)*C87</f>
        <v>0</v>
      </c>
      <c r="X88" s="178">
        <f>SUMIFS('Quarterly Information'!$J$43:$J$1042,'Quarterly Information'!$I$43:$I$1042,Blends!$V88,'Quarterly Information'!$X$43:$X$1042,Lists!$D$31)*D87</f>
        <v>0</v>
      </c>
      <c r="Y88" s="178">
        <f>SUMIFS('Quarterly Information'!$J$43:$J$1042,'Quarterly Information'!$I$43:$I$1042,Blends!$V88,'Quarterly Information'!$X$43:$X$1042,Lists!$D$31)*E87</f>
        <v>0</v>
      </c>
      <c r="Z88" s="178">
        <f>SUMIFS('Quarterly Information'!$J$43:$J$1042,'Quarterly Information'!$I$43:$I$1042,Blends!$V88,'Quarterly Information'!$X$43:$X$1042,Lists!$D$31)*F87</f>
        <v>0</v>
      </c>
      <c r="AA88" s="178">
        <f>SUMIFS('Quarterly Information'!$J$43:$J$1042,'Quarterly Information'!$I$43:$I$1042,Blends!$V88,'Quarterly Information'!$X$43:$X$1042,Lists!$D$31)*G87</f>
        <v>0</v>
      </c>
      <c r="AB88" s="178">
        <f>SUMIFS('Quarterly Information'!$J$43:$J$1042,'Quarterly Information'!$I$43:$I$1042,Blends!$V88,'Quarterly Information'!$X$43:$X$1042,Lists!$D$31)*H87</f>
        <v>0</v>
      </c>
      <c r="AC88" s="178">
        <f>SUMIFS('Quarterly Information'!$J$43:$J$1042,'Quarterly Information'!$I$43:$I$1042,Blends!$V88,'Quarterly Information'!$X$43:$X$1042,Lists!$D$31)*I87</f>
        <v>0</v>
      </c>
      <c r="AD88" s="178">
        <f>SUMIFS('Quarterly Information'!$J$43:$J$1042,'Quarterly Information'!$I$43:$I$1042,Blends!$V88,'Quarterly Information'!$X$43:$X$1042,Lists!$D$31)*J87</f>
        <v>0</v>
      </c>
      <c r="AF88" s="17" t="s">
        <v>930</v>
      </c>
      <c r="AG88" s="178">
        <f>SUMIFS('Quarterly Information'!$J$43:$J$1042,'Quarterly Information'!$I$43:$I$1042,Blends!$AF88,'Quarterly Information'!$X$43:$X$1042,Lists!$D$32)*C87</f>
        <v>0</v>
      </c>
      <c r="AH88" s="178">
        <f>SUMIFS('Quarterly Information'!$J$43:$J$1042,'Quarterly Information'!$I$43:$I$1042,Blends!$AF88,'Quarterly Information'!$X$43:$X$1042,Lists!$D$32)*D87</f>
        <v>0</v>
      </c>
      <c r="AI88" s="178">
        <f>SUMIFS('Quarterly Information'!$J$43:$J$1042,'Quarterly Information'!$I$43:$I$1042,Blends!$AF88,'Quarterly Information'!$X$43:$X$1042,Lists!$D$32)*E87</f>
        <v>0</v>
      </c>
      <c r="AJ88" s="178">
        <f>SUMIFS('Quarterly Information'!$J$43:$J$1042,'Quarterly Information'!$I$43:$I$1042,Blends!$AF88,'Quarterly Information'!$X$43:$X$1042,Lists!$D$32)*F87</f>
        <v>0</v>
      </c>
      <c r="AK88" s="178">
        <f>SUMIFS('Quarterly Information'!$J$43:$J$1042,'Quarterly Information'!$I$43:$I$1042,Blends!$AF88,'Quarterly Information'!$X$43:$X$1042,Lists!$D$32)*G87</f>
        <v>0</v>
      </c>
      <c r="AL88" s="178">
        <f>SUMIFS('Quarterly Information'!$J$43:$J$1042,'Quarterly Information'!$I$43:$I$1042,Blends!$AF88,'Quarterly Information'!$X$43:$X$1042,Lists!$D$32)*H87</f>
        <v>0</v>
      </c>
      <c r="AM88" s="178">
        <f>SUMIFS('Quarterly Information'!$J$43:$J$1042,'Quarterly Information'!$I$43:$I$1042,Blends!$AF88,'Quarterly Information'!$X$43:$X$1042,Lists!$D$32)*I87</f>
        <v>0</v>
      </c>
      <c r="AN88" s="178">
        <f>SUMIFS('Quarterly Information'!$J$43:$J$1042,'Quarterly Information'!$I$43:$I$1042,Blends!$AF88,'Quarterly Information'!$X$43:$X$1042,Lists!$D$32)*J87</f>
        <v>0</v>
      </c>
      <c r="AP88" s="17" t="s">
        <v>930</v>
      </c>
      <c r="AQ88" s="178">
        <f>SUMIFS('Quarterly Information'!$J$43:$J$1042,'Quarterly Information'!$I$43:$I$1042,Blends!$AP88,'Quarterly Information'!$X$43:$X$1042,Lists!$D$33)*C87</f>
        <v>0</v>
      </c>
      <c r="AR88" s="178">
        <f>SUMIFS('Quarterly Information'!$J$43:$J$1042,'Quarterly Information'!$I$43:$I$1042,Blends!$AP88,'Quarterly Information'!$X$43:$X$1042,Lists!$D$33)*D87</f>
        <v>0</v>
      </c>
      <c r="AS88" s="178">
        <f>SUMIFS('Quarterly Information'!$J$43:$J$1042,'Quarterly Information'!$I$43:$I$1042,Blends!$AP88,'Quarterly Information'!$X$43:$X$1042,Lists!$D$33)*E87</f>
        <v>0</v>
      </c>
      <c r="AT88" s="178">
        <f>SUMIFS('Quarterly Information'!$J$43:$J$1042,'Quarterly Information'!$I$43:$I$1042,Blends!$AP88,'Quarterly Information'!$X$43:$X$1042,Lists!$D$33)*F87</f>
        <v>0</v>
      </c>
      <c r="AU88" s="178">
        <f>SUMIFS('Quarterly Information'!$J$43:$J$1042,'Quarterly Information'!$I$43:$I$1042,Blends!$AP88,'Quarterly Information'!$X$43:$X$1042,Lists!$D$33)*G87</f>
        <v>0</v>
      </c>
      <c r="AV88" s="178">
        <f>SUMIFS('Quarterly Information'!$J$43:$J$1042,'Quarterly Information'!$I$43:$I$1042,Blends!$AP88,'Quarterly Information'!$X$43:$X$1042,Lists!$D$33)*H87</f>
        <v>0</v>
      </c>
      <c r="AW88" s="178">
        <f>SUMIFS('Quarterly Information'!$J$43:$J$1042,'Quarterly Information'!$I$43:$I$1042,Blends!$AP88,'Quarterly Information'!$X$43:$X$1042,Lists!$D$33)*I87</f>
        <v>0</v>
      </c>
      <c r="AX88" s="178">
        <f>SUMIFS('Quarterly Information'!$J$43:$J$1042,'Quarterly Information'!$I$43:$I$1042,Blends!$AP88,'Quarterly Information'!$X$43:$X$1042,Lists!$D$33)*J87</f>
        <v>0</v>
      </c>
      <c r="AZ88" s="17" t="s">
        <v>930</v>
      </c>
      <c r="BA88" s="178">
        <f>SUMIFS('Quarterly Information'!$J$43:$J$1042,'Quarterly Information'!$I$43:$I$1042,Blends!$AZ88,'Quarterly Information'!$X$43:$X$1042,Lists!$D$34)*C87</f>
        <v>0</v>
      </c>
      <c r="BB88" s="178">
        <f>SUMIFS('Quarterly Information'!$J$43:$J$1042,'Quarterly Information'!$I$43:$I$1042,Blends!$AZ88,'Quarterly Information'!$X$43:$X$1042,Lists!$D$34)*D87</f>
        <v>0</v>
      </c>
      <c r="BC88" s="178">
        <f>SUMIFS('Quarterly Information'!$J$43:$J$1042,'Quarterly Information'!$I$43:$I$1042,Blends!$AZ88,'Quarterly Information'!$X$43:$X$1042,Lists!$D$34)*E87</f>
        <v>0</v>
      </c>
      <c r="BD88" s="178">
        <f>SUMIFS('Quarterly Information'!$J$43:$J$1042,'Quarterly Information'!$I$43:$I$1042,Blends!$AZ88,'Quarterly Information'!$X$43:$X$1042,Lists!$D$34)*F87</f>
        <v>0</v>
      </c>
      <c r="BE88" s="178">
        <f>SUMIFS('Quarterly Information'!$J$43:$J$1042,'Quarterly Information'!$I$43:$I$1042,Blends!$AZ88,'Quarterly Information'!$X$43:$X$1042,Lists!$D$34)*G87</f>
        <v>0</v>
      </c>
      <c r="BF88" s="178">
        <f>SUMIFS('Quarterly Information'!$J$43:$J$1042,'Quarterly Information'!$I$43:$I$1042,Blends!$AZ88,'Quarterly Information'!$X$43:$X$1042,Lists!$D$34)*H87</f>
        <v>0</v>
      </c>
      <c r="BG88" s="178">
        <f>SUMIFS('Quarterly Information'!$J$43:$J$1042,'Quarterly Information'!$I$43:$I$1042,Blends!$AZ88,'Quarterly Information'!$X$43:$X$1042,Lists!$D$34)*I87</f>
        <v>0</v>
      </c>
      <c r="BH88" s="178">
        <f>SUMIFS('Quarterly Information'!$J$43:$J$1042,'Quarterly Information'!$I$43:$I$1042,Blends!$AZ88,'Quarterly Information'!$X$43:$X$1042,Lists!$D$34)*J87</f>
        <v>0</v>
      </c>
      <c r="BJ88" s="17" t="s">
        <v>930</v>
      </c>
      <c r="BK88" s="178">
        <f>SUMIFS('Quarterly Information'!$J$43:$J$1042,'Quarterly Information'!$I$43:$I$1042,Blends!$BJ88,'Quarterly Information'!$X$43:$X$1042,Lists!$D$35)*C87</f>
        <v>0</v>
      </c>
      <c r="BL88" s="178">
        <f>SUMIFS('Quarterly Information'!$J$43:$J$1042,'Quarterly Information'!$I$43:$I$1042,Blends!$BJ88,'Quarterly Information'!$X$43:$X$1042,Lists!$D$35)*D87</f>
        <v>0</v>
      </c>
      <c r="BM88" s="178">
        <f>SUMIFS('Quarterly Information'!$J$43:$J$1042,'Quarterly Information'!$I$43:$I$1042,Blends!$BJ88,'Quarterly Information'!$X$43:$X$1042,Lists!$D$35)*E87</f>
        <v>0</v>
      </c>
      <c r="BN88" s="178">
        <f>SUMIFS('Quarterly Information'!$J$43:$J$1042,'Quarterly Information'!$I$43:$I$1042,Blends!$BJ88,'Quarterly Information'!$X$43:$X$1042,Lists!$D$35)*F87</f>
        <v>0</v>
      </c>
      <c r="BO88" s="178">
        <f>SUMIFS('Quarterly Information'!$J$43:$J$1042,'Quarterly Information'!$I$43:$I$1042,Blends!$BJ88,'Quarterly Information'!$X$43:$X$1042,Lists!$D$35)*G87</f>
        <v>0</v>
      </c>
      <c r="BP88" s="178">
        <f>SUMIFS('Quarterly Information'!$J$43:$J$1042,'Quarterly Information'!$I$43:$I$1042,Blends!$BJ88,'Quarterly Information'!$X$43:$X$1042,Lists!$D$35)*H87</f>
        <v>0</v>
      </c>
      <c r="BQ88" s="178">
        <f>SUMIFS('Quarterly Information'!$J$43:$J$1042,'Quarterly Information'!$I$43:$I$1042,Blends!$BJ88,'Quarterly Information'!$X$43:$X$1042,Lists!$D$35)*I87</f>
        <v>0</v>
      </c>
      <c r="BR88" s="178">
        <f>SUMIFS('Quarterly Information'!$J$43:$J$1042,'Quarterly Information'!$I$43:$I$1042,Blends!$BJ88,'Quarterly Information'!$X$43:$X$1042,Lists!$D$35)*J87</f>
        <v>0</v>
      </c>
      <c r="BT88" s="17" t="s">
        <v>930</v>
      </c>
      <c r="BU88" s="178">
        <f>SUMIFS('Quarterly Information'!$Z$43:$Z$1042,'Quarterly Information'!$I$43:$I$1042,Blends!$BT88)*Blends!C87</f>
        <v>0</v>
      </c>
      <c r="BV88" s="178">
        <f>SUMIFS('Quarterly Information'!$Z$43:$Z$1042,'Quarterly Information'!$I$43:$I$1042,Blends!$BT88)*Blends!D87</f>
        <v>0</v>
      </c>
      <c r="BW88" s="178">
        <f>SUMIFS('Quarterly Information'!$Z$43:$Z$1042,'Quarterly Information'!$I$43:$I$1042,Blends!$BT88)*Blends!E87</f>
        <v>0</v>
      </c>
      <c r="BX88" s="178">
        <f>SUMIFS('Quarterly Information'!$Z$43:$Z$1042,'Quarterly Information'!$I$43:$I$1042,Blends!$BT88)*Blends!F87</f>
        <v>0</v>
      </c>
      <c r="BY88" s="178">
        <f>SUMIFS('Quarterly Information'!$Z$43:$Z$1042,'Quarterly Information'!$I$43:$I$1042,Blends!$BT88)*Blends!G87</f>
        <v>0</v>
      </c>
      <c r="BZ88" s="178">
        <f>SUMIFS('Quarterly Information'!$Z$43:$Z$1042,'Quarterly Information'!$I$43:$I$1042,Blends!$BT88)*Blends!H87</f>
        <v>0</v>
      </c>
      <c r="CA88" s="178">
        <f>SUMIFS('Quarterly Information'!$Z$43:$Z$1042,'Quarterly Information'!$I$43:$I$1042,Blends!$BT88)*Blends!I87</f>
        <v>0</v>
      </c>
      <c r="CB88" s="178">
        <f>SUMIFS('Quarterly Information'!$Z$43:$Z$1042,'Quarterly Information'!$I$43:$I$1042,Blends!$BT88)*Blends!J87</f>
        <v>0</v>
      </c>
      <c r="CD88" s="17" t="s">
        <v>930</v>
      </c>
      <c r="CE88" s="178">
        <f>SUMIFS('Quarterly Information'!$AA$43:$AA$1042,'Quarterly Information'!$I$43:$I$1042,Blends!$CD88)*Blends!C87</f>
        <v>0</v>
      </c>
      <c r="CF88" s="178">
        <f>SUMIFS('Quarterly Information'!$AA$43:$AA$1042,'Quarterly Information'!$I$43:$I$1042,Blends!$CD88)*Blends!D87</f>
        <v>0</v>
      </c>
      <c r="CG88" s="178">
        <f>SUMIFS('Quarterly Information'!$AA$43:$AA$1042,'Quarterly Information'!$I$43:$I$1042,Blends!$CD88)*Blends!E87</f>
        <v>0</v>
      </c>
      <c r="CH88" s="178">
        <f>SUMIFS('Quarterly Information'!$AA$43:$AA$1042,'Quarterly Information'!$I$43:$I$1042,Blends!$CD88)*Blends!F87</f>
        <v>0</v>
      </c>
      <c r="CI88" s="178">
        <f>SUMIFS('Quarterly Information'!$AA$43:$AA$1042,'Quarterly Information'!$I$43:$I$1042,Blends!$CD88)*Blends!G87</f>
        <v>0</v>
      </c>
      <c r="CJ88" s="178">
        <f>SUMIFS('Quarterly Information'!$AA$43:$AA$1042,'Quarterly Information'!$I$43:$I$1042,Blends!$CD88)*Blends!H87</f>
        <v>0</v>
      </c>
      <c r="CK88" s="178">
        <f>SUMIFS('Quarterly Information'!$AA$43:$AA$1042,'Quarterly Information'!$I$43:$I$1042,Blends!$CD88)*Blends!I87</f>
        <v>0</v>
      </c>
      <c r="CL88" s="178">
        <f>SUMIFS('Quarterly Information'!$AA$43:$AA$1042,'Quarterly Information'!$I$43:$I$1042,Blends!$CD88)*Blends!J87</f>
        <v>0</v>
      </c>
      <c r="CN88" s="17" t="s">
        <v>930</v>
      </c>
      <c r="CO88" s="178">
        <f>SUMIFS('Quarterly Information'!$AB$43:$AB$1042,'Quarterly Information'!$I$43:$I$1042,Blends!$CN88)*Blends!C87</f>
        <v>0</v>
      </c>
      <c r="CP88" s="178">
        <f>SUMIFS('Quarterly Information'!$AB$43:$AB$1042,'Quarterly Information'!$I$43:$I$1042,Blends!$CN88)*Blends!D87</f>
        <v>0</v>
      </c>
      <c r="CQ88" s="178">
        <f>SUMIFS('Quarterly Information'!$AB$43:$AB$1042,'Quarterly Information'!$I$43:$I$1042,Blends!$CN88)*Blends!E87</f>
        <v>0</v>
      </c>
      <c r="CR88" s="178">
        <f>SUMIFS('Quarterly Information'!$AB$43:$AB$1042,'Quarterly Information'!$I$43:$I$1042,Blends!$CN88)*Blends!F87</f>
        <v>0</v>
      </c>
      <c r="CS88" s="178">
        <f>SUMIFS('Quarterly Information'!$AB$43:$AB$1042,'Quarterly Information'!$I$43:$I$1042,Blends!$CN88)*Blends!G87</f>
        <v>0</v>
      </c>
      <c r="CT88" s="178">
        <f>SUMIFS('Quarterly Information'!$AB$43:$AB$1042,'Quarterly Information'!$I$43:$I$1042,Blends!$CN88)*Blends!H87</f>
        <v>0</v>
      </c>
      <c r="CU88" s="178">
        <f>SUMIFS('Quarterly Information'!$AB$43:$AB$1042,'Quarterly Information'!$I$43:$I$1042,Blends!$CN88)*Blends!I87</f>
        <v>0</v>
      </c>
      <c r="CV88" s="178">
        <f>SUMIFS('Quarterly Information'!$AB$43:$AB$1042,'Quarterly Information'!$I$43:$I$1042,Blends!$CN88)*Blends!J87</f>
        <v>0</v>
      </c>
      <c r="CX88" s="17" t="s">
        <v>930</v>
      </c>
      <c r="CY88" s="178">
        <f>SUMIFS('Quarterly Information'!$AC$43:$AC$1042,'Quarterly Information'!$I$43:$I$1042,Blends!$CX88)*Blends!C87</f>
        <v>0</v>
      </c>
      <c r="CZ88" s="178">
        <f>SUMIFS('Quarterly Information'!$AC$43:$AC$1042,'Quarterly Information'!$I$43:$I$1042,Blends!$CX88)*Blends!D87</f>
        <v>0</v>
      </c>
      <c r="DA88" s="178">
        <f>SUMIFS('Quarterly Information'!$AC$43:$AC$1042,'Quarterly Information'!$I$43:$I$1042,Blends!$CX88)*Blends!E87</f>
        <v>0</v>
      </c>
      <c r="DB88" s="178">
        <f>SUMIFS('Quarterly Information'!$AC$43:$AC$1042,'Quarterly Information'!$I$43:$I$1042,Blends!$CX88)*Blends!F87</f>
        <v>0</v>
      </c>
      <c r="DC88" s="178">
        <f>SUMIFS('Quarterly Information'!$AC$43:$AC$1042,'Quarterly Information'!$I$43:$I$1042,Blends!$CX88)*Blends!G87</f>
        <v>0</v>
      </c>
      <c r="DD88" s="178">
        <f>SUMIFS('Quarterly Information'!$AC$43:$AC$1042,'Quarterly Information'!$I$43:$I$1042,Blends!$CX88)*Blends!H87</f>
        <v>0</v>
      </c>
      <c r="DE88" s="178">
        <f>SUMIFS('Quarterly Information'!$AC$43:$AC$1042,'Quarterly Information'!$I$43:$I$1042,Blends!$CX88)*Blends!I87</f>
        <v>0</v>
      </c>
      <c r="DF88" s="178">
        <f>SUMIFS('Quarterly Information'!$AC$43:$AC$1042,'Quarterly Information'!$I$43:$I$1042,Blends!$CX88)*Blends!J87</f>
        <v>0</v>
      </c>
      <c r="DH88" s="17" t="s">
        <v>930</v>
      </c>
      <c r="DI88" s="178">
        <f>SUMIFS('Quarterly Information'!$AD$43:$AD$1042,'Quarterly Information'!$I$43:$I$1042,Blends!$DH88)*Blends!C87</f>
        <v>0</v>
      </c>
      <c r="DJ88" s="178">
        <f>SUMIFS('Quarterly Information'!$AD$43:$AD$1042,'Quarterly Information'!$I$43:$I$1042,Blends!$DH88)*Blends!D87</f>
        <v>0</v>
      </c>
      <c r="DK88" s="178">
        <f>SUMIFS('Quarterly Information'!$AD$43:$AD$1042,'Quarterly Information'!$I$43:$I$1042,Blends!$DH88)*Blends!E87</f>
        <v>0</v>
      </c>
      <c r="DL88" s="178">
        <f>SUMIFS('Quarterly Information'!$AD$43:$AD$1042,'Quarterly Information'!$I$43:$I$1042,Blends!$DH88)*Blends!F87</f>
        <v>0</v>
      </c>
      <c r="DM88" s="178">
        <f>SUMIFS('Quarterly Information'!$AD$43:$AD$1042,'Quarterly Information'!$I$43:$I$1042,Blends!$DH88)*Blends!G87</f>
        <v>0</v>
      </c>
      <c r="DN88" s="178">
        <f>SUMIFS('Quarterly Information'!$AD$43:$AD$1042,'Quarterly Information'!$I$43:$I$1042,Blends!$DH88)*Blends!H87</f>
        <v>0</v>
      </c>
      <c r="DO88" s="178">
        <f>SUMIFS('Quarterly Information'!$AD$43:$AD$1042,'Quarterly Information'!$I$43:$I$1042,Blends!$DH88)*Blends!I87</f>
        <v>0</v>
      </c>
      <c r="DP88" s="178">
        <f>SUMIFS('Quarterly Information'!$AD$43:$AD$1042,'Quarterly Information'!$I$43:$I$1042,Blends!$DH88)*Blends!J87</f>
        <v>0</v>
      </c>
      <c r="DR88" s="17" t="s">
        <v>930</v>
      </c>
      <c r="DS88" s="178">
        <f>SUMIFS('Quarterly Information'!$AE$43:$AE$1042,'Quarterly Information'!$I$43:$I$1042,Blends!$DR88)*Blends!C87</f>
        <v>0</v>
      </c>
      <c r="DT88" s="178">
        <f>SUMIFS('Quarterly Information'!$AE$43:$AE$1042,'Quarterly Information'!$I$43:$I$1042,Blends!$DR88)*Blends!D87</f>
        <v>0</v>
      </c>
      <c r="DU88" s="178">
        <f>SUMIFS('Quarterly Information'!$AE$43:$AE$1042,'Quarterly Information'!$I$43:$I$1042,Blends!$DR88)*Blends!E87</f>
        <v>0</v>
      </c>
      <c r="DV88" s="178">
        <f>SUMIFS('Quarterly Information'!$AE$43:$AE$1042,'Quarterly Information'!$I$43:$I$1042,Blends!$DR88)*Blends!F87</f>
        <v>0</v>
      </c>
      <c r="DW88" s="178">
        <f>SUMIFS('Quarterly Information'!$AE$43:$AE$1042,'Quarterly Information'!$I$43:$I$1042,Blends!$DR88)*Blends!G87</f>
        <v>0</v>
      </c>
      <c r="DX88" s="178">
        <f>SUMIFS('Quarterly Information'!$AE$43:$AE$1042,'Quarterly Information'!$I$43:$I$1042,Blends!$DR88)*Blends!H87</f>
        <v>0</v>
      </c>
      <c r="DY88" s="178">
        <f>SUMIFS('Quarterly Information'!$AE$43:$AE$1042,'Quarterly Information'!$I$43:$I$1042,Blends!$DR88)*Blends!I87</f>
        <v>0</v>
      </c>
      <c r="DZ88" s="178">
        <f>SUMIFS('Quarterly Information'!$AE$43:$AE$1042,'Quarterly Information'!$I$43:$I$1042,Blends!$DR88)*Blends!J87</f>
        <v>0</v>
      </c>
    </row>
    <row r="89" spans="2:130" x14ac:dyDescent="0.25">
      <c r="B89" s="17" t="s">
        <v>932</v>
      </c>
      <c r="C89" s="177"/>
      <c r="D89" s="177"/>
      <c r="E89" s="177">
        <v>0.55000000000000004</v>
      </c>
      <c r="F89" s="177">
        <v>0.32</v>
      </c>
      <c r="G89" s="177">
        <v>0.05</v>
      </c>
      <c r="H89" s="177"/>
      <c r="I89" s="177">
        <v>0.05</v>
      </c>
      <c r="J89" s="177"/>
      <c r="L89" s="17" t="s">
        <v>931</v>
      </c>
      <c r="M89" s="178">
        <f>SUMIFS('Quarterly Information'!$J$43:$J$1042,'Quarterly Information'!$I$43:$I$1042,Blends!$L89,'Quarterly Information'!$X$43:$X$1042,Lists!$D$30)*C88</f>
        <v>0</v>
      </c>
      <c r="N89" s="178">
        <f>SUMIFS('Quarterly Information'!$J$43:$J$1042,'Quarterly Information'!$I$43:$I$1042,Blends!$L89,'Quarterly Information'!$X$43:$X$1042,Lists!$D$30)*D88</f>
        <v>0</v>
      </c>
      <c r="O89" s="178">
        <f>SUMIFS('Quarterly Information'!$J$43:$J$1042,'Quarterly Information'!$I$43:$I$1042,Blends!$L89,'Quarterly Information'!$X$43:$X$1042,Lists!$D$30)*E88</f>
        <v>0</v>
      </c>
      <c r="P89" s="178">
        <f>SUMIFS('Quarterly Information'!$J$43:$J$1042,'Quarterly Information'!$I$43:$I$1042,Blends!$L89,'Quarterly Information'!$X$43:$X$1042,Lists!$D$30)*F88</f>
        <v>0</v>
      </c>
      <c r="Q89" s="178">
        <f>SUMIFS('Quarterly Information'!$J$43:$J$1042,'Quarterly Information'!$I$43:$I$1042,Blends!$L89,'Quarterly Information'!$X$43:$X$1042,Lists!$D$30)*G88</f>
        <v>0</v>
      </c>
      <c r="R89" s="178">
        <f>SUMIFS('Quarterly Information'!$J$43:$J$1042,'Quarterly Information'!$I$43:$I$1042,Blends!$L89,'Quarterly Information'!$X$43:$X$1042,Lists!$D$30)*H88</f>
        <v>0</v>
      </c>
      <c r="S89" s="178">
        <f>SUMIFS('Quarterly Information'!$J$43:$J$1042,'Quarterly Information'!$I$43:$I$1042,Blends!$L89,'Quarterly Information'!$X$43:$X$1042,Lists!$D$30)*I88</f>
        <v>0</v>
      </c>
      <c r="T89" s="178">
        <f>SUMIFS('Quarterly Information'!$J$43:$J$1042,'Quarterly Information'!$I$43:$I$1042,Blends!$L89,'Quarterly Information'!$X$43:$X$1042,Lists!$D$30)*J88</f>
        <v>0</v>
      </c>
      <c r="V89" s="17" t="s">
        <v>931</v>
      </c>
      <c r="W89" s="178">
        <f>SUMIFS('Quarterly Information'!$J$43:$J$1042,'Quarterly Information'!$I$43:$I$1042,Blends!$V89,'Quarterly Information'!$X$43:$X$1042,Lists!$D$31)*C88</f>
        <v>0</v>
      </c>
      <c r="X89" s="178">
        <f>SUMIFS('Quarterly Information'!$J$43:$J$1042,'Quarterly Information'!$I$43:$I$1042,Blends!$V89,'Quarterly Information'!$X$43:$X$1042,Lists!$D$31)*D88</f>
        <v>0</v>
      </c>
      <c r="Y89" s="178">
        <f>SUMIFS('Quarterly Information'!$J$43:$J$1042,'Quarterly Information'!$I$43:$I$1042,Blends!$V89,'Quarterly Information'!$X$43:$X$1042,Lists!$D$31)*E88</f>
        <v>0</v>
      </c>
      <c r="Z89" s="178">
        <f>SUMIFS('Quarterly Information'!$J$43:$J$1042,'Quarterly Information'!$I$43:$I$1042,Blends!$V89,'Quarterly Information'!$X$43:$X$1042,Lists!$D$31)*F88</f>
        <v>0</v>
      </c>
      <c r="AA89" s="178">
        <f>SUMIFS('Quarterly Information'!$J$43:$J$1042,'Quarterly Information'!$I$43:$I$1042,Blends!$V89,'Quarterly Information'!$X$43:$X$1042,Lists!$D$31)*G88</f>
        <v>0</v>
      </c>
      <c r="AB89" s="178">
        <f>SUMIFS('Quarterly Information'!$J$43:$J$1042,'Quarterly Information'!$I$43:$I$1042,Blends!$V89,'Quarterly Information'!$X$43:$X$1042,Lists!$D$31)*H88</f>
        <v>0</v>
      </c>
      <c r="AC89" s="178">
        <f>SUMIFS('Quarterly Information'!$J$43:$J$1042,'Quarterly Information'!$I$43:$I$1042,Blends!$V89,'Quarterly Information'!$X$43:$X$1042,Lists!$D$31)*I88</f>
        <v>0</v>
      </c>
      <c r="AD89" s="178">
        <f>SUMIFS('Quarterly Information'!$J$43:$J$1042,'Quarterly Information'!$I$43:$I$1042,Blends!$V89,'Quarterly Information'!$X$43:$X$1042,Lists!$D$31)*J88</f>
        <v>0</v>
      </c>
      <c r="AF89" s="17" t="s">
        <v>931</v>
      </c>
      <c r="AG89" s="178">
        <f>SUMIFS('Quarterly Information'!$J$43:$J$1042,'Quarterly Information'!$I$43:$I$1042,Blends!$AF89,'Quarterly Information'!$X$43:$X$1042,Lists!$D$32)*C88</f>
        <v>0</v>
      </c>
      <c r="AH89" s="178">
        <f>SUMIFS('Quarterly Information'!$J$43:$J$1042,'Quarterly Information'!$I$43:$I$1042,Blends!$AF89,'Quarterly Information'!$X$43:$X$1042,Lists!$D$32)*D88</f>
        <v>0</v>
      </c>
      <c r="AI89" s="178">
        <f>SUMIFS('Quarterly Information'!$J$43:$J$1042,'Quarterly Information'!$I$43:$I$1042,Blends!$AF89,'Quarterly Information'!$X$43:$X$1042,Lists!$D$32)*E88</f>
        <v>0</v>
      </c>
      <c r="AJ89" s="178">
        <f>SUMIFS('Quarterly Information'!$J$43:$J$1042,'Quarterly Information'!$I$43:$I$1042,Blends!$AF89,'Quarterly Information'!$X$43:$X$1042,Lists!$D$32)*F88</f>
        <v>0</v>
      </c>
      <c r="AK89" s="178">
        <f>SUMIFS('Quarterly Information'!$J$43:$J$1042,'Quarterly Information'!$I$43:$I$1042,Blends!$AF89,'Quarterly Information'!$X$43:$X$1042,Lists!$D$32)*G88</f>
        <v>0</v>
      </c>
      <c r="AL89" s="178">
        <f>SUMIFS('Quarterly Information'!$J$43:$J$1042,'Quarterly Information'!$I$43:$I$1042,Blends!$AF89,'Quarterly Information'!$X$43:$X$1042,Lists!$D$32)*H88</f>
        <v>0</v>
      </c>
      <c r="AM89" s="178">
        <f>SUMIFS('Quarterly Information'!$J$43:$J$1042,'Quarterly Information'!$I$43:$I$1042,Blends!$AF89,'Quarterly Information'!$X$43:$X$1042,Lists!$D$32)*I88</f>
        <v>0</v>
      </c>
      <c r="AN89" s="178">
        <f>SUMIFS('Quarterly Information'!$J$43:$J$1042,'Quarterly Information'!$I$43:$I$1042,Blends!$AF89,'Quarterly Information'!$X$43:$X$1042,Lists!$D$32)*J88</f>
        <v>0</v>
      </c>
      <c r="AP89" s="17" t="s">
        <v>931</v>
      </c>
      <c r="AQ89" s="178">
        <f>SUMIFS('Quarterly Information'!$J$43:$J$1042,'Quarterly Information'!$I$43:$I$1042,Blends!$AP89,'Quarterly Information'!$X$43:$X$1042,Lists!$D$33)*C88</f>
        <v>0</v>
      </c>
      <c r="AR89" s="178">
        <f>SUMIFS('Quarterly Information'!$J$43:$J$1042,'Quarterly Information'!$I$43:$I$1042,Blends!$AP89,'Quarterly Information'!$X$43:$X$1042,Lists!$D$33)*D88</f>
        <v>0</v>
      </c>
      <c r="AS89" s="178">
        <f>SUMIFS('Quarterly Information'!$J$43:$J$1042,'Quarterly Information'!$I$43:$I$1042,Blends!$AP89,'Quarterly Information'!$X$43:$X$1042,Lists!$D$33)*E88</f>
        <v>0</v>
      </c>
      <c r="AT89" s="178">
        <f>SUMIFS('Quarterly Information'!$J$43:$J$1042,'Quarterly Information'!$I$43:$I$1042,Blends!$AP89,'Quarterly Information'!$X$43:$X$1042,Lists!$D$33)*F88</f>
        <v>0</v>
      </c>
      <c r="AU89" s="178">
        <f>SUMIFS('Quarterly Information'!$J$43:$J$1042,'Quarterly Information'!$I$43:$I$1042,Blends!$AP89,'Quarterly Information'!$X$43:$X$1042,Lists!$D$33)*G88</f>
        <v>0</v>
      </c>
      <c r="AV89" s="178">
        <f>SUMIFS('Quarterly Information'!$J$43:$J$1042,'Quarterly Information'!$I$43:$I$1042,Blends!$AP89,'Quarterly Information'!$X$43:$X$1042,Lists!$D$33)*H88</f>
        <v>0</v>
      </c>
      <c r="AW89" s="178">
        <f>SUMIFS('Quarterly Information'!$J$43:$J$1042,'Quarterly Information'!$I$43:$I$1042,Blends!$AP89,'Quarterly Information'!$X$43:$X$1042,Lists!$D$33)*I88</f>
        <v>0</v>
      </c>
      <c r="AX89" s="178">
        <f>SUMIFS('Quarterly Information'!$J$43:$J$1042,'Quarterly Information'!$I$43:$I$1042,Blends!$AP89,'Quarterly Information'!$X$43:$X$1042,Lists!$D$33)*J88</f>
        <v>0</v>
      </c>
      <c r="AZ89" s="17" t="s">
        <v>931</v>
      </c>
      <c r="BA89" s="178">
        <f>SUMIFS('Quarterly Information'!$J$43:$J$1042,'Quarterly Information'!$I$43:$I$1042,Blends!$AZ89,'Quarterly Information'!$X$43:$X$1042,Lists!$D$34)*C88</f>
        <v>0</v>
      </c>
      <c r="BB89" s="178">
        <f>SUMIFS('Quarterly Information'!$J$43:$J$1042,'Quarterly Information'!$I$43:$I$1042,Blends!$AZ89,'Quarterly Information'!$X$43:$X$1042,Lists!$D$34)*D88</f>
        <v>0</v>
      </c>
      <c r="BC89" s="178">
        <f>SUMIFS('Quarterly Information'!$J$43:$J$1042,'Quarterly Information'!$I$43:$I$1042,Blends!$AZ89,'Quarterly Information'!$X$43:$X$1042,Lists!$D$34)*E88</f>
        <v>0</v>
      </c>
      <c r="BD89" s="178">
        <f>SUMIFS('Quarterly Information'!$J$43:$J$1042,'Quarterly Information'!$I$43:$I$1042,Blends!$AZ89,'Quarterly Information'!$X$43:$X$1042,Lists!$D$34)*F88</f>
        <v>0</v>
      </c>
      <c r="BE89" s="178">
        <f>SUMIFS('Quarterly Information'!$J$43:$J$1042,'Quarterly Information'!$I$43:$I$1042,Blends!$AZ89,'Quarterly Information'!$X$43:$X$1042,Lists!$D$34)*G88</f>
        <v>0</v>
      </c>
      <c r="BF89" s="178">
        <f>SUMIFS('Quarterly Information'!$J$43:$J$1042,'Quarterly Information'!$I$43:$I$1042,Blends!$AZ89,'Quarterly Information'!$X$43:$X$1042,Lists!$D$34)*H88</f>
        <v>0</v>
      </c>
      <c r="BG89" s="178">
        <f>SUMIFS('Quarterly Information'!$J$43:$J$1042,'Quarterly Information'!$I$43:$I$1042,Blends!$AZ89,'Quarterly Information'!$X$43:$X$1042,Lists!$D$34)*I88</f>
        <v>0</v>
      </c>
      <c r="BH89" s="178">
        <f>SUMIFS('Quarterly Information'!$J$43:$J$1042,'Quarterly Information'!$I$43:$I$1042,Blends!$AZ89,'Quarterly Information'!$X$43:$X$1042,Lists!$D$34)*J88</f>
        <v>0</v>
      </c>
      <c r="BJ89" s="17" t="s">
        <v>931</v>
      </c>
      <c r="BK89" s="178">
        <f>SUMIFS('Quarterly Information'!$J$43:$J$1042,'Quarterly Information'!$I$43:$I$1042,Blends!$BJ89,'Quarterly Information'!$X$43:$X$1042,Lists!$D$35)*C88</f>
        <v>0</v>
      </c>
      <c r="BL89" s="178">
        <f>SUMIFS('Quarterly Information'!$J$43:$J$1042,'Quarterly Information'!$I$43:$I$1042,Blends!$BJ89,'Quarterly Information'!$X$43:$X$1042,Lists!$D$35)*D88</f>
        <v>0</v>
      </c>
      <c r="BM89" s="178">
        <f>SUMIFS('Quarterly Information'!$J$43:$J$1042,'Quarterly Information'!$I$43:$I$1042,Blends!$BJ89,'Quarterly Information'!$X$43:$X$1042,Lists!$D$35)*E88</f>
        <v>0</v>
      </c>
      <c r="BN89" s="178">
        <f>SUMIFS('Quarterly Information'!$J$43:$J$1042,'Quarterly Information'!$I$43:$I$1042,Blends!$BJ89,'Quarterly Information'!$X$43:$X$1042,Lists!$D$35)*F88</f>
        <v>0</v>
      </c>
      <c r="BO89" s="178">
        <f>SUMIFS('Quarterly Information'!$J$43:$J$1042,'Quarterly Information'!$I$43:$I$1042,Blends!$BJ89,'Quarterly Information'!$X$43:$X$1042,Lists!$D$35)*G88</f>
        <v>0</v>
      </c>
      <c r="BP89" s="178">
        <f>SUMIFS('Quarterly Information'!$J$43:$J$1042,'Quarterly Information'!$I$43:$I$1042,Blends!$BJ89,'Quarterly Information'!$X$43:$X$1042,Lists!$D$35)*H88</f>
        <v>0</v>
      </c>
      <c r="BQ89" s="178">
        <f>SUMIFS('Quarterly Information'!$J$43:$J$1042,'Quarterly Information'!$I$43:$I$1042,Blends!$BJ89,'Quarterly Information'!$X$43:$X$1042,Lists!$D$35)*I88</f>
        <v>0</v>
      </c>
      <c r="BR89" s="178">
        <f>SUMIFS('Quarterly Information'!$J$43:$J$1042,'Quarterly Information'!$I$43:$I$1042,Blends!$BJ89,'Quarterly Information'!$X$43:$X$1042,Lists!$D$35)*J88</f>
        <v>0</v>
      </c>
      <c r="BT89" s="17" t="s">
        <v>931</v>
      </c>
      <c r="BU89" s="178">
        <f>SUMIFS('Quarterly Information'!$Z$43:$Z$1042,'Quarterly Information'!$I$43:$I$1042,Blends!$BT89)*Blends!C88</f>
        <v>0</v>
      </c>
      <c r="BV89" s="178">
        <f>SUMIFS('Quarterly Information'!$Z$43:$Z$1042,'Quarterly Information'!$I$43:$I$1042,Blends!$BT89)*Blends!D88</f>
        <v>0</v>
      </c>
      <c r="BW89" s="178">
        <f>SUMIFS('Quarterly Information'!$Z$43:$Z$1042,'Quarterly Information'!$I$43:$I$1042,Blends!$BT89)*Blends!E88</f>
        <v>0</v>
      </c>
      <c r="BX89" s="178">
        <f>SUMIFS('Quarterly Information'!$Z$43:$Z$1042,'Quarterly Information'!$I$43:$I$1042,Blends!$BT89)*Blends!F88</f>
        <v>0</v>
      </c>
      <c r="BY89" s="178">
        <f>SUMIFS('Quarterly Information'!$Z$43:$Z$1042,'Quarterly Information'!$I$43:$I$1042,Blends!$BT89)*Blends!G88</f>
        <v>0</v>
      </c>
      <c r="BZ89" s="178">
        <f>SUMIFS('Quarterly Information'!$Z$43:$Z$1042,'Quarterly Information'!$I$43:$I$1042,Blends!$BT89)*Blends!H88</f>
        <v>0</v>
      </c>
      <c r="CA89" s="178">
        <f>SUMIFS('Quarterly Information'!$Z$43:$Z$1042,'Quarterly Information'!$I$43:$I$1042,Blends!$BT89)*Blends!I88</f>
        <v>0</v>
      </c>
      <c r="CB89" s="178">
        <f>SUMIFS('Quarterly Information'!$Z$43:$Z$1042,'Quarterly Information'!$I$43:$I$1042,Blends!$BT89)*Blends!J88</f>
        <v>0</v>
      </c>
      <c r="CD89" s="17" t="s">
        <v>931</v>
      </c>
      <c r="CE89" s="178">
        <f>SUMIFS('Quarterly Information'!$AA$43:$AA$1042,'Quarterly Information'!$I$43:$I$1042,Blends!$CD89)*Blends!C88</f>
        <v>0</v>
      </c>
      <c r="CF89" s="178">
        <f>SUMIFS('Quarterly Information'!$AA$43:$AA$1042,'Quarterly Information'!$I$43:$I$1042,Blends!$CD89)*Blends!D88</f>
        <v>0</v>
      </c>
      <c r="CG89" s="178">
        <f>SUMIFS('Quarterly Information'!$AA$43:$AA$1042,'Quarterly Information'!$I$43:$I$1042,Blends!$CD89)*Blends!E88</f>
        <v>0</v>
      </c>
      <c r="CH89" s="178">
        <f>SUMIFS('Quarterly Information'!$AA$43:$AA$1042,'Quarterly Information'!$I$43:$I$1042,Blends!$CD89)*Blends!F88</f>
        <v>0</v>
      </c>
      <c r="CI89" s="178">
        <f>SUMIFS('Quarterly Information'!$AA$43:$AA$1042,'Quarterly Information'!$I$43:$I$1042,Blends!$CD89)*Blends!G88</f>
        <v>0</v>
      </c>
      <c r="CJ89" s="178">
        <f>SUMIFS('Quarterly Information'!$AA$43:$AA$1042,'Quarterly Information'!$I$43:$I$1042,Blends!$CD89)*Blends!H88</f>
        <v>0</v>
      </c>
      <c r="CK89" s="178">
        <f>SUMIFS('Quarterly Information'!$AA$43:$AA$1042,'Quarterly Information'!$I$43:$I$1042,Blends!$CD89)*Blends!I88</f>
        <v>0</v>
      </c>
      <c r="CL89" s="178">
        <f>SUMIFS('Quarterly Information'!$AA$43:$AA$1042,'Quarterly Information'!$I$43:$I$1042,Blends!$CD89)*Blends!J88</f>
        <v>0</v>
      </c>
      <c r="CN89" s="17" t="s">
        <v>931</v>
      </c>
      <c r="CO89" s="178">
        <f>SUMIFS('Quarterly Information'!$AB$43:$AB$1042,'Quarterly Information'!$I$43:$I$1042,Blends!$CN89)*Blends!C88</f>
        <v>0</v>
      </c>
      <c r="CP89" s="178">
        <f>SUMIFS('Quarterly Information'!$AB$43:$AB$1042,'Quarterly Information'!$I$43:$I$1042,Blends!$CN89)*Blends!D88</f>
        <v>0</v>
      </c>
      <c r="CQ89" s="178">
        <f>SUMIFS('Quarterly Information'!$AB$43:$AB$1042,'Quarterly Information'!$I$43:$I$1042,Blends!$CN89)*Blends!E88</f>
        <v>0</v>
      </c>
      <c r="CR89" s="178">
        <f>SUMIFS('Quarterly Information'!$AB$43:$AB$1042,'Quarterly Information'!$I$43:$I$1042,Blends!$CN89)*Blends!F88</f>
        <v>0</v>
      </c>
      <c r="CS89" s="178">
        <f>SUMIFS('Quarterly Information'!$AB$43:$AB$1042,'Quarterly Information'!$I$43:$I$1042,Blends!$CN89)*Blends!G88</f>
        <v>0</v>
      </c>
      <c r="CT89" s="178">
        <f>SUMIFS('Quarterly Information'!$AB$43:$AB$1042,'Quarterly Information'!$I$43:$I$1042,Blends!$CN89)*Blends!H88</f>
        <v>0</v>
      </c>
      <c r="CU89" s="178">
        <f>SUMIFS('Quarterly Information'!$AB$43:$AB$1042,'Quarterly Information'!$I$43:$I$1042,Blends!$CN89)*Blends!I88</f>
        <v>0</v>
      </c>
      <c r="CV89" s="178">
        <f>SUMIFS('Quarterly Information'!$AB$43:$AB$1042,'Quarterly Information'!$I$43:$I$1042,Blends!$CN89)*Blends!J88</f>
        <v>0</v>
      </c>
      <c r="CX89" s="17" t="s">
        <v>931</v>
      </c>
      <c r="CY89" s="178">
        <f>SUMIFS('Quarterly Information'!$AC$43:$AC$1042,'Quarterly Information'!$I$43:$I$1042,Blends!$CX89)*Blends!C88</f>
        <v>0</v>
      </c>
      <c r="CZ89" s="178">
        <f>SUMIFS('Quarterly Information'!$AC$43:$AC$1042,'Quarterly Information'!$I$43:$I$1042,Blends!$CX89)*Blends!D88</f>
        <v>0</v>
      </c>
      <c r="DA89" s="178">
        <f>SUMIFS('Quarterly Information'!$AC$43:$AC$1042,'Quarterly Information'!$I$43:$I$1042,Blends!$CX89)*Blends!E88</f>
        <v>0</v>
      </c>
      <c r="DB89" s="178">
        <f>SUMIFS('Quarterly Information'!$AC$43:$AC$1042,'Quarterly Information'!$I$43:$I$1042,Blends!$CX89)*Blends!F88</f>
        <v>0</v>
      </c>
      <c r="DC89" s="178">
        <f>SUMIFS('Quarterly Information'!$AC$43:$AC$1042,'Quarterly Information'!$I$43:$I$1042,Blends!$CX89)*Blends!G88</f>
        <v>0</v>
      </c>
      <c r="DD89" s="178">
        <f>SUMIFS('Quarterly Information'!$AC$43:$AC$1042,'Quarterly Information'!$I$43:$I$1042,Blends!$CX89)*Blends!H88</f>
        <v>0</v>
      </c>
      <c r="DE89" s="178">
        <f>SUMIFS('Quarterly Information'!$AC$43:$AC$1042,'Quarterly Information'!$I$43:$I$1042,Blends!$CX89)*Blends!I88</f>
        <v>0</v>
      </c>
      <c r="DF89" s="178">
        <f>SUMIFS('Quarterly Information'!$AC$43:$AC$1042,'Quarterly Information'!$I$43:$I$1042,Blends!$CX89)*Blends!J88</f>
        <v>0</v>
      </c>
      <c r="DH89" s="17" t="s">
        <v>931</v>
      </c>
      <c r="DI89" s="178">
        <f>SUMIFS('Quarterly Information'!$AD$43:$AD$1042,'Quarterly Information'!$I$43:$I$1042,Blends!$DH89)*Blends!C88</f>
        <v>0</v>
      </c>
      <c r="DJ89" s="178">
        <f>SUMIFS('Quarterly Information'!$AD$43:$AD$1042,'Quarterly Information'!$I$43:$I$1042,Blends!$DH89)*Blends!D88</f>
        <v>0</v>
      </c>
      <c r="DK89" s="178">
        <f>SUMIFS('Quarterly Information'!$AD$43:$AD$1042,'Quarterly Information'!$I$43:$I$1042,Blends!$DH89)*Blends!E88</f>
        <v>0</v>
      </c>
      <c r="DL89" s="178">
        <f>SUMIFS('Quarterly Information'!$AD$43:$AD$1042,'Quarterly Information'!$I$43:$I$1042,Blends!$DH89)*Blends!F88</f>
        <v>0</v>
      </c>
      <c r="DM89" s="178">
        <f>SUMIFS('Quarterly Information'!$AD$43:$AD$1042,'Quarterly Information'!$I$43:$I$1042,Blends!$DH89)*Blends!G88</f>
        <v>0</v>
      </c>
      <c r="DN89" s="178">
        <f>SUMIFS('Quarterly Information'!$AD$43:$AD$1042,'Quarterly Information'!$I$43:$I$1042,Blends!$DH89)*Blends!H88</f>
        <v>0</v>
      </c>
      <c r="DO89" s="178">
        <f>SUMIFS('Quarterly Information'!$AD$43:$AD$1042,'Quarterly Information'!$I$43:$I$1042,Blends!$DH89)*Blends!I88</f>
        <v>0</v>
      </c>
      <c r="DP89" s="178">
        <f>SUMIFS('Quarterly Information'!$AD$43:$AD$1042,'Quarterly Information'!$I$43:$I$1042,Blends!$DH89)*Blends!J88</f>
        <v>0</v>
      </c>
      <c r="DR89" s="17" t="s">
        <v>931</v>
      </c>
      <c r="DS89" s="178">
        <f>SUMIFS('Quarterly Information'!$AE$43:$AE$1042,'Quarterly Information'!$I$43:$I$1042,Blends!$DR89)*Blends!C88</f>
        <v>0</v>
      </c>
      <c r="DT89" s="178">
        <f>SUMIFS('Quarterly Information'!$AE$43:$AE$1042,'Quarterly Information'!$I$43:$I$1042,Blends!$DR89)*Blends!D88</f>
        <v>0</v>
      </c>
      <c r="DU89" s="178">
        <f>SUMIFS('Quarterly Information'!$AE$43:$AE$1042,'Quarterly Information'!$I$43:$I$1042,Blends!$DR89)*Blends!E88</f>
        <v>0</v>
      </c>
      <c r="DV89" s="178">
        <f>SUMIFS('Quarterly Information'!$AE$43:$AE$1042,'Quarterly Information'!$I$43:$I$1042,Blends!$DR89)*Blends!F88</f>
        <v>0</v>
      </c>
      <c r="DW89" s="178">
        <f>SUMIFS('Quarterly Information'!$AE$43:$AE$1042,'Quarterly Information'!$I$43:$I$1042,Blends!$DR89)*Blends!G88</f>
        <v>0</v>
      </c>
      <c r="DX89" s="178">
        <f>SUMIFS('Quarterly Information'!$AE$43:$AE$1042,'Quarterly Information'!$I$43:$I$1042,Blends!$DR89)*Blends!H88</f>
        <v>0</v>
      </c>
      <c r="DY89" s="178">
        <f>SUMIFS('Quarterly Information'!$AE$43:$AE$1042,'Quarterly Information'!$I$43:$I$1042,Blends!$DR89)*Blends!I88</f>
        <v>0</v>
      </c>
      <c r="DZ89" s="178">
        <f>SUMIFS('Quarterly Information'!$AE$43:$AE$1042,'Quarterly Information'!$I$43:$I$1042,Blends!$DR89)*Blends!J88</f>
        <v>0</v>
      </c>
    </row>
    <row r="90" spans="2:130" x14ac:dyDescent="0.25">
      <c r="B90" s="17" t="s">
        <v>933</v>
      </c>
      <c r="C90" s="177"/>
      <c r="D90" s="177">
        <v>0.09</v>
      </c>
      <c r="E90" s="177">
        <v>0.42</v>
      </c>
      <c r="F90" s="177">
        <v>0.44</v>
      </c>
      <c r="G90" s="177">
        <v>0.02</v>
      </c>
      <c r="H90" s="177"/>
      <c r="I90" s="177"/>
      <c r="J90" s="177"/>
      <c r="L90" s="17" t="s">
        <v>932</v>
      </c>
      <c r="M90" s="178">
        <f>SUMIFS('Quarterly Information'!$J$43:$J$1042,'Quarterly Information'!$I$43:$I$1042,Blends!$L90,'Quarterly Information'!$X$43:$X$1042,Lists!$D$30)*C89</f>
        <v>0</v>
      </c>
      <c r="N90" s="178">
        <f>SUMIFS('Quarterly Information'!$J$43:$J$1042,'Quarterly Information'!$I$43:$I$1042,Blends!$L90,'Quarterly Information'!$X$43:$X$1042,Lists!$D$30)*D89</f>
        <v>0</v>
      </c>
      <c r="O90" s="178">
        <f>SUMIFS('Quarterly Information'!$J$43:$J$1042,'Quarterly Information'!$I$43:$I$1042,Blends!$L90,'Quarterly Information'!$X$43:$X$1042,Lists!$D$30)*E89</f>
        <v>0</v>
      </c>
      <c r="P90" s="178">
        <f>SUMIFS('Quarterly Information'!$J$43:$J$1042,'Quarterly Information'!$I$43:$I$1042,Blends!$L90,'Quarterly Information'!$X$43:$X$1042,Lists!$D$30)*F89</f>
        <v>0</v>
      </c>
      <c r="Q90" s="178">
        <f>SUMIFS('Quarterly Information'!$J$43:$J$1042,'Quarterly Information'!$I$43:$I$1042,Blends!$L90,'Quarterly Information'!$X$43:$X$1042,Lists!$D$30)*G89</f>
        <v>0</v>
      </c>
      <c r="R90" s="178">
        <f>SUMIFS('Quarterly Information'!$J$43:$J$1042,'Quarterly Information'!$I$43:$I$1042,Blends!$L90,'Quarterly Information'!$X$43:$X$1042,Lists!$D$30)*H89</f>
        <v>0</v>
      </c>
      <c r="S90" s="178">
        <f>SUMIFS('Quarterly Information'!$J$43:$J$1042,'Quarterly Information'!$I$43:$I$1042,Blends!$L90,'Quarterly Information'!$X$43:$X$1042,Lists!$D$30)*I89</f>
        <v>0</v>
      </c>
      <c r="T90" s="178">
        <f>SUMIFS('Quarterly Information'!$J$43:$J$1042,'Quarterly Information'!$I$43:$I$1042,Blends!$L90,'Quarterly Information'!$X$43:$X$1042,Lists!$D$30)*J89</f>
        <v>0</v>
      </c>
      <c r="V90" s="17" t="s">
        <v>932</v>
      </c>
      <c r="W90" s="178">
        <f>SUMIFS('Quarterly Information'!$J$43:$J$1042,'Quarterly Information'!$I$43:$I$1042,Blends!$V90,'Quarterly Information'!$X$43:$X$1042,Lists!$D$31)*C89</f>
        <v>0</v>
      </c>
      <c r="X90" s="178">
        <f>SUMIFS('Quarterly Information'!$J$43:$J$1042,'Quarterly Information'!$I$43:$I$1042,Blends!$V90,'Quarterly Information'!$X$43:$X$1042,Lists!$D$31)*D89</f>
        <v>0</v>
      </c>
      <c r="Y90" s="178">
        <f>SUMIFS('Quarterly Information'!$J$43:$J$1042,'Quarterly Information'!$I$43:$I$1042,Blends!$V90,'Quarterly Information'!$X$43:$X$1042,Lists!$D$31)*E89</f>
        <v>0</v>
      </c>
      <c r="Z90" s="178">
        <f>SUMIFS('Quarterly Information'!$J$43:$J$1042,'Quarterly Information'!$I$43:$I$1042,Blends!$V90,'Quarterly Information'!$X$43:$X$1042,Lists!$D$31)*F89</f>
        <v>0</v>
      </c>
      <c r="AA90" s="178">
        <f>SUMIFS('Quarterly Information'!$J$43:$J$1042,'Quarterly Information'!$I$43:$I$1042,Blends!$V90,'Quarterly Information'!$X$43:$X$1042,Lists!$D$31)*G89</f>
        <v>0</v>
      </c>
      <c r="AB90" s="178">
        <f>SUMIFS('Quarterly Information'!$J$43:$J$1042,'Quarterly Information'!$I$43:$I$1042,Blends!$V90,'Quarterly Information'!$X$43:$X$1042,Lists!$D$31)*H89</f>
        <v>0</v>
      </c>
      <c r="AC90" s="178">
        <f>SUMIFS('Quarterly Information'!$J$43:$J$1042,'Quarterly Information'!$I$43:$I$1042,Blends!$V90,'Quarterly Information'!$X$43:$X$1042,Lists!$D$31)*I89</f>
        <v>0</v>
      </c>
      <c r="AD90" s="178">
        <f>SUMIFS('Quarterly Information'!$J$43:$J$1042,'Quarterly Information'!$I$43:$I$1042,Blends!$V90,'Quarterly Information'!$X$43:$X$1042,Lists!$D$31)*J89</f>
        <v>0</v>
      </c>
      <c r="AF90" s="17" t="s">
        <v>932</v>
      </c>
      <c r="AG90" s="178">
        <f>SUMIFS('Quarterly Information'!$J$43:$J$1042,'Quarterly Information'!$I$43:$I$1042,Blends!$AF90,'Quarterly Information'!$X$43:$X$1042,Lists!$D$32)*C89</f>
        <v>0</v>
      </c>
      <c r="AH90" s="178">
        <f>SUMIFS('Quarterly Information'!$J$43:$J$1042,'Quarterly Information'!$I$43:$I$1042,Blends!$AF90,'Quarterly Information'!$X$43:$X$1042,Lists!$D$32)*D89</f>
        <v>0</v>
      </c>
      <c r="AI90" s="178">
        <f>SUMIFS('Quarterly Information'!$J$43:$J$1042,'Quarterly Information'!$I$43:$I$1042,Blends!$AF90,'Quarterly Information'!$X$43:$X$1042,Lists!$D$32)*E89</f>
        <v>0</v>
      </c>
      <c r="AJ90" s="178">
        <f>SUMIFS('Quarterly Information'!$J$43:$J$1042,'Quarterly Information'!$I$43:$I$1042,Blends!$AF90,'Quarterly Information'!$X$43:$X$1042,Lists!$D$32)*F89</f>
        <v>0</v>
      </c>
      <c r="AK90" s="178">
        <f>SUMIFS('Quarterly Information'!$J$43:$J$1042,'Quarterly Information'!$I$43:$I$1042,Blends!$AF90,'Quarterly Information'!$X$43:$X$1042,Lists!$D$32)*G89</f>
        <v>0</v>
      </c>
      <c r="AL90" s="178">
        <f>SUMIFS('Quarterly Information'!$J$43:$J$1042,'Quarterly Information'!$I$43:$I$1042,Blends!$AF90,'Quarterly Information'!$X$43:$X$1042,Lists!$D$32)*H89</f>
        <v>0</v>
      </c>
      <c r="AM90" s="178">
        <f>SUMIFS('Quarterly Information'!$J$43:$J$1042,'Quarterly Information'!$I$43:$I$1042,Blends!$AF90,'Quarterly Information'!$X$43:$X$1042,Lists!$D$32)*I89</f>
        <v>0</v>
      </c>
      <c r="AN90" s="178">
        <f>SUMIFS('Quarterly Information'!$J$43:$J$1042,'Quarterly Information'!$I$43:$I$1042,Blends!$AF90,'Quarterly Information'!$X$43:$X$1042,Lists!$D$32)*J89</f>
        <v>0</v>
      </c>
      <c r="AP90" s="17" t="s">
        <v>932</v>
      </c>
      <c r="AQ90" s="178">
        <f>SUMIFS('Quarterly Information'!$J$43:$J$1042,'Quarterly Information'!$I$43:$I$1042,Blends!$AP90,'Quarterly Information'!$X$43:$X$1042,Lists!$D$33)*C89</f>
        <v>0</v>
      </c>
      <c r="AR90" s="178">
        <f>SUMIFS('Quarterly Information'!$J$43:$J$1042,'Quarterly Information'!$I$43:$I$1042,Blends!$AP90,'Quarterly Information'!$X$43:$X$1042,Lists!$D$33)*D89</f>
        <v>0</v>
      </c>
      <c r="AS90" s="178">
        <f>SUMIFS('Quarterly Information'!$J$43:$J$1042,'Quarterly Information'!$I$43:$I$1042,Blends!$AP90,'Quarterly Information'!$X$43:$X$1042,Lists!$D$33)*E89</f>
        <v>0</v>
      </c>
      <c r="AT90" s="178">
        <f>SUMIFS('Quarterly Information'!$J$43:$J$1042,'Quarterly Information'!$I$43:$I$1042,Blends!$AP90,'Quarterly Information'!$X$43:$X$1042,Lists!$D$33)*F89</f>
        <v>0</v>
      </c>
      <c r="AU90" s="178">
        <f>SUMIFS('Quarterly Information'!$J$43:$J$1042,'Quarterly Information'!$I$43:$I$1042,Blends!$AP90,'Quarterly Information'!$X$43:$X$1042,Lists!$D$33)*G89</f>
        <v>0</v>
      </c>
      <c r="AV90" s="178">
        <f>SUMIFS('Quarterly Information'!$J$43:$J$1042,'Quarterly Information'!$I$43:$I$1042,Blends!$AP90,'Quarterly Information'!$X$43:$X$1042,Lists!$D$33)*H89</f>
        <v>0</v>
      </c>
      <c r="AW90" s="178">
        <f>SUMIFS('Quarterly Information'!$J$43:$J$1042,'Quarterly Information'!$I$43:$I$1042,Blends!$AP90,'Quarterly Information'!$X$43:$X$1042,Lists!$D$33)*I89</f>
        <v>0</v>
      </c>
      <c r="AX90" s="178">
        <f>SUMIFS('Quarterly Information'!$J$43:$J$1042,'Quarterly Information'!$I$43:$I$1042,Blends!$AP90,'Quarterly Information'!$X$43:$X$1042,Lists!$D$33)*J89</f>
        <v>0</v>
      </c>
      <c r="AZ90" s="17" t="s">
        <v>932</v>
      </c>
      <c r="BA90" s="178">
        <f>SUMIFS('Quarterly Information'!$J$43:$J$1042,'Quarterly Information'!$I$43:$I$1042,Blends!$AZ90,'Quarterly Information'!$X$43:$X$1042,Lists!$D$34)*C89</f>
        <v>0</v>
      </c>
      <c r="BB90" s="178">
        <f>SUMIFS('Quarterly Information'!$J$43:$J$1042,'Quarterly Information'!$I$43:$I$1042,Blends!$AZ90,'Quarterly Information'!$X$43:$X$1042,Lists!$D$34)*D89</f>
        <v>0</v>
      </c>
      <c r="BC90" s="178">
        <f>SUMIFS('Quarterly Information'!$J$43:$J$1042,'Quarterly Information'!$I$43:$I$1042,Blends!$AZ90,'Quarterly Information'!$X$43:$X$1042,Lists!$D$34)*E89</f>
        <v>0</v>
      </c>
      <c r="BD90" s="178">
        <f>SUMIFS('Quarterly Information'!$J$43:$J$1042,'Quarterly Information'!$I$43:$I$1042,Blends!$AZ90,'Quarterly Information'!$X$43:$X$1042,Lists!$D$34)*F89</f>
        <v>0</v>
      </c>
      <c r="BE90" s="178">
        <f>SUMIFS('Quarterly Information'!$J$43:$J$1042,'Quarterly Information'!$I$43:$I$1042,Blends!$AZ90,'Quarterly Information'!$X$43:$X$1042,Lists!$D$34)*G89</f>
        <v>0</v>
      </c>
      <c r="BF90" s="178">
        <f>SUMIFS('Quarterly Information'!$J$43:$J$1042,'Quarterly Information'!$I$43:$I$1042,Blends!$AZ90,'Quarterly Information'!$X$43:$X$1042,Lists!$D$34)*H89</f>
        <v>0</v>
      </c>
      <c r="BG90" s="178">
        <f>SUMIFS('Quarterly Information'!$J$43:$J$1042,'Quarterly Information'!$I$43:$I$1042,Blends!$AZ90,'Quarterly Information'!$X$43:$X$1042,Lists!$D$34)*I89</f>
        <v>0</v>
      </c>
      <c r="BH90" s="178">
        <f>SUMIFS('Quarterly Information'!$J$43:$J$1042,'Quarterly Information'!$I$43:$I$1042,Blends!$AZ90,'Quarterly Information'!$X$43:$X$1042,Lists!$D$34)*J89</f>
        <v>0</v>
      </c>
      <c r="BJ90" s="17" t="s">
        <v>932</v>
      </c>
      <c r="BK90" s="178">
        <f>SUMIFS('Quarterly Information'!$J$43:$J$1042,'Quarterly Information'!$I$43:$I$1042,Blends!$BJ90,'Quarterly Information'!$X$43:$X$1042,Lists!$D$35)*C89</f>
        <v>0</v>
      </c>
      <c r="BL90" s="178">
        <f>SUMIFS('Quarterly Information'!$J$43:$J$1042,'Quarterly Information'!$I$43:$I$1042,Blends!$BJ90,'Quarterly Information'!$X$43:$X$1042,Lists!$D$35)*D89</f>
        <v>0</v>
      </c>
      <c r="BM90" s="178">
        <f>SUMIFS('Quarterly Information'!$J$43:$J$1042,'Quarterly Information'!$I$43:$I$1042,Blends!$BJ90,'Quarterly Information'!$X$43:$X$1042,Lists!$D$35)*E89</f>
        <v>0</v>
      </c>
      <c r="BN90" s="178">
        <f>SUMIFS('Quarterly Information'!$J$43:$J$1042,'Quarterly Information'!$I$43:$I$1042,Blends!$BJ90,'Quarterly Information'!$X$43:$X$1042,Lists!$D$35)*F89</f>
        <v>0</v>
      </c>
      <c r="BO90" s="178">
        <f>SUMIFS('Quarterly Information'!$J$43:$J$1042,'Quarterly Information'!$I$43:$I$1042,Blends!$BJ90,'Quarterly Information'!$X$43:$X$1042,Lists!$D$35)*G89</f>
        <v>0</v>
      </c>
      <c r="BP90" s="178">
        <f>SUMIFS('Quarterly Information'!$J$43:$J$1042,'Quarterly Information'!$I$43:$I$1042,Blends!$BJ90,'Quarterly Information'!$X$43:$X$1042,Lists!$D$35)*H89</f>
        <v>0</v>
      </c>
      <c r="BQ90" s="178">
        <f>SUMIFS('Quarterly Information'!$J$43:$J$1042,'Quarterly Information'!$I$43:$I$1042,Blends!$BJ90,'Quarterly Information'!$X$43:$X$1042,Lists!$D$35)*I89</f>
        <v>0</v>
      </c>
      <c r="BR90" s="178">
        <f>SUMIFS('Quarterly Information'!$J$43:$J$1042,'Quarterly Information'!$I$43:$I$1042,Blends!$BJ90,'Quarterly Information'!$X$43:$X$1042,Lists!$D$35)*J89</f>
        <v>0</v>
      </c>
      <c r="BT90" s="17" t="s">
        <v>932</v>
      </c>
      <c r="BU90" s="178">
        <f>SUMIFS('Quarterly Information'!$Z$43:$Z$1042,'Quarterly Information'!$I$43:$I$1042,Blends!$BT90)*Blends!C89</f>
        <v>0</v>
      </c>
      <c r="BV90" s="178">
        <f>SUMIFS('Quarterly Information'!$Z$43:$Z$1042,'Quarterly Information'!$I$43:$I$1042,Blends!$BT90)*Blends!D89</f>
        <v>0</v>
      </c>
      <c r="BW90" s="178">
        <f>SUMIFS('Quarterly Information'!$Z$43:$Z$1042,'Quarterly Information'!$I$43:$I$1042,Blends!$BT90)*Blends!E89</f>
        <v>0</v>
      </c>
      <c r="BX90" s="178">
        <f>SUMIFS('Quarterly Information'!$Z$43:$Z$1042,'Quarterly Information'!$I$43:$I$1042,Blends!$BT90)*Blends!F89</f>
        <v>0</v>
      </c>
      <c r="BY90" s="178">
        <f>SUMIFS('Quarterly Information'!$Z$43:$Z$1042,'Quarterly Information'!$I$43:$I$1042,Blends!$BT90)*Blends!G89</f>
        <v>0</v>
      </c>
      <c r="BZ90" s="178">
        <f>SUMIFS('Quarterly Information'!$Z$43:$Z$1042,'Quarterly Information'!$I$43:$I$1042,Blends!$BT90)*Blends!H89</f>
        <v>0</v>
      </c>
      <c r="CA90" s="178">
        <f>SUMIFS('Quarterly Information'!$Z$43:$Z$1042,'Quarterly Information'!$I$43:$I$1042,Blends!$BT90)*Blends!I89</f>
        <v>0</v>
      </c>
      <c r="CB90" s="178">
        <f>SUMIFS('Quarterly Information'!$Z$43:$Z$1042,'Quarterly Information'!$I$43:$I$1042,Blends!$BT90)*Blends!J89</f>
        <v>0</v>
      </c>
      <c r="CD90" s="17" t="s">
        <v>932</v>
      </c>
      <c r="CE90" s="178">
        <f>SUMIFS('Quarterly Information'!$AA$43:$AA$1042,'Quarterly Information'!$I$43:$I$1042,Blends!$CD90)*Blends!C89</f>
        <v>0</v>
      </c>
      <c r="CF90" s="178">
        <f>SUMIFS('Quarterly Information'!$AA$43:$AA$1042,'Quarterly Information'!$I$43:$I$1042,Blends!$CD90)*Blends!D89</f>
        <v>0</v>
      </c>
      <c r="CG90" s="178">
        <f>SUMIFS('Quarterly Information'!$AA$43:$AA$1042,'Quarterly Information'!$I$43:$I$1042,Blends!$CD90)*Blends!E89</f>
        <v>0</v>
      </c>
      <c r="CH90" s="178">
        <f>SUMIFS('Quarterly Information'!$AA$43:$AA$1042,'Quarterly Information'!$I$43:$I$1042,Blends!$CD90)*Blends!F89</f>
        <v>0</v>
      </c>
      <c r="CI90" s="178">
        <f>SUMIFS('Quarterly Information'!$AA$43:$AA$1042,'Quarterly Information'!$I$43:$I$1042,Blends!$CD90)*Blends!G89</f>
        <v>0</v>
      </c>
      <c r="CJ90" s="178">
        <f>SUMIFS('Quarterly Information'!$AA$43:$AA$1042,'Quarterly Information'!$I$43:$I$1042,Blends!$CD90)*Blends!H89</f>
        <v>0</v>
      </c>
      <c r="CK90" s="178">
        <f>SUMIFS('Quarterly Information'!$AA$43:$AA$1042,'Quarterly Information'!$I$43:$I$1042,Blends!$CD90)*Blends!I89</f>
        <v>0</v>
      </c>
      <c r="CL90" s="178">
        <f>SUMIFS('Quarterly Information'!$AA$43:$AA$1042,'Quarterly Information'!$I$43:$I$1042,Blends!$CD90)*Blends!J89</f>
        <v>0</v>
      </c>
      <c r="CN90" s="17" t="s">
        <v>932</v>
      </c>
      <c r="CO90" s="178">
        <f>SUMIFS('Quarterly Information'!$AB$43:$AB$1042,'Quarterly Information'!$I$43:$I$1042,Blends!$CN90)*Blends!C89</f>
        <v>0</v>
      </c>
      <c r="CP90" s="178">
        <f>SUMIFS('Quarterly Information'!$AB$43:$AB$1042,'Quarterly Information'!$I$43:$I$1042,Blends!$CN90)*Blends!D89</f>
        <v>0</v>
      </c>
      <c r="CQ90" s="178">
        <f>SUMIFS('Quarterly Information'!$AB$43:$AB$1042,'Quarterly Information'!$I$43:$I$1042,Blends!$CN90)*Blends!E89</f>
        <v>0</v>
      </c>
      <c r="CR90" s="178">
        <f>SUMIFS('Quarterly Information'!$AB$43:$AB$1042,'Quarterly Information'!$I$43:$I$1042,Blends!$CN90)*Blends!F89</f>
        <v>0</v>
      </c>
      <c r="CS90" s="178">
        <f>SUMIFS('Quarterly Information'!$AB$43:$AB$1042,'Quarterly Information'!$I$43:$I$1042,Blends!$CN90)*Blends!G89</f>
        <v>0</v>
      </c>
      <c r="CT90" s="178">
        <f>SUMIFS('Quarterly Information'!$AB$43:$AB$1042,'Quarterly Information'!$I$43:$I$1042,Blends!$CN90)*Blends!H89</f>
        <v>0</v>
      </c>
      <c r="CU90" s="178">
        <f>SUMIFS('Quarterly Information'!$AB$43:$AB$1042,'Quarterly Information'!$I$43:$I$1042,Blends!$CN90)*Blends!I89</f>
        <v>0</v>
      </c>
      <c r="CV90" s="178">
        <f>SUMIFS('Quarterly Information'!$AB$43:$AB$1042,'Quarterly Information'!$I$43:$I$1042,Blends!$CN90)*Blends!J89</f>
        <v>0</v>
      </c>
      <c r="CX90" s="17" t="s">
        <v>932</v>
      </c>
      <c r="CY90" s="178">
        <f>SUMIFS('Quarterly Information'!$AC$43:$AC$1042,'Quarterly Information'!$I$43:$I$1042,Blends!$CX90)*Blends!C89</f>
        <v>0</v>
      </c>
      <c r="CZ90" s="178">
        <f>SUMIFS('Quarterly Information'!$AC$43:$AC$1042,'Quarterly Information'!$I$43:$I$1042,Blends!$CX90)*Blends!D89</f>
        <v>0</v>
      </c>
      <c r="DA90" s="178">
        <f>SUMIFS('Quarterly Information'!$AC$43:$AC$1042,'Quarterly Information'!$I$43:$I$1042,Blends!$CX90)*Blends!E89</f>
        <v>0</v>
      </c>
      <c r="DB90" s="178">
        <f>SUMIFS('Quarterly Information'!$AC$43:$AC$1042,'Quarterly Information'!$I$43:$I$1042,Blends!$CX90)*Blends!F89</f>
        <v>0</v>
      </c>
      <c r="DC90" s="178">
        <f>SUMIFS('Quarterly Information'!$AC$43:$AC$1042,'Quarterly Information'!$I$43:$I$1042,Blends!$CX90)*Blends!G89</f>
        <v>0</v>
      </c>
      <c r="DD90" s="178">
        <f>SUMIFS('Quarterly Information'!$AC$43:$AC$1042,'Quarterly Information'!$I$43:$I$1042,Blends!$CX90)*Blends!H89</f>
        <v>0</v>
      </c>
      <c r="DE90" s="178">
        <f>SUMIFS('Quarterly Information'!$AC$43:$AC$1042,'Quarterly Information'!$I$43:$I$1042,Blends!$CX90)*Blends!I89</f>
        <v>0</v>
      </c>
      <c r="DF90" s="178">
        <f>SUMIFS('Quarterly Information'!$AC$43:$AC$1042,'Quarterly Information'!$I$43:$I$1042,Blends!$CX90)*Blends!J89</f>
        <v>0</v>
      </c>
      <c r="DH90" s="17" t="s">
        <v>932</v>
      </c>
      <c r="DI90" s="178">
        <f>SUMIFS('Quarterly Information'!$AD$43:$AD$1042,'Quarterly Information'!$I$43:$I$1042,Blends!$DH90)*Blends!C89</f>
        <v>0</v>
      </c>
      <c r="DJ90" s="178">
        <f>SUMIFS('Quarterly Information'!$AD$43:$AD$1042,'Quarterly Information'!$I$43:$I$1042,Blends!$DH90)*Blends!D89</f>
        <v>0</v>
      </c>
      <c r="DK90" s="178">
        <f>SUMIFS('Quarterly Information'!$AD$43:$AD$1042,'Quarterly Information'!$I$43:$I$1042,Blends!$DH90)*Blends!E89</f>
        <v>0</v>
      </c>
      <c r="DL90" s="178">
        <f>SUMIFS('Quarterly Information'!$AD$43:$AD$1042,'Quarterly Information'!$I$43:$I$1042,Blends!$DH90)*Blends!F89</f>
        <v>0</v>
      </c>
      <c r="DM90" s="178">
        <f>SUMIFS('Quarterly Information'!$AD$43:$AD$1042,'Quarterly Information'!$I$43:$I$1042,Blends!$DH90)*Blends!G89</f>
        <v>0</v>
      </c>
      <c r="DN90" s="178">
        <f>SUMIFS('Quarterly Information'!$AD$43:$AD$1042,'Quarterly Information'!$I$43:$I$1042,Blends!$DH90)*Blends!H89</f>
        <v>0</v>
      </c>
      <c r="DO90" s="178">
        <f>SUMIFS('Quarterly Information'!$AD$43:$AD$1042,'Quarterly Information'!$I$43:$I$1042,Blends!$DH90)*Blends!I89</f>
        <v>0</v>
      </c>
      <c r="DP90" s="178">
        <f>SUMIFS('Quarterly Information'!$AD$43:$AD$1042,'Quarterly Information'!$I$43:$I$1042,Blends!$DH90)*Blends!J89</f>
        <v>0</v>
      </c>
      <c r="DR90" s="17" t="s">
        <v>932</v>
      </c>
      <c r="DS90" s="178">
        <f>SUMIFS('Quarterly Information'!$AE$43:$AE$1042,'Quarterly Information'!$I$43:$I$1042,Blends!$DR90)*Blends!C89</f>
        <v>0</v>
      </c>
      <c r="DT90" s="178">
        <f>SUMIFS('Quarterly Information'!$AE$43:$AE$1042,'Quarterly Information'!$I$43:$I$1042,Blends!$DR90)*Blends!D89</f>
        <v>0</v>
      </c>
      <c r="DU90" s="178">
        <f>SUMIFS('Quarterly Information'!$AE$43:$AE$1042,'Quarterly Information'!$I$43:$I$1042,Blends!$DR90)*Blends!E89</f>
        <v>0</v>
      </c>
      <c r="DV90" s="178">
        <f>SUMIFS('Quarterly Information'!$AE$43:$AE$1042,'Quarterly Information'!$I$43:$I$1042,Blends!$DR90)*Blends!F89</f>
        <v>0</v>
      </c>
      <c r="DW90" s="178">
        <f>SUMIFS('Quarterly Information'!$AE$43:$AE$1042,'Quarterly Information'!$I$43:$I$1042,Blends!$DR90)*Blends!G89</f>
        <v>0</v>
      </c>
      <c r="DX90" s="178">
        <f>SUMIFS('Quarterly Information'!$AE$43:$AE$1042,'Quarterly Information'!$I$43:$I$1042,Blends!$DR90)*Blends!H89</f>
        <v>0</v>
      </c>
      <c r="DY90" s="178">
        <f>SUMIFS('Quarterly Information'!$AE$43:$AE$1042,'Quarterly Information'!$I$43:$I$1042,Blends!$DR90)*Blends!I89</f>
        <v>0</v>
      </c>
      <c r="DZ90" s="178">
        <f>SUMIFS('Quarterly Information'!$AE$43:$AE$1042,'Quarterly Information'!$I$43:$I$1042,Blends!$DR90)*Blends!J89</f>
        <v>0</v>
      </c>
    </row>
    <row r="91" spans="2:130" x14ac:dyDescent="0.25">
      <c r="B91" s="17" t="s">
        <v>934</v>
      </c>
      <c r="C91" s="177"/>
      <c r="D91" s="177">
        <v>0.36</v>
      </c>
      <c r="E91" s="177">
        <v>0.3</v>
      </c>
      <c r="F91" s="177">
        <v>0.14000000000000001</v>
      </c>
      <c r="G91" s="177"/>
      <c r="H91" s="177"/>
      <c r="I91" s="177"/>
      <c r="J91" s="177"/>
      <c r="L91" s="17" t="s">
        <v>933</v>
      </c>
      <c r="M91" s="178">
        <f>SUMIFS('Quarterly Information'!$J$43:$J$1042,'Quarterly Information'!$I$43:$I$1042,Blends!$L91,'Quarterly Information'!$X$43:$X$1042,Lists!$D$30)*C90</f>
        <v>0</v>
      </c>
      <c r="N91" s="178">
        <f>SUMIFS('Quarterly Information'!$J$43:$J$1042,'Quarterly Information'!$I$43:$I$1042,Blends!$L91,'Quarterly Information'!$X$43:$X$1042,Lists!$D$30)*D90</f>
        <v>0</v>
      </c>
      <c r="O91" s="178">
        <f>SUMIFS('Quarterly Information'!$J$43:$J$1042,'Quarterly Information'!$I$43:$I$1042,Blends!$L91,'Quarterly Information'!$X$43:$X$1042,Lists!$D$30)*E90</f>
        <v>0</v>
      </c>
      <c r="P91" s="178">
        <f>SUMIFS('Quarterly Information'!$J$43:$J$1042,'Quarterly Information'!$I$43:$I$1042,Blends!$L91,'Quarterly Information'!$X$43:$X$1042,Lists!$D$30)*F90</f>
        <v>0</v>
      </c>
      <c r="Q91" s="178">
        <f>SUMIFS('Quarterly Information'!$J$43:$J$1042,'Quarterly Information'!$I$43:$I$1042,Blends!$L91,'Quarterly Information'!$X$43:$X$1042,Lists!$D$30)*G90</f>
        <v>0</v>
      </c>
      <c r="R91" s="178">
        <f>SUMIFS('Quarterly Information'!$J$43:$J$1042,'Quarterly Information'!$I$43:$I$1042,Blends!$L91,'Quarterly Information'!$X$43:$X$1042,Lists!$D$30)*H90</f>
        <v>0</v>
      </c>
      <c r="S91" s="178">
        <f>SUMIFS('Quarterly Information'!$J$43:$J$1042,'Quarterly Information'!$I$43:$I$1042,Blends!$L91,'Quarterly Information'!$X$43:$X$1042,Lists!$D$30)*I90</f>
        <v>0</v>
      </c>
      <c r="T91" s="178">
        <f>SUMIFS('Quarterly Information'!$J$43:$J$1042,'Quarterly Information'!$I$43:$I$1042,Blends!$L91,'Quarterly Information'!$X$43:$X$1042,Lists!$D$30)*J90</f>
        <v>0</v>
      </c>
      <c r="V91" s="17" t="s">
        <v>933</v>
      </c>
      <c r="W91" s="178">
        <f>SUMIFS('Quarterly Information'!$J$43:$J$1042,'Quarterly Information'!$I$43:$I$1042,Blends!$V91,'Quarterly Information'!$X$43:$X$1042,Lists!$D$31)*C90</f>
        <v>0</v>
      </c>
      <c r="X91" s="178">
        <f>SUMIFS('Quarterly Information'!$J$43:$J$1042,'Quarterly Information'!$I$43:$I$1042,Blends!$V91,'Quarterly Information'!$X$43:$X$1042,Lists!$D$31)*D90</f>
        <v>0</v>
      </c>
      <c r="Y91" s="178">
        <f>SUMIFS('Quarterly Information'!$J$43:$J$1042,'Quarterly Information'!$I$43:$I$1042,Blends!$V91,'Quarterly Information'!$X$43:$X$1042,Lists!$D$31)*E90</f>
        <v>0</v>
      </c>
      <c r="Z91" s="178">
        <f>SUMIFS('Quarterly Information'!$J$43:$J$1042,'Quarterly Information'!$I$43:$I$1042,Blends!$V91,'Quarterly Information'!$X$43:$X$1042,Lists!$D$31)*F90</f>
        <v>0</v>
      </c>
      <c r="AA91" s="178">
        <f>SUMIFS('Quarterly Information'!$J$43:$J$1042,'Quarterly Information'!$I$43:$I$1042,Blends!$V91,'Quarterly Information'!$X$43:$X$1042,Lists!$D$31)*G90</f>
        <v>0</v>
      </c>
      <c r="AB91" s="178">
        <f>SUMIFS('Quarterly Information'!$J$43:$J$1042,'Quarterly Information'!$I$43:$I$1042,Blends!$V91,'Quarterly Information'!$X$43:$X$1042,Lists!$D$31)*H90</f>
        <v>0</v>
      </c>
      <c r="AC91" s="178">
        <f>SUMIFS('Quarterly Information'!$J$43:$J$1042,'Quarterly Information'!$I$43:$I$1042,Blends!$V91,'Quarterly Information'!$X$43:$X$1042,Lists!$D$31)*I90</f>
        <v>0</v>
      </c>
      <c r="AD91" s="178">
        <f>SUMIFS('Quarterly Information'!$J$43:$J$1042,'Quarterly Information'!$I$43:$I$1042,Blends!$V91,'Quarterly Information'!$X$43:$X$1042,Lists!$D$31)*J90</f>
        <v>0</v>
      </c>
      <c r="AF91" s="17" t="s">
        <v>933</v>
      </c>
      <c r="AG91" s="178">
        <f>SUMIFS('Quarterly Information'!$J$43:$J$1042,'Quarterly Information'!$I$43:$I$1042,Blends!$AF91,'Quarterly Information'!$X$43:$X$1042,Lists!$D$32)*C90</f>
        <v>0</v>
      </c>
      <c r="AH91" s="178">
        <f>SUMIFS('Quarterly Information'!$J$43:$J$1042,'Quarterly Information'!$I$43:$I$1042,Blends!$AF91,'Quarterly Information'!$X$43:$X$1042,Lists!$D$32)*D90</f>
        <v>0</v>
      </c>
      <c r="AI91" s="178">
        <f>SUMIFS('Quarterly Information'!$J$43:$J$1042,'Quarterly Information'!$I$43:$I$1042,Blends!$AF91,'Quarterly Information'!$X$43:$X$1042,Lists!$D$32)*E90</f>
        <v>0</v>
      </c>
      <c r="AJ91" s="178">
        <f>SUMIFS('Quarterly Information'!$J$43:$J$1042,'Quarterly Information'!$I$43:$I$1042,Blends!$AF91,'Quarterly Information'!$X$43:$X$1042,Lists!$D$32)*F90</f>
        <v>0</v>
      </c>
      <c r="AK91" s="178">
        <f>SUMIFS('Quarterly Information'!$J$43:$J$1042,'Quarterly Information'!$I$43:$I$1042,Blends!$AF91,'Quarterly Information'!$X$43:$X$1042,Lists!$D$32)*G90</f>
        <v>0</v>
      </c>
      <c r="AL91" s="178">
        <f>SUMIFS('Quarterly Information'!$J$43:$J$1042,'Quarterly Information'!$I$43:$I$1042,Blends!$AF91,'Quarterly Information'!$X$43:$X$1042,Lists!$D$32)*H90</f>
        <v>0</v>
      </c>
      <c r="AM91" s="178">
        <f>SUMIFS('Quarterly Information'!$J$43:$J$1042,'Quarterly Information'!$I$43:$I$1042,Blends!$AF91,'Quarterly Information'!$X$43:$X$1042,Lists!$D$32)*I90</f>
        <v>0</v>
      </c>
      <c r="AN91" s="178">
        <f>SUMIFS('Quarterly Information'!$J$43:$J$1042,'Quarterly Information'!$I$43:$I$1042,Blends!$AF91,'Quarterly Information'!$X$43:$X$1042,Lists!$D$32)*J90</f>
        <v>0</v>
      </c>
      <c r="AP91" s="17" t="s">
        <v>933</v>
      </c>
      <c r="AQ91" s="178">
        <f>SUMIFS('Quarterly Information'!$J$43:$J$1042,'Quarterly Information'!$I$43:$I$1042,Blends!$AP91,'Quarterly Information'!$X$43:$X$1042,Lists!$D$33)*C90</f>
        <v>0</v>
      </c>
      <c r="AR91" s="178">
        <f>SUMIFS('Quarterly Information'!$J$43:$J$1042,'Quarterly Information'!$I$43:$I$1042,Blends!$AP91,'Quarterly Information'!$X$43:$X$1042,Lists!$D$33)*D90</f>
        <v>0</v>
      </c>
      <c r="AS91" s="178">
        <f>SUMIFS('Quarterly Information'!$J$43:$J$1042,'Quarterly Information'!$I$43:$I$1042,Blends!$AP91,'Quarterly Information'!$X$43:$X$1042,Lists!$D$33)*E90</f>
        <v>0</v>
      </c>
      <c r="AT91" s="178">
        <f>SUMIFS('Quarterly Information'!$J$43:$J$1042,'Quarterly Information'!$I$43:$I$1042,Blends!$AP91,'Quarterly Information'!$X$43:$X$1042,Lists!$D$33)*F90</f>
        <v>0</v>
      </c>
      <c r="AU91" s="178">
        <f>SUMIFS('Quarterly Information'!$J$43:$J$1042,'Quarterly Information'!$I$43:$I$1042,Blends!$AP91,'Quarterly Information'!$X$43:$X$1042,Lists!$D$33)*G90</f>
        <v>0</v>
      </c>
      <c r="AV91" s="178">
        <f>SUMIFS('Quarterly Information'!$J$43:$J$1042,'Quarterly Information'!$I$43:$I$1042,Blends!$AP91,'Quarterly Information'!$X$43:$X$1042,Lists!$D$33)*H90</f>
        <v>0</v>
      </c>
      <c r="AW91" s="178">
        <f>SUMIFS('Quarterly Information'!$J$43:$J$1042,'Quarterly Information'!$I$43:$I$1042,Blends!$AP91,'Quarterly Information'!$X$43:$X$1042,Lists!$D$33)*I90</f>
        <v>0</v>
      </c>
      <c r="AX91" s="178">
        <f>SUMIFS('Quarterly Information'!$J$43:$J$1042,'Quarterly Information'!$I$43:$I$1042,Blends!$AP91,'Quarterly Information'!$X$43:$X$1042,Lists!$D$33)*J90</f>
        <v>0</v>
      </c>
      <c r="AZ91" s="17" t="s">
        <v>933</v>
      </c>
      <c r="BA91" s="178">
        <f>SUMIFS('Quarterly Information'!$J$43:$J$1042,'Quarterly Information'!$I$43:$I$1042,Blends!$AZ91,'Quarterly Information'!$X$43:$X$1042,Lists!$D$34)*C90</f>
        <v>0</v>
      </c>
      <c r="BB91" s="178">
        <f>SUMIFS('Quarterly Information'!$J$43:$J$1042,'Quarterly Information'!$I$43:$I$1042,Blends!$AZ91,'Quarterly Information'!$X$43:$X$1042,Lists!$D$34)*D90</f>
        <v>0</v>
      </c>
      <c r="BC91" s="178">
        <f>SUMIFS('Quarterly Information'!$J$43:$J$1042,'Quarterly Information'!$I$43:$I$1042,Blends!$AZ91,'Quarterly Information'!$X$43:$X$1042,Lists!$D$34)*E90</f>
        <v>0</v>
      </c>
      <c r="BD91" s="178">
        <f>SUMIFS('Quarterly Information'!$J$43:$J$1042,'Quarterly Information'!$I$43:$I$1042,Blends!$AZ91,'Quarterly Information'!$X$43:$X$1042,Lists!$D$34)*F90</f>
        <v>0</v>
      </c>
      <c r="BE91" s="178">
        <f>SUMIFS('Quarterly Information'!$J$43:$J$1042,'Quarterly Information'!$I$43:$I$1042,Blends!$AZ91,'Quarterly Information'!$X$43:$X$1042,Lists!$D$34)*G90</f>
        <v>0</v>
      </c>
      <c r="BF91" s="178">
        <f>SUMIFS('Quarterly Information'!$J$43:$J$1042,'Quarterly Information'!$I$43:$I$1042,Blends!$AZ91,'Quarterly Information'!$X$43:$X$1042,Lists!$D$34)*H90</f>
        <v>0</v>
      </c>
      <c r="BG91" s="178">
        <f>SUMIFS('Quarterly Information'!$J$43:$J$1042,'Quarterly Information'!$I$43:$I$1042,Blends!$AZ91,'Quarterly Information'!$X$43:$X$1042,Lists!$D$34)*I90</f>
        <v>0</v>
      </c>
      <c r="BH91" s="178">
        <f>SUMIFS('Quarterly Information'!$J$43:$J$1042,'Quarterly Information'!$I$43:$I$1042,Blends!$AZ91,'Quarterly Information'!$X$43:$X$1042,Lists!$D$34)*J90</f>
        <v>0</v>
      </c>
      <c r="BJ91" s="17" t="s">
        <v>933</v>
      </c>
      <c r="BK91" s="178">
        <f>SUMIFS('Quarterly Information'!$J$43:$J$1042,'Quarterly Information'!$I$43:$I$1042,Blends!$BJ91,'Quarterly Information'!$X$43:$X$1042,Lists!$D$35)*C90</f>
        <v>0</v>
      </c>
      <c r="BL91" s="178">
        <f>SUMIFS('Quarterly Information'!$J$43:$J$1042,'Quarterly Information'!$I$43:$I$1042,Blends!$BJ91,'Quarterly Information'!$X$43:$X$1042,Lists!$D$35)*D90</f>
        <v>0</v>
      </c>
      <c r="BM91" s="178">
        <f>SUMIFS('Quarterly Information'!$J$43:$J$1042,'Quarterly Information'!$I$43:$I$1042,Blends!$BJ91,'Quarterly Information'!$X$43:$X$1042,Lists!$D$35)*E90</f>
        <v>0</v>
      </c>
      <c r="BN91" s="178">
        <f>SUMIFS('Quarterly Information'!$J$43:$J$1042,'Quarterly Information'!$I$43:$I$1042,Blends!$BJ91,'Quarterly Information'!$X$43:$X$1042,Lists!$D$35)*F90</f>
        <v>0</v>
      </c>
      <c r="BO91" s="178">
        <f>SUMIFS('Quarterly Information'!$J$43:$J$1042,'Quarterly Information'!$I$43:$I$1042,Blends!$BJ91,'Quarterly Information'!$X$43:$X$1042,Lists!$D$35)*G90</f>
        <v>0</v>
      </c>
      <c r="BP91" s="178">
        <f>SUMIFS('Quarterly Information'!$J$43:$J$1042,'Quarterly Information'!$I$43:$I$1042,Blends!$BJ91,'Quarterly Information'!$X$43:$X$1042,Lists!$D$35)*H90</f>
        <v>0</v>
      </c>
      <c r="BQ91" s="178">
        <f>SUMIFS('Quarterly Information'!$J$43:$J$1042,'Quarterly Information'!$I$43:$I$1042,Blends!$BJ91,'Quarterly Information'!$X$43:$X$1042,Lists!$D$35)*I90</f>
        <v>0</v>
      </c>
      <c r="BR91" s="178">
        <f>SUMIFS('Quarterly Information'!$J$43:$J$1042,'Quarterly Information'!$I$43:$I$1042,Blends!$BJ91,'Quarterly Information'!$X$43:$X$1042,Lists!$D$35)*J90</f>
        <v>0</v>
      </c>
      <c r="BT91" s="17" t="s">
        <v>933</v>
      </c>
      <c r="BU91" s="178">
        <f>SUMIFS('Quarterly Information'!$Z$43:$Z$1042,'Quarterly Information'!$I$43:$I$1042,Blends!$BT91)*Blends!C90</f>
        <v>0</v>
      </c>
      <c r="BV91" s="178">
        <f>SUMIFS('Quarterly Information'!$Z$43:$Z$1042,'Quarterly Information'!$I$43:$I$1042,Blends!$BT91)*Blends!D90</f>
        <v>0</v>
      </c>
      <c r="BW91" s="178">
        <f>SUMIFS('Quarterly Information'!$Z$43:$Z$1042,'Quarterly Information'!$I$43:$I$1042,Blends!$BT91)*Blends!E90</f>
        <v>0</v>
      </c>
      <c r="BX91" s="178">
        <f>SUMIFS('Quarterly Information'!$Z$43:$Z$1042,'Quarterly Information'!$I$43:$I$1042,Blends!$BT91)*Blends!F90</f>
        <v>0</v>
      </c>
      <c r="BY91" s="178">
        <f>SUMIFS('Quarterly Information'!$Z$43:$Z$1042,'Quarterly Information'!$I$43:$I$1042,Blends!$BT91)*Blends!G90</f>
        <v>0</v>
      </c>
      <c r="BZ91" s="178">
        <f>SUMIFS('Quarterly Information'!$Z$43:$Z$1042,'Quarterly Information'!$I$43:$I$1042,Blends!$BT91)*Blends!H90</f>
        <v>0</v>
      </c>
      <c r="CA91" s="178">
        <f>SUMIFS('Quarterly Information'!$Z$43:$Z$1042,'Quarterly Information'!$I$43:$I$1042,Blends!$BT91)*Blends!I90</f>
        <v>0</v>
      </c>
      <c r="CB91" s="178">
        <f>SUMIFS('Quarterly Information'!$Z$43:$Z$1042,'Quarterly Information'!$I$43:$I$1042,Blends!$BT91)*Blends!J90</f>
        <v>0</v>
      </c>
      <c r="CD91" s="17" t="s">
        <v>933</v>
      </c>
      <c r="CE91" s="178">
        <f>SUMIFS('Quarterly Information'!$AA$43:$AA$1042,'Quarterly Information'!$I$43:$I$1042,Blends!$CD91)*Blends!C90</f>
        <v>0</v>
      </c>
      <c r="CF91" s="178">
        <f>SUMIFS('Quarterly Information'!$AA$43:$AA$1042,'Quarterly Information'!$I$43:$I$1042,Blends!$CD91)*Blends!D90</f>
        <v>0</v>
      </c>
      <c r="CG91" s="178">
        <f>SUMIFS('Quarterly Information'!$AA$43:$AA$1042,'Quarterly Information'!$I$43:$I$1042,Blends!$CD91)*Blends!E90</f>
        <v>0</v>
      </c>
      <c r="CH91" s="178">
        <f>SUMIFS('Quarterly Information'!$AA$43:$AA$1042,'Quarterly Information'!$I$43:$I$1042,Blends!$CD91)*Blends!F90</f>
        <v>0</v>
      </c>
      <c r="CI91" s="178">
        <f>SUMIFS('Quarterly Information'!$AA$43:$AA$1042,'Quarterly Information'!$I$43:$I$1042,Blends!$CD91)*Blends!G90</f>
        <v>0</v>
      </c>
      <c r="CJ91" s="178">
        <f>SUMIFS('Quarterly Information'!$AA$43:$AA$1042,'Quarterly Information'!$I$43:$I$1042,Blends!$CD91)*Blends!H90</f>
        <v>0</v>
      </c>
      <c r="CK91" s="178">
        <f>SUMIFS('Quarterly Information'!$AA$43:$AA$1042,'Quarterly Information'!$I$43:$I$1042,Blends!$CD91)*Blends!I90</f>
        <v>0</v>
      </c>
      <c r="CL91" s="178">
        <f>SUMIFS('Quarterly Information'!$AA$43:$AA$1042,'Quarterly Information'!$I$43:$I$1042,Blends!$CD91)*Blends!J90</f>
        <v>0</v>
      </c>
      <c r="CN91" s="17" t="s">
        <v>933</v>
      </c>
      <c r="CO91" s="178">
        <f>SUMIFS('Quarterly Information'!$AB$43:$AB$1042,'Quarterly Information'!$I$43:$I$1042,Blends!$CN91)*Blends!C90</f>
        <v>0</v>
      </c>
      <c r="CP91" s="178">
        <f>SUMIFS('Quarterly Information'!$AB$43:$AB$1042,'Quarterly Information'!$I$43:$I$1042,Blends!$CN91)*Blends!D90</f>
        <v>0</v>
      </c>
      <c r="CQ91" s="178">
        <f>SUMIFS('Quarterly Information'!$AB$43:$AB$1042,'Quarterly Information'!$I$43:$I$1042,Blends!$CN91)*Blends!E90</f>
        <v>0</v>
      </c>
      <c r="CR91" s="178">
        <f>SUMIFS('Quarterly Information'!$AB$43:$AB$1042,'Quarterly Information'!$I$43:$I$1042,Blends!$CN91)*Blends!F90</f>
        <v>0</v>
      </c>
      <c r="CS91" s="178">
        <f>SUMIFS('Quarterly Information'!$AB$43:$AB$1042,'Quarterly Information'!$I$43:$I$1042,Blends!$CN91)*Blends!G90</f>
        <v>0</v>
      </c>
      <c r="CT91" s="178">
        <f>SUMIFS('Quarterly Information'!$AB$43:$AB$1042,'Quarterly Information'!$I$43:$I$1042,Blends!$CN91)*Blends!H90</f>
        <v>0</v>
      </c>
      <c r="CU91" s="178">
        <f>SUMIFS('Quarterly Information'!$AB$43:$AB$1042,'Quarterly Information'!$I$43:$I$1042,Blends!$CN91)*Blends!I90</f>
        <v>0</v>
      </c>
      <c r="CV91" s="178">
        <f>SUMIFS('Quarterly Information'!$AB$43:$AB$1042,'Quarterly Information'!$I$43:$I$1042,Blends!$CN91)*Blends!J90</f>
        <v>0</v>
      </c>
      <c r="CX91" s="17" t="s">
        <v>933</v>
      </c>
      <c r="CY91" s="178">
        <f>SUMIFS('Quarterly Information'!$AC$43:$AC$1042,'Quarterly Information'!$I$43:$I$1042,Blends!$CX91)*Blends!C90</f>
        <v>0</v>
      </c>
      <c r="CZ91" s="178">
        <f>SUMIFS('Quarterly Information'!$AC$43:$AC$1042,'Quarterly Information'!$I$43:$I$1042,Blends!$CX91)*Blends!D90</f>
        <v>0</v>
      </c>
      <c r="DA91" s="178">
        <f>SUMIFS('Quarterly Information'!$AC$43:$AC$1042,'Quarterly Information'!$I$43:$I$1042,Blends!$CX91)*Blends!E90</f>
        <v>0</v>
      </c>
      <c r="DB91" s="178">
        <f>SUMIFS('Quarterly Information'!$AC$43:$AC$1042,'Quarterly Information'!$I$43:$I$1042,Blends!$CX91)*Blends!F90</f>
        <v>0</v>
      </c>
      <c r="DC91" s="178">
        <f>SUMIFS('Quarterly Information'!$AC$43:$AC$1042,'Quarterly Information'!$I$43:$I$1042,Blends!$CX91)*Blends!G90</f>
        <v>0</v>
      </c>
      <c r="DD91" s="178">
        <f>SUMIFS('Quarterly Information'!$AC$43:$AC$1042,'Quarterly Information'!$I$43:$I$1042,Blends!$CX91)*Blends!H90</f>
        <v>0</v>
      </c>
      <c r="DE91" s="178">
        <f>SUMIFS('Quarterly Information'!$AC$43:$AC$1042,'Quarterly Information'!$I$43:$I$1042,Blends!$CX91)*Blends!I90</f>
        <v>0</v>
      </c>
      <c r="DF91" s="178">
        <f>SUMIFS('Quarterly Information'!$AC$43:$AC$1042,'Quarterly Information'!$I$43:$I$1042,Blends!$CX91)*Blends!J90</f>
        <v>0</v>
      </c>
      <c r="DH91" s="17" t="s">
        <v>933</v>
      </c>
      <c r="DI91" s="178">
        <f>SUMIFS('Quarterly Information'!$AD$43:$AD$1042,'Quarterly Information'!$I$43:$I$1042,Blends!$DH91)*Blends!C90</f>
        <v>0</v>
      </c>
      <c r="DJ91" s="178">
        <f>SUMIFS('Quarterly Information'!$AD$43:$AD$1042,'Quarterly Information'!$I$43:$I$1042,Blends!$DH91)*Blends!D90</f>
        <v>0</v>
      </c>
      <c r="DK91" s="178">
        <f>SUMIFS('Quarterly Information'!$AD$43:$AD$1042,'Quarterly Information'!$I$43:$I$1042,Blends!$DH91)*Blends!E90</f>
        <v>0</v>
      </c>
      <c r="DL91" s="178">
        <f>SUMIFS('Quarterly Information'!$AD$43:$AD$1042,'Quarterly Information'!$I$43:$I$1042,Blends!$DH91)*Blends!F90</f>
        <v>0</v>
      </c>
      <c r="DM91" s="178">
        <f>SUMIFS('Quarterly Information'!$AD$43:$AD$1042,'Quarterly Information'!$I$43:$I$1042,Blends!$DH91)*Blends!G90</f>
        <v>0</v>
      </c>
      <c r="DN91" s="178">
        <f>SUMIFS('Quarterly Information'!$AD$43:$AD$1042,'Quarterly Information'!$I$43:$I$1042,Blends!$DH91)*Blends!H90</f>
        <v>0</v>
      </c>
      <c r="DO91" s="178">
        <f>SUMIFS('Quarterly Information'!$AD$43:$AD$1042,'Quarterly Information'!$I$43:$I$1042,Blends!$DH91)*Blends!I90</f>
        <v>0</v>
      </c>
      <c r="DP91" s="178">
        <f>SUMIFS('Quarterly Information'!$AD$43:$AD$1042,'Quarterly Information'!$I$43:$I$1042,Blends!$DH91)*Blends!J90</f>
        <v>0</v>
      </c>
      <c r="DR91" s="17" t="s">
        <v>933</v>
      </c>
      <c r="DS91" s="178">
        <f>SUMIFS('Quarterly Information'!$AE$43:$AE$1042,'Quarterly Information'!$I$43:$I$1042,Blends!$DR91)*Blends!C90</f>
        <v>0</v>
      </c>
      <c r="DT91" s="178">
        <f>SUMIFS('Quarterly Information'!$AE$43:$AE$1042,'Quarterly Information'!$I$43:$I$1042,Blends!$DR91)*Blends!D90</f>
        <v>0</v>
      </c>
      <c r="DU91" s="178">
        <f>SUMIFS('Quarterly Information'!$AE$43:$AE$1042,'Quarterly Information'!$I$43:$I$1042,Blends!$DR91)*Blends!E90</f>
        <v>0</v>
      </c>
      <c r="DV91" s="178">
        <f>SUMIFS('Quarterly Information'!$AE$43:$AE$1042,'Quarterly Information'!$I$43:$I$1042,Blends!$DR91)*Blends!F90</f>
        <v>0</v>
      </c>
      <c r="DW91" s="178">
        <f>SUMIFS('Quarterly Information'!$AE$43:$AE$1042,'Quarterly Information'!$I$43:$I$1042,Blends!$DR91)*Blends!G90</f>
        <v>0</v>
      </c>
      <c r="DX91" s="178">
        <f>SUMIFS('Quarterly Information'!$AE$43:$AE$1042,'Quarterly Information'!$I$43:$I$1042,Blends!$DR91)*Blends!H90</f>
        <v>0</v>
      </c>
      <c r="DY91" s="178">
        <f>SUMIFS('Quarterly Information'!$AE$43:$AE$1042,'Quarterly Information'!$I$43:$I$1042,Blends!$DR91)*Blends!I90</f>
        <v>0</v>
      </c>
      <c r="DZ91" s="178">
        <f>SUMIFS('Quarterly Information'!$AE$43:$AE$1042,'Quarterly Information'!$I$43:$I$1042,Blends!$DR91)*Blends!J90</f>
        <v>0</v>
      </c>
    </row>
    <row r="92" spans="2:130" x14ac:dyDescent="0.25">
      <c r="B92" s="17" t="s">
        <v>935</v>
      </c>
      <c r="C92" s="177"/>
      <c r="D92" s="177">
        <v>0.27</v>
      </c>
      <c r="E92" s="177">
        <v>0.27</v>
      </c>
      <c r="F92" s="177"/>
      <c r="G92" s="177"/>
      <c r="H92" s="177"/>
      <c r="I92" s="177">
        <v>0.06</v>
      </c>
      <c r="J92" s="177"/>
      <c r="L92" s="17" t="s">
        <v>934</v>
      </c>
      <c r="M92" s="178">
        <f>SUMIFS('Quarterly Information'!$J$43:$J$1042,'Quarterly Information'!$I$43:$I$1042,Blends!$L92,'Quarterly Information'!$X$43:$X$1042,Lists!$D$30)*C91</f>
        <v>0</v>
      </c>
      <c r="N92" s="178">
        <f>SUMIFS('Quarterly Information'!$J$43:$J$1042,'Quarterly Information'!$I$43:$I$1042,Blends!$L92,'Quarterly Information'!$X$43:$X$1042,Lists!$D$30)*D91</f>
        <v>0</v>
      </c>
      <c r="O92" s="178">
        <f>SUMIFS('Quarterly Information'!$J$43:$J$1042,'Quarterly Information'!$I$43:$I$1042,Blends!$L92,'Quarterly Information'!$X$43:$X$1042,Lists!$D$30)*E91</f>
        <v>0</v>
      </c>
      <c r="P92" s="178">
        <f>SUMIFS('Quarterly Information'!$J$43:$J$1042,'Quarterly Information'!$I$43:$I$1042,Blends!$L92,'Quarterly Information'!$X$43:$X$1042,Lists!$D$30)*F91</f>
        <v>0</v>
      </c>
      <c r="Q92" s="178">
        <f>SUMIFS('Quarterly Information'!$J$43:$J$1042,'Quarterly Information'!$I$43:$I$1042,Blends!$L92,'Quarterly Information'!$X$43:$X$1042,Lists!$D$30)*G91</f>
        <v>0</v>
      </c>
      <c r="R92" s="178">
        <f>SUMIFS('Quarterly Information'!$J$43:$J$1042,'Quarterly Information'!$I$43:$I$1042,Blends!$L92,'Quarterly Information'!$X$43:$X$1042,Lists!$D$30)*H91</f>
        <v>0</v>
      </c>
      <c r="S92" s="178">
        <f>SUMIFS('Quarterly Information'!$J$43:$J$1042,'Quarterly Information'!$I$43:$I$1042,Blends!$L92,'Quarterly Information'!$X$43:$X$1042,Lists!$D$30)*I91</f>
        <v>0</v>
      </c>
      <c r="T92" s="178">
        <f>SUMIFS('Quarterly Information'!$J$43:$J$1042,'Quarterly Information'!$I$43:$I$1042,Blends!$L92,'Quarterly Information'!$X$43:$X$1042,Lists!$D$30)*J91</f>
        <v>0</v>
      </c>
      <c r="V92" s="17" t="s">
        <v>934</v>
      </c>
      <c r="W92" s="178">
        <f>SUMIFS('Quarterly Information'!$J$43:$J$1042,'Quarterly Information'!$I$43:$I$1042,Blends!$V92,'Quarterly Information'!$X$43:$X$1042,Lists!$D$31)*C91</f>
        <v>0</v>
      </c>
      <c r="X92" s="178">
        <f>SUMIFS('Quarterly Information'!$J$43:$J$1042,'Quarterly Information'!$I$43:$I$1042,Blends!$V92,'Quarterly Information'!$X$43:$X$1042,Lists!$D$31)*D91</f>
        <v>0</v>
      </c>
      <c r="Y92" s="178">
        <f>SUMIFS('Quarterly Information'!$J$43:$J$1042,'Quarterly Information'!$I$43:$I$1042,Blends!$V92,'Quarterly Information'!$X$43:$X$1042,Lists!$D$31)*E91</f>
        <v>0</v>
      </c>
      <c r="Z92" s="178">
        <f>SUMIFS('Quarterly Information'!$J$43:$J$1042,'Quarterly Information'!$I$43:$I$1042,Blends!$V92,'Quarterly Information'!$X$43:$X$1042,Lists!$D$31)*F91</f>
        <v>0</v>
      </c>
      <c r="AA92" s="178">
        <f>SUMIFS('Quarterly Information'!$J$43:$J$1042,'Quarterly Information'!$I$43:$I$1042,Blends!$V92,'Quarterly Information'!$X$43:$X$1042,Lists!$D$31)*G91</f>
        <v>0</v>
      </c>
      <c r="AB92" s="178">
        <f>SUMIFS('Quarterly Information'!$J$43:$J$1042,'Quarterly Information'!$I$43:$I$1042,Blends!$V92,'Quarterly Information'!$X$43:$X$1042,Lists!$D$31)*H91</f>
        <v>0</v>
      </c>
      <c r="AC92" s="178">
        <f>SUMIFS('Quarterly Information'!$J$43:$J$1042,'Quarterly Information'!$I$43:$I$1042,Blends!$V92,'Quarterly Information'!$X$43:$X$1042,Lists!$D$31)*I91</f>
        <v>0</v>
      </c>
      <c r="AD92" s="178">
        <f>SUMIFS('Quarterly Information'!$J$43:$J$1042,'Quarterly Information'!$I$43:$I$1042,Blends!$V92,'Quarterly Information'!$X$43:$X$1042,Lists!$D$31)*J91</f>
        <v>0</v>
      </c>
      <c r="AF92" s="17" t="s">
        <v>934</v>
      </c>
      <c r="AG92" s="178">
        <f>SUMIFS('Quarterly Information'!$J$43:$J$1042,'Quarterly Information'!$I$43:$I$1042,Blends!$AF92,'Quarterly Information'!$X$43:$X$1042,Lists!$D$32)*C91</f>
        <v>0</v>
      </c>
      <c r="AH92" s="178">
        <f>SUMIFS('Quarterly Information'!$J$43:$J$1042,'Quarterly Information'!$I$43:$I$1042,Blends!$AF92,'Quarterly Information'!$X$43:$X$1042,Lists!$D$32)*D91</f>
        <v>0</v>
      </c>
      <c r="AI92" s="178">
        <f>SUMIFS('Quarterly Information'!$J$43:$J$1042,'Quarterly Information'!$I$43:$I$1042,Blends!$AF92,'Quarterly Information'!$X$43:$X$1042,Lists!$D$32)*E91</f>
        <v>0</v>
      </c>
      <c r="AJ92" s="178">
        <f>SUMIFS('Quarterly Information'!$J$43:$J$1042,'Quarterly Information'!$I$43:$I$1042,Blends!$AF92,'Quarterly Information'!$X$43:$X$1042,Lists!$D$32)*F91</f>
        <v>0</v>
      </c>
      <c r="AK92" s="178">
        <f>SUMIFS('Quarterly Information'!$J$43:$J$1042,'Quarterly Information'!$I$43:$I$1042,Blends!$AF92,'Quarterly Information'!$X$43:$X$1042,Lists!$D$32)*G91</f>
        <v>0</v>
      </c>
      <c r="AL92" s="178">
        <f>SUMIFS('Quarterly Information'!$J$43:$J$1042,'Quarterly Information'!$I$43:$I$1042,Blends!$AF92,'Quarterly Information'!$X$43:$X$1042,Lists!$D$32)*H91</f>
        <v>0</v>
      </c>
      <c r="AM92" s="178">
        <f>SUMIFS('Quarterly Information'!$J$43:$J$1042,'Quarterly Information'!$I$43:$I$1042,Blends!$AF92,'Quarterly Information'!$X$43:$X$1042,Lists!$D$32)*I91</f>
        <v>0</v>
      </c>
      <c r="AN92" s="178">
        <f>SUMIFS('Quarterly Information'!$J$43:$J$1042,'Quarterly Information'!$I$43:$I$1042,Blends!$AF92,'Quarterly Information'!$X$43:$X$1042,Lists!$D$32)*J91</f>
        <v>0</v>
      </c>
      <c r="AP92" s="17" t="s">
        <v>934</v>
      </c>
      <c r="AQ92" s="178">
        <f>SUMIFS('Quarterly Information'!$J$43:$J$1042,'Quarterly Information'!$I$43:$I$1042,Blends!$AP92,'Quarterly Information'!$X$43:$X$1042,Lists!$D$33)*C91</f>
        <v>0</v>
      </c>
      <c r="AR92" s="178">
        <f>SUMIFS('Quarterly Information'!$J$43:$J$1042,'Quarterly Information'!$I$43:$I$1042,Blends!$AP92,'Quarterly Information'!$X$43:$X$1042,Lists!$D$33)*D91</f>
        <v>0</v>
      </c>
      <c r="AS92" s="178">
        <f>SUMIFS('Quarterly Information'!$J$43:$J$1042,'Quarterly Information'!$I$43:$I$1042,Blends!$AP92,'Quarterly Information'!$X$43:$X$1042,Lists!$D$33)*E91</f>
        <v>0</v>
      </c>
      <c r="AT92" s="178">
        <f>SUMIFS('Quarterly Information'!$J$43:$J$1042,'Quarterly Information'!$I$43:$I$1042,Blends!$AP92,'Quarterly Information'!$X$43:$X$1042,Lists!$D$33)*F91</f>
        <v>0</v>
      </c>
      <c r="AU92" s="178">
        <f>SUMIFS('Quarterly Information'!$J$43:$J$1042,'Quarterly Information'!$I$43:$I$1042,Blends!$AP92,'Quarterly Information'!$X$43:$X$1042,Lists!$D$33)*G91</f>
        <v>0</v>
      </c>
      <c r="AV92" s="178">
        <f>SUMIFS('Quarterly Information'!$J$43:$J$1042,'Quarterly Information'!$I$43:$I$1042,Blends!$AP92,'Quarterly Information'!$X$43:$X$1042,Lists!$D$33)*H91</f>
        <v>0</v>
      </c>
      <c r="AW92" s="178">
        <f>SUMIFS('Quarterly Information'!$J$43:$J$1042,'Quarterly Information'!$I$43:$I$1042,Blends!$AP92,'Quarterly Information'!$X$43:$X$1042,Lists!$D$33)*I91</f>
        <v>0</v>
      </c>
      <c r="AX92" s="178">
        <f>SUMIFS('Quarterly Information'!$J$43:$J$1042,'Quarterly Information'!$I$43:$I$1042,Blends!$AP92,'Quarterly Information'!$X$43:$X$1042,Lists!$D$33)*J91</f>
        <v>0</v>
      </c>
      <c r="AZ92" s="17" t="s">
        <v>934</v>
      </c>
      <c r="BA92" s="178">
        <f>SUMIFS('Quarterly Information'!$J$43:$J$1042,'Quarterly Information'!$I$43:$I$1042,Blends!$AZ92,'Quarterly Information'!$X$43:$X$1042,Lists!$D$34)*C91</f>
        <v>0</v>
      </c>
      <c r="BB92" s="178">
        <f>SUMIFS('Quarterly Information'!$J$43:$J$1042,'Quarterly Information'!$I$43:$I$1042,Blends!$AZ92,'Quarterly Information'!$X$43:$X$1042,Lists!$D$34)*D91</f>
        <v>0</v>
      </c>
      <c r="BC92" s="178">
        <f>SUMIFS('Quarterly Information'!$J$43:$J$1042,'Quarterly Information'!$I$43:$I$1042,Blends!$AZ92,'Quarterly Information'!$X$43:$X$1042,Lists!$D$34)*E91</f>
        <v>0</v>
      </c>
      <c r="BD92" s="178">
        <f>SUMIFS('Quarterly Information'!$J$43:$J$1042,'Quarterly Information'!$I$43:$I$1042,Blends!$AZ92,'Quarterly Information'!$X$43:$X$1042,Lists!$D$34)*F91</f>
        <v>0</v>
      </c>
      <c r="BE92" s="178">
        <f>SUMIFS('Quarterly Information'!$J$43:$J$1042,'Quarterly Information'!$I$43:$I$1042,Blends!$AZ92,'Quarterly Information'!$X$43:$X$1042,Lists!$D$34)*G91</f>
        <v>0</v>
      </c>
      <c r="BF92" s="178">
        <f>SUMIFS('Quarterly Information'!$J$43:$J$1042,'Quarterly Information'!$I$43:$I$1042,Blends!$AZ92,'Quarterly Information'!$X$43:$X$1042,Lists!$D$34)*H91</f>
        <v>0</v>
      </c>
      <c r="BG92" s="178">
        <f>SUMIFS('Quarterly Information'!$J$43:$J$1042,'Quarterly Information'!$I$43:$I$1042,Blends!$AZ92,'Quarterly Information'!$X$43:$X$1042,Lists!$D$34)*I91</f>
        <v>0</v>
      </c>
      <c r="BH92" s="178">
        <f>SUMIFS('Quarterly Information'!$J$43:$J$1042,'Quarterly Information'!$I$43:$I$1042,Blends!$AZ92,'Quarterly Information'!$X$43:$X$1042,Lists!$D$34)*J91</f>
        <v>0</v>
      </c>
      <c r="BJ92" s="17" t="s">
        <v>934</v>
      </c>
      <c r="BK92" s="178">
        <f>SUMIFS('Quarterly Information'!$J$43:$J$1042,'Quarterly Information'!$I$43:$I$1042,Blends!$BJ92,'Quarterly Information'!$X$43:$X$1042,Lists!$D$35)*C91</f>
        <v>0</v>
      </c>
      <c r="BL92" s="178">
        <f>SUMIFS('Quarterly Information'!$J$43:$J$1042,'Quarterly Information'!$I$43:$I$1042,Blends!$BJ92,'Quarterly Information'!$X$43:$X$1042,Lists!$D$35)*D91</f>
        <v>0</v>
      </c>
      <c r="BM92" s="178">
        <f>SUMIFS('Quarterly Information'!$J$43:$J$1042,'Quarterly Information'!$I$43:$I$1042,Blends!$BJ92,'Quarterly Information'!$X$43:$X$1042,Lists!$D$35)*E91</f>
        <v>0</v>
      </c>
      <c r="BN92" s="178">
        <f>SUMIFS('Quarterly Information'!$J$43:$J$1042,'Quarterly Information'!$I$43:$I$1042,Blends!$BJ92,'Quarterly Information'!$X$43:$X$1042,Lists!$D$35)*F91</f>
        <v>0</v>
      </c>
      <c r="BO92" s="178">
        <f>SUMIFS('Quarterly Information'!$J$43:$J$1042,'Quarterly Information'!$I$43:$I$1042,Blends!$BJ92,'Quarterly Information'!$X$43:$X$1042,Lists!$D$35)*G91</f>
        <v>0</v>
      </c>
      <c r="BP92" s="178">
        <f>SUMIFS('Quarterly Information'!$J$43:$J$1042,'Quarterly Information'!$I$43:$I$1042,Blends!$BJ92,'Quarterly Information'!$X$43:$X$1042,Lists!$D$35)*H91</f>
        <v>0</v>
      </c>
      <c r="BQ92" s="178">
        <f>SUMIFS('Quarterly Information'!$J$43:$J$1042,'Quarterly Information'!$I$43:$I$1042,Blends!$BJ92,'Quarterly Information'!$X$43:$X$1042,Lists!$D$35)*I91</f>
        <v>0</v>
      </c>
      <c r="BR92" s="178">
        <f>SUMIFS('Quarterly Information'!$J$43:$J$1042,'Quarterly Information'!$I$43:$I$1042,Blends!$BJ92,'Quarterly Information'!$X$43:$X$1042,Lists!$D$35)*J91</f>
        <v>0</v>
      </c>
      <c r="BT92" s="17" t="s">
        <v>934</v>
      </c>
      <c r="BU92" s="178">
        <f>SUMIFS('Quarterly Information'!$Z$43:$Z$1042,'Quarterly Information'!$I$43:$I$1042,Blends!$BT92)*Blends!C91</f>
        <v>0</v>
      </c>
      <c r="BV92" s="178">
        <f>SUMIFS('Quarterly Information'!$Z$43:$Z$1042,'Quarterly Information'!$I$43:$I$1042,Blends!$BT92)*Blends!D91</f>
        <v>0</v>
      </c>
      <c r="BW92" s="178">
        <f>SUMIFS('Quarterly Information'!$Z$43:$Z$1042,'Quarterly Information'!$I$43:$I$1042,Blends!$BT92)*Blends!E91</f>
        <v>0</v>
      </c>
      <c r="BX92" s="178">
        <f>SUMIFS('Quarterly Information'!$Z$43:$Z$1042,'Quarterly Information'!$I$43:$I$1042,Blends!$BT92)*Blends!F91</f>
        <v>0</v>
      </c>
      <c r="BY92" s="178">
        <f>SUMIFS('Quarterly Information'!$Z$43:$Z$1042,'Quarterly Information'!$I$43:$I$1042,Blends!$BT92)*Blends!G91</f>
        <v>0</v>
      </c>
      <c r="BZ92" s="178">
        <f>SUMIFS('Quarterly Information'!$Z$43:$Z$1042,'Quarterly Information'!$I$43:$I$1042,Blends!$BT92)*Blends!H91</f>
        <v>0</v>
      </c>
      <c r="CA92" s="178">
        <f>SUMIFS('Quarterly Information'!$Z$43:$Z$1042,'Quarterly Information'!$I$43:$I$1042,Blends!$BT92)*Blends!I91</f>
        <v>0</v>
      </c>
      <c r="CB92" s="178">
        <f>SUMIFS('Quarterly Information'!$Z$43:$Z$1042,'Quarterly Information'!$I$43:$I$1042,Blends!$BT92)*Blends!J91</f>
        <v>0</v>
      </c>
      <c r="CD92" s="17" t="s">
        <v>934</v>
      </c>
      <c r="CE92" s="178">
        <f>SUMIFS('Quarterly Information'!$AA$43:$AA$1042,'Quarterly Information'!$I$43:$I$1042,Blends!$CD92)*Blends!C91</f>
        <v>0</v>
      </c>
      <c r="CF92" s="178">
        <f>SUMIFS('Quarterly Information'!$AA$43:$AA$1042,'Quarterly Information'!$I$43:$I$1042,Blends!$CD92)*Blends!D91</f>
        <v>0</v>
      </c>
      <c r="CG92" s="178">
        <f>SUMIFS('Quarterly Information'!$AA$43:$AA$1042,'Quarterly Information'!$I$43:$I$1042,Blends!$CD92)*Blends!E91</f>
        <v>0</v>
      </c>
      <c r="CH92" s="178">
        <f>SUMIFS('Quarterly Information'!$AA$43:$AA$1042,'Quarterly Information'!$I$43:$I$1042,Blends!$CD92)*Blends!F91</f>
        <v>0</v>
      </c>
      <c r="CI92" s="178">
        <f>SUMIFS('Quarterly Information'!$AA$43:$AA$1042,'Quarterly Information'!$I$43:$I$1042,Blends!$CD92)*Blends!G91</f>
        <v>0</v>
      </c>
      <c r="CJ92" s="178">
        <f>SUMIFS('Quarterly Information'!$AA$43:$AA$1042,'Quarterly Information'!$I$43:$I$1042,Blends!$CD92)*Blends!H91</f>
        <v>0</v>
      </c>
      <c r="CK92" s="178">
        <f>SUMIFS('Quarterly Information'!$AA$43:$AA$1042,'Quarterly Information'!$I$43:$I$1042,Blends!$CD92)*Blends!I91</f>
        <v>0</v>
      </c>
      <c r="CL92" s="178">
        <f>SUMIFS('Quarterly Information'!$AA$43:$AA$1042,'Quarterly Information'!$I$43:$I$1042,Blends!$CD92)*Blends!J91</f>
        <v>0</v>
      </c>
      <c r="CN92" s="17" t="s">
        <v>934</v>
      </c>
      <c r="CO92" s="178">
        <f>SUMIFS('Quarterly Information'!$AB$43:$AB$1042,'Quarterly Information'!$I$43:$I$1042,Blends!$CN92)*Blends!C91</f>
        <v>0</v>
      </c>
      <c r="CP92" s="178">
        <f>SUMIFS('Quarterly Information'!$AB$43:$AB$1042,'Quarterly Information'!$I$43:$I$1042,Blends!$CN92)*Blends!D91</f>
        <v>0</v>
      </c>
      <c r="CQ92" s="178">
        <f>SUMIFS('Quarterly Information'!$AB$43:$AB$1042,'Quarterly Information'!$I$43:$I$1042,Blends!$CN92)*Blends!E91</f>
        <v>0</v>
      </c>
      <c r="CR92" s="178">
        <f>SUMIFS('Quarterly Information'!$AB$43:$AB$1042,'Quarterly Information'!$I$43:$I$1042,Blends!$CN92)*Blends!F91</f>
        <v>0</v>
      </c>
      <c r="CS92" s="178">
        <f>SUMIFS('Quarterly Information'!$AB$43:$AB$1042,'Quarterly Information'!$I$43:$I$1042,Blends!$CN92)*Blends!G91</f>
        <v>0</v>
      </c>
      <c r="CT92" s="178">
        <f>SUMIFS('Quarterly Information'!$AB$43:$AB$1042,'Quarterly Information'!$I$43:$I$1042,Blends!$CN92)*Blends!H91</f>
        <v>0</v>
      </c>
      <c r="CU92" s="178">
        <f>SUMIFS('Quarterly Information'!$AB$43:$AB$1042,'Quarterly Information'!$I$43:$I$1042,Blends!$CN92)*Blends!I91</f>
        <v>0</v>
      </c>
      <c r="CV92" s="178">
        <f>SUMIFS('Quarterly Information'!$AB$43:$AB$1042,'Quarterly Information'!$I$43:$I$1042,Blends!$CN92)*Blends!J91</f>
        <v>0</v>
      </c>
      <c r="CX92" s="17" t="s">
        <v>934</v>
      </c>
      <c r="CY92" s="178">
        <f>SUMIFS('Quarterly Information'!$AC$43:$AC$1042,'Quarterly Information'!$I$43:$I$1042,Blends!$CX92)*Blends!C91</f>
        <v>0</v>
      </c>
      <c r="CZ92" s="178">
        <f>SUMIFS('Quarterly Information'!$AC$43:$AC$1042,'Quarterly Information'!$I$43:$I$1042,Blends!$CX92)*Blends!D91</f>
        <v>0</v>
      </c>
      <c r="DA92" s="178">
        <f>SUMIFS('Quarterly Information'!$AC$43:$AC$1042,'Quarterly Information'!$I$43:$I$1042,Blends!$CX92)*Blends!E91</f>
        <v>0</v>
      </c>
      <c r="DB92" s="178">
        <f>SUMIFS('Quarterly Information'!$AC$43:$AC$1042,'Quarterly Information'!$I$43:$I$1042,Blends!$CX92)*Blends!F91</f>
        <v>0</v>
      </c>
      <c r="DC92" s="178">
        <f>SUMIFS('Quarterly Information'!$AC$43:$AC$1042,'Quarterly Information'!$I$43:$I$1042,Blends!$CX92)*Blends!G91</f>
        <v>0</v>
      </c>
      <c r="DD92" s="178">
        <f>SUMIFS('Quarterly Information'!$AC$43:$AC$1042,'Quarterly Information'!$I$43:$I$1042,Blends!$CX92)*Blends!H91</f>
        <v>0</v>
      </c>
      <c r="DE92" s="178">
        <f>SUMIFS('Quarterly Information'!$AC$43:$AC$1042,'Quarterly Information'!$I$43:$I$1042,Blends!$CX92)*Blends!I91</f>
        <v>0</v>
      </c>
      <c r="DF92" s="178">
        <f>SUMIFS('Quarterly Information'!$AC$43:$AC$1042,'Quarterly Information'!$I$43:$I$1042,Blends!$CX92)*Blends!J91</f>
        <v>0</v>
      </c>
      <c r="DH92" s="17" t="s">
        <v>934</v>
      </c>
      <c r="DI92" s="178">
        <f>SUMIFS('Quarterly Information'!$AD$43:$AD$1042,'Quarterly Information'!$I$43:$I$1042,Blends!$DH92)*Blends!C91</f>
        <v>0</v>
      </c>
      <c r="DJ92" s="178">
        <f>SUMIFS('Quarterly Information'!$AD$43:$AD$1042,'Quarterly Information'!$I$43:$I$1042,Blends!$DH92)*Blends!D91</f>
        <v>0</v>
      </c>
      <c r="DK92" s="178">
        <f>SUMIFS('Quarterly Information'!$AD$43:$AD$1042,'Quarterly Information'!$I$43:$I$1042,Blends!$DH92)*Blends!E91</f>
        <v>0</v>
      </c>
      <c r="DL92" s="178">
        <f>SUMIFS('Quarterly Information'!$AD$43:$AD$1042,'Quarterly Information'!$I$43:$I$1042,Blends!$DH92)*Blends!F91</f>
        <v>0</v>
      </c>
      <c r="DM92" s="178">
        <f>SUMIFS('Quarterly Information'!$AD$43:$AD$1042,'Quarterly Information'!$I$43:$I$1042,Blends!$DH92)*Blends!G91</f>
        <v>0</v>
      </c>
      <c r="DN92" s="178">
        <f>SUMIFS('Quarterly Information'!$AD$43:$AD$1042,'Quarterly Information'!$I$43:$I$1042,Blends!$DH92)*Blends!H91</f>
        <v>0</v>
      </c>
      <c r="DO92" s="178">
        <f>SUMIFS('Quarterly Information'!$AD$43:$AD$1042,'Quarterly Information'!$I$43:$I$1042,Blends!$DH92)*Blends!I91</f>
        <v>0</v>
      </c>
      <c r="DP92" s="178">
        <f>SUMIFS('Quarterly Information'!$AD$43:$AD$1042,'Quarterly Information'!$I$43:$I$1042,Blends!$DH92)*Blends!J91</f>
        <v>0</v>
      </c>
      <c r="DR92" s="17" t="s">
        <v>934</v>
      </c>
      <c r="DS92" s="178">
        <f>SUMIFS('Quarterly Information'!$AE$43:$AE$1042,'Quarterly Information'!$I$43:$I$1042,Blends!$DR92)*Blends!C91</f>
        <v>0</v>
      </c>
      <c r="DT92" s="178">
        <f>SUMIFS('Quarterly Information'!$AE$43:$AE$1042,'Quarterly Information'!$I$43:$I$1042,Blends!$DR92)*Blends!D91</f>
        <v>0</v>
      </c>
      <c r="DU92" s="178">
        <f>SUMIFS('Quarterly Information'!$AE$43:$AE$1042,'Quarterly Information'!$I$43:$I$1042,Blends!$DR92)*Blends!E91</f>
        <v>0</v>
      </c>
      <c r="DV92" s="178">
        <f>SUMIFS('Quarterly Information'!$AE$43:$AE$1042,'Quarterly Information'!$I$43:$I$1042,Blends!$DR92)*Blends!F91</f>
        <v>0</v>
      </c>
      <c r="DW92" s="178">
        <f>SUMIFS('Quarterly Information'!$AE$43:$AE$1042,'Quarterly Information'!$I$43:$I$1042,Blends!$DR92)*Blends!G91</f>
        <v>0</v>
      </c>
      <c r="DX92" s="178">
        <f>SUMIFS('Quarterly Information'!$AE$43:$AE$1042,'Quarterly Information'!$I$43:$I$1042,Blends!$DR92)*Blends!H91</f>
        <v>0</v>
      </c>
      <c r="DY92" s="178">
        <f>SUMIFS('Quarterly Information'!$AE$43:$AE$1042,'Quarterly Information'!$I$43:$I$1042,Blends!$DR92)*Blends!I91</f>
        <v>0</v>
      </c>
      <c r="DZ92" s="178">
        <f>SUMIFS('Quarterly Information'!$AE$43:$AE$1042,'Quarterly Information'!$I$43:$I$1042,Blends!$DR92)*Blends!J91</f>
        <v>0</v>
      </c>
    </row>
    <row r="93" spans="2:130" x14ac:dyDescent="0.25">
      <c r="B93" s="17" t="s">
        <v>936</v>
      </c>
      <c r="C93" s="177"/>
      <c r="D93" s="177">
        <v>0.21</v>
      </c>
      <c r="E93" s="177"/>
      <c r="F93" s="177"/>
      <c r="G93" s="177"/>
      <c r="H93" s="177"/>
      <c r="I93" s="177"/>
      <c r="J93" s="177"/>
      <c r="L93" s="17" t="s">
        <v>935</v>
      </c>
      <c r="M93" s="178">
        <f>SUMIFS('Quarterly Information'!$J$43:$J$1042,'Quarterly Information'!$I$43:$I$1042,Blends!$L93,'Quarterly Information'!$X$43:$X$1042,Lists!$D$30)*C92</f>
        <v>0</v>
      </c>
      <c r="N93" s="178">
        <f>SUMIFS('Quarterly Information'!$J$43:$J$1042,'Quarterly Information'!$I$43:$I$1042,Blends!$L93,'Quarterly Information'!$X$43:$X$1042,Lists!$D$30)*D92</f>
        <v>0</v>
      </c>
      <c r="O93" s="178">
        <f>SUMIFS('Quarterly Information'!$J$43:$J$1042,'Quarterly Information'!$I$43:$I$1042,Blends!$L93,'Quarterly Information'!$X$43:$X$1042,Lists!$D$30)*E92</f>
        <v>0</v>
      </c>
      <c r="P93" s="178">
        <f>SUMIFS('Quarterly Information'!$J$43:$J$1042,'Quarterly Information'!$I$43:$I$1042,Blends!$L93,'Quarterly Information'!$X$43:$X$1042,Lists!$D$30)*F92</f>
        <v>0</v>
      </c>
      <c r="Q93" s="178">
        <f>SUMIFS('Quarterly Information'!$J$43:$J$1042,'Quarterly Information'!$I$43:$I$1042,Blends!$L93,'Quarterly Information'!$X$43:$X$1042,Lists!$D$30)*G92</f>
        <v>0</v>
      </c>
      <c r="R93" s="178">
        <f>SUMIFS('Quarterly Information'!$J$43:$J$1042,'Quarterly Information'!$I$43:$I$1042,Blends!$L93,'Quarterly Information'!$X$43:$X$1042,Lists!$D$30)*H92</f>
        <v>0</v>
      </c>
      <c r="S93" s="178">
        <f>SUMIFS('Quarterly Information'!$J$43:$J$1042,'Quarterly Information'!$I$43:$I$1042,Blends!$L93,'Quarterly Information'!$X$43:$X$1042,Lists!$D$30)*I92</f>
        <v>0</v>
      </c>
      <c r="T93" s="178">
        <f>SUMIFS('Quarterly Information'!$J$43:$J$1042,'Quarterly Information'!$I$43:$I$1042,Blends!$L93,'Quarterly Information'!$X$43:$X$1042,Lists!$D$30)*J92</f>
        <v>0</v>
      </c>
      <c r="V93" s="17" t="s">
        <v>935</v>
      </c>
      <c r="W93" s="178">
        <f>SUMIFS('Quarterly Information'!$J$43:$J$1042,'Quarterly Information'!$I$43:$I$1042,Blends!$V93,'Quarterly Information'!$X$43:$X$1042,Lists!$D$31)*C92</f>
        <v>0</v>
      </c>
      <c r="X93" s="178">
        <f>SUMIFS('Quarterly Information'!$J$43:$J$1042,'Quarterly Information'!$I$43:$I$1042,Blends!$V93,'Quarterly Information'!$X$43:$X$1042,Lists!$D$31)*D92</f>
        <v>0</v>
      </c>
      <c r="Y93" s="178">
        <f>SUMIFS('Quarterly Information'!$J$43:$J$1042,'Quarterly Information'!$I$43:$I$1042,Blends!$V93,'Quarterly Information'!$X$43:$X$1042,Lists!$D$31)*E92</f>
        <v>0</v>
      </c>
      <c r="Z93" s="178">
        <f>SUMIFS('Quarterly Information'!$J$43:$J$1042,'Quarterly Information'!$I$43:$I$1042,Blends!$V93,'Quarterly Information'!$X$43:$X$1042,Lists!$D$31)*F92</f>
        <v>0</v>
      </c>
      <c r="AA93" s="178">
        <f>SUMIFS('Quarterly Information'!$J$43:$J$1042,'Quarterly Information'!$I$43:$I$1042,Blends!$V93,'Quarterly Information'!$X$43:$X$1042,Lists!$D$31)*G92</f>
        <v>0</v>
      </c>
      <c r="AB93" s="178">
        <f>SUMIFS('Quarterly Information'!$J$43:$J$1042,'Quarterly Information'!$I$43:$I$1042,Blends!$V93,'Quarterly Information'!$X$43:$X$1042,Lists!$D$31)*H92</f>
        <v>0</v>
      </c>
      <c r="AC93" s="178">
        <f>SUMIFS('Quarterly Information'!$J$43:$J$1042,'Quarterly Information'!$I$43:$I$1042,Blends!$V93,'Quarterly Information'!$X$43:$X$1042,Lists!$D$31)*I92</f>
        <v>0</v>
      </c>
      <c r="AD93" s="178">
        <f>SUMIFS('Quarterly Information'!$J$43:$J$1042,'Quarterly Information'!$I$43:$I$1042,Blends!$V93,'Quarterly Information'!$X$43:$X$1042,Lists!$D$31)*J92</f>
        <v>0</v>
      </c>
      <c r="AF93" s="17" t="s">
        <v>935</v>
      </c>
      <c r="AG93" s="178">
        <f>SUMIFS('Quarterly Information'!$J$43:$J$1042,'Quarterly Information'!$I$43:$I$1042,Blends!$AF93,'Quarterly Information'!$X$43:$X$1042,Lists!$D$32)*C92</f>
        <v>0</v>
      </c>
      <c r="AH93" s="178">
        <f>SUMIFS('Quarterly Information'!$J$43:$J$1042,'Quarterly Information'!$I$43:$I$1042,Blends!$AF93,'Quarterly Information'!$X$43:$X$1042,Lists!$D$32)*D92</f>
        <v>0</v>
      </c>
      <c r="AI93" s="178">
        <f>SUMIFS('Quarterly Information'!$J$43:$J$1042,'Quarterly Information'!$I$43:$I$1042,Blends!$AF93,'Quarterly Information'!$X$43:$X$1042,Lists!$D$32)*E92</f>
        <v>0</v>
      </c>
      <c r="AJ93" s="178">
        <f>SUMIFS('Quarterly Information'!$J$43:$J$1042,'Quarterly Information'!$I$43:$I$1042,Blends!$AF93,'Quarterly Information'!$X$43:$X$1042,Lists!$D$32)*F92</f>
        <v>0</v>
      </c>
      <c r="AK93" s="178">
        <f>SUMIFS('Quarterly Information'!$J$43:$J$1042,'Quarterly Information'!$I$43:$I$1042,Blends!$AF93,'Quarterly Information'!$X$43:$X$1042,Lists!$D$32)*G92</f>
        <v>0</v>
      </c>
      <c r="AL93" s="178">
        <f>SUMIFS('Quarterly Information'!$J$43:$J$1042,'Quarterly Information'!$I$43:$I$1042,Blends!$AF93,'Quarterly Information'!$X$43:$X$1042,Lists!$D$32)*H92</f>
        <v>0</v>
      </c>
      <c r="AM93" s="178">
        <f>SUMIFS('Quarterly Information'!$J$43:$J$1042,'Quarterly Information'!$I$43:$I$1042,Blends!$AF93,'Quarterly Information'!$X$43:$X$1042,Lists!$D$32)*I92</f>
        <v>0</v>
      </c>
      <c r="AN93" s="178">
        <f>SUMIFS('Quarterly Information'!$J$43:$J$1042,'Quarterly Information'!$I$43:$I$1042,Blends!$AF93,'Quarterly Information'!$X$43:$X$1042,Lists!$D$32)*J92</f>
        <v>0</v>
      </c>
      <c r="AP93" s="17" t="s">
        <v>935</v>
      </c>
      <c r="AQ93" s="178">
        <f>SUMIFS('Quarterly Information'!$J$43:$J$1042,'Quarterly Information'!$I$43:$I$1042,Blends!$AP93,'Quarterly Information'!$X$43:$X$1042,Lists!$D$33)*C92</f>
        <v>0</v>
      </c>
      <c r="AR93" s="178">
        <f>SUMIFS('Quarterly Information'!$J$43:$J$1042,'Quarterly Information'!$I$43:$I$1042,Blends!$AP93,'Quarterly Information'!$X$43:$X$1042,Lists!$D$33)*D92</f>
        <v>0</v>
      </c>
      <c r="AS93" s="178">
        <f>SUMIFS('Quarterly Information'!$J$43:$J$1042,'Quarterly Information'!$I$43:$I$1042,Blends!$AP93,'Quarterly Information'!$X$43:$X$1042,Lists!$D$33)*E92</f>
        <v>0</v>
      </c>
      <c r="AT93" s="178">
        <f>SUMIFS('Quarterly Information'!$J$43:$J$1042,'Quarterly Information'!$I$43:$I$1042,Blends!$AP93,'Quarterly Information'!$X$43:$X$1042,Lists!$D$33)*F92</f>
        <v>0</v>
      </c>
      <c r="AU93" s="178">
        <f>SUMIFS('Quarterly Information'!$J$43:$J$1042,'Quarterly Information'!$I$43:$I$1042,Blends!$AP93,'Quarterly Information'!$X$43:$X$1042,Lists!$D$33)*G92</f>
        <v>0</v>
      </c>
      <c r="AV93" s="178">
        <f>SUMIFS('Quarterly Information'!$J$43:$J$1042,'Quarterly Information'!$I$43:$I$1042,Blends!$AP93,'Quarterly Information'!$X$43:$X$1042,Lists!$D$33)*H92</f>
        <v>0</v>
      </c>
      <c r="AW93" s="178">
        <f>SUMIFS('Quarterly Information'!$J$43:$J$1042,'Quarterly Information'!$I$43:$I$1042,Blends!$AP93,'Quarterly Information'!$X$43:$X$1042,Lists!$D$33)*I92</f>
        <v>0</v>
      </c>
      <c r="AX93" s="178">
        <f>SUMIFS('Quarterly Information'!$J$43:$J$1042,'Quarterly Information'!$I$43:$I$1042,Blends!$AP93,'Quarterly Information'!$X$43:$X$1042,Lists!$D$33)*J92</f>
        <v>0</v>
      </c>
      <c r="AZ93" s="17" t="s">
        <v>935</v>
      </c>
      <c r="BA93" s="178">
        <f>SUMIFS('Quarterly Information'!$J$43:$J$1042,'Quarterly Information'!$I$43:$I$1042,Blends!$AZ93,'Quarterly Information'!$X$43:$X$1042,Lists!$D$34)*C92</f>
        <v>0</v>
      </c>
      <c r="BB93" s="178">
        <f>SUMIFS('Quarterly Information'!$J$43:$J$1042,'Quarterly Information'!$I$43:$I$1042,Blends!$AZ93,'Quarterly Information'!$X$43:$X$1042,Lists!$D$34)*D92</f>
        <v>0</v>
      </c>
      <c r="BC93" s="178">
        <f>SUMIFS('Quarterly Information'!$J$43:$J$1042,'Quarterly Information'!$I$43:$I$1042,Blends!$AZ93,'Quarterly Information'!$X$43:$X$1042,Lists!$D$34)*E92</f>
        <v>0</v>
      </c>
      <c r="BD93" s="178">
        <f>SUMIFS('Quarterly Information'!$J$43:$J$1042,'Quarterly Information'!$I$43:$I$1042,Blends!$AZ93,'Quarterly Information'!$X$43:$X$1042,Lists!$D$34)*F92</f>
        <v>0</v>
      </c>
      <c r="BE93" s="178">
        <f>SUMIFS('Quarterly Information'!$J$43:$J$1042,'Quarterly Information'!$I$43:$I$1042,Blends!$AZ93,'Quarterly Information'!$X$43:$X$1042,Lists!$D$34)*G92</f>
        <v>0</v>
      </c>
      <c r="BF93" s="178">
        <f>SUMIFS('Quarterly Information'!$J$43:$J$1042,'Quarterly Information'!$I$43:$I$1042,Blends!$AZ93,'Quarterly Information'!$X$43:$X$1042,Lists!$D$34)*H92</f>
        <v>0</v>
      </c>
      <c r="BG93" s="178">
        <f>SUMIFS('Quarterly Information'!$J$43:$J$1042,'Quarterly Information'!$I$43:$I$1042,Blends!$AZ93,'Quarterly Information'!$X$43:$X$1042,Lists!$D$34)*I92</f>
        <v>0</v>
      </c>
      <c r="BH93" s="178">
        <f>SUMIFS('Quarterly Information'!$J$43:$J$1042,'Quarterly Information'!$I$43:$I$1042,Blends!$AZ93,'Quarterly Information'!$X$43:$X$1042,Lists!$D$34)*J92</f>
        <v>0</v>
      </c>
      <c r="BJ93" s="17" t="s">
        <v>935</v>
      </c>
      <c r="BK93" s="178">
        <f>SUMIFS('Quarterly Information'!$J$43:$J$1042,'Quarterly Information'!$I$43:$I$1042,Blends!$BJ93,'Quarterly Information'!$X$43:$X$1042,Lists!$D$35)*C92</f>
        <v>0</v>
      </c>
      <c r="BL93" s="178">
        <f>SUMIFS('Quarterly Information'!$J$43:$J$1042,'Quarterly Information'!$I$43:$I$1042,Blends!$BJ93,'Quarterly Information'!$X$43:$X$1042,Lists!$D$35)*D92</f>
        <v>0</v>
      </c>
      <c r="BM93" s="178">
        <f>SUMIFS('Quarterly Information'!$J$43:$J$1042,'Quarterly Information'!$I$43:$I$1042,Blends!$BJ93,'Quarterly Information'!$X$43:$X$1042,Lists!$D$35)*E92</f>
        <v>0</v>
      </c>
      <c r="BN93" s="178">
        <f>SUMIFS('Quarterly Information'!$J$43:$J$1042,'Quarterly Information'!$I$43:$I$1042,Blends!$BJ93,'Quarterly Information'!$X$43:$X$1042,Lists!$D$35)*F92</f>
        <v>0</v>
      </c>
      <c r="BO93" s="178">
        <f>SUMIFS('Quarterly Information'!$J$43:$J$1042,'Quarterly Information'!$I$43:$I$1042,Blends!$BJ93,'Quarterly Information'!$X$43:$X$1042,Lists!$D$35)*G92</f>
        <v>0</v>
      </c>
      <c r="BP93" s="178">
        <f>SUMIFS('Quarterly Information'!$J$43:$J$1042,'Quarterly Information'!$I$43:$I$1042,Blends!$BJ93,'Quarterly Information'!$X$43:$X$1042,Lists!$D$35)*H92</f>
        <v>0</v>
      </c>
      <c r="BQ93" s="178">
        <f>SUMIFS('Quarterly Information'!$J$43:$J$1042,'Quarterly Information'!$I$43:$I$1042,Blends!$BJ93,'Quarterly Information'!$X$43:$X$1042,Lists!$D$35)*I92</f>
        <v>0</v>
      </c>
      <c r="BR93" s="178">
        <f>SUMIFS('Quarterly Information'!$J$43:$J$1042,'Quarterly Information'!$I$43:$I$1042,Blends!$BJ93,'Quarterly Information'!$X$43:$X$1042,Lists!$D$35)*J92</f>
        <v>0</v>
      </c>
      <c r="BT93" s="17" t="s">
        <v>935</v>
      </c>
      <c r="BU93" s="178">
        <f>SUMIFS('Quarterly Information'!$Z$43:$Z$1042,'Quarterly Information'!$I$43:$I$1042,Blends!$BT93)*Blends!C92</f>
        <v>0</v>
      </c>
      <c r="BV93" s="178">
        <f>SUMIFS('Quarterly Information'!$Z$43:$Z$1042,'Quarterly Information'!$I$43:$I$1042,Blends!$BT93)*Blends!D92</f>
        <v>0</v>
      </c>
      <c r="BW93" s="178">
        <f>SUMIFS('Quarterly Information'!$Z$43:$Z$1042,'Quarterly Information'!$I$43:$I$1042,Blends!$BT93)*Blends!E92</f>
        <v>0</v>
      </c>
      <c r="BX93" s="178">
        <f>SUMIFS('Quarterly Information'!$Z$43:$Z$1042,'Quarterly Information'!$I$43:$I$1042,Blends!$BT93)*Blends!F92</f>
        <v>0</v>
      </c>
      <c r="BY93" s="178">
        <f>SUMIFS('Quarterly Information'!$Z$43:$Z$1042,'Quarterly Information'!$I$43:$I$1042,Blends!$BT93)*Blends!G92</f>
        <v>0</v>
      </c>
      <c r="BZ93" s="178">
        <f>SUMIFS('Quarterly Information'!$Z$43:$Z$1042,'Quarterly Information'!$I$43:$I$1042,Blends!$BT93)*Blends!H92</f>
        <v>0</v>
      </c>
      <c r="CA93" s="178">
        <f>SUMIFS('Quarterly Information'!$Z$43:$Z$1042,'Quarterly Information'!$I$43:$I$1042,Blends!$BT93)*Blends!I92</f>
        <v>0</v>
      </c>
      <c r="CB93" s="178">
        <f>SUMIFS('Quarterly Information'!$Z$43:$Z$1042,'Quarterly Information'!$I$43:$I$1042,Blends!$BT93)*Blends!J92</f>
        <v>0</v>
      </c>
      <c r="CD93" s="17" t="s">
        <v>935</v>
      </c>
      <c r="CE93" s="178">
        <f>SUMIFS('Quarterly Information'!$AA$43:$AA$1042,'Quarterly Information'!$I$43:$I$1042,Blends!$CD93)*Blends!C92</f>
        <v>0</v>
      </c>
      <c r="CF93" s="178">
        <f>SUMIFS('Quarterly Information'!$AA$43:$AA$1042,'Quarterly Information'!$I$43:$I$1042,Blends!$CD93)*Blends!D92</f>
        <v>0</v>
      </c>
      <c r="CG93" s="178">
        <f>SUMIFS('Quarterly Information'!$AA$43:$AA$1042,'Quarterly Information'!$I$43:$I$1042,Blends!$CD93)*Blends!E92</f>
        <v>0</v>
      </c>
      <c r="CH93" s="178">
        <f>SUMIFS('Quarterly Information'!$AA$43:$AA$1042,'Quarterly Information'!$I$43:$I$1042,Blends!$CD93)*Blends!F92</f>
        <v>0</v>
      </c>
      <c r="CI93" s="178">
        <f>SUMIFS('Quarterly Information'!$AA$43:$AA$1042,'Quarterly Information'!$I$43:$I$1042,Blends!$CD93)*Blends!G92</f>
        <v>0</v>
      </c>
      <c r="CJ93" s="178">
        <f>SUMIFS('Quarterly Information'!$AA$43:$AA$1042,'Quarterly Information'!$I$43:$I$1042,Blends!$CD93)*Blends!H92</f>
        <v>0</v>
      </c>
      <c r="CK93" s="178">
        <f>SUMIFS('Quarterly Information'!$AA$43:$AA$1042,'Quarterly Information'!$I$43:$I$1042,Blends!$CD93)*Blends!I92</f>
        <v>0</v>
      </c>
      <c r="CL93" s="178">
        <f>SUMIFS('Quarterly Information'!$AA$43:$AA$1042,'Quarterly Information'!$I$43:$I$1042,Blends!$CD93)*Blends!J92</f>
        <v>0</v>
      </c>
      <c r="CN93" s="17" t="s">
        <v>935</v>
      </c>
      <c r="CO93" s="178">
        <f>SUMIFS('Quarterly Information'!$AB$43:$AB$1042,'Quarterly Information'!$I$43:$I$1042,Blends!$CN93)*Blends!C92</f>
        <v>0</v>
      </c>
      <c r="CP93" s="178">
        <f>SUMIFS('Quarterly Information'!$AB$43:$AB$1042,'Quarterly Information'!$I$43:$I$1042,Blends!$CN93)*Blends!D92</f>
        <v>0</v>
      </c>
      <c r="CQ93" s="178">
        <f>SUMIFS('Quarterly Information'!$AB$43:$AB$1042,'Quarterly Information'!$I$43:$I$1042,Blends!$CN93)*Blends!E92</f>
        <v>0</v>
      </c>
      <c r="CR93" s="178">
        <f>SUMIFS('Quarterly Information'!$AB$43:$AB$1042,'Quarterly Information'!$I$43:$I$1042,Blends!$CN93)*Blends!F92</f>
        <v>0</v>
      </c>
      <c r="CS93" s="178">
        <f>SUMIFS('Quarterly Information'!$AB$43:$AB$1042,'Quarterly Information'!$I$43:$I$1042,Blends!$CN93)*Blends!G92</f>
        <v>0</v>
      </c>
      <c r="CT93" s="178">
        <f>SUMIFS('Quarterly Information'!$AB$43:$AB$1042,'Quarterly Information'!$I$43:$I$1042,Blends!$CN93)*Blends!H92</f>
        <v>0</v>
      </c>
      <c r="CU93" s="178">
        <f>SUMIFS('Quarterly Information'!$AB$43:$AB$1042,'Quarterly Information'!$I$43:$I$1042,Blends!$CN93)*Blends!I92</f>
        <v>0</v>
      </c>
      <c r="CV93" s="178">
        <f>SUMIFS('Quarterly Information'!$AB$43:$AB$1042,'Quarterly Information'!$I$43:$I$1042,Blends!$CN93)*Blends!J92</f>
        <v>0</v>
      </c>
      <c r="CX93" s="17" t="s">
        <v>935</v>
      </c>
      <c r="CY93" s="178">
        <f>SUMIFS('Quarterly Information'!$AC$43:$AC$1042,'Quarterly Information'!$I$43:$I$1042,Blends!$CX93)*Blends!C92</f>
        <v>0</v>
      </c>
      <c r="CZ93" s="178">
        <f>SUMIFS('Quarterly Information'!$AC$43:$AC$1042,'Quarterly Information'!$I$43:$I$1042,Blends!$CX93)*Blends!D92</f>
        <v>0</v>
      </c>
      <c r="DA93" s="178">
        <f>SUMIFS('Quarterly Information'!$AC$43:$AC$1042,'Quarterly Information'!$I$43:$I$1042,Blends!$CX93)*Blends!E92</f>
        <v>0</v>
      </c>
      <c r="DB93" s="178">
        <f>SUMIFS('Quarterly Information'!$AC$43:$AC$1042,'Quarterly Information'!$I$43:$I$1042,Blends!$CX93)*Blends!F92</f>
        <v>0</v>
      </c>
      <c r="DC93" s="178">
        <f>SUMIFS('Quarterly Information'!$AC$43:$AC$1042,'Quarterly Information'!$I$43:$I$1042,Blends!$CX93)*Blends!G92</f>
        <v>0</v>
      </c>
      <c r="DD93" s="178">
        <f>SUMIFS('Quarterly Information'!$AC$43:$AC$1042,'Quarterly Information'!$I$43:$I$1042,Blends!$CX93)*Blends!H92</f>
        <v>0</v>
      </c>
      <c r="DE93" s="178">
        <f>SUMIFS('Quarterly Information'!$AC$43:$AC$1042,'Quarterly Information'!$I$43:$I$1042,Blends!$CX93)*Blends!I92</f>
        <v>0</v>
      </c>
      <c r="DF93" s="178">
        <f>SUMIFS('Quarterly Information'!$AC$43:$AC$1042,'Quarterly Information'!$I$43:$I$1042,Blends!$CX93)*Blends!J92</f>
        <v>0</v>
      </c>
      <c r="DH93" s="17" t="s">
        <v>935</v>
      </c>
      <c r="DI93" s="178">
        <f>SUMIFS('Quarterly Information'!$AD$43:$AD$1042,'Quarterly Information'!$I$43:$I$1042,Blends!$DH93)*Blends!C92</f>
        <v>0</v>
      </c>
      <c r="DJ93" s="178">
        <f>SUMIFS('Quarterly Information'!$AD$43:$AD$1042,'Quarterly Information'!$I$43:$I$1042,Blends!$DH93)*Blends!D92</f>
        <v>0</v>
      </c>
      <c r="DK93" s="178">
        <f>SUMIFS('Quarterly Information'!$AD$43:$AD$1042,'Quarterly Information'!$I$43:$I$1042,Blends!$DH93)*Blends!E92</f>
        <v>0</v>
      </c>
      <c r="DL93" s="178">
        <f>SUMIFS('Quarterly Information'!$AD$43:$AD$1042,'Quarterly Information'!$I$43:$I$1042,Blends!$DH93)*Blends!F92</f>
        <v>0</v>
      </c>
      <c r="DM93" s="178">
        <f>SUMIFS('Quarterly Information'!$AD$43:$AD$1042,'Quarterly Information'!$I$43:$I$1042,Blends!$DH93)*Blends!G92</f>
        <v>0</v>
      </c>
      <c r="DN93" s="178">
        <f>SUMIFS('Quarterly Information'!$AD$43:$AD$1042,'Quarterly Information'!$I$43:$I$1042,Blends!$DH93)*Blends!H92</f>
        <v>0</v>
      </c>
      <c r="DO93" s="178">
        <f>SUMIFS('Quarterly Information'!$AD$43:$AD$1042,'Quarterly Information'!$I$43:$I$1042,Blends!$DH93)*Blends!I92</f>
        <v>0</v>
      </c>
      <c r="DP93" s="178">
        <f>SUMIFS('Quarterly Information'!$AD$43:$AD$1042,'Quarterly Information'!$I$43:$I$1042,Blends!$DH93)*Blends!J92</f>
        <v>0</v>
      </c>
      <c r="DR93" s="17" t="s">
        <v>935</v>
      </c>
      <c r="DS93" s="178">
        <f>SUMIFS('Quarterly Information'!$AE$43:$AE$1042,'Quarterly Information'!$I$43:$I$1042,Blends!$DR93)*Blends!C92</f>
        <v>0</v>
      </c>
      <c r="DT93" s="178">
        <f>SUMIFS('Quarterly Information'!$AE$43:$AE$1042,'Quarterly Information'!$I$43:$I$1042,Blends!$DR93)*Blends!D92</f>
        <v>0</v>
      </c>
      <c r="DU93" s="178">
        <f>SUMIFS('Quarterly Information'!$AE$43:$AE$1042,'Quarterly Information'!$I$43:$I$1042,Blends!$DR93)*Blends!E92</f>
        <v>0</v>
      </c>
      <c r="DV93" s="178">
        <f>SUMIFS('Quarterly Information'!$AE$43:$AE$1042,'Quarterly Information'!$I$43:$I$1042,Blends!$DR93)*Blends!F92</f>
        <v>0</v>
      </c>
      <c r="DW93" s="178">
        <f>SUMIFS('Quarterly Information'!$AE$43:$AE$1042,'Quarterly Information'!$I$43:$I$1042,Blends!$DR93)*Blends!G92</f>
        <v>0</v>
      </c>
      <c r="DX93" s="178">
        <f>SUMIFS('Quarterly Information'!$AE$43:$AE$1042,'Quarterly Information'!$I$43:$I$1042,Blends!$DR93)*Blends!H92</f>
        <v>0</v>
      </c>
      <c r="DY93" s="178">
        <f>SUMIFS('Quarterly Information'!$AE$43:$AE$1042,'Quarterly Information'!$I$43:$I$1042,Blends!$DR93)*Blends!I92</f>
        <v>0</v>
      </c>
      <c r="DZ93" s="178">
        <f>SUMIFS('Quarterly Information'!$AE$43:$AE$1042,'Quarterly Information'!$I$43:$I$1042,Blends!$DR93)*Blends!J92</f>
        <v>0</v>
      </c>
    </row>
    <row r="94" spans="2:130" x14ac:dyDescent="0.25">
      <c r="B94" s="17" t="s">
        <v>937</v>
      </c>
      <c r="C94" s="177"/>
      <c r="D94" s="177">
        <v>0.49</v>
      </c>
      <c r="E94" s="177">
        <v>0.115</v>
      </c>
      <c r="F94" s="177"/>
      <c r="G94" s="177"/>
      <c r="H94" s="177"/>
      <c r="I94" s="177"/>
      <c r="J94" s="177"/>
      <c r="L94" s="17" t="s">
        <v>936</v>
      </c>
      <c r="M94" s="178">
        <f>SUMIFS('Quarterly Information'!$J$43:$J$1042,'Quarterly Information'!$I$43:$I$1042,Blends!$L94,'Quarterly Information'!$X$43:$X$1042,Lists!$D$30)*C93</f>
        <v>0</v>
      </c>
      <c r="N94" s="178">
        <f>SUMIFS('Quarterly Information'!$J$43:$J$1042,'Quarterly Information'!$I$43:$I$1042,Blends!$L94,'Quarterly Information'!$X$43:$X$1042,Lists!$D$30)*D93</f>
        <v>0</v>
      </c>
      <c r="O94" s="178">
        <f>SUMIFS('Quarterly Information'!$J$43:$J$1042,'Quarterly Information'!$I$43:$I$1042,Blends!$L94,'Quarterly Information'!$X$43:$X$1042,Lists!$D$30)*E93</f>
        <v>0</v>
      </c>
      <c r="P94" s="178">
        <f>SUMIFS('Quarterly Information'!$J$43:$J$1042,'Quarterly Information'!$I$43:$I$1042,Blends!$L94,'Quarterly Information'!$X$43:$X$1042,Lists!$D$30)*F93</f>
        <v>0</v>
      </c>
      <c r="Q94" s="178">
        <f>SUMIFS('Quarterly Information'!$J$43:$J$1042,'Quarterly Information'!$I$43:$I$1042,Blends!$L94,'Quarterly Information'!$X$43:$X$1042,Lists!$D$30)*G93</f>
        <v>0</v>
      </c>
      <c r="R94" s="178">
        <f>SUMIFS('Quarterly Information'!$J$43:$J$1042,'Quarterly Information'!$I$43:$I$1042,Blends!$L94,'Quarterly Information'!$X$43:$X$1042,Lists!$D$30)*H93</f>
        <v>0</v>
      </c>
      <c r="S94" s="178">
        <f>SUMIFS('Quarterly Information'!$J$43:$J$1042,'Quarterly Information'!$I$43:$I$1042,Blends!$L94,'Quarterly Information'!$X$43:$X$1042,Lists!$D$30)*I93</f>
        <v>0</v>
      </c>
      <c r="T94" s="178">
        <f>SUMIFS('Quarterly Information'!$J$43:$J$1042,'Quarterly Information'!$I$43:$I$1042,Blends!$L94,'Quarterly Information'!$X$43:$X$1042,Lists!$D$30)*J93</f>
        <v>0</v>
      </c>
      <c r="V94" s="17" t="s">
        <v>936</v>
      </c>
      <c r="W94" s="178">
        <f>SUMIFS('Quarterly Information'!$J$43:$J$1042,'Quarterly Information'!$I$43:$I$1042,Blends!$V94,'Quarterly Information'!$X$43:$X$1042,Lists!$D$31)*C93</f>
        <v>0</v>
      </c>
      <c r="X94" s="178">
        <f>SUMIFS('Quarterly Information'!$J$43:$J$1042,'Quarterly Information'!$I$43:$I$1042,Blends!$V94,'Quarterly Information'!$X$43:$X$1042,Lists!$D$31)*D93</f>
        <v>0</v>
      </c>
      <c r="Y94" s="178">
        <f>SUMIFS('Quarterly Information'!$J$43:$J$1042,'Quarterly Information'!$I$43:$I$1042,Blends!$V94,'Quarterly Information'!$X$43:$X$1042,Lists!$D$31)*E93</f>
        <v>0</v>
      </c>
      <c r="Z94" s="178">
        <f>SUMIFS('Quarterly Information'!$J$43:$J$1042,'Quarterly Information'!$I$43:$I$1042,Blends!$V94,'Quarterly Information'!$X$43:$X$1042,Lists!$D$31)*F93</f>
        <v>0</v>
      </c>
      <c r="AA94" s="178">
        <f>SUMIFS('Quarterly Information'!$J$43:$J$1042,'Quarterly Information'!$I$43:$I$1042,Blends!$V94,'Quarterly Information'!$X$43:$X$1042,Lists!$D$31)*G93</f>
        <v>0</v>
      </c>
      <c r="AB94" s="178">
        <f>SUMIFS('Quarterly Information'!$J$43:$J$1042,'Quarterly Information'!$I$43:$I$1042,Blends!$V94,'Quarterly Information'!$X$43:$X$1042,Lists!$D$31)*H93</f>
        <v>0</v>
      </c>
      <c r="AC94" s="178">
        <f>SUMIFS('Quarterly Information'!$J$43:$J$1042,'Quarterly Information'!$I$43:$I$1042,Blends!$V94,'Quarterly Information'!$X$43:$X$1042,Lists!$D$31)*I93</f>
        <v>0</v>
      </c>
      <c r="AD94" s="178">
        <f>SUMIFS('Quarterly Information'!$J$43:$J$1042,'Quarterly Information'!$I$43:$I$1042,Blends!$V94,'Quarterly Information'!$X$43:$X$1042,Lists!$D$31)*J93</f>
        <v>0</v>
      </c>
      <c r="AF94" s="17" t="s">
        <v>936</v>
      </c>
      <c r="AG94" s="178">
        <f>SUMIFS('Quarterly Information'!$J$43:$J$1042,'Quarterly Information'!$I$43:$I$1042,Blends!$AF94,'Quarterly Information'!$X$43:$X$1042,Lists!$D$32)*C93</f>
        <v>0</v>
      </c>
      <c r="AH94" s="178">
        <f>SUMIFS('Quarterly Information'!$J$43:$J$1042,'Quarterly Information'!$I$43:$I$1042,Blends!$AF94,'Quarterly Information'!$X$43:$X$1042,Lists!$D$32)*D93</f>
        <v>0</v>
      </c>
      <c r="AI94" s="178">
        <f>SUMIFS('Quarterly Information'!$J$43:$J$1042,'Quarterly Information'!$I$43:$I$1042,Blends!$AF94,'Quarterly Information'!$X$43:$X$1042,Lists!$D$32)*E93</f>
        <v>0</v>
      </c>
      <c r="AJ94" s="178">
        <f>SUMIFS('Quarterly Information'!$J$43:$J$1042,'Quarterly Information'!$I$43:$I$1042,Blends!$AF94,'Quarterly Information'!$X$43:$X$1042,Lists!$D$32)*F93</f>
        <v>0</v>
      </c>
      <c r="AK94" s="178">
        <f>SUMIFS('Quarterly Information'!$J$43:$J$1042,'Quarterly Information'!$I$43:$I$1042,Blends!$AF94,'Quarterly Information'!$X$43:$X$1042,Lists!$D$32)*G93</f>
        <v>0</v>
      </c>
      <c r="AL94" s="178">
        <f>SUMIFS('Quarterly Information'!$J$43:$J$1042,'Quarterly Information'!$I$43:$I$1042,Blends!$AF94,'Quarterly Information'!$X$43:$X$1042,Lists!$D$32)*H93</f>
        <v>0</v>
      </c>
      <c r="AM94" s="178">
        <f>SUMIFS('Quarterly Information'!$J$43:$J$1042,'Quarterly Information'!$I$43:$I$1042,Blends!$AF94,'Quarterly Information'!$X$43:$X$1042,Lists!$D$32)*I93</f>
        <v>0</v>
      </c>
      <c r="AN94" s="178">
        <f>SUMIFS('Quarterly Information'!$J$43:$J$1042,'Quarterly Information'!$I$43:$I$1042,Blends!$AF94,'Quarterly Information'!$X$43:$X$1042,Lists!$D$32)*J93</f>
        <v>0</v>
      </c>
      <c r="AP94" s="17" t="s">
        <v>936</v>
      </c>
      <c r="AQ94" s="178">
        <f>SUMIFS('Quarterly Information'!$J$43:$J$1042,'Quarterly Information'!$I$43:$I$1042,Blends!$AP94,'Quarterly Information'!$X$43:$X$1042,Lists!$D$33)*C93</f>
        <v>0</v>
      </c>
      <c r="AR94" s="178">
        <f>SUMIFS('Quarterly Information'!$J$43:$J$1042,'Quarterly Information'!$I$43:$I$1042,Blends!$AP94,'Quarterly Information'!$X$43:$X$1042,Lists!$D$33)*D93</f>
        <v>0</v>
      </c>
      <c r="AS94" s="178">
        <f>SUMIFS('Quarterly Information'!$J$43:$J$1042,'Quarterly Information'!$I$43:$I$1042,Blends!$AP94,'Quarterly Information'!$X$43:$X$1042,Lists!$D$33)*E93</f>
        <v>0</v>
      </c>
      <c r="AT94" s="178">
        <f>SUMIFS('Quarterly Information'!$J$43:$J$1042,'Quarterly Information'!$I$43:$I$1042,Blends!$AP94,'Quarterly Information'!$X$43:$X$1042,Lists!$D$33)*F93</f>
        <v>0</v>
      </c>
      <c r="AU94" s="178">
        <f>SUMIFS('Quarterly Information'!$J$43:$J$1042,'Quarterly Information'!$I$43:$I$1042,Blends!$AP94,'Quarterly Information'!$X$43:$X$1042,Lists!$D$33)*G93</f>
        <v>0</v>
      </c>
      <c r="AV94" s="178">
        <f>SUMIFS('Quarterly Information'!$J$43:$J$1042,'Quarterly Information'!$I$43:$I$1042,Blends!$AP94,'Quarterly Information'!$X$43:$X$1042,Lists!$D$33)*H93</f>
        <v>0</v>
      </c>
      <c r="AW94" s="178">
        <f>SUMIFS('Quarterly Information'!$J$43:$J$1042,'Quarterly Information'!$I$43:$I$1042,Blends!$AP94,'Quarterly Information'!$X$43:$X$1042,Lists!$D$33)*I93</f>
        <v>0</v>
      </c>
      <c r="AX94" s="178">
        <f>SUMIFS('Quarterly Information'!$J$43:$J$1042,'Quarterly Information'!$I$43:$I$1042,Blends!$AP94,'Quarterly Information'!$X$43:$X$1042,Lists!$D$33)*J93</f>
        <v>0</v>
      </c>
      <c r="AZ94" s="17" t="s">
        <v>936</v>
      </c>
      <c r="BA94" s="178">
        <f>SUMIFS('Quarterly Information'!$J$43:$J$1042,'Quarterly Information'!$I$43:$I$1042,Blends!$AZ94,'Quarterly Information'!$X$43:$X$1042,Lists!$D$34)*C93</f>
        <v>0</v>
      </c>
      <c r="BB94" s="178">
        <f>SUMIFS('Quarterly Information'!$J$43:$J$1042,'Quarterly Information'!$I$43:$I$1042,Blends!$AZ94,'Quarterly Information'!$X$43:$X$1042,Lists!$D$34)*D93</f>
        <v>0</v>
      </c>
      <c r="BC94" s="178">
        <f>SUMIFS('Quarterly Information'!$J$43:$J$1042,'Quarterly Information'!$I$43:$I$1042,Blends!$AZ94,'Quarterly Information'!$X$43:$X$1042,Lists!$D$34)*E93</f>
        <v>0</v>
      </c>
      <c r="BD94" s="178">
        <f>SUMIFS('Quarterly Information'!$J$43:$J$1042,'Quarterly Information'!$I$43:$I$1042,Blends!$AZ94,'Quarterly Information'!$X$43:$X$1042,Lists!$D$34)*F93</f>
        <v>0</v>
      </c>
      <c r="BE94" s="178">
        <f>SUMIFS('Quarterly Information'!$J$43:$J$1042,'Quarterly Information'!$I$43:$I$1042,Blends!$AZ94,'Quarterly Information'!$X$43:$X$1042,Lists!$D$34)*G93</f>
        <v>0</v>
      </c>
      <c r="BF94" s="178">
        <f>SUMIFS('Quarterly Information'!$J$43:$J$1042,'Quarterly Information'!$I$43:$I$1042,Blends!$AZ94,'Quarterly Information'!$X$43:$X$1042,Lists!$D$34)*H93</f>
        <v>0</v>
      </c>
      <c r="BG94" s="178">
        <f>SUMIFS('Quarterly Information'!$J$43:$J$1042,'Quarterly Information'!$I$43:$I$1042,Blends!$AZ94,'Quarterly Information'!$X$43:$X$1042,Lists!$D$34)*I93</f>
        <v>0</v>
      </c>
      <c r="BH94" s="178">
        <f>SUMIFS('Quarterly Information'!$J$43:$J$1042,'Quarterly Information'!$I$43:$I$1042,Blends!$AZ94,'Quarterly Information'!$X$43:$X$1042,Lists!$D$34)*J93</f>
        <v>0</v>
      </c>
      <c r="BJ94" s="17" t="s">
        <v>936</v>
      </c>
      <c r="BK94" s="178">
        <f>SUMIFS('Quarterly Information'!$J$43:$J$1042,'Quarterly Information'!$I$43:$I$1042,Blends!$BJ94,'Quarterly Information'!$X$43:$X$1042,Lists!$D$35)*C93</f>
        <v>0</v>
      </c>
      <c r="BL94" s="178">
        <f>SUMIFS('Quarterly Information'!$J$43:$J$1042,'Quarterly Information'!$I$43:$I$1042,Blends!$BJ94,'Quarterly Information'!$X$43:$X$1042,Lists!$D$35)*D93</f>
        <v>0</v>
      </c>
      <c r="BM94" s="178">
        <f>SUMIFS('Quarterly Information'!$J$43:$J$1042,'Quarterly Information'!$I$43:$I$1042,Blends!$BJ94,'Quarterly Information'!$X$43:$X$1042,Lists!$D$35)*E93</f>
        <v>0</v>
      </c>
      <c r="BN94" s="178">
        <f>SUMIFS('Quarterly Information'!$J$43:$J$1042,'Quarterly Information'!$I$43:$I$1042,Blends!$BJ94,'Quarterly Information'!$X$43:$X$1042,Lists!$D$35)*F93</f>
        <v>0</v>
      </c>
      <c r="BO94" s="178">
        <f>SUMIFS('Quarterly Information'!$J$43:$J$1042,'Quarterly Information'!$I$43:$I$1042,Blends!$BJ94,'Quarterly Information'!$X$43:$X$1042,Lists!$D$35)*G93</f>
        <v>0</v>
      </c>
      <c r="BP94" s="178">
        <f>SUMIFS('Quarterly Information'!$J$43:$J$1042,'Quarterly Information'!$I$43:$I$1042,Blends!$BJ94,'Quarterly Information'!$X$43:$X$1042,Lists!$D$35)*H93</f>
        <v>0</v>
      </c>
      <c r="BQ94" s="178">
        <f>SUMIFS('Quarterly Information'!$J$43:$J$1042,'Quarterly Information'!$I$43:$I$1042,Blends!$BJ94,'Quarterly Information'!$X$43:$X$1042,Lists!$D$35)*I93</f>
        <v>0</v>
      </c>
      <c r="BR94" s="178">
        <f>SUMIFS('Quarterly Information'!$J$43:$J$1042,'Quarterly Information'!$I$43:$I$1042,Blends!$BJ94,'Quarterly Information'!$X$43:$X$1042,Lists!$D$35)*J93</f>
        <v>0</v>
      </c>
      <c r="BT94" s="17" t="s">
        <v>936</v>
      </c>
      <c r="BU94" s="178">
        <f>SUMIFS('Quarterly Information'!$Z$43:$Z$1042,'Quarterly Information'!$I$43:$I$1042,Blends!$BT94)*Blends!C93</f>
        <v>0</v>
      </c>
      <c r="BV94" s="178">
        <f>SUMIFS('Quarterly Information'!$Z$43:$Z$1042,'Quarterly Information'!$I$43:$I$1042,Blends!$BT94)*Blends!D93</f>
        <v>0</v>
      </c>
      <c r="BW94" s="178">
        <f>SUMIFS('Quarterly Information'!$Z$43:$Z$1042,'Quarterly Information'!$I$43:$I$1042,Blends!$BT94)*Blends!E93</f>
        <v>0</v>
      </c>
      <c r="BX94" s="178">
        <f>SUMIFS('Quarterly Information'!$Z$43:$Z$1042,'Quarterly Information'!$I$43:$I$1042,Blends!$BT94)*Blends!F93</f>
        <v>0</v>
      </c>
      <c r="BY94" s="178">
        <f>SUMIFS('Quarterly Information'!$Z$43:$Z$1042,'Quarterly Information'!$I$43:$I$1042,Blends!$BT94)*Blends!G93</f>
        <v>0</v>
      </c>
      <c r="BZ94" s="178">
        <f>SUMIFS('Quarterly Information'!$Z$43:$Z$1042,'Quarterly Information'!$I$43:$I$1042,Blends!$BT94)*Blends!H93</f>
        <v>0</v>
      </c>
      <c r="CA94" s="178">
        <f>SUMIFS('Quarterly Information'!$Z$43:$Z$1042,'Quarterly Information'!$I$43:$I$1042,Blends!$BT94)*Blends!I93</f>
        <v>0</v>
      </c>
      <c r="CB94" s="178">
        <f>SUMIFS('Quarterly Information'!$Z$43:$Z$1042,'Quarterly Information'!$I$43:$I$1042,Blends!$BT94)*Blends!J93</f>
        <v>0</v>
      </c>
      <c r="CD94" s="17" t="s">
        <v>936</v>
      </c>
      <c r="CE94" s="178">
        <f>SUMIFS('Quarterly Information'!$AA$43:$AA$1042,'Quarterly Information'!$I$43:$I$1042,Blends!$CD94)*Blends!C93</f>
        <v>0</v>
      </c>
      <c r="CF94" s="178">
        <f>SUMIFS('Quarterly Information'!$AA$43:$AA$1042,'Quarterly Information'!$I$43:$I$1042,Blends!$CD94)*Blends!D93</f>
        <v>0</v>
      </c>
      <c r="CG94" s="178">
        <f>SUMIFS('Quarterly Information'!$AA$43:$AA$1042,'Quarterly Information'!$I$43:$I$1042,Blends!$CD94)*Blends!E93</f>
        <v>0</v>
      </c>
      <c r="CH94" s="178">
        <f>SUMIFS('Quarterly Information'!$AA$43:$AA$1042,'Quarterly Information'!$I$43:$I$1042,Blends!$CD94)*Blends!F93</f>
        <v>0</v>
      </c>
      <c r="CI94" s="178">
        <f>SUMIFS('Quarterly Information'!$AA$43:$AA$1042,'Quarterly Information'!$I$43:$I$1042,Blends!$CD94)*Blends!G93</f>
        <v>0</v>
      </c>
      <c r="CJ94" s="178">
        <f>SUMIFS('Quarterly Information'!$AA$43:$AA$1042,'Quarterly Information'!$I$43:$I$1042,Blends!$CD94)*Blends!H93</f>
        <v>0</v>
      </c>
      <c r="CK94" s="178">
        <f>SUMIFS('Quarterly Information'!$AA$43:$AA$1042,'Quarterly Information'!$I$43:$I$1042,Blends!$CD94)*Blends!I93</f>
        <v>0</v>
      </c>
      <c r="CL94" s="178">
        <f>SUMIFS('Quarterly Information'!$AA$43:$AA$1042,'Quarterly Information'!$I$43:$I$1042,Blends!$CD94)*Blends!J93</f>
        <v>0</v>
      </c>
      <c r="CN94" s="17" t="s">
        <v>936</v>
      </c>
      <c r="CO94" s="178">
        <f>SUMIFS('Quarterly Information'!$AB$43:$AB$1042,'Quarterly Information'!$I$43:$I$1042,Blends!$CN94)*Blends!C93</f>
        <v>0</v>
      </c>
      <c r="CP94" s="178">
        <f>SUMIFS('Quarterly Information'!$AB$43:$AB$1042,'Quarterly Information'!$I$43:$I$1042,Blends!$CN94)*Blends!D93</f>
        <v>0</v>
      </c>
      <c r="CQ94" s="178">
        <f>SUMIFS('Quarterly Information'!$AB$43:$AB$1042,'Quarterly Information'!$I$43:$I$1042,Blends!$CN94)*Blends!E93</f>
        <v>0</v>
      </c>
      <c r="CR94" s="178">
        <f>SUMIFS('Quarterly Information'!$AB$43:$AB$1042,'Quarterly Information'!$I$43:$I$1042,Blends!$CN94)*Blends!F93</f>
        <v>0</v>
      </c>
      <c r="CS94" s="178">
        <f>SUMIFS('Quarterly Information'!$AB$43:$AB$1042,'Quarterly Information'!$I$43:$I$1042,Blends!$CN94)*Blends!G93</f>
        <v>0</v>
      </c>
      <c r="CT94" s="178">
        <f>SUMIFS('Quarterly Information'!$AB$43:$AB$1042,'Quarterly Information'!$I$43:$I$1042,Blends!$CN94)*Blends!H93</f>
        <v>0</v>
      </c>
      <c r="CU94" s="178">
        <f>SUMIFS('Quarterly Information'!$AB$43:$AB$1042,'Quarterly Information'!$I$43:$I$1042,Blends!$CN94)*Blends!I93</f>
        <v>0</v>
      </c>
      <c r="CV94" s="178">
        <f>SUMIFS('Quarterly Information'!$AB$43:$AB$1042,'Quarterly Information'!$I$43:$I$1042,Blends!$CN94)*Blends!J93</f>
        <v>0</v>
      </c>
      <c r="CX94" s="17" t="s">
        <v>936</v>
      </c>
      <c r="CY94" s="178">
        <f>SUMIFS('Quarterly Information'!$AC$43:$AC$1042,'Quarterly Information'!$I$43:$I$1042,Blends!$CX94)*Blends!C93</f>
        <v>0</v>
      </c>
      <c r="CZ94" s="178">
        <f>SUMIFS('Quarterly Information'!$AC$43:$AC$1042,'Quarterly Information'!$I$43:$I$1042,Blends!$CX94)*Blends!D93</f>
        <v>0</v>
      </c>
      <c r="DA94" s="178">
        <f>SUMIFS('Quarterly Information'!$AC$43:$AC$1042,'Quarterly Information'!$I$43:$I$1042,Blends!$CX94)*Blends!E93</f>
        <v>0</v>
      </c>
      <c r="DB94" s="178">
        <f>SUMIFS('Quarterly Information'!$AC$43:$AC$1042,'Quarterly Information'!$I$43:$I$1042,Blends!$CX94)*Blends!F93</f>
        <v>0</v>
      </c>
      <c r="DC94" s="178">
        <f>SUMIFS('Quarterly Information'!$AC$43:$AC$1042,'Quarterly Information'!$I$43:$I$1042,Blends!$CX94)*Blends!G93</f>
        <v>0</v>
      </c>
      <c r="DD94" s="178">
        <f>SUMIFS('Quarterly Information'!$AC$43:$AC$1042,'Quarterly Information'!$I$43:$I$1042,Blends!$CX94)*Blends!H93</f>
        <v>0</v>
      </c>
      <c r="DE94" s="178">
        <f>SUMIFS('Quarterly Information'!$AC$43:$AC$1042,'Quarterly Information'!$I$43:$I$1042,Blends!$CX94)*Blends!I93</f>
        <v>0</v>
      </c>
      <c r="DF94" s="178">
        <f>SUMIFS('Quarterly Information'!$AC$43:$AC$1042,'Quarterly Information'!$I$43:$I$1042,Blends!$CX94)*Blends!J93</f>
        <v>0</v>
      </c>
      <c r="DH94" s="17" t="s">
        <v>936</v>
      </c>
      <c r="DI94" s="178">
        <f>SUMIFS('Quarterly Information'!$AD$43:$AD$1042,'Quarterly Information'!$I$43:$I$1042,Blends!$DH94)*Blends!C93</f>
        <v>0</v>
      </c>
      <c r="DJ94" s="178">
        <f>SUMIFS('Quarterly Information'!$AD$43:$AD$1042,'Quarterly Information'!$I$43:$I$1042,Blends!$DH94)*Blends!D93</f>
        <v>0</v>
      </c>
      <c r="DK94" s="178">
        <f>SUMIFS('Quarterly Information'!$AD$43:$AD$1042,'Quarterly Information'!$I$43:$I$1042,Blends!$DH94)*Blends!E93</f>
        <v>0</v>
      </c>
      <c r="DL94" s="178">
        <f>SUMIFS('Quarterly Information'!$AD$43:$AD$1042,'Quarterly Information'!$I$43:$I$1042,Blends!$DH94)*Blends!F93</f>
        <v>0</v>
      </c>
      <c r="DM94" s="178">
        <f>SUMIFS('Quarterly Information'!$AD$43:$AD$1042,'Quarterly Information'!$I$43:$I$1042,Blends!$DH94)*Blends!G93</f>
        <v>0</v>
      </c>
      <c r="DN94" s="178">
        <f>SUMIFS('Quarterly Information'!$AD$43:$AD$1042,'Quarterly Information'!$I$43:$I$1042,Blends!$DH94)*Blends!H93</f>
        <v>0</v>
      </c>
      <c r="DO94" s="178">
        <f>SUMIFS('Quarterly Information'!$AD$43:$AD$1042,'Quarterly Information'!$I$43:$I$1042,Blends!$DH94)*Blends!I93</f>
        <v>0</v>
      </c>
      <c r="DP94" s="178">
        <f>SUMIFS('Quarterly Information'!$AD$43:$AD$1042,'Quarterly Information'!$I$43:$I$1042,Blends!$DH94)*Blends!J93</f>
        <v>0</v>
      </c>
      <c r="DR94" s="17" t="s">
        <v>936</v>
      </c>
      <c r="DS94" s="178">
        <f>SUMIFS('Quarterly Information'!$AE$43:$AE$1042,'Quarterly Information'!$I$43:$I$1042,Blends!$DR94)*Blends!C93</f>
        <v>0</v>
      </c>
      <c r="DT94" s="178">
        <f>SUMIFS('Quarterly Information'!$AE$43:$AE$1042,'Quarterly Information'!$I$43:$I$1042,Blends!$DR94)*Blends!D93</f>
        <v>0</v>
      </c>
      <c r="DU94" s="178">
        <f>SUMIFS('Quarterly Information'!$AE$43:$AE$1042,'Quarterly Information'!$I$43:$I$1042,Blends!$DR94)*Blends!E93</f>
        <v>0</v>
      </c>
      <c r="DV94" s="178">
        <f>SUMIFS('Quarterly Information'!$AE$43:$AE$1042,'Quarterly Information'!$I$43:$I$1042,Blends!$DR94)*Blends!F93</f>
        <v>0</v>
      </c>
      <c r="DW94" s="178">
        <f>SUMIFS('Quarterly Information'!$AE$43:$AE$1042,'Quarterly Information'!$I$43:$I$1042,Blends!$DR94)*Blends!G93</f>
        <v>0</v>
      </c>
      <c r="DX94" s="178">
        <f>SUMIFS('Quarterly Information'!$AE$43:$AE$1042,'Quarterly Information'!$I$43:$I$1042,Blends!$DR94)*Blends!H93</f>
        <v>0</v>
      </c>
      <c r="DY94" s="178">
        <f>SUMIFS('Quarterly Information'!$AE$43:$AE$1042,'Quarterly Information'!$I$43:$I$1042,Blends!$DR94)*Blends!I93</f>
        <v>0</v>
      </c>
      <c r="DZ94" s="178">
        <f>SUMIFS('Quarterly Information'!$AE$43:$AE$1042,'Quarterly Information'!$I$43:$I$1042,Blends!$DR94)*Blends!J93</f>
        <v>0</v>
      </c>
    </row>
    <row r="95" spans="2:130" x14ac:dyDescent="0.25">
      <c r="B95" s="17" t="s">
        <v>938</v>
      </c>
      <c r="C95" s="177"/>
      <c r="D95" s="177">
        <v>0.22</v>
      </c>
      <c r="E95" s="177">
        <v>0.05</v>
      </c>
      <c r="F95" s="177">
        <v>0.72399999999999998</v>
      </c>
      <c r="G95" s="177"/>
      <c r="H95" s="177"/>
      <c r="I95" s="177"/>
      <c r="J95" s="177"/>
      <c r="L95" s="17" t="s">
        <v>937</v>
      </c>
      <c r="M95" s="178">
        <f>SUMIFS('Quarterly Information'!$J$43:$J$1042,'Quarterly Information'!$I$43:$I$1042,Blends!$L95,'Quarterly Information'!$X$43:$X$1042,Lists!$D$30)*C94</f>
        <v>0</v>
      </c>
      <c r="N95" s="178">
        <f>SUMIFS('Quarterly Information'!$J$43:$J$1042,'Quarterly Information'!$I$43:$I$1042,Blends!$L95,'Quarterly Information'!$X$43:$X$1042,Lists!$D$30)*D94</f>
        <v>0</v>
      </c>
      <c r="O95" s="178">
        <f>SUMIFS('Quarterly Information'!$J$43:$J$1042,'Quarterly Information'!$I$43:$I$1042,Blends!$L95,'Quarterly Information'!$X$43:$X$1042,Lists!$D$30)*E94</f>
        <v>0</v>
      </c>
      <c r="P95" s="178">
        <f>SUMIFS('Quarterly Information'!$J$43:$J$1042,'Quarterly Information'!$I$43:$I$1042,Blends!$L95,'Quarterly Information'!$X$43:$X$1042,Lists!$D$30)*F94</f>
        <v>0</v>
      </c>
      <c r="Q95" s="178">
        <f>SUMIFS('Quarterly Information'!$J$43:$J$1042,'Quarterly Information'!$I$43:$I$1042,Blends!$L95,'Quarterly Information'!$X$43:$X$1042,Lists!$D$30)*G94</f>
        <v>0</v>
      </c>
      <c r="R95" s="178">
        <f>SUMIFS('Quarterly Information'!$J$43:$J$1042,'Quarterly Information'!$I$43:$I$1042,Blends!$L95,'Quarterly Information'!$X$43:$X$1042,Lists!$D$30)*H94</f>
        <v>0</v>
      </c>
      <c r="S95" s="178">
        <f>SUMIFS('Quarterly Information'!$J$43:$J$1042,'Quarterly Information'!$I$43:$I$1042,Blends!$L95,'Quarterly Information'!$X$43:$X$1042,Lists!$D$30)*I94</f>
        <v>0</v>
      </c>
      <c r="T95" s="178">
        <f>SUMIFS('Quarterly Information'!$J$43:$J$1042,'Quarterly Information'!$I$43:$I$1042,Blends!$L95,'Quarterly Information'!$X$43:$X$1042,Lists!$D$30)*J94</f>
        <v>0</v>
      </c>
      <c r="V95" s="17" t="s">
        <v>937</v>
      </c>
      <c r="W95" s="178">
        <f>SUMIFS('Quarterly Information'!$J$43:$J$1042,'Quarterly Information'!$I$43:$I$1042,Blends!$V95,'Quarterly Information'!$X$43:$X$1042,Lists!$D$31)*C94</f>
        <v>0</v>
      </c>
      <c r="X95" s="178">
        <f>SUMIFS('Quarterly Information'!$J$43:$J$1042,'Quarterly Information'!$I$43:$I$1042,Blends!$V95,'Quarterly Information'!$X$43:$X$1042,Lists!$D$31)*D94</f>
        <v>0</v>
      </c>
      <c r="Y95" s="178">
        <f>SUMIFS('Quarterly Information'!$J$43:$J$1042,'Quarterly Information'!$I$43:$I$1042,Blends!$V95,'Quarterly Information'!$X$43:$X$1042,Lists!$D$31)*E94</f>
        <v>0</v>
      </c>
      <c r="Z95" s="178">
        <f>SUMIFS('Quarterly Information'!$J$43:$J$1042,'Quarterly Information'!$I$43:$I$1042,Blends!$V95,'Quarterly Information'!$X$43:$X$1042,Lists!$D$31)*F94</f>
        <v>0</v>
      </c>
      <c r="AA95" s="178">
        <f>SUMIFS('Quarterly Information'!$J$43:$J$1042,'Quarterly Information'!$I$43:$I$1042,Blends!$V95,'Quarterly Information'!$X$43:$X$1042,Lists!$D$31)*G94</f>
        <v>0</v>
      </c>
      <c r="AB95" s="178">
        <f>SUMIFS('Quarterly Information'!$J$43:$J$1042,'Quarterly Information'!$I$43:$I$1042,Blends!$V95,'Quarterly Information'!$X$43:$X$1042,Lists!$D$31)*H94</f>
        <v>0</v>
      </c>
      <c r="AC95" s="178">
        <f>SUMIFS('Quarterly Information'!$J$43:$J$1042,'Quarterly Information'!$I$43:$I$1042,Blends!$V95,'Quarterly Information'!$X$43:$X$1042,Lists!$D$31)*I94</f>
        <v>0</v>
      </c>
      <c r="AD95" s="178">
        <f>SUMIFS('Quarterly Information'!$J$43:$J$1042,'Quarterly Information'!$I$43:$I$1042,Blends!$V95,'Quarterly Information'!$X$43:$X$1042,Lists!$D$31)*J94</f>
        <v>0</v>
      </c>
      <c r="AF95" s="17" t="s">
        <v>937</v>
      </c>
      <c r="AG95" s="178">
        <f>SUMIFS('Quarterly Information'!$J$43:$J$1042,'Quarterly Information'!$I$43:$I$1042,Blends!$AF95,'Quarterly Information'!$X$43:$X$1042,Lists!$D$32)*C94</f>
        <v>0</v>
      </c>
      <c r="AH95" s="178">
        <f>SUMIFS('Quarterly Information'!$J$43:$J$1042,'Quarterly Information'!$I$43:$I$1042,Blends!$AF95,'Quarterly Information'!$X$43:$X$1042,Lists!$D$32)*D94</f>
        <v>0</v>
      </c>
      <c r="AI95" s="178">
        <f>SUMIFS('Quarterly Information'!$J$43:$J$1042,'Quarterly Information'!$I$43:$I$1042,Blends!$AF95,'Quarterly Information'!$X$43:$X$1042,Lists!$D$32)*E94</f>
        <v>0</v>
      </c>
      <c r="AJ95" s="178">
        <f>SUMIFS('Quarterly Information'!$J$43:$J$1042,'Quarterly Information'!$I$43:$I$1042,Blends!$AF95,'Quarterly Information'!$X$43:$X$1042,Lists!$D$32)*F94</f>
        <v>0</v>
      </c>
      <c r="AK95" s="178">
        <f>SUMIFS('Quarterly Information'!$J$43:$J$1042,'Quarterly Information'!$I$43:$I$1042,Blends!$AF95,'Quarterly Information'!$X$43:$X$1042,Lists!$D$32)*G94</f>
        <v>0</v>
      </c>
      <c r="AL95" s="178">
        <f>SUMIFS('Quarterly Information'!$J$43:$J$1042,'Quarterly Information'!$I$43:$I$1042,Blends!$AF95,'Quarterly Information'!$X$43:$X$1042,Lists!$D$32)*H94</f>
        <v>0</v>
      </c>
      <c r="AM95" s="178">
        <f>SUMIFS('Quarterly Information'!$J$43:$J$1042,'Quarterly Information'!$I$43:$I$1042,Blends!$AF95,'Quarterly Information'!$X$43:$X$1042,Lists!$D$32)*I94</f>
        <v>0</v>
      </c>
      <c r="AN95" s="178">
        <f>SUMIFS('Quarterly Information'!$J$43:$J$1042,'Quarterly Information'!$I$43:$I$1042,Blends!$AF95,'Quarterly Information'!$X$43:$X$1042,Lists!$D$32)*J94</f>
        <v>0</v>
      </c>
      <c r="AP95" s="17" t="s">
        <v>937</v>
      </c>
      <c r="AQ95" s="178">
        <f>SUMIFS('Quarterly Information'!$J$43:$J$1042,'Quarterly Information'!$I$43:$I$1042,Blends!$AP95,'Quarterly Information'!$X$43:$X$1042,Lists!$D$33)*C94</f>
        <v>0</v>
      </c>
      <c r="AR95" s="178">
        <f>SUMIFS('Quarterly Information'!$J$43:$J$1042,'Quarterly Information'!$I$43:$I$1042,Blends!$AP95,'Quarterly Information'!$X$43:$X$1042,Lists!$D$33)*D94</f>
        <v>0</v>
      </c>
      <c r="AS95" s="178">
        <f>SUMIFS('Quarterly Information'!$J$43:$J$1042,'Quarterly Information'!$I$43:$I$1042,Blends!$AP95,'Quarterly Information'!$X$43:$X$1042,Lists!$D$33)*E94</f>
        <v>0</v>
      </c>
      <c r="AT95" s="178">
        <f>SUMIFS('Quarterly Information'!$J$43:$J$1042,'Quarterly Information'!$I$43:$I$1042,Blends!$AP95,'Quarterly Information'!$X$43:$X$1042,Lists!$D$33)*F94</f>
        <v>0</v>
      </c>
      <c r="AU95" s="178">
        <f>SUMIFS('Quarterly Information'!$J$43:$J$1042,'Quarterly Information'!$I$43:$I$1042,Blends!$AP95,'Quarterly Information'!$X$43:$X$1042,Lists!$D$33)*G94</f>
        <v>0</v>
      </c>
      <c r="AV95" s="178">
        <f>SUMIFS('Quarterly Information'!$J$43:$J$1042,'Quarterly Information'!$I$43:$I$1042,Blends!$AP95,'Quarterly Information'!$X$43:$X$1042,Lists!$D$33)*H94</f>
        <v>0</v>
      </c>
      <c r="AW95" s="178">
        <f>SUMIFS('Quarterly Information'!$J$43:$J$1042,'Quarterly Information'!$I$43:$I$1042,Blends!$AP95,'Quarterly Information'!$X$43:$X$1042,Lists!$D$33)*I94</f>
        <v>0</v>
      </c>
      <c r="AX95" s="178">
        <f>SUMIFS('Quarterly Information'!$J$43:$J$1042,'Quarterly Information'!$I$43:$I$1042,Blends!$AP95,'Quarterly Information'!$X$43:$X$1042,Lists!$D$33)*J94</f>
        <v>0</v>
      </c>
      <c r="AZ95" s="17" t="s">
        <v>937</v>
      </c>
      <c r="BA95" s="178">
        <f>SUMIFS('Quarterly Information'!$J$43:$J$1042,'Quarterly Information'!$I$43:$I$1042,Blends!$AZ95,'Quarterly Information'!$X$43:$X$1042,Lists!$D$34)*C94</f>
        <v>0</v>
      </c>
      <c r="BB95" s="178">
        <f>SUMIFS('Quarterly Information'!$J$43:$J$1042,'Quarterly Information'!$I$43:$I$1042,Blends!$AZ95,'Quarterly Information'!$X$43:$X$1042,Lists!$D$34)*D94</f>
        <v>0</v>
      </c>
      <c r="BC95" s="178">
        <f>SUMIFS('Quarterly Information'!$J$43:$J$1042,'Quarterly Information'!$I$43:$I$1042,Blends!$AZ95,'Quarterly Information'!$X$43:$X$1042,Lists!$D$34)*E94</f>
        <v>0</v>
      </c>
      <c r="BD95" s="178">
        <f>SUMIFS('Quarterly Information'!$J$43:$J$1042,'Quarterly Information'!$I$43:$I$1042,Blends!$AZ95,'Quarterly Information'!$X$43:$X$1042,Lists!$D$34)*F94</f>
        <v>0</v>
      </c>
      <c r="BE95" s="178">
        <f>SUMIFS('Quarterly Information'!$J$43:$J$1042,'Quarterly Information'!$I$43:$I$1042,Blends!$AZ95,'Quarterly Information'!$X$43:$X$1042,Lists!$D$34)*G94</f>
        <v>0</v>
      </c>
      <c r="BF95" s="178">
        <f>SUMIFS('Quarterly Information'!$J$43:$J$1042,'Quarterly Information'!$I$43:$I$1042,Blends!$AZ95,'Quarterly Information'!$X$43:$X$1042,Lists!$D$34)*H94</f>
        <v>0</v>
      </c>
      <c r="BG95" s="178">
        <f>SUMIFS('Quarterly Information'!$J$43:$J$1042,'Quarterly Information'!$I$43:$I$1042,Blends!$AZ95,'Quarterly Information'!$X$43:$X$1042,Lists!$D$34)*I94</f>
        <v>0</v>
      </c>
      <c r="BH95" s="178">
        <f>SUMIFS('Quarterly Information'!$J$43:$J$1042,'Quarterly Information'!$I$43:$I$1042,Blends!$AZ95,'Quarterly Information'!$X$43:$X$1042,Lists!$D$34)*J94</f>
        <v>0</v>
      </c>
      <c r="BJ95" s="17" t="s">
        <v>937</v>
      </c>
      <c r="BK95" s="178">
        <f>SUMIFS('Quarterly Information'!$J$43:$J$1042,'Quarterly Information'!$I$43:$I$1042,Blends!$BJ95,'Quarterly Information'!$X$43:$X$1042,Lists!$D$35)*C94</f>
        <v>0</v>
      </c>
      <c r="BL95" s="178">
        <f>SUMIFS('Quarterly Information'!$J$43:$J$1042,'Quarterly Information'!$I$43:$I$1042,Blends!$BJ95,'Quarterly Information'!$X$43:$X$1042,Lists!$D$35)*D94</f>
        <v>0</v>
      </c>
      <c r="BM95" s="178">
        <f>SUMIFS('Quarterly Information'!$J$43:$J$1042,'Quarterly Information'!$I$43:$I$1042,Blends!$BJ95,'Quarterly Information'!$X$43:$X$1042,Lists!$D$35)*E94</f>
        <v>0</v>
      </c>
      <c r="BN95" s="178">
        <f>SUMIFS('Quarterly Information'!$J$43:$J$1042,'Quarterly Information'!$I$43:$I$1042,Blends!$BJ95,'Quarterly Information'!$X$43:$X$1042,Lists!$D$35)*F94</f>
        <v>0</v>
      </c>
      <c r="BO95" s="178">
        <f>SUMIFS('Quarterly Information'!$J$43:$J$1042,'Quarterly Information'!$I$43:$I$1042,Blends!$BJ95,'Quarterly Information'!$X$43:$X$1042,Lists!$D$35)*G94</f>
        <v>0</v>
      </c>
      <c r="BP95" s="178">
        <f>SUMIFS('Quarterly Information'!$J$43:$J$1042,'Quarterly Information'!$I$43:$I$1042,Blends!$BJ95,'Quarterly Information'!$X$43:$X$1042,Lists!$D$35)*H94</f>
        <v>0</v>
      </c>
      <c r="BQ95" s="178">
        <f>SUMIFS('Quarterly Information'!$J$43:$J$1042,'Quarterly Information'!$I$43:$I$1042,Blends!$BJ95,'Quarterly Information'!$X$43:$X$1042,Lists!$D$35)*I94</f>
        <v>0</v>
      </c>
      <c r="BR95" s="178">
        <f>SUMIFS('Quarterly Information'!$J$43:$J$1042,'Quarterly Information'!$I$43:$I$1042,Blends!$BJ95,'Quarterly Information'!$X$43:$X$1042,Lists!$D$35)*J94</f>
        <v>0</v>
      </c>
      <c r="BT95" s="17" t="s">
        <v>937</v>
      </c>
      <c r="BU95" s="178">
        <f>SUMIFS('Quarterly Information'!$Z$43:$Z$1042,'Quarterly Information'!$I$43:$I$1042,Blends!$BT95)*Blends!C94</f>
        <v>0</v>
      </c>
      <c r="BV95" s="178">
        <f>SUMIFS('Quarterly Information'!$Z$43:$Z$1042,'Quarterly Information'!$I$43:$I$1042,Blends!$BT95)*Blends!D94</f>
        <v>0</v>
      </c>
      <c r="BW95" s="178">
        <f>SUMIFS('Quarterly Information'!$Z$43:$Z$1042,'Quarterly Information'!$I$43:$I$1042,Blends!$BT95)*Blends!E94</f>
        <v>0</v>
      </c>
      <c r="BX95" s="178">
        <f>SUMIFS('Quarterly Information'!$Z$43:$Z$1042,'Quarterly Information'!$I$43:$I$1042,Blends!$BT95)*Blends!F94</f>
        <v>0</v>
      </c>
      <c r="BY95" s="178">
        <f>SUMIFS('Quarterly Information'!$Z$43:$Z$1042,'Quarterly Information'!$I$43:$I$1042,Blends!$BT95)*Blends!G94</f>
        <v>0</v>
      </c>
      <c r="BZ95" s="178">
        <f>SUMIFS('Quarterly Information'!$Z$43:$Z$1042,'Quarterly Information'!$I$43:$I$1042,Blends!$BT95)*Blends!H94</f>
        <v>0</v>
      </c>
      <c r="CA95" s="178">
        <f>SUMIFS('Quarterly Information'!$Z$43:$Z$1042,'Quarterly Information'!$I$43:$I$1042,Blends!$BT95)*Blends!I94</f>
        <v>0</v>
      </c>
      <c r="CB95" s="178">
        <f>SUMIFS('Quarterly Information'!$Z$43:$Z$1042,'Quarterly Information'!$I$43:$I$1042,Blends!$BT95)*Blends!J94</f>
        <v>0</v>
      </c>
      <c r="CD95" s="17" t="s">
        <v>937</v>
      </c>
      <c r="CE95" s="178">
        <f>SUMIFS('Quarterly Information'!$AA$43:$AA$1042,'Quarterly Information'!$I$43:$I$1042,Blends!$CD95)*Blends!C94</f>
        <v>0</v>
      </c>
      <c r="CF95" s="178">
        <f>SUMIFS('Quarterly Information'!$AA$43:$AA$1042,'Quarterly Information'!$I$43:$I$1042,Blends!$CD95)*Blends!D94</f>
        <v>0</v>
      </c>
      <c r="CG95" s="178">
        <f>SUMIFS('Quarterly Information'!$AA$43:$AA$1042,'Quarterly Information'!$I$43:$I$1042,Blends!$CD95)*Blends!E94</f>
        <v>0</v>
      </c>
      <c r="CH95" s="178">
        <f>SUMIFS('Quarterly Information'!$AA$43:$AA$1042,'Quarterly Information'!$I$43:$I$1042,Blends!$CD95)*Blends!F94</f>
        <v>0</v>
      </c>
      <c r="CI95" s="178">
        <f>SUMIFS('Quarterly Information'!$AA$43:$AA$1042,'Quarterly Information'!$I$43:$I$1042,Blends!$CD95)*Blends!G94</f>
        <v>0</v>
      </c>
      <c r="CJ95" s="178">
        <f>SUMIFS('Quarterly Information'!$AA$43:$AA$1042,'Quarterly Information'!$I$43:$I$1042,Blends!$CD95)*Blends!H94</f>
        <v>0</v>
      </c>
      <c r="CK95" s="178">
        <f>SUMIFS('Quarterly Information'!$AA$43:$AA$1042,'Quarterly Information'!$I$43:$I$1042,Blends!$CD95)*Blends!I94</f>
        <v>0</v>
      </c>
      <c r="CL95" s="178">
        <f>SUMIFS('Quarterly Information'!$AA$43:$AA$1042,'Quarterly Information'!$I$43:$I$1042,Blends!$CD95)*Blends!J94</f>
        <v>0</v>
      </c>
      <c r="CN95" s="17" t="s">
        <v>937</v>
      </c>
      <c r="CO95" s="178">
        <f>SUMIFS('Quarterly Information'!$AB$43:$AB$1042,'Quarterly Information'!$I$43:$I$1042,Blends!$CN95)*Blends!C94</f>
        <v>0</v>
      </c>
      <c r="CP95" s="178">
        <f>SUMIFS('Quarterly Information'!$AB$43:$AB$1042,'Quarterly Information'!$I$43:$I$1042,Blends!$CN95)*Blends!D94</f>
        <v>0</v>
      </c>
      <c r="CQ95" s="178">
        <f>SUMIFS('Quarterly Information'!$AB$43:$AB$1042,'Quarterly Information'!$I$43:$I$1042,Blends!$CN95)*Blends!E94</f>
        <v>0</v>
      </c>
      <c r="CR95" s="178">
        <f>SUMIFS('Quarterly Information'!$AB$43:$AB$1042,'Quarterly Information'!$I$43:$I$1042,Blends!$CN95)*Blends!F94</f>
        <v>0</v>
      </c>
      <c r="CS95" s="178">
        <f>SUMIFS('Quarterly Information'!$AB$43:$AB$1042,'Quarterly Information'!$I$43:$I$1042,Blends!$CN95)*Blends!G94</f>
        <v>0</v>
      </c>
      <c r="CT95" s="178">
        <f>SUMIFS('Quarterly Information'!$AB$43:$AB$1042,'Quarterly Information'!$I$43:$I$1042,Blends!$CN95)*Blends!H94</f>
        <v>0</v>
      </c>
      <c r="CU95" s="178">
        <f>SUMIFS('Quarterly Information'!$AB$43:$AB$1042,'Quarterly Information'!$I$43:$I$1042,Blends!$CN95)*Blends!I94</f>
        <v>0</v>
      </c>
      <c r="CV95" s="178">
        <f>SUMIFS('Quarterly Information'!$AB$43:$AB$1042,'Quarterly Information'!$I$43:$I$1042,Blends!$CN95)*Blends!J94</f>
        <v>0</v>
      </c>
      <c r="CX95" s="17" t="s">
        <v>937</v>
      </c>
      <c r="CY95" s="178">
        <f>SUMIFS('Quarterly Information'!$AC$43:$AC$1042,'Quarterly Information'!$I$43:$I$1042,Blends!$CX95)*Blends!C94</f>
        <v>0</v>
      </c>
      <c r="CZ95" s="178">
        <f>SUMIFS('Quarterly Information'!$AC$43:$AC$1042,'Quarterly Information'!$I$43:$I$1042,Blends!$CX95)*Blends!D94</f>
        <v>0</v>
      </c>
      <c r="DA95" s="178">
        <f>SUMIFS('Quarterly Information'!$AC$43:$AC$1042,'Quarterly Information'!$I$43:$I$1042,Blends!$CX95)*Blends!E94</f>
        <v>0</v>
      </c>
      <c r="DB95" s="178">
        <f>SUMIFS('Quarterly Information'!$AC$43:$AC$1042,'Quarterly Information'!$I$43:$I$1042,Blends!$CX95)*Blends!F94</f>
        <v>0</v>
      </c>
      <c r="DC95" s="178">
        <f>SUMIFS('Quarterly Information'!$AC$43:$AC$1042,'Quarterly Information'!$I$43:$I$1042,Blends!$CX95)*Blends!G94</f>
        <v>0</v>
      </c>
      <c r="DD95" s="178">
        <f>SUMIFS('Quarterly Information'!$AC$43:$AC$1042,'Quarterly Information'!$I$43:$I$1042,Blends!$CX95)*Blends!H94</f>
        <v>0</v>
      </c>
      <c r="DE95" s="178">
        <f>SUMIFS('Quarterly Information'!$AC$43:$AC$1042,'Quarterly Information'!$I$43:$I$1042,Blends!$CX95)*Blends!I94</f>
        <v>0</v>
      </c>
      <c r="DF95" s="178">
        <f>SUMIFS('Quarterly Information'!$AC$43:$AC$1042,'Quarterly Information'!$I$43:$I$1042,Blends!$CX95)*Blends!J94</f>
        <v>0</v>
      </c>
      <c r="DH95" s="17" t="s">
        <v>937</v>
      </c>
      <c r="DI95" s="178">
        <f>SUMIFS('Quarterly Information'!$AD$43:$AD$1042,'Quarterly Information'!$I$43:$I$1042,Blends!$DH95)*Blends!C94</f>
        <v>0</v>
      </c>
      <c r="DJ95" s="178">
        <f>SUMIFS('Quarterly Information'!$AD$43:$AD$1042,'Quarterly Information'!$I$43:$I$1042,Blends!$DH95)*Blends!D94</f>
        <v>0</v>
      </c>
      <c r="DK95" s="178">
        <f>SUMIFS('Quarterly Information'!$AD$43:$AD$1042,'Quarterly Information'!$I$43:$I$1042,Blends!$DH95)*Blends!E94</f>
        <v>0</v>
      </c>
      <c r="DL95" s="178">
        <f>SUMIFS('Quarterly Information'!$AD$43:$AD$1042,'Quarterly Information'!$I$43:$I$1042,Blends!$DH95)*Blends!F94</f>
        <v>0</v>
      </c>
      <c r="DM95" s="178">
        <f>SUMIFS('Quarterly Information'!$AD$43:$AD$1042,'Quarterly Information'!$I$43:$I$1042,Blends!$DH95)*Blends!G94</f>
        <v>0</v>
      </c>
      <c r="DN95" s="178">
        <f>SUMIFS('Quarterly Information'!$AD$43:$AD$1042,'Quarterly Information'!$I$43:$I$1042,Blends!$DH95)*Blends!H94</f>
        <v>0</v>
      </c>
      <c r="DO95" s="178">
        <f>SUMIFS('Quarterly Information'!$AD$43:$AD$1042,'Quarterly Information'!$I$43:$I$1042,Blends!$DH95)*Blends!I94</f>
        <v>0</v>
      </c>
      <c r="DP95" s="178">
        <f>SUMIFS('Quarterly Information'!$AD$43:$AD$1042,'Quarterly Information'!$I$43:$I$1042,Blends!$DH95)*Blends!J94</f>
        <v>0</v>
      </c>
      <c r="DR95" s="17" t="s">
        <v>937</v>
      </c>
      <c r="DS95" s="178">
        <f>SUMIFS('Quarterly Information'!$AE$43:$AE$1042,'Quarterly Information'!$I$43:$I$1042,Blends!$DR95)*Blends!C94</f>
        <v>0</v>
      </c>
      <c r="DT95" s="178">
        <f>SUMIFS('Quarterly Information'!$AE$43:$AE$1042,'Quarterly Information'!$I$43:$I$1042,Blends!$DR95)*Blends!D94</f>
        <v>0</v>
      </c>
      <c r="DU95" s="178">
        <f>SUMIFS('Quarterly Information'!$AE$43:$AE$1042,'Quarterly Information'!$I$43:$I$1042,Blends!$DR95)*Blends!E94</f>
        <v>0</v>
      </c>
      <c r="DV95" s="178">
        <f>SUMIFS('Quarterly Information'!$AE$43:$AE$1042,'Quarterly Information'!$I$43:$I$1042,Blends!$DR95)*Blends!F94</f>
        <v>0</v>
      </c>
      <c r="DW95" s="178">
        <f>SUMIFS('Quarterly Information'!$AE$43:$AE$1042,'Quarterly Information'!$I$43:$I$1042,Blends!$DR95)*Blends!G94</f>
        <v>0</v>
      </c>
      <c r="DX95" s="178">
        <f>SUMIFS('Quarterly Information'!$AE$43:$AE$1042,'Quarterly Information'!$I$43:$I$1042,Blends!$DR95)*Blends!H94</f>
        <v>0</v>
      </c>
      <c r="DY95" s="178">
        <f>SUMIFS('Quarterly Information'!$AE$43:$AE$1042,'Quarterly Information'!$I$43:$I$1042,Blends!$DR95)*Blends!I94</f>
        <v>0</v>
      </c>
      <c r="DZ95" s="178">
        <f>SUMIFS('Quarterly Information'!$AE$43:$AE$1042,'Quarterly Information'!$I$43:$I$1042,Blends!$DR95)*Blends!J94</f>
        <v>0</v>
      </c>
    </row>
    <row r="96" spans="2:130" x14ac:dyDescent="0.25">
      <c r="B96" s="17" t="s">
        <v>939</v>
      </c>
      <c r="C96" s="177"/>
      <c r="D96" s="177">
        <v>0.215</v>
      </c>
      <c r="E96" s="177"/>
      <c r="F96" s="177"/>
      <c r="G96" s="177"/>
      <c r="H96" s="177"/>
      <c r="I96" s="177"/>
      <c r="J96" s="177"/>
      <c r="L96" s="17" t="s">
        <v>938</v>
      </c>
      <c r="M96" s="178">
        <f>SUMIFS('Quarterly Information'!$J$43:$J$1042,'Quarterly Information'!$I$43:$I$1042,Blends!$L96,'Quarterly Information'!$X$43:$X$1042,Lists!$D$30)*C95</f>
        <v>0</v>
      </c>
      <c r="N96" s="178">
        <f>SUMIFS('Quarterly Information'!$J$43:$J$1042,'Quarterly Information'!$I$43:$I$1042,Blends!$L96,'Quarterly Information'!$X$43:$X$1042,Lists!$D$30)*D95</f>
        <v>0</v>
      </c>
      <c r="O96" s="178">
        <f>SUMIFS('Quarterly Information'!$J$43:$J$1042,'Quarterly Information'!$I$43:$I$1042,Blends!$L96,'Quarterly Information'!$X$43:$X$1042,Lists!$D$30)*E95</f>
        <v>0</v>
      </c>
      <c r="P96" s="178">
        <f>SUMIFS('Quarterly Information'!$J$43:$J$1042,'Quarterly Information'!$I$43:$I$1042,Blends!$L96,'Quarterly Information'!$X$43:$X$1042,Lists!$D$30)*F95</f>
        <v>0</v>
      </c>
      <c r="Q96" s="178">
        <f>SUMIFS('Quarterly Information'!$J$43:$J$1042,'Quarterly Information'!$I$43:$I$1042,Blends!$L96,'Quarterly Information'!$X$43:$X$1042,Lists!$D$30)*G95</f>
        <v>0</v>
      </c>
      <c r="R96" s="178">
        <f>SUMIFS('Quarterly Information'!$J$43:$J$1042,'Quarterly Information'!$I$43:$I$1042,Blends!$L96,'Quarterly Information'!$X$43:$X$1042,Lists!$D$30)*H95</f>
        <v>0</v>
      </c>
      <c r="S96" s="178">
        <f>SUMIFS('Quarterly Information'!$J$43:$J$1042,'Quarterly Information'!$I$43:$I$1042,Blends!$L96,'Quarterly Information'!$X$43:$X$1042,Lists!$D$30)*I95</f>
        <v>0</v>
      </c>
      <c r="T96" s="178">
        <f>SUMIFS('Quarterly Information'!$J$43:$J$1042,'Quarterly Information'!$I$43:$I$1042,Blends!$L96,'Quarterly Information'!$X$43:$X$1042,Lists!$D$30)*J95</f>
        <v>0</v>
      </c>
      <c r="V96" s="17" t="s">
        <v>938</v>
      </c>
      <c r="W96" s="178">
        <f>SUMIFS('Quarterly Information'!$J$43:$J$1042,'Quarterly Information'!$I$43:$I$1042,Blends!$V96,'Quarterly Information'!$X$43:$X$1042,Lists!$D$31)*C95</f>
        <v>0</v>
      </c>
      <c r="X96" s="178">
        <f>SUMIFS('Quarterly Information'!$J$43:$J$1042,'Quarterly Information'!$I$43:$I$1042,Blends!$V96,'Quarterly Information'!$X$43:$X$1042,Lists!$D$31)*D95</f>
        <v>0</v>
      </c>
      <c r="Y96" s="178">
        <f>SUMIFS('Quarterly Information'!$J$43:$J$1042,'Quarterly Information'!$I$43:$I$1042,Blends!$V96,'Quarterly Information'!$X$43:$X$1042,Lists!$D$31)*E95</f>
        <v>0</v>
      </c>
      <c r="Z96" s="178">
        <f>SUMIFS('Quarterly Information'!$J$43:$J$1042,'Quarterly Information'!$I$43:$I$1042,Blends!$V96,'Quarterly Information'!$X$43:$X$1042,Lists!$D$31)*F95</f>
        <v>0</v>
      </c>
      <c r="AA96" s="178">
        <f>SUMIFS('Quarterly Information'!$J$43:$J$1042,'Quarterly Information'!$I$43:$I$1042,Blends!$V96,'Quarterly Information'!$X$43:$X$1042,Lists!$D$31)*G95</f>
        <v>0</v>
      </c>
      <c r="AB96" s="178">
        <f>SUMIFS('Quarterly Information'!$J$43:$J$1042,'Quarterly Information'!$I$43:$I$1042,Blends!$V96,'Quarterly Information'!$X$43:$X$1042,Lists!$D$31)*H95</f>
        <v>0</v>
      </c>
      <c r="AC96" s="178">
        <f>SUMIFS('Quarterly Information'!$J$43:$J$1042,'Quarterly Information'!$I$43:$I$1042,Blends!$V96,'Quarterly Information'!$X$43:$X$1042,Lists!$D$31)*I95</f>
        <v>0</v>
      </c>
      <c r="AD96" s="178">
        <f>SUMIFS('Quarterly Information'!$J$43:$J$1042,'Quarterly Information'!$I$43:$I$1042,Blends!$V96,'Quarterly Information'!$X$43:$X$1042,Lists!$D$31)*J95</f>
        <v>0</v>
      </c>
      <c r="AF96" s="17" t="s">
        <v>938</v>
      </c>
      <c r="AG96" s="178">
        <f>SUMIFS('Quarterly Information'!$J$43:$J$1042,'Quarterly Information'!$I$43:$I$1042,Blends!$AF96,'Quarterly Information'!$X$43:$X$1042,Lists!$D$32)*C95</f>
        <v>0</v>
      </c>
      <c r="AH96" s="178">
        <f>SUMIFS('Quarterly Information'!$J$43:$J$1042,'Quarterly Information'!$I$43:$I$1042,Blends!$AF96,'Quarterly Information'!$X$43:$X$1042,Lists!$D$32)*D95</f>
        <v>0</v>
      </c>
      <c r="AI96" s="178">
        <f>SUMIFS('Quarterly Information'!$J$43:$J$1042,'Quarterly Information'!$I$43:$I$1042,Blends!$AF96,'Quarterly Information'!$X$43:$X$1042,Lists!$D$32)*E95</f>
        <v>0</v>
      </c>
      <c r="AJ96" s="178">
        <f>SUMIFS('Quarterly Information'!$J$43:$J$1042,'Quarterly Information'!$I$43:$I$1042,Blends!$AF96,'Quarterly Information'!$X$43:$X$1042,Lists!$D$32)*F95</f>
        <v>0</v>
      </c>
      <c r="AK96" s="178">
        <f>SUMIFS('Quarterly Information'!$J$43:$J$1042,'Quarterly Information'!$I$43:$I$1042,Blends!$AF96,'Quarterly Information'!$X$43:$X$1042,Lists!$D$32)*G95</f>
        <v>0</v>
      </c>
      <c r="AL96" s="178">
        <f>SUMIFS('Quarterly Information'!$J$43:$J$1042,'Quarterly Information'!$I$43:$I$1042,Blends!$AF96,'Quarterly Information'!$X$43:$X$1042,Lists!$D$32)*H95</f>
        <v>0</v>
      </c>
      <c r="AM96" s="178">
        <f>SUMIFS('Quarterly Information'!$J$43:$J$1042,'Quarterly Information'!$I$43:$I$1042,Blends!$AF96,'Quarterly Information'!$X$43:$X$1042,Lists!$D$32)*I95</f>
        <v>0</v>
      </c>
      <c r="AN96" s="178">
        <f>SUMIFS('Quarterly Information'!$J$43:$J$1042,'Quarterly Information'!$I$43:$I$1042,Blends!$AF96,'Quarterly Information'!$X$43:$X$1042,Lists!$D$32)*J95</f>
        <v>0</v>
      </c>
      <c r="AP96" s="17" t="s">
        <v>938</v>
      </c>
      <c r="AQ96" s="178">
        <f>SUMIFS('Quarterly Information'!$J$43:$J$1042,'Quarterly Information'!$I$43:$I$1042,Blends!$AP96,'Quarterly Information'!$X$43:$X$1042,Lists!$D$33)*C95</f>
        <v>0</v>
      </c>
      <c r="AR96" s="178">
        <f>SUMIFS('Quarterly Information'!$J$43:$J$1042,'Quarterly Information'!$I$43:$I$1042,Blends!$AP96,'Quarterly Information'!$X$43:$X$1042,Lists!$D$33)*D95</f>
        <v>0</v>
      </c>
      <c r="AS96" s="178">
        <f>SUMIFS('Quarterly Information'!$J$43:$J$1042,'Quarterly Information'!$I$43:$I$1042,Blends!$AP96,'Quarterly Information'!$X$43:$X$1042,Lists!$D$33)*E95</f>
        <v>0</v>
      </c>
      <c r="AT96" s="178">
        <f>SUMIFS('Quarterly Information'!$J$43:$J$1042,'Quarterly Information'!$I$43:$I$1042,Blends!$AP96,'Quarterly Information'!$X$43:$X$1042,Lists!$D$33)*F95</f>
        <v>0</v>
      </c>
      <c r="AU96" s="178">
        <f>SUMIFS('Quarterly Information'!$J$43:$J$1042,'Quarterly Information'!$I$43:$I$1042,Blends!$AP96,'Quarterly Information'!$X$43:$X$1042,Lists!$D$33)*G95</f>
        <v>0</v>
      </c>
      <c r="AV96" s="178">
        <f>SUMIFS('Quarterly Information'!$J$43:$J$1042,'Quarterly Information'!$I$43:$I$1042,Blends!$AP96,'Quarterly Information'!$X$43:$X$1042,Lists!$D$33)*H95</f>
        <v>0</v>
      </c>
      <c r="AW96" s="178">
        <f>SUMIFS('Quarterly Information'!$J$43:$J$1042,'Quarterly Information'!$I$43:$I$1042,Blends!$AP96,'Quarterly Information'!$X$43:$X$1042,Lists!$D$33)*I95</f>
        <v>0</v>
      </c>
      <c r="AX96" s="178">
        <f>SUMIFS('Quarterly Information'!$J$43:$J$1042,'Quarterly Information'!$I$43:$I$1042,Blends!$AP96,'Quarterly Information'!$X$43:$X$1042,Lists!$D$33)*J95</f>
        <v>0</v>
      </c>
      <c r="AZ96" s="17" t="s">
        <v>938</v>
      </c>
      <c r="BA96" s="178">
        <f>SUMIFS('Quarterly Information'!$J$43:$J$1042,'Quarterly Information'!$I$43:$I$1042,Blends!$AZ96,'Quarterly Information'!$X$43:$X$1042,Lists!$D$34)*C95</f>
        <v>0</v>
      </c>
      <c r="BB96" s="178">
        <f>SUMIFS('Quarterly Information'!$J$43:$J$1042,'Quarterly Information'!$I$43:$I$1042,Blends!$AZ96,'Quarterly Information'!$X$43:$X$1042,Lists!$D$34)*D95</f>
        <v>0</v>
      </c>
      <c r="BC96" s="178">
        <f>SUMIFS('Quarterly Information'!$J$43:$J$1042,'Quarterly Information'!$I$43:$I$1042,Blends!$AZ96,'Quarterly Information'!$X$43:$X$1042,Lists!$D$34)*E95</f>
        <v>0</v>
      </c>
      <c r="BD96" s="178">
        <f>SUMIFS('Quarterly Information'!$J$43:$J$1042,'Quarterly Information'!$I$43:$I$1042,Blends!$AZ96,'Quarterly Information'!$X$43:$X$1042,Lists!$D$34)*F95</f>
        <v>0</v>
      </c>
      <c r="BE96" s="178">
        <f>SUMIFS('Quarterly Information'!$J$43:$J$1042,'Quarterly Information'!$I$43:$I$1042,Blends!$AZ96,'Quarterly Information'!$X$43:$X$1042,Lists!$D$34)*G95</f>
        <v>0</v>
      </c>
      <c r="BF96" s="178">
        <f>SUMIFS('Quarterly Information'!$J$43:$J$1042,'Quarterly Information'!$I$43:$I$1042,Blends!$AZ96,'Quarterly Information'!$X$43:$X$1042,Lists!$D$34)*H95</f>
        <v>0</v>
      </c>
      <c r="BG96" s="178">
        <f>SUMIFS('Quarterly Information'!$J$43:$J$1042,'Quarterly Information'!$I$43:$I$1042,Blends!$AZ96,'Quarterly Information'!$X$43:$X$1042,Lists!$D$34)*I95</f>
        <v>0</v>
      </c>
      <c r="BH96" s="178">
        <f>SUMIFS('Quarterly Information'!$J$43:$J$1042,'Quarterly Information'!$I$43:$I$1042,Blends!$AZ96,'Quarterly Information'!$X$43:$X$1042,Lists!$D$34)*J95</f>
        <v>0</v>
      </c>
      <c r="BJ96" s="17" t="s">
        <v>938</v>
      </c>
      <c r="BK96" s="178">
        <f>SUMIFS('Quarterly Information'!$J$43:$J$1042,'Quarterly Information'!$I$43:$I$1042,Blends!$BJ96,'Quarterly Information'!$X$43:$X$1042,Lists!$D$35)*C95</f>
        <v>0</v>
      </c>
      <c r="BL96" s="178">
        <f>SUMIFS('Quarterly Information'!$J$43:$J$1042,'Quarterly Information'!$I$43:$I$1042,Blends!$BJ96,'Quarterly Information'!$X$43:$X$1042,Lists!$D$35)*D95</f>
        <v>0</v>
      </c>
      <c r="BM96" s="178">
        <f>SUMIFS('Quarterly Information'!$J$43:$J$1042,'Quarterly Information'!$I$43:$I$1042,Blends!$BJ96,'Quarterly Information'!$X$43:$X$1042,Lists!$D$35)*E95</f>
        <v>0</v>
      </c>
      <c r="BN96" s="178">
        <f>SUMIFS('Quarterly Information'!$J$43:$J$1042,'Quarterly Information'!$I$43:$I$1042,Blends!$BJ96,'Quarterly Information'!$X$43:$X$1042,Lists!$D$35)*F95</f>
        <v>0</v>
      </c>
      <c r="BO96" s="178">
        <f>SUMIFS('Quarterly Information'!$J$43:$J$1042,'Quarterly Information'!$I$43:$I$1042,Blends!$BJ96,'Quarterly Information'!$X$43:$X$1042,Lists!$D$35)*G95</f>
        <v>0</v>
      </c>
      <c r="BP96" s="178">
        <f>SUMIFS('Quarterly Information'!$J$43:$J$1042,'Quarterly Information'!$I$43:$I$1042,Blends!$BJ96,'Quarterly Information'!$X$43:$X$1042,Lists!$D$35)*H95</f>
        <v>0</v>
      </c>
      <c r="BQ96" s="178">
        <f>SUMIFS('Quarterly Information'!$J$43:$J$1042,'Quarterly Information'!$I$43:$I$1042,Blends!$BJ96,'Quarterly Information'!$X$43:$X$1042,Lists!$D$35)*I95</f>
        <v>0</v>
      </c>
      <c r="BR96" s="178">
        <f>SUMIFS('Quarterly Information'!$J$43:$J$1042,'Quarterly Information'!$I$43:$I$1042,Blends!$BJ96,'Quarterly Information'!$X$43:$X$1042,Lists!$D$35)*J95</f>
        <v>0</v>
      </c>
      <c r="BT96" s="17" t="s">
        <v>938</v>
      </c>
      <c r="BU96" s="178">
        <f>SUMIFS('Quarterly Information'!$Z$43:$Z$1042,'Quarterly Information'!$I$43:$I$1042,Blends!$BT96)*Blends!C95</f>
        <v>0</v>
      </c>
      <c r="BV96" s="178">
        <f>SUMIFS('Quarterly Information'!$Z$43:$Z$1042,'Quarterly Information'!$I$43:$I$1042,Blends!$BT96)*Blends!D95</f>
        <v>0</v>
      </c>
      <c r="BW96" s="178">
        <f>SUMIFS('Quarterly Information'!$Z$43:$Z$1042,'Quarterly Information'!$I$43:$I$1042,Blends!$BT96)*Blends!E95</f>
        <v>0</v>
      </c>
      <c r="BX96" s="178">
        <f>SUMIFS('Quarterly Information'!$Z$43:$Z$1042,'Quarterly Information'!$I$43:$I$1042,Blends!$BT96)*Blends!F95</f>
        <v>0</v>
      </c>
      <c r="BY96" s="178">
        <f>SUMIFS('Quarterly Information'!$Z$43:$Z$1042,'Quarterly Information'!$I$43:$I$1042,Blends!$BT96)*Blends!G95</f>
        <v>0</v>
      </c>
      <c r="BZ96" s="178">
        <f>SUMIFS('Quarterly Information'!$Z$43:$Z$1042,'Quarterly Information'!$I$43:$I$1042,Blends!$BT96)*Blends!H95</f>
        <v>0</v>
      </c>
      <c r="CA96" s="178">
        <f>SUMIFS('Quarterly Information'!$Z$43:$Z$1042,'Quarterly Information'!$I$43:$I$1042,Blends!$BT96)*Blends!I95</f>
        <v>0</v>
      </c>
      <c r="CB96" s="178">
        <f>SUMIFS('Quarterly Information'!$Z$43:$Z$1042,'Quarterly Information'!$I$43:$I$1042,Blends!$BT96)*Blends!J95</f>
        <v>0</v>
      </c>
      <c r="CD96" s="17" t="s">
        <v>938</v>
      </c>
      <c r="CE96" s="178">
        <f>SUMIFS('Quarterly Information'!$AA$43:$AA$1042,'Quarterly Information'!$I$43:$I$1042,Blends!$CD96)*Blends!C95</f>
        <v>0</v>
      </c>
      <c r="CF96" s="178">
        <f>SUMIFS('Quarterly Information'!$AA$43:$AA$1042,'Quarterly Information'!$I$43:$I$1042,Blends!$CD96)*Blends!D95</f>
        <v>0</v>
      </c>
      <c r="CG96" s="178">
        <f>SUMIFS('Quarterly Information'!$AA$43:$AA$1042,'Quarterly Information'!$I$43:$I$1042,Blends!$CD96)*Blends!E95</f>
        <v>0</v>
      </c>
      <c r="CH96" s="178">
        <f>SUMIFS('Quarterly Information'!$AA$43:$AA$1042,'Quarterly Information'!$I$43:$I$1042,Blends!$CD96)*Blends!F95</f>
        <v>0</v>
      </c>
      <c r="CI96" s="178">
        <f>SUMIFS('Quarterly Information'!$AA$43:$AA$1042,'Quarterly Information'!$I$43:$I$1042,Blends!$CD96)*Blends!G95</f>
        <v>0</v>
      </c>
      <c r="CJ96" s="178">
        <f>SUMIFS('Quarterly Information'!$AA$43:$AA$1042,'Quarterly Information'!$I$43:$I$1042,Blends!$CD96)*Blends!H95</f>
        <v>0</v>
      </c>
      <c r="CK96" s="178">
        <f>SUMIFS('Quarterly Information'!$AA$43:$AA$1042,'Quarterly Information'!$I$43:$I$1042,Blends!$CD96)*Blends!I95</f>
        <v>0</v>
      </c>
      <c r="CL96" s="178">
        <f>SUMIFS('Quarterly Information'!$AA$43:$AA$1042,'Quarterly Information'!$I$43:$I$1042,Blends!$CD96)*Blends!J95</f>
        <v>0</v>
      </c>
      <c r="CN96" s="17" t="s">
        <v>938</v>
      </c>
      <c r="CO96" s="178">
        <f>SUMIFS('Quarterly Information'!$AB$43:$AB$1042,'Quarterly Information'!$I$43:$I$1042,Blends!$CN96)*Blends!C95</f>
        <v>0</v>
      </c>
      <c r="CP96" s="178">
        <f>SUMIFS('Quarterly Information'!$AB$43:$AB$1042,'Quarterly Information'!$I$43:$I$1042,Blends!$CN96)*Blends!D95</f>
        <v>0</v>
      </c>
      <c r="CQ96" s="178">
        <f>SUMIFS('Quarterly Information'!$AB$43:$AB$1042,'Quarterly Information'!$I$43:$I$1042,Blends!$CN96)*Blends!E95</f>
        <v>0</v>
      </c>
      <c r="CR96" s="178">
        <f>SUMIFS('Quarterly Information'!$AB$43:$AB$1042,'Quarterly Information'!$I$43:$I$1042,Blends!$CN96)*Blends!F95</f>
        <v>0</v>
      </c>
      <c r="CS96" s="178">
        <f>SUMIFS('Quarterly Information'!$AB$43:$AB$1042,'Quarterly Information'!$I$43:$I$1042,Blends!$CN96)*Blends!G95</f>
        <v>0</v>
      </c>
      <c r="CT96" s="178">
        <f>SUMIFS('Quarterly Information'!$AB$43:$AB$1042,'Quarterly Information'!$I$43:$I$1042,Blends!$CN96)*Blends!H95</f>
        <v>0</v>
      </c>
      <c r="CU96" s="178">
        <f>SUMIFS('Quarterly Information'!$AB$43:$AB$1042,'Quarterly Information'!$I$43:$I$1042,Blends!$CN96)*Blends!I95</f>
        <v>0</v>
      </c>
      <c r="CV96" s="178">
        <f>SUMIFS('Quarterly Information'!$AB$43:$AB$1042,'Quarterly Information'!$I$43:$I$1042,Blends!$CN96)*Blends!J95</f>
        <v>0</v>
      </c>
      <c r="CX96" s="17" t="s">
        <v>938</v>
      </c>
      <c r="CY96" s="178">
        <f>SUMIFS('Quarterly Information'!$AC$43:$AC$1042,'Quarterly Information'!$I$43:$I$1042,Blends!$CX96)*Blends!C95</f>
        <v>0</v>
      </c>
      <c r="CZ96" s="178">
        <f>SUMIFS('Quarterly Information'!$AC$43:$AC$1042,'Quarterly Information'!$I$43:$I$1042,Blends!$CX96)*Blends!D95</f>
        <v>0</v>
      </c>
      <c r="DA96" s="178">
        <f>SUMIFS('Quarterly Information'!$AC$43:$AC$1042,'Quarterly Information'!$I$43:$I$1042,Blends!$CX96)*Blends!E95</f>
        <v>0</v>
      </c>
      <c r="DB96" s="178">
        <f>SUMIFS('Quarterly Information'!$AC$43:$AC$1042,'Quarterly Information'!$I$43:$I$1042,Blends!$CX96)*Blends!F95</f>
        <v>0</v>
      </c>
      <c r="DC96" s="178">
        <f>SUMIFS('Quarterly Information'!$AC$43:$AC$1042,'Quarterly Information'!$I$43:$I$1042,Blends!$CX96)*Blends!G95</f>
        <v>0</v>
      </c>
      <c r="DD96" s="178">
        <f>SUMIFS('Quarterly Information'!$AC$43:$AC$1042,'Quarterly Information'!$I$43:$I$1042,Blends!$CX96)*Blends!H95</f>
        <v>0</v>
      </c>
      <c r="DE96" s="178">
        <f>SUMIFS('Quarterly Information'!$AC$43:$AC$1042,'Quarterly Information'!$I$43:$I$1042,Blends!$CX96)*Blends!I95</f>
        <v>0</v>
      </c>
      <c r="DF96" s="178">
        <f>SUMIFS('Quarterly Information'!$AC$43:$AC$1042,'Quarterly Information'!$I$43:$I$1042,Blends!$CX96)*Blends!J95</f>
        <v>0</v>
      </c>
      <c r="DH96" s="17" t="s">
        <v>938</v>
      </c>
      <c r="DI96" s="178">
        <f>SUMIFS('Quarterly Information'!$AD$43:$AD$1042,'Quarterly Information'!$I$43:$I$1042,Blends!$DH96)*Blends!C95</f>
        <v>0</v>
      </c>
      <c r="DJ96" s="178">
        <f>SUMIFS('Quarterly Information'!$AD$43:$AD$1042,'Quarterly Information'!$I$43:$I$1042,Blends!$DH96)*Blends!D95</f>
        <v>0</v>
      </c>
      <c r="DK96" s="178">
        <f>SUMIFS('Quarterly Information'!$AD$43:$AD$1042,'Quarterly Information'!$I$43:$I$1042,Blends!$DH96)*Blends!E95</f>
        <v>0</v>
      </c>
      <c r="DL96" s="178">
        <f>SUMIFS('Quarterly Information'!$AD$43:$AD$1042,'Quarterly Information'!$I$43:$I$1042,Blends!$DH96)*Blends!F95</f>
        <v>0</v>
      </c>
      <c r="DM96" s="178">
        <f>SUMIFS('Quarterly Information'!$AD$43:$AD$1042,'Quarterly Information'!$I$43:$I$1042,Blends!$DH96)*Blends!G95</f>
        <v>0</v>
      </c>
      <c r="DN96" s="178">
        <f>SUMIFS('Quarterly Information'!$AD$43:$AD$1042,'Quarterly Information'!$I$43:$I$1042,Blends!$DH96)*Blends!H95</f>
        <v>0</v>
      </c>
      <c r="DO96" s="178">
        <f>SUMIFS('Quarterly Information'!$AD$43:$AD$1042,'Quarterly Information'!$I$43:$I$1042,Blends!$DH96)*Blends!I95</f>
        <v>0</v>
      </c>
      <c r="DP96" s="178">
        <f>SUMIFS('Quarterly Information'!$AD$43:$AD$1042,'Quarterly Information'!$I$43:$I$1042,Blends!$DH96)*Blends!J95</f>
        <v>0</v>
      </c>
      <c r="DR96" s="17" t="s">
        <v>938</v>
      </c>
      <c r="DS96" s="178">
        <f>SUMIFS('Quarterly Information'!$AE$43:$AE$1042,'Quarterly Information'!$I$43:$I$1042,Blends!$DR96)*Blends!C95</f>
        <v>0</v>
      </c>
      <c r="DT96" s="178">
        <f>SUMIFS('Quarterly Information'!$AE$43:$AE$1042,'Quarterly Information'!$I$43:$I$1042,Blends!$DR96)*Blends!D95</f>
        <v>0</v>
      </c>
      <c r="DU96" s="178">
        <f>SUMIFS('Quarterly Information'!$AE$43:$AE$1042,'Quarterly Information'!$I$43:$I$1042,Blends!$DR96)*Blends!E95</f>
        <v>0</v>
      </c>
      <c r="DV96" s="178">
        <f>SUMIFS('Quarterly Information'!$AE$43:$AE$1042,'Quarterly Information'!$I$43:$I$1042,Blends!$DR96)*Blends!F95</f>
        <v>0</v>
      </c>
      <c r="DW96" s="178">
        <f>SUMIFS('Quarterly Information'!$AE$43:$AE$1042,'Quarterly Information'!$I$43:$I$1042,Blends!$DR96)*Blends!G95</f>
        <v>0</v>
      </c>
      <c r="DX96" s="178">
        <f>SUMIFS('Quarterly Information'!$AE$43:$AE$1042,'Quarterly Information'!$I$43:$I$1042,Blends!$DR96)*Blends!H95</f>
        <v>0</v>
      </c>
      <c r="DY96" s="178">
        <f>SUMIFS('Quarterly Information'!$AE$43:$AE$1042,'Quarterly Information'!$I$43:$I$1042,Blends!$DR96)*Blends!I95</f>
        <v>0</v>
      </c>
      <c r="DZ96" s="178">
        <f>SUMIFS('Quarterly Information'!$AE$43:$AE$1042,'Quarterly Information'!$I$43:$I$1042,Blends!$DR96)*Blends!J95</f>
        <v>0</v>
      </c>
    </row>
    <row r="97" spans="2:130" x14ac:dyDescent="0.25">
      <c r="B97" s="17" t="s">
        <v>940</v>
      </c>
      <c r="C97" s="177"/>
      <c r="D97" s="177">
        <v>0.32500000000000001</v>
      </c>
      <c r="E97" s="177">
        <v>0.32500000000000001</v>
      </c>
      <c r="F97" s="177"/>
      <c r="G97" s="177"/>
      <c r="H97" s="177"/>
      <c r="I97" s="177"/>
      <c r="J97" s="177"/>
      <c r="L97" s="17" t="s">
        <v>939</v>
      </c>
      <c r="M97" s="178">
        <f>SUMIFS('Quarterly Information'!$J$43:$J$1042,'Quarterly Information'!$I$43:$I$1042,Blends!$L97,'Quarterly Information'!$X$43:$X$1042,Lists!$D$30)*C96</f>
        <v>0</v>
      </c>
      <c r="N97" s="178">
        <f>SUMIFS('Quarterly Information'!$J$43:$J$1042,'Quarterly Information'!$I$43:$I$1042,Blends!$L97,'Quarterly Information'!$X$43:$X$1042,Lists!$D$30)*D96</f>
        <v>0</v>
      </c>
      <c r="O97" s="178">
        <f>SUMIFS('Quarterly Information'!$J$43:$J$1042,'Quarterly Information'!$I$43:$I$1042,Blends!$L97,'Quarterly Information'!$X$43:$X$1042,Lists!$D$30)*E96</f>
        <v>0</v>
      </c>
      <c r="P97" s="178">
        <f>SUMIFS('Quarterly Information'!$J$43:$J$1042,'Quarterly Information'!$I$43:$I$1042,Blends!$L97,'Quarterly Information'!$X$43:$X$1042,Lists!$D$30)*F96</f>
        <v>0</v>
      </c>
      <c r="Q97" s="178">
        <f>SUMIFS('Quarterly Information'!$J$43:$J$1042,'Quarterly Information'!$I$43:$I$1042,Blends!$L97,'Quarterly Information'!$X$43:$X$1042,Lists!$D$30)*G96</f>
        <v>0</v>
      </c>
      <c r="R97" s="178">
        <f>SUMIFS('Quarterly Information'!$J$43:$J$1042,'Quarterly Information'!$I$43:$I$1042,Blends!$L97,'Quarterly Information'!$X$43:$X$1042,Lists!$D$30)*H96</f>
        <v>0</v>
      </c>
      <c r="S97" s="178">
        <f>SUMIFS('Quarterly Information'!$J$43:$J$1042,'Quarterly Information'!$I$43:$I$1042,Blends!$L97,'Quarterly Information'!$X$43:$X$1042,Lists!$D$30)*I96</f>
        <v>0</v>
      </c>
      <c r="T97" s="178">
        <f>SUMIFS('Quarterly Information'!$J$43:$J$1042,'Quarterly Information'!$I$43:$I$1042,Blends!$L97,'Quarterly Information'!$X$43:$X$1042,Lists!$D$30)*J96</f>
        <v>0</v>
      </c>
      <c r="V97" s="17" t="s">
        <v>939</v>
      </c>
      <c r="W97" s="178">
        <f>SUMIFS('Quarterly Information'!$J$43:$J$1042,'Quarterly Information'!$I$43:$I$1042,Blends!$V97,'Quarterly Information'!$X$43:$X$1042,Lists!$D$31)*C96</f>
        <v>0</v>
      </c>
      <c r="X97" s="178">
        <f>SUMIFS('Quarterly Information'!$J$43:$J$1042,'Quarterly Information'!$I$43:$I$1042,Blends!$V97,'Quarterly Information'!$X$43:$X$1042,Lists!$D$31)*D96</f>
        <v>0</v>
      </c>
      <c r="Y97" s="178">
        <f>SUMIFS('Quarterly Information'!$J$43:$J$1042,'Quarterly Information'!$I$43:$I$1042,Blends!$V97,'Quarterly Information'!$X$43:$X$1042,Lists!$D$31)*E96</f>
        <v>0</v>
      </c>
      <c r="Z97" s="178">
        <f>SUMIFS('Quarterly Information'!$J$43:$J$1042,'Quarterly Information'!$I$43:$I$1042,Blends!$V97,'Quarterly Information'!$X$43:$X$1042,Lists!$D$31)*F96</f>
        <v>0</v>
      </c>
      <c r="AA97" s="178">
        <f>SUMIFS('Quarterly Information'!$J$43:$J$1042,'Quarterly Information'!$I$43:$I$1042,Blends!$V97,'Quarterly Information'!$X$43:$X$1042,Lists!$D$31)*G96</f>
        <v>0</v>
      </c>
      <c r="AB97" s="178">
        <f>SUMIFS('Quarterly Information'!$J$43:$J$1042,'Quarterly Information'!$I$43:$I$1042,Blends!$V97,'Quarterly Information'!$X$43:$X$1042,Lists!$D$31)*H96</f>
        <v>0</v>
      </c>
      <c r="AC97" s="178">
        <f>SUMIFS('Quarterly Information'!$J$43:$J$1042,'Quarterly Information'!$I$43:$I$1042,Blends!$V97,'Quarterly Information'!$X$43:$X$1042,Lists!$D$31)*I96</f>
        <v>0</v>
      </c>
      <c r="AD97" s="178">
        <f>SUMIFS('Quarterly Information'!$J$43:$J$1042,'Quarterly Information'!$I$43:$I$1042,Blends!$V97,'Quarterly Information'!$X$43:$X$1042,Lists!$D$31)*J96</f>
        <v>0</v>
      </c>
      <c r="AF97" s="17" t="s">
        <v>939</v>
      </c>
      <c r="AG97" s="178">
        <f>SUMIFS('Quarterly Information'!$J$43:$J$1042,'Quarterly Information'!$I$43:$I$1042,Blends!$AF97,'Quarterly Information'!$X$43:$X$1042,Lists!$D$32)*C96</f>
        <v>0</v>
      </c>
      <c r="AH97" s="178">
        <f>SUMIFS('Quarterly Information'!$J$43:$J$1042,'Quarterly Information'!$I$43:$I$1042,Blends!$AF97,'Quarterly Information'!$X$43:$X$1042,Lists!$D$32)*D96</f>
        <v>0</v>
      </c>
      <c r="AI97" s="178">
        <f>SUMIFS('Quarterly Information'!$J$43:$J$1042,'Quarterly Information'!$I$43:$I$1042,Blends!$AF97,'Quarterly Information'!$X$43:$X$1042,Lists!$D$32)*E96</f>
        <v>0</v>
      </c>
      <c r="AJ97" s="178">
        <f>SUMIFS('Quarterly Information'!$J$43:$J$1042,'Quarterly Information'!$I$43:$I$1042,Blends!$AF97,'Quarterly Information'!$X$43:$X$1042,Lists!$D$32)*F96</f>
        <v>0</v>
      </c>
      <c r="AK97" s="178">
        <f>SUMIFS('Quarterly Information'!$J$43:$J$1042,'Quarterly Information'!$I$43:$I$1042,Blends!$AF97,'Quarterly Information'!$X$43:$X$1042,Lists!$D$32)*G96</f>
        <v>0</v>
      </c>
      <c r="AL97" s="178">
        <f>SUMIFS('Quarterly Information'!$J$43:$J$1042,'Quarterly Information'!$I$43:$I$1042,Blends!$AF97,'Quarterly Information'!$X$43:$X$1042,Lists!$D$32)*H96</f>
        <v>0</v>
      </c>
      <c r="AM97" s="178">
        <f>SUMIFS('Quarterly Information'!$J$43:$J$1042,'Quarterly Information'!$I$43:$I$1042,Blends!$AF97,'Quarterly Information'!$X$43:$X$1042,Lists!$D$32)*I96</f>
        <v>0</v>
      </c>
      <c r="AN97" s="178">
        <f>SUMIFS('Quarterly Information'!$J$43:$J$1042,'Quarterly Information'!$I$43:$I$1042,Blends!$AF97,'Quarterly Information'!$X$43:$X$1042,Lists!$D$32)*J96</f>
        <v>0</v>
      </c>
      <c r="AP97" s="17" t="s">
        <v>939</v>
      </c>
      <c r="AQ97" s="178">
        <f>SUMIFS('Quarterly Information'!$J$43:$J$1042,'Quarterly Information'!$I$43:$I$1042,Blends!$AP97,'Quarterly Information'!$X$43:$X$1042,Lists!$D$33)*C96</f>
        <v>0</v>
      </c>
      <c r="AR97" s="178">
        <f>SUMIFS('Quarterly Information'!$J$43:$J$1042,'Quarterly Information'!$I$43:$I$1042,Blends!$AP97,'Quarterly Information'!$X$43:$X$1042,Lists!$D$33)*D96</f>
        <v>0</v>
      </c>
      <c r="AS97" s="178">
        <f>SUMIFS('Quarterly Information'!$J$43:$J$1042,'Quarterly Information'!$I$43:$I$1042,Blends!$AP97,'Quarterly Information'!$X$43:$X$1042,Lists!$D$33)*E96</f>
        <v>0</v>
      </c>
      <c r="AT97" s="178">
        <f>SUMIFS('Quarterly Information'!$J$43:$J$1042,'Quarterly Information'!$I$43:$I$1042,Blends!$AP97,'Quarterly Information'!$X$43:$X$1042,Lists!$D$33)*F96</f>
        <v>0</v>
      </c>
      <c r="AU97" s="178">
        <f>SUMIFS('Quarterly Information'!$J$43:$J$1042,'Quarterly Information'!$I$43:$I$1042,Blends!$AP97,'Quarterly Information'!$X$43:$X$1042,Lists!$D$33)*G96</f>
        <v>0</v>
      </c>
      <c r="AV97" s="178">
        <f>SUMIFS('Quarterly Information'!$J$43:$J$1042,'Quarterly Information'!$I$43:$I$1042,Blends!$AP97,'Quarterly Information'!$X$43:$X$1042,Lists!$D$33)*H96</f>
        <v>0</v>
      </c>
      <c r="AW97" s="178">
        <f>SUMIFS('Quarterly Information'!$J$43:$J$1042,'Quarterly Information'!$I$43:$I$1042,Blends!$AP97,'Quarterly Information'!$X$43:$X$1042,Lists!$D$33)*I96</f>
        <v>0</v>
      </c>
      <c r="AX97" s="178">
        <f>SUMIFS('Quarterly Information'!$J$43:$J$1042,'Quarterly Information'!$I$43:$I$1042,Blends!$AP97,'Quarterly Information'!$X$43:$X$1042,Lists!$D$33)*J96</f>
        <v>0</v>
      </c>
      <c r="AZ97" s="17" t="s">
        <v>939</v>
      </c>
      <c r="BA97" s="178">
        <f>SUMIFS('Quarterly Information'!$J$43:$J$1042,'Quarterly Information'!$I$43:$I$1042,Blends!$AZ97,'Quarterly Information'!$X$43:$X$1042,Lists!$D$34)*C96</f>
        <v>0</v>
      </c>
      <c r="BB97" s="178">
        <f>SUMIFS('Quarterly Information'!$J$43:$J$1042,'Quarterly Information'!$I$43:$I$1042,Blends!$AZ97,'Quarterly Information'!$X$43:$X$1042,Lists!$D$34)*D96</f>
        <v>0</v>
      </c>
      <c r="BC97" s="178">
        <f>SUMIFS('Quarterly Information'!$J$43:$J$1042,'Quarterly Information'!$I$43:$I$1042,Blends!$AZ97,'Quarterly Information'!$X$43:$X$1042,Lists!$D$34)*E96</f>
        <v>0</v>
      </c>
      <c r="BD97" s="178">
        <f>SUMIFS('Quarterly Information'!$J$43:$J$1042,'Quarterly Information'!$I$43:$I$1042,Blends!$AZ97,'Quarterly Information'!$X$43:$X$1042,Lists!$D$34)*F96</f>
        <v>0</v>
      </c>
      <c r="BE97" s="178">
        <f>SUMIFS('Quarterly Information'!$J$43:$J$1042,'Quarterly Information'!$I$43:$I$1042,Blends!$AZ97,'Quarterly Information'!$X$43:$X$1042,Lists!$D$34)*G96</f>
        <v>0</v>
      </c>
      <c r="BF97" s="178">
        <f>SUMIFS('Quarterly Information'!$J$43:$J$1042,'Quarterly Information'!$I$43:$I$1042,Blends!$AZ97,'Quarterly Information'!$X$43:$X$1042,Lists!$D$34)*H96</f>
        <v>0</v>
      </c>
      <c r="BG97" s="178">
        <f>SUMIFS('Quarterly Information'!$J$43:$J$1042,'Quarterly Information'!$I$43:$I$1042,Blends!$AZ97,'Quarterly Information'!$X$43:$X$1042,Lists!$D$34)*I96</f>
        <v>0</v>
      </c>
      <c r="BH97" s="178">
        <f>SUMIFS('Quarterly Information'!$J$43:$J$1042,'Quarterly Information'!$I$43:$I$1042,Blends!$AZ97,'Quarterly Information'!$X$43:$X$1042,Lists!$D$34)*J96</f>
        <v>0</v>
      </c>
      <c r="BJ97" s="17" t="s">
        <v>939</v>
      </c>
      <c r="BK97" s="178">
        <f>SUMIFS('Quarterly Information'!$J$43:$J$1042,'Quarterly Information'!$I$43:$I$1042,Blends!$BJ97,'Quarterly Information'!$X$43:$X$1042,Lists!$D$35)*C96</f>
        <v>0</v>
      </c>
      <c r="BL97" s="178">
        <f>SUMIFS('Quarterly Information'!$J$43:$J$1042,'Quarterly Information'!$I$43:$I$1042,Blends!$BJ97,'Quarterly Information'!$X$43:$X$1042,Lists!$D$35)*D96</f>
        <v>0</v>
      </c>
      <c r="BM97" s="178">
        <f>SUMIFS('Quarterly Information'!$J$43:$J$1042,'Quarterly Information'!$I$43:$I$1042,Blends!$BJ97,'Quarterly Information'!$X$43:$X$1042,Lists!$D$35)*E96</f>
        <v>0</v>
      </c>
      <c r="BN97" s="178">
        <f>SUMIFS('Quarterly Information'!$J$43:$J$1042,'Quarterly Information'!$I$43:$I$1042,Blends!$BJ97,'Quarterly Information'!$X$43:$X$1042,Lists!$D$35)*F96</f>
        <v>0</v>
      </c>
      <c r="BO97" s="178">
        <f>SUMIFS('Quarterly Information'!$J$43:$J$1042,'Quarterly Information'!$I$43:$I$1042,Blends!$BJ97,'Quarterly Information'!$X$43:$X$1042,Lists!$D$35)*G96</f>
        <v>0</v>
      </c>
      <c r="BP97" s="178">
        <f>SUMIFS('Quarterly Information'!$J$43:$J$1042,'Quarterly Information'!$I$43:$I$1042,Blends!$BJ97,'Quarterly Information'!$X$43:$X$1042,Lists!$D$35)*H96</f>
        <v>0</v>
      </c>
      <c r="BQ97" s="178">
        <f>SUMIFS('Quarterly Information'!$J$43:$J$1042,'Quarterly Information'!$I$43:$I$1042,Blends!$BJ97,'Quarterly Information'!$X$43:$X$1042,Lists!$D$35)*I96</f>
        <v>0</v>
      </c>
      <c r="BR97" s="178">
        <f>SUMIFS('Quarterly Information'!$J$43:$J$1042,'Quarterly Information'!$I$43:$I$1042,Blends!$BJ97,'Quarterly Information'!$X$43:$X$1042,Lists!$D$35)*J96</f>
        <v>0</v>
      </c>
      <c r="BT97" s="17" t="s">
        <v>939</v>
      </c>
      <c r="BU97" s="178">
        <f>SUMIFS('Quarterly Information'!$Z$43:$Z$1042,'Quarterly Information'!$I$43:$I$1042,Blends!$BT97)*Blends!C96</f>
        <v>0</v>
      </c>
      <c r="BV97" s="178">
        <f>SUMIFS('Quarterly Information'!$Z$43:$Z$1042,'Quarterly Information'!$I$43:$I$1042,Blends!$BT97)*Blends!D96</f>
        <v>0</v>
      </c>
      <c r="BW97" s="178">
        <f>SUMIFS('Quarterly Information'!$Z$43:$Z$1042,'Quarterly Information'!$I$43:$I$1042,Blends!$BT97)*Blends!E96</f>
        <v>0</v>
      </c>
      <c r="BX97" s="178">
        <f>SUMIFS('Quarterly Information'!$Z$43:$Z$1042,'Quarterly Information'!$I$43:$I$1042,Blends!$BT97)*Blends!F96</f>
        <v>0</v>
      </c>
      <c r="BY97" s="178">
        <f>SUMIFS('Quarterly Information'!$Z$43:$Z$1042,'Quarterly Information'!$I$43:$I$1042,Blends!$BT97)*Blends!G96</f>
        <v>0</v>
      </c>
      <c r="BZ97" s="178">
        <f>SUMIFS('Quarterly Information'!$Z$43:$Z$1042,'Quarterly Information'!$I$43:$I$1042,Blends!$BT97)*Blends!H96</f>
        <v>0</v>
      </c>
      <c r="CA97" s="178">
        <f>SUMIFS('Quarterly Information'!$Z$43:$Z$1042,'Quarterly Information'!$I$43:$I$1042,Blends!$BT97)*Blends!I96</f>
        <v>0</v>
      </c>
      <c r="CB97" s="178">
        <f>SUMIFS('Quarterly Information'!$Z$43:$Z$1042,'Quarterly Information'!$I$43:$I$1042,Blends!$BT97)*Blends!J96</f>
        <v>0</v>
      </c>
      <c r="CD97" s="17" t="s">
        <v>939</v>
      </c>
      <c r="CE97" s="178">
        <f>SUMIFS('Quarterly Information'!$AA$43:$AA$1042,'Quarterly Information'!$I$43:$I$1042,Blends!$CD97)*Blends!C96</f>
        <v>0</v>
      </c>
      <c r="CF97" s="178">
        <f>SUMIFS('Quarterly Information'!$AA$43:$AA$1042,'Quarterly Information'!$I$43:$I$1042,Blends!$CD97)*Blends!D96</f>
        <v>0</v>
      </c>
      <c r="CG97" s="178">
        <f>SUMIFS('Quarterly Information'!$AA$43:$AA$1042,'Quarterly Information'!$I$43:$I$1042,Blends!$CD97)*Blends!E96</f>
        <v>0</v>
      </c>
      <c r="CH97" s="178">
        <f>SUMIFS('Quarterly Information'!$AA$43:$AA$1042,'Quarterly Information'!$I$43:$I$1042,Blends!$CD97)*Blends!F96</f>
        <v>0</v>
      </c>
      <c r="CI97" s="178">
        <f>SUMIFS('Quarterly Information'!$AA$43:$AA$1042,'Quarterly Information'!$I$43:$I$1042,Blends!$CD97)*Blends!G96</f>
        <v>0</v>
      </c>
      <c r="CJ97" s="178">
        <f>SUMIFS('Quarterly Information'!$AA$43:$AA$1042,'Quarterly Information'!$I$43:$I$1042,Blends!$CD97)*Blends!H96</f>
        <v>0</v>
      </c>
      <c r="CK97" s="178">
        <f>SUMIFS('Quarterly Information'!$AA$43:$AA$1042,'Quarterly Information'!$I$43:$I$1042,Blends!$CD97)*Blends!I96</f>
        <v>0</v>
      </c>
      <c r="CL97" s="178">
        <f>SUMIFS('Quarterly Information'!$AA$43:$AA$1042,'Quarterly Information'!$I$43:$I$1042,Blends!$CD97)*Blends!J96</f>
        <v>0</v>
      </c>
      <c r="CN97" s="17" t="s">
        <v>939</v>
      </c>
      <c r="CO97" s="178">
        <f>SUMIFS('Quarterly Information'!$AB$43:$AB$1042,'Quarterly Information'!$I$43:$I$1042,Blends!$CN97)*Blends!C96</f>
        <v>0</v>
      </c>
      <c r="CP97" s="178">
        <f>SUMIFS('Quarterly Information'!$AB$43:$AB$1042,'Quarterly Information'!$I$43:$I$1042,Blends!$CN97)*Blends!D96</f>
        <v>0</v>
      </c>
      <c r="CQ97" s="178">
        <f>SUMIFS('Quarterly Information'!$AB$43:$AB$1042,'Quarterly Information'!$I$43:$I$1042,Blends!$CN97)*Blends!E96</f>
        <v>0</v>
      </c>
      <c r="CR97" s="178">
        <f>SUMIFS('Quarterly Information'!$AB$43:$AB$1042,'Quarterly Information'!$I$43:$I$1042,Blends!$CN97)*Blends!F96</f>
        <v>0</v>
      </c>
      <c r="CS97" s="178">
        <f>SUMIFS('Quarterly Information'!$AB$43:$AB$1042,'Quarterly Information'!$I$43:$I$1042,Blends!$CN97)*Blends!G96</f>
        <v>0</v>
      </c>
      <c r="CT97" s="178">
        <f>SUMIFS('Quarterly Information'!$AB$43:$AB$1042,'Quarterly Information'!$I$43:$I$1042,Blends!$CN97)*Blends!H96</f>
        <v>0</v>
      </c>
      <c r="CU97" s="178">
        <f>SUMIFS('Quarterly Information'!$AB$43:$AB$1042,'Quarterly Information'!$I$43:$I$1042,Blends!$CN97)*Blends!I96</f>
        <v>0</v>
      </c>
      <c r="CV97" s="178">
        <f>SUMIFS('Quarterly Information'!$AB$43:$AB$1042,'Quarterly Information'!$I$43:$I$1042,Blends!$CN97)*Blends!J96</f>
        <v>0</v>
      </c>
      <c r="CX97" s="17" t="s">
        <v>939</v>
      </c>
      <c r="CY97" s="178">
        <f>SUMIFS('Quarterly Information'!$AC$43:$AC$1042,'Quarterly Information'!$I$43:$I$1042,Blends!$CX97)*Blends!C96</f>
        <v>0</v>
      </c>
      <c r="CZ97" s="178">
        <f>SUMIFS('Quarterly Information'!$AC$43:$AC$1042,'Quarterly Information'!$I$43:$I$1042,Blends!$CX97)*Blends!D96</f>
        <v>0</v>
      </c>
      <c r="DA97" s="178">
        <f>SUMIFS('Quarterly Information'!$AC$43:$AC$1042,'Quarterly Information'!$I$43:$I$1042,Blends!$CX97)*Blends!E96</f>
        <v>0</v>
      </c>
      <c r="DB97" s="178">
        <f>SUMIFS('Quarterly Information'!$AC$43:$AC$1042,'Quarterly Information'!$I$43:$I$1042,Blends!$CX97)*Blends!F96</f>
        <v>0</v>
      </c>
      <c r="DC97" s="178">
        <f>SUMIFS('Quarterly Information'!$AC$43:$AC$1042,'Quarterly Information'!$I$43:$I$1042,Blends!$CX97)*Blends!G96</f>
        <v>0</v>
      </c>
      <c r="DD97" s="178">
        <f>SUMIFS('Quarterly Information'!$AC$43:$AC$1042,'Quarterly Information'!$I$43:$I$1042,Blends!$CX97)*Blends!H96</f>
        <v>0</v>
      </c>
      <c r="DE97" s="178">
        <f>SUMIFS('Quarterly Information'!$AC$43:$AC$1042,'Quarterly Information'!$I$43:$I$1042,Blends!$CX97)*Blends!I96</f>
        <v>0</v>
      </c>
      <c r="DF97" s="178">
        <f>SUMIFS('Quarterly Information'!$AC$43:$AC$1042,'Quarterly Information'!$I$43:$I$1042,Blends!$CX97)*Blends!J96</f>
        <v>0</v>
      </c>
      <c r="DH97" s="17" t="s">
        <v>939</v>
      </c>
      <c r="DI97" s="178">
        <f>SUMIFS('Quarterly Information'!$AD$43:$AD$1042,'Quarterly Information'!$I$43:$I$1042,Blends!$DH97)*Blends!C96</f>
        <v>0</v>
      </c>
      <c r="DJ97" s="178">
        <f>SUMIFS('Quarterly Information'!$AD$43:$AD$1042,'Quarterly Information'!$I$43:$I$1042,Blends!$DH97)*Blends!D96</f>
        <v>0</v>
      </c>
      <c r="DK97" s="178">
        <f>SUMIFS('Quarterly Information'!$AD$43:$AD$1042,'Quarterly Information'!$I$43:$I$1042,Blends!$DH97)*Blends!E96</f>
        <v>0</v>
      </c>
      <c r="DL97" s="178">
        <f>SUMIFS('Quarterly Information'!$AD$43:$AD$1042,'Quarterly Information'!$I$43:$I$1042,Blends!$DH97)*Blends!F96</f>
        <v>0</v>
      </c>
      <c r="DM97" s="178">
        <f>SUMIFS('Quarterly Information'!$AD$43:$AD$1042,'Quarterly Information'!$I$43:$I$1042,Blends!$DH97)*Blends!G96</f>
        <v>0</v>
      </c>
      <c r="DN97" s="178">
        <f>SUMIFS('Quarterly Information'!$AD$43:$AD$1042,'Quarterly Information'!$I$43:$I$1042,Blends!$DH97)*Blends!H96</f>
        <v>0</v>
      </c>
      <c r="DO97" s="178">
        <f>SUMIFS('Quarterly Information'!$AD$43:$AD$1042,'Quarterly Information'!$I$43:$I$1042,Blends!$DH97)*Blends!I96</f>
        <v>0</v>
      </c>
      <c r="DP97" s="178">
        <f>SUMIFS('Quarterly Information'!$AD$43:$AD$1042,'Quarterly Information'!$I$43:$I$1042,Blends!$DH97)*Blends!J96</f>
        <v>0</v>
      </c>
      <c r="DR97" s="17" t="s">
        <v>939</v>
      </c>
      <c r="DS97" s="178">
        <f>SUMIFS('Quarterly Information'!$AE$43:$AE$1042,'Quarterly Information'!$I$43:$I$1042,Blends!$DR97)*Blends!C96</f>
        <v>0</v>
      </c>
      <c r="DT97" s="178">
        <f>SUMIFS('Quarterly Information'!$AE$43:$AE$1042,'Quarterly Information'!$I$43:$I$1042,Blends!$DR97)*Blends!D96</f>
        <v>0</v>
      </c>
      <c r="DU97" s="178">
        <f>SUMIFS('Quarterly Information'!$AE$43:$AE$1042,'Quarterly Information'!$I$43:$I$1042,Blends!$DR97)*Blends!E96</f>
        <v>0</v>
      </c>
      <c r="DV97" s="178">
        <f>SUMIFS('Quarterly Information'!$AE$43:$AE$1042,'Quarterly Information'!$I$43:$I$1042,Blends!$DR97)*Blends!F96</f>
        <v>0</v>
      </c>
      <c r="DW97" s="178">
        <f>SUMIFS('Quarterly Information'!$AE$43:$AE$1042,'Quarterly Information'!$I$43:$I$1042,Blends!$DR97)*Blends!G96</f>
        <v>0</v>
      </c>
      <c r="DX97" s="178">
        <f>SUMIFS('Quarterly Information'!$AE$43:$AE$1042,'Quarterly Information'!$I$43:$I$1042,Blends!$DR97)*Blends!H96</f>
        <v>0</v>
      </c>
      <c r="DY97" s="178">
        <f>SUMIFS('Quarterly Information'!$AE$43:$AE$1042,'Quarterly Information'!$I$43:$I$1042,Blends!$DR97)*Blends!I96</f>
        <v>0</v>
      </c>
      <c r="DZ97" s="178">
        <f>SUMIFS('Quarterly Information'!$AE$43:$AE$1042,'Quarterly Information'!$I$43:$I$1042,Blends!$DR97)*Blends!J96</f>
        <v>0</v>
      </c>
    </row>
    <row r="98" spans="2:130" x14ac:dyDescent="0.25">
      <c r="B98" s="17" t="s">
        <v>941</v>
      </c>
      <c r="C98" s="177"/>
      <c r="D98" s="177">
        <v>0.17</v>
      </c>
      <c r="E98" s="177">
        <v>0.19</v>
      </c>
      <c r="F98" s="177">
        <v>7.0000000000000007E-2</v>
      </c>
      <c r="G98" s="177"/>
      <c r="H98" s="177"/>
      <c r="I98" s="177">
        <v>0.03</v>
      </c>
      <c r="J98" s="177"/>
      <c r="L98" s="17" t="s">
        <v>940</v>
      </c>
      <c r="M98" s="178">
        <f>SUMIFS('Quarterly Information'!$J$43:$J$1042,'Quarterly Information'!$I$43:$I$1042,Blends!$L98,'Quarterly Information'!$X$43:$X$1042,Lists!$D$30)*C97</f>
        <v>0</v>
      </c>
      <c r="N98" s="178">
        <f>SUMIFS('Quarterly Information'!$J$43:$J$1042,'Quarterly Information'!$I$43:$I$1042,Blends!$L98,'Quarterly Information'!$X$43:$X$1042,Lists!$D$30)*D97</f>
        <v>0</v>
      </c>
      <c r="O98" s="178">
        <f>SUMIFS('Quarterly Information'!$J$43:$J$1042,'Quarterly Information'!$I$43:$I$1042,Blends!$L98,'Quarterly Information'!$X$43:$X$1042,Lists!$D$30)*E97</f>
        <v>0</v>
      </c>
      <c r="P98" s="178">
        <f>SUMIFS('Quarterly Information'!$J$43:$J$1042,'Quarterly Information'!$I$43:$I$1042,Blends!$L98,'Quarterly Information'!$X$43:$X$1042,Lists!$D$30)*F97</f>
        <v>0</v>
      </c>
      <c r="Q98" s="178">
        <f>SUMIFS('Quarterly Information'!$J$43:$J$1042,'Quarterly Information'!$I$43:$I$1042,Blends!$L98,'Quarterly Information'!$X$43:$X$1042,Lists!$D$30)*G97</f>
        <v>0</v>
      </c>
      <c r="R98" s="178">
        <f>SUMIFS('Quarterly Information'!$J$43:$J$1042,'Quarterly Information'!$I$43:$I$1042,Blends!$L98,'Quarterly Information'!$X$43:$X$1042,Lists!$D$30)*H97</f>
        <v>0</v>
      </c>
      <c r="S98" s="178">
        <f>SUMIFS('Quarterly Information'!$J$43:$J$1042,'Quarterly Information'!$I$43:$I$1042,Blends!$L98,'Quarterly Information'!$X$43:$X$1042,Lists!$D$30)*I97</f>
        <v>0</v>
      </c>
      <c r="T98" s="178">
        <f>SUMIFS('Quarterly Information'!$J$43:$J$1042,'Quarterly Information'!$I$43:$I$1042,Blends!$L98,'Quarterly Information'!$X$43:$X$1042,Lists!$D$30)*J97</f>
        <v>0</v>
      </c>
      <c r="V98" s="17" t="s">
        <v>940</v>
      </c>
      <c r="W98" s="178">
        <f>SUMIFS('Quarterly Information'!$J$43:$J$1042,'Quarterly Information'!$I$43:$I$1042,Blends!$V98,'Quarterly Information'!$X$43:$X$1042,Lists!$D$31)*C97</f>
        <v>0</v>
      </c>
      <c r="X98" s="178">
        <f>SUMIFS('Quarterly Information'!$J$43:$J$1042,'Quarterly Information'!$I$43:$I$1042,Blends!$V98,'Quarterly Information'!$X$43:$X$1042,Lists!$D$31)*D97</f>
        <v>0</v>
      </c>
      <c r="Y98" s="178">
        <f>SUMIFS('Quarterly Information'!$J$43:$J$1042,'Quarterly Information'!$I$43:$I$1042,Blends!$V98,'Quarterly Information'!$X$43:$X$1042,Lists!$D$31)*E97</f>
        <v>0</v>
      </c>
      <c r="Z98" s="178">
        <f>SUMIFS('Quarterly Information'!$J$43:$J$1042,'Quarterly Information'!$I$43:$I$1042,Blends!$V98,'Quarterly Information'!$X$43:$X$1042,Lists!$D$31)*F97</f>
        <v>0</v>
      </c>
      <c r="AA98" s="178">
        <f>SUMIFS('Quarterly Information'!$J$43:$J$1042,'Quarterly Information'!$I$43:$I$1042,Blends!$V98,'Quarterly Information'!$X$43:$X$1042,Lists!$D$31)*G97</f>
        <v>0</v>
      </c>
      <c r="AB98" s="178">
        <f>SUMIFS('Quarterly Information'!$J$43:$J$1042,'Quarterly Information'!$I$43:$I$1042,Blends!$V98,'Quarterly Information'!$X$43:$X$1042,Lists!$D$31)*H97</f>
        <v>0</v>
      </c>
      <c r="AC98" s="178">
        <f>SUMIFS('Quarterly Information'!$J$43:$J$1042,'Quarterly Information'!$I$43:$I$1042,Blends!$V98,'Quarterly Information'!$X$43:$X$1042,Lists!$D$31)*I97</f>
        <v>0</v>
      </c>
      <c r="AD98" s="178">
        <f>SUMIFS('Quarterly Information'!$J$43:$J$1042,'Quarterly Information'!$I$43:$I$1042,Blends!$V98,'Quarterly Information'!$X$43:$X$1042,Lists!$D$31)*J97</f>
        <v>0</v>
      </c>
      <c r="AF98" s="17" t="s">
        <v>940</v>
      </c>
      <c r="AG98" s="178">
        <f>SUMIFS('Quarterly Information'!$J$43:$J$1042,'Quarterly Information'!$I$43:$I$1042,Blends!$AF98,'Quarterly Information'!$X$43:$X$1042,Lists!$D$32)*C97</f>
        <v>0</v>
      </c>
      <c r="AH98" s="178">
        <f>SUMIFS('Quarterly Information'!$J$43:$J$1042,'Quarterly Information'!$I$43:$I$1042,Blends!$AF98,'Quarterly Information'!$X$43:$X$1042,Lists!$D$32)*D97</f>
        <v>0</v>
      </c>
      <c r="AI98" s="178">
        <f>SUMIFS('Quarterly Information'!$J$43:$J$1042,'Quarterly Information'!$I$43:$I$1042,Blends!$AF98,'Quarterly Information'!$X$43:$X$1042,Lists!$D$32)*E97</f>
        <v>0</v>
      </c>
      <c r="AJ98" s="178">
        <f>SUMIFS('Quarterly Information'!$J$43:$J$1042,'Quarterly Information'!$I$43:$I$1042,Blends!$AF98,'Quarterly Information'!$X$43:$X$1042,Lists!$D$32)*F97</f>
        <v>0</v>
      </c>
      <c r="AK98" s="178">
        <f>SUMIFS('Quarterly Information'!$J$43:$J$1042,'Quarterly Information'!$I$43:$I$1042,Blends!$AF98,'Quarterly Information'!$X$43:$X$1042,Lists!$D$32)*G97</f>
        <v>0</v>
      </c>
      <c r="AL98" s="178">
        <f>SUMIFS('Quarterly Information'!$J$43:$J$1042,'Quarterly Information'!$I$43:$I$1042,Blends!$AF98,'Quarterly Information'!$X$43:$X$1042,Lists!$D$32)*H97</f>
        <v>0</v>
      </c>
      <c r="AM98" s="178">
        <f>SUMIFS('Quarterly Information'!$J$43:$J$1042,'Quarterly Information'!$I$43:$I$1042,Blends!$AF98,'Quarterly Information'!$X$43:$X$1042,Lists!$D$32)*I97</f>
        <v>0</v>
      </c>
      <c r="AN98" s="178">
        <f>SUMIFS('Quarterly Information'!$J$43:$J$1042,'Quarterly Information'!$I$43:$I$1042,Blends!$AF98,'Quarterly Information'!$X$43:$X$1042,Lists!$D$32)*J97</f>
        <v>0</v>
      </c>
      <c r="AP98" s="17" t="s">
        <v>940</v>
      </c>
      <c r="AQ98" s="178">
        <f>SUMIFS('Quarterly Information'!$J$43:$J$1042,'Quarterly Information'!$I$43:$I$1042,Blends!$AP98,'Quarterly Information'!$X$43:$X$1042,Lists!$D$33)*C97</f>
        <v>0</v>
      </c>
      <c r="AR98" s="178">
        <f>SUMIFS('Quarterly Information'!$J$43:$J$1042,'Quarterly Information'!$I$43:$I$1042,Blends!$AP98,'Quarterly Information'!$X$43:$X$1042,Lists!$D$33)*D97</f>
        <v>0</v>
      </c>
      <c r="AS98" s="178">
        <f>SUMIFS('Quarterly Information'!$J$43:$J$1042,'Quarterly Information'!$I$43:$I$1042,Blends!$AP98,'Quarterly Information'!$X$43:$X$1042,Lists!$D$33)*E97</f>
        <v>0</v>
      </c>
      <c r="AT98" s="178">
        <f>SUMIFS('Quarterly Information'!$J$43:$J$1042,'Quarterly Information'!$I$43:$I$1042,Blends!$AP98,'Quarterly Information'!$X$43:$X$1042,Lists!$D$33)*F97</f>
        <v>0</v>
      </c>
      <c r="AU98" s="178">
        <f>SUMIFS('Quarterly Information'!$J$43:$J$1042,'Quarterly Information'!$I$43:$I$1042,Blends!$AP98,'Quarterly Information'!$X$43:$X$1042,Lists!$D$33)*G97</f>
        <v>0</v>
      </c>
      <c r="AV98" s="178">
        <f>SUMIFS('Quarterly Information'!$J$43:$J$1042,'Quarterly Information'!$I$43:$I$1042,Blends!$AP98,'Quarterly Information'!$X$43:$X$1042,Lists!$D$33)*H97</f>
        <v>0</v>
      </c>
      <c r="AW98" s="178">
        <f>SUMIFS('Quarterly Information'!$J$43:$J$1042,'Quarterly Information'!$I$43:$I$1042,Blends!$AP98,'Quarterly Information'!$X$43:$X$1042,Lists!$D$33)*I97</f>
        <v>0</v>
      </c>
      <c r="AX98" s="178">
        <f>SUMIFS('Quarterly Information'!$J$43:$J$1042,'Quarterly Information'!$I$43:$I$1042,Blends!$AP98,'Quarterly Information'!$X$43:$X$1042,Lists!$D$33)*J97</f>
        <v>0</v>
      </c>
      <c r="AZ98" s="17" t="s">
        <v>940</v>
      </c>
      <c r="BA98" s="178">
        <f>SUMIFS('Quarterly Information'!$J$43:$J$1042,'Quarterly Information'!$I$43:$I$1042,Blends!$AZ98,'Quarterly Information'!$X$43:$X$1042,Lists!$D$34)*C97</f>
        <v>0</v>
      </c>
      <c r="BB98" s="178">
        <f>SUMIFS('Quarterly Information'!$J$43:$J$1042,'Quarterly Information'!$I$43:$I$1042,Blends!$AZ98,'Quarterly Information'!$X$43:$X$1042,Lists!$D$34)*D97</f>
        <v>0</v>
      </c>
      <c r="BC98" s="178">
        <f>SUMIFS('Quarterly Information'!$J$43:$J$1042,'Quarterly Information'!$I$43:$I$1042,Blends!$AZ98,'Quarterly Information'!$X$43:$X$1042,Lists!$D$34)*E97</f>
        <v>0</v>
      </c>
      <c r="BD98" s="178">
        <f>SUMIFS('Quarterly Information'!$J$43:$J$1042,'Quarterly Information'!$I$43:$I$1042,Blends!$AZ98,'Quarterly Information'!$X$43:$X$1042,Lists!$D$34)*F97</f>
        <v>0</v>
      </c>
      <c r="BE98" s="178">
        <f>SUMIFS('Quarterly Information'!$J$43:$J$1042,'Quarterly Information'!$I$43:$I$1042,Blends!$AZ98,'Quarterly Information'!$X$43:$X$1042,Lists!$D$34)*G97</f>
        <v>0</v>
      </c>
      <c r="BF98" s="178">
        <f>SUMIFS('Quarterly Information'!$J$43:$J$1042,'Quarterly Information'!$I$43:$I$1042,Blends!$AZ98,'Quarterly Information'!$X$43:$X$1042,Lists!$D$34)*H97</f>
        <v>0</v>
      </c>
      <c r="BG98" s="178">
        <f>SUMIFS('Quarterly Information'!$J$43:$J$1042,'Quarterly Information'!$I$43:$I$1042,Blends!$AZ98,'Quarterly Information'!$X$43:$X$1042,Lists!$D$34)*I97</f>
        <v>0</v>
      </c>
      <c r="BH98" s="178">
        <f>SUMIFS('Quarterly Information'!$J$43:$J$1042,'Quarterly Information'!$I$43:$I$1042,Blends!$AZ98,'Quarterly Information'!$X$43:$X$1042,Lists!$D$34)*J97</f>
        <v>0</v>
      </c>
      <c r="BJ98" s="17" t="s">
        <v>940</v>
      </c>
      <c r="BK98" s="178">
        <f>SUMIFS('Quarterly Information'!$J$43:$J$1042,'Quarterly Information'!$I$43:$I$1042,Blends!$BJ98,'Quarterly Information'!$X$43:$X$1042,Lists!$D$35)*C97</f>
        <v>0</v>
      </c>
      <c r="BL98" s="178">
        <f>SUMIFS('Quarterly Information'!$J$43:$J$1042,'Quarterly Information'!$I$43:$I$1042,Blends!$BJ98,'Quarterly Information'!$X$43:$X$1042,Lists!$D$35)*D97</f>
        <v>0</v>
      </c>
      <c r="BM98" s="178">
        <f>SUMIFS('Quarterly Information'!$J$43:$J$1042,'Quarterly Information'!$I$43:$I$1042,Blends!$BJ98,'Quarterly Information'!$X$43:$X$1042,Lists!$D$35)*E97</f>
        <v>0</v>
      </c>
      <c r="BN98" s="178">
        <f>SUMIFS('Quarterly Information'!$J$43:$J$1042,'Quarterly Information'!$I$43:$I$1042,Blends!$BJ98,'Quarterly Information'!$X$43:$X$1042,Lists!$D$35)*F97</f>
        <v>0</v>
      </c>
      <c r="BO98" s="178">
        <f>SUMIFS('Quarterly Information'!$J$43:$J$1042,'Quarterly Information'!$I$43:$I$1042,Blends!$BJ98,'Quarterly Information'!$X$43:$X$1042,Lists!$D$35)*G97</f>
        <v>0</v>
      </c>
      <c r="BP98" s="178">
        <f>SUMIFS('Quarterly Information'!$J$43:$J$1042,'Quarterly Information'!$I$43:$I$1042,Blends!$BJ98,'Quarterly Information'!$X$43:$X$1042,Lists!$D$35)*H97</f>
        <v>0</v>
      </c>
      <c r="BQ98" s="178">
        <f>SUMIFS('Quarterly Information'!$J$43:$J$1042,'Quarterly Information'!$I$43:$I$1042,Blends!$BJ98,'Quarterly Information'!$X$43:$X$1042,Lists!$D$35)*I97</f>
        <v>0</v>
      </c>
      <c r="BR98" s="178">
        <f>SUMIFS('Quarterly Information'!$J$43:$J$1042,'Quarterly Information'!$I$43:$I$1042,Blends!$BJ98,'Quarterly Information'!$X$43:$X$1042,Lists!$D$35)*J97</f>
        <v>0</v>
      </c>
      <c r="BT98" s="17" t="s">
        <v>940</v>
      </c>
      <c r="BU98" s="178">
        <f>SUMIFS('Quarterly Information'!$Z$43:$Z$1042,'Quarterly Information'!$I$43:$I$1042,Blends!$BT98)*Blends!C97</f>
        <v>0</v>
      </c>
      <c r="BV98" s="178">
        <f>SUMIFS('Quarterly Information'!$Z$43:$Z$1042,'Quarterly Information'!$I$43:$I$1042,Blends!$BT98)*Blends!D97</f>
        <v>0</v>
      </c>
      <c r="BW98" s="178">
        <f>SUMIFS('Quarterly Information'!$Z$43:$Z$1042,'Quarterly Information'!$I$43:$I$1042,Blends!$BT98)*Blends!E97</f>
        <v>0</v>
      </c>
      <c r="BX98" s="178">
        <f>SUMIFS('Quarterly Information'!$Z$43:$Z$1042,'Quarterly Information'!$I$43:$I$1042,Blends!$BT98)*Blends!F97</f>
        <v>0</v>
      </c>
      <c r="BY98" s="178">
        <f>SUMIFS('Quarterly Information'!$Z$43:$Z$1042,'Quarterly Information'!$I$43:$I$1042,Blends!$BT98)*Blends!G97</f>
        <v>0</v>
      </c>
      <c r="BZ98" s="178">
        <f>SUMIFS('Quarterly Information'!$Z$43:$Z$1042,'Quarterly Information'!$I$43:$I$1042,Blends!$BT98)*Blends!H97</f>
        <v>0</v>
      </c>
      <c r="CA98" s="178">
        <f>SUMIFS('Quarterly Information'!$Z$43:$Z$1042,'Quarterly Information'!$I$43:$I$1042,Blends!$BT98)*Blends!I97</f>
        <v>0</v>
      </c>
      <c r="CB98" s="178">
        <f>SUMIFS('Quarterly Information'!$Z$43:$Z$1042,'Quarterly Information'!$I$43:$I$1042,Blends!$BT98)*Blends!J97</f>
        <v>0</v>
      </c>
      <c r="CD98" s="17" t="s">
        <v>940</v>
      </c>
      <c r="CE98" s="178">
        <f>SUMIFS('Quarterly Information'!$AA$43:$AA$1042,'Quarterly Information'!$I$43:$I$1042,Blends!$CD98)*Blends!C97</f>
        <v>0</v>
      </c>
      <c r="CF98" s="178">
        <f>SUMIFS('Quarterly Information'!$AA$43:$AA$1042,'Quarterly Information'!$I$43:$I$1042,Blends!$CD98)*Blends!D97</f>
        <v>0</v>
      </c>
      <c r="CG98" s="178">
        <f>SUMIFS('Quarterly Information'!$AA$43:$AA$1042,'Quarterly Information'!$I$43:$I$1042,Blends!$CD98)*Blends!E97</f>
        <v>0</v>
      </c>
      <c r="CH98" s="178">
        <f>SUMIFS('Quarterly Information'!$AA$43:$AA$1042,'Quarterly Information'!$I$43:$I$1042,Blends!$CD98)*Blends!F97</f>
        <v>0</v>
      </c>
      <c r="CI98" s="178">
        <f>SUMIFS('Quarterly Information'!$AA$43:$AA$1042,'Quarterly Information'!$I$43:$I$1042,Blends!$CD98)*Blends!G97</f>
        <v>0</v>
      </c>
      <c r="CJ98" s="178">
        <f>SUMIFS('Quarterly Information'!$AA$43:$AA$1042,'Quarterly Information'!$I$43:$I$1042,Blends!$CD98)*Blends!H97</f>
        <v>0</v>
      </c>
      <c r="CK98" s="178">
        <f>SUMIFS('Quarterly Information'!$AA$43:$AA$1042,'Quarterly Information'!$I$43:$I$1042,Blends!$CD98)*Blends!I97</f>
        <v>0</v>
      </c>
      <c r="CL98" s="178">
        <f>SUMIFS('Quarterly Information'!$AA$43:$AA$1042,'Quarterly Information'!$I$43:$I$1042,Blends!$CD98)*Blends!J97</f>
        <v>0</v>
      </c>
      <c r="CN98" s="17" t="s">
        <v>940</v>
      </c>
      <c r="CO98" s="178">
        <f>SUMIFS('Quarterly Information'!$AB$43:$AB$1042,'Quarterly Information'!$I$43:$I$1042,Blends!$CN98)*Blends!C97</f>
        <v>0</v>
      </c>
      <c r="CP98" s="178">
        <f>SUMIFS('Quarterly Information'!$AB$43:$AB$1042,'Quarterly Information'!$I$43:$I$1042,Blends!$CN98)*Blends!D97</f>
        <v>0</v>
      </c>
      <c r="CQ98" s="178">
        <f>SUMIFS('Quarterly Information'!$AB$43:$AB$1042,'Quarterly Information'!$I$43:$I$1042,Blends!$CN98)*Blends!E97</f>
        <v>0</v>
      </c>
      <c r="CR98" s="178">
        <f>SUMIFS('Quarterly Information'!$AB$43:$AB$1042,'Quarterly Information'!$I$43:$I$1042,Blends!$CN98)*Blends!F97</f>
        <v>0</v>
      </c>
      <c r="CS98" s="178">
        <f>SUMIFS('Quarterly Information'!$AB$43:$AB$1042,'Quarterly Information'!$I$43:$I$1042,Blends!$CN98)*Blends!G97</f>
        <v>0</v>
      </c>
      <c r="CT98" s="178">
        <f>SUMIFS('Quarterly Information'!$AB$43:$AB$1042,'Quarterly Information'!$I$43:$I$1042,Blends!$CN98)*Blends!H97</f>
        <v>0</v>
      </c>
      <c r="CU98" s="178">
        <f>SUMIFS('Quarterly Information'!$AB$43:$AB$1042,'Quarterly Information'!$I$43:$I$1042,Blends!$CN98)*Blends!I97</f>
        <v>0</v>
      </c>
      <c r="CV98" s="178">
        <f>SUMIFS('Quarterly Information'!$AB$43:$AB$1042,'Quarterly Information'!$I$43:$I$1042,Blends!$CN98)*Blends!J97</f>
        <v>0</v>
      </c>
      <c r="CX98" s="17" t="s">
        <v>940</v>
      </c>
      <c r="CY98" s="178">
        <f>SUMIFS('Quarterly Information'!$AC$43:$AC$1042,'Quarterly Information'!$I$43:$I$1042,Blends!$CX98)*Blends!C97</f>
        <v>0</v>
      </c>
      <c r="CZ98" s="178">
        <f>SUMIFS('Quarterly Information'!$AC$43:$AC$1042,'Quarterly Information'!$I$43:$I$1042,Blends!$CX98)*Blends!D97</f>
        <v>0</v>
      </c>
      <c r="DA98" s="178">
        <f>SUMIFS('Quarterly Information'!$AC$43:$AC$1042,'Quarterly Information'!$I$43:$I$1042,Blends!$CX98)*Blends!E97</f>
        <v>0</v>
      </c>
      <c r="DB98" s="178">
        <f>SUMIFS('Quarterly Information'!$AC$43:$AC$1042,'Quarterly Information'!$I$43:$I$1042,Blends!$CX98)*Blends!F97</f>
        <v>0</v>
      </c>
      <c r="DC98" s="178">
        <f>SUMIFS('Quarterly Information'!$AC$43:$AC$1042,'Quarterly Information'!$I$43:$I$1042,Blends!$CX98)*Blends!G97</f>
        <v>0</v>
      </c>
      <c r="DD98" s="178">
        <f>SUMIFS('Quarterly Information'!$AC$43:$AC$1042,'Quarterly Information'!$I$43:$I$1042,Blends!$CX98)*Blends!H97</f>
        <v>0</v>
      </c>
      <c r="DE98" s="178">
        <f>SUMIFS('Quarterly Information'!$AC$43:$AC$1042,'Quarterly Information'!$I$43:$I$1042,Blends!$CX98)*Blends!I97</f>
        <v>0</v>
      </c>
      <c r="DF98" s="178">
        <f>SUMIFS('Quarterly Information'!$AC$43:$AC$1042,'Quarterly Information'!$I$43:$I$1042,Blends!$CX98)*Blends!J97</f>
        <v>0</v>
      </c>
      <c r="DH98" s="17" t="s">
        <v>940</v>
      </c>
      <c r="DI98" s="178">
        <f>SUMIFS('Quarterly Information'!$AD$43:$AD$1042,'Quarterly Information'!$I$43:$I$1042,Blends!$DH98)*Blends!C97</f>
        <v>0</v>
      </c>
      <c r="DJ98" s="178">
        <f>SUMIFS('Quarterly Information'!$AD$43:$AD$1042,'Quarterly Information'!$I$43:$I$1042,Blends!$DH98)*Blends!D97</f>
        <v>0</v>
      </c>
      <c r="DK98" s="178">
        <f>SUMIFS('Quarterly Information'!$AD$43:$AD$1042,'Quarterly Information'!$I$43:$I$1042,Blends!$DH98)*Blends!E97</f>
        <v>0</v>
      </c>
      <c r="DL98" s="178">
        <f>SUMIFS('Quarterly Information'!$AD$43:$AD$1042,'Quarterly Information'!$I$43:$I$1042,Blends!$DH98)*Blends!F97</f>
        <v>0</v>
      </c>
      <c r="DM98" s="178">
        <f>SUMIFS('Quarterly Information'!$AD$43:$AD$1042,'Quarterly Information'!$I$43:$I$1042,Blends!$DH98)*Blends!G97</f>
        <v>0</v>
      </c>
      <c r="DN98" s="178">
        <f>SUMIFS('Quarterly Information'!$AD$43:$AD$1042,'Quarterly Information'!$I$43:$I$1042,Blends!$DH98)*Blends!H97</f>
        <v>0</v>
      </c>
      <c r="DO98" s="178">
        <f>SUMIFS('Quarterly Information'!$AD$43:$AD$1042,'Quarterly Information'!$I$43:$I$1042,Blends!$DH98)*Blends!I97</f>
        <v>0</v>
      </c>
      <c r="DP98" s="178">
        <f>SUMIFS('Quarterly Information'!$AD$43:$AD$1042,'Quarterly Information'!$I$43:$I$1042,Blends!$DH98)*Blends!J97</f>
        <v>0</v>
      </c>
      <c r="DR98" s="17" t="s">
        <v>940</v>
      </c>
      <c r="DS98" s="178">
        <f>SUMIFS('Quarterly Information'!$AE$43:$AE$1042,'Quarterly Information'!$I$43:$I$1042,Blends!$DR98)*Blends!C97</f>
        <v>0</v>
      </c>
      <c r="DT98" s="178">
        <f>SUMIFS('Quarterly Information'!$AE$43:$AE$1042,'Quarterly Information'!$I$43:$I$1042,Blends!$DR98)*Blends!D97</f>
        <v>0</v>
      </c>
      <c r="DU98" s="178">
        <f>SUMIFS('Quarterly Information'!$AE$43:$AE$1042,'Quarterly Information'!$I$43:$I$1042,Blends!$DR98)*Blends!E97</f>
        <v>0</v>
      </c>
      <c r="DV98" s="178">
        <f>SUMIFS('Quarterly Information'!$AE$43:$AE$1042,'Quarterly Information'!$I$43:$I$1042,Blends!$DR98)*Blends!F97</f>
        <v>0</v>
      </c>
      <c r="DW98" s="178">
        <f>SUMIFS('Quarterly Information'!$AE$43:$AE$1042,'Quarterly Information'!$I$43:$I$1042,Blends!$DR98)*Blends!G97</f>
        <v>0</v>
      </c>
      <c r="DX98" s="178">
        <f>SUMIFS('Quarterly Information'!$AE$43:$AE$1042,'Quarterly Information'!$I$43:$I$1042,Blends!$DR98)*Blends!H97</f>
        <v>0</v>
      </c>
      <c r="DY98" s="178">
        <f>SUMIFS('Quarterly Information'!$AE$43:$AE$1042,'Quarterly Information'!$I$43:$I$1042,Blends!$DR98)*Blends!I97</f>
        <v>0</v>
      </c>
      <c r="DZ98" s="178">
        <f>SUMIFS('Quarterly Information'!$AE$43:$AE$1042,'Quarterly Information'!$I$43:$I$1042,Blends!$DR98)*Blends!J97</f>
        <v>0</v>
      </c>
    </row>
    <row r="99" spans="2:130" x14ac:dyDescent="0.25">
      <c r="B99" s="17" t="s">
        <v>942</v>
      </c>
      <c r="C99" s="177"/>
      <c r="D99" s="177">
        <v>0.115</v>
      </c>
      <c r="E99" s="177">
        <v>0.115</v>
      </c>
      <c r="F99" s="177">
        <v>0.03</v>
      </c>
      <c r="G99" s="177"/>
      <c r="H99" s="177"/>
      <c r="I99" s="177">
        <v>7.0000000000000007E-2</v>
      </c>
      <c r="J99" s="177"/>
      <c r="L99" s="17" t="s">
        <v>941</v>
      </c>
      <c r="M99" s="178">
        <f>SUMIFS('Quarterly Information'!$J$43:$J$1042,'Quarterly Information'!$I$43:$I$1042,Blends!$L99,'Quarterly Information'!$X$43:$X$1042,Lists!$D$30)*C98</f>
        <v>0</v>
      </c>
      <c r="N99" s="178">
        <f>SUMIFS('Quarterly Information'!$J$43:$J$1042,'Quarterly Information'!$I$43:$I$1042,Blends!$L99,'Quarterly Information'!$X$43:$X$1042,Lists!$D$30)*D98</f>
        <v>0</v>
      </c>
      <c r="O99" s="178">
        <f>SUMIFS('Quarterly Information'!$J$43:$J$1042,'Quarterly Information'!$I$43:$I$1042,Blends!$L99,'Quarterly Information'!$X$43:$X$1042,Lists!$D$30)*E98</f>
        <v>0</v>
      </c>
      <c r="P99" s="178">
        <f>SUMIFS('Quarterly Information'!$J$43:$J$1042,'Quarterly Information'!$I$43:$I$1042,Blends!$L99,'Quarterly Information'!$X$43:$X$1042,Lists!$D$30)*F98</f>
        <v>0</v>
      </c>
      <c r="Q99" s="178">
        <f>SUMIFS('Quarterly Information'!$J$43:$J$1042,'Quarterly Information'!$I$43:$I$1042,Blends!$L99,'Quarterly Information'!$X$43:$X$1042,Lists!$D$30)*G98</f>
        <v>0</v>
      </c>
      <c r="R99" s="178">
        <f>SUMIFS('Quarterly Information'!$J$43:$J$1042,'Quarterly Information'!$I$43:$I$1042,Blends!$L99,'Quarterly Information'!$X$43:$X$1042,Lists!$D$30)*H98</f>
        <v>0</v>
      </c>
      <c r="S99" s="178">
        <f>SUMIFS('Quarterly Information'!$J$43:$J$1042,'Quarterly Information'!$I$43:$I$1042,Blends!$L99,'Quarterly Information'!$X$43:$X$1042,Lists!$D$30)*I98</f>
        <v>0</v>
      </c>
      <c r="T99" s="178">
        <f>SUMIFS('Quarterly Information'!$J$43:$J$1042,'Quarterly Information'!$I$43:$I$1042,Blends!$L99,'Quarterly Information'!$X$43:$X$1042,Lists!$D$30)*J98</f>
        <v>0</v>
      </c>
      <c r="V99" s="17" t="s">
        <v>941</v>
      </c>
      <c r="W99" s="178">
        <f>SUMIFS('Quarterly Information'!$J$43:$J$1042,'Quarterly Information'!$I$43:$I$1042,Blends!$V99,'Quarterly Information'!$X$43:$X$1042,Lists!$D$31)*C98</f>
        <v>0</v>
      </c>
      <c r="X99" s="178">
        <f>SUMIFS('Quarterly Information'!$J$43:$J$1042,'Quarterly Information'!$I$43:$I$1042,Blends!$V99,'Quarterly Information'!$X$43:$X$1042,Lists!$D$31)*D98</f>
        <v>0</v>
      </c>
      <c r="Y99" s="178">
        <f>SUMIFS('Quarterly Information'!$J$43:$J$1042,'Quarterly Information'!$I$43:$I$1042,Blends!$V99,'Quarterly Information'!$X$43:$X$1042,Lists!$D$31)*E98</f>
        <v>0</v>
      </c>
      <c r="Z99" s="178">
        <f>SUMIFS('Quarterly Information'!$J$43:$J$1042,'Quarterly Information'!$I$43:$I$1042,Blends!$V99,'Quarterly Information'!$X$43:$X$1042,Lists!$D$31)*F98</f>
        <v>0</v>
      </c>
      <c r="AA99" s="178">
        <f>SUMIFS('Quarterly Information'!$J$43:$J$1042,'Quarterly Information'!$I$43:$I$1042,Blends!$V99,'Quarterly Information'!$X$43:$X$1042,Lists!$D$31)*G98</f>
        <v>0</v>
      </c>
      <c r="AB99" s="178">
        <f>SUMIFS('Quarterly Information'!$J$43:$J$1042,'Quarterly Information'!$I$43:$I$1042,Blends!$V99,'Quarterly Information'!$X$43:$X$1042,Lists!$D$31)*H98</f>
        <v>0</v>
      </c>
      <c r="AC99" s="178">
        <f>SUMIFS('Quarterly Information'!$J$43:$J$1042,'Quarterly Information'!$I$43:$I$1042,Blends!$V99,'Quarterly Information'!$X$43:$X$1042,Lists!$D$31)*I98</f>
        <v>0</v>
      </c>
      <c r="AD99" s="178">
        <f>SUMIFS('Quarterly Information'!$J$43:$J$1042,'Quarterly Information'!$I$43:$I$1042,Blends!$V99,'Quarterly Information'!$X$43:$X$1042,Lists!$D$31)*J98</f>
        <v>0</v>
      </c>
      <c r="AF99" s="17" t="s">
        <v>941</v>
      </c>
      <c r="AG99" s="178">
        <f>SUMIFS('Quarterly Information'!$J$43:$J$1042,'Quarterly Information'!$I$43:$I$1042,Blends!$AF99,'Quarterly Information'!$X$43:$X$1042,Lists!$D$32)*C98</f>
        <v>0</v>
      </c>
      <c r="AH99" s="178">
        <f>SUMIFS('Quarterly Information'!$J$43:$J$1042,'Quarterly Information'!$I$43:$I$1042,Blends!$AF99,'Quarterly Information'!$X$43:$X$1042,Lists!$D$32)*D98</f>
        <v>0</v>
      </c>
      <c r="AI99" s="178">
        <f>SUMIFS('Quarterly Information'!$J$43:$J$1042,'Quarterly Information'!$I$43:$I$1042,Blends!$AF99,'Quarterly Information'!$X$43:$X$1042,Lists!$D$32)*E98</f>
        <v>0</v>
      </c>
      <c r="AJ99" s="178">
        <f>SUMIFS('Quarterly Information'!$J$43:$J$1042,'Quarterly Information'!$I$43:$I$1042,Blends!$AF99,'Quarterly Information'!$X$43:$X$1042,Lists!$D$32)*F98</f>
        <v>0</v>
      </c>
      <c r="AK99" s="178">
        <f>SUMIFS('Quarterly Information'!$J$43:$J$1042,'Quarterly Information'!$I$43:$I$1042,Blends!$AF99,'Quarterly Information'!$X$43:$X$1042,Lists!$D$32)*G98</f>
        <v>0</v>
      </c>
      <c r="AL99" s="178">
        <f>SUMIFS('Quarterly Information'!$J$43:$J$1042,'Quarterly Information'!$I$43:$I$1042,Blends!$AF99,'Quarterly Information'!$X$43:$X$1042,Lists!$D$32)*H98</f>
        <v>0</v>
      </c>
      <c r="AM99" s="178">
        <f>SUMIFS('Quarterly Information'!$J$43:$J$1042,'Quarterly Information'!$I$43:$I$1042,Blends!$AF99,'Quarterly Information'!$X$43:$X$1042,Lists!$D$32)*I98</f>
        <v>0</v>
      </c>
      <c r="AN99" s="178">
        <f>SUMIFS('Quarterly Information'!$J$43:$J$1042,'Quarterly Information'!$I$43:$I$1042,Blends!$AF99,'Quarterly Information'!$X$43:$X$1042,Lists!$D$32)*J98</f>
        <v>0</v>
      </c>
      <c r="AP99" s="17" t="s">
        <v>941</v>
      </c>
      <c r="AQ99" s="178">
        <f>SUMIFS('Quarterly Information'!$J$43:$J$1042,'Quarterly Information'!$I$43:$I$1042,Blends!$AP99,'Quarterly Information'!$X$43:$X$1042,Lists!$D$33)*C98</f>
        <v>0</v>
      </c>
      <c r="AR99" s="178">
        <f>SUMIFS('Quarterly Information'!$J$43:$J$1042,'Quarterly Information'!$I$43:$I$1042,Blends!$AP99,'Quarterly Information'!$X$43:$X$1042,Lists!$D$33)*D98</f>
        <v>0</v>
      </c>
      <c r="AS99" s="178">
        <f>SUMIFS('Quarterly Information'!$J$43:$J$1042,'Quarterly Information'!$I$43:$I$1042,Blends!$AP99,'Quarterly Information'!$X$43:$X$1042,Lists!$D$33)*E98</f>
        <v>0</v>
      </c>
      <c r="AT99" s="178">
        <f>SUMIFS('Quarterly Information'!$J$43:$J$1042,'Quarterly Information'!$I$43:$I$1042,Blends!$AP99,'Quarterly Information'!$X$43:$X$1042,Lists!$D$33)*F98</f>
        <v>0</v>
      </c>
      <c r="AU99" s="178">
        <f>SUMIFS('Quarterly Information'!$J$43:$J$1042,'Quarterly Information'!$I$43:$I$1042,Blends!$AP99,'Quarterly Information'!$X$43:$X$1042,Lists!$D$33)*G98</f>
        <v>0</v>
      </c>
      <c r="AV99" s="178">
        <f>SUMIFS('Quarterly Information'!$J$43:$J$1042,'Quarterly Information'!$I$43:$I$1042,Blends!$AP99,'Quarterly Information'!$X$43:$X$1042,Lists!$D$33)*H98</f>
        <v>0</v>
      </c>
      <c r="AW99" s="178">
        <f>SUMIFS('Quarterly Information'!$J$43:$J$1042,'Quarterly Information'!$I$43:$I$1042,Blends!$AP99,'Quarterly Information'!$X$43:$X$1042,Lists!$D$33)*I98</f>
        <v>0</v>
      </c>
      <c r="AX99" s="178">
        <f>SUMIFS('Quarterly Information'!$J$43:$J$1042,'Quarterly Information'!$I$43:$I$1042,Blends!$AP99,'Quarterly Information'!$X$43:$X$1042,Lists!$D$33)*J98</f>
        <v>0</v>
      </c>
      <c r="AZ99" s="17" t="s">
        <v>941</v>
      </c>
      <c r="BA99" s="178">
        <f>SUMIFS('Quarterly Information'!$J$43:$J$1042,'Quarterly Information'!$I$43:$I$1042,Blends!$AZ99,'Quarterly Information'!$X$43:$X$1042,Lists!$D$34)*C98</f>
        <v>0</v>
      </c>
      <c r="BB99" s="178">
        <f>SUMIFS('Quarterly Information'!$J$43:$J$1042,'Quarterly Information'!$I$43:$I$1042,Blends!$AZ99,'Quarterly Information'!$X$43:$X$1042,Lists!$D$34)*D98</f>
        <v>0</v>
      </c>
      <c r="BC99" s="178">
        <f>SUMIFS('Quarterly Information'!$J$43:$J$1042,'Quarterly Information'!$I$43:$I$1042,Blends!$AZ99,'Quarterly Information'!$X$43:$X$1042,Lists!$D$34)*E98</f>
        <v>0</v>
      </c>
      <c r="BD99" s="178">
        <f>SUMIFS('Quarterly Information'!$J$43:$J$1042,'Quarterly Information'!$I$43:$I$1042,Blends!$AZ99,'Quarterly Information'!$X$43:$X$1042,Lists!$D$34)*F98</f>
        <v>0</v>
      </c>
      <c r="BE99" s="178">
        <f>SUMIFS('Quarterly Information'!$J$43:$J$1042,'Quarterly Information'!$I$43:$I$1042,Blends!$AZ99,'Quarterly Information'!$X$43:$X$1042,Lists!$D$34)*G98</f>
        <v>0</v>
      </c>
      <c r="BF99" s="178">
        <f>SUMIFS('Quarterly Information'!$J$43:$J$1042,'Quarterly Information'!$I$43:$I$1042,Blends!$AZ99,'Quarterly Information'!$X$43:$X$1042,Lists!$D$34)*H98</f>
        <v>0</v>
      </c>
      <c r="BG99" s="178">
        <f>SUMIFS('Quarterly Information'!$J$43:$J$1042,'Quarterly Information'!$I$43:$I$1042,Blends!$AZ99,'Quarterly Information'!$X$43:$X$1042,Lists!$D$34)*I98</f>
        <v>0</v>
      </c>
      <c r="BH99" s="178">
        <f>SUMIFS('Quarterly Information'!$J$43:$J$1042,'Quarterly Information'!$I$43:$I$1042,Blends!$AZ99,'Quarterly Information'!$X$43:$X$1042,Lists!$D$34)*J98</f>
        <v>0</v>
      </c>
      <c r="BJ99" s="17" t="s">
        <v>941</v>
      </c>
      <c r="BK99" s="178">
        <f>SUMIFS('Quarterly Information'!$J$43:$J$1042,'Quarterly Information'!$I$43:$I$1042,Blends!$BJ99,'Quarterly Information'!$X$43:$X$1042,Lists!$D$35)*C98</f>
        <v>0</v>
      </c>
      <c r="BL99" s="178">
        <f>SUMIFS('Quarterly Information'!$J$43:$J$1042,'Quarterly Information'!$I$43:$I$1042,Blends!$BJ99,'Quarterly Information'!$X$43:$X$1042,Lists!$D$35)*D98</f>
        <v>0</v>
      </c>
      <c r="BM99" s="178">
        <f>SUMIFS('Quarterly Information'!$J$43:$J$1042,'Quarterly Information'!$I$43:$I$1042,Blends!$BJ99,'Quarterly Information'!$X$43:$X$1042,Lists!$D$35)*E98</f>
        <v>0</v>
      </c>
      <c r="BN99" s="178">
        <f>SUMIFS('Quarterly Information'!$J$43:$J$1042,'Quarterly Information'!$I$43:$I$1042,Blends!$BJ99,'Quarterly Information'!$X$43:$X$1042,Lists!$D$35)*F98</f>
        <v>0</v>
      </c>
      <c r="BO99" s="178">
        <f>SUMIFS('Quarterly Information'!$J$43:$J$1042,'Quarterly Information'!$I$43:$I$1042,Blends!$BJ99,'Quarterly Information'!$X$43:$X$1042,Lists!$D$35)*G98</f>
        <v>0</v>
      </c>
      <c r="BP99" s="178">
        <f>SUMIFS('Quarterly Information'!$J$43:$J$1042,'Quarterly Information'!$I$43:$I$1042,Blends!$BJ99,'Quarterly Information'!$X$43:$X$1042,Lists!$D$35)*H98</f>
        <v>0</v>
      </c>
      <c r="BQ99" s="178">
        <f>SUMIFS('Quarterly Information'!$J$43:$J$1042,'Quarterly Information'!$I$43:$I$1042,Blends!$BJ99,'Quarterly Information'!$X$43:$X$1042,Lists!$D$35)*I98</f>
        <v>0</v>
      </c>
      <c r="BR99" s="178">
        <f>SUMIFS('Quarterly Information'!$J$43:$J$1042,'Quarterly Information'!$I$43:$I$1042,Blends!$BJ99,'Quarterly Information'!$X$43:$X$1042,Lists!$D$35)*J98</f>
        <v>0</v>
      </c>
      <c r="BT99" s="17" t="s">
        <v>941</v>
      </c>
      <c r="BU99" s="178">
        <f>SUMIFS('Quarterly Information'!$Z$43:$Z$1042,'Quarterly Information'!$I$43:$I$1042,Blends!$BT99)*Blends!C98</f>
        <v>0</v>
      </c>
      <c r="BV99" s="178">
        <f>SUMIFS('Quarterly Information'!$Z$43:$Z$1042,'Quarterly Information'!$I$43:$I$1042,Blends!$BT99)*Blends!D98</f>
        <v>0</v>
      </c>
      <c r="BW99" s="178">
        <f>SUMIFS('Quarterly Information'!$Z$43:$Z$1042,'Quarterly Information'!$I$43:$I$1042,Blends!$BT99)*Blends!E98</f>
        <v>0</v>
      </c>
      <c r="BX99" s="178">
        <f>SUMIFS('Quarterly Information'!$Z$43:$Z$1042,'Quarterly Information'!$I$43:$I$1042,Blends!$BT99)*Blends!F98</f>
        <v>0</v>
      </c>
      <c r="BY99" s="178">
        <f>SUMIFS('Quarterly Information'!$Z$43:$Z$1042,'Quarterly Information'!$I$43:$I$1042,Blends!$BT99)*Blends!G98</f>
        <v>0</v>
      </c>
      <c r="BZ99" s="178">
        <f>SUMIFS('Quarterly Information'!$Z$43:$Z$1042,'Quarterly Information'!$I$43:$I$1042,Blends!$BT99)*Blends!H98</f>
        <v>0</v>
      </c>
      <c r="CA99" s="178">
        <f>SUMIFS('Quarterly Information'!$Z$43:$Z$1042,'Quarterly Information'!$I$43:$I$1042,Blends!$BT99)*Blends!I98</f>
        <v>0</v>
      </c>
      <c r="CB99" s="178">
        <f>SUMIFS('Quarterly Information'!$Z$43:$Z$1042,'Quarterly Information'!$I$43:$I$1042,Blends!$BT99)*Blends!J98</f>
        <v>0</v>
      </c>
      <c r="CD99" s="17" t="s">
        <v>941</v>
      </c>
      <c r="CE99" s="178">
        <f>SUMIFS('Quarterly Information'!$AA$43:$AA$1042,'Quarterly Information'!$I$43:$I$1042,Blends!$CD99)*Blends!C98</f>
        <v>0</v>
      </c>
      <c r="CF99" s="178">
        <f>SUMIFS('Quarterly Information'!$AA$43:$AA$1042,'Quarterly Information'!$I$43:$I$1042,Blends!$CD99)*Blends!D98</f>
        <v>0</v>
      </c>
      <c r="CG99" s="178">
        <f>SUMIFS('Quarterly Information'!$AA$43:$AA$1042,'Quarterly Information'!$I$43:$I$1042,Blends!$CD99)*Blends!E98</f>
        <v>0</v>
      </c>
      <c r="CH99" s="178">
        <f>SUMIFS('Quarterly Information'!$AA$43:$AA$1042,'Quarterly Information'!$I$43:$I$1042,Blends!$CD99)*Blends!F98</f>
        <v>0</v>
      </c>
      <c r="CI99" s="178">
        <f>SUMIFS('Quarterly Information'!$AA$43:$AA$1042,'Quarterly Information'!$I$43:$I$1042,Blends!$CD99)*Blends!G98</f>
        <v>0</v>
      </c>
      <c r="CJ99" s="178">
        <f>SUMIFS('Quarterly Information'!$AA$43:$AA$1042,'Quarterly Information'!$I$43:$I$1042,Blends!$CD99)*Blends!H98</f>
        <v>0</v>
      </c>
      <c r="CK99" s="178">
        <f>SUMIFS('Quarterly Information'!$AA$43:$AA$1042,'Quarterly Information'!$I$43:$I$1042,Blends!$CD99)*Blends!I98</f>
        <v>0</v>
      </c>
      <c r="CL99" s="178">
        <f>SUMIFS('Quarterly Information'!$AA$43:$AA$1042,'Quarterly Information'!$I$43:$I$1042,Blends!$CD99)*Blends!J98</f>
        <v>0</v>
      </c>
      <c r="CN99" s="17" t="s">
        <v>941</v>
      </c>
      <c r="CO99" s="178">
        <f>SUMIFS('Quarterly Information'!$AB$43:$AB$1042,'Quarterly Information'!$I$43:$I$1042,Blends!$CN99)*Blends!C98</f>
        <v>0</v>
      </c>
      <c r="CP99" s="178">
        <f>SUMIFS('Quarterly Information'!$AB$43:$AB$1042,'Quarterly Information'!$I$43:$I$1042,Blends!$CN99)*Blends!D98</f>
        <v>0</v>
      </c>
      <c r="CQ99" s="178">
        <f>SUMIFS('Quarterly Information'!$AB$43:$AB$1042,'Quarterly Information'!$I$43:$I$1042,Blends!$CN99)*Blends!E98</f>
        <v>0</v>
      </c>
      <c r="CR99" s="178">
        <f>SUMIFS('Quarterly Information'!$AB$43:$AB$1042,'Quarterly Information'!$I$43:$I$1042,Blends!$CN99)*Blends!F98</f>
        <v>0</v>
      </c>
      <c r="CS99" s="178">
        <f>SUMIFS('Quarterly Information'!$AB$43:$AB$1042,'Quarterly Information'!$I$43:$I$1042,Blends!$CN99)*Blends!G98</f>
        <v>0</v>
      </c>
      <c r="CT99" s="178">
        <f>SUMIFS('Quarterly Information'!$AB$43:$AB$1042,'Quarterly Information'!$I$43:$I$1042,Blends!$CN99)*Blends!H98</f>
        <v>0</v>
      </c>
      <c r="CU99" s="178">
        <f>SUMIFS('Quarterly Information'!$AB$43:$AB$1042,'Quarterly Information'!$I$43:$I$1042,Blends!$CN99)*Blends!I98</f>
        <v>0</v>
      </c>
      <c r="CV99" s="178">
        <f>SUMIFS('Quarterly Information'!$AB$43:$AB$1042,'Quarterly Information'!$I$43:$I$1042,Blends!$CN99)*Blends!J98</f>
        <v>0</v>
      </c>
      <c r="CX99" s="17" t="s">
        <v>941</v>
      </c>
      <c r="CY99" s="178">
        <f>SUMIFS('Quarterly Information'!$AC$43:$AC$1042,'Quarterly Information'!$I$43:$I$1042,Blends!$CX99)*Blends!C98</f>
        <v>0</v>
      </c>
      <c r="CZ99" s="178">
        <f>SUMIFS('Quarterly Information'!$AC$43:$AC$1042,'Quarterly Information'!$I$43:$I$1042,Blends!$CX99)*Blends!D98</f>
        <v>0</v>
      </c>
      <c r="DA99" s="178">
        <f>SUMIFS('Quarterly Information'!$AC$43:$AC$1042,'Quarterly Information'!$I$43:$I$1042,Blends!$CX99)*Blends!E98</f>
        <v>0</v>
      </c>
      <c r="DB99" s="178">
        <f>SUMIFS('Quarterly Information'!$AC$43:$AC$1042,'Quarterly Information'!$I$43:$I$1042,Blends!$CX99)*Blends!F98</f>
        <v>0</v>
      </c>
      <c r="DC99" s="178">
        <f>SUMIFS('Quarterly Information'!$AC$43:$AC$1042,'Quarterly Information'!$I$43:$I$1042,Blends!$CX99)*Blends!G98</f>
        <v>0</v>
      </c>
      <c r="DD99" s="178">
        <f>SUMIFS('Quarterly Information'!$AC$43:$AC$1042,'Quarterly Information'!$I$43:$I$1042,Blends!$CX99)*Blends!H98</f>
        <v>0</v>
      </c>
      <c r="DE99" s="178">
        <f>SUMIFS('Quarterly Information'!$AC$43:$AC$1042,'Quarterly Information'!$I$43:$I$1042,Blends!$CX99)*Blends!I98</f>
        <v>0</v>
      </c>
      <c r="DF99" s="178">
        <f>SUMIFS('Quarterly Information'!$AC$43:$AC$1042,'Quarterly Information'!$I$43:$I$1042,Blends!$CX99)*Blends!J98</f>
        <v>0</v>
      </c>
      <c r="DH99" s="17" t="s">
        <v>941</v>
      </c>
      <c r="DI99" s="178">
        <f>SUMIFS('Quarterly Information'!$AD$43:$AD$1042,'Quarterly Information'!$I$43:$I$1042,Blends!$DH99)*Blends!C98</f>
        <v>0</v>
      </c>
      <c r="DJ99" s="178">
        <f>SUMIFS('Quarterly Information'!$AD$43:$AD$1042,'Quarterly Information'!$I$43:$I$1042,Blends!$DH99)*Blends!D98</f>
        <v>0</v>
      </c>
      <c r="DK99" s="178">
        <f>SUMIFS('Quarterly Information'!$AD$43:$AD$1042,'Quarterly Information'!$I$43:$I$1042,Blends!$DH99)*Blends!E98</f>
        <v>0</v>
      </c>
      <c r="DL99" s="178">
        <f>SUMIFS('Quarterly Information'!$AD$43:$AD$1042,'Quarterly Information'!$I$43:$I$1042,Blends!$DH99)*Blends!F98</f>
        <v>0</v>
      </c>
      <c r="DM99" s="178">
        <f>SUMIFS('Quarterly Information'!$AD$43:$AD$1042,'Quarterly Information'!$I$43:$I$1042,Blends!$DH99)*Blends!G98</f>
        <v>0</v>
      </c>
      <c r="DN99" s="178">
        <f>SUMIFS('Quarterly Information'!$AD$43:$AD$1042,'Quarterly Information'!$I$43:$I$1042,Blends!$DH99)*Blends!H98</f>
        <v>0</v>
      </c>
      <c r="DO99" s="178">
        <f>SUMIFS('Quarterly Information'!$AD$43:$AD$1042,'Quarterly Information'!$I$43:$I$1042,Blends!$DH99)*Blends!I98</f>
        <v>0</v>
      </c>
      <c r="DP99" s="178">
        <f>SUMIFS('Quarterly Information'!$AD$43:$AD$1042,'Quarterly Information'!$I$43:$I$1042,Blends!$DH99)*Blends!J98</f>
        <v>0</v>
      </c>
      <c r="DR99" s="17" t="s">
        <v>941</v>
      </c>
      <c r="DS99" s="178">
        <f>SUMIFS('Quarterly Information'!$AE$43:$AE$1042,'Quarterly Information'!$I$43:$I$1042,Blends!$DR99)*Blends!C98</f>
        <v>0</v>
      </c>
      <c r="DT99" s="178">
        <f>SUMIFS('Quarterly Information'!$AE$43:$AE$1042,'Quarterly Information'!$I$43:$I$1042,Blends!$DR99)*Blends!D98</f>
        <v>0</v>
      </c>
      <c r="DU99" s="178">
        <f>SUMIFS('Quarterly Information'!$AE$43:$AE$1042,'Quarterly Information'!$I$43:$I$1042,Blends!$DR99)*Blends!E98</f>
        <v>0</v>
      </c>
      <c r="DV99" s="178">
        <f>SUMIFS('Quarterly Information'!$AE$43:$AE$1042,'Quarterly Information'!$I$43:$I$1042,Blends!$DR99)*Blends!F98</f>
        <v>0</v>
      </c>
      <c r="DW99" s="178">
        <f>SUMIFS('Quarterly Information'!$AE$43:$AE$1042,'Quarterly Information'!$I$43:$I$1042,Blends!$DR99)*Blends!G98</f>
        <v>0</v>
      </c>
      <c r="DX99" s="178">
        <f>SUMIFS('Quarterly Information'!$AE$43:$AE$1042,'Quarterly Information'!$I$43:$I$1042,Blends!$DR99)*Blends!H98</f>
        <v>0</v>
      </c>
      <c r="DY99" s="178">
        <f>SUMIFS('Quarterly Information'!$AE$43:$AE$1042,'Quarterly Information'!$I$43:$I$1042,Blends!$DR99)*Blends!I98</f>
        <v>0</v>
      </c>
      <c r="DZ99" s="178">
        <f>SUMIFS('Quarterly Information'!$AE$43:$AE$1042,'Quarterly Information'!$I$43:$I$1042,Blends!$DR99)*Blends!J98</f>
        <v>0</v>
      </c>
    </row>
    <row r="100" spans="2:130" x14ac:dyDescent="0.25">
      <c r="B100" s="17" t="s">
        <v>943</v>
      </c>
      <c r="C100" s="177"/>
      <c r="D100" s="177"/>
      <c r="E100" s="177"/>
      <c r="F100" s="177"/>
      <c r="G100" s="177"/>
      <c r="H100" s="177"/>
      <c r="I100" s="177">
        <v>4.2999999999999997E-2</v>
      </c>
      <c r="J100" s="177"/>
      <c r="L100" s="17" t="s">
        <v>942</v>
      </c>
      <c r="M100" s="178">
        <f>SUMIFS('Quarterly Information'!$J$43:$J$1042,'Quarterly Information'!$I$43:$I$1042,Blends!$L100,'Quarterly Information'!$X$43:$X$1042,Lists!$D$30)*C99</f>
        <v>0</v>
      </c>
      <c r="N100" s="178">
        <f>SUMIFS('Quarterly Information'!$J$43:$J$1042,'Quarterly Information'!$I$43:$I$1042,Blends!$L100,'Quarterly Information'!$X$43:$X$1042,Lists!$D$30)*D99</f>
        <v>0</v>
      </c>
      <c r="O100" s="178">
        <f>SUMIFS('Quarterly Information'!$J$43:$J$1042,'Quarterly Information'!$I$43:$I$1042,Blends!$L100,'Quarterly Information'!$X$43:$X$1042,Lists!$D$30)*E99</f>
        <v>0</v>
      </c>
      <c r="P100" s="178">
        <f>SUMIFS('Quarterly Information'!$J$43:$J$1042,'Quarterly Information'!$I$43:$I$1042,Blends!$L100,'Quarterly Information'!$X$43:$X$1042,Lists!$D$30)*F99</f>
        <v>0</v>
      </c>
      <c r="Q100" s="178">
        <f>SUMIFS('Quarterly Information'!$J$43:$J$1042,'Quarterly Information'!$I$43:$I$1042,Blends!$L100,'Quarterly Information'!$X$43:$X$1042,Lists!$D$30)*G99</f>
        <v>0</v>
      </c>
      <c r="R100" s="178">
        <f>SUMIFS('Quarterly Information'!$J$43:$J$1042,'Quarterly Information'!$I$43:$I$1042,Blends!$L100,'Quarterly Information'!$X$43:$X$1042,Lists!$D$30)*H99</f>
        <v>0</v>
      </c>
      <c r="S100" s="178">
        <f>SUMIFS('Quarterly Information'!$J$43:$J$1042,'Quarterly Information'!$I$43:$I$1042,Blends!$L100,'Quarterly Information'!$X$43:$X$1042,Lists!$D$30)*I99</f>
        <v>0</v>
      </c>
      <c r="T100" s="178">
        <f>SUMIFS('Quarterly Information'!$J$43:$J$1042,'Quarterly Information'!$I$43:$I$1042,Blends!$L100,'Quarterly Information'!$X$43:$X$1042,Lists!$D$30)*J99</f>
        <v>0</v>
      </c>
      <c r="V100" s="17" t="s">
        <v>942</v>
      </c>
      <c r="W100" s="178">
        <f>SUMIFS('Quarterly Information'!$J$43:$J$1042,'Quarterly Information'!$I$43:$I$1042,Blends!$V100,'Quarterly Information'!$X$43:$X$1042,Lists!$D$31)*C99</f>
        <v>0</v>
      </c>
      <c r="X100" s="178">
        <f>SUMIFS('Quarterly Information'!$J$43:$J$1042,'Quarterly Information'!$I$43:$I$1042,Blends!$V100,'Quarterly Information'!$X$43:$X$1042,Lists!$D$31)*D99</f>
        <v>0</v>
      </c>
      <c r="Y100" s="178">
        <f>SUMIFS('Quarterly Information'!$J$43:$J$1042,'Quarterly Information'!$I$43:$I$1042,Blends!$V100,'Quarterly Information'!$X$43:$X$1042,Lists!$D$31)*E99</f>
        <v>0</v>
      </c>
      <c r="Z100" s="178">
        <f>SUMIFS('Quarterly Information'!$J$43:$J$1042,'Quarterly Information'!$I$43:$I$1042,Blends!$V100,'Quarterly Information'!$X$43:$X$1042,Lists!$D$31)*F99</f>
        <v>0</v>
      </c>
      <c r="AA100" s="178">
        <f>SUMIFS('Quarterly Information'!$J$43:$J$1042,'Quarterly Information'!$I$43:$I$1042,Blends!$V100,'Quarterly Information'!$X$43:$X$1042,Lists!$D$31)*G99</f>
        <v>0</v>
      </c>
      <c r="AB100" s="178">
        <f>SUMIFS('Quarterly Information'!$J$43:$J$1042,'Quarterly Information'!$I$43:$I$1042,Blends!$V100,'Quarterly Information'!$X$43:$X$1042,Lists!$D$31)*H99</f>
        <v>0</v>
      </c>
      <c r="AC100" s="178">
        <f>SUMIFS('Quarterly Information'!$J$43:$J$1042,'Quarterly Information'!$I$43:$I$1042,Blends!$V100,'Quarterly Information'!$X$43:$X$1042,Lists!$D$31)*I99</f>
        <v>0</v>
      </c>
      <c r="AD100" s="178">
        <f>SUMIFS('Quarterly Information'!$J$43:$J$1042,'Quarterly Information'!$I$43:$I$1042,Blends!$V100,'Quarterly Information'!$X$43:$X$1042,Lists!$D$31)*J99</f>
        <v>0</v>
      </c>
      <c r="AF100" s="17" t="s">
        <v>942</v>
      </c>
      <c r="AG100" s="178">
        <f>SUMIFS('Quarterly Information'!$J$43:$J$1042,'Quarterly Information'!$I$43:$I$1042,Blends!$AF100,'Quarterly Information'!$X$43:$X$1042,Lists!$D$32)*C99</f>
        <v>0</v>
      </c>
      <c r="AH100" s="178">
        <f>SUMIFS('Quarterly Information'!$J$43:$J$1042,'Quarterly Information'!$I$43:$I$1042,Blends!$AF100,'Quarterly Information'!$X$43:$X$1042,Lists!$D$32)*D99</f>
        <v>0</v>
      </c>
      <c r="AI100" s="178">
        <f>SUMIFS('Quarterly Information'!$J$43:$J$1042,'Quarterly Information'!$I$43:$I$1042,Blends!$AF100,'Quarterly Information'!$X$43:$X$1042,Lists!$D$32)*E99</f>
        <v>0</v>
      </c>
      <c r="AJ100" s="178">
        <f>SUMIFS('Quarterly Information'!$J$43:$J$1042,'Quarterly Information'!$I$43:$I$1042,Blends!$AF100,'Quarterly Information'!$X$43:$X$1042,Lists!$D$32)*F99</f>
        <v>0</v>
      </c>
      <c r="AK100" s="178">
        <f>SUMIFS('Quarterly Information'!$J$43:$J$1042,'Quarterly Information'!$I$43:$I$1042,Blends!$AF100,'Quarterly Information'!$X$43:$X$1042,Lists!$D$32)*G99</f>
        <v>0</v>
      </c>
      <c r="AL100" s="178">
        <f>SUMIFS('Quarterly Information'!$J$43:$J$1042,'Quarterly Information'!$I$43:$I$1042,Blends!$AF100,'Quarterly Information'!$X$43:$X$1042,Lists!$D$32)*H99</f>
        <v>0</v>
      </c>
      <c r="AM100" s="178">
        <f>SUMIFS('Quarterly Information'!$J$43:$J$1042,'Quarterly Information'!$I$43:$I$1042,Blends!$AF100,'Quarterly Information'!$X$43:$X$1042,Lists!$D$32)*I99</f>
        <v>0</v>
      </c>
      <c r="AN100" s="178">
        <f>SUMIFS('Quarterly Information'!$J$43:$J$1042,'Quarterly Information'!$I$43:$I$1042,Blends!$AF100,'Quarterly Information'!$X$43:$X$1042,Lists!$D$32)*J99</f>
        <v>0</v>
      </c>
      <c r="AP100" s="17" t="s">
        <v>942</v>
      </c>
      <c r="AQ100" s="178">
        <f>SUMIFS('Quarterly Information'!$J$43:$J$1042,'Quarterly Information'!$I$43:$I$1042,Blends!$AP100,'Quarterly Information'!$X$43:$X$1042,Lists!$D$33)*C99</f>
        <v>0</v>
      </c>
      <c r="AR100" s="178">
        <f>SUMIFS('Quarterly Information'!$J$43:$J$1042,'Quarterly Information'!$I$43:$I$1042,Blends!$AP100,'Quarterly Information'!$X$43:$X$1042,Lists!$D$33)*D99</f>
        <v>0</v>
      </c>
      <c r="AS100" s="178">
        <f>SUMIFS('Quarterly Information'!$J$43:$J$1042,'Quarterly Information'!$I$43:$I$1042,Blends!$AP100,'Quarterly Information'!$X$43:$X$1042,Lists!$D$33)*E99</f>
        <v>0</v>
      </c>
      <c r="AT100" s="178">
        <f>SUMIFS('Quarterly Information'!$J$43:$J$1042,'Quarterly Information'!$I$43:$I$1042,Blends!$AP100,'Quarterly Information'!$X$43:$X$1042,Lists!$D$33)*F99</f>
        <v>0</v>
      </c>
      <c r="AU100" s="178">
        <f>SUMIFS('Quarterly Information'!$J$43:$J$1042,'Quarterly Information'!$I$43:$I$1042,Blends!$AP100,'Quarterly Information'!$X$43:$X$1042,Lists!$D$33)*G99</f>
        <v>0</v>
      </c>
      <c r="AV100" s="178">
        <f>SUMIFS('Quarterly Information'!$J$43:$J$1042,'Quarterly Information'!$I$43:$I$1042,Blends!$AP100,'Quarterly Information'!$X$43:$X$1042,Lists!$D$33)*H99</f>
        <v>0</v>
      </c>
      <c r="AW100" s="178">
        <f>SUMIFS('Quarterly Information'!$J$43:$J$1042,'Quarterly Information'!$I$43:$I$1042,Blends!$AP100,'Quarterly Information'!$X$43:$X$1042,Lists!$D$33)*I99</f>
        <v>0</v>
      </c>
      <c r="AX100" s="178">
        <f>SUMIFS('Quarterly Information'!$J$43:$J$1042,'Quarterly Information'!$I$43:$I$1042,Blends!$AP100,'Quarterly Information'!$X$43:$X$1042,Lists!$D$33)*J99</f>
        <v>0</v>
      </c>
      <c r="AZ100" s="17" t="s">
        <v>942</v>
      </c>
      <c r="BA100" s="178">
        <f>SUMIFS('Quarterly Information'!$J$43:$J$1042,'Quarterly Information'!$I$43:$I$1042,Blends!$AZ100,'Quarterly Information'!$X$43:$X$1042,Lists!$D$34)*C99</f>
        <v>0</v>
      </c>
      <c r="BB100" s="178">
        <f>SUMIFS('Quarterly Information'!$J$43:$J$1042,'Quarterly Information'!$I$43:$I$1042,Blends!$AZ100,'Quarterly Information'!$X$43:$X$1042,Lists!$D$34)*D99</f>
        <v>0</v>
      </c>
      <c r="BC100" s="178">
        <f>SUMIFS('Quarterly Information'!$J$43:$J$1042,'Quarterly Information'!$I$43:$I$1042,Blends!$AZ100,'Quarterly Information'!$X$43:$X$1042,Lists!$D$34)*E99</f>
        <v>0</v>
      </c>
      <c r="BD100" s="178">
        <f>SUMIFS('Quarterly Information'!$J$43:$J$1042,'Quarterly Information'!$I$43:$I$1042,Blends!$AZ100,'Quarterly Information'!$X$43:$X$1042,Lists!$D$34)*F99</f>
        <v>0</v>
      </c>
      <c r="BE100" s="178">
        <f>SUMIFS('Quarterly Information'!$J$43:$J$1042,'Quarterly Information'!$I$43:$I$1042,Blends!$AZ100,'Quarterly Information'!$X$43:$X$1042,Lists!$D$34)*G99</f>
        <v>0</v>
      </c>
      <c r="BF100" s="178">
        <f>SUMIFS('Quarterly Information'!$J$43:$J$1042,'Quarterly Information'!$I$43:$I$1042,Blends!$AZ100,'Quarterly Information'!$X$43:$X$1042,Lists!$D$34)*H99</f>
        <v>0</v>
      </c>
      <c r="BG100" s="178">
        <f>SUMIFS('Quarterly Information'!$J$43:$J$1042,'Quarterly Information'!$I$43:$I$1042,Blends!$AZ100,'Quarterly Information'!$X$43:$X$1042,Lists!$D$34)*I99</f>
        <v>0</v>
      </c>
      <c r="BH100" s="178">
        <f>SUMIFS('Quarterly Information'!$J$43:$J$1042,'Quarterly Information'!$I$43:$I$1042,Blends!$AZ100,'Quarterly Information'!$X$43:$X$1042,Lists!$D$34)*J99</f>
        <v>0</v>
      </c>
      <c r="BJ100" s="17" t="s">
        <v>942</v>
      </c>
      <c r="BK100" s="178">
        <f>SUMIFS('Quarterly Information'!$J$43:$J$1042,'Quarterly Information'!$I$43:$I$1042,Blends!$BJ100,'Quarterly Information'!$X$43:$X$1042,Lists!$D$35)*C99</f>
        <v>0</v>
      </c>
      <c r="BL100" s="178">
        <f>SUMIFS('Quarterly Information'!$J$43:$J$1042,'Quarterly Information'!$I$43:$I$1042,Blends!$BJ100,'Quarterly Information'!$X$43:$X$1042,Lists!$D$35)*D99</f>
        <v>0</v>
      </c>
      <c r="BM100" s="178">
        <f>SUMIFS('Quarterly Information'!$J$43:$J$1042,'Quarterly Information'!$I$43:$I$1042,Blends!$BJ100,'Quarterly Information'!$X$43:$X$1042,Lists!$D$35)*E99</f>
        <v>0</v>
      </c>
      <c r="BN100" s="178">
        <f>SUMIFS('Quarterly Information'!$J$43:$J$1042,'Quarterly Information'!$I$43:$I$1042,Blends!$BJ100,'Quarterly Information'!$X$43:$X$1042,Lists!$D$35)*F99</f>
        <v>0</v>
      </c>
      <c r="BO100" s="178">
        <f>SUMIFS('Quarterly Information'!$J$43:$J$1042,'Quarterly Information'!$I$43:$I$1042,Blends!$BJ100,'Quarterly Information'!$X$43:$X$1042,Lists!$D$35)*G99</f>
        <v>0</v>
      </c>
      <c r="BP100" s="178">
        <f>SUMIFS('Quarterly Information'!$J$43:$J$1042,'Quarterly Information'!$I$43:$I$1042,Blends!$BJ100,'Quarterly Information'!$X$43:$X$1042,Lists!$D$35)*H99</f>
        <v>0</v>
      </c>
      <c r="BQ100" s="178">
        <f>SUMIFS('Quarterly Information'!$J$43:$J$1042,'Quarterly Information'!$I$43:$I$1042,Blends!$BJ100,'Quarterly Information'!$X$43:$X$1042,Lists!$D$35)*I99</f>
        <v>0</v>
      </c>
      <c r="BR100" s="178">
        <f>SUMIFS('Quarterly Information'!$J$43:$J$1042,'Quarterly Information'!$I$43:$I$1042,Blends!$BJ100,'Quarterly Information'!$X$43:$X$1042,Lists!$D$35)*J99</f>
        <v>0</v>
      </c>
      <c r="BT100" s="17" t="s">
        <v>942</v>
      </c>
      <c r="BU100" s="178">
        <f>SUMIFS('Quarterly Information'!$Z$43:$Z$1042,'Quarterly Information'!$I$43:$I$1042,Blends!$BT100)*Blends!C99</f>
        <v>0</v>
      </c>
      <c r="BV100" s="178">
        <f>SUMIFS('Quarterly Information'!$Z$43:$Z$1042,'Quarterly Information'!$I$43:$I$1042,Blends!$BT100)*Blends!D99</f>
        <v>0</v>
      </c>
      <c r="BW100" s="178">
        <f>SUMIFS('Quarterly Information'!$Z$43:$Z$1042,'Quarterly Information'!$I$43:$I$1042,Blends!$BT100)*Blends!E99</f>
        <v>0</v>
      </c>
      <c r="BX100" s="178">
        <f>SUMIFS('Quarterly Information'!$Z$43:$Z$1042,'Quarterly Information'!$I$43:$I$1042,Blends!$BT100)*Blends!F99</f>
        <v>0</v>
      </c>
      <c r="BY100" s="178">
        <f>SUMIFS('Quarterly Information'!$Z$43:$Z$1042,'Quarterly Information'!$I$43:$I$1042,Blends!$BT100)*Blends!G99</f>
        <v>0</v>
      </c>
      <c r="BZ100" s="178">
        <f>SUMIFS('Quarterly Information'!$Z$43:$Z$1042,'Quarterly Information'!$I$43:$I$1042,Blends!$BT100)*Blends!H99</f>
        <v>0</v>
      </c>
      <c r="CA100" s="178">
        <f>SUMIFS('Quarterly Information'!$Z$43:$Z$1042,'Quarterly Information'!$I$43:$I$1042,Blends!$BT100)*Blends!I99</f>
        <v>0</v>
      </c>
      <c r="CB100" s="178">
        <f>SUMIFS('Quarterly Information'!$Z$43:$Z$1042,'Quarterly Information'!$I$43:$I$1042,Blends!$BT100)*Blends!J99</f>
        <v>0</v>
      </c>
      <c r="CD100" s="17" t="s">
        <v>942</v>
      </c>
      <c r="CE100" s="178">
        <f>SUMIFS('Quarterly Information'!$AA$43:$AA$1042,'Quarterly Information'!$I$43:$I$1042,Blends!$CD100)*Blends!C99</f>
        <v>0</v>
      </c>
      <c r="CF100" s="178">
        <f>SUMIFS('Quarterly Information'!$AA$43:$AA$1042,'Quarterly Information'!$I$43:$I$1042,Blends!$CD100)*Blends!D99</f>
        <v>0</v>
      </c>
      <c r="CG100" s="178">
        <f>SUMIFS('Quarterly Information'!$AA$43:$AA$1042,'Quarterly Information'!$I$43:$I$1042,Blends!$CD100)*Blends!E99</f>
        <v>0</v>
      </c>
      <c r="CH100" s="178">
        <f>SUMIFS('Quarterly Information'!$AA$43:$AA$1042,'Quarterly Information'!$I$43:$I$1042,Blends!$CD100)*Blends!F99</f>
        <v>0</v>
      </c>
      <c r="CI100" s="178">
        <f>SUMIFS('Quarterly Information'!$AA$43:$AA$1042,'Quarterly Information'!$I$43:$I$1042,Blends!$CD100)*Blends!G99</f>
        <v>0</v>
      </c>
      <c r="CJ100" s="178">
        <f>SUMIFS('Quarterly Information'!$AA$43:$AA$1042,'Quarterly Information'!$I$43:$I$1042,Blends!$CD100)*Blends!H99</f>
        <v>0</v>
      </c>
      <c r="CK100" s="178">
        <f>SUMIFS('Quarterly Information'!$AA$43:$AA$1042,'Quarterly Information'!$I$43:$I$1042,Blends!$CD100)*Blends!I99</f>
        <v>0</v>
      </c>
      <c r="CL100" s="178">
        <f>SUMIFS('Quarterly Information'!$AA$43:$AA$1042,'Quarterly Information'!$I$43:$I$1042,Blends!$CD100)*Blends!J99</f>
        <v>0</v>
      </c>
      <c r="CN100" s="17" t="s">
        <v>942</v>
      </c>
      <c r="CO100" s="178">
        <f>SUMIFS('Quarterly Information'!$AB$43:$AB$1042,'Quarterly Information'!$I$43:$I$1042,Blends!$CN100)*Blends!C99</f>
        <v>0</v>
      </c>
      <c r="CP100" s="178">
        <f>SUMIFS('Quarterly Information'!$AB$43:$AB$1042,'Quarterly Information'!$I$43:$I$1042,Blends!$CN100)*Blends!D99</f>
        <v>0</v>
      </c>
      <c r="CQ100" s="178">
        <f>SUMIFS('Quarterly Information'!$AB$43:$AB$1042,'Quarterly Information'!$I$43:$I$1042,Blends!$CN100)*Blends!E99</f>
        <v>0</v>
      </c>
      <c r="CR100" s="178">
        <f>SUMIFS('Quarterly Information'!$AB$43:$AB$1042,'Quarterly Information'!$I$43:$I$1042,Blends!$CN100)*Blends!F99</f>
        <v>0</v>
      </c>
      <c r="CS100" s="178">
        <f>SUMIFS('Quarterly Information'!$AB$43:$AB$1042,'Quarterly Information'!$I$43:$I$1042,Blends!$CN100)*Blends!G99</f>
        <v>0</v>
      </c>
      <c r="CT100" s="178">
        <f>SUMIFS('Quarterly Information'!$AB$43:$AB$1042,'Quarterly Information'!$I$43:$I$1042,Blends!$CN100)*Blends!H99</f>
        <v>0</v>
      </c>
      <c r="CU100" s="178">
        <f>SUMIFS('Quarterly Information'!$AB$43:$AB$1042,'Quarterly Information'!$I$43:$I$1042,Blends!$CN100)*Blends!I99</f>
        <v>0</v>
      </c>
      <c r="CV100" s="178">
        <f>SUMIFS('Quarterly Information'!$AB$43:$AB$1042,'Quarterly Information'!$I$43:$I$1042,Blends!$CN100)*Blends!J99</f>
        <v>0</v>
      </c>
      <c r="CX100" s="17" t="s">
        <v>942</v>
      </c>
      <c r="CY100" s="178">
        <f>SUMIFS('Quarterly Information'!$AC$43:$AC$1042,'Quarterly Information'!$I$43:$I$1042,Blends!$CX100)*Blends!C99</f>
        <v>0</v>
      </c>
      <c r="CZ100" s="178">
        <f>SUMIFS('Quarterly Information'!$AC$43:$AC$1042,'Quarterly Information'!$I$43:$I$1042,Blends!$CX100)*Blends!D99</f>
        <v>0</v>
      </c>
      <c r="DA100" s="178">
        <f>SUMIFS('Quarterly Information'!$AC$43:$AC$1042,'Quarterly Information'!$I$43:$I$1042,Blends!$CX100)*Blends!E99</f>
        <v>0</v>
      </c>
      <c r="DB100" s="178">
        <f>SUMIFS('Quarterly Information'!$AC$43:$AC$1042,'Quarterly Information'!$I$43:$I$1042,Blends!$CX100)*Blends!F99</f>
        <v>0</v>
      </c>
      <c r="DC100" s="178">
        <f>SUMIFS('Quarterly Information'!$AC$43:$AC$1042,'Quarterly Information'!$I$43:$I$1042,Blends!$CX100)*Blends!G99</f>
        <v>0</v>
      </c>
      <c r="DD100" s="178">
        <f>SUMIFS('Quarterly Information'!$AC$43:$AC$1042,'Quarterly Information'!$I$43:$I$1042,Blends!$CX100)*Blends!H99</f>
        <v>0</v>
      </c>
      <c r="DE100" s="178">
        <f>SUMIFS('Quarterly Information'!$AC$43:$AC$1042,'Quarterly Information'!$I$43:$I$1042,Blends!$CX100)*Blends!I99</f>
        <v>0</v>
      </c>
      <c r="DF100" s="178">
        <f>SUMIFS('Quarterly Information'!$AC$43:$AC$1042,'Quarterly Information'!$I$43:$I$1042,Blends!$CX100)*Blends!J99</f>
        <v>0</v>
      </c>
      <c r="DH100" s="17" t="s">
        <v>942</v>
      </c>
      <c r="DI100" s="178">
        <f>SUMIFS('Quarterly Information'!$AD$43:$AD$1042,'Quarterly Information'!$I$43:$I$1042,Blends!$DH100)*Blends!C99</f>
        <v>0</v>
      </c>
      <c r="DJ100" s="178">
        <f>SUMIFS('Quarterly Information'!$AD$43:$AD$1042,'Quarterly Information'!$I$43:$I$1042,Blends!$DH100)*Blends!D99</f>
        <v>0</v>
      </c>
      <c r="DK100" s="178">
        <f>SUMIFS('Quarterly Information'!$AD$43:$AD$1042,'Quarterly Information'!$I$43:$I$1042,Blends!$DH100)*Blends!E99</f>
        <v>0</v>
      </c>
      <c r="DL100" s="178">
        <f>SUMIFS('Quarterly Information'!$AD$43:$AD$1042,'Quarterly Information'!$I$43:$I$1042,Blends!$DH100)*Blends!F99</f>
        <v>0</v>
      </c>
      <c r="DM100" s="178">
        <f>SUMIFS('Quarterly Information'!$AD$43:$AD$1042,'Quarterly Information'!$I$43:$I$1042,Blends!$DH100)*Blends!G99</f>
        <v>0</v>
      </c>
      <c r="DN100" s="178">
        <f>SUMIFS('Quarterly Information'!$AD$43:$AD$1042,'Quarterly Information'!$I$43:$I$1042,Blends!$DH100)*Blends!H99</f>
        <v>0</v>
      </c>
      <c r="DO100" s="178">
        <f>SUMIFS('Quarterly Information'!$AD$43:$AD$1042,'Quarterly Information'!$I$43:$I$1042,Blends!$DH100)*Blends!I99</f>
        <v>0</v>
      </c>
      <c r="DP100" s="178">
        <f>SUMIFS('Quarterly Information'!$AD$43:$AD$1042,'Quarterly Information'!$I$43:$I$1042,Blends!$DH100)*Blends!J99</f>
        <v>0</v>
      </c>
      <c r="DR100" s="17" t="s">
        <v>942</v>
      </c>
      <c r="DS100" s="178">
        <f>SUMIFS('Quarterly Information'!$AE$43:$AE$1042,'Quarterly Information'!$I$43:$I$1042,Blends!$DR100)*Blends!C99</f>
        <v>0</v>
      </c>
      <c r="DT100" s="178">
        <f>SUMIFS('Quarterly Information'!$AE$43:$AE$1042,'Quarterly Information'!$I$43:$I$1042,Blends!$DR100)*Blends!D99</f>
        <v>0</v>
      </c>
      <c r="DU100" s="178">
        <f>SUMIFS('Quarterly Information'!$AE$43:$AE$1042,'Quarterly Information'!$I$43:$I$1042,Blends!$DR100)*Blends!E99</f>
        <v>0</v>
      </c>
      <c r="DV100" s="178">
        <f>SUMIFS('Quarterly Information'!$AE$43:$AE$1042,'Quarterly Information'!$I$43:$I$1042,Blends!$DR100)*Blends!F99</f>
        <v>0</v>
      </c>
      <c r="DW100" s="178">
        <f>SUMIFS('Quarterly Information'!$AE$43:$AE$1042,'Quarterly Information'!$I$43:$I$1042,Blends!$DR100)*Blends!G99</f>
        <v>0</v>
      </c>
      <c r="DX100" s="178">
        <f>SUMIFS('Quarterly Information'!$AE$43:$AE$1042,'Quarterly Information'!$I$43:$I$1042,Blends!$DR100)*Blends!H99</f>
        <v>0</v>
      </c>
      <c r="DY100" s="178">
        <f>SUMIFS('Quarterly Information'!$AE$43:$AE$1042,'Quarterly Information'!$I$43:$I$1042,Blends!$DR100)*Blends!I99</f>
        <v>0</v>
      </c>
      <c r="DZ100" s="178">
        <f>SUMIFS('Quarterly Information'!$AE$43:$AE$1042,'Quarterly Information'!$I$43:$I$1042,Blends!$DR100)*Blends!J99</f>
        <v>0</v>
      </c>
    </row>
    <row r="101" spans="2:130" x14ac:dyDescent="0.25">
      <c r="B101" s="17" t="s">
        <v>944</v>
      </c>
      <c r="C101" s="177"/>
      <c r="D101" s="177">
        <v>0.12</v>
      </c>
      <c r="E101" s="177"/>
      <c r="F101" s="177">
        <v>0.19</v>
      </c>
      <c r="G101" s="177"/>
      <c r="H101" s="177"/>
      <c r="I101" s="177"/>
      <c r="J101" s="177"/>
      <c r="L101" s="17" t="s">
        <v>943</v>
      </c>
      <c r="M101" s="178">
        <f>SUMIFS('Quarterly Information'!$J$43:$J$1042,'Quarterly Information'!$I$43:$I$1042,Blends!$L101,'Quarterly Information'!$X$43:$X$1042,Lists!$D$30)*C100</f>
        <v>0</v>
      </c>
      <c r="N101" s="178">
        <f>SUMIFS('Quarterly Information'!$J$43:$J$1042,'Quarterly Information'!$I$43:$I$1042,Blends!$L101,'Quarterly Information'!$X$43:$X$1042,Lists!$D$30)*D100</f>
        <v>0</v>
      </c>
      <c r="O101" s="178">
        <f>SUMIFS('Quarterly Information'!$J$43:$J$1042,'Quarterly Information'!$I$43:$I$1042,Blends!$L101,'Quarterly Information'!$X$43:$X$1042,Lists!$D$30)*E100</f>
        <v>0</v>
      </c>
      <c r="P101" s="178">
        <f>SUMIFS('Quarterly Information'!$J$43:$J$1042,'Quarterly Information'!$I$43:$I$1042,Blends!$L101,'Quarterly Information'!$X$43:$X$1042,Lists!$D$30)*F100</f>
        <v>0</v>
      </c>
      <c r="Q101" s="178">
        <f>SUMIFS('Quarterly Information'!$J$43:$J$1042,'Quarterly Information'!$I$43:$I$1042,Blends!$L101,'Quarterly Information'!$X$43:$X$1042,Lists!$D$30)*G100</f>
        <v>0</v>
      </c>
      <c r="R101" s="178">
        <f>SUMIFS('Quarterly Information'!$J$43:$J$1042,'Quarterly Information'!$I$43:$I$1042,Blends!$L101,'Quarterly Information'!$X$43:$X$1042,Lists!$D$30)*H100</f>
        <v>0</v>
      </c>
      <c r="S101" s="178">
        <f>SUMIFS('Quarterly Information'!$J$43:$J$1042,'Quarterly Information'!$I$43:$I$1042,Blends!$L101,'Quarterly Information'!$X$43:$X$1042,Lists!$D$30)*I100</f>
        <v>0</v>
      </c>
      <c r="T101" s="178">
        <f>SUMIFS('Quarterly Information'!$J$43:$J$1042,'Quarterly Information'!$I$43:$I$1042,Blends!$L101,'Quarterly Information'!$X$43:$X$1042,Lists!$D$30)*J100</f>
        <v>0</v>
      </c>
      <c r="V101" s="17" t="s">
        <v>943</v>
      </c>
      <c r="W101" s="178">
        <f>SUMIFS('Quarterly Information'!$J$43:$J$1042,'Quarterly Information'!$I$43:$I$1042,Blends!$V101,'Quarterly Information'!$X$43:$X$1042,Lists!$D$31)*C100</f>
        <v>0</v>
      </c>
      <c r="X101" s="178">
        <f>SUMIFS('Quarterly Information'!$J$43:$J$1042,'Quarterly Information'!$I$43:$I$1042,Blends!$V101,'Quarterly Information'!$X$43:$X$1042,Lists!$D$31)*D100</f>
        <v>0</v>
      </c>
      <c r="Y101" s="178">
        <f>SUMIFS('Quarterly Information'!$J$43:$J$1042,'Quarterly Information'!$I$43:$I$1042,Blends!$V101,'Quarterly Information'!$X$43:$X$1042,Lists!$D$31)*E100</f>
        <v>0</v>
      </c>
      <c r="Z101" s="178">
        <f>SUMIFS('Quarterly Information'!$J$43:$J$1042,'Quarterly Information'!$I$43:$I$1042,Blends!$V101,'Quarterly Information'!$X$43:$X$1042,Lists!$D$31)*F100</f>
        <v>0</v>
      </c>
      <c r="AA101" s="178">
        <f>SUMIFS('Quarterly Information'!$J$43:$J$1042,'Quarterly Information'!$I$43:$I$1042,Blends!$V101,'Quarterly Information'!$X$43:$X$1042,Lists!$D$31)*G100</f>
        <v>0</v>
      </c>
      <c r="AB101" s="178">
        <f>SUMIFS('Quarterly Information'!$J$43:$J$1042,'Quarterly Information'!$I$43:$I$1042,Blends!$V101,'Quarterly Information'!$X$43:$X$1042,Lists!$D$31)*H100</f>
        <v>0</v>
      </c>
      <c r="AC101" s="178">
        <f>SUMIFS('Quarterly Information'!$J$43:$J$1042,'Quarterly Information'!$I$43:$I$1042,Blends!$V101,'Quarterly Information'!$X$43:$X$1042,Lists!$D$31)*I100</f>
        <v>0</v>
      </c>
      <c r="AD101" s="178">
        <f>SUMIFS('Quarterly Information'!$J$43:$J$1042,'Quarterly Information'!$I$43:$I$1042,Blends!$V101,'Quarterly Information'!$X$43:$X$1042,Lists!$D$31)*J100</f>
        <v>0</v>
      </c>
      <c r="AF101" s="17" t="s">
        <v>943</v>
      </c>
      <c r="AG101" s="178">
        <f>SUMIFS('Quarterly Information'!$J$43:$J$1042,'Quarterly Information'!$I$43:$I$1042,Blends!$AF101,'Quarterly Information'!$X$43:$X$1042,Lists!$D$32)*C100</f>
        <v>0</v>
      </c>
      <c r="AH101" s="178">
        <f>SUMIFS('Quarterly Information'!$J$43:$J$1042,'Quarterly Information'!$I$43:$I$1042,Blends!$AF101,'Quarterly Information'!$X$43:$X$1042,Lists!$D$32)*D100</f>
        <v>0</v>
      </c>
      <c r="AI101" s="178">
        <f>SUMIFS('Quarterly Information'!$J$43:$J$1042,'Quarterly Information'!$I$43:$I$1042,Blends!$AF101,'Quarterly Information'!$X$43:$X$1042,Lists!$D$32)*E100</f>
        <v>0</v>
      </c>
      <c r="AJ101" s="178">
        <f>SUMIFS('Quarterly Information'!$J$43:$J$1042,'Quarterly Information'!$I$43:$I$1042,Blends!$AF101,'Quarterly Information'!$X$43:$X$1042,Lists!$D$32)*F100</f>
        <v>0</v>
      </c>
      <c r="AK101" s="178">
        <f>SUMIFS('Quarterly Information'!$J$43:$J$1042,'Quarterly Information'!$I$43:$I$1042,Blends!$AF101,'Quarterly Information'!$X$43:$X$1042,Lists!$D$32)*G100</f>
        <v>0</v>
      </c>
      <c r="AL101" s="178">
        <f>SUMIFS('Quarterly Information'!$J$43:$J$1042,'Quarterly Information'!$I$43:$I$1042,Blends!$AF101,'Quarterly Information'!$X$43:$X$1042,Lists!$D$32)*H100</f>
        <v>0</v>
      </c>
      <c r="AM101" s="178">
        <f>SUMIFS('Quarterly Information'!$J$43:$J$1042,'Quarterly Information'!$I$43:$I$1042,Blends!$AF101,'Quarterly Information'!$X$43:$X$1042,Lists!$D$32)*I100</f>
        <v>0</v>
      </c>
      <c r="AN101" s="178">
        <f>SUMIFS('Quarterly Information'!$J$43:$J$1042,'Quarterly Information'!$I$43:$I$1042,Blends!$AF101,'Quarterly Information'!$X$43:$X$1042,Lists!$D$32)*J100</f>
        <v>0</v>
      </c>
      <c r="AP101" s="17" t="s">
        <v>943</v>
      </c>
      <c r="AQ101" s="178">
        <f>SUMIFS('Quarterly Information'!$J$43:$J$1042,'Quarterly Information'!$I$43:$I$1042,Blends!$AP101,'Quarterly Information'!$X$43:$X$1042,Lists!$D$33)*C100</f>
        <v>0</v>
      </c>
      <c r="AR101" s="178">
        <f>SUMIFS('Quarterly Information'!$J$43:$J$1042,'Quarterly Information'!$I$43:$I$1042,Blends!$AP101,'Quarterly Information'!$X$43:$X$1042,Lists!$D$33)*D100</f>
        <v>0</v>
      </c>
      <c r="AS101" s="178">
        <f>SUMIFS('Quarterly Information'!$J$43:$J$1042,'Quarterly Information'!$I$43:$I$1042,Blends!$AP101,'Quarterly Information'!$X$43:$X$1042,Lists!$D$33)*E100</f>
        <v>0</v>
      </c>
      <c r="AT101" s="178">
        <f>SUMIFS('Quarterly Information'!$J$43:$J$1042,'Quarterly Information'!$I$43:$I$1042,Blends!$AP101,'Quarterly Information'!$X$43:$X$1042,Lists!$D$33)*F100</f>
        <v>0</v>
      </c>
      <c r="AU101" s="178">
        <f>SUMIFS('Quarterly Information'!$J$43:$J$1042,'Quarterly Information'!$I$43:$I$1042,Blends!$AP101,'Quarterly Information'!$X$43:$X$1042,Lists!$D$33)*G100</f>
        <v>0</v>
      </c>
      <c r="AV101" s="178">
        <f>SUMIFS('Quarterly Information'!$J$43:$J$1042,'Quarterly Information'!$I$43:$I$1042,Blends!$AP101,'Quarterly Information'!$X$43:$X$1042,Lists!$D$33)*H100</f>
        <v>0</v>
      </c>
      <c r="AW101" s="178">
        <f>SUMIFS('Quarterly Information'!$J$43:$J$1042,'Quarterly Information'!$I$43:$I$1042,Blends!$AP101,'Quarterly Information'!$X$43:$X$1042,Lists!$D$33)*I100</f>
        <v>0</v>
      </c>
      <c r="AX101" s="178">
        <f>SUMIFS('Quarterly Information'!$J$43:$J$1042,'Quarterly Information'!$I$43:$I$1042,Blends!$AP101,'Quarterly Information'!$X$43:$X$1042,Lists!$D$33)*J100</f>
        <v>0</v>
      </c>
      <c r="AZ101" s="17" t="s">
        <v>943</v>
      </c>
      <c r="BA101" s="178">
        <f>SUMIFS('Quarterly Information'!$J$43:$J$1042,'Quarterly Information'!$I$43:$I$1042,Blends!$AZ101,'Quarterly Information'!$X$43:$X$1042,Lists!$D$34)*C100</f>
        <v>0</v>
      </c>
      <c r="BB101" s="178">
        <f>SUMIFS('Quarterly Information'!$J$43:$J$1042,'Quarterly Information'!$I$43:$I$1042,Blends!$AZ101,'Quarterly Information'!$X$43:$X$1042,Lists!$D$34)*D100</f>
        <v>0</v>
      </c>
      <c r="BC101" s="178">
        <f>SUMIFS('Quarterly Information'!$J$43:$J$1042,'Quarterly Information'!$I$43:$I$1042,Blends!$AZ101,'Quarterly Information'!$X$43:$X$1042,Lists!$D$34)*E100</f>
        <v>0</v>
      </c>
      <c r="BD101" s="178">
        <f>SUMIFS('Quarterly Information'!$J$43:$J$1042,'Quarterly Information'!$I$43:$I$1042,Blends!$AZ101,'Quarterly Information'!$X$43:$X$1042,Lists!$D$34)*F100</f>
        <v>0</v>
      </c>
      <c r="BE101" s="178">
        <f>SUMIFS('Quarterly Information'!$J$43:$J$1042,'Quarterly Information'!$I$43:$I$1042,Blends!$AZ101,'Quarterly Information'!$X$43:$X$1042,Lists!$D$34)*G100</f>
        <v>0</v>
      </c>
      <c r="BF101" s="178">
        <f>SUMIFS('Quarterly Information'!$J$43:$J$1042,'Quarterly Information'!$I$43:$I$1042,Blends!$AZ101,'Quarterly Information'!$X$43:$X$1042,Lists!$D$34)*H100</f>
        <v>0</v>
      </c>
      <c r="BG101" s="178">
        <f>SUMIFS('Quarterly Information'!$J$43:$J$1042,'Quarterly Information'!$I$43:$I$1042,Blends!$AZ101,'Quarterly Information'!$X$43:$X$1042,Lists!$D$34)*I100</f>
        <v>0</v>
      </c>
      <c r="BH101" s="178">
        <f>SUMIFS('Quarterly Information'!$J$43:$J$1042,'Quarterly Information'!$I$43:$I$1042,Blends!$AZ101,'Quarterly Information'!$X$43:$X$1042,Lists!$D$34)*J100</f>
        <v>0</v>
      </c>
      <c r="BJ101" s="17" t="s">
        <v>943</v>
      </c>
      <c r="BK101" s="178">
        <f>SUMIFS('Quarterly Information'!$J$43:$J$1042,'Quarterly Information'!$I$43:$I$1042,Blends!$BJ101,'Quarterly Information'!$X$43:$X$1042,Lists!$D$35)*C100</f>
        <v>0</v>
      </c>
      <c r="BL101" s="178">
        <f>SUMIFS('Quarterly Information'!$J$43:$J$1042,'Quarterly Information'!$I$43:$I$1042,Blends!$BJ101,'Quarterly Information'!$X$43:$X$1042,Lists!$D$35)*D100</f>
        <v>0</v>
      </c>
      <c r="BM101" s="178">
        <f>SUMIFS('Quarterly Information'!$J$43:$J$1042,'Quarterly Information'!$I$43:$I$1042,Blends!$BJ101,'Quarterly Information'!$X$43:$X$1042,Lists!$D$35)*E100</f>
        <v>0</v>
      </c>
      <c r="BN101" s="178">
        <f>SUMIFS('Quarterly Information'!$J$43:$J$1042,'Quarterly Information'!$I$43:$I$1042,Blends!$BJ101,'Quarterly Information'!$X$43:$X$1042,Lists!$D$35)*F100</f>
        <v>0</v>
      </c>
      <c r="BO101" s="178">
        <f>SUMIFS('Quarterly Information'!$J$43:$J$1042,'Quarterly Information'!$I$43:$I$1042,Blends!$BJ101,'Quarterly Information'!$X$43:$X$1042,Lists!$D$35)*G100</f>
        <v>0</v>
      </c>
      <c r="BP101" s="178">
        <f>SUMIFS('Quarterly Information'!$J$43:$J$1042,'Quarterly Information'!$I$43:$I$1042,Blends!$BJ101,'Quarterly Information'!$X$43:$X$1042,Lists!$D$35)*H100</f>
        <v>0</v>
      </c>
      <c r="BQ101" s="178">
        <f>SUMIFS('Quarterly Information'!$J$43:$J$1042,'Quarterly Information'!$I$43:$I$1042,Blends!$BJ101,'Quarterly Information'!$X$43:$X$1042,Lists!$D$35)*I100</f>
        <v>0</v>
      </c>
      <c r="BR101" s="178">
        <f>SUMIFS('Quarterly Information'!$J$43:$J$1042,'Quarterly Information'!$I$43:$I$1042,Blends!$BJ101,'Quarterly Information'!$X$43:$X$1042,Lists!$D$35)*J100</f>
        <v>0</v>
      </c>
      <c r="BT101" s="17" t="s">
        <v>943</v>
      </c>
      <c r="BU101" s="178">
        <f>SUMIFS('Quarterly Information'!$Z$43:$Z$1042,'Quarterly Information'!$I$43:$I$1042,Blends!$BT101)*Blends!C100</f>
        <v>0</v>
      </c>
      <c r="BV101" s="178">
        <f>SUMIFS('Quarterly Information'!$Z$43:$Z$1042,'Quarterly Information'!$I$43:$I$1042,Blends!$BT101)*Blends!D100</f>
        <v>0</v>
      </c>
      <c r="BW101" s="178">
        <f>SUMIFS('Quarterly Information'!$Z$43:$Z$1042,'Quarterly Information'!$I$43:$I$1042,Blends!$BT101)*Blends!E100</f>
        <v>0</v>
      </c>
      <c r="BX101" s="178">
        <f>SUMIFS('Quarterly Information'!$Z$43:$Z$1042,'Quarterly Information'!$I$43:$I$1042,Blends!$BT101)*Blends!F100</f>
        <v>0</v>
      </c>
      <c r="BY101" s="178">
        <f>SUMIFS('Quarterly Information'!$Z$43:$Z$1042,'Quarterly Information'!$I$43:$I$1042,Blends!$BT101)*Blends!G100</f>
        <v>0</v>
      </c>
      <c r="BZ101" s="178">
        <f>SUMIFS('Quarterly Information'!$Z$43:$Z$1042,'Quarterly Information'!$I$43:$I$1042,Blends!$BT101)*Blends!H100</f>
        <v>0</v>
      </c>
      <c r="CA101" s="178">
        <f>SUMIFS('Quarterly Information'!$Z$43:$Z$1042,'Quarterly Information'!$I$43:$I$1042,Blends!$BT101)*Blends!I100</f>
        <v>0</v>
      </c>
      <c r="CB101" s="178">
        <f>SUMIFS('Quarterly Information'!$Z$43:$Z$1042,'Quarterly Information'!$I$43:$I$1042,Blends!$BT101)*Blends!J100</f>
        <v>0</v>
      </c>
      <c r="CD101" s="17" t="s">
        <v>943</v>
      </c>
      <c r="CE101" s="178">
        <f>SUMIFS('Quarterly Information'!$AA$43:$AA$1042,'Quarterly Information'!$I$43:$I$1042,Blends!$CD101)*Blends!C100</f>
        <v>0</v>
      </c>
      <c r="CF101" s="178">
        <f>SUMIFS('Quarterly Information'!$AA$43:$AA$1042,'Quarterly Information'!$I$43:$I$1042,Blends!$CD101)*Blends!D100</f>
        <v>0</v>
      </c>
      <c r="CG101" s="178">
        <f>SUMIFS('Quarterly Information'!$AA$43:$AA$1042,'Quarterly Information'!$I$43:$I$1042,Blends!$CD101)*Blends!E100</f>
        <v>0</v>
      </c>
      <c r="CH101" s="178">
        <f>SUMIFS('Quarterly Information'!$AA$43:$AA$1042,'Quarterly Information'!$I$43:$I$1042,Blends!$CD101)*Blends!F100</f>
        <v>0</v>
      </c>
      <c r="CI101" s="178">
        <f>SUMIFS('Quarterly Information'!$AA$43:$AA$1042,'Quarterly Information'!$I$43:$I$1042,Blends!$CD101)*Blends!G100</f>
        <v>0</v>
      </c>
      <c r="CJ101" s="178">
        <f>SUMIFS('Quarterly Information'!$AA$43:$AA$1042,'Quarterly Information'!$I$43:$I$1042,Blends!$CD101)*Blends!H100</f>
        <v>0</v>
      </c>
      <c r="CK101" s="178">
        <f>SUMIFS('Quarterly Information'!$AA$43:$AA$1042,'Quarterly Information'!$I$43:$I$1042,Blends!$CD101)*Blends!I100</f>
        <v>0</v>
      </c>
      <c r="CL101" s="178">
        <f>SUMIFS('Quarterly Information'!$AA$43:$AA$1042,'Quarterly Information'!$I$43:$I$1042,Blends!$CD101)*Blends!J100</f>
        <v>0</v>
      </c>
      <c r="CN101" s="17" t="s">
        <v>943</v>
      </c>
      <c r="CO101" s="178">
        <f>SUMIFS('Quarterly Information'!$AB$43:$AB$1042,'Quarterly Information'!$I$43:$I$1042,Blends!$CN101)*Blends!C100</f>
        <v>0</v>
      </c>
      <c r="CP101" s="178">
        <f>SUMIFS('Quarterly Information'!$AB$43:$AB$1042,'Quarterly Information'!$I$43:$I$1042,Blends!$CN101)*Blends!D100</f>
        <v>0</v>
      </c>
      <c r="CQ101" s="178">
        <f>SUMIFS('Quarterly Information'!$AB$43:$AB$1042,'Quarterly Information'!$I$43:$I$1042,Blends!$CN101)*Blends!E100</f>
        <v>0</v>
      </c>
      <c r="CR101" s="178">
        <f>SUMIFS('Quarterly Information'!$AB$43:$AB$1042,'Quarterly Information'!$I$43:$I$1042,Blends!$CN101)*Blends!F100</f>
        <v>0</v>
      </c>
      <c r="CS101" s="178">
        <f>SUMIFS('Quarterly Information'!$AB$43:$AB$1042,'Quarterly Information'!$I$43:$I$1042,Blends!$CN101)*Blends!G100</f>
        <v>0</v>
      </c>
      <c r="CT101" s="178">
        <f>SUMIFS('Quarterly Information'!$AB$43:$AB$1042,'Quarterly Information'!$I$43:$I$1042,Blends!$CN101)*Blends!H100</f>
        <v>0</v>
      </c>
      <c r="CU101" s="178">
        <f>SUMIFS('Quarterly Information'!$AB$43:$AB$1042,'Quarterly Information'!$I$43:$I$1042,Blends!$CN101)*Blends!I100</f>
        <v>0</v>
      </c>
      <c r="CV101" s="178">
        <f>SUMIFS('Quarterly Information'!$AB$43:$AB$1042,'Quarterly Information'!$I$43:$I$1042,Blends!$CN101)*Blends!J100</f>
        <v>0</v>
      </c>
      <c r="CX101" s="17" t="s">
        <v>943</v>
      </c>
      <c r="CY101" s="178">
        <f>SUMIFS('Quarterly Information'!$AC$43:$AC$1042,'Quarterly Information'!$I$43:$I$1042,Blends!$CX101)*Blends!C100</f>
        <v>0</v>
      </c>
      <c r="CZ101" s="178">
        <f>SUMIFS('Quarterly Information'!$AC$43:$AC$1042,'Quarterly Information'!$I$43:$I$1042,Blends!$CX101)*Blends!D100</f>
        <v>0</v>
      </c>
      <c r="DA101" s="178">
        <f>SUMIFS('Quarterly Information'!$AC$43:$AC$1042,'Quarterly Information'!$I$43:$I$1042,Blends!$CX101)*Blends!E100</f>
        <v>0</v>
      </c>
      <c r="DB101" s="178">
        <f>SUMIFS('Quarterly Information'!$AC$43:$AC$1042,'Quarterly Information'!$I$43:$I$1042,Blends!$CX101)*Blends!F100</f>
        <v>0</v>
      </c>
      <c r="DC101" s="178">
        <f>SUMIFS('Quarterly Information'!$AC$43:$AC$1042,'Quarterly Information'!$I$43:$I$1042,Blends!$CX101)*Blends!G100</f>
        <v>0</v>
      </c>
      <c r="DD101" s="178">
        <f>SUMIFS('Quarterly Information'!$AC$43:$AC$1042,'Quarterly Information'!$I$43:$I$1042,Blends!$CX101)*Blends!H100</f>
        <v>0</v>
      </c>
      <c r="DE101" s="178">
        <f>SUMIFS('Quarterly Information'!$AC$43:$AC$1042,'Quarterly Information'!$I$43:$I$1042,Blends!$CX101)*Blends!I100</f>
        <v>0</v>
      </c>
      <c r="DF101" s="178">
        <f>SUMIFS('Quarterly Information'!$AC$43:$AC$1042,'Quarterly Information'!$I$43:$I$1042,Blends!$CX101)*Blends!J100</f>
        <v>0</v>
      </c>
      <c r="DH101" s="17" t="s">
        <v>943</v>
      </c>
      <c r="DI101" s="178">
        <f>SUMIFS('Quarterly Information'!$AD$43:$AD$1042,'Quarterly Information'!$I$43:$I$1042,Blends!$DH101)*Blends!C100</f>
        <v>0</v>
      </c>
      <c r="DJ101" s="178">
        <f>SUMIFS('Quarterly Information'!$AD$43:$AD$1042,'Quarterly Information'!$I$43:$I$1042,Blends!$DH101)*Blends!D100</f>
        <v>0</v>
      </c>
      <c r="DK101" s="178">
        <f>SUMIFS('Quarterly Information'!$AD$43:$AD$1042,'Quarterly Information'!$I$43:$I$1042,Blends!$DH101)*Blends!E100</f>
        <v>0</v>
      </c>
      <c r="DL101" s="178">
        <f>SUMIFS('Quarterly Information'!$AD$43:$AD$1042,'Quarterly Information'!$I$43:$I$1042,Blends!$DH101)*Blends!F100</f>
        <v>0</v>
      </c>
      <c r="DM101" s="178">
        <f>SUMIFS('Quarterly Information'!$AD$43:$AD$1042,'Quarterly Information'!$I$43:$I$1042,Blends!$DH101)*Blends!G100</f>
        <v>0</v>
      </c>
      <c r="DN101" s="178">
        <f>SUMIFS('Quarterly Information'!$AD$43:$AD$1042,'Quarterly Information'!$I$43:$I$1042,Blends!$DH101)*Blends!H100</f>
        <v>0</v>
      </c>
      <c r="DO101" s="178">
        <f>SUMIFS('Quarterly Information'!$AD$43:$AD$1042,'Quarterly Information'!$I$43:$I$1042,Blends!$DH101)*Blends!I100</f>
        <v>0</v>
      </c>
      <c r="DP101" s="178">
        <f>SUMIFS('Quarterly Information'!$AD$43:$AD$1042,'Quarterly Information'!$I$43:$I$1042,Blends!$DH101)*Blends!J100</f>
        <v>0</v>
      </c>
      <c r="DR101" s="17" t="s">
        <v>943</v>
      </c>
      <c r="DS101" s="178">
        <f>SUMIFS('Quarterly Information'!$AE$43:$AE$1042,'Quarterly Information'!$I$43:$I$1042,Blends!$DR101)*Blends!C100</f>
        <v>0</v>
      </c>
      <c r="DT101" s="178">
        <f>SUMIFS('Quarterly Information'!$AE$43:$AE$1042,'Quarterly Information'!$I$43:$I$1042,Blends!$DR101)*Blends!D100</f>
        <v>0</v>
      </c>
      <c r="DU101" s="178">
        <f>SUMIFS('Quarterly Information'!$AE$43:$AE$1042,'Quarterly Information'!$I$43:$I$1042,Blends!$DR101)*Blends!E100</f>
        <v>0</v>
      </c>
      <c r="DV101" s="178">
        <f>SUMIFS('Quarterly Information'!$AE$43:$AE$1042,'Quarterly Information'!$I$43:$I$1042,Blends!$DR101)*Blends!F100</f>
        <v>0</v>
      </c>
      <c r="DW101" s="178">
        <f>SUMIFS('Quarterly Information'!$AE$43:$AE$1042,'Quarterly Information'!$I$43:$I$1042,Blends!$DR101)*Blends!G100</f>
        <v>0</v>
      </c>
      <c r="DX101" s="178">
        <f>SUMIFS('Quarterly Information'!$AE$43:$AE$1042,'Quarterly Information'!$I$43:$I$1042,Blends!$DR101)*Blends!H100</f>
        <v>0</v>
      </c>
      <c r="DY101" s="178">
        <f>SUMIFS('Quarterly Information'!$AE$43:$AE$1042,'Quarterly Information'!$I$43:$I$1042,Blends!$DR101)*Blends!I100</f>
        <v>0</v>
      </c>
      <c r="DZ101" s="178">
        <f>SUMIFS('Quarterly Information'!$AE$43:$AE$1042,'Quarterly Information'!$I$43:$I$1042,Blends!$DR101)*Blends!J100</f>
        <v>0</v>
      </c>
    </row>
    <row r="102" spans="2:130" x14ac:dyDescent="0.25">
      <c r="B102" s="17" t="s">
        <v>945</v>
      </c>
      <c r="C102" s="177">
        <v>0.1</v>
      </c>
      <c r="D102" s="177"/>
      <c r="E102" s="177">
        <v>0.1</v>
      </c>
      <c r="F102" s="177"/>
      <c r="G102" s="177"/>
      <c r="H102" s="177"/>
      <c r="I102" s="177"/>
      <c r="J102" s="177"/>
      <c r="L102" s="17" t="s">
        <v>944</v>
      </c>
      <c r="M102" s="178">
        <f>SUMIFS('Quarterly Information'!$J$43:$J$1042,'Quarterly Information'!$I$43:$I$1042,Blends!$L102,'Quarterly Information'!$X$43:$X$1042,Lists!$D$30)*C101</f>
        <v>0</v>
      </c>
      <c r="N102" s="178">
        <f>SUMIFS('Quarterly Information'!$J$43:$J$1042,'Quarterly Information'!$I$43:$I$1042,Blends!$L102,'Quarterly Information'!$X$43:$X$1042,Lists!$D$30)*D101</f>
        <v>0</v>
      </c>
      <c r="O102" s="178">
        <f>SUMIFS('Quarterly Information'!$J$43:$J$1042,'Quarterly Information'!$I$43:$I$1042,Blends!$L102,'Quarterly Information'!$X$43:$X$1042,Lists!$D$30)*E101</f>
        <v>0</v>
      </c>
      <c r="P102" s="178">
        <f>SUMIFS('Quarterly Information'!$J$43:$J$1042,'Quarterly Information'!$I$43:$I$1042,Blends!$L102,'Quarterly Information'!$X$43:$X$1042,Lists!$D$30)*F101</f>
        <v>0</v>
      </c>
      <c r="Q102" s="178">
        <f>SUMIFS('Quarterly Information'!$J$43:$J$1042,'Quarterly Information'!$I$43:$I$1042,Blends!$L102,'Quarterly Information'!$X$43:$X$1042,Lists!$D$30)*G101</f>
        <v>0</v>
      </c>
      <c r="R102" s="178">
        <f>SUMIFS('Quarterly Information'!$J$43:$J$1042,'Quarterly Information'!$I$43:$I$1042,Blends!$L102,'Quarterly Information'!$X$43:$X$1042,Lists!$D$30)*H101</f>
        <v>0</v>
      </c>
      <c r="S102" s="178">
        <f>SUMIFS('Quarterly Information'!$J$43:$J$1042,'Quarterly Information'!$I$43:$I$1042,Blends!$L102,'Quarterly Information'!$X$43:$X$1042,Lists!$D$30)*I101</f>
        <v>0</v>
      </c>
      <c r="T102" s="178">
        <f>SUMIFS('Quarterly Information'!$J$43:$J$1042,'Quarterly Information'!$I$43:$I$1042,Blends!$L102,'Quarterly Information'!$X$43:$X$1042,Lists!$D$30)*J101</f>
        <v>0</v>
      </c>
      <c r="V102" s="17" t="s">
        <v>944</v>
      </c>
      <c r="W102" s="178">
        <f>SUMIFS('Quarterly Information'!$J$43:$J$1042,'Quarterly Information'!$I$43:$I$1042,Blends!$V102,'Quarterly Information'!$X$43:$X$1042,Lists!$D$31)*C101</f>
        <v>0</v>
      </c>
      <c r="X102" s="178">
        <f>SUMIFS('Quarterly Information'!$J$43:$J$1042,'Quarterly Information'!$I$43:$I$1042,Blends!$V102,'Quarterly Information'!$X$43:$X$1042,Lists!$D$31)*D101</f>
        <v>0</v>
      </c>
      <c r="Y102" s="178">
        <f>SUMIFS('Quarterly Information'!$J$43:$J$1042,'Quarterly Information'!$I$43:$I$1042,Blends!$V102,'Quarterly Information'!$X$43:$X$1042,Lists!$D$31)*E101</f>
        <v>0</v>
      </c>
      <c r="Z102" s="178">
        <f>SUMIFS('Quarterly Information'!$J$43:$J$1042,'Quarterly Information'!$I$43:$I$1042,Blends!$V102,'Quarterly Information'!$X$43:$X$1042,Lists!$D$31)*F101</f>
        <v>0</v>
      </c>
      <c r="AA102" s="178">
        <f>SUMIFS('Quarterly Information'!$J$43:$J$1042,'Quarterly Information'!$I$43:$I$1042,Blends!$V102,'Quarterly Information'!$X$43:$X$1042,Lists!$D$31)*G101</f>
        <v>0</v>
      </c>
      <c r="AB102" s="178">
        <f>SUMIFS('Quarterly Information'!$J$43:$J$1042,'Quarterly Information'!$I$43:$I$1042,Blends!$V102,'Quarterly Information'!$X$43:$X$1042,Lists!$D$31)*H101</f>
        <v>0</v>
      </c>
      <c r="AC102" s="178">
        <f>SUMIFS('Quarterly Information'!$J$43:$J$1042,'Quarterly Information'!$I$43:$I$1042,Blends!$V102,'Quarterly Information'!$X$43:$X$1042,Lists!$D$31)*I101</f>
        <v>0</v>
      </c>
      <c r="AD102" s="178">
        <f>SUMIFS('Quarterly Information'!$J$43:$J$1042,'Quarterly Information'!$I$43:$I$1042,Blends!$V102,'Quarterly Information'!$X$43:$X$1042,Lists!$D$31)*J101</f>
        <v>0</v>
      </c>
      <c r="AF102" s="17" t="s">
        <v>944</v>
      </c>
      <c r="AG102" s="178">
        <f>SUMIFS('Quarterly Information'!$J$43:$J$1042,'Quarterly Information'!$I$43:$I$1042,Blends!$AF102,'Quarterly Information'!$X$43:$X$1042,Lists!$D$32)*C101</f>
        <v>0</v>
      </c>
      <c r="AH102" s="178">
        <f>SUMIFS('Quarterly Information'!$J$43:$J$1042,'Quarterly Information'!$I$43:$I$1042,Blends!$AF102,'Quarterly Information'!$X$43:$X$1042,Lists!$D$32)*D101</f>
        <v>0</v>
      </c>
      <c r="AI102" s="178">
        <f>SUMIFS('Quarterly Information'!$J$43:$J$1042,'Quarterly Information'!$I$43:$I$1042,Blends!$AF102,'Quarterly Information'!$X$43:$X$1042,Lists!$D$32)*E101</f>
        <v>0</v>
      </c>
      <c r="AJ102" s="178">
        <f>SUMIFS('Quarterly Information'!$J$43:$J$1042,'Quarterly Information'!$I$43:$I$1042,Blends!$AF102,'Quarterly Information'!$X$43:$X$1042,Lists!$D$32)*F101</f>
        <v>0</v>
      </c>
      <c r="AK102" s="178">
        <f>SUMIFS('Quarterly Information'!$J$43:$J$1042,'Quarterly Information'!$I$43:$I$1042,Blends!$AF102,'Quarterly Information'!$X$43:$X$1042,Lists!$D$32)*G101</f>
        <v>0</v>
      </c>
      <c r="AL102" s="178">
        <f>SUMIFS('Quarterly Information'!$J$43:$J$1042,'Quarterly Information'!$I$43:$I$1042,Blends!$AF102,'Quarterly Information'!$X$43:$X$1042,Lists!$D$32)*H101</f>
        <v>0</v>
      </c>
      <c r="AM102" s="178">
        <f>SUMIFS('Quarterly Information'!$J$43:$J$1042,'Quarterly Information'!$I$43:$I$1042,Blends!$AF102,'Quarterly Information'!$X$43:$X$1042,Lists!$D$32)*I101</f>
        <v>0</v>
      </c>
      <c r="AN102" s="178">
        <f>SUMIFS('Quarterly Information'!$J$43:$J$1042,'Quarterly Information'!$I$43:$I$1042,Blends!$AF102,'Quarterly Information'!$X$43:$X$1042,Lists!$D$32)*J101</f>
        <v>0</v>
      </c>
      <c r="AP102" s="17" t="s">
        <v>944</v>
      </c>
      <c r="AQ102" s="178">
        <f>SUMIFS('Quarterly Information'!$J$43:$J$1042,'Quarterly Information'!$I$43:$I$1042,Blends!$AP102,'Quarterly Information'!$X$43:$X$1042,Lists!$D$33)*C101</f>
        <v>0</v>
      </c>
      <c r="AR102" s="178">
        <f>SUMIFS('Quarterly Information'!$J$43:$J$1042,'Quarterly Information'!$I$43:$I$1042,Blends!$AP102,'Quarterly Information'!$X$43:$X$1042,Lists!$D$33)*D101</f>
        <v>0</v>
      </c>
      <c r="AS102" s="178">
        <f>SUMIFS('Quarterly Information'!$J$43:$J$1042,'Quarterly Information'!$I$43:$I$1042,Blends!$AP102,'Quarterly Information'!$X$43:$X$1042,Lists!$D$33)*E101</f>
        <v>0</v>
      </c>
      <c r="AT102" s="178">
        <f>SUMIFS('Quarterly Information'!$J$43:$J$1042,'Quarterly Information'!$I$43:$I$1042,Blends!$AP102,'Quarterly Information'!$X$43:$X$1042,Lists!$D$33)*F101</f>
        <v>0</v>
      </c>
      <c r="AU102" s="178">
        <f>SUMIFS('Quarterly Information'!$J$43:$J$1042,'Quarterly Information'!$I$43:$I$1042,Blends!$AP102,'Quarterly Information'!$X$43:$X$1042,Lists!$D$33)*G101</f>
        <v>0</v>
      </c>
      <c r="AV102" s="178">
        <f>SUMIFS('Quarterly Information'!$J$43:$J$1042,'Quarterly Information'!$I$43:$I$1042,Blends!$AP102,'Quarterly Information'!$X$43:$X$1042,Lists!$D$33)*H101</f>
        <v>0</v>
      </c>
      <c r="AW102" s="178">
        <f>SUMIFS('Quarterly Information'!$J$43:$J$1042,'Quarterly Information'!$I$43:$I$1042,Blends!$AP102,'Quarterly Information'!$X$43:$X$1042,Lists!$D$33)*I101</f>
        <v>0</v>
      </c>
      <c r="AX102" s="178">
        <f>SUMIFS('Quarterly Information'!$J$43:$J$1042,'Quarterly Information'!$I$43:$I$1042,Blends!$AP102,'Quarterly Information'!$X$43:$X$1042,Lists!$D$33)*J101</f>
        <v>0</v>
      </c>
      <c r="AZ102" s="17" t="s">
        <v>944</v>
      </c>
      <c r="BA102" s="178">
        <f>SUMIFS('Quarterly Information'!$J$43:$J$1042,'Quarterly Information'!$I$43:$I$1042,Blends!$AZ102,'Quarterly Information'!$X$43:$X$1042,Lists!$D$34)*C101</f>
        <v>0</v>
      </c>
      <c r="BB102" s="178">
        <f>SUMIFS('Quarterly Information'!$J$43:$J$1042,'Quarterly Information'!$I$43:$I$1042,Blends!$AZ102,'Quarterly Information'!$X$43:$X$1042,Lists!$D$34)*D101</f>
        <v>0</v>
      </c>
      <c r="BC102" s="178">
        <f>SUMIFS('Quarterly Information'!$J$43:$J$1042,'Quarterly Information'!$I$43:$I$1042,Blends!$AZ102,'Quarterly Information'!$X$43:$X$1042,Lists!$D$34)*E101</f>
        <v>0</v>
      </c>
      <c r="BD102" s="178">
        <f>SUMIFS('Quarterly Information'!$J$43:$J$1042,'Quarterly Information'!$I$43:$I$1042,Blends!$AZ102,'Quarterly Information'!$X$43:$X$1042,Lists!$D$34)*F101</f>
        <v>0</v>
      </c>
      <c r="BE102" s="178">
        <f>SUMIFS('Quarterly Information'!$J$43:$J$1042,'Quarterly Information'!$I$43:$I$1042,Blends!$AZ102,'Quarterly Information'!$X$43:$X$1042,Lists!$D$34)*G101</f>
        <v>0</v>
      </c>
      <c r="BF102" s="178">
        <f>SUMIFS('Quarterly Information'!$J$43:$J$1042,'Quarterly Information'!$I$43:$I$1042,Blends!$AZ102,'Quarterly Information'!$X$43:$X$1042,Lists!$D$34)*H101</f>
        <v>0</v>
      </c>
      <c r="BG102" s="178">
        <f>SUMIFS('Quarterly Information'!$J$43:$J$1042,'Quarterly Information'!$I$43:$I$1042,Blends!$AZ102,'Quarterly Information'!$X$43:$X$1042,Lists!$D$34)*I101</f>
        <v>0</v>
      </c>
      <c r="BH102" s="178">
        <f>SUMIFS('Quarterly Information'!$J$43:$J$1042,'Quarterly Information'!$I$43:$I$1042,Blends!$AZ102,'Quarterly Information'!$X$43:$X$1042,Lists!$D$34)*J101</f>
        <v>0</v>
      </c>
      <c r="BJ102" s="17" t="s">
        <v>944</v>
      </c>
      <c r="BK102" s="178">
        <f>SUMIFS('Quarterly Information'!$J$43:$J$1042,'Quarterly Information'!$I$43:$I$1042,Blends!$BJ102,'Quarterly Information'!$X$43:$X$1042,Lists!$D$35)*C101</f>
        <v>0</v>
      </c>
      <c r="BL102" s="178">
        <f>SUMIFS('Quarterly Information'!$J$43:$J$1042,'Quarterly Information'!$I$43:$I$1042,Blends!$BJ102,'Quarterly Information'!$X$43:$X$1042,Lists!$D$35)*D101</f>
        <v>0</v>
      </c>
      <c r="BM102" s="178">
        <f>SUMIFS('Quarterly Information'!$J$43:$J$1042,'Quarterly Information'!$I$43:$I$1042,Blends!$BJ102,'Quarterly Information'!$X$43:$X$1042,Lists!$D$35)*E101</f>
        <v>0</v>
      </c>
      <c r="BN102" s="178">
        <f>SUMIFS('Quarterly Information'!$J$43:$J$1042,'Quarterly Information'!$I$43:$I$1042,Blends!$BJ102,'Quarterly Information'!$X$43:$X$1042,Lists!$D$35)*F101</f>
        <v>0</v>
      </c>
      <c r="BO102" s="178">
        <f>SUMIFS('Quarterly Information'!$J$43:$J$1042,'Quarterly Information'!$I$43:$I$1042,Blends!$BJ102,'Quarterly Information'!$X$43:$X$1042,Lists!$D$35)*G101</f>
        <v>0</v>
      </c>
      <c r="BP102" s="178">
        <f>SUMIFS('Quarterly Information'!$J$43:$J$1042,'Quarterly Information'!$I$43:$I$1042,Blends!$BJ102,'Quarterly Information'!$X$43:$X$1042,Lists!$D$35)*H101</f>
        <v>0</v>
      </c>
      <c r="BQ102" s="178">
        <f>SUMIFS('Quarterly Information'!$J$43:$J$1042,'Quarterly Information'!$I$43:$I$1042,Blends!$BJ102,'Quarterly Information'!$X$43:$X$1042,Lists!$D$35)*I101</f>
        <v>0</v>
      </c>
      <c r="BR102" s="178">
        <f>SUMIFS('Quarterly Information'!$J$43:$J$1042,'Quarterly Information'!$I$43:$I$1042,Blends!$BJ102,'Quarterly Information'!$X$43:$X$1042,Lists!$D$35)*J101</f>
        <v>0</v>
      </c>
      <c r="BT102" s="17" t="s">
        <v>944</v>
      </c>
      <c r="BU102" s="178">
        <f>SUMIFS('Quarterly Information'!$Z$43:$Z$1042,'Quarterly Information'!$I$43:$I$1042,Blends!$BT102)*Blends!C101</f>
        <v>0</v>
      </c>
      <c r="BV102" s="178">
        <f>SUMIFS('Quarterly Information'!$Z$43:$Z$1042,'Quarterly Information'!$I$43:$I$1042,Blends!$BT102)*Blends!D101</f>
        <v>0</v>
      </c>
      <c r="BW102" s="178">
        <f>SUMIFS('Quarterly Information'!$Z$43:$Z$1042,'Quarterly Information'!$I$43:$I$1042,Blends!$BT102)*Blends!E101</f>
        <v>0</v>
      </c>
      <c r="BX102" s="178">
        <f>SUMIFS('Quarterly Information'!$Z$43:$Z$1042,'Quarterly Information'!$I$43:$I$1042,Blends!$BT102)*Blends!F101</f>
        <v>0</v>
      </c>
      <c r="BY102" s="178">
        <f>SUMIFS('Quarterly Information'!$Z$43:$Z$1042,'Quarterly Information'!$I$43:$I$1042,Blends!$BT102)*Blends!G101</f>
        <v>0</v>
      </c>
      <c r="BZ102" s="178">
        <f>SUMIFS('Quarterly Information'!$Z$43:$Z$1042,'Quarterly Information'!$I$43:$I$1042,Blends!$BT102)*Blends!H101</f>
        <v>0</v>
      </c>
      <c r="CA102" s="178">
        <f>SUMIFS('Quarterly Information'!$Z$43:$Z$1042,'Quarterly Information'!$I$43:$I$1042,Blends!$BT102)*Blends!I101</f>
        <v>0</v>
      </c>
      <c r="CB102" s="178">
        <f>SUMIFS('Quarterly Information'!$Z$43:$Z$1042,'Quarterly Information'!$I$43:$I$1042,Blends!$BT102)*Blends!J101</f>
        <v>0</v>
      </c>
      <c r="CD102" s="17" t="s">
        <v>944</v>
      </c>
      <c r="CE102" s="178">
        <f>SUMIFS('Quarterly Information'!$AA$43:$AA$1042,'Quarterly Information'!$I$43:$I$1042,Blends!$CD102)*Blends!C101</f>
        <v>0</v>
      </c>
      <c r="CF102" s="178">
        <f>SUMIFS('Quarterly Information'!$AA$43:$AA$1042,'Quarterly Information'!$I$43:$I$1042,Blends!$CD102)*Blends!D101</f>
        <v>0</v>
      </c>
      <c r="CG102" s="178">
        <f>SUMIFS('Quarterly Information'!$AA$43:$AA$1042,'Quarterly Information'!$I$43:$I$1042,Blends!$CD102)*Blends!E101</f>
        <v>0</v>
      </c>
      <c r="CH102" s="178">
        <f>SUMIFS('Quarterly Information'!$AA$43:$AA$1042,'Quarterly Information'!$I$43:$I$1042,Blends!$CD102)*Blends!F101</f>
        <v>0</v>
      </c>
      <c r="CI102" s="178">
        <f>SUMIFS('Quarterly Information'!$AA$43:$AA$1042,'Quarterly Information'!$I$43:$I$1042,Blends!$CD102)*Blends!G101</f>
        <v>0</v>
      </c>
      <c r="CJ102" s="178">
        <f>SUMIFS('Quarterly Information'!$AA$43:$AA$1042,'Quarterly Information'!$I$43:$I$1042,Blends!$CD102)*Blends!H101</f>
        <v>0</v>
      </c>
      <c r="CK102" s="178">
        <f>SUMIFS('Quarterly Information'!$AA$43:$AA$1042,'Quarterly Information'!$I$43:$I$1042,Blends!$CD102)*Blends!I101</f>
        <v>0</v>
      </c>
      <c r="CL102" s="178">
        <f>SUMIFS('Quarterly Information'!$AA$43:$AA$1042,'Quarterly Information'!$I$43:$I$1042,Blends!$CD102)*Blends!J101</f>
        <v>0</v>
      </c>
      <c r="CN102" s="17" t="s">
        <v>944</v>
      </c>
      <c r="CO102" s="178">
        <f>SUMIFS('Quarterly Information'!$AB$43:$AB$1042,'Quarterly Information'!$I$43:$I$1042,Blends!$CN102)*Blends!C101</f>
        <v>0</v>
      </c>
      <c r="CP102" s="178">
        <f>SUMIFS('Quarterly Information'!$AB$43:$AB$1042,'Quarterly Information'!$I$43:$I$1042,Blends!$CN102)*Blends!D101</f>
        <v>0</v>
      </c>
      <c r="CQ102" s="178">
        <f>SUMIFS('Quarterly Information'!$AB$43:$AB$1042,'Quarterly Information'!$I$43:$I$1042,Blends!$CN102)*Blends!E101</f>
        <v>0</v>
      </c>
      <c r="CR102" s="178">
        <f>SUMIFS('Quarterly Information'!$AB$43:$AB$1042,'Quarterly Information'!$I$43:$I$1042,Blends!$CN102)*Blends!F101</f>
        <v>0</v>
      </c>
      <c r="CS102" s="178">
        <f>SUMIFS('Quarterly Information'!$AB$43:$AB$1042,'Quarterly Information'!$I$43:$I$1042,Blends!$CN102)*Blends!G101</f>
        <v>0</v>
      </c>
      <c r="CT102" s="178">
        <f>SUMIFS('Quarterly Information'!$AB$43:$AB$1042,'Quarterly Information'!$I$43:$I$1042,Blends!$CN102)*Blends!H101</f>
        <v>0</v>
      </c>
      <c r="CU102" s="178">
        <f>SUMIFS('Quarterly Information'!$AB$43:$AB$1042,'Quarterly Information'!$I$43:$I$1042,Blends!$CN102)*Blends!I101</f>
        <v>0</v>
      </c>
      <c r="CV102" s="178">
        <f>SUMIFS('Quarterly Information'!$AB$43:$AB$1042,'Quarterly Information'!$I$43:$I$1042,Blends!$CN102)*Blends!J101</f>
        <v>0</v>
      </c>
      <c r="CX102" s="17" t="s">
        <v>944</v>
      </c>
      <c r="CY102" s="178">
        <f>SUMIFS('Quarterly Information'!$AC$43:$AC$1042,'Quarterly Information'!$I$43:$I$1042,Blends!$CX102)*Blends!C101</f>
        <v>0</v>
      </c>
      <c r="CZ102" s="178">
        <f>SUMIFS('Quarterly Information'!$AC$43:$AC$1042,'Quarterly Information'!$I$43:$I$1042,Blends!$CX102)*Blends!D101</f>
        <v>0</v>
      </c>
      <c r="DA102" s="178">
        <f>SUMIFS('Quarterly Information'!$AC$43:$AC$1042,'Quarterly Information'!$I$43:$I$1042,Blends!$CX102)*Blends!E101</f>
        <v>0</v>
      </c>
      <c r="DB102" s="178">
        <f>SUMIFS('Quarterly Information'!$AC$43:$AC$1042,'Quarterly Information'!$I$43:$I$1042,Blends!$CX102)*Blends!F101</f>
        <v>0</v>
      </c>
      <c r="DC102" s="178">
        <f>SUMIFS('Quarterly Information'!$AC$43:$AC$1042,'Quarterly Information'!$I$43:$I$1042,Blends!$CX102)*Blends!G101</f>
        <v>0</v>
      </c>
      <c r="DD102" s="178">
        <f>SUMIFS('Quarterly Information'!$AC$43:$AC$1042,'Quarterly Information'!$I$43:$I$1042,Blends!$CX102)*Blends!H101</f>
        <v>0</v>
      </c>
      <c r="DE102" s="178">
        <f>SUMIFS('Quarterly Information'!$AC$43:$AC$1042,'Quarterly Information'!$I$43:$I$1042,Blends!$CX102)*Blends!I101</f>
        <v>0</v>
      </c>
      <c r="DF102" s="178">
        <f>SUMIFS('Quarterly Information'!$AC$43:$AC$1042,'Quarterly Information'!$I$43:$I$1042,Blends!$CX102)*Blends!J101</f>
        <v>0</v>
      </c>
      <c r="DH102" s="17" t="s">
        <v>944</v>
      </c>
      <c r="DI102" s="178">
        <f>SUMIFS('Quarterly Information'!$AD$43:$AD$1042,'Quarterly Information'!$I$43:$I$1042,Blends!$DH102)*Blends!C101</f>
        <v>0</v>
      </c>
      <c r="DJ102" s="178">
        <f>SUMIFS('Quarterly Information'!$AD$43:$AD$1042,'Quarterly Information'!$I$43:$I$1042,Blends!$DH102)*Blends!D101</f>
        <v>0</v>
      </c>
      <c r="DK102" s="178">
        <f>SUMIFS('Quarterly Information'!$AD$43:$AD$1042,'Quarterly Information'!$I$43:$I$1042,Blends!$DH102)*Blends!E101</f>
        <v>0</v>
      </c>
      <c r="DL102" s="178">
        <f>SUMIFS('Quarterly Information'!$AD$43:$AD$1042,'Quarterly Information'!$I$43:$I$1042,Blends!$DH102)*Blends!F101</f>
        <v>0</v>
      </c>
      <c r="DM102" s="178">
        <f>SUMIFS('Quarterly Information'!$AD$43:$AD$1042,'Quarterly Information'!$I$43:$I$1042,Blends!$DH102)*Blends!G101</f>
        <v>0</v>
      </c>
      <c r="DN102" s="178">
        <f>SUMIFS('Quarterly Information'!$AD$43:$AD$1042,'Quarterly Information'!$I$43:$I$1042,Blends!$DH102)*Blends!H101</f>
        <v>0</v>
      </c>
      <c r="DO102" s="178">
        <f>SUMIFS('Quarterly Information'!$AD$43:$AD$1042,'Quarterly Information'!$I$43:$I$1042,Blends!$DH102)*Blends!I101</f>
        <v>0</v>
      </c>
      <c r="DP102" s="178">
        <f>SUMIFS('Quarterly Information'!$AD$43:$AD$1042,'Quarterly Information'!$I$43:$I$1042,Blends!$DH102)*Blends!J101</f>
        <v>0</v>
      </c>
      <c r="DR102" s="17" t="s">
        <v>944</v>
      </c>
      <c r="DS102" s="178">
        <f>SUMIFS('Quarterly Information'!$AE$43:$AE$1042,'Quarterly Information'!$I$43:$I$1042,Blends!$DR102)*Blends!C101</f>
        <v>0</v>
      </c>
      <c r="DT102" s="178">
        <f>SUMIFS('Quarterly Information'!$AE$43:$AE$1042,'Quarterly Information'!$I$43:$I$1042,Blends!$DR102)*Blends!D101</f>
        <v>0</v>
      </c>
      <c r="DU102" s="178">
        <f>SUMIFS('Quarterly Information'!$AE$43:$AE$1042,'Quarterly Information'!$I$43:$I$1042,Blends!$DR102)*Blends!E101</f>
        <v>0</v>
      </c>
      <c r="DV102" s="178">
        <f>SUMIFS('Quarterly Information'!$AE$43:$AE$1042,'Quarterly Information'!$I$43:$I$1042,Blends!$DR102)*Blends!F101</f>
        <v>0</v>
      </c>
      <c r="DW102" s="178">
        <f>SUMIFS('Quarterly Information'!$AE$43:$AE$1042,'Quarterly Information'!$I$43:$I$1042,Blends!$DR102)*Blends!G101</f>
        <v>0</v>
      </c>
      <c r="DX102" s="178">
        <f>SUMIFS('Quarterly Information'!$AE$43:$AE$1042,'Quarterly Information'!$I$43:$I$1042,Blends!$DR102)*Blends!H101</f>
        <v>0</v>
      </c>
      <c r="DY102" s="178">
        <f>SUMIFS('Quarterly Information'!$AE$43:$AE$1042,'Quarterly Information'!$I$43:$I$1042,Blends!$DR102)*Blends!I101</f>
        <v>0</v>
      </c>
      <c r="DZ102" s="178">
        <f>SUMIFS('Quarterly Information'!$AE$43:$AE$1042,'Quarterly Information'!$I$43:$I$1042,Blends!$DR102)*Blends!J101</f>
        <v>0</v>
      </c>
    </row>
    <row r="103" spans="2:130" x14ac:dyDescent="0.25">
      <c r="B103" s="17" t="s">
        <v>946</v>
      </c>
      <c r="C103" s="177"/>
      <c r="D103" s="177"/>
      <c r="E103" s="177"/>
      <c r="F103" s="177"/>
      <c r="G103" s="177"/>
      <c r="H103" s="177">
        <v>0.26200000000000001</v>
      </c>
      <c r="I103" s="177"/>
      <c r="J103" s="177"/>
      <c r="L103" s="17" t="s">
        <v>945</v>
      </c>
      <c r="M103" s="178">
        <f>SUMIFS('Quarterly Information'!$J$43:$J$1042,'Quarterly Information'!$I$43:$I$1042,Blends!$L103,'Quarterly Information'!$X$43:$X$1042,Lists!$D$30)*C102</f>
        <v>0</v>
      </c>
      <c r="N103" s="178">
        <f>SUMIFS('Quarterly Information'!$J$43:$J$1042,'Quarterly Information'!$I$43:$I$1042,Blends!$L103,'Quarterly Information'!$X$43:$X$1042,Lists!$D$30)*D102</f>
        <v>0</v>
      </c>
      <c r="O103" s="178">
        <f>SUMIFS('Quarterly Information'!$J$43:$J$1042,'Quarterly Information'!$I$43:$I$1042,Blends!$L103,'Quarterly Information'!$X$43:$X$1042,Lists!$D$30)*E102</f>
        <v>0</v>
      </c>
      <c r="P103" s="178">
        <f>SUMIFS('Quarterly Information'!$J$43:$J$1042,'Quarterly Information'!$I$43:$I$1042,Blends!$L103,'Quarterly Information'!$X$43:$X$1042,Lists!$D$30)*F102</f>
        <v>0</v>
      </c>
      <c r="Q103" s="178">
        <f>SUMIFS('Quarterly Information'!$J$43:$J$1042,'Quarterly Information'!$I$43:$I$1042,Blends!$L103,'Quarterly Information'!$X$43:$X$1042,Lists!$D$30)*G102</f>
        <v>0</v>
      </c>
      <c r="R103" s="178">
        <f>SUMIFS('Quarterly Information'!$J$43:$J$1042,'Quarterly Information'!$I$43:$I$1042,Blends!$L103,'Quarterly Information'!$X$43:$X$1042,Lists!$D$30)*H102</f>
        <v>0</v>
      </c>
      <c r="S103" s="178">
        <f>SUMIFS('Quarterly Information'!$J$43:$J$1042,'Quarterly Information'!$I$43:$I$1042,Blends!$L103,'Quarterly Information'!$X$43:$X$1042,Lists!$D$30)*I102</f>
        <v>0</v>
      </c>
      <c r="T103" s="178">
        <f>SUMIFS('Quarterly Information'!$J$43:$J$1042,'Quarterly Information'!$I$43:$I$1042,Blends!$L103,'Quarterly Information'!$X$43:$X$1042,Lists!$D$30)*J102</f>
        <v>0</v>
      </c>
      <c r="V103" s="17" t="s">
        <v>945</v>
      </c>
      <c r="W103" s="178">
        <f>SUMIFS('Quarterly Information'!$J$43:$J$1042,'Quarterly Information'!$I$43:$I$1042,Blends!$V103,'Quarterly Information'!$X$43:$X$1042,Lists!$D$31)*C102</f>
        <v>0</v>
      </c>
      <c r="X103" s="178">
        <f>SUMIFS('Quarterly Information'!$J$43:$J$1042,'Quarterly Information'!$I$43:$I$1042,Blends!$V103,'Quarterly Information'!$X$43:$X$1042,Lists!$D$31)*D102</f>
        <v>0</v>
      </c>
      <c r="Y103" s="178">
        <f>SUMIFS('Quarterly Information'!$J$43:$J$1042,'Quarterly Information'!$I$43:$I$1042,Blends!$V103,'Quarterly Information'!$X$43:$X$1042,Lists!$D$31)*E102</f>
        <v>0</v>
      </c>
      <c r="Z103" s="178">
        <f>SUMIFS('Quarterly Information'!$J$43:$J$1042,'Quarterly Information'!$I$43:$I$1042,Blends!$V103,'Quarterly Information'!$X$43:$X$1042,Lists!$D$31)*F102</f>
        <v>0</v>
      </c>
      <c r="AA103" s="178">
        <f>SUMIFS('Quarterly Information'!$J$43:$J$1042,'Quarterly Information'!$I$43:$I$1042,Blends!$V103,'Quarterly Information'!$X$43:$X$1042,Lists!$D$31)*G102</f>
        <v>0</v>
      </c>
      <c r="AB103" s="178">
        <f>SUMIFS('Quarterly Information'!$J$43:$J$1042,'Quarterly Information'!$I$43:$I$1042,Blends!$V103,'Quarterly Information'!$X$43:$X$1042,Lists!$D$31)*H102</f>
        <v>0</v>
      </c>
      <c r="AC103" s="178">
        <f>SUMIFS('Quarterly Information'!$J$43:$J$1042,'Quarterly Information'!$I$43:$I$1042,Blends!$V103,'Quarterly Information'!$X$43:$X$1042,Lists!$D$31)*I102</f>
        <v>0</v>
      </c>
      <c r="AD103" s="178">
        <f>SUMIFS('Quarterly Information'!$J$43:$J$1042,'Quarterly Information'!$I$43:$I$1042,Blends!$V103,'Quarterly Information'!$X$43:$X$1042,Lists!$D$31)*J102</f>
        <v>0</v>
      </c>
      <c r="AF103" s="17" t="s">
        <v>945</v>
      </c>
      <c r="AG103" s="178">
        <f>SUMIFS('Quarterly Information'!$J$43:$J$1042,'Quarterly Information'!$I$43:$I$1042,Blends!$AF103,'Quarterly Information'!$X$43:$X$1042,Lists!$D$32)*C102</f>
        <v>0</v>
      </c>
      <c r="AH103" s="178">
        <f>SUMIFS('Quarterly Information'!$J$43:$J$1042,'Quarterly Information'!$I$43:$I$1042,Blends!$AF103,'Quarterly Information'!$X$43:$X$1042,Lists!$D$32)*D102</f>
        <v>0</v>
      </c>
      <c r="AI103" s="178">
        <f>SUMIFS('Quarterly Information'!$J$43:$J$1042,'Quarterly Information'!$I$43:$I$1042,Blends!$AF103,'Quarterly Information'!$X$43:$X$1042,Lists!$D$32)*E102</f>
        <v>0</v>
      </c>
      <c r="AJ103" s="178">
        <f>SUMIFS('Quarterly Information'!$J$43:$J$1042,'Quarterly Information'!$I$43:$I$1042,Blends!$AF103,'Quarterly Information'!$X$43:$X$1042,Lists!$D$32)*F102</f>
        <v>0</v>
      </c>
      <c r="AK103" s="178">
        <f>SUMIFS('Quarterly Information'!$J$43:$J$1042,'Quarterly Information'!$I$43:$I$1042,Blends!$AF103,'Quarterly Information'!$X$43:$X$1042,Lists!$D$32)*G102</f>
        <v>0</v>
      </c>
      <c r="AL103" s="178">
        <f>SUMIFS('Quarterly Information'!$J$43:$J$1042,'Quarterly Information'!$I$43:$I$1042,Blends!$AF103,'Quarterly Information'!$X$43:$X$1042,Lists!$D$32)*H102</f>
        <v>0</v>
      </c>
      <c r="AM103" s="178">
        <f>SUMIFS('Quarterly Information'!$J$43:$J$1042,'Quarterly Information'!$I$43:$I$1042,Blends!$AF103,'Quarterly Information'!$X$43:$X$1042,Lists!$D$32)*I102</f>
        <v>0</v>
      </c>
      <c r="AN103" s="178">
        <f>SUMIFS('Quarterly Information'!$J$43:$J$1042,'Quarterly Information'!$I$43:$I$1042,Blends!$AF103,'Quarterly Information'!$X$43:$X$1042,Lists!$D$32)*J102</f>
        <v>0</v>
      </c>
      <c r="AP103" s="17" t="s">
        <v>945</v>
      </c>
      <c r="AQ103" s="178">
        <f>SUMIFS('Quarterly Information'!$J$43:$J$1042,'Quarterly Information'!$I$43:$I$1042,Blends!$AP103,'Quarterly Information'!$X$43:$X$1042,Lists!$D$33)*C102</f>
        <v>0</v>
      </c>
      <c r="AR103" s="178">
        <f>SUMIFS('Quarterly Information'!$J$43:$J$1042,'Quarterly Information'!$I$43:$I$1042,Blends!$AP103,'Quarterly Information'!$X$43:$X$1042,Lists!$D$33)*D102</f>
        <v>0</v>
      </c>
      <c r="AS103" s="178">
        <f>SUMIFS('Quarterly Information'!$J$43:$J$1042,'Quarterly Information'!$I$43:$I$1042,Blends!$AP103,'Quarterly Information'!$X$43:$X$1042,Lists!$D$33)*E102</f>
        <v>0</v>
      </c>
      <c r="AT103" s="178">
        <f>SUMIFS('Quarterly Information'!$J$43:$J$1042,'Quarterly Information'!$I$43:$I$1042,Blends!$AP103,'Quarterly Information'!$X$43:$X$1042,Lists!$D$33)*F102</f>
        <v>0</v>
      </c>
      <c r="AU103" s="178">
        <f>SUMIFS('Quarterly Information'!$J$43:$J$1042,'Quarterly Information'!$I$43:$I$1042,Blends!$AP103,'Quarterly Information'!$X$43:$X$1042,Lists!$D$33)*G102</f>
        <v>0</v>
      </c>
      <c r="AV103" s="178">
        <f>SUMIFS('Quarterly Information'!$J$43:$J$1042,'Quarterly Information'!$I$43:$I$1042,Blends!$AP103,'Quarterly Information'!$X$43:$X$1042,Lists!$D$33)*H102</f>
        <v>0</v>
      </c>
      <c r="AW103" s="178">
        <f>SUMIFS('Quarterly Information'!$J$43:$J$1042,'Quarterly Information'!$I$43:$I$1042,Blends!$AP103,'Quarterly Information'!$X$43:$X$1042,Lists!$D$33)*I102</f>
        <v>0</v>
      </c>
      <c r="AX103" s="178">
        <f>SUMIFS('Quarterly Information'!$J$43:$J$1042,'Quarterly Information'!$I$43:$I$1042,Blends!$AP103,'Quarterly Information'!$X$43:$X$1042,Lists!$D$33)*J102</f>
        <v>0</v>
      </c>
      <c r="AZ103" s="17" t="s">
        <v>945</v>
      </c>
      <c r="BA103" s="178">
        <f>SUMIFS('Quarterly Information'!$J$43:$J$1042,'Quarterly Information'!$I$43:$I$1042,Blends!$AZ103,'Quarterly Information'!$X$43:$X$1042,Lists!$D$34)*C102</f>
        <v>0</v>
      </c>
      <c r="BB103" s="178">
        <f>SUMIFS('Quarterly Information'!$J$43:$J$1042,'Quarterly Information'!$I$43:$I$1042,Blends!$AZ103,'Quarterly Information'!$X$43:$X$1042,Lists!$D$34)*D102</f>
        <v>0</v>
      </c>
      <c r="BC103" s="178">
        <f>SUMIFS('Quarterly Information'!$J$43:$J$1042,'Quarterly Information'!$I$43:$I$1042,Blends!$AZ103,'Quarterly Information'!$X$43:$X$1042,Lists!$D$34)*E102</f>
        <v>0</v>
      </c>
      <c r="BD103" s="178">
        <f>SUMIFS('Quarterly Information'!$J$43:$J$1042,'Quarterly Information'!$I$43:$I$1042,Blends!$AZ103,'Quarterly Information'!$X$43:$X$1042,Lists!$D$34)*F102</f>
        <v>0</v>
      </c>
      <c r="BE103" s="178">
        <f>SUMIFS('Quarterly Information'!$J$43:$J$1042,'Quarterly Information'!$I$43:$I$1042,Blends!$AZ103,'Quarterly Information'!$X$43:$X$1042,Lists!$D$34)*G102</f>
        <v>0</v>
      </c>
      <c r="BF103" s="178">
        <f>SUMIFS('Quarterly Information'!$J$43:$J$1042,'Quarterly Information'!$I$43:$I$1042,Blends!$AZ103,'Quarterly Information'!$X$43:$X$1042,Lists!$D$34)*H102</f>
        <v>0</v>
      </c>
      <c r="BG103" s="178">
        <f>SUMIFS('Quarterly Information'!$J$43:$J$1042,'Quarterly Information'!$I$43:$I$1042,Blends!$AZ103,'Quarterly Information'!$X$43:$X$1042,Lists!$D$34)*I102</f>
        <v>0</v>
      </c>
      <c r="BH103" s="178">
        <f>SUMIFS('Quarterly Information'!$J$43:$J$1042,'Quarterly Information'!$I$43:$I$1042,Blends!$AZ103,'Quarterly Information'!$X$43:$X$1042,Lists!$D$34)*J102</f>
        <v>0</v>
      </c>
      <c r="BJ103" s="17" t="s">
        <v>945</v>
      </c>
      <c r="BK103" s="178">
        <f>SUMIFS('Quarterly Information'!$J$43:$J$1042,'Quarterly Information'!$I$43:$I$1042,Blends!$BJ103,'Quarterly Information'!$X$43:$X$1042,Lists!$D$35)*C102</f>
        <v>0</v>
      </c>
      <c r="BL103" s="178">
        <f>SUMIFS('Quarterly Information'!$J$43:$J$1042,'Quarterly Information'!$I$43:$I$1042,Blends!$BJ103,'Quarterly Information'!$X$43:$X$1042,Lists!$D$35)*D102</f>
        <v>0</v>
      </c>
      <c r="BM103" s="178">
        <f>SUMIFS('Quarterly Information'!$J$43:$J$1042,'Quarterly Information'!$I$43:$I$1042,Blends!$BJ103,'Quarterly Information'!$X$43:$X$1042,Lists!$D$35)*E102</f>
        <v>0</v>
      </c>
      <c r="BN103" s="178">
        <f>SUMIFS('Quarterly Information'!$J$43:$J$1042,'Quarterly Information'!$I$43:$I$1042,Blends!$BJ103,'Quarterly Information'!$X$43:$X$1042,Lists!$D$35)*F102</f>
        <v>0</v>
      </c>
      <c r="BO103" s="178">
        <f>SUMIFS('Quarterly Information'!$J$43:$J$1042,'Quarterly Information'!$I$43:$I$1042,Blends!$BJ103,'Quarterly Information'!$X$43:$X$1042,Lists!$D$35)*G102</f>
        <v>0</v>
      </c>
      <c r="BP103" s="178">
        <f>SUMIFS('Quarterly Information'!$J$43:$J$1042,'Quarterly Information'!$I$43:$I$1042,Blends!$BJ103,'Quarterly Information'!$X$43:$X$1042,Lists!$D$35)*H102</f>
        <v>0</v>
      </c>
      <c r="BQ103" s="178">
        <f>SUMIFS('Quarterly Information'!$J$43:$J$1042,'Quarterly Information'!$I$43:$I$1042,Blends!$BJ103,'Quarterly Information'!$X$43:$X$1042,Lists!$D$35)*I102</f>
        <v>0</v>
      </c>
      <c r="BR103" s="178">
        <f>SUMIFS('Quarterly Information'!$J$43:$J$1042,'Quarterly Information'!$I$43:$I$1042,Blends!$BJ103,'Quarterly Information'!$X$43:$X$1042,Lists!$D$35)*J102</f>
        <v>0</v>
      </c>
      <c r="BT103" s="17" t="s">
        <v>945</v>
      </c>
      <c r="BU103" s="178">
        <f>SUMIFS('Quarterly Information'!$Z$43:$Z$1042,'Quarterly Information'!$I$43:$I$1042,Blends!$BT103)*Blends!C102</f>
        <v>0</v>
      </c>
      <c r="BV103" s="178">
        <f>SUMIFS('Quarterly Information'!$Z$43:$Z$1042,'Quarterly Information'!$I$43:$I$1042,Blends!$BT103)*Blends!D102</f>
        <v>0</v>
      </c>
      <c r="BW103" s="178">
        <f>SUMIFS('Quarterly Information'!$Z$43:$Z$1042,'Quarterly Information'!$I$43:$I$1042,Blends!$BT103)*Blends!E102</f>
        <v>0</v>
      </c>
      <c r="BX103" s="178">
        <f>SUMIFS('Quarterly Information'!$Z$43:$Z$1042,'Quarterly Information'!$I$43:$I$1042,Blends!$BT103)*Blends!F102</f>
        <v>0</v>
      </c>
      <c r="BY103" s="178">
        <f>SUMIFS('Quarterly Information'!$Z$43:$Z$1042,'Quarterly Information'!$I$43:$I$1042,Blends!$BT103)*Blends!G102</f>
        <v>0</v>
      </c>
      <c r="BZ103" s="178">
        <f>SUMIFS('Quarterly Information'!$Z$43:$Z$1042,'Quarterly Information'!$I$43:$I$1042,Blends!$BT103)*Blends!H102</f>
        <v>0</v>
      </c>
      <c r="CA103" s="178">
        <f>SUMIFS('Quarterly Information'!$Z$43:$Z$1042,'Quarterly Information'!$I$43:$I$1042,Blends!$BT103)*Blends!I102</f>
        <v>0</v>
      </c>
      <c r="CB103" s="178">
        <f>SUMIFS('Quarterly Information'!$Z$43:$Z$1042,'Quarterly Information'!$I$43:$I$1042,Blends!$BT103)*Blends!J102</f>
        <v>0</v>
      </c>
      <c r="CD103" s="17" t="s">
        <v>945</v>
      </c>
      <c r="CE103" s="178">
        <f>SUMIFS('Quarterly Information'!$AA$43:$AA$1042,'Quarterly Information'!$I$43:$I$1042,Blends!$CD103)*Blends!C102</f>
        <v>0</v>
      </c>
      <c r="CF103" s="178">
        <f>SUMIFS('Quarterly Information'!$AA$43:$AA$1042,'Quarterly Information'!$I$43:$I$1042,Blends!$CD103)*Blends!D102</f>
        <v>0</v>
      </c>
      <c r="CG103" s="178">
        <f>SUMIFS('Quarterly Information'!$AA$43:$AA$1042,'Quarterly Information'!$I$43:$I$1042,Blends!$CD103)*Blends!E102</f>
        <v>0</v>
      </c>
      <c r="CH103" s="178">
        <f>SUMIFS('Quarterly Information'!$AA$43:$AA$1042,'Quarterly Information'!$I$43:$I$1042,Blends!$CD103)*Blends!F102</f>
        <v>0</v>
      </c>
      <c r="CI103" s="178">
        <f>SUMIFS('Quarterly Information'!$AA$43:$AA$1042,'Quarterly Information'!$I$43:$I$1042,Blends!$CD103)*Blends!G102</f>
        <v>0</v>
      </c>
      <c r="CJ103" s="178">
        <f>SUMIFS('Quarterly Information'!$AA$43:$AA$1042,'Quarterly Information'!$I$43:$I$1042,Blends!$CD103)*Blends!H102</f>
        <v>0</v>
      </c>
      <c r="CK103" s="178">
        <f>SUMIFS('Quarterly Information'!$AA$43:$AA$1042,'Quarterly Information'!$I$43:$I$1042,Blends!$CD103)*Blends!I102</f>
        <v>0</v>
      </c>
      <c r="CL103" s="178">
        <f>SUMIFS('Quarterly Information'!$AA$43:$AA$1042,'Quarterly Information'!$I$43:$I$1042,Blends!$CD103)*Blends!J102</f>
        <v>0</v>
      </c>
      <c r="CN103" s="17" t="s">
        <v>945</v>
      </c>
      <c r="CO103" s="178">
        <f>SUMIFS('Quarterly Information'!$AB$43:$AB$1042,'Quarterly Information'!$I$43:$I$1042,Blends!$CN103)*Blends!C102</f>
        <v>0</v>
      </c>
      <c r="CP103" s="178">
        <f>SUMIFS('Quarterly Information'!$AB$43:$AB$1042,'Quarterly Information'!$I$43:$I$1042,Blends!$CN103)*Blends!D102</f>
        <v>0</v>
      </c>
      <c r="CQ103" s="178">
        <f>SUMIFS('Quarterly Information'!$AB$43:$AB$1042,'Quarterly Information'!$I$43:$I$1042,Blends!$CN103)*Blends!E102</f>
        <v>0</v>
      </c>
      <c r="CR103" s="178">
        <f>SUMIFS('Quarterly Information'!$AB$43:$AB$1042,'Quarterly Information'!$I$43:$I$1042,Blends!$CN103)*Blends!F102</f>
        <v>0</v>
      </c>
      <c r="CS103" s="178">
        <f>SUMIFS('Quarterly Information'!$AB$43:$AB$1042,'Quarterly Information'!$I$43:$I$1042,Blends!$CN103)*Blends!G102</f>
        <v>0</v>
      </c>
      <c r="CT103" s="178">
        <f>SUMIFS('Quarterly Information'!$AB$43:$AB$1042,'Quarterly Information'!$I$43:$I$1042,Blends!$CN103)*Blends!H102</f>
        <v>0</v>
      </c>
      <c r="CU103" s="178">
        <f>SUMIFS('Quarterly Information'!$AB$43:$AB$1042,'Quarterly Information'!$I$43:$I$1042,Blends!$CN103)*Blends!I102</f>
        <v>0</v>
      </c>
      <c r="CV103" s="178">
        <f>SUMIFS('Quarterly Information'!$AB$43:$AB$1042,'Quarterly Information'!$I$43:$I$1042,Blends!$CN103)*Blends!J102</f>
        <v>0</v>
      </c>
      <c r="CX103" s="17" t="s">
        <v>945</v>
      </c>
      <c r="CY103" s="178">
        <f>SUMIFS('Quarterly Information'!$AC$43:$AC$1042,'Quarterly Information'!$I$43:$I$1042,Blends!$CX103)*Blends!C102</f>
        <v>0</v>
      </c>
      <c r="CZ103" s="178">
        <f>SUMIFS('Quarterly Information'!$AC$43:$AC$1042,'Quarterly Information'!$I$43:$I$1042,Blends!$CX103)*Blends!D102</f>
        <v>0</v>
      </c>
      <c r="DA103" s="178">
        <f>SUMIFS('Quarterly Information'!$AC$43:$AC$1042,'Quarterly Information'!$I$43:$I$1042,Blends!$CX103)*Blends!E102</f>
        <v>0</v>
      </c>
      <c r="DB103" s="178">
        <f>SUMIFS('Quarterly Information'!$AC$43:$AC$1042,'Quarterly Information'!$I$43:$I$1042,Blends!$CX103)*Blends!F102</f>
        <v>0</v>
      </c>
      <c r="DC103" s="178">
        <f>SUMIFS('Quarterly Information'!$AC$43:$AC$1042,'Quarterly Information'!$I$43:$I$1042,Blends!$CX103)*Blends!G102</f>
        <v>0</v>
      </c>
      <c r="DD103" s="178">
        <f>SUMIFS('Quarterly Information'!$AC$43:$AC$1042,'Quarterly Information'!$I$43:$I$1042,Blends!$CX103)*Blends!H102</f>
        <v>0</v>
      </c>
      <c r="DE103" s="178">
        <f>SUMIFS('Quarterly Information'!$AC$43:$AC$1042,'Quarterly Information'!$I$43:$I$1042,Blends!$CX103)*Blends!I102</f>
        <v>0</v>
      </c>
      <c r="DF103" s="178">
        <f>SUMIFS('Quarterly Information'!$AC$43:$AC$1042,'Quarterly Information'!$I$43:$I$1042,Blends!$CX103)*Blends!J102</f>
        <v>0</v>
      </c>
      <c r="DH103" s="17" t="s">
        <v>945</v>
      </c>
      <c r="DI103" s="178">
        <f>SUMIFS('Quarterly Information'!$AD$43:$AD$1042,'Quarterly Information'!$I$43:$I$1042,Blends!$DH103)*Blends!C102</f>
        <v>0</v>
      </c>
      <c r="DJ103" s="178">
        <f>SUMIFS('Quarterly Information'!$AD$43:$AD$1042,'Quarterly Information'!$I$43:$I$1042,Blends!$DH103)*Blends!D102</f>
        <v>0</v>
      </c>
      <c r="DK103" s="178">
        <f>SUMIFS('Quarterly Information'!$AD$43:$AD$1042,'Quarterly Information'!$I$43:$I$1042,Blends!$DH103)*Blends!E102</f>
        <v>0</v>
      </c>
      <c r="DL103" s="178">
        <f>SUMIFS('Quarterly Information'!$AD$43:$AD$1042,'Quarterly Information'!$I$43:$I$1042,Blends!$DH103)*Blends!F102</f>
        <v>0</v>
      </c>
      <c r="DM103" s="178">
        <f>SUMIFS('Quarterly Information'!$AD$43:$AD$1042,'Quarterly Information'!$I$43:$I$1042,Blends!$DH103)*Blends!G102</f>
        <v>0</v>
      </c>
      <c r="DN103" s="178">
        <f>SUMIFS('Quarterly Information'!$AD$43:$AD$1042,'Quarterly Information'!$I$43:$I$1042,Blends!$DH103)*Blends!H102</f>
        <v>0</v>
      </c>
      <c r="DO103" s="178">
        <f>SUMIFS('Quarterly Information'!$AD$43:$AD$1042,'Quarterly Information'!$I$43:$I$1042,Blends!$DH103)*Blends!I102</f>
        <v>0</v>
      </c>
      <c r="DP103" s="178">
        <f>SUMIFS('Quarterly Information'!$AD$43:$AD$1042,'Quarterly Information'!$I$43:$I$1042,Blends!$DH103)*Blends!J102</f>
        <v>0</v>
      </c>
      <c r="DR103" s="17" t="s">
        <v>945</v>
      </c>
      <c r="DS103" s="178">
        <f>SUMIFS('Quarterly Information'!$AE$43:$AE$1042,'Quarterly Information'!$I$43:$I$1042,Blends!$DR103)*Blends!C102</f>
        <v>0</v>
      </c>
      <c r="DT103" s="178">
        <f>SUMIFS('Quarterly Information'!$AE$43:$AE$1042,'Quarterly Information'!$I$43:$I$1042,Blends!$DR103)*Blends!D102</f>
        <v>0</v>
      </c>
      <c r="DU103" s="178">
        <f>SUMIFS('Quarterly Information'!$AE$43:$AE$1042,'Quarterly Information'!$I$43:$I$1042,Blends!$DR103)*Blends!E102</f>
        <v>0</v>
      </c>
      <c r="DV103" s="178">
        <f>SUMIFS('Quarterly Information'!$AE$43:$AE$1042,'Quarterly Information'!$I$43:$I$1042,Blends!$DR103)*Blends!F102</f>
        <v>0</v>
      </c>
      <c r="DW103" s="178">
        <f>SUMIFS('Quarterly Information'!$AE$43:$AE$1042,'Quarterly Information'!$I$43:$I$1042,Blends!$DR103)*Blends!G102</f>
        <v>0</v>
      </c>
      <c r="DX103" s="178">
        <f>SUMIFS('Quarterly Information'!$AE$43:$AE$1042,'Quarterly Information'!$I$43:$I$1042,Blends!$DR103)*Blends!H102</f>
        <v>0</v>
      </c>
      <c r="DY103" s="178">
        <f>SUMIFS('Quarterly Information'!$AE$43:$AE$1042,'Quarterly Information'!$I$43:$I$1042,Blends!$DR103)*Blends!I102</f>
        <v>0</v>
      </c>
      <c r="DZ103" s="178">
        <f>SUMIFS('Quarterly Information'!$AE$43:$AE$1042,'Quarterly Information'!$I$43:$I$1042,Blends!$DR103)*Blends!J102</f>
        <v>0</v>
      </c>
    </row>
    <row r="104" spans="2:130" x14ac:dyDescent="0.25">
      <c r="B104" s="17" t="s">
        <v>947</v>
      </c>
      <c r="C104" s="177">
        <v>0.40100000000000002</v>
      </c>
      <c r="D104" s="177"/>
      <c r="E104" s="177"/>
      <c r="F104" s="177"/>
      <c r="G104" s="177"/>
      <c r="H104" s="177"/>
      <c r="I104" s="177"/>
      <c r="J104" s="177"/>
      <c r="L104" s="17" t="s">
        <v>946</v>
      </c>
      <c r="M104" s="178">
        <f>SUMIFS('Quarterly Information'!$J$43:$J$1042,'Quarterly Information'!$I$43:$I$1042,Blends!$L104,'Quarterly Information'!$X$43:$X$1042,Lists!$D$30)*C103</f>
        <v>0</v>
      </c>
      <c r="N104" s="178">
        <f>SUMIFS('Quarterly Information'!$J$43:$J$1042,'Quarterly Information'!$I$43:$I$1042,Blends!$L104,'Quarterly Information'!$X$43:$X$1042,Lists!$D$30)*D103</f>
        <v>0</v>
      </c>
      <c r="O104" s="178">
        <f>SUMIFS('Quarterly Information'!$J$43:$J$1042,'Quarterly Information'!$I$43:$I$1042,Blends!$L104,'Quarterly Information'!$X$43:$X$1042,Lists!$D$30)*E103</f>
        <v>0</v>
      </c>
      <c r="P104" s="178">
        <f>SUMIFS('Quarterly Information'!$J$43:$J$1042,'Quarterly Information'!$I$43:$I$1042,Blends!$L104,'Quarterly Information'!$X$43:$X$1042,Lists!$D$30)*F103</f>
        <v>0</v>
      </c>
      <c r="Q104" s="178">
        <f>SUMIFS('Quarterly Information'!$J$43:$J$1042,'Quarterly Information'!$I$43:$I$1042,Blends!$L104,'Quarterly Information'!$X$43:$X$1042,Lists!$D$30)*G103</f>
        <v>0</v>
      </c>
      <c r="R104" s="178">
        <f>SUMIFS('Quarterly Information'!$J$43:$J$1042,'Quarterly Information'!$I$43:$I$1042,Blends!$L104,'Quarterly Information'!$X$43:$X$1042,Lists!$D$30)*H103</f>
        <v>0</v>
      </c>
      <c r="S104" s="178">
        <f>SUMIFS('Quarterly Information'!$J$43:$J$1042,'Quarterly Information'!$I$43:$I$1042,Blends!$L104,'Quarterly Information'!$X$43:$X$1042,Lists!$D$30)*I103</f>
        <v>0</v>
      </c>
      <c r="T104" s="178">
        <f>SUMIFS('Quarterly Information'!$J$43:$J$1042,'Quarterly Information'!$I$43:$I$1042,Blends!$L104,'Quarterly Information'!$X$43:$X$1042,Lists!$D$30)*J103</f>
        <v>0</v>
      </c>
      <c r="V104" s="17" t="s">
        <v>946</v>
      </c>
      <c r="W104" s="178">
        <f>SUMIFS('Quarterly Information'!$J$43:$J$1042,'Quarterly Information'!$I$43:$I$1042,Blends!$V104,'Quarterly Information'!$X$43:$X$1042,Lists!$D$31)*C103</f>
        <v>0</v>
      </c>
      <c r="X104" s="178">
        <f>SUMIFS('Quarterly Information'!$J$43:$J$1042,'Quarterly Information'!$I$43:$I$1042,Blends!$V104,'Quarterly Information'!$X$43:$X$1042,Lists!$D$31)*D103</f>
        <v>0</v>
      </c>
      <c r="Y104" s="178">
        <f>SUMIFS('Quarterly Information'!$J$43:$J$1042,'Quarterly Information'!$I$43:$I$1042,Blends!$V104,'Quarterly Information'!$X$43:$X$1042,Lists!$D$31)*E103</f>
        <v>0</v>
      </c>
      <c r="Z104" s="178">
        <f>SUMIFS('Quarterly Information'!$J$43:$J$1042,'Quarterly Information'!$I$43:$I$1042,Blends!$V104,'Quarterly Information'!$X$43:$X$1042,Lists!$D$31)*F103</f>
        <v>0</v>
      </c>
      <c r="AA104" s="178">
        <f>SUMIFS('Quarterly Information'!$J$43:$J$1042,'Quarterly Information'!$I$43:$I$1042,Blends!$V104,'Quarterly Information'!$X$43:$X$1042,Lists!$D$31)*G103</f>
        <v>0</v>
      </c>
      <c r="AB104" s="178">
        <f>SUMIFS('Quarterly Information'!$J$43:$J$1042,'Quarterly Information'!$I$43:$I$1042,Blends!$V104,'Quarterly Information'!$X$43:$X$1042,Lists!$D$31)*H103</f>
        <v>0</v>
      </c>
      <c r="AC104" s="178">
        <f>SUMIFS('Quarterly Information'!$J$43:$J$1042,'Quarterly Information'!$I$43:$I$1042,Blends!$V104,'Quarterly Information'!$X$43:$X$1042,Lists!$D$31)*I103</f>
        <v>0</v>
      </c>
      <c r="AD104" s="178">
        <f>SUMIFS('Quarterly Information'!$J$43:$J$1042,'Quarterly Information'!$I$43:$I$1042,Blends!$V104,'Quarterly Information'!$X$43:$X$1042,Lists!$D$31)*J103</f>
        <v>0</v>
      </c>
      <c r="AF104" s="17" t="s">
        <v>946</v>
      </c>
      <c r="AG104" s="178">
        <f>SUMIFS('Quarterly Information'!$J$43:$J$1042,'Quarterly Information'!$I$43:$I$1042,Blends!$AF104,'Quarterly Information'!$X$43:$X$1042,Lists!$D$32)*C103</f>
        <v>0</v>
      </c>
      <c r="AH104" s="178">
        <f>SUMIFS('Quarterly Information'!$J$43:$J$1042,'Quarterly Information'!$I$43:$I$1042,Blends!$AF104,'Quarterly Information'!$X$43:$X$1042,Lists!$D$32)*D103</f>
        <v>0</v>
      </c>
      <c r="AI104" s="178">
        <f>SUMIFS('Quarterly Information'!$J$43:$J$1042,'Quarterly Information'!$I$43:$I$1042,Blends!$AF104,'Quarterly Information'!$X$43:$X$1042,Lists!$D$32)*E103</f>
        <v>0</v>
      </c>
      <c r="AJ104" s="178">
        <f>SUMIFS('Quarterly Information'!$J$43:$J$1042,'Quarterly Information'!$I$43:$I$1042,Blends!$AF104,'Quarterly Information'!$X$43:$X$1042,Lists!$D$32)*F103</f>
        <v>0</v>
      </c>
      <c r="AK104" s="178">
        <f>SUMIFS('Quarterly Information'!$J$43:$J$1042,'Quarterly Information'!$I$43:$I$1042,Blends!$AF104,'Quarterly Information'!$X$43:$X$1042,Lists!$D$32)*G103</f>
        <v>0</v>
      </c>
      <c r="AL104" s="178">
        <f>SUMIFS('Quarterly Information'!$J$43:$J$1042,'Quarterly Information'!$I$43:$I$1042,Blends!$AF104,'Quarterly Information'!$X$43:$X$1042,Lists!$D$32)*H103</f>
        <v>0</v>
      </c>
      <c r="AM104" s="178">
        <f>SUMIFS('Quarterly Information'!$J$43:$J$1042,'Quarterly Information'!$I$43:$I$1042,Blends!$AF104,'Quarterly Information'!$X$43:$X$1042,Lists!$D$32)*I103</f>
        <v>0</v>
      </c>
      <c r="AN104" s="178">
        <f>SUMIFS('Quarterly Information'!$J$43:$J$1042,'Quarterly Information'!$I$43:$I$1042,Blends!$AF104,'Quarterly Information'!$X$43:$X$1042,Lists!$D$32)*J103</f>
        <v>0</v>
      </c>
      <c r="AP104" s="17" t="s">
        <v>946</v>
      </c>
      <c r="AQ104" s="178">
        <f>SUMIFS('Quarterly Information'!$J$43:$J$1042,'Quarterly Information'!$I$43:$I$1042,Blends!$AP104,'Quarterly Information'!$X$43:$X$1042,Lists!$D$33)*C103</f>
        <v>0</v>
      </c>
      <c r="AR104" s="178">
        <f>SUMIFS('Quarterly Information'!$J$43:$J$1042,'Quarterly Information'!$I$43:$I$1042,Blends!$AP104,'Quarterly Information'!$X$43:$X$1042,Lists!$D$33)*D103</f>
        <v>0</v>
      </c>
      <c r="AS104" s="178">
        <f>SUMIFS('Quarterly Information'!$J$43:$J$1042,'Quarterly Information'!$I$43:$I$1042,Blends!$AP104,'Quarterly Information'!$X$43:$X$1042,Lists!$D$33)*E103</f>
        <v>0</v>
      </c>
      <c r="AT104" s="178">
        <f>SUMIFS('Quarterly Information'!$J$43:$J$1042,'Quarterly Information'!$I$43:$I$1042,Blends!$AP104,'Quarterly Information'!$X$43:$X$1042,Lists!$D$33)*F103</f>
        <v>0</v>
      </c>
      <c r="AU104" s="178">
        <f>SUMIFS('Quarterly Information'!$J$43:$J$1042,'Quarterly Information'!$I$43:$I$1042,Blends!$AP104,'Quarterly Information'!$X$43:$X$1042,Lists!$D$33)*G103</f>
        <v>0</v>
      </c>
      <c r="AV104" s="178">
        <f>SUMIFS('Quarterly Information'!$J$43:$J$1042,'Quarterly Information'!$I$43:$I$1042,Blends!$AP104,'Quarterly Information'!$X$43:$X$1042,Lists!$D$33)*H103</f>
        <v>0</v>
      </c>
      <c r="AW104" s="178">
        <f>SUMIFS('Quarterly Information'!$J$43:$J$1042,'Quarterly Information'!$I$43:$I$1042,Blends!$AP104,'Quarterly Information'!$X$43:$X$1042,Lists!$D$33)*I103</f>
        <v>0</v>
      </c>
      <c r="AX104" s="178">
        <f>SUMIFS('Quarterly Information'!$J$43:$J$1042,'Quarterly Information'!$I$43:$I$1042,Blends!$AP104,'Quarterly Information'!$X$43:$X$1042,Lists!$D$33)*J103</f>
        <v>0</v>
      </c>
      <c r="AZ104" s="17" t="s">
        <v>946</v>
      </c>
      <c r="BA104" s="178">
        <f>SUMIFS('Quarterly Information'!$J$43:$J$1042,'Quarterly Information'!$I$43:$I$1042,Blends!$AZ104,'Quarterly Information'!$X$43:$X$1042,Lists!$D$34)*C103</f>
        <v>0</v>
      </c>
      <c r="BB104" s="178">
        <f>SUMIFS('Quarterly Information'!$J$43:$J$1042,'Quarterly Information'!$I$43:$I$1042,Blends!$AZ104,'Quarterly Information'!$X$43:$X$1042,Lists!$D$34)*D103</f>
        <v>0</v>
      </c>
      <c r="BC104" s="178">
        <f>SUMIFS('Quarterly Information'!$J$43:$J$1042,'Quarterly Information'!$I$43:$I$1042,Blends!$AZ104,'Quarterly Information'!$X$43:$X$1042,Lists!$D$34)*E103</f>
        <v>0</v>
      </c>
      <c r="BD104" s="178">
        <f>SUMIFS('Quarterly Information'!$J$43:$J$1042,'Quarterly Information'!$I$43:$I$1042,Blends!$AZ104,'Quarterly Information'!$X$43:$X$1042,Lists!$D$34)*F103</f>
        <v>0</v>
      </c>
      <c r="BE104" s="178">
        <f>SUMIFS('Quarterly Information'!$J$43:$J$1042,'Quarterly Information'!$I$43:$I$1042,Blends!$AZ104,'Quarterly Information'!$X$43:$X$1042,Lists!$D$34)*G103</f>
        <v>0</v>
      </c>
      <c r="BF104" s="178">
        <f>SUMIFS('Quarterly Information'!$J$43:$J$1042,'Quarterly Information'!$I$43:$I$1042,Blends!$AZ104,'Quarterly Information'!$X$43:$X$1042,Lists!$D$34)*H103</f>
        <v>0</v>
      </c>
      <c r="BG104" s="178">
        <f>SUMIFS('Quarterly Information'!$J$43:$J$1042,'Quarterly Information'!$I$43:$I$1042,Blends!$AZ104,'Quarterly Information'!$X$43:$X$1042,Lists!$D$34)*I103</f>
        <v>0</v>
      </c>
      <c r="BH104" s="178">
        <f>SUMIFS('Quarterly Information'!$J$43:$J$1042,'Quarterly Information'!$I$43:$I$1042,Blends!$AZ104,'Quarterly Information'!$X$43:$X$1042,Lists!$D$34)*J103</f>
        <v>0</v>
      </c>
      <c r="BJ104" s="17" t="s">
        <v>946</v>
      </c>
      <c r="BK104" s="178">
        <f>SUMIFS('Quarterly Information'!$J$43:$J$1042,'Quarterly Information'!$I$43:$I$1042,Blends!$BJ104,'Quarterly Information'!$X$43:$X$1042,Lists!$D$35)*C103</f>
        <v>0</v>
      </c>
      <c r="BL104" s="178">
        <f>SUMIFS('Quarterly Information'!$J$43:$J$1042,'Quarterly Information'!$I$43:$I$1042,Blends!$BJ104,'Quarterly Information'!$X$43:$X$1042,Lists!$D$35)*D103</f>
        <v>0</v>
      </c>
      <c r="BM104" s="178">
        <f>SUMIFS('Quarterly Information'!$J$43:$J$1042,'Quarterly Information'!$I$43:$I$1042,Blends!$BJ104,'Quarterly Information'!$X$43:$X$1042,Lists!$D$35)*E103</f>
        <v>0</v>
      </c>
      <c r="BN104" s="178">
        <f>SUMIFS('Quarterly Information'!$J$43:$J$1042,'Quarterly Information'!$I$43:$I$1042,Blends!$BJ104,'Quarterly Information'!$X$43:$X$1042,Lists!$D$35)*F103</f>
        <v>0</v>
      </c>
      <c r="BO104" s="178">
        <f>SUMIFS('Quarterly Information'!$J$43:$J$1042,'Quarterly Information'!$I$43:$I$1042,Blends!$BJ104,'Quarterly Information'!$X$43:$X$1042,Lists!$D$35)*G103</f>
        <v>0</v>
      </c>
      <c r="BP104" s="178">
        <f>SUMIFS('Quarterly Information'!$J$43:$J$1042,'Quarterly Information'!$I$43:$I$1042,Blends!$BJ104,'Quarterly Information'!$X$43:$X$1042,Lists!$D$35)*H103</f>
        <v>0</v>
      </c>
      <c r="BQ104" s="178">
        <f>SUMIFS('Quarterly Information'!$J$43:$J$1042,'Quarterly Information'!$I$43:$I$1042,Blends!$BJ104,'Quarterly Information'!$X$43:$X$1042,Lists!$D$35)*I103</f>
        <v>0</v>
      </c>
      <c r="BR104" s="178">
        <f>SUMIFS('Quarterly Information'!$J$43:$J$1042,'Quarterly Information'!$I$43:$I$1042,Blends!$BJ104,'Quarterly Information'!$X$43:$X$1042,Lists!$D$35)*J103</f>
        <v>0</v>
      </c>
      <c r="BT104" s="17" t="s">
        <v>946</v>
      </c>
      <c r="BU104" s="178">
        <f>SUMIFS('Quarterly Information'!$Z$43:$Z$1042,'Quarterly Information'!$I$43:$I$1042,Blends!$BT104)*Blends!C103</f>
        <v>0</v>
      </c>
      <c r="BV104" s="178">
        <f>SUMIFS('Quarterly Information'!$Z$43:$Z$1042,'Quarterly Information'!$I$43:$I$1042,Blends!$BT104)*Blends!D103</f>
        <v>0</v>
      </c>
      <c r="BW104" s="178">
        <f>SUMIFS('Quarterly Information'!$Z$43:$Z$1042,'Quarterly Information'!$I$43:$I$1042,Blends!$BT104)*Blends!E103</f>
        <v>0</v>
      </c>
      <c r="BX104" s="178">
        <f>SUMIFS('Quarterly Information'!$Z$43:$Z$1042,'Quarterly Information'!$I$43:$I$1042,Blends!$BT104)*Blends!F103</f>
        <v>0</v>
      </c>
      <c r="BY104" s="178">
        <f>SUMIFS('Quarterly Information'!$Z$43:$Z$1042,'Quarterly Information'!$I$43:$I$1042,Blends!$BT104)*Blends!G103</f>
        <v>0</v>
      </c>
      <c r="BZ104" s="178">
        <f>SUMIFS('Quarterly Information'!$Z$43:$Z$1042,'Quarterly Information'!$I$43:$I$1042,Blends!$BT104)*Blends!H103</f>
        <v>0</v>
      </c>
      <c r="CA104" s="178">
        <f>SUMIFS('Quarterly Information'!$Z$43:$Z$1042,'Quarterly Information'!$I$43:$I$1042,Blends!$BT104)*Blends!I103</f>
        <v>0</v>
      </c>
      <c r="CB104" s="178">
        <f>SUMIFS('Quarterly Information'!$Z$43:$Z$1042,'Quarterly Information'!$I$43:$I$1042,Blends!$BT104)*Blends!J103</f>
        <v>0</v>
      </c>
      <c r="CD104" s="17" t="s">
        <v>946</v>
      </c>
      <c r="CE104" s="178">
        <f>SUMIFS('Quarterly Information'!$AA$43:$AA$1042,'Quarterly Information'!$I$43:$I$1042,Blends!$CD104)*Blends!C103</f>
        <v>0</v>
      </c>
      <c r="CF104" s="178">
        <f>SUMIFS('Quarterly Information'!$AA$43:$AA$1042,'Quarterly Information'!$I$43:$I$1042,Blends!$CD104)*Blends!D103</f>
        <v>0</v>
      </c>
      <c r="CG104" s="178">
        <f>SUMIFS('Quarterly Information'!$AA$43:$AA$1042,'Quarterly Information'!$I$43:$I$1042,Blends!$CD104)*Blends!E103</f>
        <v>0</v>
      </c>
      <c r="CH104" s="178">
        <f>SUMIFS('Quarterly Information'!$AA$43:$AA$1042,'Quarterly Information'!$I$43:$I$1042,Blends!$CD104)*Blends!F103</f>
        <v>0</v>
      </c>
      <c r="CI104" s="178">
        <f>SUMIFS('Quarterly Information'!$AA$43:$AA$1042,'Quarterly Information'!$I$43:$I$1042,Blends!$CD104)*Blends!G103</f>
        <v>0</v>
      </c>
      <c r="CJ104" s="178">
        <f>SUMIFS('Quarterly Information'!$AA$43:$AA$1042,'Quarterly Information'!$I$43:$I$1042,Blends!$CD104)*Blends!H103</f>
        <v>0</v>
      </c>
      <c r="CK104" s="178">
        <f>SUMIFS('Quarterly Information'!$AA$43:$AA$1042,'Quarterly Information'!$I$43:$I$1042,Blends!$CD104)*Blends!I103</f>
        <v>0</v>
      </c>
      <c r="CL104" s="178">
        <f>SUMIFS('Quarterly Information'!$AA$43:$AA$1042,'Quarterly Information'!$I$43:$I$1042,Blends!$CD104)*Blends!J103</f>
        <v>0</v>
      </c>
      <c r="CN104" s="17" t="s">
        <v>946</v>
      </c>
      <c r="CO104" s="178">
        <f>SUMIFS('Quarterly Information'!$AB$43:$AB$1042,'Quarterly Information'!$I$43:$I$1042,Blends!$CN104)*Blends!C103</f>
        <v>0</v>
      </c>
      <c r="CP104" s="178">
        <f>SUMIFS('Quarterly Information'!$AB$43:$AB$1042,'Quarterly Information'!$I$43:$I$1042,Blends!$CN104)*Blends!D103</f>
        <v>0</v>
      </c>
      <c r="CQ104" s="178">
        <f>SUMIFS('Quarterly Information'!$AB$43:$AB$1042,'Quarterly Information'!$I$43:$I$1042,Blends!$CN104)*Blends!E103</f>
        <v>0</v>
      </c>
      <c r="CR104" s="178">
        <f>SUMIFS('Quarterly Information'!$AB$43:$AB$1042,'Quarterly Information'!$I$43:$I$1042,Blends!$CN104)*Blends!F103</f>
        <v>0</v>
      </c>
      <c r="CS104" s="178">
        <f>SUMIFS('Quarterly Information'!$AB$43:$AB$1042,'Quarterly Information'!$I$43:$I$1042,Blends!$CN104)*Blends!G103</f>
        <v>0</v>
      </c>
      <c r="CT104" s="178">
        <f>SUMIFS('Quarterly Information'!$AB$43:$AB$1042,'Quarterly Information'!$I$43:$I$1042,Blends!$CN104)*Blends!H103</f>
        <v>0</v>
      </c>
      <c r="CU104" s="178">
        <f>SUMIFS('Quarterly Information'!$AB$43:$AB$1042,'Quarterly Information'!$I$43:$I$1042,Blends!$CN104)*Blends!I103</f>
        <v>0</v>
      </c>
      <c r="CV104" s="178">
        <f>SUMIFS('Quarterly Information'!$AB$43:$AB$1042,'Quarterly Information'!$I$43:$I$1042,Blends!$CN104)*Blends!J103</f>
        <v>0</v>
      </c>
      <c r="CX104" s="17" t="s">
        <v>946</v>
      </c>
      <c r="CY104" s="178">
        <f>SUMIFS('Quarterly Information'!$AC$43:$AC$1042,'Quarterly Information'!$I$43:$I$1042,Blends!$CX104)*Blends!C103</f>
        <v>0</v>
      </c>
      <c r="CZ104" s="178">
        <f>SUMIFS('Quarterly Information'!$AC$43:$AC$1042,'Quarterly Information'!$I$43:$I$1042,Blends!$CX104)*Blends!D103</f>
        <v>0</v>
      </c>
      <c r="DA104" s="178">
        <f>SUMIFS('Quarterly Information'!$AC$43:$AC$1042,'Quarterly Information'!$I$43:$I$1042,Blends!$CX104)*Blends!E103</f>
        <v>0</v>
      </c>
      <c r="DB104" s="178">
        <f>SUMIFS('Quarterly Information'!$AC$43:$AC$1042,'Quarterly Information'!$I$43:$I$1042,Blends!$CX104)*Blends!F103</f>
        <v>0</v>
      </c>
      <c r="DC104" s="178">
        <f>SUMIFS('Quarterly Information'!$AC$43:$AC$1042,'Quarterly Information'!$I$43:$I$1042,Blends!$CX104)*Blends!G103</f>
        <v>0</v>
      </c>
      <c r="DD104" s="178">
        <f>SUMIFS('Quarterly Information'!$AC$43:$AC$1042,'Quarterly Information'!$I$43:$I$1042,Blends!$CX104)*Blends!H103</f>
        <v>0</v>
      </c>
      <c r="DE104" s="178">
        <f>SUMIFS('Quarterly Information'!$AC$43:$AC$1042,'Quarterly Information'!$I$43:$I$1042,Blends!$CX104)*Blends!I103</f>
        <v>0</v>
      </c>
      <c r="DF104" s="178">
        <f>SUMIFS('Quarterly Information'!$AC$43:$AC$1042,'Quarterly Information'!$I$43:$I$1042,Blends!$CX104)*Blends!J103</f>
        <v>0</v>
      </c>
      <c r="DH104" s="17" t="s">
        <v>946</v>
      </c>
      <c r="DI104" s="178">
        <f>SUMIFS('Quarterly Information'!$AD$43:$AD$1042,'Quarterly Information'!$I$43:$I$1042,Blends!$DH104)*Blends!C103</f>
        <v>0</v>
      </c>
      <c r="DJ104" s="178">
        <f>SUMIFS('Quarterly Information'!$AD$43:$AD$1042,'Quarterly Information'!$I$43:$I$1042,Blends!$DH104)*Blends!D103</f>
        <v>0</v>
      </c>
      <c r="DK104" s="178">
        <f>SUMIFS('Quarterly Information'!$AD$43:$AD$1042,'Quarterly Information'!$I$43:$I$1042,Blends!$DH104)*Blends!E103</f>
        <v>0</v>
      </c>
      <c r="DL104" s="178">
        <f>SUMIFS('Quarterly Information'!$AD$43:$AD$1042,'Quarterly Information'!$I$43:$I$1042,Blends!$DH104)*Blends!F103</f>
        <v>0</v>
      </c>
      <c r="DM104" s="178">
        <f>SUMIFS('Quarterly Information'!$AD$43:$AD$1042,'Quarterly Information'!$I$43:$I$1042,Blends!$DH104)*Blends!G103</f>
        <v>0</v>
      </c>
      <c r="DN104" s="178">
        <f>SUMIFS('Quarterly Information'!$AD$43:$AD$1042,'Quarterly Information'!$I$43:$I$1042,Blends!$DH104)*Blends!H103</f>
        <v>0</v>
      </c>
      <c r="DO104" s="178">
        <f>SUMIFS('Quarterly Information'!$AD$43:$AD$1042,'Quarterly Information'!$I$43:$I$1042,Blends!$DH104)*Blends!I103</f>
        <v>0</v>
      </c>
      <c r="DP104" s="178">
        <f>SUMIFS('Quarterly Information'!$AD$43:$AD$1042,'Quarterly Information'!$I$43:$I$1042,Blends!$DH104)*Blends!J103</f>
        <v>0</v>
      </c>
      <c r="DR104" s="17" t="s">
        <v>946</v>
      </c>
      <c r="DS104" s="178">
        <f>SUMIFS('Quarterly Information'!$AE$43:$AE$1042,'Quarterly Information'!$I$43:$I$1042,Blends!$DR104)*Blends!C103</f>
        <v>0</v>
      </c>
      <c r="DT104" s="178">
        <f>SUMIFS('Quarterly Information'!$AE$43:$AE$1042,'Quarterly Information'!$I$43:$I$1042,Blends!$DR104)*Blends!D103</f>
        <v>0</v>
      </c>
      <c r="DU104" s="178">
        <f>SUMIFS('Quarterly Information'!$AE$43:$AE$1042,'Quarterly Information'!$I$43:$I$1042,Blends!$DR104)*Blends!E103</f>
        <v>0</v>
      </c>
      <c r="DV104" s="178">
        <f>SUMIFS('Quarterly Information'!$AE$43:$AE$1042,'Quarterly Information'!$I$43:$I$1042,Blends!$DR104)*Blends!F103</f>
        <v>0</v>
      </c>
      <c r="DW104" s="178">
        <f>SUMIFS('Quarterly Information'!$AE$43:$AE$1042,'Quarterly Information'!$I$43:$I$1042,Blends!$DR104)*Blends!G103</f>
        <v>0</v>
      </c>
      <c r="DX104" s="178">
        <f>SUMIFS('Quarterly Information'!$AE$43:$AE$1042,'Quarterly Information'!$I$43:$I$1042,Blends!$DR104)*Blends!H103</f>
        <v>0</v>
      </c>
      <c r="DY104" s="178">
        <f>SUMIFS('Quarterly Information'!$AE$43:$AE$1042,'Quarterly Information'!$I$43:$I$1042,Blends!$DR104)*Blends!I103</f>
        <v>0</v>
      </c>
      <c r="DZ104" s="178">
        <f>SUMIFS('Quarterly Information'!$AE$43:$AE$1042,'Quarterly Information'!$I$43:$I$1042,Blends!$DR104)*Blends!J103</f>
        <v>0</v>
      </c>
    </row>
    <row r="105" spans="2:130" x14ac:dyDescent="0.25">
      <c r="B105" s="17" t="s">
        <v>948</v>
      </c>
      <c r="C105" s="177"/>
      <c r="D105" s="177">
        <v>0.48200000000000004</v>
      </c>
      <c r="E105" s="177"/>
      <c r="F105" s="177"/>
      <c r="G105" s="177"/>
      <c r="H105" s="177"/>
      <c r="I105" s="177"/>
      <c r="J105" s="177"/>
      <c r="L105" s="17" t="s">
        <v>947</v>
      </c>
      <c r="M105" s="178">
        <f>SUMIFS('Quarterly Information'!$J$43:$J$1042,'Quarterly Information'!$I$43:$I$1042,Blends!$L105,'Quarterly Information'!$X$43:$X$1042,Lists!$D$30)*C104</f>
        <v>0</v>
      </c>
      <c r="N105" s="178">
        <f>SUMIFS('Quarterly Information'!$J$43:$J$1042,'Quarterly Information'!$I$43:$I$1042,Blends!$L105,'Quarterly Information'!$X$43:$X$1042,Lists!$D$30)*D104</f>
        <v>0</v>
      </c>
      <c r="O105" s="178">
        <f>SUMIFS('Quarterly Information'!$J$43:$J$1042,'Quarterly Information'!$I$43:$I$1042,Blends!$L105,'Quarterly Information'!$X$43:$X$1042,Lists!$D$30)*E104</f>
        <v>0</v>
      </c>
      <c r="P105" s="178">
        <f>SUMIFS('Quarterly Information'!$J$43:$J$1042,'Quarterly Information'!$I$43:$I$1042,Blends!$L105,'Quarterly Information'!$X$43:$X$1042,Lists!$D$30)*F104</f>
        <v>0</v>
      </c>
      <c r="Q105" s="178">
        <f>SUMIFS('Quarterly Information'!$J$43:$J$1042,'Quarterly Information'!$I$43:$I$1042,Blends!$L105,'Quarterly Information'!$X$43:$X$1042,Lists!$D$30)*G104</f>
        <v>0</v>
      </c>
      <c r="R105" s="178">
        <f>SUMIFS('Quarterly Information'!$J$43:$J$1042,'Quarterly Information'!$I$43:$I$1042,Blends!$L105,'Quarterly Information'!$X$43:$X$1042,Lists!$D$30)*H104</f>
        <v>0</v>
      </c>
      <c r="S105" s="178">
        <f>SUMIFS('Quarterly Information'!$J$43:$J$1042,'Quarterly Information'!$I$43:$I$1042,Blends!$L105,'Quarterly Information'!$X$43:$X$1042,Lists!$D$30)*I104</f>
        <v>0</v>
      </c>
      <c r="T105" s="178">
        <f>SUMIFS('Quarterly Information'!$J$43:$J$1042,'Quarterly Information'!$I$43:$I$1042,Blends!$L105,'Quarterly Information'!$X$43:$X$1042,Lists!$D$30)*J104</f>
        <v>0</v>
      </c>
      <c r="V105" s="17" t="s">
        <v>947</v>
      </c>
      <c r="W105" s="178">
        <f>SUMIFS('Quarterly Information'!$J$43:$J$1042,'Quarterly Information'!$I$43:$I$1042,Blends!$V105,'Quarterly Information'!$X$43:$X$1042,Lists!$D$31)*C104</f>
        <v>0</v>
      </c>
      <c r="X105" s="178">
        <f>SUMIFS('Quarterly Information'!$J$43:$J$1042,'Quarterly Information'!$I$43:$I$1042,Blends!$V105,'Quarterly Information'!$X$43:$X$1042,Lists!$D$31)*D104</f>
        <v>0</v>
      </c>
      <c r="Y105" s="178">
        <f>SUMIFS('Quarterly Information'!$J$43:$J$1042,'Quarterly Information'!$I$43:$I$1042,Blends!$V105,'Quarterly Information'!$X$43:$X$1042,Lists!$D$31)*E104</f>
        <v>0</v>
      </c>
      <c r="Z105" s="178">
        <f>SUMIFS('Quarterly Information'!$J$43:$J$1042,'Quarterly Information'!$I$43:$I$1042,Blends!$V105,'Quarterly Information'!$X$43:$X$1042,Lists!$D$31)*F104</f>
        <v>0</v>
      </c>
      <c r="AA105" s="178">
        <f>SUMIFS('Quarterly Information'!$J$43:$J$1042,'Quarterly Information'!$I$43:$I$1042,Blends!$V105,'Quarterly Information'!$X$43:$X$1042,Lists!$D$31)*G104</f>
        <v>0</v>
      </c>
      <c r="AB105" s="178">
        <f>SUMIFS('Quarterly Information'!$J$43:$J$1042,'Quarterly Information'!$I$43:$I$1042,Blends!$V105,'Quarterly Information'!$X$43:$X$1042,Lists!$D$31)*H104</f>
        <v>0</v>
      </c>
      <c r="AC105" s="178">
        <f>SUMIFS('Quarterly Information'!$J$43:$J$1042,'Quarterly Information'!$I$43:$I$1042,Blends!$V105,'Quarterly Information'!$X$43:$X$1042,Lists!$D$31)*I104</f>
        <v>0</v>
      </c>
      <c r="AD105" s="178">
        <f>SUMIFS('Quarterly Information'!$J$43:$J$1042,'Quarterly Information'!$I$43:$I$1042,Blends!$V105,'Quarterly Information'!$X$43:$X$1042,Lists!$D$31)*J104</f>
        <v>0</v>
      </c>
      <c r="AF105" s="17" t="s">
        <v>947</v>
      </c>
      <c r="AG105" s="178">
        <f>SUMIFS('Quarterly Information'!$J$43:$J$1042,'Quarterly Information'!$I$43:$I$1042,Blends!$AF105,'Quarterly Information'!$X$43:$X$1042,Lists!$D$32)*C104</f>
        <v>0</v>
      </c>
      <c r="AH105" s="178">
        <f>SUMIFS('Quarterly Information'!$J$43:$J$1042,'Quarterly Information'!$I$43:$I$1042,Blends!$AF105,'Quarterly Information'!$X$43:$X$1042,Lists!$D$32)*D104</f>
        <v>0</v>
      </c>
      <c r="AI105" s="178">
        <f>SUMIFS('Quarterly Information'!$J$43:$J$1042,'Quarterly Information'!$I$43:$I$1042,Blends!$AF105,'Quarterly Information'!$X$43:$X$1042,Lists!$D$32)*E104</f>
        <v>0</v>
      </c>
      <c r="AJ105" s="178">
        <f>SUMIFS('Quarterly Information'!$J$43:$J$1042,'Quarterly Information'!$I$43:$I$1042,Blends!$AF105,'Quarterly Information'!$X$43:$X$1042,Lists!$D$32)*F104</f>
        <v>0</v>
      </c>
      <c r="AK105" s="178">
        <f>SUMIFS('Quarterly Information'!$J$43:$J$1042,'Quarterly Information'!$I$43:$I$1042,Blends!$AF105,'Quarterly Information'!$X$43:$X$1042,Lists!$D$32)*G104</f>
        <v>0</v>
      </c>
      <c r="AL105" s="178">
        <f>SUMIFS('Quarterly Information'!$J$43:$J$1042,'Quarterly Information'!$I$43:$I$1042,Blends!$AF105,'Quarterly Information'!$X$43:$X$1042,Lists!$D$32)*H104</f>
        <v>0</v>
      </c>
      <c r="AM105" s="178">
        <f>SUMIFS('Quarterly Information'!$J$43:$J$1042,'Quarterly Information'!$I$43:$I$1042,Blends!$AF105,'Quarterly Information'!$X$43:$X$1042,Lists!$D$32)*I104</f>
        <v>0</v>
      </c>
      <c r="AN105" s="178">
        <f>SUMIFS('Quarterly Information'!$J$43:$J$1042,'Quarterly Information'!$I$43:$I$1042,Blends!$AF105,'Quarterly Information'!$X$43:$X$1042,Lists!$D$32)*J104</f>
        <v>0</v>
      </c>
      <c r="AP105" s="17" t="s">
        <v>947</v>
      </c>
      <c r="AQ105" s="178">
        <f>SUMIFS('Quarterly Information'!$J$43:$J$1042,'Quarterly Information'!$I$43:$I$1042,Blends!$AP105,'Quarterly Information'!$X$43:$X$1042,Lists!$D$33)*C104</f>
        <v>0</v>
      </c>
      <c r="AR105" s="178">
        <f>SUMIFS('Quarterly Information'!$J$43:$J$1042,'Quarterly Information'!$I$43:$I$1042,Blends!$AP105,'Quarterly Information'!$X$43:$X$1042,Lists!$D$33)*D104</f>
        <v>0</v>
      </c>
      <c r="AS105" s="178">
        <f>SUMIFS('Quarterly Information'!$J$43:$J$1042,'Quarterly Information'!$I$43:$I$1042,Blends!$AP105,'Quarterly Information'!$X$43:$X$1042,Lists!$D$33)*E104</f>
        <v>0</v>
      </c>
      <c r="AT105" s="178">
        <f>SUMIFS('Quarterly Information'!$J$43:$J$1042,'Quarterly Information'!$I$43:$I$1042,Blends!$AP105,'Quarterly Information'!$X$43:$X$1042,Lists!$D$33)*F104</f>
        <v>0</v>
      </c>
      <c r="AU105" s="178">
        <f>SUMIFS('Quarterly Information'!$J$43:$J$1042,'Quarterly Information'!$I$43:$I$1042,Blends!$AP105,'Quarterly Information'!$X$43:$X$1042,Lists!$D$33)*G104</f>
        <v>0</v>
      </c>
      <c r="AV105" s="178">
        <f>SUMIFS('Quarterly Information'!$J$43:$J$1042,'Quarterly Information'!$I$43:$I$1042,Blends!$AP105,'Quarterly Information'!$X$43:$X$1042,Lists!$D$33)*H104</f>
        <v>0</v>
      </c>
      <c r="AW105" s="178">
        <f>SUMIFS('Quarterly Information'!$J$43:$J$1042,'Quarterly Information'!$I$43:$I$1042,Blends!$AP105,'Quarterly Information'!$X$43:$X$1042,Lists!$D$33)*I104</f>
        <v>0</v>
      </c>
      <c r="AX105" s="178">
        <f>SUMIFS('Quarterly Information'!$J$43:$J$1042,'Quarterly Information'!$I$43:$I$1042,Blends!$AP105,'Quarterly Information'!$X$43:$X$1042,Lists!$D$33)*J104</f>
        <v>0</v>
      </c>
      <c r="AZ105" s="17" t="s">
        <v>947</v>
      </c>
      <c r="BA105" s="178">
        <f>SUMIFS('Quarterly Information'!$J$43:$J$1042,'Quarterly Information'!$I$43:$I$1042,Blends!$AZ105,'Quarterly Information'!$X$43:$X$1042,Lists!$D$34)*C104</f>
        <v>0</v>
      </c>
      <c r="BB105" s="178">
        <f>SUMIFS('Quarterly Information'!$J$43:$J$1042,'Quarterly Information'!$I$43:$I$1042,Blends!$AZ105,'Quarterly Information'!$X$43:$X$1042,Lists!$D$34)*D104</f>
        <v>0</v>
      </c>
      <c r="BC105" s="178">
        <f>SUMIFS('Quarterly Information'!$J$43:$J$1042,'Quarterly Information'!$I$43:$I$1042,Blends!$AZ105,'Quarterly Information'!$X$43:$X$1042,Lists!$D$34)*E104</f>
        <v>0</v>
      </c>
      <c r="BD105" s="178">
        <f>SUMIFS('Quarterly Information'!$J$43:$J$1042,'Quarterly Information'!$I$43:$I$1042,Blends!$AZ105,'Quarterly Information'!$X$43:$X$1042,Lists!$D$34)*F104</f>
        <v>0</v>
      </c>
      <c r="BE105" s="178">
        <f>SUMIFS('Quarterly Information'!$J$43:$J$1042,'Quarterly Information'!$I$43:$I$1042,Blends!$AZ105,'Quarterly Information'!$X$43:$X$1042,Lists!$D$34)*G104</f>
        <v>0</v>
      </c>
      <c r="BF105" s="178">
        <f>SUMIFS('Quarterly Information'!$J$43:$J$1042,'Quarterly Information'!$I$43:$I$1042,Blends!$AZ105,'Quarterly Information'!$X$43:$X$1042,Lists!$D$34)*H104</f>
        <v>0</v>
      </c>
      <c r="BG105" s="178">
        <f>SUMIFS('Quarterly Information'!$J$43:$J$1042,'Quarterly Information'!$I$43:$I$1042,Blends!$AZ105,'Quarterly Information'!$X$43:$X$1042,Lists!$D$34)*I104</f>
        <v>0</v>
      </c>
      <c r="BH105" s="178">
        <f>SUMIFS('Quarterly Information'!$J$43:$J$1042,'Quarterly Information'!$I$43:$I$1042,Blends!$AZ105,'Quarterly Information'!$X$43:$X$1042,Lists!$D$34)*J104</f>
        <v>0</v>
      </c>
      <c r="BJ105" s="17" t="s">
        <v>947</v>
      </c>
      <c r="BK105" s="178">
        <f>SUMIFS('Quarterly Information'!$J$43:$J$1042,'Quarterly Information'!$I$43:$I$1042,Blends!$BJ105,'Quarterly Information'!$X$43:$X$1042,Lists!$D$35)*C104</f>
        <v>0</v>
      </c>
      <c r="BL105" s="178">
        <f>SUMIFS('Quarterly Information'!$J$43:$J$1042,'Quarterly Information'!$I$43:$I$1042,Blends!$BJ105,'Quarterly Information'!$X$43:$X$1042,Lists!$D$35)*D104</f>
        <v>0</v>
      </c>
      <c r="BM105" s="178">
        <f>SUMIFS('Quarterly Information'!$J$43:$J$1042,'Quarterly Information'!$I$43:$I$1042,Blends!$BJ105,'Quarterly Information'!$X$43:$X$1042,Lists!$D$35)*E104</f>
        <v>0</v>
      </c>
      <c r="BN105" s="178">
        <f>SUMIFS('Quarterly Information'!$J$43:$J$1042,'Quarterly Information'!$I$43:$I$1042,Blends!$BJ105,'Quarterly Information'!$X$43:$X$1042,Lists!$D$35)*F104</f>
        <v>0</v>
      </c>
      <c r="BO105" s="178">
        <f>SUMIFS('Quarterly Information'!$J$43:$J$1042,'Quarterly Information'!$I$43:$I$1042,Blends!$BJ105,'Quarterly Information'!$X$43:$X$1042,Lists!$D$35)*G104</f>
        <v>0</v>
      </c>
      <c r="BP105" s="178">
        <f>SUMIFS('Quarterly Information'!$J$43:$J$1042,'Quarterly Information'!$I$43:$I$1042,Blends!$BJ105,'Quarterly Information'!$X$43:$X$1042,Lists!$D$35)*H104</f>
        <v>0</v>
      </c>
      <c r="BQ105" s="178">
        <f>SUMIFS('Quarterly Information'!$J$43:$J$1042,'Quarterly Information'!$I$43:$I$1042,Blends!$BJ105,'Quarterly Information'!$X$43:$X$1042,Lists!$D$35)*I104</f>
        <v>0</v>
      </c>
      <c r="BR105" s="178">
        <f>SUMIFS('Quarterly Information'!$J$43:$J$1042,'Quarterly Information'!$I$43:$I$1042,Blends!$BJ105,'Quarterly Information'!$X$43:$X$1042,Lists!$D$35)*J104</f>
        <v>0</v>
      </c>
      <c r="BT105" s="17" t="s">
        <v>947</v>
      </c>
      <c r="BU105" s="178">
        <f>SUMIFS('Quarterly Information'!$Z$43:$Z$1042,'Quarterly Information'!$I$43:$I$1042,Blends!$BT105)*Blends!C104</f>
        <v>0</v>
      </c>
      <c r="BV105" s="178">
        <f>SUMIFS('Quarterly Information'!$Z$43:$Z$1042,'Quarterly Information'!$I$43:$I$1042,Blends!$BT105)*Blends!D104</f>
        <v>0</v>
      </c>
      <c r="BW105" s="178">
        <f>SUMIFS('Quarterly Information'!$Z$43:$Z$1042,'Quarterly Information'!$I$43:$I$1042,Blends!$BT105)*Blends!E104</f>
        <v>0</v>
      </c>
      <c r="BX105" s="178">
        <f>SUMIFS('Quarterly Information'!$Z$43:$Z$1042,'Quarterly Information'!$I$43:$I$1042,Blends!$BT105)*Blends!F104</f>
        <v>0</v>
      </c>
      <c r="BY105" s="178">
        <f>SUMIFS('Quarterly Information'!$Z$43:$Z$1042,'Quarterly Information'!$I$43:$I$1042,Blends!$BT105)*Blends!G104</f>
        <v>0</v>
      </c>
      <c r="BZ105" s="178">
        <f>SUMIFS('Quarterly Information'!$Z$43:$Z$1042,'Quarterly Information'!$I$43:$I$1042,Blends!$BT105)*Blends!H104</f>
        <v>0</v>
      </c>
      <c r="CA105" s="178">
        <f>SUMIFS('Quarterly Information'!$Z$43:$Z$1042,'Quarterly Information'!$I$43:$I$1042,Blends!$BT105)*Blends!I104</f>
        <v>0</v>
      </c>
      <c r="CB105" s="178">
        <f>SUMIFS('Quarterly Information'!$Z$43:$Z$1042,'Quarterly Information'!$I$43:$I$1042,Blends!$BT105)*Blends!J104</f>
        <v>0</v>
      </c>
      <c r="CD105" s="17" t="s">
        <v>947</v>
      </c>
      <c r="CE105" s="178">
        <f>SUMIFS('Quarterly Information'!$AA$43:$AA$1042,'Quarterly Information'!$I$43:$I$1042,Blends!$CD105)*Blends!C104</f>
        <v>0</v>
      </c>
      <c r="CF105" s="178">
        <f>SUMIFS('Quarterly Information'!$AA$43:$AA$1042,'Quarterly Information'!$I$43:$I$1042,Blends!$CD105)*Blends!D104</f>
        <v>0</v>
      </c>
      <c r="CG105" s="178">
        <f>SUMIFS('Quarterly Information'!$AA$43:$AA$1042,'Quarterly Information'!$I$43:$I$1042,Blends!$CD105)*Blends!E104</f>
        <v>0</v>
      </c>
      <c r="CH105" s="178">
        <f>SUMIFS('Quarterly Information'!$AA$43:$AA$1042,'Quarterly Information'!$I$43:$I$1042,Blends!$CD105)*Blends!F104</f>
        <v>0</v>
      </c>
      <c r="CI105" s="178">
        <f>SUMIFS('Quarterly Information'!$AA$43:$AA$1042,'Quarterly Information'!$I$43:$I$1042,Blends!$CD105)*Blends!G104</f>
        <v>0</v>
      </c>
      <c r="CJ105" s="178">
        <f>SUMIFS('Quarterly Information'!$AA$43:$AA$1042,'Quarterly Information'!$I$43:$I$1042,Blends!$CD105)*Blends!H104</f>
        <v>0</v>
      </c>
      <c r="CK105" s="178">
        <f>SUMIFS('Quarterly Information'!$AA$43:$AA$1042,'Quarterly Information'!$I$43:$I$1042,Blends!$CD105)*Blends!I104</f>
        <v>0</v>
      </c>
      <c r="CL105" s="178">
        <f>SUMIFS('Quarterly Information'!$AA$43:$AA$1042,'Quarterly Information'!$I$43:$I$1042,Blends!$CD105)*Blends!J104</f>
        <v>0</v>
      </c>
      <c r="CN105" s="17" t="s">
        <v>947</v>
      </c>
      <c r="CO105" s="178">
        <f>SUMIFS('Quarterly Information'!$AB$43:$AB$1042,'Quarterly Information'!$I$43:$I$1042,Blends!$CN105)*Blends!C104</f>
        <v>0</v>
      </c>
      <c r="CP105" s="178">
        <f>SUMIFS('Quarterly Information'!$AB$43:$AB$1042,'Quarterly Information'!$I$43:$I$1042,Blends!$CN105)*Blends!D104</f>
        <v>0</v>
      </c>
      <c r="CQ105" s="178">
        <f>SUMIFS('Quarterly Information'!$AB$43:$AB$1042,'Quarterly Information'!$I$43:$I$1042,Blends!$CN105)*Blends!E104</f>
        <v>0</v>
      </c>
      <c r="CR105" s="178">
        <f>SUMIFS('Quarterly Information'!$AB$43:$AB$1042,'Quarterly Information'!$I$43:$I$1042,Blends!$CN105)*Blends!F104</f>
        <v>0</v>
      </c>
      <c r="CS105" s="178">
        <f>SUMIFS('Quarterly Information'!$AB$43:$AB$1042,'Quarterly Information'!$I$43:$I$1042,Blends!$CN105)*Blends!G104</f>
        <v>0</v>
      </c>
      <c r="CT105" s="178">
        <f>SUMIFS('Quarterly Information'!$AB$43:$AB$1042,'Quarterly Information'!$I$43:$I$1042,Blends!$CN105)*Blends!H104</f>
        <v>0</v>
      </c>
      <c r="CU105" s="178">
        <f>SUMIFS('Quarterly Information'!$AB$43:$AB$1042,'Quarterly Information'!$I$43:$I$1042,Blends!$CN105)*Blends!I104</f>
        <v>0</v>
      </c>
      <c r="CV105" s="178">
        <f>SUMIFS('Quarterly Information'!$AB$43:$AB$1042,'Quarterly Information'!$I$43:$I$1042,Blends!$CN105)*Blends!J104</f>
        <v>0</v>
      </c>
      <c r="CX105" s="17" t="s">
        <v>947</v>
      </c>
      <c r="CY105" s="178">
        <f>SUMIFS('Quarterly Information'!$AC$43:$AC$1042,'Quarterly Information'!$I$43:$I$1042,Blends!$CX105)*Blends!C104</f>
        <v>0</v>
      </c>
      <c r="CZ105" s="178">
        <f>SUMIFS('Quarterly Information'!$AC$43:$AC$1042,'Quarterly Information'!$I$43:$I$1042,Blends!$CX105)*Blends!D104</f>
        <v>0</v>
      </c>
      <c r="DA105" s="178">
        <f>SUMIFS('Quarterly Information'!$AC$43:$AC$1042,'Quarterly Information'!$I$43:$I$1042,Blends!$CX105)*Blends!E104</f>
        <v>0</v>
      </c>
      <c r="DB105" s="178">
        <f>SUMIFS('Quarterly Information'!$AC$43:$AC$1042,'Quarterly Information'!$I$43:$I$1042,Blends!$CX105)*Blends!F104</f>
        <v>0</v>
      </c>
      <c r="DC105" s="178">
        <f>SUMIFS('Quarterly Information'!$AC$43:$AC$1042,'Quarterly Information'!$I$43:$I$1042,Blends!$CX105)*Blends!G104</f>
        <v>0</v>
      </c>
      <c r="DD105" s="178">
        <f>SUMIFS('Quarterly Information'!$AC$43:$AC$1042,'Quarterly Information'!$I$43:$I$1042,Blends!$CX105)*Blends!H104</f>
        <v>0</v>
      </c>
      <c r="DE105" s="178">
        <f>SUMIFS('Quarterly Information'!$AC$43:$AC$1042,'Quarterly Information'!$I$43:$I$1042,Blends!$CX105)*Blends!I104</f>
        <v>0</v>
      </c>
      <c r="DF105" s="178">
        <f>SUMIFS('Quarterly Information'!$AC$43:$AC$1042,'Quarterly Information'!$I$43:$I$1042,Blends!$CX105)*Blends!J104</f>
        <v>0</v>
      </c>
      <c r="DH105" s="17" t="s">
        <v>947</v>
      </c>
      <c r="DI105" s="178">
        <f>SUMIFS('Quarterly Information'!$AD$43:$AD$1042,'Quarterly Information'!$I$43:$I$1042,Blends!$DH105)*Blends!C104</f>
        <v>0</v>
      </c>
      <c r="DJ105" s="178">
        <f>SUMIFS('Quarterly Information'!$AD$43:$AD$1042,'Quarterly Information'!$I$43:$I$1042,Blends!$DH105)*Blends!D104</f>
        <v>0</v>
      </c>
      <c r="DK105" s="178">
        <f>SUMIFS('Quarterly Information'!$AD$43:$AD$1042,'Quarterly Information'!$I$43:$I$1042,Blends!$DH105)*Blends!E104</f>
        <v>0</v>
      </c>
      <c r="DL105" s="178">
        <f>SUMIFS('Quarterly Information'!$AD$43:$AD$1042,'Quarterly Information'!$I$43:$I$1042,Blends!$DH105)*Blends!F104</f>
        <v>0</v>
      </c>
      <c r="DM105" s="178">
        <f>SUMIFS('Quarterly Information'!$AD$43:$AD$1042,'Quarterly Information'!$I$43:$I$1042,Blends!$DH105)*Blends!G104</f>
        <v>0</v>
      </c>
      <c r="DN105" s="178">
        <f>SUMIFS('Quarterly Information'!$AD$43:$AD$1042,'Quarterly Information'!$I$43:$I$1042,Blends!$DH105)*Blends!H104</f>
        <v>0</v>
      </c>
      <c r="DO105" s="178">
        <f>SUMIFS('Quarterly Information'!$AD$43:$AD$1042,'Quarterly Information'!$I$43:$I$1042,Blends!$DH105)*Blends!I104</f>
        <v>0</v>
      </c>
      <c r="DP105" s="178">
        <f>SUMIFS('Quarterly Information'!$AD$43:$AD$1042,'Quarterly Information'!$I$43:$I$1042,Blends!$DH105)*Blends!J104</f>
        <v>0</v>
      </c>
      <c r="DR105" s="17" t="s">
        <v>947</v>
      </c>
      <c r="DS105" s="178">
        <f>SUMIFS('Quarterly Information'!$AE$43:$AE$1042,'Quarterly Information'!$I$43:$I$1042,Blends!$DR105)*Blends!C104</f>
        <v>0</v>
      </c>
      <c r="DT105" s="178">
        <f>SUMIFS('Quarterly Information'!$AE$43:$AE$1042,'Quarterly Information'!$I$43:$I$1042,Blends!$DR105)*Blends!D104</f>
        <v>0</v>
      </c>
      <c r="DU105" s="178">
        <f>SUMIFS('Quarterly Information'!$AE$43:$AE$1042,'Quarterly Information'!$I$43:$I$1042,Blends!$DR105)*Blends!E104</f>
        <v>0</v>
      </c>
      <c r="DV105" s="178">
        <f>SUMIFS('Quarterly Information'!$AE$43:$AE$1042,'Quarterly Information'!$I$43:$I$1042,Blends!$DR105)*Blends!F104</f>
        <v>0</v>
      </c>
      <c r="DW105" s="178">
        <f>SUMIFS('Quarterly Information'!$AE$43:$AE$1042,'Quarterly Information'!$I$43:$I$1042,Blends!$DR105)*Blends!G104</f>
        <v>0</v>
      </c>
      <c r="DX105" s="178">
        <f>SUMIFS('Quarterly Information'!$AE$43:$AE$1042,'Quarterly Information'!$I$43:$I$1042,Blends!$DR105)*Blends!H104</f>
        <v>0</v>
      </c>
      <c r="DY105" s="178">
        <f>SUMIFS('Quarterly Information'!$AE$43:$AE$1042,'Quarterly Information'!$I$43:$I$1042,Blends!$DR105)*Blends!I104</f>
        <v>0</v>
      </c>
      <c r="DZ105" s="178">
        <f>SUMIFS('Quarterly Information'!$AE$43:$AE$1042,'Quarterly Information'!$I$43:$I$1042,Blends!$DR105)*Blends!J104</f>
        <v>0</v>
      </c>
    </row>
    <row r="106" spans="2:130" x14ac:dyDescent="0.25">
      <c r="B106" s="17" t="s">
        <v>949</v>
      </c>
      <c r="C106" s="177"/>
      <c r="D106" s="177"/>
      <c r="E106" s="177">
        <v>0.5</v>
      </c>
      <c r="F106" s="177"/>
      <c r="G106" s="177">
        <v>0.5</v>
      </c>
      <c r="H106" s="177"/>
      <c r="I106" s="177"/>
      <c r="J106" s="177"/>
      <c r="L106" s="17" t="s">
        <v>948</v>
      </c>
      <c r="M106" s="178">
        <f>SUMIFS('Quarterly Information'!$J$43:$J$1042,'Quarterly Information'!$I$43:$I$1042,Blends!$L106,'Quarterly Information'!$X$43:$X$1042,Lists!$D$30)*C105</f>
        <v>0</v>
      </c>
      <c r="N106" s="178">
        <f>SUMIFS('Quarterly Information'!$J$43:$J$1042,'Quarterly Information'!$I$43:$I$1042,Blends!$L106,'Quarterly Information'!$X$43:$X$1042,Lists!$D$30)*D105</f>
        <v>0</v>
      </c>
      <c r="O106" s="178">
        <f>SUMIFS('Quarterly Information'!$J$43:$J$1042,'Quarterly Information'!$I$43:$I$1042,Blends!$L106,'Quarterly Information'!$X$43:$X$1042,Lists!$D$30)*E105</f>
        <v>0</v>
      </c>
      <c r="P106" s="178">
        <f>SUMIFS('Quarterly Information'!$J$43:$J$1042,'Quarterly Information'!$I$43:$I$1042,Blends!$L106,'Quarterly Information'!$X$43:$X$1042,Lists!$D$30)*F105</f>
        <v>0</v>
      </c>
      <c r="Q106" s="178">
        <f>SUMIFS('Quarterly Information'!$J$43:$J$1042,'Quarterly Information'!$I$43:$I$1042,Blends!$L106,'Quarterly Information'!$X$43:$X$1042,Lists!$D$30)*G105</f>
        <v>0</v>
      </c>
      <c r="R106" s="178">
        <f>SUMIFS('Quarterly Information'!$J$43:$J$1042,'Quarterly Information'!$I$43:$I$1042,Blends!$L106,'Quarterly Information'!$X$43:$X$1042,Lists!$D$30)*H105</f>
        <v>0</v>
      </c>
      <c r="S106" s="178">
        <f>SUMIFS('Quarterly Information'!$J$43:$J$1042,'Quarterly Information'!$I$43:$I$1042,Blends!$L106,'Quarterly Information'!$X$43:$X$1042,Lists!$D$30)*I105</f>
        <v>0</v>
      </c>
      <c r="T106" s="178">
        <f>SUMIFS('Quarterly Information'!$J$43:$J$1042,'Quarterly Information'!$I$43:$I$1042,Blends!$L106,'Quarterly Information'!$X$43:$X$1042,Lists!$D$30)*J105</f>
        <v>0</v>
      </c>
      <c r="V106" s="17" t="s">
        <v>948</v>
      </c>
      <c r="W106" s="178">
        <f>SUMIFS('Quarterly Information'!$J$43:$J$1042,'Quarterly Information'!$I$43:$I$1042,Blends!$V106,'Quarterly Information'!$X$43:$X$1042,Lists!$D$31)*C105</f>
        <v>0</v>
      </c>
      <c r="X106" s="178">
        <f>SUMIFS('Quarterly Information'!$J$43:$J$1042,'Quarterly Information'!$I$43:$I$1042,Blends!$V106,'Quarterly Information'!$X$43:$X$1042,Lists!$D$31)*D105</f>
        <v>0</v>
      </c>
      <c r="Y106" s="178">
        <f>SUMIFS('Quarterly Information'!$J$43:$J$1042,'Quarterly Information'!$I$43:$I$1042,Blends!$V106,'Quarterly Information'!$X$43:$X$1042,Lists!$D$31)*E105</f>
        <v>0</v>
      </c>
      <c r="Z106" s="178">
        <f>SUMIFS('Quarterly Information'!$J$43:$J$1042,'Quarterly Information'!$I$43:$I$1042,Blends!$V106,'Quarterly Information'!$X$43:$X$1042,Lists!$D$31)*F105</f>
        <v>0</v>
      </c>
      <c r="AA106" s="178">
        <f>SUMIFS('Quarterly Information'!$J$43:$J$1042,'Quarterly Information'!$I$43:$I$1042,Blends!$V106,'Quarterly Information'!$X$43:$X$1042,Lists!$D$31)*G105</f>
        <v>0</v>
      </c>
      <c r="AB106" s="178">
        <f>SUMIFS('Quarterly Information'!$J$43:$J$1042,'Quarterly Information'!$I$43:$I$1042,Blends!$V106,'Quarterly Information'!$X$43:$X$1042,Lists!$D$31)*H105</f>
        <v>0</v>
      </c>
      <c r="AC106" s="178">
        <f>SUMIFS('Quarterly Information'!$J$43:$J$1042,'Quarterly Information'!$I$43:$I$1042,Blends!$V106,'Quarterly Information'!$X$43:$X$1042,Lists!$D$31)*I105</f>
        <v>0</v>
      </c>
      <c r="AD106" s="178">
        <f>SUMIFS('Quarterly Information'!$J$43:$J$1042,'Quarterly Information'!$I$43:$I$1042,Blends!$V106,'Quarterly Information'!$X$43:$X$1042,Lists!$D$31)*J105</f>
        <v>0</v>
      </c>
      <c r="AF106" s="17" t="s">
        <v>948</v>
      </c>
      <c r="AG106" s="178">
        <f>SUMIFS('Quarterly Information'!$J$43:$J$1042,'Quarterly Information'!$I$43:$I$1042,Blends!$AF106,'Quarterly Information'!$X$43:$X$1042,Lists!$D$32)*C105</f>
        <v>0</v>
      </c>
      <c r="AH106" s="178">
        <f>SUMIFS('Quarterly Information'!$J$43:$J$1042,'Quarterly Information'!$I$43:$I$1042,Blends!$AF106,'Quarterly Information'!$X$43:$X$1042,Lists!$D$32)*D105</f>
        <v>0</v>
      </c>
      <c r="AI106" s="178">
        <f>SUMIFS('Quarterly Information'!$J$43:$J$1042,'Quarterly Information'!$I$43:$I$1042,Blends!$AF106,'Quarterly Information'!$X$43:$X$1042,Lists!$D$32)*E105</f>
        <v>0</v>
      </c>
      <c r="AJ106" s="178">
        <f>SUMIFS('Quarterly Information'!$J$43:$J$1042,'Quarterly Information'!$I$43:$I$1042,Blends!$AF106,'Quarterly Information'!$X$43:$X$1042,Lists!$D$32)*F105</f>
        <v>0</v>
      </c>
      <c r="AK106" s="178">
        <f>SUMIFS('Quarterly Information'!$J$43:$J$1042,'Quarterly Information'!$I$43:$I$1042,Blends!$AF106,'Quarterly Information'!$X$43:$X$1042,Lists!$D$32)*G105</f>
        <v>0</v>
      </c>
      <c r="AL106" s="178">
        <f>SUMIFS('Quarterly Information'!$J$43:$J$1042,'Quarterly Information'!$I$43:$I$1042,Blends!$AF106,'Quarterly Information'!$X$43:$X$1042,Lists!$D$32)*H105</f>
        <v>0</v>
      </c>
      <c r="AM106" s="178">
        <f>SUMIFS('Quarterly Information'!$J$43:$J$1042,'Quarterly Information'!$I$43:$I$1042,Blends!$AF106,'Quarterly Information'!$X$43:$X$1042,Lists!$D$32)*I105</f>
        <v>0</v>
      </c>
      <c r="AN106" s="178">
        <f>SUMIFS('Quarterly Information'!$J$43:$J$1042,'Quarterly Information'!$I$43:$I$1042,Blends!$AF106,'Quarterly Information'!$X$43:$X$1042,Lists!$D$32)*J105</f>
        <v>0</v>
      </c>
      <c r="AP106" s="17" t="s">
        <v>948</v>
      </c>
      <c r="AQ106" s="178">
        <f>SUMIFS('Quarterly Information'!$J$43:$J$1042,'Quarterly Information'!$I$43:$I$1042,Blends!$AP106,'Quarterly Information'!$X$43:$X$1042,Lists!$D$33)*C105</f>
        <v>0</v>
      </c>
      <c r="AR106" s="178">
        <f>SUMIFS('Quarterly Information'!$J$43:$J$1042,'Quarterly Information'!$I$43:$I$1042,Blends!$AP106,'Quarterly Information'!$X$43:$X$1042,Lists!$D$33)*D105</f>
        <v>0</v>
      </c>
      <c r="AS106" s="178">
        <f>SUMIFS('Quarterly Information'!$J$43:$J$1042,'Quarterly Information'!$I$43:$I$1042,Blends!$AP106,'Quarterly Information'!$X$43:$X$1042,Lists!$D$33)*E105</f>
        <v>0</v>
      </c>
      <c r="AT106" s="178">
        <f>SUMIFS('Quarterly Information'!$J$43:$J$1042,'Quarterly Information'!$I$43:$I$1042,Blends!$AP106,'Quarterly Information'!$X$43:$X$1042,Lists!$D$33)*F105</f>
        <v>0</v>
      </c>
      <c r="AU106" s="178">
        <f>SUMIFS('Quarterly Information'!$J$43:$J$1042,'Quarterly Information'!$I$43:$I$1042,Blends!$AP106,'Quarterly Information'!$X$43:$X$1042,Lists!$D$33)*G105</f>
        <v>0</v>
      </c>
      <c r="AV106" s="178">
        <f>SUMIFS('Quarterly Information'!$J$43:$J$1042,'Quarterly Information'!$I$43:$I$1042,Blends!$AP106,'Quarterly Information'!$X$43:$X$1042,Lists!$D$33)*H105</f>
        <v>0</v>
      </c>
      <c r="AW106" s="178">
        <f>SUMIFS('Quarterly Information'!$J$43:$J$1042,'Quarterly Information'!$I$43:$I$1042,Blends!$AP106,'Quarterly Information'!$X$43:$X$1042,Lists!$D$33)*I105</f>
        <v>0</v>
      </c>
      <c r="AX106" s="178">
        <f>SUMIFS('Quarterly Information'!$J$43:$J$1042,'Quarterly Information'!$I$43:$I$1042,Blends!$AP106,'Quarterly Information'!$X$43:$X$1042,Lists!$D$33)*J105</f>
        <v>0</v>
      </c>
      <c r="AZ106" s="17" t="s">
        <v>948</v>
      </c>
      <c r="BA106" s="178">
        <f>SUMIFS('Quarterly Information'!$J$43:$J$1042,'Quarterly Information'!$I$43:$I$1042,Blends!$AZ106,'Quarterly Information'!$X$43:$X$1042,Lists!$D$34)*C105</f>
        <v>0</v>
      </c>
      <c r="BB106" s="178">
        <f>SUMIFS('Quarterly Information'!$J$43:$J$1042,'Quarterly Information'!$I$43:$I$1042,Blends!$AZ106,'Quarterly Information'!$X$43:$X$1042,Lists!$D$34)*D105</f>
        <v>0</v>
      </c>
      <c r="BC106" s="178">
        <f>SUMIFS('Quarterly Information'!$J$43:$J$1042,'Quarterly Information'!$I$43:$I$1042,Blends!$AZ106,'Quarterly Information'!$X$43:$X$1042,Lists!$D$34)*E105</f>
        <v>0</v>
      </c>
      <c r="BD106" s="178">
        <f>SUMIFS('Quarterly Information'!$J$43:$J$1042,'Quarterly Information'!$I$43:$I$1042,Blends!$AZ106,'Quarterly Information'!$X$43:$X$1042,Lists!$D$34)*F105</f>
        <v>0</v>
      </c>
      <c r="BE106" s="178">
        <f>SUMIFS('Quarterly Information'!$J$43:$J$1042,'Quarterly Information'!$I$43:$I$1042,Blends!$AZ106,'Quarterly Information'!$X$43:$X$1042,Lists!$D$34)*G105</f>
        <v>0</v>
      </c>
      <c r="BF106" s="178">
        <f>SUMIFS('Quarterly Information'!$J$43:$J$1042,'Quarterly Information'!$I$43:$I$1042,Blends!$AZ106,'Quarterly Information'!$X$43:$X$1042,Lists!$D$34)*H105</f>
        <v>0</v>
      </c>
      <c r="BG106" s="178">
        <f>SUMIFS('Quarterly Information'!$J$43:$J$1042,'Quarterly Information'!$I$43:$I$1042,Blends!$AZ106,'Quarterly Information'!$X$43:$X$1042,Lists!$D$34)*I105</f>
        <v>0</v>
      </c>
      <c r="BH106" s="178">
        <f>SUMIFS('Quarterly Information'!$J$43:$J$1042,'Quarterly Information'!$I$43:$I$1042,Blends!$AZ106,'Quarterly Information'!$X$43:$X$1042,Lists!$D$34)*J105</f>
        <v>0</v>
      </c>
      <c r="BJ106" s="17" t="s">
        <v>948</v>
      </c>
      <c r="BK106" s="178">
        <f>SUMIFS('Quarterly Information'!$J$43:$J$1042,'Quarterly Information'!$I$43:$I$1042,Blends!$BJ106,'Quarterly Information'!$X$43:$X$1042,Lists!$D$35)*C105</f>
        <v>0</v>
      </c>
      <c r="BL106" s="178">
        <f>SUMIFS('Quarterly Information'!$J$43:$J$1042,'Quarterly Information'!$I$43:$I$1042,Blends!$BJ106,'Quarterly Information'!$X$43:$X$1042,Lists!$D$35)*D105</f>
        <v>0</v>
      </c>
      <c r="BM106" s="178">
        <f>SUMIFS('Quarterly Information'!$J$43:$J$1042,'Quarterly Information'!$I$43:$I$1042,Blends!$BJ106,'Quarterly Information'!$X$43:$X$1042,Lists!$D$35)*E105</f>
        <v>0</v>
      </c>
      <c r="BN106" s="178">
        <f>SUMIFS('Quarterly Information'!$J$43:$J$1042,'Quarterly Information'!$I$43:$I$1042,Blends!$BJ106,'Quarterly Information'!$X$43:$X$1042,Lists!$D$35)*F105</f>
        <v>0</v>
      </c>
      <c r="BO106" s="178">
        <f>SUMIFS('Quarterly Information'!$J$43:$J$1042,'Quarterly Information'!$I$43:$I$1042,Blends!$BJ106,'Quarterly Information'!$X$43:$X$1042,Lists!$D$35)*G105</f>
        <v>0</v>
      </c>
      <c r="BP106" s="178">
        <f>SUMIFS('Quarterly Information'!$J$43:$J$1042,'Quarterly Information'!$I$43:$I$1042,Blends!$BJ106,'Quarterly Information'!$X$43:$X$1042,Lists!$D$35)*H105</f>
        <v>0</v>
      </c>
      <c r="BQ106" s="178">
        <f>SUMIFS('Quarterly Information'!$J$43:$J$1042,'Quarterly Information'!$I$43:$I$1042,Blends!$BJ106,'Quarterly Information'!$X$43:$X$1042,Lists!$D$35)*I105</f>
        <v>0</v>
      </c>
      <c r="BR106" s="178">
        <f>SUMIFS('Quarterly Information'!$J$43:$J$1042,'Quarterly Information'!$I$43:$I$1042,Blends!$BJ106,'Quarterly Information'!$X$43:$X$1042,Lists!$D$35)*J105</f>
        <v>0</v>
      </c>
      <c r="BT106" s="17" t="s">
        <v>948</v>
      </c>
      <c r="BU106" s="178">
        <f>SUMIFS('Quarterly Information'!$Z$43:$Z$1042,'Quarterly Information'!$I$43:$I$1042,Blends!$BT106)*Blends!C105</f>
        <v>0</v>
      </c>
      <c r="BV106" s="178">
        <f>SUMIFS('Quarterly Information'!$Z$43:$Z$1042,'Quarterly Information'!$I$43:$I$1042,Blends!$BT106)*Blends!D105</f>
        <v>0</v>
      </c>
      <c r="BW106" s="178">
        <f>SUMIFS('Quarterly Information'!$Z$43:$Z$1042,'Quarterly Information'!$I$43:$I$1042,Blends!$BT106)*Blends!E105</f>
        <v>0</v>
      </c>
      <c r="BX106" s="178">
        <f>SUMIFS('Quarterly Information'!$Z$43:$Z$1042,'Quarterly Information'!$I$43:$I$1042,Blends!$BT106)*Blends!F105</f>
        <v>0</v>
      </c>
      <c r="BY106" s="178">
        <f>SUMIFS('Quarterly Information'!$Z$43:$Z$1042,'Quarterly Information'!$I$43:$I$1042,Blends!$BT106)*Blends!G105</f>
        <v>0</v>
      </c>
      <c r="BZ106" s="178">
        <f>SUMIFS('Quarterly Information'!$Z$43:$Z$1042,'Quarterly Information'!$I$43:$I$1042,Blends!$BT106)*Blends!H105</f>
        <v>0</v>
      </c>
      <c r="CA106" s="178">
        <f>SUMIFS('Quarterly Information'!$Z$43:$Z$1042,'Quarterly Information'!$I$43:$I$1042,Blends!$BT106)*Blends!I105</f>
        <v>0</v>
      </c>
      <c r="CB106" s="178">
        <f>SUMIFS('Quarterly Information'!$Z$43:$Z$1042,'Quarterly Information'!$I$43:$I$1042,Blends!$BT106)*Blends!J105</f>
        <v>0</v>
      </c>
      <c r="CD106" s="17" t="s">
        <v>948</v>
      </c>
      <c r="CE106" s="178">
        <f>SUMIFS('Quarterly Information'!$AA$43:$AA$1042,'Quarterly Information'!$I$43:$I$1042,Blends!$CD106)*Blends!C105</f>
        <v>0</v>
      </c>
      <c r="CF106" s="178">
        <f>SUMIFS('Quarterly Information'!$AA$43:$AA$1042,'Quarterly Information'!$I$43:$I$1042,Blends!$CD106)*Blends!D105</f>
        <v>0</v>
      </c>
      <c r="CG106" s="178">
        <f>SUMIFS('Quarterly Information'!$AA$43:$AA$1042,'Quarterly Information'!$I$43:$I$1042,Blends!$CD106)*Blends!E105</f>
        <v>0</v>
      </c>
      <c r="CH106" s="178">
        <f>SUMIFS('Quarterly Information'!$AA$43:$AA$1042,'Quarterly Information'!$I$43:$I$1042,Blends!$CD106)*Blends!F105</f>
        <v>0</v>
      </c>
      <c r="CI106" s="178">
        <f>SUMIFS('Quarterly Information'!$AA$43:$AA$1042,'Quarterly Information'!$I$43:$I$1042,Blends!$CD106)*Blends!G105</f>
        <v>0</v>
      </c>
      <c r="CJ106" s="178">
        <f>SUMIFS('Quarterly Information'!$AA$43:$AA$1042,'Quarterly Information'!$I$43:$I$1042,Blends!$CD106)*Blends!H105</f>
        <v>0</v>
      </c>
      <c r="CK106" s="178">
        <f>SUMIFS('Quarterly Information'!$AA$43:$AA$1042,'Quarterly Information'!$I$43:$I$1042,Blends!$CD106)*Blends!I105</f>
        <v>0</v>
      </c>
      <c r="CL106" s="178">
        <f>SUMIFS('Quarterly Information'!$AA$43:$AA$1042,'Quarterly Information'!$I$43:$I$1042,Blends!$CD106)*Blends!J105</f>
        <v>0</v>
      </c>
      <c r="CN106" s="17" t="s">
        <v>948</v>
      </c>
      <c r="CO106" s="178">
        <f>SUMIFS('Quarterly Information'!$AB$43:$AB$1042,'Quarterly Information'!$I$43:$I$1042,Blends!$CN106)*Blends!C105</f>
        <v>0</v>
      </c>
      <c r="CP106" s="178">
        <f>SUMIFS('Quarterly Information'!$AB$43:$AB$1042,'Quarterly Information'!$I$43:$I$1042,Blends!$CN106)*Blends!D105</f>
        <v>0</v>
      </c>
      <c r="CQ106" s="178">
        <f>SUMIFS('Quarterly Information'!$AB$43:$AB$1042,'Quarterly Information'!$I$43:$I$1042,Blends!$CN106)*Blends!E105</f>
        <v>0</v>
      </c>
      <c r="CR106" s="178">
        <f>SUMIFS('Quarterly Information'!$AB$43:$AB$1042,'Quarterly Information'!$I$43:$I$1042,Blends!$CN106)*Blends!F105</f>
        <v>0</v>
      </c>
      <c r="CS106" s="178">
        <f>SUMIFS('Quarterly Information'!$AB$43:$AB$1042,'Quarterly Information'!$I$43:$I$1042,Blends!$CN106)*Blends!G105</f>
        <v>0</v>
      </c>
      <c r="CT106" s="178">
        <f>SUMIFS('Quarterly Information'!$AB$43:$AB$1042,'Quarterly Information'!$I$43:$I$1042,Blends!$CN106)*Blends!H105</f>
        <v>0</v>
      </c>
      <c r="CU106" s="178">
        <f>SUMIFS('Quarterly Information'!$AB$43:$AB$1042,'Quarterly Information'!$I$43:$I$1042,Blends!$CN106)*Blends!I105</f>
        <v>0</v>
      </c>
      <c r="CV106" s="178">
        <f>SUMIFS('Quarterly Information'!$AB$43:$AB$1042,'Quarterly Information'!$I$43:$I$1042,Blends!$CN106)*Blends!J105</f>
        <v>0</v>
      </c>
      <c r="CX106" s="17" t="s">
        <v>948</v>
      </c>
      <c r="CY106" s="178">
        <f>SUMIFS('Quarterly Information'!$AC$43:$AC$1042,'Quarterly Information'!$I$43:$I$1042,Blends!$CX106)*Blends!C105</f>
        <v>0</v>
      </c>
      <c r="CZ106" s="178">
        <f>SUMIFS('Quarterly Information'!$AC$43:$AC$1042,'Quarterly Information'!$I$43:$I$1042,Blends!$CX106)*Blends!D105</f>
        <v>0</v>
      </c>
      <c r="DA106" s="178">
        <f>SUMIFS('Quarterly Information'!$AC$43:$AC$1042,'Quarterly Information'!$I$43:$I$1042,Blends!$CX106)*Blends!E105</f>
        <v>0</v>
      </c>
      <c r="DB106" s="178">
        <f>SUMIFS('Quarterly Information'!$AC$43:$AC$1042,'Quarterly Information'!$I$43:$I$1042,Blends!$CX106)*Blends!F105</f>
        <v>0</v>
      </c>
      <c r="DC106" s="178">
        <f>SUMIFS('Quarterly Information'!$AC$43:$AC$1042,'Quarterly Information'!$I$43:$I$1042,Blends!$CX106)*Blends!G105</f>
        <v>0</v>
      </c>
      <c r="DD106" s="178">
        <f>SUMIFS('Quarterly Information'!$AC$43:$AC$1042,'Quarterly Information'!$I$43:$I$1042,Blends!$CX106)*Blends!H105</f>
        <v>0</v>
      </c>
      <c r="DE106" s="178">
        <f>SUMIFS('Quarterly Information'!$AC$43:$AC$1042,'Quarterly Information'!$I$43:$I$1042,Blends!$CX106)*Blends!I105</f>
        <v>0</v>
      </c>
      <c r="DF106" s="178">
        <f>SUMIFS('Quarterly Information'!$AC$43:$AC$1042,'Quarterly Information'!$I$43:$I$1042,Blends!$CX106)*Blends!J105</f>
        <v>0</v>
      </c>
      <c r="DH106" s="17" t="s">
        <v>948</v>
      </c>
      <c r="DI106" s="178">
        <f>SUMIFS('Quarterly Information'!$AD$43:$AD$1042,'Quarterly Information'!$I$43:$I$1042,Blends!$DH106)*Blends!C105</f>
        <v>0</v>
      </c>
      <c r="DJ106" s="178">
        <f>SUMIFS('Quarterly Information'!$AD$43:$AD$1042,'Quarterly Information'!$I$43:$I$1042,Blends!$DH106)*Blends!D105</f>
        <v>0</v>
      </c>
      <c r="DK106" s="178">
        <f>SUMIFS('Quarterly Information'!$AD$43:$AD$1042,'Quarterly Information'!$I$43:$I$1042,Blends!$DH106)*Blends!E105</f>
        <v>0</v>
      </c>
      <c r="DL106" s="178">
        <f>SUMIFS('Quarterly Information'!$AD$43:$AD$1042,'Quarterly Information'!$I$43:$I$1042,Blends!$DH106)*Blends!F105</f>
        <v>0</v>
      </c>
      <c r="DM106" s="178">
        <f>SUMIFS('Quarterly Information'!$AD$43:$AD$1042,'Quarterly Information'!$I$43:$I$1042,Blends!$DH106)*Blends!G105</f>
        <v>0</v>
      </c>
      <c r="DN106" s="178">
        <f>SUMIFS('Quarterly Information'!$AD$43:$AD$1042,'Quarterly Information'!$I$43:$I$1042,Blends!$DH106)*Blends!H105</f>
        <v>0</v>
      </c>
      <c r="DO106" s="178">
        <f>SUMIFS('Quarterly Information'!$AD$43:$AD$1042,'Quarterly Information'!$I$43:$I$1042,Blends!$DH106)*Blends!I105</f>
        <v>0</v>
      </c>
      <c r="DP106" s="178">
        <f>SUMIFS('Quarterly Information'!$AD$43:$AD$1042,'Quarterly Information'!$I$43:$I$1042,Blends!$DH106)*Blends!J105</f>
        <v>0</v>
      </c>
      <c r="DR106" s="17" t="s">
        <v>948</v>
      </c>
      <c r="DS106" s="178">
        <f>SUMIFS('Quarterly Information'!$AE$43:$AE$1042,'Quarterly Information'!$I$43:$I$1042,Blends!$DR106)*Blends!C105</f>
        <v>0</v>
      </c>
      <c r="DT106" s="178">
        <f>SUMIFS('Quarterly Information'!$AE$43:$AE$1042,'Quarterly Information'!$I$43:$I$1042,Blends!$DR106)*Blends!D105</f>
        <v>0</v>
      </c>
      <c r="DU106" s="178">
        <f>SUMIFS('Quarterly Information'!$AE$43:$AE$1042,'Quarterly Information'!$I$43:$I$1042,Blends!$DR106)*Blends!E105</f>
        <v>0</v>
      </c>
      <c r="DV106" s="178">
        <f>SUMIFS('Quarterly Information'!$AE$43:$AE$1042,'Quarterly Information'!$I$43:$I$1042,Blends!$DR106)*Blends!F105</f>
        <v>0</v>
      </c>
      <c r="DW106" s="178">
        <f>SUMIFS('Quarterly Information'!$AE$43:$AE$1042,'Quarterly Information'!$I$43:$I$1042,Blends!$DR106)*Blends!G105</f>
        <v>0</v>
      </c>
      <c r="DX106" s="178">
        <f>SUMIFS('Quarterly Information'!$AE$43:$AE$1042,'Quarterly Information'!$I$43:$I$1042,Blends!$DR106)*Blends!H105</f>
        <v>0</v>
      </c>
      <c r="DY106" s="178">
        <f>SUMIFS('Quarterly Information'!$AE$43:$AE$1042,'Quarterly Information'!$I$43:$I$1042,Blends!$DR106)*Blends!I105</f>
        <v>0</v>
      </c>
      <c r="DZ106" s="178">
        <f>SUMIFS('Quarterly Information'!$AE$43:$AE$1042,'Quarterly Information'!$I$43:$I$1042,Blends!$DR106)*Blends!J105</f>
        <v>0</v>
      </c>
    </row>
    <row r="107" spans="2:130" x14ac:dyDescent="0.25">
      <c r="B107" s="17" t="s">
        <v>950</v>
      </c>
      <c r="C107" s="177"/>
      <c r="D107" s="177"/>
      <c r="E107" s="177">
        <v>0.5</v>
      </c>
      <c r="F107" s="177"/>
      <c r="G107" s="177">
        <v>0.5</v>
      </c>
      <c r="H107" s="177"/>
      <c r="I107" s="177"/>
      <c r="J107" s="177"/>
      <c r="L107" s="17" t="s">
        <v>949</v>
      </c>
      <c r="M107" s="178">
        <f>SUMIFS('Quarterly Information'!$J$43:$J$1042,'Quarterly Information'!$I$43:$I$1042,Blends!$L107,'Quarterly Information'!$X$43:$X$1042,Lists!$D$30)*C106</f>
        <v>0</v>
      </c>
      <c r="N107" s="178">
        <f>SUMIFS('Quarterly Information'!$J$43:$J$1042,'Quarterly Information'!$I$43:$I$1042,Blends!$L107,'Quarterly Information'!$X$43:$X$1042,Lists!$D$30)*D106</f>
        <v>0</v>
      </c>
      <c r="O107" s="178">
        <f>SUMIFS('Quarterly Information'!$J$43:$J$1042,'Quarterly Information'!$I$43:$I$1042,Blends!$L107,'Quarterly Information'!$X$43:$X$1042,Lists!$D$30)*E106</f>
        <v>0</v>
      </c>
      <c r="P107" s="178">
        <f>SUMIFS('Quarterly Information'!$J$43:$J$1042,'Quarterly Information'!$I$43:$I$1042,Blends!$L107,'Quarterly Information'!$X$43:$X$1042,Lists!$D$30)*F106</f>
        <v>0</v>
      </c>
      <c r="Q107" s="178">
        <f>SUMIFS('Quarterly Information'!$J$43:$J$1042,'Quarterly Information'!$I$43:$I$1042,Blends!$L107,'Quarterly Information'!$X$43:$X$1042,Lists!$D$30)*G106</f>
        <v>0</v>
      </c>
      <c r="R107" s="178">
        <f>SUMIFS('Quarterly Information'!$J$43:$J$1042,'Quarterly Information'!$I$43:$I$1042,Blends!$L107,'Quarterly Information'!$X$43:$X$1042,Lists!$D$30)*H106</f>
        <v>0</v>
      </c>
      <c r="S107" s="178">
        <f>SUMIFS('Quarterly Information'!$J$43:$J$1042,'Quarterly Information'!$I$43:$I$1042,Blends!$L107,'Quarterly Information'!$X$43:$X$1042,Lists!$D$30)*I106</f>
        <v>0</v>
      </c>
      <c r="T107" s="178">
        <f>SUMIFS('Quarterly Information'!$J$43:$J$1042,'Quarterly Information'!$I$43:$I$1042,Blends!$L107,'Quarterly Information'!$X$43:$X$1042,Lists!$D$30)*J106</f>
        <v>0</v>
      </c>
      <c r="V107" s="17" t="s">
        <v>949</v>
      </c>
      <c r="W107" s="178">
        <f>SUMIFS('Quarterly Information'!$J$43:$J$1042,'Quarterly Information'!$I$43:$I$1042,Blends!$V107,'Quarterly Information'!$X$43:$X$1042,Lists!$D$31)*C106</f>
        <v>0</v>
      </c>
      <c r="X107" s="178">
        <f>SUMIFS('Quarterly Information'!$J$43:$J$1042,'Quarterly Information'!$I$43:$I$1042,Blends!$V107,'Quarterly Information'!$X$43:$X$1042,Lists!$D$31)*D106</f>
        <v>0</v>
      </c>
      <c r="Y107" s="178">
        <f>SUMIFS('Quarterly Information'!$J$43:$J$1042,'Quarterly Information'!$I$43:$I$1042,Blends!$V107,'Quarterly Information'!$X$43:$X$1042,Lists!$D$31)*E106</f>
        <v>0</v>
      </c>
      <c r="Z107" s="178">
        <f>SUMIFS('Quarterly Information'!$J$43:$J$1042,'Quarterly Information'!$I$43:$I$1042,Blends!$V107,'Quarterly Information'!$X$43:$X$1042,Lists!$D$31)*F106</f>
        <v>0</v>
      </c>
      <c r="AA107" s="178">
        <f>SUMIFS('Quarterly Information'!$J$43:$J$1042,'Quarterly Information'!$I$43:$I$1042,Blends!$V107,'Quarterly Information'!$X$43:$X$1042,Lists!$D$31)*G106</f>
        <v>0</v>
      </c>
      <c r="AB107" s="178">
        <f>SUMIFS('Quarterly Information'!$J$43:$J$1042,'Quarterly Information'!$I$43:$I$1042,Blends!$V107,'Quarterly Information'!$X$43:$X$1042,Lists!$D$31)*H106</f>
        <v>0</v>
      </c>
      <c r="AC107" s="178">
        <f>SUMIFS('Quarterly Information'!$J$43:$J$1042,'Quarterly Information'!$I$43:$I$1042,Blends!$V107,'Quarterly Information'!$X$43:$X$1042,Lists!$D$31)*I106</f>
        <v>0</v>
      </c>
      <c r="AD107" s="178">
        <f>SUMIFS('Quarterly Information'!$J$43:$J$1042,'Quarterly Information'!$I$43:$I$1042,Blends!$V107,'Quarterly Information'!$X$43:$X$1042,Lists!$D$31)*J106</f>
        <v>0</v>
      </c>
      <c r="AF107" s="17" t="s">
        <v>949</v>
      </c>
      <c r="AG107" s="178">
        <f>SUMIFS('Quarterly Information'!$J$43:$J$1042,'Quarterly Information'!$I$43:$I$1042,Blends!$AF107,'Quarterly Information'!$X$43:$X$1042,Lists!$D$32)*C106</f>
        <v>0</v>
      </c>
      <c r="AH107" s="178">
        <f>SUMIFS('Quarterly Information'!$J$43:$J$1042,'Quarterly Information'!$I$43:$I$1042,Blends!$AF107,'Quarterly Information'!$X$43:$X$1042,Lists!$D$32)*D106</f>
        <v>0</v>
      </c>
      <c r="AI107" s="178">
        <f>SUMIFS('Quarterly Information'!$J$43:$J$1042,'Quarterly Information'!$I$43:$I$1042,Blends!$AF107,'Quarterly Information'!$X$43:$X$1042,Lists!$D$32)*E106</f>
        <v>0</v>
      </c>
      <c r="AJ107" s="178">
        <f>SUMIFS('Quarterly Information'!$J$43:$J$1042,'Quarterly Information'!$I$43:$I$1042,Blends!$AF107,'Quarterly Information'!$X$43:$X$1042,Lists!$D$32)*F106</f>
        <v>0</v>
      </c>
      <c r="AK107" s="178">
        <f>SUMIFS('Quarterly Information'!$J$43:$J$1042,'Quarterly Information'!$I$43:$I$1042,Blends!$AF107,'Quarterly Information'!$X$43:$X$1042,Lists!$D$32)*G106</f>
        <v>0</v>
      </c>
      <c r="AL107" s="178">
        <f>SUMIFS('Quarterly Information'!$J$43:$J$1042,'Quarterly Information'!$I$43:$I$1042,Blends!$AF107,'Quarterly Information'!$X$43:$X$1042,Lists!$D$32)*H106</f>
        <v>0</v>
      </c>
      <c r="AM107" s="178">
        <f>SUMIFS('Quarterly Information'!$J$43:$J$1042,'Quarterly Information'!$I$43:$I$1042,Blends!$AF107,'Quarterly Information'!$X$43:$X$1042,Lists!$D$32)*I106</f>
        <v>0</v>
      </c>
      <c r="AN107" s="178">
        <f>SUMIFS('Quarterly Information'!$J$43:$J$1042,'Quarterly Information'!$I$43:$I$1042,Blends!$AF107,'Quarterly Information'!$X$43:$X$1042,Lists!$D$32)*J106</f>
        <v>0</v>
      </c>
      <c r="AP107" s="17" t="s">
        <v>949</v>
      </c>
      <c r="AQ107" s="178">
        <f>SUMIFS('Quarterly Information'!$J$43:$J$1042,'Quarterly Information'!$I$43:$I$1042,Blends!$AP107,'Quarterly Information'!$X$43:$X$1042,Lists!$D$33)*C106</f>
        <v>0</v>
      </c>
      <c r="AR107" s="178">
        <f>SUMIFS('Quarterly Information'!$J$43:$J$1042,'Quarterly Information'!$I$43:$I$1042,Blends!$AP107,'Quarterly Information'!$X$43:$X$1042,Lists!$D$33)*D106</f>
        <v>0</v>
      </c>
      <c r="AS107" s="178">
        <f>SUMIFS('Quarterly Information'!$J$43:$J$1042,'Quarterly Information'!$I$43:$I$1042,Blends!$AP107,'Quarterly Information'!$X$43:$X$1042,Lists!$D$33)*E106</f>
        <v>0</v>
      </c>
      <c r="AT107" s="178">
        <f>SUMIFS('Quarterly Information'!$J$43:$J$1042,'Quarterly Information'!$I$43:$I$1042,Blends!$AP107,'Quarterly Information'!$X$43:$X$1042,Lists!$D$33)*F106</f>
        <v>0</v>
      </c>
      <c r="AU107" s="178">
        <f>SUMIFS('Quarterly Information'!$J$43:$J$1042,'Quarterly Information'!$I$43:$I$1042,Blends!$AP107,'Quarterly Information'!$X$43:$X$1042,Lists!$D$33)*G106</f>
        <v>0</v>
      </c>
      <c r="AV107" s="178">
        <f>SUMIFS('Quarterly Information'!$J$43:$J$1042,'Quarterly Information'!$I$43:$I$1042,Blends!$AP107,'Quarterly Information'!$X$43:$X$1042,Lists!$D$33)*H106</f>
        <v>0</v>
      </c>
      <c r="AW107" s="178">
        <f>SUMIFS('Quarterly Information'!$J$43:$J$1042,'Quarterly Information'!$I$43:$I$1042,Blends!$AP107,'Quarterly Information'!$X$43:$X$1042,Lists!$D$33)*I106</f>
        <v>0</v>
      </c>
      <c r="AX107" s="178">
        <f>SUMIFS('Quarterly Information'!$J$43:$J$1042,'Quarterly Information'!$I$43:$I$1042,Blends!$AP107,'Quarterly Information'!$X$43:$X$1042,Lists!$D$33)*J106</f>
        <v>0</v>
      </c>
      <c r="AZ107" s="17" t="s">
        <v>949</v>
      </c>
      <c r="BA107" s="178">
        <f>SUMIFS('Quarterly Information'!$J$43:$J$1042,'Quarterly Information'!$I$43:$I$1042,Blends!$AZ107,'Quarterly Information'!$X$43:$X$1042,Lists!$D$34)*C106</f>
        <v>0</v>
      </c>
      <c r="BB107" s="178">
        <f>SUMIFS('Quarterly Information'!$J$43:$J$1042,'Quarterly Information'!$I$43:$I$1042,Blends!$AZ107,'Quarterly Information'!$X$43:$X$1042,Lists!$D$34)*D106</f>
        <v>0</v>
      </c>
      <c r="BC107" s="178">
        <f>SUMIFS('Quarterly Information'!$J$43:$J$1042,'Quarterly Information'!$I$43:$I$1042,Blends!$AZ107,'Quarterly Information'!$X$43:$X$1042,Lists!$D$34)*E106</f>
        <v>0</v>
      </c>
      <c r="BD107" s="178">
        <f>SUMIFS('Quarterly Information'!$J$43:$J$1042,'Quarterly Information'!$I$43:$I$1042,Blends!$AZ107,'Quarterly Information'!$X$43:$X$1042,Lists!$D$34)*F106</f>
        <v>0</v>
      </c>
      <c r="BE107" s="178">
        <f>SUMIFS('Quarterly Information'!$J$43:$J$1042,'Quarterly Information'!$I$43:$I$1042,Blends!$AZ107,'Quarterly Information'!$X$43:$X$1042,Lists!$D$34)*G106</f>
        <v>0</v>
      </c>
      <c r="BF107" s="178">
        <f>SUMIFS('Quarterly Information'!$J$43:$J$1042,'Quarterly Information'!$I$43:$I$1042,Blends!$AZ107,'Quarterly Information'!$X$43:$X$1042,Lists!$D$34)*H106</f>
        <v>0</v>
      </c>
      <c r="BG107" s="178">
        <f>SUMIFS('Quarterly Information'!$J$43:$J$1042,'Quarterly Information'!$I$43:$I$1042,Blends!$AZ107,'Quarterly Information'!$X$43:$X$1042,Lists!$D$34)*I106</f>
        <v>0</v>
      </c>
      <c r="BH107" s="178">
        <f>SUMIFS('Quarterly Information'!$J$43:$J$1042,'Quarterly Information'!$I$43:$I$1042,Blends!$AZ107,'Quarterly Information'!$X$43:$X$1042,Lists!$D$34)*J106</f>
        <v>0</v>
      </c>
      <c r="BJ107" s="17" t="s">
        <v>949</v>
      </c>
      <c r="BK107" s="178">
        <f>SUMIFS('Quarterly Information'!$J$43:$J$1042,'Quarterly Information'!$I$43:$I$1042,Blends!$BJ107,'Quarterly Information'!$X$43:$X$1042,Lists!$D$35)*C106</f>
        <v>0</v>
      </c>
      <c r="BL107" s="178">
        <f>SUMIFS('Quarterly Information'!$J$43:$J$1042,'Quarterly Information'!$I$43:$I$1042,Blends!$BJ107,'Quarterly Information'!$X$43:$X$1042,Lists!$D$35)*D106</f>
        <v>0</v>
      </c>
      <c r="BM107" s="178">
        <f>SUMIFS('Quarterly Information'!$J$43:$J$1042,'Quarterly Information'!$I$43:$I$1042,Blends!$BJ107,'Quarterly Information'!$X$43:$X$1042,Lists!$D$35)*E106</f>
        <v>0</v>
      </c>
      <c r="BN107" s="178">
        <f>SUMIFS('Quarterly Information'!$J$43:$J$1042,'Quarterly Information'!$I$43:$I$1042,Blends!$BJ107,'Quarterly Information'!$X$43:$X$1042,Lists!$D$35)*F106</f>
        <v>0</v>
      </c>
      <c r="BO107" s="178">
        <f>SUMIFS('Quarterly Information'!$J$43:$J$1042,'Quarterly Information'!$I$43:$I$1042,Blends!$BJ107,'Quarterly Information'!$X$43:$X$1042,Lists!$D$35)*G106</f>
        <v>0</v>
      </c>
      <c r="BP107" s="178">
        <f>SUMIFS('Quarterly Information'!$J$43:$J$1042,'Quarterly Information'!$I$43:$I$1042,Blends!$BJ107,'Quarterly Information'!$X$43:$X$1042,Lists!$D$35)*H106</f>
        <v>0</v>
      </c>
      <c r="BQ107" s="178">
        <f>SUMIFS('Quarterly Information'!$J$43:$J$1042,'Quarterly Information'!$I$43:$I$1042,Blends!$BJ107,'Quarterly Information'!$X$43:$X$1042,Lists!$D$35)*I106</f>
        <v>0</v>
      </c>
      <c r="BR107" s="178">
        <f>SUMIFS('Quarterly Information'!$J$43:$J$1042,'Quarterly Information'!$I$43:$I$1042,Blends!$BJ107,'Quarterly Information'!$X$43:$X$1042,Lists!$D$35)*J106</f>
        <v>0</v>
      </c>
      <c r="BT107" s="17" t="s">
        <v>949</v>
      </c>
      <c r="BU107" s="178">
        <f>SUMIFS('Quarterly Information'!$Z$43:$Z$1042,'Quarterly Information'!$I$43:$I$1042,Blends!$BT107)*Blends!C106</f>
        <v>0</v>
      </c>
      <c r="BV107" s="178">
        <f>SUMIFS('Quarterly Information'!$Z$43:$Z$1042,'Quarterly Information'!$I$43:$I$1042,Blends!$BT107)*Blends!D106</f>
        <v>0</v>
      </c>
      <c r="BW107" s="178">
        <f>SUMIFS('Quarterly Information'!$Z$43:$Z$1042,'Quarterly Information'!$I$43:$I$1042,Blends!$BT107)*Blends!E106</f>
        <v>0</v>
      </c>
      <c r="BX107" s="178">
        <f>SUMIFS('Quarterly Information'!$Z$43:$Z$1042,'Quarterly Information'!$I$43:$I$1042,Blends!$BT107)*Blends!F106</f>
        <v>0</v>
      </c>
      <c r="BY107" s="178">
        <f>SUMIFS('Quarterly Information'!$Z$43:$Z$1042,'Quarterly Information'!$I$43:$I$1042,Blends!$BT107)*Blends!G106</f>
        <v>0</v>
      </c>
      <c r="BZ107" s="178">
        <f>SUMIFS('Quarterly Information'!$Z$43:$Z$1042,'Quarterly Information'!$I$43:$I$1042,Blends!$BT107)*Blends!H106</f>
        <v>0</v>
      </c>
      <c r="CA107" s="178">
        <f>SUMIFS('Quarterly Information'!$Z$43:$Z$1042,'Quarterly Information'!$I$43:$I$1042,Blends!$BT107)*Blends!I106</f>
        <v>0</v>
      </c>
      <c r="CB107" s="178">
        <f>SUMIFS('Quarterly Information'!$Z$43:$Z$1042,'Quarterly Information'!$I$43:$I$1042,Blends!$BT107)*Blends!J106</f>
        <v>0</v>
      </c>
      <c r="CD107" s="17" t="s">
        <v>949</v>
      </c>
      <c r="CE107" s="178">
        <f>SUMIFS('Quarterly Information'!$AA$43:$AA$1042,'Quarterly Information'!$I$43:$I$1042,Blends!$CD107)*Blends!C106</f>
        <v>0</v>
      </c>
      <c r="CF107" s="178">
        <f>SUMIFS('Quarterly Information'!$AA$43:$AA$1042,'Quarterly Information'!$I$43:$I$1042,Blends!$CD107)*Blends!D106</f>
        <v>0</v>
      </c>
      <c r="CG107" s="178">
        <f>SUMIFS('Quarterly Information'!$AA$43:$AA$1042,'Quarterly Information'!$I$43:$I$1042,Blends!$CD107)*Blends!E106</f>
        <v>0</v>
      </c>
      <c r="CH107" s="178">
        <f>SUMIFS('Quarterly Information'!$AA$43:$AA$1042,'Quarterly Information'!$I$43:$I$1042,Blends!$CD107)*Blends!F106</f>
        <v>0</v>
      </c>
      <c r="CI107" s="178">
        <f>SUMIFS('Quarterly Information'!$AA$43:$AA$1042,'Quarterly Information'!$I$43:$I$1042,Blends!$CD107)*Blends!G106</f>
        <v>0</v>
      </c>
      <c r="CJ107" s="178">
        <f>SUMIFS('Quarterly Information'!$AA$43:$AA$1042,'Quarterly Information'!$I$43:$I$1042,Blends!$CD107)*Blends!H106</f>
        <v>0</v>
      </c>
      <c r="CK107" s="178">
        <f>SUMIFS('Quarterly Information'!$AA$43:$AA$1042,'Quarterly Information'!$I$43:$I$1042,Blends!$CD107)*Blends!I106</f>
        <v>0</v>
      </c>
      <c r="CL107" s="178">
        <f>SUMIFS('Quarterly Information'!$AA$43:$AA$1042,'Quarterly Information'!$I$43:$I$1042,Blends!$CD107)*Blends!J106</f>
        <v>0</v>
      </c>
      <c r="CN107" s="17" t="s">
        <v>949</v>
      </c>
      <c r="CO107" s="178">
        <f>SUMIFS('Quarterly Information'!$AB$43:$AB$1042,'Quarterly Information'!$I$43:$I$1042,Blends!$CN107)*Blends!C106</f>
        <v>0</v>
      </c>
      <c r="CP107" s="178">
        <f>SUMIFS('Quarterly Information'!$AB$43:$AB$1042,'Quarterly Information'!$I$43:$I$1042,Blends!$CN107)*Blends!D106</f>
        <v>0</v>
      </c>
      <c r="CQ107" s="178">
        <f>SUMIFS('Quarterly Information'!$AB$43:$AB$1042,'Quarterly Information'!$I$43:$I$1042,Blends!$CN107)*Blends!E106</f>
        <v>0</v>
      </c>
      <c r="CR107" s="178">
        <f>SUMIFS('Quarterly Information'!$AB$43:$AB$1042,'Quarterly Information'!$I$43:$I$1042,Blends!$CN107)*Blends!F106</f>
        <v>0</v>
      </c>
      <c r="CS107" s="178">
        <f>SUMIFS('Quarterly Information'!$AB$43:$AB$1042,'Quarterly Information'!$I$43:$I$1042,Blends!$CN107)*Blends!G106</f>
        <v>0</v>
      </c>
      <c r="CT107" s="178">
        <f>SUMIFS('Quarterly Information'!$AB$43:$AB$1042,'Quarterly Information'!$I$43:$I$1042,Blends!$CN107)*Blends!H106</f>
        <v>0</v>
      </c>
      <c r="CU107" s="178">
        <f>SUMIFS('Quarterly Information'!$AB$43:$AB$1042,'Quarterly Information'!$I$43:$I$1042,Blends!$CN107)*Blends!I106</f>
        <v>0</v>
      </c>
      <c r="CV107" s="178">
        <f>SUMIFS('Quarterly Information'!$AB$43:$AB$1042,'Quarterly Information'!$I$43:$I$1042,Blends!$CN107)*Blends!J106</f>
        <v>0</v>
      </c>
      <c r="CX107" s="17" t="s">
        <v>949</v>
      </c>
      <c r="CY107" s="178">
        <f>SUMIFS('Quarterly Information'!$AC$43:$AC$1042,'Quarterly Information'!$I$43:$I$1042,Blends!$CX107)*Blends!C106</f>
        <v>0</v>
      </c>
      <c r="CZ107" s="178">
        <f>SUMIFS('Quarterly Information'!$AC$43:$AC$1042,'Quarterly Information'!$I$43:$I$1042,Blends!$CX107)*Blends!D106</f>
        <v>0</v>
      </c>
      <c r="DA107" s="178">
        <f>SUMIFS('Quarterly Information'!$AC$43:$AC$1042,'Quarterly Information'!$I$43:$I$1042,Blends!$CX107)*Blends!E106</f>
        <v>0</v>
      </c>
      <c r="DB107" s="178">
        <f>SUMIFS('Quarterly Information'!$AC$43:$AC$1042,'Quarterly Information'!$I$43:$I$1042,Blends!$CX107)*Blends!F106</f>
        <v>0</v>
      </c>
      <c r="DC107" s="178">
        <f>SUMIFS('Quarterly Information'!$AC$43:$AC$1042,'Quarterly Information'!$I$43:$I$1042,Blends!$CX107)*Blends!G106</f>
        <v>0</v>
      </c>
      <c r="DD107" s="178">
        <f>SUMIFS('Quarterly Information'!$AC$43:$AC$1042,'Quarterly Information'!$I$43:$I$1042,Blends!$CX107)*Blends!H106</f>
        <v>0</v>
      </c>
      <c r="DE107" s="178">
        <f>SUMIFS('Quarterly Information'!$AC$43:$AC$1042,'Quarterly Information'!$I$43:$I$1042,Blends!$CX107)*Blends!I106</f>
        <v>0</v>
      </c>
      <c r="DF107" s="178">
        <f>SUMIFS('Quarterly Information'!$AC$43:$AC$1042,'Quarterly Information'!$I$43:$I$1042,Blends!$CX107)*Blends!J106</f>
        <v>0</v>
      </c>
      <c r="DH107" s="17" t="s">
        <v>949</v>
      </c>
      <c r="DI107" s="178">
        <f>SUMIFS('Quarterly Information'!$AD$43:$AD$1042,'Quarterly Information'!$I$43:$I$1042,Blends!$DH107)*Blends!C106</f>
        <v>0</v>
      </c>
      <c r="DJ107" s="178">
        <f>SUMIFS('Quarterly Information'!$AD$43:$AD$1042,'Quarterly Information'!$I$43:$I$1042,Blends!$DH107)*Blends!D106</f>
        <v>0</v>
      </c>
      <c r="DK107" s="178">
        <f>SUMIFS('Quarterly Information'!$AD$43:$AD$1042,'Quarterly Information'!$I$43:$I$1042,Blends!$DH107)*Blends!E106</f>
        <v>0</v>
      </c>
      <c r="DL107" s="178">
        <f>SUMIFS('Quarterly Information'!$AD$43:$AD$1042,'Quarterly Information'!$I$43:$I$1042,Blends!$DH107)*Blends!F106</f>
        <v>0</v>
      </c>
      <c r="DM107" s="178">
        <f>SUMIFS('Quarterly Information'!$AD$43:$AD$1042,'Quarterly Information'!$I$43:$I$1042,Blends!$DH107)*Blends!G106</f>
        <v>0</v>
      </c>
      <c r="DN107" s="178">
        <f>SUMIFS('Quarterly Information'!$AD$43:$AD$1042,'Quarterly Information'!$I$43:$I$1042,Blends!$DH107)*Blends!H106</f>
        <v>0</v>
      </c>
      <c r="DO107" s="178">
        <f>SUMIFS('Quarterly Information'!$AD$43:$AD$1042,'Quarterly Information'!$I$43:$I$1042,Blends!$DH107)*Blends!I106</f>
        <v>0</v>
      </c>
      <c r="DP107" s="178">
        <f>SUMIFS('Quarterly Information'!$AD$43:$AD$1042,'Quarterly Information'!$I$43:$I$1042,Blends!$DH107)*Blends!J106</f>
        <v>0</v>
      </c>
      <c r="DR107" s="17" t="s">
        <v>949</v>
      </c>
      <c r="DS107" s="178">
        <f>SUMIFS('Quarterly Information'!$AE$43:$AE$1042,'Quarterly Information'!$I$43:$I$1042,Blends!$DR107)*Blends!C106</f>
        <v>0</v>
      </c>
      <c r="DT107" s="178">
        <f>SUMIFS('Quarterly Information'!$AE$43:$AE$1042,'Quarterly Information'!$I$43:$I$1042,Blends!$DR107)*Blends!D106</f>
        <v>0</v>
      </c>
      <c r="DU107" s="178">
        <f>SUMIFS('Quarterly Information'!$AE$43:$AE$1042,'Quarterly Information'!$I$43:$I$1042,Blends!$DR107)*Blends!E106</f>
        <v>0</v>
      </c>
      <c r="DV107" s="178">
        <f>SUMIFS('Quarterly Information'!$AE$43:$AE$1042,'Quarterly Information'!$I$43:$I$1042,Blends!$DR107)*Blends!F106</f>
        <v>0</v>
      </c>
      <c r="DW107" s="178">
        <f>SUMIFS('Quarterly Information'!$AE$43:$AE$1042,'Quarterly Information'!$I$43:$I$1042,Blends!$DR107)*Blends!G106</f>
        <v>0</v>
      </c>
      <c r="DX107" s="178">
        <f>SUMIFS('Quarterly Information'!$AE$43:$AE$1042,'Quarterly Information'!$I$43:$I$1042,Blends!$DR107)*Blends!H106</f>
        <v>0</v>
      </c>
      <c r="DY107" s="178">
        <f>SUMIFS('Quarterly Information'!$AE$43:$AE$1042,'Quarterly Information'!$I$43:$I$1042,Blends!$DR107)*Blends!I106</f>
        <v>0</v>
      </c>
      <c r="DZ107" s="178">
        <f>SUMIFS('Quarterly Information'!$AE$43:$AE$1042,'Quarterly Information'!$I$43:$I$1042,Blends!$DR107)*Blends!J106</f>
        <v>0</v>
      </c>
    </row>
    <row r="108" spans="2:130" x14ac:dyDescent="0.25">
      <c r="B108" s="17" t="s">
        <v>951</v>
      </c>
      <c r="C108" s="177">
        <v>0.39</v>
      </c>
      <c r="D108" s="177"/>
      <c r="E108" s="177"/>
      <c r="F108" s="177"/>
      <c r="G108" s="177"/>
      <c r="H108" s="177"/>
      <c r="I108" s="177"/>
      <c r="J108" s="177"/>
      <c r="L108" s="17" t="s">
        <v>950</v>
      </c>
      <c r="M108" s="178">
        <f>SUMIFS('Quarterly Information'!$J$43:$J$1042,'Quarterly Information'!$I$43:$I$1042,Blends!$L108,'Quarterly Information'!$X$43:$X$1042,Lists!$D$30)*C107</f>
        <v>0</v>
      </c>
      <c r="N108" s="178">
        <f>SUMIFS('Quarterly Information'!$J$43:$J$1042,'Quarterly Information'!$I$43:$I$1042,Blends!$L108,'Quarterly Information'!$X$43:$X$1042,Lists!$D$30)*D107</f>
        <v>0</v>
      </c>
      <c r="O108" s="178">
        <f>SUMIFS('Quarterly Information'!$J$43:$J$1042,'Quarterly Information'!$I$43:$I$1042,Blends!$L108,'Quarterly Information'!$X$43:$X$1042,Lists!$D$30)*E107</f>
        <v>0</v>
      </c>
      <c r="P108" s="178">
        <f>SUMIFS('Quarterly Information'!$J$43:$J$1042,'Quarterly Information'!$I$43:$I$1042,Blends!$L108,'Quarterly Information'!$X$43:$X$1042,Lists!$D$30)*F107</f>
        <v>0</v>
      </c>
      <c r="Q108" s="178">
        <f>SUMIFS('Quarterly Information'!$J$43:$J$1042,'Quarterly Information'!$I$43:$I$1042,Blends!$L108,'Quarterly Information'!$X$43:$X$1042,Lists!$D$30)*G107</f>
        <v>0</v>
      </c>
      <c r="R108" s="178">
        <f>SUMIFS('Quarterly Information'!$J$43:$J$1042,'Quarterly Information'!$I$43:$I$1042,Blends!$L108,'Quarterly Information'!$X$43:$X$1042,Lists!$D$30)*H107</f>
        <v>0</v>
      </c>
      <c r="S108" s="178">
        <f>SUMIFS('Quarterly Information'!$J$43:$J$1042,'Quarterly Information'!$I$43:$I$1042,Blends!$L108,'Quarterly Information'!$X$43:$X$1042,Lists!$D$30)*I107</f>
        <v>0</v>
      </c>
      <c r="T108" s="178">
        <f>SUMIFS('Quarterly Information'!$J$43:$J$1042,'Quarterly Information'!$I$43:$I$1042,Blends!$L108,'Quarterly Information'!$X$43:$X$1042,Lists!$D$30)*J107</f>
        <v>0</v>
      </c>
      <c r="V108" s="17" t="s">
        <v>950</v>
      </c>
      <c r="W108" s="178">
        <f>SUMIFS('Quarterly Information'!$J$43:$J$1042,'Quarterly Information'!$I$43:$I$1042,Blends!$V108,'Quarterly Information'!$X$43:$X$1042,Lists!$D$31)*C107</f>
        <v>0</v>
      </c>
      <c r="X108" s="178">
        <f>SUMIFS('Quarterly Information'!$J$43:$J$1042,'Quarterly Information'!$I$43:$I$1042,Blends!$V108,'Quarterly Information'!$X$43:$X$1042,Lists!$D$31)*D107</f>
        <v>0</v>
      </c>
      <c r="Y108" s="178">
        <f>SUMIFS('Quarterly Information'!$J$43:$J$1042,'Quarterly Information'!$I$43:$I$1042,Blends!$V108,'Quarterly Information'!$X$43:$X$1042,Lists!$D$31)*E107</f>
        <v>0</v>
      </c>
      <c r="Z108" s="178">
        <f>SUMIFS('Quarterly Information'!$J$43:$J$1042,'Quarterly Information'!$I$43:$I$1042,Blends!$V108,'Quarterly Information'!$X$43:$X$1042,Lists!$D$31)*F107</f>
        <v>0</v>
      </c>
      <c r="AA108" s="178">
        <f>SUMIFS('Quarterly Information'!$J$43:$J$1042,'Quarterly Information'!$I$43:$I$1042,Blends!$V108,'Quarterly Information'!$X$43:$X$1042,Lists!$D$31)*G107</f>
        <v>0</v>
      </c>
      <c r="AB108" s="178">
        <f>SUMIFS('Quarterly Information'!$J$43:$J$1042,'Quarterly Information'!$I$43:$I$1042,Blends!$V108,'Quarterly Information'!$X$43:$X$1042,Lists!$D$31)*H107</f>
        <v>0</v>
      </c>
      <c r="AC108" s="178">
        <f>SUMIFS('Quarterly Information'!$J$43:$J$1042,'Quarterly Information'!$I$43:$I$1042,Blends!$V108,'Quarterly Information'!$X$43:$X$1042,Lists!$D$31)*I107</f>
        <v>0</v>
      </c>
      <c r="AD108" s="178">
        <f>SUMIFS('Quarterly Information'!$J$43:$J$1042,'Quarterly Information'!$I$43:$I$1042,Blends!$V108,'Quarterly Information'!$X$43:$X$1042,Lists!$D$31)*J107</f>
        <v>0</v>
      </c>
      <c r="AF108" s="17" t="s">
        <v>950</v>
      </c>
      <c r="AG108" s="178">
        <f>SUMIFS('Quarterly Information'!$J$43:$J$1042,'Quarterly Information'!$I$43:$I$1042,Blends!$AF108,'Quarterly Information'!$X$43:$X$1042,Lists!$D$32)*C107</f>
        <v>0</v>
      </c>
      <c r="AH108" s="178">
        <f>SUMIFS('Quarterly Information'!$J$43:$J$1042,'Quarterly Information'!$I$43:$I$1042,Blends!$AF108,'Quarterly Information'!$X$43:$X$1042,Lists!$D$32)*D107</f>
        <v>0</v>
      </c>
      <c r="AI108" s="178">
        <f>SUMIFS('Quarterly Information'!$J$43:$J$1042,'Quarterly Information'!$I$43:$I$1042,Blends!$AF108,'Quarterly Information'!$X$43:$X$1042,Lists!$D$32)*E107</f>
        <v>0</v>
      </c>
      <c r="AJ108" s="178">
        <f>SUMIFS('Quarterly Information'!$J$43:$J$1042,'Quarterly Information'!$I$43:$I$1042,Blends!$AF108,'Quarterly Information'!$X$43:$X$1042,Lists!$D$32)*F107</f>
        <v>0</v>
      </c>
      <c r="AK108" s="178">
        <f>SUMIFS('Quarterly Information'!$J$43:$J$1042,'Quarterly Information'!$I$43:$I$1042,Blends!$AF108,'Quarterly Information'!$X$43:$X$1042,Lists!$D$32)*G107</f>
        <v>0</v>
      </c>
      <c r="AL108" s="178">
        <f>SUMIFS('Quarterly Information'!$J$43:$J$1042,'Quarterly Information'!$I$43:$I$1042,Blends!$AF108,'Quarterly Information'!$X$43:$X$1042,Lists!$D$32)*H107</f>
        <v>0</v>
      </c>
      <c r="AM108" s="178">
        <f>SUMIFS('Quarterly Information'!$J$43:$J$1042,'Quarterly Information'!$I$43:$I$1042,Blends!$AF108,'Quarterly Information'!$X$43:$X$1042,Lists!$D$32)*I107</f>
        <v>0</v>
      </c>
      <c r="AN108" s="178">
        <f>SUMIFS('Quarterly Information'!$J$43:$J$1042,'Quarterly Information'!$I$43:$I$1042,Blends!$AF108,'Quarterly Information'!$X$43:$X$1042,Lists!$D$32)*J107</f>
        <v>0</v>
      </c>
      <c r="AP108" s="17" t="s">
        <v>950</v>
      </c>
      <c r="AQ108" s="178">
        <f>SUMIFS('Quarterly Information'!$J$43:$J$1042,'Quarterly Information'!$I$43:$I$1042,Blends!$AP108,'Quarterly Information'!$X$43:$X$1042,Lists!$D$33)*C107</f>
        <v>0</v>
      </c>
      <c r="AR108" s="178">
        <f>SUMIFS('Quarterly Information'!$J$43:$J$1042,'Quarterly Information'!$I$43:$I$1042,Blends!$AP108,'Quarterly Information'!$X$43:$X$1042,Lists!$D$33)*D107</f>
        <v>0</v>
      </c>
      <c r="AS108" s="178">
        <f>SUMIFS('Quarterly Information'!$J$43:$J$1042,'Quarterly Information'!$I$43:$I$1042,Blends!$AP108,'Quarterly Information'!$X$43:$X$1042,Lists!$D$33)*E107</f>
        <v>0</v>
      </c>
      <c r="AT108" s="178">
        <f>SUMIFS('Quarterly Information'!$J$43:$J$1042,'Quarterly Information'!$I$43:$I$1042,Blends!$AP108,'Quarterly Information'!$X$43:$X$1042,Lists!$D$33)*F107</f>
        <v>0</v>
      </c>
      <c r="AU108" s="178">
        <f>SUMIFS('Quarterly Information'!$J$43:$J$1042,'Quarterly Information'!$I$43:$I$1042,Blends!$AP108,'Quarterly Information'!$X$43:$X$1042,Lists!$D$33)*G107</f>
        <v>0</v>
      </c>
      <c r="AV108" s="178">
        <f>SUMIFS('Quarterly Information'!$J$43:$J$1042,'Quarterly Information'!$I$43:$I$1042,Blends!$AP108,'Quarterly Information'!$X$43:$X$1042,Lists!$D$33)*H107</f>
        <v>0</v>
      </c>
      <c r="AW108" s="178">
        <f>SUMIFS('Quarterly Information'!$J$43:$J$1042,'Quarterly Information'!$I$43:$I$1042,Blends!$AP108,'Quarterly Information'!$X$43:$X$1042,Lists!$D$33)*I107</f>
        <v>0</v>
      </c>
      <c r="AX108" s="178">
        <f>SUMIFS('Quarterly Information'!$J$43:$J$1042,'Quarterly Information'!$I$43:$I$1042,Blends!$AP108,'Quarterly Information'!$X$43:$X$1042,Lists!$D$33)*J107</f>
        <v>0</v>
      </c>
      <c r="AZ108" s="17" t="s">
        <v>950</v>
      </c>
      <c r="BA108" s="178">
        <f>SUMIFS('Quarterly Information'!$J$43:$J$1042,'Quarterly Information'!$I$43:$I$1042,Blends!$AZ108,'Quarterly Information'!$X$43:$X$1042,Lists!$D$34)*C107</f>
        <v>0</v>
      </c>
      <c r="BB108" s="178">
        <f>SUMIFS('Quarterly Information'!$J$43:$J$1042,'Quarterly Information'!$I$43:$I$1042,Blends!$AZ108,'Quarterly Information'!$X$43:$X$1042,Lists!$D$34)*D107</f>
        <v>0</v>
      </c>
      <c r="BC108" s="178">
        <f>SUMIFS('Quarterly Information'!$J$43:$J$1042,'Quarterly Information'!$I$43:$I$1042,Blends!$AZ108,'Quarterly Information'!$X$43:$X$1042,Lists!$D$34)*E107</f>
        <v>0</v>
      </c>
      <c r="BD108" s="178">
        <f>SUMIFS('Quarterly Information'!$J$43:$J$1042,'Quarterly Information'!$I$43:$I$1042,Blends!$AZ108,'Quarterly Information'!$X$43:$X$1042,Lists!$D$34)*F107</f>
        <v>0</v>
      </c>
      <c r="BE108" s="178">
        <f>SUMIFS('Quarterly Information'!$J$43:$J$1042,'Quarterly Information'!$I$43:$I$1042,Blends!$AZ108,'Quarterly Information'!$X$43:$X$1042,Lists!$D$34)*G107</f>
        <v>0</v>
      </c>
      <c r="BF108" s="178">
        <f>SUMIFS('Quarterly Information'!$J$43:$J$1042,'Quarterly Information'!$I$43:$I$1042,Blends!$AZ108,'Quarterly Information'!$X$43:$X$1042,Lists!$D$34)*H107</f>
        <v>0</v>
      </c>
      <c r="BG108" s="178">
        <f>SUMIFS('Quarterly Information'!$J$43:$J$1042,'Quarterly Information'!$I$43:$I$1042,Blends!$AZ108,'Quarterly Information'!$X$43:$X$1042,Lists!$D$34)*I107</f>
        <v>0</v>
      </c>
      <c r="BH108" s="178">
        <f>SUMIFS('Quarterly Information'!$J$43:$J$1042,'Quarterly Information'!$I$43:$I$1042,Blends!$AZ108,'Quarterly Information'!$X$43:$X$1042,Lists!$D$34)*J107</f>
        <v>0</v>
      </c>
      <c r="BJ108" s="17" t="s">
        <v>950</v>
      </c>
      <c r="BK108" s="178">
        <f>SUMIFS('Quarterly Information'!$J$43:$J$1042,'Quarterly Information'!$I$43:$I$1042,Blends!$BJ108,'Quarterly Information'!$X$43:$X$1042,Lists!$D$35)*C107</f>
        <v>0</v>
      </c>
      <c r="BL108" s="178">
        <f>SUMIFS('Quarterly Information'!$J$43:$J$1042,'Quarterly Information'!$I$43:$I$1042,Blends!$BJ108,'Quarterly Information'!$X$43:$X$1042,Lists!$D$35)*D107</f>
        <v>0</v>
      </c>
      <c r="BM108" s="178">
        <f>SUMIFS('Quarterly Information'!$J$43:$J$1042,'Quarterly Information'!$I$43:$I$1042,Blends!$BJ108,'Quarterly Information'!$X$43:$X$1042,Lists!$D$35)*E107</f>
        <v>0</v>
      </c>
      <c r="BN108" s="178">
        <f>SUMIFS('Quarterly Information'!$J$43:$J$1042,'Quarterly Information'!$I$43:$I$1042,Blends!$BJ108,'Quarterly Information'!$X$43:$X$1042,Lists!$D$35)*F107</f>
        <v>0</v>
      </c>
      <c r="BO108" s="178">
        <f>SUMIFS('Quarterly Information'!$J$43:$J$1042,'Quarterly Information'!$I$43:$I$1042,Blends!$BJ108,'Quarterly Information'!$X$43:$X$1042,Lists!$D$35)*G107</f>
        <v>0</v>
      </c>
      <c r="BP108" s="178">
        <f>SUMIFS('Quarterly Information'!$J$43:$J$1042,'Quarterly Information'!$I$43:$I$1042,Blends!$BJ108,'Quarterly Information'!$X$43:$X$1042,Lists!$D$35)*H107</f>
        <v>0</v>
      </c>
      <c r="BQ108" s="178">
        <f>SUMIFS('Quarterly Information'!$J$43:$J$1042,'Quarterly Information'!$I$43:$I$1042,Blends!$BJ108,'Quarterly Information'!$X$43:$X$1042,Lists!$D$35)*I107</f>
        <v>0</v>
      </c>
      <c r="BR108" s="178">
        <f>SUMIFS('Quarterly Information'!$J$43:$J$1042,'Quarterly Information'!$I$43:$I$1042,Blends!$BJ108,'Quarterly Information'!$X$43:$X$1042,Lists!$D$35)*J107</f>
        <v>0</v>
      </c>
      <c r="BT108" s="17" t="s">
        <v>950</v>
      </c>
      <c r="BU108" s="178">
        <f>SUMIFS('Quarterly Information'!$Z$43:$Z$1042,'Quarterly Information'!$I$43:$I$1042,Blends!$BT108)*Blends!C107</f>
        <v>0</v>
      </c>
      <c r="BV108" s="178">
        <f>SUMIFS('Quarterly Information'!$Z$43:$Z$1042,'Quarterly Information'!$I$43:$I$1042,Blends!$BT108)*Blends!D107</f>
        <v>0</v>
      </c>
      <c r="BW108" s="178">
        <f>SUMIFS('Quarterly Information'!$Z$43:$Z$1042,'Quarterly Information'!$I$43:$I$1042,Blends!$BT108)*Blends!E107</f>
        <v>0</v>
      </c>
      <c r="BX108" s="178">
        <f>SUMIFS('Quarterly Information'!$Z$43:$Z$1042,'Quarterly Information'!$I$43:$I$1042,Blends!$BT108)*Blends!F107</f>
        <v>0</v>
      </c>
      <c r="BY108" s="178">
        <f>SUMIFS('Quarterly Information'!$Z$43:$Z$1042,'Quarterly Information'!$I$43:$I$1042,Blends!$BT108)*Blends!G107</f>
        <v>0</v>
      </c>
      <c r="BZ108" s="178">
        <f>SUMIFS('Quarterly Information'!$Z$43:$Z$1042,'Quarterly Information'!$I$43:$I$1042,Blends!$BT108)*Blends!H107</f>
        <v>0</v>
      </c>
      <c r="CA108" s="178">
        <f>SUMIFS('Quarterly Information'!$Z$43:$Z$1042,'Quarterly Information'!$I$43:$I$1042,Blends!$BT108)*Blends!I107</f>
        <v>0</v>
      </c>
      <c r="CB108" s="178">
        <f>SUMIFS('Quarterly Information'!$Z$43:$Z$1042,'Quarterly Information'!$I$43:$I$1042,Blends!$BT108)*Blends!J107</f>
        <v>0</v>
      </c>
      <c r="CD108" s="17" t="s">
        <v>950</v>
      </c>
      <c r="CE108" s="178">
        <f>SUMIFS('Quarterly Information'!$AA$43:$AA$1042,'Quarterly Information'!$I$43:$I$1042,Blends!$CD108)*Blends!C107</f>
        <v>0</v>
      </c>
      <c r="CF108" s="178">
        <f>SUMIFS('Quarterly Information'!$AA$43:$AA$1042,'Quarterly Information'!$I$43:$I$1042,Blends!$CD108)*Blends!D107</f>
        <v>0</v>
      </c>
      <c r="CG108" s="178">
        <f>SUMIFS('Quarterly Information'!$AA$43:$AA$1042,'Quarterly Information'!$I$43:$I$1042,Blends!$CD108)*Blends!E107</f>
        <v>0</v>
      </c>
      <c r="CH108" s="178">
        <f>SUMIFS('Quarterly Information'!$AA$43:$AA$1042,'Quarterly Information'!$I$43:$I$1042,Blends!$CD108)*Blends!F107</f>
        <v>0</v>
      </c>
      <c r="CI108" s="178">
        <f>SUMIFS('Quarterly Information'!$AA$43:$AA$1042,'Quarterly Information'!$I$43:$I$1042,Blends!$CD108)*Blends!G107</f>
        <v>0</v>
      </c>
      <c r="CJ108" s="178">
        <f>SUMIFS('Quarterly Information'!$AA$43:$AA$1042,'Quarterly Information'!$I$43:$I$1042,Blends!$CD108)*Blends!H107</f>
        <v>0</v>
      </c>
      <c r="CK108" s="178">
        <f>SUMIFS('Quarterly Information'!$AA$43:$AA$1042,'Quarterly Information'!$I$43:$I$1042,Blends!$CD108)*Blends!I107</f>
        <v>0</v>
      </c>
      <c r="CL108" s="178">
        <f>SUMIFS('Quarterly Information'!$AA$43:$AA$1042,'Quarterly Information'!$I$43:$I$1042,Blends!$CD108)*Blends!J107</f>
        <v>0</v>
      </c>
      <c r="CN108" s="17" t="s">
        <v>950</v>
      </c>
      <c r="CO108" s="178">
        <f>SUMIFS('Quarterly Information'!$AB$43:$AB$1042,'Quarterly Information'!$I$43:$I$1042,Blends!$CN108)*Blends!C107</f>
        <v>0</v>
      </c>
      <c r="CP108" s="178">
        <f>SUMIFS('Quarterly Information'!$AB$43:$AB$1042,'Quarterly Information'!$I$43:$I$1042,Blends!$CN108)*Blends!D107</f>
        <v>0</v>
      </c>
      <c r="CQ108" s="178">
        <f>SUMIFS('Quarterly Information'!$AB$43:$AB$1042,'Quarterly Information'!$I$43:$I$1042,Blends!$CN108)*Blends!E107</f>
        <v>0</v>
      </c>
      <c r="CR108" s="178">
        <f>SUMIFS('Quarterly Information'!$AB$43:$AB$1042,'Quarterly Information'!$I$43:$I$1042,Blends!$CN108)*Blends!F107</f>
        <v>0</v>
      </c>
      <c r="CS108" s="178">
        <f>SUMIFS('Quarterly Information'!$AB$43:$AB$1042,'Quarterly Information'!$I$43:$I$1042,Blends!$CN108)*Blends!G107</f>
        <v>0</v>
      </c>
      <c r="CT108" s="178">
        <f>SUMIFS('Quarterly Information'!$AB$43:$AB$1042,'Quarterly Information'!$I$43:$I$1042,Blends!$CN108)*Blends!H107</f>
        <v>0</v>
      </c>
      <c r="CU108" s="178">
        <f>SUMIFS('Quarterly Information'!$AB$43:$AB$1042,'Quarterly Information'!$I$43:$I$1042,Blends!$CN108)*Blends!I107</f>
        <v>0</v>
      </c>
      <c r="CV108" s="178">
        <f>SUMIFS('Quarterly Information'!$AB$43:$AB$1042,'Quarterly Information'!$I$43:$I$1042,Blends!$CN108)*Blends!J107</f>
        <v>0</v>
      </c>
      <c r="CX108" s="17" t="s">
        <v>950</v>
      </c>
      <c r="CY108" s="178">
        <f>SUMIFS('Quarterly Information'!$AC$43:$AC$1042,'Quarterly Information'!$I$43:$I$1042,Blends!$CX108)*Blends!C107</f>
        <v>0</v>
      </c>
      <c r="CZ108" s="178">
        <f>SUMIFS('Quarterly Information'!$AC$43:$AC$1042,'Quarterly Information'!$I$43:$I$1042,Blends!$CX108)*Blends!D107</f>
        <v>0</v>
      </c>
      <c r="DA108" s="178">
        <f>SUMIFS('Quarterly Information'!$AC$43:$AC$1042,'Quarterly Information'!$I$43:$I$1042,Blends!$CX108)*Blends!E107</f>
        <v>0</v>
      </c>
      <c r="DB108" s="178">
        <f>SUMIFS('Quarterly Information'!$AC$43:$AC$1042,'Quarterly Information'!$I$43:$I$1042,Blends!$CX108)*Blends!F107</f>
        <v>0</v>
      </c>
      <c r="DC108" s="178">
        <f>SUMIFS('Quarterly Information'!$AC$43:$AC$1042,'Quarterly Information'!$I$43:$I$1042,Blends!$CX108)*Blends!G107</f>
        <v>0</v>
      </c>
      <c r="DD108" s="178">
        <f>SUMIFS('Quarterly Information'!$AC$43:$AC$1042,'Quarterly Information'!$I$43:$I$1042,Blends!$CX108)*Blends!H107</f>
        <v>0</v>
      </c>
      <c r="DE108" s="178">
        <f>SUMIFS('Quarterly Information'!$AC$43:$AC$1042,'Quarterly Information'!$I$43:$I$1042,Blends!$CX108)*Blends!I107</f>
        <v>0</v>
      </c>
      <c r="DF108" s="178">
        <f>SUMIFS('Quarterly Information'!$AC$43:$AC$1042,'Quarterly Information'!$I$43:$I$1042,Blends!$CX108)*Blends!J107</f>
        <v>0</v>
      </c>
      <c r="DH108" s="17" t="s">
        <v>950</v>
      </c>
      <c r="DI108" s="178">
        <f>SUMIFS('Quarterly Information'!$AD$43:$AD$1042,'Quarterly Information'!$I$43:$I$1042,Blends!$DH108)*Blends!C107</f>
        <v>0</v>
      </c>
      <c r="DJ108" s="178">
        <f>SUMIFS('Quarterly Information'!$AD$43:$AD$1042,'Quarterly Information'!$I$43:$I$1042,Blends!$DH108)*Blends!D107</f>
        <v>0</v>
      </c>
      <c r="DK108" s="178">
        <f>SUMIFS('Quarterly Information'!$AD$43:$AD$1042,'Quarterly Information'!$I$43:$I$1042,Blends!$DH108)*Blends!E107</f>
        <v>0</v>
      </c>
      <c r="DL108" s="178">
        <f>SUMIFS('Quarterly Information'!$AD$43:$AD$1042,'Quarterly Information'!$I$43:$I$1042,Blends!$DH108)*Blends!F107</f>
        <v>0</v>
      </c>
      <c r="DM108" s="178">
        <f>SUMIFS('Quarterly Information'!$AD$43:$AD$1042,'Quarterly Information'!$I$43:$I$1042,Blends!$DH108)*Blends!G107</f>
        <v>0</v>
      </c>
      <c r="DN108" s="178">
        <f>SUMIFS('Quarterly Information'!$AD$43:$AD$1042,'Quarterly Information'!$I$43:$I$1042,Blends!$DH108)*Blends!H107</f>
        <v>0</v>
      </c>
      <c r="DO108" s="178">
        <f>SUMIFS('Quarterly Information'!$AD$43:$AD$1042,'Quarterly Information'!$I$43:$I$1042,Blends!$DH108)*Blends!I107</f>
        <v>0</v>
      </c>
      <c r="DP108" s="178">
        <f>SUMIFS('Quarterly Information'!$AD$43:$AD$1042,'Quarterly Information'!$I$43:$I$1042,Blends!$DH108)*Blends!J107</f>
        <v>0</v>
      </c>
      <c r="DR108" s="17" t="s">
        <v>950</v>
      </c>
      <c r="DS108" s="178">
        <f>SUMIFS('Quarterly Information'!$AE$43:$AE$1042,'Quarterly Information'!$I$43:$I$1042,Blends!$DR108)*Blends!C107</f>
        <v>0</v>
      </c>
      <c r="DT108" s="178">
        <f>SUMIFS('Quarterly Information'!$AE$43:$AE$1042,'Quarterly Information'!$I$43:$I$1042,Blends!$DR108)*Blends!D107</f>
        <v>0</v>
      </c>
      <c r="DU108" s="178">
        <f>SUMIFS('Quarterly Information'!$AE$43:$AE$1042,'Quarterly Information'!$I$43:$I$1042,Blends!$DR108)*Blends!E107</f>
        <v>0</v>
      </c>
      <c r="DV108" s="178">
        <f>SUMIFS('Quarterly Information'!$AE$43:$AE$1042,'Quarterly Information'!$I$43:$I$1042,Blends!$DR108)*Blends!F107</f>
        <v>0</v>
      </c>
      <c r="DW108" s="178">
        <f>SUMIFS('Quarterly Information'!$AE$43:$AE$1042,'Quarterly Information'!$I$43:$I$1042,Blends!$DR108)*Blends!G107</f>
        <v>0</v>
      </c>
      <c r="DX108" s="178">
        <f>SUMIFS('Quarterly Information'!$AE$43:$AE$1042,'Quarterly Information'!$I$43:$I$1042,Blends!$DR108)*Blends!H107</f>
        <v>0</v>
      </c>
      <c r="DY108" s="178">
        <f>SUMIFS('Quarterly Information'!$AE$43:$AE$1042,'Quarterly Information'!$I$43:$I$1042,Blends!$DR108)*Blends!I107</f>
        <v>0</v>
      </c>
      <c r="DZ108" s="178">
        <f>SUMIFS('Quarterly Information'!$AE$43:$AE$1042,'Quarterly Information'!$I$43:$I$1042,Blends!$DR108)*Blends!J107</f>
        <v>0</v>
      </c>
    </row>
    <row r="109" spans="2:130" x14ac:dyDescent="0.25">
      <c r="B109" s="17" t="s">
        <v>952</v>
      </c>
      <c r="C109" s="177">
        <v>0.46</v>
      </c>
      <c r="D109" s="177"/>
      <c r="E109" s="177"/>
      <c r="F109" s="177"/>
      <c r="G109" s="177"/>
      <c r="H109" s="177"/>
      <c r="I109" s="177"/>
      <c r="J109" s="177"/>
      <c r="L109" s="17" t="s">
        <v>951</v>
      </c>
      <c r="M109" s="178">
        <f>SUMIFS('Quarterly Information'!$J$43:$J$1042,'Quarterly Information'!$I$43:$I$1042,Blends!$L109,'Quarterly Information'!$X$43:$X$1042,Lists!$D$30)*C108</f>
        <v>0</v>
      </c>
      <c r="N109" s="178">
        <f>SUMIFS('Quarterly Information'!$J$43:$J$1042,'Quarterly Information'!$I$43:$I$1042,Blends!$L109,'Quarterly Information'!$X$43:$X$1042,Lists!$D$30)*D108</f>
        <v>0</v>
      </c>
      <c r="O109" s="178">
        <f>SUMIFS('Quarterly Information'!$J$43:$J$1042,'Quarterly Information'!$I$43:$I$1042,Blends!$L109,'Quarterly Information'!$X$43:$X$1042,Lists!$D$30)*E108</f>
        <v>0</v>
      </c>
      <c r="P109" s="178">
        <f>SUMIFS('Quarterly Information'!$J$43:$J$1042,'Quarterly Information'!$I$43:$I$1042,Blends!$L109,'Quarterly Information'!$X$43:$X$1042,Lists!$D$30)*F108</f>
        <v>0</v>
      </c>
      <c r="Q109" s="178">
        <f>SUMIFS('Quarterly Information'!$J$43:$J$1042,'Quarterly Information'!$I$43:$I$1042,Blends!$L109,'Quarterly Information'!$X$43:$X$1042,Lists!$D$30)*G108</f>
        <v>0</v>
      </c>
      <c r="R109" s="178">
        <f>SUMIFS('Quarterly Information'!$J$43:$J$1042,'Quarterly Information'!$I$43:$I$1042,Blends!$L109,'Quarterly Information'!$X$43:$X$1042,Lists!$D$30)*H108</f>
        <v>0</v>
      </c>
      <c r="S109" s="178">
        <f>SUMIFS('Quarterly Information'!$J$43:$J$1042,'Quarterly Information'!$I$43:$I$1042,Blends!$L109,'Quarterly Information'!$X$43:$X$1042,Lists!$D$30)*I108</f>
        <v>0</v>
      </c>
      <c r="T109" s="178">
        <f>SUMIFS('Quarterly Information'!$J$43:$J$1042,'Quarterly Information'!$I$43:$I$1042,Blends!$L109,'Quarterly Information'!$X$43:$X$1042,Lists!$D$30)*J108</f>
        <v>0</v>
      </c>
      <c r="V109" s="17" t="s">
        <v>951</v>
      </c>
      <c r="W109" s="178">
        <f>SUMIFS('Quarterly Information'!$J$43:$J$1042,'Quarterly Information'!$I$43:$I$1042,Blends!$V109,'Quarterly Information'!$X$43:$X$1042,Lists!$D$31)*C108</f>
        <v>0</v>
      </c>
      <c r="X109" s="178">
        <f>SUMIFS('Quarterly Information'!$J$43:$J$1042,'Quarterly Information'!$I$43:$I$1042,Blends!$V109,'Quarterly Information'!$X$43:$X$1042,Lists!$D$31)*D108</f>
        <v>0</v>
      </c>
      <c r="Y109" s="178">
        <f>SUMIFS('Quarterly Information'!$J$43:$J$1042,'Quarterly Information'!$I$43:$I$1042,Blends!$V109,'Quarterly Information'!$X$43:$X$1042,Lists!$D$31)*E108</f>
        <v>0</v>
      </c>
      <c r="Z109" s="178">
        <f>SUMIFS('Quarterly Information'!$J$43:$J$1042,'Quarterly Information'!$I$43:$I$1042,Blends!$V109,'Quarterly Information'!$X$43:$X$1042,Lists!$D$31)*F108</f>
        <v>0</v>
      </c>
      <c r="AA109" s="178">
        <f>SUMIFS('Quarterly Information'!$J$43:$J$1042,'Quarterly Information'!$I$43:$I$1042,Blends!$V109,'Quarterly Information'!$X$43:$X$1042,Lists!$D$31)*G108</f>
        <v>0</v>
      </c>
      <c r="AB109" s="178">
        <f>SUMIFS('Quarterly Information'!$J$43:$J$1042,'Quarterly Information'!$I$43:$I$1042,Blends!$V109,'Quarterly Information'!$X$43:$X$1042,Lists!$D$31)*H108</f>
        <v>0</v>
      </c>
      <c r="AC109" s="178">
        <f>SUMIFS('Quarterly Information'!$J$43:$J$1042,'Quarterly Information'!$I$43:$I$1042,Blends!$V109,'Quarterly Information'!$X$43:$X$1042,Lists!$D$31)*I108</f>
        <v>0</v>
      </c>
      <c r="AD109" s="178">
        <f>SUMIFS('Quarterly Information'!$J$43:$J$1042,'Quarterly Information'!$I$43:$I$1042,Blends!$V109,'Quarterly Information'!$X$43:$X$1042,Lists!$D$31)*J108</f>
        <v>0</v>
      </c>
      <c r="AF109" s="17" t="s">
        <v>951</v>
      </c>
      <c r="AG109" s="178">
        <f>SUMIFS('Quarterly Information'!$J$43:$J$1042,'Quarterly Information'!$I$43:$I$1042,Blends!$AF109,'Quarterly Information'!$X$43:$X$1042,Lists!$D$32)*C108</f>
        <v>0</v>
      </c>
      <c r="AH109" s="178">
        <f>SUMIFS('Quarterly Information'!$J$43:$J$1042,'Quarterly Information'!$I$43:$I$1042,Blends!$AF109,'Quarterly Information'!$X$43:$X$1042,Lists!$D$32)*D108</f>
        <v>0</v>
      </c>
      <c r="AI109" s="178">
        <f>SUMIFS('Quarterly Information'!$J$43:$J$1042,'Quarterly Information'!$I$43:$I$1042,Blends!$AF109,'Quarterly Information'!$X$43:$X$1042,Lists!$D$32)*E108</f>
        <v>0</v>
      </c>
      <c r="AJ109" s="178">
        <f>SUMIFS('Quarterly Information'!$J$43:$J$1042,'Quarterly Information'!$I$43:$I$1042,Blends!$AF109,'Quarterly Information'!$X$43:$X$1042,Lists!$D$32)*F108</f>
        <v>0</v>
      </c>
      <c r="AK109" s="178">
        <f>SUMIFS('Quarterly Information'!$J$43:$J$1042,'Quarterly Information'!$I$43:$I$1042,Blends!$AF109,'Quarterly Information'!$X$43:$X$1042,Lists!$D$32)*G108</f>
        <v>0</v>
      </c>
      <c r="AL109" s="178">
        <f>SUMIFS('Quarterly Information'!$J$43:$J$1042,'Quarterly Information'!$I$43:$I$1042,Blends!$AF109,'Quarterly Information'!$X$43:$X$1042,Lists!$D$32)*H108</f>
        <v>0</v>
      </c>
      <c r="AM109" s="178">
        <f>SUMIFS('Quarterly Information'!$J$43:$J$1042,'Quarterly Information'!$I$43:$I$1042,Blends!$AF109,'Quarterly Information'!$X$43:$X$1042,Lists!$D$32)*I108</f>
        <v>0</v>
      </c>
      <c r="AN109" s="178">
        <f>SUMIFS('Quarterly Information'!$J$43:$J$1042,'Quarterly Information'!$I$43:$I$1042,Blends!$AF109,'Quarterly Information'!$X$43:$X$1042,Lists!$D$32)*J108</f>
        <v>0</v>
      </c>
      <c r="AP109" s="17" t="s">
        <v>951</v>
      </c>
      <c r="AQ109" s="178">
        <f>SUMIFS('Quarterly Information'!$J$43:$J$1042,'Quarterly Information'!$I$43:$I$1042,Blends!$AP109,'Quarterly Information'!$X$43:$X$1042,Lists!$D$33)*C108</f>
        <v>0</v>
      </c>
      <c r="AR109" s="178">
        <f>SUMIFS('Quarterly Information'!$J$43:$J$1042,'Quarterly Information'!$I$43:$I$1042,Blends!$AP109,'Quarterly Information'!$X$43:$X$1042,Lists!$D$33)*D108</f>
        <v>0</v>
      </c>
      <c r="AS109" s="178">
        <f>SUMIFS('Quarterly Information'!$J$43:$J$1042,'Quarterly Information'!$I$43:$I$1042,Blends!$AP109,'Quarterly Information'!$X$43:$X$1042,Lists!$D$33)*E108</f>
        <v>0</v>
      </c>
      <c r="AT109" s="178">
        <f>SUMIFS('Quarterly Information'!$J$43:$J$1042,'Quarterly Information'!$I$43:$I$1042,Blends!$AP109,'Quarterly Information'!$X$43:$X$1042,Lists!$D$33)*F108</f>
        <v>0</v>
      </c>
      <c r="AU109" s="178">
        <f>SUMIFS('Quarterly Information'!$J$43:$J$1042,'Quarterly Information'!$I$43:$I$1042,Blends!$AP109,'Quarterly Information'!$X$43:$X$1042,Lists!$D$33)*G108</f>
        <v>0</v>
      </c>
      <c r="AV109" s="178">
        <f>SUMIFS('Quarterly Information'!$J$43:$J$1042,'Quarterly Information'!$I$43:$I$1042,Blends!$AP109,'Quarterly Information'!$X$43:$X$1042,Lists!$D$33)*H108</f>
        <v>0</v>
      </c>
      <c r="AW109" s="178">
        <f>SUMIFS('Quarterly Information'!$J$43:$J$1042,'Quarterly Information'!$I$43:$I$1042,Blends!$AP109,'Quarterly Information'!$X$43:$X$1042,Lists!$D$33)*I108</f>
        <v>0</v>
      </c>
      <c r="AX109" s="178">
        <f>SUMIFS('Quarterly Information'!$J$43:$J$1042,'Quarterly Information'!$I$43:$I$1042,Blends!$AP109,'Quarterly Information'!$X$43:$X$1042,Lists!$D$33)*J108</f>
        <v>0</v>
      </c>
      <c r="AZ109" s="17" t="s">
        <v>951</v>
      </c>
      <c r="BA109" s="178">
        <f>SUMIFS('Quarterly Information'!$J$43:$J$1042,'Quarterly Information'!$I$43:$I$1042,Blends!$AZ109,'Quarterly Information'!$X$43:$X$1042,Lists!$D$34)*C108</f>
        <v>0</v>
      </c>
      <c r="BB109" s="178">
        <f>SUMIFS('Quarterly Information'!$J$43:$J$1042,'Quarterly Information'!$I$43:$I$1042,Blends!$AZ109,'Quarterly Information'!$X$43:$X$1042,Lists!$D$34)*D108</f>
        <v>0</v>
      </c>
      <c r="BC109" s="178">
        <f>SUMIFS('Quarterly Information'!$J$43:$J$1042,'Quarterly Information'!$I$43:$I$1042,Blends!$AZ109,'Quarterly Information'!$X$43:$X$1042,Lists!$D$34)*E108</f>
        <v>0</v>
      </c>
      <c r="BD109" s="178">
        <f>SUMIFS('Quarterly Information'!$J$43:$J$1042,'Quarterly Information'!$I$43:$I$1042,Blends!$AZ109,'Quarterly Information'!$X$43:$X$1042,Lists!$D$34)*F108</f>
        <v>0</v>
      </c>
      <c r="BE109" s="178">
        <f>SUMIFS('Quarterly Information'!$J$43:$J$1042,'Quarterly Information'!$I$43:$I$1042,Blends!$AZ109,'Quarterly Information'!$X$43:$X$1042,Lists!$D$34)*G108</f>
        <v>0</v>
      </c>
      <c r="BF109" s="178">
        <f>SUMIFS('Quarterly Information'!$J$43:$J$1042,'Quarterly Information'!$I$43:$I$1042,Blends!$AZ109,'Quarterly Information'!$X$43:$X$1042,Lists!$D$34)*H108</f>
        <v>0</v>
      </c>
      <c r="BG109" s="178">
        <f>SUMIFS('Quarterly Information'!$J$43:$J$1042,'Quarterly Information'!$I$43:$I$1042,Blends!$AZ109,'Quarterly Information'!$X$43:$X$1042,Lists!$D$34)*I108</f>
        <v>0</v>
      </c>
      <c r="BH109" s="178">
        <f>SUMIFS('Quarterly Information'!$J$43:$J$1042,'Quarterly Information'!$I$43:$I$1042,Blends!$AZ109,'Quarterly Information'!$X$43:$X$1042,Lists!$D$34)*J108</f>
        <v>0</v>
      </c>
      <c r="BJ109" s="17" t="s">
        <v>951</v>
      </c>
      <c r="BK109" s="178">
        <f>SUMIFS('Quarterly Information'!$J$43:$J$1042,'Quarterly Information'!$I$43:$I$1042,Blends!$BJ109,'Quarterly Information'!$X$43:$X$1042,Lists!$D$35)*C108</f>
        <v>0</v>
      </c>
      <c r="BL109" s="178">
        <f>SUMIFS('Quarterly Information'!$J$43:$J$1042,'Quarterly Information'!$I$43:$I$1042,Blends!$BJ109,'Quarterly Information'!$X$43:$X$1042,Lists!$D$35)*D108</f>
        <v>0</v>
      </c>
      <c r="BM109" s="178">
        <f>SUMIFS('Quarterly Information'!$J$43:$J$1042,'Quarterly Information'!$I$43:$I$1042,Blends!$BJ109,'Quarterly Information'!$X$43:$X$1042,Lists!$D$35)*E108</f>
        <v>0</v>
      </c>
      <c r="BN109" s="178">
        <f>SUMIFS('Quarterly Information'!$J$43:$J$1042,'Quarterly Information'!$I$43:$I$1042,Blends!$BJ109,'Quarterly Information'!$X$43:$X$1042,Lists!$D$35)*F108</f>
        <v>0</v>
      </c>
      <c r="BO109" s="178">
        <f>SUMIFS('Quarterly Information'!$J$43:$J$1042,'Quarterly Information'!$I$43:$I$1042,Blends!$BJ109,'Quarterly Information'!$X$43:$X$1042,Lists!$D$35)*G108</f>
        <v>0</v>
      </c>
      <c r="BP109" s="178">
        <f>SUMIFS('Quarterly Information'!$J$43:$J$1042,'Quarterly Information'!$I$43:$I$1042,Blends!$BJ109,'Quarterly Information'!$X$43:$X$1042,Lists!$D$35)*H108</f>
        <v>0</v>
      </c>
      <c r="BQ109" s="178">
        <f>SUMIFS('Quarterly Information'!$J$43:$J$1042,'Quarterly Information'!$I$43:$I$1042,Blends!$BJ109,'Quarterly Information'!$X$43:$X$1042,Lists!$D$35)*I108</f>
        <v>0</v>
      </c>
      <c r="BR109" s="178">
        <f>SUMIFS('Quarterly Information'!$J$43:$J$1042,'Quarterly Information'!$I$43:$I$1042,Blends!$BJ109,'Quarterly Information'!$X$43:$X$1042,Lists!$D$35)*J108</f>
        <v>0</v>
      </c>
      <c r="BT109" s="17" t="s">
        <v>951</v>
      </c>
      <c r="BU109" s="178">
        <f>SUMIFS('Quarterly Information'!$Z$43:$Z$1042,'Quarterly Information'!$I$43:$I$1042,Blends!$BT109)*Blends!C108</f>
        <v>0</v>
      </c>
      <c r="BV109" s="178">
        <f>SUMIFS('Quarterly Information'!$Z$43:$Z$1042,'Quarterly Information'!$I$43:$I$1042,Blends!$BT109)*Blends!D108</f>
        <v>0</v>
      </c>
      <c r="BW109" s="178">
        <f>SUMIFS('Quarterly Information'!$Z$43:$Z$1042,'Quarterly Information'!$I$43:$I$1042,Blends!$BT109)*Blends!E108</f>
        <v>0</v>
      </c>
      <c r="BX109" s="178">
        <f>SUMIFS('Quarterly Information'!$Z$43:$Z$1042,'Quarterly Information'!$I$43:$I$1042,Blends!$BT109)*Blends!F108</f>
        <v>0</v>
      </c>
      <c r="BY109" s="178">
        <f>SUMIFS('Quarterly Information'!$Z$43:$Z$1042,'Quarterly Information'!$I$43:$I$1042,Blends!$BT109)*Blends!G108</f>
        <v>0</v>
      </c>
      <c r="BZ109" s="178">
        <f>SUMIFS('Quarterly Information'!$Z$43:$Z$1042,'Quarterly Information'!$I$43:$I$1042,Blends!$BT109)*Blends!H108</f>
        <v>0</v>
      </c>
      <c r="CA109" s="178">
        <f>SUMIFS('Quarterly Information'!$Z$43:$Z$1042,'Quarterly Information'!$I$43:$I$1042,Blends!$BT109)*Blends!I108</f>
        <v>0</v>
      </c>
      <c r="CB109" s="178">
        <f>SUMIFS('Quarterly Information'!$Z$43:$Z$1042,'Quarterly Information'!$I$43:$I$1042,Blends!$BT109)*Blends!J108</f>
        <v>0</v>
      </c>
      <c r="CD109" s="17" t="s">
        <v>951</v>
      </c>
      <c r="CE109" s="178">
        <f>SUMIFS('Quarterly Information'!$AA$43:$AA$1042,'Quarterly Information'!$I$43:$I$1042,Blends!$CD109)*Blends!C108</f>
        <v>0</v>
      </c>
      <c r="CF109" s="178">
        <f>SUMIFS('Quarterly Information'!$AA$43:$AA$1042,'Quarterly Information'!$I$43:$I$1042,Blends!$CD109)*Blends!D108</f>
        <v>0</v>
      </c>
      <c r="CG109" s="178">
        <f>SUMIFS('Quarterly Information'!$AA$43:$AA$1042,'Quarterly Information'!$I$43:$I$1042,Blends!$CD109)*Blends!E108</f>
        <v>0</v>
      </c>
      <c r="CH109" s="178">
        <f>SUMIFS('Quarterly Information'!$AA$43:$AA$1042,'Quarterly Information'!$I$43:$I$1042,Blends!$CD109)*Blends!F108</f>
        <v>0</v>
      </c>
      <c r="CI109" s="178">
        <f>SUMIFS('Quarterly Information'!$AA$43:$AA$1042,'Quarterly Information'!$I$43:$I$1042,Blends!$CD109)*Blends!G108</f>
        <v>0</v>
      </c>
      <c r="CJ109" s="178">
        <f>SUMIFS('Quarterly Information'!$AA$43:$AA$1042,'Quarterly Information'!$I$43:$I$1042,Blends!$CD109)*Blends!H108</f>
        <v>0</v>
      </c>
      <c r="CK109" s="178">
        <f>SUMIFS('Quarterly Information'!$AA$43:$AA$1042,'Quarterly Information'!$I$43:$I$1042,Blends!$CD109)*Blends!I108</f>
        <v>0</v>
      </c>
      <c r="CL109" s="178">
        <f>SUMIFS('Quarterly Information'!$AA$43:$AA$1042,'Quarterly Information'!$I$43:$I$1042,Blends!$CD109)*Blends!J108</f>
        <v>0</v>
      </c>
      <c r="CN109" s="17" t="s">
        <v>951</v>
      </c>
      <c r="CO109" s="178">
        <f>SUMIFS('Quarterly Information'!$AB$43:$AB$1042,'Quarterly Information'!$I$43:$I$1042,Blends!$CN109)*Blends!C108</f>
        <v>0</v>
      </c>
      <c r="CP109" s="178">
        <f>SUMIFS('Quarterly Information'!$AB$43:$AB$1042,'Quarterly Information'!$I$43:$I$1042,Blends!$CN109)*Blends!D108</f>
        <v>0</v>
      </c>
      <c r="CQ109" s="178">
        <f>SUMIFS('Quarterly Information'!$AB$43:$AB$1042,'Quarterly Information'!$I$43:$I$1042,Blends!$CN109)*Blends!E108</f>
        <v>0</v>
      </c>
      <c r="CR109" s="178">
        <f>SUMIFS('Quarterly Information'!$AB$43:$AB$1042,'Quarterly Information'!$I$43:$I$1042,Blends!$CN109)*Blends!F108</f>
        <v>0</v>
      </c>
      <c r="CS109" s="178">
        <f>SUMIFS('Quarterly Information'!$AB$43:$AB$1042,'Quarterly Information'!$I$43:$I$1042,Blends!$CN109)*Blends!G108</f>
        <v>0</v>
      </c>
      <c r="CT109" s="178">
        <f>SUMIFS('Quarterly Information'!$AB$43:$AB$1042,'Quarterly Information'!$I$43:$I$1042,Blends!$CN109)*Blends!H108</f>
        <v>0</v>
      </c>
      <c r="CU109" s="178">
        <f>SUMIFS('Quarterly Information'!$AB$43:$AB$1042,'Quarterly Information'!$I$43:$I$1042,Blends!$CN109)*Blends!I108</f>
        <v>0</v>
      </c>
      <c r="CV109" s="178">
        <f>SUMIFS('Quarterly Information'!$AB$43:$AB$1042,'Quarterly Information'!$I$43:$I$1042,Blends!$CN109)*Blends!J108</f>
        <v>0</v>
      </c>
      <c r="CX109" s="17" t="s">
        <v>951</v>
      </c>
      <c r="CY109" s="178">
        <f>SUMIFS('Quarterly Information'!$AC$43:$AC$1042,'Quarterly Information'!$I$43:$I$1042,Blends!$CX109)*Blends!C108</f>
        <v>0</v>
      </c>
      <c r="CZ109" s="178">
        <f>SUMIFS('Quarterly Information'!$AC$43:$AC$1042,'Quarterly Information'!$I$43:$I$1042,Blends!$CX109)*Blends!D108</f>
        <v>0</v>
      </c>
      <c r="DA109" s="178">
        <f>SUMIFS('Quarterly Information'!$AC$43:$AC$1042,'Quarterly Information'!$I$43:$I$1042,Blends!$CX109)*Blends!E108</f>
        <v>0</v>
      </c>
      <c r="DB109" s="178">
        <f>SUMIFS('Quarterly Information'!$AC$43:$AC$1042,'Quarterly Information'!$I$43:$I$1042,Blends!$CX109)*Blends!F108</f>
        <v>0</v>
      </c>
      <c r="DC109" s="178">
        <f>SUMIFS('Quarterly Information'!$AC$43:$AC$1042,'Quarterly Information'!$I$43:$I$1042,Blends!$CX109)*Blends!G108</f>
        <v>0</v>
      </c>
      <c r="DD109" s="178">
        <f>SUMIFS('Quarterly Information'!$AC$43:$AC$1042,'Quarterly Information'!$I$43:$I$1042,Blends!$CX109)*Blends!H108</f>
        <v>0</v>
      </c>
      <c r="DE109" s="178">
        <f>SUMIFS('Quarterly Information'!$AC$43:$AC$1042,'Quarterly Information'!$I$43:$I$1042,Blends!$CX109)*Blends!I108</f>
        <v>0</v>
      </c>
      <c r="DF109" s="178">
        <f>SUMIFS('Quarterly Information'!$AC$43:$AC$1042,'Quarterly Information'!$I$43:$I$1042,Blends!$CX109)*Blends!J108</f>
        <v>0</v>
      </c>
      <c r="DH109" s="17" t="s">
        <v>951</v>
      </c>
      <c r="DI109" s="178">
        <f>SUMIFS('Quarterly Information'!$AD$43:$AD$1042,'Quarterly Information'!$I$43:$I$1042,Blends!$DH109)*Blends!C108</f>
        <v>0</v>
      </c>
      <c r="DJ109" s="178">
        <f>SUMIFS('Quarterly Information'!$AD$43:$AD$1042,'Quarterly Information'!$I$43:$I$1042,Blends!$DH109)*Blends!D108</f>
        <v>0</v>
      </c>
      <c r="DK109" s="178">
        <f>SUMIFS('Quarterly Information'!$AD$43:$AD$1042,'Quarterly Information'!$I$43:$I$1042,Blends!$DH109)*Blends!E108</f>
        <v>0</v>
      </c>
      <c r="DL109" s="178">
        <f>SUMIFS('Quarterly Information'!$AD$43:$AD$1042,'Quarterly Information'!$I$43:$I$1042,Blends!$DH109)*Blends!F108</f>
        <v>0</v>
      </c>
      <c r="DM109" s="178">
        <f>SUMIFS('Quarterly Information'!$AD$43:$AD$1042,'Quarterly Information'!$I$43:$I$1042,Blends!$DH109)*Blends!G108</f>
        <v>0</v>
      </c>
      <c r="DN109" s="178">
        <f>SUMIFS('Quarterly Information'!$AD$43:$AD$1042,'Quarterly Information'!$I$43:$I$1042,Blends!$DH109)*Blends!H108</f>
        <v>0</v>
      </c>
      <c r="DO109" s="178">
        <f>SUMIFS('Quarterly Information'!$AD$43:$AD$1042,'Quarterly Information'!$I$43:$I$1042,Blends!$DH109)*Blends!I108</f>
        <v>0</v>
      </c>
      <c r="DP109" s="178">
        <f>SUMIFS('Quarterly Information'!$AD$43:$AD$1042,'Quarterly Information'!$I$43:$I$1042,Blends!$DH109)*Blends!J108</f>
        <v>0</v>
      </c>
      <c r="DR109" s="17" t="s">
        <v>951</v>
      </c>
      <c r="DS109" s="178">
        <f>SUMIFS('Quarterly Information'!$AE$43:$AE$1042,'Quarterly Information'!$I$43:$I$1042,Blends!$DR109)*Blends!C108</f>
        <v>0</v>
      </c>
      <c r="DT109" s="178">
        <f>SUMIFS('Quarterly Information'!$AE$43:$AE$1042,'Quarterly Information'!$I$43:$I$1042,Blends!$DR109)*Blends!D108</f>
        <v>0</v>
      </c>
      <c r="DU109" s="178">
        <f>SUMIFS('Quarterly Information'!$AE$43:$AE$1042,'Quarterly Information'!$I$43:$I$1042,Blends!$DR109)*Blends!E108</f>
        <v>0</v>
      </c>
      <c r="DV109" s="178">
        <f>SUMIFS('Quarterly Information'!$AE$43:$AE$1042,'Quarterly Information'!$I$43:$I$1042,Blends!$DR109)*Blends!F108</f>
        <v>0</v>
      </c>
      <c r="DW109" s="178">
        <f>SUMIFS('Quarterly Information'!$AE$43:$AE$1042,'Quarterly Information'!$I$43:$I$1042,Blends!$DR109)*Blends!G108</f>
        <v>0</v>
      </c>
      <c r="DX109" s="178">
        <f>SUMIFS('Quarterly Information'!$AE$43:$AE$1042,'Quarterly Information'!$I$43:$I$1042,Blends!$DR109)*Blends!H108</f>
        <v>0</v>
      </c>
      <c r="DY109" s="178">
        <f>SUMIFS('Quarterly Information'!$AE$43:$AE$1042,'Quarterly Information'!$I$43:$I$1042,Blends!$DR109)*Blends!I108</f>
        <v>0</v>
      </c>
      <c r="DZ109" s="178">
        <f>SUMIFS('Quarterly Information'!$AE$43:$AE$1042,'Quarterly Information'!$I$43:$I$1042,Blends!$DR109)*Blends!J108</f>
        <v>0</v>
      </c>
    </row>
    <row r="110" spans="2:130" x14ac:dyDescent="0.25">
      <c r="B110" s="17" t="s">
        <v>953</v>
      </c>
      <c r="C110" s="177"/>
      <c r="D110" s="177"/>
      <c r="E110" s="177"/>
      <c r="F110" s="177">
        <v>0.05</v>
      </c>
      <c r="G110" s="177"/>
      <c r="H110" s="177">
        <v>0.95</v>
      </c>
      <c r="I110" s="177"/>
      <c r="J110" s="177"/>
      <c r="L110" s="17" t="s">
        <v>952</v>
      </c>
      <c r="M110" s="178">
        <f>SUMIFS('Quarterly Information'!$J$43:$J$1042,'Quarterly Information'!$I$43:$I$1042,Blends!$L110,'Quarterly Information'!$X$43:$X$1042,Lists!$D$30)*C109</f>
        <v>0</v>
      </c>
      <c r="N110" s="178">
        <f>SUMIFS('Quarterly Information'!$J$43:$J$1042,'Quarterly Information'!$I$43:$I$1042,Blends!$L110,'Quarterly Information'!$X$43:$X$1042,Lists!$D$30)*D109</f>
        <v>0</v>
      </c>
      <c r="O110" s="178">
        <f>SUMIFS('Quarterly Information'!$J$43:$J$1042,'Quarterly Information'!$I$43:$I$1042,Blends!$L110,'Quarterly Information'!$X$43:$X$1042,Lists!$D$30)*E109</f>
        <v>0</v>
      </c>
      <c r="P110" s="178">
        <f>SUMIFS('Quarterly Information'!$J$43:$J$1042,'Quarterly Information'!$I$43:$I$1042,Blends!$L110,'Quarterly Information'!$X$43:$X$1042,Lists!$D$30)*F109</f>
        <v>0</v>
      </c>
      <c r="Q110" s="178">
        <f>SUMIFS('Quarterly Information'!$J$43:$J$1042,'Quarterly Information'!$I$43:$I$1042,Blends!$L110,'Quarterly Information'!$X$43:$X$1042,Lists!$D$30)*G109</f>
        <v>0</v>
      </c>
      <c r="R110" s="178">
        <f>SUMIFS('Quarterly Information'!$J$43:$J$1042,'Quarterly Information'!$I$43:$I$1042,Blends!$L110,'Quarterly Information'!$X$43:$X$1042,Lists!$D$30)*H109</f>
        <v>0</v>
      </c>
      <c r="S110" s="178">
        <f>SUMIFS('Quarterly Information'!$J$43:$J$1042,'Quarterly Information'!$I$43:$I$1042,Blends!$L110,'Quarterly Information'!$X$43:$X$1042,Lists!$D$30)*I109</f>
        <v>0</v>
      </c>
      <c r="T110" s="178">
        <f>SUMIFS('Quarterly Information'!$J$43:$J$1042,'Quarterly Information'!$I$43:$I$1042,Blends!$L110,'Quarterly Information'!$X$43:$X$1042,Lists!$D$30)*J109</f>
        <v>0</v>
      </c>
      <c r="V110" s="17" t="s">
        <v>952</v>
      </c>
      <c r="W110" s="178">
        <f>SUMIFS('Quarterly Information'!$J$43:$J$1042,'Quarterly Information'!$I$43:$I$1042,Blends!$V110,'Quarterly Information'!$X$43:$X$1042,Lists!$D$31)*C109</f>
        <v>0</v>
      </c>
      <c r="X110" s="178">
        <f>SUMIFS('Quarterly Information'!$J$43:$J$1042,'Quarterly Information'!$I$43:$I$1042,Blends!$V110,'Quarterly Information'!$X$43:$X$1042,Lists!$D$31)*D109</f>
        <v>0</v>
      </c>
      <c r="Y110" s="178">
        <f>SUMIFS('Quarterly Information'!$J$43:$J$1042,'Quarterly Information'!$I$43:$I$1042,Blends!$V110,'Quarterly Information'!$X$43:$X$1042,Lists!$D$31)*E109</f>
        <v>0</v>
      </c>
      <c r="Z110" s="178">
        <f>SUMIFS('Quarterly Information'!$J$43:$J$1042,'Quarterly Information'!$I$43:$I$1042,Blends!$V110,'Quarterly Information'!$X$43:$X$1042,Lists!$D$31)*F109</f>
        <v>0</v>
      </c>
      <c r="AA110" s="178">
        <f>SUMIFS('Quarterly Information'!$J$43:$J$1042,'Quarterly Information'!$I$43:$I$1042,Blends!$V110,'Quarterly Information'!$X$43:$X$1042,Lists!$D$31)*G109</f>
        <v>0</v>
      </c>
      <c r="AB110" s="178">
        <f>SUMIFS('Quarterly Information'!$J$43:$J$1042,'Quarterly Information'!$I$43:$I$1042,Blends!$V110,'Quarterly Information'!$X$43:$X$1042,Lists!$D$31)*H109</f>
        <v>0</v>
      </c>
      <c r="AC110" s="178">
        <f>SUMIFS('Quarterly Information'!$J$43:$J$1042,'Quarterly Information'!$I$43:$I$1042,Blends!$V110,'Quarterly Information'!$X$43:$X$1042,Lists!$D$31)*I109</f>
        <v>0</v>
      </c>
      <c r="AD110" s="178">
        <f>SUMIFS('Quarterly Information'!$J$43:$J$1042,'Quarterly Information'!$I$43:$I$1042,Blends!$V110,'Quarterly Information'!$X$43:$X$1042,Lists!$D$31)*J109</f>
        <v>0</v>
      </c>
      <c r="AF110" s="17" t="s">
        <v>952</v>
      </c>
      <c r="AG110" s="178">
        <f>SUMIFS('Quarterly Information'!$J$43:$J$1042,'Quarterly Information'!$I$43:$I$1042,Blends!$AF110,'Quarterly Information'!$X$43:$X$1042,Lists!$D$32)*C109</f>
        <v>0</v>
      </c>
      <c r="AH110" s="178">
        <f>SUMIFS('Quarterly Information'!$J$43:$J$1042,'Quarterly Information'!$I$43:$I$1042,Blends!$AF110,'Quarterly Information'!$X$43:$X$1042,Lists!$D$32)*D109</f>
        <v>0</v>
      </c>
      <c r="AI110" s="178">
        <f>SUMIFS('Quarterly Information'!$J$43:$J$1042,'Quarterly Information'!$I$43:$I$1042,Blends!$AF110,'Quarterly Information'!$X$43:$X$1042,Lists!$D$32)*E109</f>
        <v>0</v>
      </c>
      <c r="AJ110" s="178">
        <f>SUMIFS('Quarterly Information'!$J$43:$J$1042,'Quarterly Information'!$I$43:$I$1042,Blends!$AF110,'Quarterly Information'!$X$43:$X$1042,Lists!$D$32)*F109</f>
        <v>0</v>
      </c>
      <c r="AK110" s="178">
        <f>SUMIFS('Quarterly Information'!$J$43:$J$1042,'Quarterly Information'!$I$43:$I$1042,Blends!$AF110,'Quarterly Information'!$X$43:$X$1042,Lists!$D$32)*G109</f>
        <v>0</v>
      </c>
      <c r="AL110" s="178">
        <f>SUMIFS('Quarterly Information'!$J$43:$J$1042,'Quarterly Information'!$I$43:$I$1042,Blends!$AF110,'Quarterly Information'!$X$43:$X$1042,Lists!$D$32)*H109</f>
        <v>0</v>
      </c>
      <c r="AM110" s="178">
        <f>SUMIFS('Quarterly Information'!$J$43:$J$1042,'Quarterly Information'!$I$43:$I$1042,Blends!$AF110,'Quarterly Information'!$X$43:$X$1042,Lists!$D$32)*I109</f>
        <v>0</v>
      </c>
      <c r="AN110" s="178">
        <f>SUMIFS('Quarterly Information'!$J$43:$J$1042,'Quarterly Information'!$I$43:$I$1042,Blends!$AF110,'Quarterly Information'!$X$43:$X$1042,Lists!$D$32)*J109</f>
        <v>0</v>
      </c>
      <c r="AP110" s="17" t="s">
        <v>952</v>
      </c>
      <c r="AQ110" s="178">
        <f>SUMIFS('Quarterly Information'!$J$43:$J$1042,'Quarterly Information'!$I$43:$I$1042,Blends!$AP110,'Quarterly Information'!$X$43:$X$1042,Lists!$D$33)*C109</f>
        <v>0</v>
      </c>
      <c r="AR110" s="178">
        <f>SUMIFS('Quarterly Information'!$J$43:$J$1042,'Quarterly Information'!$I$43:$I$1042,Blends!$AP110,'Quarterly Information'!$X$43:$X$1042,Lists!$D$33)*D109</f>
        <v>0</v>
      </c>
      <c r="AS110" s="178">
        <f>SUMIFS('Quarterly Information'!$J$43:$J$1042,'Quarterly Information'!$I$43:$I$1042,Blends!$AP110,'Quarterly Information'!$X$43:$X$1042,Lists!$D$33)*E109</f>
        <v>0</v>
      </c>
      <c r="AT110" s="178">
        <f>SUMIFS('Quarterly Information'!$J$43:$J$1042,'Quarterly Information'!$I$43:$I$1042,Blends!$AP110,'Quarterly Information'!$X$43:$X$1042,Lists!$D$33)*F109</f>
        <v>0</v>
      </c>
      <c r="AU110" s="178">
        <f>SUMIFS('Quarterly Information'!$J$43:$J$1042,'Quarterly Information'!$I$43:$I$1042,Blends!$AP110,'Quarterly Information'!$X$43:$X$1042,Lists!$D$33)*G109</f>
        <v>0</v>
      </c>
      <c r="AV110" s="178">
        <f>SUMIFS('Quarterly Information'!$J$43:$J$1042,'Quarterly Information'!$I$43:$I$1042,Blends!$AP110,'Quarterly Information'!$X$43:$X$1042,Lists!$D$33)*H109</f>
        <v>0</v>
      </c>
      <c r="AW110" s="178">
        <f>SUMIFS('Quarterly Information'!$J$43:$J$1042,'Quarterly Information'!$I$43:$I$1042,Blends!$AP110,'Quarterly Information'!$X$43:$X$1042,Lists!$D$33)*I109</f>
        <v>0</v>
      </c>
      <c r="AX110" s="178">
        <f>SUMIFS('Quarterly Information'!$J$43:$J$1042,'Quarterly Information'!$I$43:$I$1042,Blends!$AP110,'Quarterly Information'!$X$43:$X$1042,Lists!$D$33)*J109</f>
        <v>0</v>
      </c>
      <c r="AZ110" s="17" t="s">
        <v>952</v>
      </c>
      <c r="BA110" s="178">
        <f>SUMIFS('Quarterly Information'!$J$43:$J$1042,'Quarterly Information'!$I$43:$I$1042,Blends!$AZ110,'Quarterly Information'!$X$43:$X$1042,Lists!$D$34)*C109</f>
        <v>0</v>
      </c>
      <c r="BB110" s="178">
        <f>SUMIFS('Quarterly Information'!$J$43:$J$1042,'Quarterly Information'!$I$43:$I$1042,Blends!$AZ110,'Quarterly Information'!$X$43:$X$1042,Lists!$D$34)*D109</f>
        <v>0</v>
      </c>
      <c r="BC110" s="178">
        <f>SUMIFS('Quarterly Information'!$J$43:$J$1042,'Quarterly Information'!$I$43:$I$1042,Blends!$AZ110,'Quarterly Information'!$X$43:$X$1042,Lists!$D$34)*E109</f>
        <v>0</v>
      </c>
      <c r="BD110" s="178">
        <f>SUMIFS('Quarterly Information'!$J$43:$J$1042,'Quarterly Information'!$I$43:$I$1042,Blends!$AZ110,'Quarterly Information'!$X$43:$X$1042,Lists!$D$34)*F109</f>
        <v>0</v>
      </c>
      <c r="BE110" s="178">
        <f>SUMIFS('Quarterly Information'!$J$43:$J$1042,'Quarterly Information'!$I$43:$I$1042,Blends!$AZ110,'Quarterly Information'!$X$43:$X$1042,Lists!$D$34)*G109</f>
        <v>0</v>
      </c>
      <c r="BF110" s="178">
        <f>SUMIFS('Quarterly Information'!$J$43:$J$1042,'Quarterly Information'!$I$43:$I$1042,Blends!$AZ110,'Quarterly Information'!$X$43:$X$1042,Lists!$D$34)*H109</f>
        <v>0</v>
      </c>
      <c r="BG110" s="178">
        <f>SUMIFS('Quarterly Information'!$J$43:$J$1042,'Quarterly Information'!$I$43:$I$1042,Blends!$AZ110,'Quarterly Information'!$X$43:$X$1042,Lists!$D$34)*I109</f>
        <v>0</v>
      </c>
      <c r="BH110" s="178">
        <f>SUMIFS('Quarterly Information'!$J$43:$J$1042,'Quarterly Information'!$I$43:$I$1042,Blends!$AZ110,'Quarterly Information'!$X$43:$X$1042,Lists!$D$34)*J109</f>
        <v>0</v>
      </c>
      <c r="BJ110" s="17" t="s">
        <v>952</v>
      </c>
      <c r="BK110" s="178">
        <f>SUMIFS('Quarterly Information'!$J$43:$J$1042,'Quarterly Information'!$I$43:$I$1042,Blends!$BJ110,'Quarterly Information'!$X$43:$X$1042,Lists!$D$35)*C109</f>
        <v>0</v>
      </c>
      <c r="BL110" s="178">
        <f>SUMIFS('Quarterly Information'!$J$43:$J$1042,'Quarterly Information'!$I$43:$I$1042,Blends!$BJ110,'Quarterly Information'!$X$43:$X$1042,Lists!$D$35)*D109</f>
        <v>0</v>
      </c>
      <c r="BM110" s="178">
        <f>SUMIFS('Quarterly Information'!$J$43:$J$1042,'Quarterly Information'!$I$43:$I$1042,Blends!$BJ110,'Quarterly Information'!$X$43:$X$1042,Lists!$D$35)*E109</f>
        <v>0</v>
      </c>
      <c r="BN110" s="178">
        <f>SUMIFS('Quarterly Information'!$J$43:$J$1042,'Quarterly Information'!$I$43:$I$1042,Blends!$BJ110,'Quarterly Information'!$X$43:$X$1042,Lists!$D$35)*F109</f>
        <v>0</v>
      </c>
      <c r="BO110" s="178">
        <f>SUMIFS('Quarterly Information'!$J$43:$J$1042,'Quarterly Information'!$I$43:$I$1042,Blends!$BJ110,'Quarterly Information'!$X$43:$X$1042,Lists!$D$35)*G109</f>
        <v>0</v>
      </c>
      <c r="BP110" s="178">
        <f>SUMIFS('Quarterly Information'!$J$43:$J$1042,'Quarterly Information'!$I$43:$I$1042,Blends!$BJ110,'Quarterly Information'!$X$43:$X$1042,Lists!$D$35)*H109</f>
        <v>0</v>
      </c>
      <c r="BQ110" s="178">
        <f>SUMIFS('Quarterly Information'!$J$43:$J$1042,'Quarterly Information'!$I$43:$I$1042,Blends!$BJ110,'Quarterly Information'!$X$43:$X$1042,Lists!$D$35)*I109</f>
        <v>0</v>
      </c>
      <c r="BR110" s="178">
        <f>SUMIFS('Quarterly Information'!$J$43:$J$1042,'Quarterly Information'!$I$43:$I$1042,Blends!$BJ110,'Quarterly Information'!$X$43:$X$1042,Lists!$D$35)*J109</f>
        <v>0</v>
      </c>
      <c r="BT110" s="17" t="s">
        <v>952</v>
      </c>
      <c r="BU110" s="178">
        <f>SUMIFS('Quarterly Information'!$Z$43:$Z$1042,'Quarterly Information'!$I$43:$I$1042,Blends!$BT110)*Blends!C109</f>
        <v>0</v>
      </c>
      <c r="BV110" s="178">
        <f>SUMIFS('Quarterly Information'!$Z$43:$Z$1042,'Quarterly Information'!$I$43:$I$1042,Blends!$BT110)*Blends!D109</f>
        <v>0</v>
      </c>
      <c r="BW110" s="178">
        <f>SUMIFS('Quarterly Information'!$Z$43:$Z$1042,'Quarterly Information'!$I$43:$I$1042,Blends!$BT110)*Blends!E109</f>
        <v>0</v>
      </c>
      <c r="BX110" s="178">
        <f>SUMIFS('Quarterly Information'!$Z$43:$Z$1042,'Quarterly Information'!$I$43:$I$1042,Blends!$BT110)*Blends!F109</f>
        <v>0</v>
      </c>
      <c r="BY110" s="178">
        <f>SUMIFS('Quarterly Information'!$Z$43:$Z$1042,'Quarterly Information'!$I$43:$I$1042,Blends!$BT110)*Blends!G109</f>
        <v>0</v>
      </c>
      <c r="BZ110" s="178">
        <f>SUMIFS('Quarterly Information'!$Z$43:$Z$1042,'Quarterly Information'!$I$43:$I$1042,Blends!$BT110)*Blends!H109</f>
        <v>0</v>
      </c>
      <c r="CA110" s="178">
        <f>SUMIFS('Quarterly Information'!$Z$43:$Z$1042,'Quarterly Information'!$I$43:$I$1042,Blends!$BT110)*Blends!I109</f>
        <v>0</v>
      </c>
      <c r="CB110" s="178">
        <f>SUMIFS('Quarterly Information'!$Z$43:$Z$1042,'Quarterly Information'!$I$43:$I$1042,Blends!$BT110)*Blends!J109</f>
        <v>0</v>
      </c>
      <c r="CD110" s="17" t="s">
        <v>952</v>
      </c>
      <c r="CE110" s="178">
        <f>SUMIFS('Quarterly Information'!$AA$43:$AA$1042,'Quarterly Information'!$I$43:$I$1042,Blends!$CD110)*Blends!C109</f>
        <v>0</v>
      </c>
      <c r="CF110" s="178">
        <f>SUMIFS('Quarterly Information'!$AA$43:$AA$1042,'Quarterly Information'!$I$43:$I$1042,Blends!$CD110)*Blends!D109</f>
        <v>0</v>
      </c>
      <c r="CG110" s="178">
        <f>SUMIFS('Quarterly Information'!$AA$43:$AA$1042,'Quarterly Information'!$I$43:$I$1042,Blends!$CD110)*Blends!E109</f>
        <v>0</v>
      </c>
      <c r="CH110" s="178">
        <f>SUMIFS('Quarterly Information'!$AA$43:$AA$1042,'Quarterly Information'!$I$43:$I$1042,Blends!$CD110)*Blends!F109</f>
        <v>0</v>
      </c>
      <c r="CI110" s="178">
        <f>SUMIFS('Quarterly Information'!$AA$43:$AA$1042,'Quarterly Information'!$I$43:$I$1042,Blends!$CD110)*Blends!G109</f>
        <v>0</v>
      </c>
      <c r="CJ110" s="178">
        <f>SUMIFS('Quarterly Information'!$AA$43:$AA$1042,'Quarterly Information'!$I$43:$I$1042,Blends!$CD110)*Blends!H109</f>
        <v>0</v>
      </c>
      <c r="CK110" s="178">
        <f>SUMIFS('Quarterly Information'!$AA$43:$AA$1042,'Quarterly Information'!$I$43:$I$1042,Blends!$CD110)*Blends!I109</f>
        <v>0</v>
      </c>
      <c r="CL110" s="178">
        <f>SUMIFS('Quarterly Information'!$AA$43:$AA$1042,'Quarterly Information'!$I$43:$I$1042,Blends!$CD110)*Blends!J109</f>
        <v>0</v>
      </c>
      <c r="CN110" s="17" t="s">
        <v>952</v>
      </c>
      <c r="CO110" s="178">
        <f>SUMIFS('Quarterly Information'!$AB$43:$AB$1042,'Quarterly Information'!$I$43:$I$1042,Blends!$CN110)*Blends!C109</f>
        <v>0</v>
      </c>
      <c r="CP110" s="178">
        <f>SUMIFS('Quarterly Information'!$AB$43:$AB$1042,'Quarterly Information'!$I$43:$I$1042,Blends!$CN110)*Blends!D109</f>
        <v>0</v>
      </c>
      <c r="CQ110" s="178">
        <f>SUMIFS('Quarterly Information'!$AB$43:$AB$1042,'Quarterly Information'!$I$43:$I$1042,Blends!$CN110)*Blends!E109</f>
        <v>0</v>
      </c>
      <c r="CR110" s="178">
        <f>SUMIFS('Quarterly Information'!$AB$43:$AB$1042,'Quarterly Information'!$I$43:$I$1042,Blends!$CN110)*Blends!F109</f>
        <v>0</v>
      </c>
      <c r="CS110" s="178">
        <f>SUMIFS('Quarterly Information'!$AB$43:$AB$1042,'Quarterly Information'!$I$43:$I$1042,Blends!$CN110)*Blends!G109</f>
        <v>0</v>
      </c>
      <c r="CT110" s="178">
        <f>SUMIFS('Quarterly Information'!$AB$43:$AB$1042,'Quarterly Information'!$I$43:$I$1042,Blends!$CN110)*Blends!H109</f>
        <v>0</v>
      </c>
      <c r="CU110" s="178">
        <f>SUMIFS('Quarterly Information'!$AB$43:$AB$1042,'Quarterly Information'!$I$43:$I$1042,Blends!$CN110)*Blends!I109</f>
        <v>0</v>
      </c>
      <c r="CV110" s="178">
        <f>SUMIFS('Quarterly Information'!$AB$43:$AB$1042,'Quarterly Information'!$I$43:$I$1042,Blends!$CN110)*Blends!J109</f>
        <v>0</v>
      </c>
      <c r="CX110" s="17" t="s">
        <v>952</v>
      </c>
      <c r="CY110" s="178">
        <f>SUMIFS('Quarterly Information'!$AC$43:$AC$1042,'Quarterly Information'!$I$43:$I$1042,Blends!$CX110)*Blends!C109</f>
        <v>0</v>
      </c>
      <c r="CZ110" s="178">
        <f>SUMIFS('Quarterly Information'!$AC$43:$AC$1042,'Quarterly Information'!$I$43:$I$1042,Blends!$CX110)*Blends!D109</f>
        <v>0</v>
      </c>
      <c r="DA110" s="178">
        <f>SUMIFS('Quarterly Information'!$AC$43:$AC$1042,'Quarterly Information'!$I$43:$I$1042,Blends!$CX110)*Blends!E109</f>
        <v>0</v>
      </c>
      <c r="DB110" s="178">
        <f>SUMIFS('Quarterly Information'!$AC$43:$AC$1042,'Quarterly Information'!$I$43:$I$1042,Blends!$CX110)*Blends!F109</f>
        <v>0</v>
      </c>
      <c r="DC110" s="178">
        <f>SUMIFS('Quarterly Information'!$AC$43:$AC$1042,'Quarterly Information'!$I$43:$I$1042,Blends!$CX110)*Blends!G109</f>
        <v>0</v>
      </c>
      <c r="DD110" s="178">
        <f>SUMIFS('Quarterly Information'!$AC$43:$AC$1042,'Quarterly Information'!$I$43:$I$1042,Blends!$CX110)*Blends!H109</f>
        <v>0</v>
      </c>
      <c r="DE110" s="178">
        <f>SUMIFS('Quarterly Information'!$AC$43:$AC$1042,'Quarterly Information'!$I$43:$I$1042,Blends!$CX110)*Blends!I109</f>
        <v>0</v>
      </c>
      <c r="DF110" s="178">
        <f>SUMIFS('Quarterly Information'!$AC$43:$AC$1042,'Quarterly Information'!$I$43:$I$1042,Blends!$CX110)*Blends!J109</f>
        <v>0</v>
      </c>
      <c r="DH110" s="17" t="s">
        <v>952</v>
      </c>
      <c r="DI110" s="178">
        <f>SUMIFS('Quarterly Information'!$AD$43:$AD$1042,'Quarterly Information'!$I$43:$I$1042,Blends!$DH110)*Blends!C109</f>
        <v>0</v>
      </c>
      <c r="DJ110" s="178">
        <f>SUMIFS('Quarterly Information'!$AD$43:$AD$1042,'Quarterly Information'!$I$43:$I$1042,Blends!$DH110)*Blends!D109</f>
        <v>0</v>
      </c>
      <c r="DK110" s="178">
        <f>SUMIFS('Quarterly Information'!$AD$43:$AD$1042,'Quarterly Information'!$I$43:$I$1042,Blends!$DH110)*Blends!E109</f>
        <v>0</v>
      </c>
      <c r="DL110" s="178">
        <f>SUMIFS('Quarterly Information'!$AD$43:$AD$1042,'Quarterly Information'!$I$43:$I$1042,Blends!$DH110)*Blends!F109</f>
        <v>0</v>
      </c>
      <c r="DM110" s="178">
        <f>SUMIFS('Quarterly Information'!$AD$43:$AD$1042,'Quarterly Information'!$I$43:$I$1042,Blends!$DH110)*Blends!G109</f>
        <v>0</v>
      </c>
      <c r="DN110" s="178">
        <f>SUMIFS('Quarterly Information'!$AD$43:$AD$1042,'Quarterly Information'!$I$43:$I$1042,Blends!$DH110)*Blends!H109</f>
        <v>0</v>
      </c>
      <c r="DO110" s="178">
        <f>SUMIFS('Quarterly Information'!$AD$43:$AD$1042,'Quarterly Information'!$I$43:$I$1042,Blends!$DH110)*Blends!I109</f>
        <v>0</v>
      </c>
      <c r="DP110" s="178">
        <f>SUMIFS('Quarterly Information'!$AD$43:$AD$1042,'Quarterly Information'!$I$43:$I$1042,Blends!$DH110)*Blends!J109</f>
        <v>0</v>
      </c>
      <c r="DR110" s="17" t="s">
        <v>952</v>
      </c>
      <c r="DS110" s="178">
        <f>SUMIFS('Quarterly Information'!$AE$43:$AE$1042,'Quarterly Information'!$I$43:$I$1042,Blends!$DR110)*Blends!C109</f>
        <v>0</v>
      </c>
      <c r="DT110" s="178">
        <f>SUMIFS('Quarterly Information'!$AE$43:$AE$1042,'Quarterly Information'!$I$43:$I$1042,Blends!$DR110)*Blends!D109</f>
        <v>0</v>
      </c>
      <c r="DU110" s="178">
        <f>SUMIFS('Quarterly Information'!$AE$43:$AE$1042,'Quarterly Information'!$I$43:$I$1042,Blends!$DR110)*Blends!E109</f>
        <v>0</v>
      </c>
      <c r="DV110" s="178">
        <f>SUMIFS('Quarterly Information'!$AE$43:$AE$1042,'Quarterly Information'!$I$43:$I$1042,Blends!$DR110)*Blends!F109</f>
        <v>0</v>
      </c>
      <c r="DW110" s="178">
        <f>SUMIFS('Quarterly Information'!$AE$43:$AE$1042,'Quarterly Information'!$I$43:$I$1042,Blends!$DR110)*Blends!G109</f>
        <v>0</v>
      </c>
      <c r="DX110" s="178">
        <f>SUMIFS('Quarterly Information'!$AE$43:$AE$1042,'Quarterly Information'!$I$43:$I$1042,Blends!$DR110)*Blends!H109</f>
        <v>0</v>
      </c>
      <c r="DY110" s="178">
        <f>SUMIFS('Quarterly Information'!$AE$43:$AE$1042,'Quarterly Information'!$I$43:$I$1042,Blends!$DR110)*Blends!I109</f>
        <v>0</v>
      </c>
      <c r="DZ110" s="178">
        <f>SUMIFS('Quarterly Information'!$AE$43:$AE$1042,'Quarterly Information'!$I$43:$I$1042,Blends!$DR110)*Blends!J109</f>
        <v>0</v>
      </c>
    </row>
    <row r="111" spans="2:130" x14ac:dyDescent="0.25">
      <c r="B111" s="17" t="s">
        <v>954</v>
      </c>
      <c r="C111" s="177"/>
      <c r="D111" s="177"/>
      <c r="E111" s="177"/>
      <c r="F111" s="177">
        <v>0.44</v>
      </c>
      <c r="G111" s="177"/>
      <c r="H111" s="177"/>
      <c r="I111" s="177"/>
      <c r="J111" s="177"/>
      <c r="L111" s="17" t="s">
        <v>953</v>
      </c>
      <c r="M111" s="178">
        <f>SUMIFS('Quarterly Information'!$J$43:$J$1042,'Quarterly Information'!$I$43:$I$1042,Blends!$L111,'Quarterly Information'!$X$43:$X$1042,Lists!$D$30)*C110</f>
        <v>0</v>
      </c>
      <c r="N111" s="178">
        <f>SUMIFS('Quarterly Information'!$J$43:$J$1042,'Quarterly Information'!$I$43:$I$1042,Blends!$L111,'Quarterly Information'!$X$43:$X$1042,Lists!$D$30)*D110</f>
        <v>0</v>
      </c>
      <c r="O111" s="178">
        <f>SUMIFS('Quarterly Information'!$J$43:$J$1042,'Quarterly Information'!$I$43:$I$1042,Blends!$L111,'Quarterly Information'!$X$43:$X$1042,Lists!$D$30)*E110</f>
        <v>0</v>
      </c>
      <c r="P111" s="178">
        <f>SUMIFS('Quarterly Information'!$J$43:$J$1042,'Quarterly Information'!$I$43:$I$1042,Blends!$L111,'Quarterly Information'!$X$43:$X$1042,Lists!$D$30)*F110</f>
        <v>0</v>
      </c>
      <c r="Q111" s="178">
        <f>SUMIFS('Quarterly Information'!$J$43:$J$1042,'Quarterly Information'!$I$43:$I$1042,Blends!$L111,'Quarterly Information'!$X$43:$X$1042,Lists!$D$30)*G110</f>
        <v>0</v>
      </c>
      <c r="R111" s="178">
        <f>SUMIFS('Quarterly Information'!$J$43:$J$1042,'Quarterly Information'!$I$43:$I$1042,Blends!$L111,'Quarterly Information'!$X$43:$X$1042,Lists!$D$30)*H110</f>
        <v>0</v>
      </c>
      <c r="S111" s="178">
        <f>SUMIFS('Quarterly Information'!$J$43:$J$1042,'Quarterly Information'!$I$43:$I$1042,Blends!$L111,'Quarterly Information'!$X$43:$X$1042,Lists!$D$30)*I110</f>
        <v>0</v>
      </c>
      <c r="T111" s="178">
        <f>SUMIFS('Quarterly Information'!$J$43:$J$1042,'Quarterly Information'!$I$43:$I$1042,Blends!$L111,'Quarterly Information'!$X$43:$X$1042,Lists!$D$30)*J110</f>
        <v>0</v>
      </c>
      <c r="V111" s="17" t="s">
        <v>953</v>
      </c>
      <c r="W111" s="178">
        <f>SUMIFS('Quarterly Information'!$J$43:$J$1042,'Quarterly Information'!$I$43:$I$1042,Blends!$V111,'Quarterly Information'!$X$43:$X$1042,Lists!$D$31)*C110</f>
        <v>0</v>
      </c>
      <c r="X111" s="178">
        <f>SUMIFS('Quarterly Information'!$J$43:$J$1042,'Quarterly Information'!$I$43:$I$1042,Blends!$V111,'Quarterly Information'!$X$43:$X$1042,Lists!$D$31)*D110</f>
        <v>0</v>
      </c>
      <c r="Y111" s="178">
        <f>SUMIFS('Quarterly Information'!$J$43:$J$1042,'Quarterly Information'!$I$43:$I$1042,Blends!$V111,'Quarterly Information'!$X$43:$X$1042,Lists!$D$31)*E110</f>
        <v>0</v>
      </c>
      <c r="Z111" s="178">
        <f>SUMIFS('Quarterly Information'!$J$43:$J$1042,'Quarterly Information'!$I$43:$I$1042,Blends!$V111,'Quarterly Information'!$X$43:$X$1042,Lists!$D$31)*F110</f>
        <v>0</v>
      </c>
      <c r="AA111" s="178">
        <f>SUMIFS('Quarterly Information'!$J$43:$J$1042,'Quarterly Information'!$I$43:$I$1042,Blends!$V111,'Quarterly Information'!$X$43:$X$1042,Lists!$D$31)*G110</f>
        <v>0</v>
      </c>
      <c r="AB111" s="178">
        <f>SUMIFS('Quarterly Information'!$J$43:$J$1042,'Quarterly Information'!$I$43:$I$1042,Blends!$V111,'Quarterly Information'!$X$43:$X$1042,Lists!$D$31)*H110</f>
        <v>0</v>
      </c>
      <c r="AC111" s="178">
        <f>SUMIFS('Quarterly Information'!$J$43:$J$1042,'Quarterly Information'!$I$43:$I$1042,Blends!$V111,'Quarterly Information'!$X$43:$X$1042,Lists!$D$31)*I110</f>
        <v>0</v>
      </c>
      <c r="AD111" s="178">
        <f>SUMIFS('Quarterly Information'!$J$43:$J$1042,'Quarterly Information'!$I$43:$I$1042,Blends!$V111,'Quarterly Information'!$X$43:$X$1042,Lists!$D$31)*J110</f>
        <v>0</v>
      </c>
      <c r="AF111" s="17" t="s">
        <v>953</v>
      </c>
      <c r="AG111" s="178">
        <f>SUMIFS('Quarterly Information'!$J$43:$J$1042,'Quarterly Information'!$I$43:$I$1042,Blends!$AF111,'Quarterly Information'!$X$43:$X$1042,Lists!$D$32)*C110</f>
        <v>0</v>
      </c>
      <c r="AH111" s="178">
        <f>SUMIFS('Quarterly Information'!$J$43:$J$1042,'Quarterly Information'!$I$43:$I$1042,Blends!$AF111,'Quarterly Information'!$X$43:$X$1042,Lists!$D$32)*D110</f>
        <v>0</v>
      </c>
      <c r="AI111" s="178">
        <f>SUMIFS('Quarterly Information'!$J$43:$J$1042,'Quarterly Information'!$I$43:$I$1042,Blends!$AF111,'Quarterly Information'!$X$43:$X$1042,Lists!$D$32)*E110</f>
        <v>0</v>
      </c>
      <c r="AJ111" s="178">
        <f>SUMIFS('Quarterly Information'!$J$43:$J$1042,'Quarterly Information'!$I$43:$I$1042,Blends!$AF111,'Quarterly Information'!$X$43:$X$1042,Lists!$D$32)*F110</f>
        <v>0</v>
      </c>
      <c r="AK111" s="178">
        <f>SUMIFS('Quarterly Information'!$J$43:$J$1042,'Quarterly Information'!$I$43:$I$1042,Blends!$AF111,'Quarterly Information'!$X$43:$X$1042,Lists!$D$32)*G110</f>
        <v>0</v>
      </c>
      <c r="AL111" s="178">
        <f>SUMIFS('Quarterly Information'!$J$43:$J$1042,'Quarterly Information'!$I$43:$I$1042,Blends!$AF111,'Quarterly Information'!$X$43:$X$1042,Lists!$D$32)*H110</f>
        <v>0</v>
      </c>
      <c r="AM111" s="178">
        <f>SUMIFS('Quarterly Information'!$J$43:$J$1042,'Quarterly Information'!$I$43:$I$1042,Blends!$AF111,'Quarterly Information'!$X$43:$X$1042,Lists!$D$32)*I110</f>
        <v>0</v>
      </c>
      <c r="AN111" s="178">
        <f>SUMIFS('Quarterly Information'!$J$43:$J$1042,'Quarterly Information'!$I$43:$I$1042,Blends!$AF111,'Quarterly Information'!$X$43:$X$1042,Lists!$D$32)*J110</f>
        <v>0</v>
      </c>
      <c r="AP111" s="17" t="s">
        <v>953</v>
      </c>
      <c r="AQ111" s="178">
        <f>SUMIFS('Quarterly Information'!$J$43:$J$1042,'Quarterly Information'!$I$43:$I$1042,Blends!$AP111,'Quarterly Information'!$X$43:$X$1042,Lists!$D$33)*C110</f>
        <v>0</v>
      </c>
      <c r="AR111" s="178">
        <f>SUMIFS('Quarterly Information'!$J$43:$J$1042,'Quarterly Information'!$I$43:$I$1042,Blends!$AP111,'Quarterly Information'!$X$43:$X$1042,Lists!$D$33)*D110</f>
        <v>0</v>
      </c>
      <c r="AS111" s="178">
        <f>SUMIFS('Quarterly Information'!$J$43:$J$1042,'Quarterly Information'!$I$43:$I$1042,Blends!$AP111,'Quarterly Information'!$X$43:$X$1042,Lists!$D$33)*E110</f>
        <v>0</v>
      </c>
      <c r="AT111" s="178">
        <f>SUMIFS('Quarterly Information'!$J$43:$J$1042,'Quarterly Information'!$I$43:$I$1042,Blends!$AP111,'Quarterly Information'!$X$43:$X$1042,Lists!$D$33)*F110</f>
        <v>0</v>
      </c>
      <c r="AU111" s="178">
        <f>SUMIFS('Quarterly Information'!$J$43:$J$1042,'Quarterly Information'!$I$43:$I$1042,Blends!$AP111,'Quarterly Information'!$X$43:$X$1042,Lists!$D$33)*G110</f>
        <v>0</v>
      </c>
      <c r="AV111" s="178">
        <f>SUMIFS('Quarterly Information'!$J$43:$J$1042,'Quarterly Information'!$I$43:$I$1042,Blends!$AP111,'Quarterly Information'!$X$43:$X$1042,Lists!$D$33)*H110</f>
        <v>0</v>
      </c>
      <c r="AW111" s="178">
        <f>SUMIFS('Quarterly Information'!$J$43:$J$1042,'Quarterly Information'!$I$43:$I$1042,Blends!$AP111,'Quarterly Information'!$X$43:$X$1042,Lists!$D$33)*I110</f>
        <v>0</v>
      </c>
      <c r="AX111" s="178">
        <f>SUMIFS('Quarterly Information'!$J$43:$J$1042,'Quarterly Information'!$I$43:$I$1042,Blends!$AP111,'Quarterly Information'!$X$43:$X$1042,Lists!$D$33)*J110</f>
        <v>0</v>
      </c>
      <c r="AZ111" s="17" t="s">
        <v>953</v>
      </c>
      <c r="BA111" s="178">
        <f>SUMIFS('Quarterly Information'!$J$43:$J$1042,'Quarterly Information'!$I$43:$I$1042,Blends!$AZ111,'Quarterly Information'!$X$43:$X$1042,Lists!$D$34)*C110</f>
        <v>0</v>
      </c>
      <c r="BB111" s="178">
        <f>SUMIFS('Quarterly Information'!$J$43:$J$1042,'Quarterly Information'!$I$43:$I$1042,Blends!$AZ111,'Quarterly Information'!$X$43:$X$1042,Lists!$D$34)*D110</f>
        <v>0</v>
      </c>
      <c r="BC111" s="178">
        <f>SUMIFS('Quarterly Information'!$J$43:$J$1042,'Quarterly Information'!$I$43:$I$1042,Blends!$AZ111,'Quarterly Information'!$X$43:$X$1042,Lists!$D$34)*E110</f>
        <v>0</v>
      </c>
      <c r="BD111" s="178">
        <f>SUMIFS('Quarterly Information'!$J$43:$J$1042,'Quarterly Information'!$I$43:$I$1042,Blends!$AZ111,'Quarterly Information'!$X$43:$X$1042,Lists!$D$34)*F110</f>
        <v>0</v>
      </c>
      <c r="BE111" s="178">
        <f>SUMIFS('Quarterly Information'!$J$43:$J$1042,'Quarterly Information'!$I$43:$I$1042,Blends!$AZ111,'Quarterly Information'!$X$43:$X$1042,Lists!$D$34)*G110</f>
        <v>0</v>
      </c>
      <c r="BF111" s="178">
        <f>SUMIFS('Quarterly Information'!$J$43:$J$1042,'Quarterly Information'!$I$43:$I$1042,Blends!$AZ111,'Quarterly Information'!$X$43:$X$1042,Lists!$D$34)*H110</f>
        <v>0</v>
      </c>
      <c r="BG111" s="178">
        <f>SUMIFS('Quarterly Information'!$J$43:$J$1042,'Quarterly Information'!$I$43:$I$1042,Blends!$AZ111,'Quarterly Information'!$X$43:$X$1042,Lists!$D$34)*I110</f>
        <v>0</v>
      </c>
      <c r="BH111" s="178">
        <f>SUMIFS('Quarterly Information'!$J$43:$J$1042,'Quarterly Information'!$I$43:$I$1042,Blends!$AZ111,'Quarterly Information'!$X$43:$X$1042,Lists!$D$34)*J110</f>
        <v>0</v>
      </c>
      <c r="BJ111" s="17" t="s">
        <v>953</v>
      </c>
      <c r="BK111" s="178">
        <f>SUMIFS('Quarterly Information'!$J$43:$J$1042,'Quarterly Information'!$I$43:$I$1042,Blends!$BJ111,'Quarterly Information'!$X$43:$X$1042,Lists!$D$35)*C110</f>
        <v>0</v>
      </c>
      <c r="BL111" s="178">
        <f>SUMIFS('Quarterly Information'!$J$43:$J$1042,'Quarterly Information'!$I$43:$I$1042,Blends!$BJ111,'Quarterly Information'!$X$43:$X$1042,Lists!$D$35)*D110</f>
        <v>0</v>
      </c>
      <c r="BM111" s="178">
        <f>SUMIFS('Quarterly Information'!$J$43:$J$1042,'Quarterly Information'!$I$43:$I$1042,Blends!$BJ111,'Quarterly Information'!$X$43:$X$1042,Lists!$D$35)*E110</f>
        <v>0</v>
      </c>
      <c r="BN111" s="178">
        <f>SUMIFS('Quarterly Information'!$J$43:$J$1042,'Quarterly Information'!$I$43:$I$1042,Blends!$BJ111,'Quarterly Information'!$X$43:$X$1042,Lists!$D$35)*F110</f>
        <v>0</v>
      </c>
      <c r="BO111" s="178">
        <f>SUMIFS('Quarterly Information'!$J$43:$J$1042,'Quarterly Information'!$I$43:$I$1042,Blends!$BJ111,'Quarterly Information'!$X$43:$X$1042,Lists!$D$35)*G110</f>
        <v>0</v>
      </c>
      <c r="BP111" s="178">
        <f>SUMIFS('Quarterly Information'!$J$43:$J$1042,'Quarterly Information'!$I$43:$I$1042,Blends!$BJ111,'Quarterly Information'!$X$43:$X$1042,Lists!$D$35)*H110</f>
        <v>0</v>
      </c>
      <c r="BQ111" s="178">
        <f>SUMIFS('Quarterly Information'!$J$43:$J$1042,'Quarterly Information'!$I$43:$I$1042,Blends!$BJ111,'Quarterly Information'!$X$43:$X$1042,Lists!$D$35)*I110</f>
        <v>0</v>
      </c>
      <c r="BR111" s="178">
        <f>SUMIFS('Quarterly Information'!$J$43:$J$1042,'Quarterly Information'!$I$43:$I$1042,Blends!$BJ111,'Quarterly Information'!$X$43:$X$1042,Lists!$D$35)*J110</f>
        <v>0</v>
      </c>
      <c r="BT111" s="17" t="s">
        <v>953</v>
      </c>
      <c r="BU111" s="178">
        <f>SUMIFS('Quarterly Information'!$Z$43:$Z$1042,'Quarterly Information'!$I$43:$I$1042,Blends!$BT111)*Blends!C110</f>
        <v>0</v>
      </c>
      <c r="BV111" s="178">
        <f>SUMIFS('Quarterly Information'!$Z$43:$Z$1042,'Quarterly Information'!$I$43:$I$1042,Blends!$BT111)*Blends!D110</f>
        <v>0</v>
      </c>
      <c r="BW111" s="178">
        <f>SUMIFS('Quarterly Information'!$Z$43:$Z$1042,'Quarterly Information'!$I$43:$I$1042,Blends!$BT111)*Blends!E110</f>
        <v>0</v>
      </c>
      <c r="BX111" s="178">
        <f>SUMIFS('Quarterly Information'!$Z$43:$Z$1042,'Quarterly Information'!$I$43:$I$1042,Blends!$BT111)*Blends!F110</f>
        <v>0</v>
      </c>
      <c r="BY111" s="178">
        <f>SUMIFS('Quarterly Information'!$Z$43:$Z$1042,'Quarterly Information'!$I$43:$I$1042,Blends!$BT111)*Blends!G110</f>
        <v>0</v>
      </c>
      <c r="BZ111" s="178">
        <f>SUMIFS('Quarterly Information'!$Z$43:$Z$1042,'Quarterly Information'!$I$43:$I$1042,Blends!$BT111)*Blends!H110</f>
        <v>0</v>
      </c>
      <c r="CA111" s="178">
        <f>SUMIFS('Quarterly Information'!$Z$43:$Z$1042,'Quarterly Information'!$I$43:$I$1042,Blends!$BT111)*Blends!I110</f>
        <v>0</v>
      </c>
      <c r="CB111" s="178">
        <f>SUMIFS('Quarterly Information'!$Z$43:$Z$1042,'Quarterly Information'!$I$43:$I$1042,Blends!$BT111)*Blends!J110</f>
        <v>0</v>
      </c>
      <c r="CD111" s="17" t="s">
        <v>953</v>
      </c>
      <c r="CE111" s="178">
        <f>SUMIFS('Quarterly Information'!$AA$43:$AA$1042,'Quarterly Information'!$I$43:$I$1042,Blends!$CD111)*Blends!C110</f>
        <v>0</v>
      </c>
      <c r="CF111" s="178">
        <f>SUMIFS('Quarterly Information'!$AA$43:$AA$1042,'Quarterly Information'!$I$43:$I$1042,Blends!$CD111)*Blends!D110</f>
        <v>0</v>
      </c>
      <c r="CG111" s="178">
        <f>SUMIFS('Quarterly Information'!$AA$43:$AA$1042,'Quarterly Information'!$I$43:$I$1042,Blends!$CD111)*Blends!E110</f>
        <v>0</v>
      </c>
      <c r="CH111" s="178">
        <f>SUMIFS('Quarterly Information'!$AA$43:$AA$1042,'Quarterly Information'!$I$43:$I$1042,Blends!$CD111)*Blends!F110</f>
        <v>0</v>
      </c>
      <c r="CI111" s="178">
        <f>SUMIFS('Quarterly Information'!$AA$43:$AA$1042,'Quarterly Information'!$I$43:$I$1042,Blends!$CD111)*Blends!G110</f>
        <v>0</v>
      </c>
      <c r="CJ111" s="178">
        <f>SUMIFS('Quarterly Information'!$AA$43:$AA$1042,'Quarterly Information'!$I$43:$I$1042,Blends!$CD111)*Blends!H110</f>
        <v>0</v>
      </c>
      <c r="CK111" s="178">
        <f>SUMIFS('Quarterly Information'!$AA$43:$AA$1042,'Quarterly Information'!$I$43:$I$1042,Blends!$CD111)*Blends!I110</f>
        <v>0</v>
      </c>
      <c r="CL111" s="178">
        <f>SUMIFS('Quarterly Information'!$AA$43:$AA$1042,'Quarterly Information'!$I$43:$I$1042,Blends!$CD111)*Blends!J110</f>
        <v>0</v>
      </c>
      <c r="CN111" s="17" t="s">
        <v>953</v>
      </c>
      <c r="CO111" s="178">
        <f>SUMIFS('Quarterly Information'!$AB$43:$AB$1042,'Quarterly Information'!$I$43:$I$1042,Blends!$CN111)*Blends!C110</f>
        <v>0</v>
      </c>
      <c r="CP111" s="178">
        <f>SUMIFS('Quarterly Information'!$AB$43:$AB$1042,'Quarterly Information'!$I$43:$I$1042,Blends!$CN111)*Blends!D110</f>
        <v>0</v>
      </c>
      <c r="CQ111" s="178">
        <f>SUMIFS('Quarterly Information'!$AB$43:$AB$1042,'Quarterly Information'!$I$43:$I$1042,Blends!$CN111)*Blends!E110</f>
        <v>0</v>
      </c>
      <c r="CR111" s="178">
        <f>SUMIFS('Quarterly Information'!$AB$43:$AB$1042,'Quarterly Information'!$I$43:$I$1042,Blends!$CN111)*Blends!F110</f>
        <v>0</v>
      </c>
      <c r="CS111" s="178">
        <f>SUMIFS('Quarterly Information'!$AB$43:$AB$1042,'Quarterly Information'!$I$43:$I$1042,Blends!$CN111)*Blends!G110</f>
        <v>0</v>
      </c>
      <c r="CT111" s="178">
        <f>SUMIFS('Quarterly Information'!$AB$43:$AB$1042,'Quarterly Information'!$I$43:$I$1042,Blends!$CN111)*Blends!H110</f>
        <v>0</v>
      </c>
      <c r="CU111" s="178">
        <f>SUMIFS('Quarterly Information'!$AB$43:$AB$1042,'Quarterly Information'!$I$43:$I$1042,Blends!$CN111)*Blends!I110</f>
        <v>0</v>
      </c>
      <c r="CV111" s="178">
        <f>SUMIFS('Quarterly Information'!$AB$43:$AB$1042,'Quarterly Information'!$I$43:$I$1042,Blends!$CN111)*Blends!J110</f>
        <v>0</v>
      </c>
      <c r="CX111" s="17" t="s">
        <v>953</v>
      </c>
      <c r="CY111" s="178">
        <f>SUMIFS('Quarterly Information'!$AC$43:$AC$1042,'Quarterly Information'!$I$43:$I$1042,Blends!$CX111)*Blends!C110</f>
        <v>0</v>
      </c>
      <c r="CZ111" s="178">
        <f>SUMIFS('Quarterly Information'!$AC$43:$AC$1042,'Quarterly Information'!$I$43:$I$1042,Blends!$CX111)*Blends!D110</f>
        <v>0</v>
      </c>
      <c r="DA111" s="178">
        <f>SUMIFS('Quarterly Information'!$AC$43:$AC$1042,'Quarterly Information'!$I$43:$I$1042,Blends!$CX111)*Blends!E110</f>
        <v>0</v>
      </c>
      <c r="DB111" s="178">
        <f>SUMIFS('Quarterly Information'!$AC$43:$AC$1042,'Quarterly Information'!$I$43:$I$1042,Blends!$CX111)*Blends!F110</f>
        <v>0</v>
      </c>
      <c r="DC111" s="178">
        <f>SUMIFS('Quarterly Information'!$AC$43:$AC$1042,'Quarterly Information'!$I$43:$I$1042,Blends!$CX111)*Blends!G110</f>
        <v>0</v>
      </c>
      <c r="DD111" s="178">
        <f>SUMIFS('Quarterly Information'!$AC$43:$AC$1042,'Quarterly Information'!$I$43:$I$1042,Blends!$CX111)*Blends!H110</f>
        <v>0</v>
      </c>
      <c r="DE111" s="178">
        <f>SUMIFS('Quarterly Information'!$AC$43:$AC$1042,'Quarterly Information'!$I$43:$I$1042,Blends!$CX111)*Blends!I110</f>
        <v>0</v>
      </c>
      <c r="DF111" s="178">
        <f>SUMIFS('Quarterly Information'!$AC$43:$AC$1042,'Quarterly Information'!$I$43:$I$1042,Blends!$CX111)*Blends!J110</f>
        <v>0</v>
      </c>
      <c r="DH111" s="17" t="s">
        <v>953</v>
      </c>
      <c r="DI111" s="178">
        <f>SUMIFS('Quarterly Information'!$AD$43:$AD$1042,'Quarterly Information'!$I$43:$I$1042,Blends!$DH111)*Blends!C110</f>
        <v>0</v>
      </c>
      <c r="DJ111" s="178">
        <f>SUMIFS('Quarterly Information'!$AD$43:$AD$1042,'Quarterly Information'!$I$43:$I$1042,Blends!$DH111)*Blends!D110</f>
        <v>0</v>
      </c>
      <c r="DK111" s="178">
        <f>SUMIFS('Quarterly Information'!$AD$43:$AD$1042,'Quarterly Information'!$I$43:$I$1042,Blends!$DH111)*Blends!E110</f>
        <v>0</v>
      </c>
      <c r="DL111" s="178">
        <f>SUMIFS('Quarterly Information'!$AD$43:$AD$1042,'Quarterly Information'!$I$43:$I$1042,Blends!$DH111)*Blends!F110</f>
        <v>0</v>
      </c>
      <c r="DM111" s="178">
        <f>SUMIFS('Quarterly Information'!$AD$43:$AD$1042,'Quarterly Information'!$I$43:$I$1042,Blends!$DH111)*Blends!G110</f>
        <v>0</v>
      </c>
      <c r="DN111" s="178">
        <f>SUMIFS('Quarterly Information'!$AD$43:$AD$1042,'Quarterly Information'!$I$43:$I$1042,Blends!$DH111)*Blends!H110</f>
        <v>0</v>
      </c>
      <c r="DO111" s="178">
        <f>SUMIFS('Quarterly Information'!$AD$43:$AD$1042,'Quarterly Information'!$I$43:$I$1042,Blends!$DH111)*Blends!I110</f>
        <v>0</v>
      </c>
      <c r="DP111" s="178">
        <f>SUMIFS('Quarterly Information'!$AD$43:$AD$1042,'Quarterly Information'!$I$43:$I$1042,Blends!$DH111)*Blends!J110</f>
        <v>0</v>
      </c>
      <c r="DR111" s="17" t="s">
        <v>953</v>
      </c>
      <c r="DS111" s="178">
        <f>SUMIFS('Quarterly Information'!$AE$43:$AE$1042,'Quarterly Information'!$I$43:$I$1042,Blends!$DR111)*Blends!C110</f>
        <v>0</v>
      </c>
      <c r="DT111" s="178">
        <f>SUMIFS('Quarterly Information'!$AE$43:$AE$1042,'Quarterly Information'!$I$43:$I$1042,Blends!$DR111)*Blends!D110</f>
        <v>0</v>
      </c>
      <c r="DU111" s="178">
        <f>SUMIFS('Quarterly Information'!$AE$43:$AE$1042,'Quarterly Information'!$I$43:$I$1042,Blends!$DR111)*Blends!E110</f>
        <v>0</v>
      </c>
      <c r="DV111" s="178">
        <f>SUMIFS('Quarterly Information'!$AE$43:$AE$1042,'Quarterly Information'!$I$43:$I$1042,Blends!$DR111)*Blends!F110</f>
        <v>0</v>
      </c>
      <c r="DW111" s="178">
        <f>SUMIFS('Quarterly Information'!$AE$43:$AE$1042,'Quarterly Information'!$I$43:$I$1042,Blends!$DR111)*Blends!G110</f>
        <v>0</v>
      </c>
      <c r="DX111" s="178">
        <f>SUMIFS('Quarterly Information'!$AE$43:$AE$1042,'Quarterly Information'!$I$43:$I$1042,Blends!$DR111)*Blends!H110</f>
        <v>0</v>
      </c>
      <c r="DY111" s="178">
        <f>SUMIFS('Quarterly Information'!$AE$43:$AE$1042,'Quarterly Information'!$I$43:$I$1042,Blends!$DR111)*Blends!I110</f>
        <v>0</v>
      </c>
      <c r="DZ111" s="178">
        <f>SUMIFS('Quarterly Information'!$AE$43:$AE$1042,'Quarterly Information'!$I$43:$I$1042,Blends!$DR111)*Blends!J110</f>
        <v>0</v>
      </c>
    </row>
    <row r="112" spans="2:130" x14ac:dyDescent="0.25">
      <c r="B112" s="17" t="s">
        <v>955</v>
      </c>
      <c r="C112" s="177"/>
      <c r="D112" s="177"/>
      <c r="E112" s="177"/>
      <c r="F112" s="177">
        <v>0.41499999999999998</v>
      </c>
      <c r="G112" s="177"/>
      <c r="H112" s="177"/>
      <c r="I112" s="177"/>
      <c r="J112" s="177"/>
      <c r="L112" s="17" t="s">
        <v>954</v>
      </c>
      <c r="M112" s="178">
        <f>SUMIFS('Quarterly Information'!$J$43:$J$1042,'Quarterly Information'!$I$43:$I$1042,Blends!$L112,'Quarterly Information'!$X$43:$X$1042,Lists!$D$30)*C111</f>
        <v>0</v>
      </c>
      <c r="N112" s="178">
        <f>SUMIFS('Quarterly Information'!$J$43:$J$1042,'Quarterly Information'!$I$43:$I$1042,Blends!$L112,'Quarterly Information'!$X$43:$X$1042,Lists!$D$30)*D111</f>
        <v>0</v>
      </c>
      <c r="O112" s="178">
        <f>SUMIFS('Quarterly Information'!$J$43:$J$1042,'Quarterly Information'!$I$43:$I$1042,Blends!$L112,'Quarterly Information'!$X$43:$X$1042,Lists!$D$30)*E111</f>
        <v>0</v>
      </c>
      <c r="P112" s="178">
        <f>SUMIFS('Quarterly Information'!$J$43:$J$1042,'Quarterly Information'!$I$43:$I$1042,Blends!$L112,'Quarterly Information'!$X$43:$X$1042,Lists!$D$30)*F111</f>
        <v>0</v>
      </c>
      <c r="Q112" s="178">
        <f>SUMIFS('Quarterly Information'!$J$43:$J$1042,'Quarterly Information'!$I$43:$I$1042,Blends!$L112,'Quarterly Information'!$X$43:$X$1042,Lists!$D$30)*G111</f>
        <v>0</v>
      </c>
      <c r="R112" s="178">
        <f>SUMIFS('Quarterly Information'!$J$43:$J$1042,'Quarterly Information'!$I$43:$I$1042,Blends!$L112,'Quarterly Information'!$X$43:$X$1042,Lists!$D$30)*H111</f>
        <v>0</v>
      </c>
      <c r="S112" s="178">
        <f>SUMIFS('Quarterly Information'!$J$43:$J$1042,'Quarterly Information'!$I$43:$I$1042,Blends!$L112,'Quarterly Information'!$X$43:$X$1042,Lists!$D$30)*I111</f>
        <v>0</v>
      </c>
      <c r="T112" s="178">
        <f>SUMIFS('Quarterly Information'!$J$43:$J$1042,'Quarterly Information'!$I$43:$I$1042,Blends!$L112,'Quarterly Information'!$X$43:$X$1042,Lists!$D$30)*J111</f>
        <v>0</v>
      </c>
      <c r="V112" s="17" t="s">
        <v>954</v>
      </c>
      <c r="W112" s="178">
        <f>SUMIFS('Quarterly Information'!$J$43:$J$1042,'Quarterly Information'!$I$43:$I$1042,Blends!$V112,'Quarterly Information'!$X$43:$X$1042,Lists!$D$31)*C111</f>
        <v>0</v>
      </c>
      <c r="X112" s="178">
        <f>SUMIFS('Quarterly Information'!$J$43:$J$1042,'Quarterly Information'!$I$43:$I$1042,Blends!$V112,'Quarterly Information'!$X$43:$X$1042,Lists!$D$31)*D111</f>
        <v>0</v>
      </c>
      <c r="Y112" s="178">
        <f>SUMIFS('Quarterly Information'!$J$43:$J$1042,'Quarterly Information'!$I$43:$I$1042,Blends!$V112,'Quarterly Information'!$X$43:$X$1042,Lists!$D$31)*E111</f>
        <v>0</v>
      </c>
      <c r="Z112" s="178">
        <f>SUMIFS('Quarterly Information'!$J$43:$J$1042,'Quarterly Information'!$I$43:$I$1042,Blends!$V112,'Quarterly Information'!$X$43:$X$1042,Lists!$D$31)*F111</f>
        <v>0</v>
      </c>
      <c r="AA112" s="178">
        <f>SUMIFS('Quarterly Information'!$J$43:$J$1042,'Quarterly Information'!$I$43:$I$1042,Blends!$V112,'Quarterly Information'!$X$43:$X$1042,Lists!$D$31)*G111</f>
        <v>0</v>
      </c>
      <c r="AB112" s="178">
        <f>SUMIFS('Quarterly Information'!$J$43:$J$1042,'Quarterly Information'!$I$43:$I$1042,Blends!$V112,'Quarterly Information'!$X$43:$X$1042,Lists!$D$31)*H111</f>
        <v>0</v>
      </c>
      <c r="AC112" s="178">
        <f>SUMIFS('Quarterly Information'!$J$43:$J$1042,'Quarterly Information'!$I$43:$I$1042,Blends!$V112,'Quarterly Information'!$X$43:$X$1042,Lists!$D$31)*I111</f>
        <v>0</v>
      </c>
      <c r="AD112" s="178">
        <f>SUMIFS('Quarterly Information'!$J$43:$J$1042,'Quarterly Information'!$I$43:$I$1042,Blends!$V112,'Quarterly Information'!$X$43:$X$1042,Lists!$D$31)*J111</f>
        <v>0</v>
      </c>
      <c r="AF112" s="17" t="s">
        <v>954</v>
      </c>
      <c r="AG112" s="178">
        <f>SUMIFS('Quarterly Information'!$J$43:$J$1042,'Quarterly Information'!$I$43:$I$1042,Blends!$AF112,'Quarterly Information'!$X$43:$X$1042,Lists!$D$32)*C111</f>
        <v>0</v>
      </c>
      <c r="AH112" s="178">
        <f>SUMIFS('Quarterly Information'!$J$43:$J$1042,'Quarterly Information'!$I$43:$I$1042,Blends!$AF112,'Quarterly Information'!$X$43:$X$1042,Lists!$D$32)*D111</f>
        <v>0</v>
      </c>
      <c r="AI112" s="178">
        <f>SUMIFS('Quarterly Information'!$J$43:$J$1042,'Quarterly Information'!$I$43:$I$1042,Blends!$AF112,'Quarterly Information'!$X$43:$X$1042,Lists!$D$32)*E111</f>
        <v>0</v>
      </c>
      <c r="AJ112" s="178">
        <f>SUMIFS('Quarterly Information'!$J$43:$J$1042,'Quarterly Information'!$I$43:$I$1042,Blends!$AF112,'Quarterly Information'!$X$43:$X$1042,Lists!$D$32)*F111</f>
        <v>0</v>
      </c>
      <c r="AK112" s="178">
        <f>SUMIFS('Quarterly Information'!$J$43:$J$1042,'Quarterly Information'!$I$43:$I$1042,Blends!$AF112,'Quarterly Information'!$X$43:$X$1042,Lists!$D$32)*G111</f>
        <v>0</v>
      </c>
      <c r="AL112" s="178">
        <f>SUMIFS('Quarterly Information'!$J$43:$J$1042,'Quarterly Information'!$I$43:$I$1042,Blends!$AF112,'Quarterly Information'!$X$43:$X$1042,Lists!$D$32)*H111</f>
        <v>0</v>
      </c>
      <c r="AM112" s="178">
        <f>SUMIFS('Quarterly Information'!$J$43:$J$1042,'Quarterly Information'!$I$43:$I$1042,Blends!$AF112,'Quarterly Information'!$X$43:$X$1042,Lists!$D$32)*I111</f>
        <v>0</v>
      </c>
      <c r="AN112" s="178">
        <f>SUMIFS('Quarterly Information'!$J$43:$J$1042,'Quarterly Information'!$I$43:$I$1042,Blends!$AF112,'Quarterly Information'!$X$43:$X$1042,Lists!$D$32)*J111</f>
        <v>0</v>
      </c>
      <c r="AP112" s="17" t="s">
        <v>954</v>
      </c>
      <c r="AQ112" s="178">
        <f>SUMIFS('Quarterly Information'!$J$43:$J$1042,'Quarterly Information'!$I$43:$I$1042,Blends!$AP112,'Quarterly Information'!$X$43:$X$1042,Lists!$D$33)*C111</f>
        <v>0</v>
      </c>
      <c r="AR112" s="178">
        <f>SUMIFS('Quarterly Information'!$J$43:$J$1042,'Quarterly Information'!$I$43:$I$1042,Blends!$AP112,'Quarterly Information'!$X$43:$X$1042,Lists!$D$33)*D111</f>
        <v>0</v>
      </c>
      <c r="AS112" s="178">
        <f>SUMIFS('Quarterly Information'!$J$43:$J$1042,'Quarterly Information'!$I$43:$I$1042,Blends!$AP112,'Quarterly Information'!$X$43:$X$1042,Lists!$D$33)*E111</f>
        <v>0</v>
      </c>
      <c r="AT112" s="178">
        <f>SUMIFS('Quarterly Information'!$J$43:$J$1042,'Quarterly Information'!$I$43:$I$1042,Blends!$AP112,'Quarterly Information'!$X$43:$X$1042,Lists!$D$33)*F111</f>
        <v>0</v>
      </c>
      <c r="AU112" s="178">
        <f>SUMIFS('Quarterly Information'!$J$43:$J$1042,'Quarterly Information'!$I$43:$I$1042,Blends!$AP112,'Quarterly Information'!$X$43:$X$1042,Lists!$D$33)*G111</f>
        <v>0</v>
      </c>
      <c r="AV112" s="178">
        <f>SUMIFS('Quarterly Information'!$J$43:$J$1042,'Quarterly Information'!$I$43:$I$1042,Blends!$AP112,'Quarterly Information'!$X$43:$X$1042,Lists!$D$33)*H111</f>
        <v>0</v>
      </c>
      <c r="AW112" s="178">
        <f>SUMIFS('Quarterly Information'!$J$43:$J$1042,'Quarterly Information'!$I$43:$I$1042,Blends!$AP112,'Quarterly Information'!$X$43:$X$1042,Lists!$D$33)*I111</f>
        <v>0</v>
      </c>
      <c r="AX112" s="178">
        <f>SUMIFS('Quarterly Information'!$J$43:$J$1042,'Quarterly Information'!$I$43:$I$1042,Blends!$AP112,'Quarterly Information'!$X$43:$X$1042,Lists!$D$33)*J111</f>
        <v>0</v>
      </c>
      <c r="AZ112" s="17" t="s">
        <v>954</v>
      </c>
      <c r="BA112" s="178">
        <f>SUMIFS('Quarterly Information'!$J$43:$J$1042,'Quarterly Information'!$I$43:$I$1042,Blends!$AZ112,'Quarterly Information'!$X$43:$X$1042,Lists!$D$34)*C111</f>
        <v>0</v>
      </c>
      <c r="BB112" s="178">
        <f>SUMIFS('Quarterly Information'!$J$43:$J$1042,'Quarterly Information'!$I$43:$I$1042,Blends!$AZ112,'Quarterly Information'!$X$43:$X$1042,Lists!$D$34)*D111</f>
        <v>0</v>
      </c>
      <c r="BC112" s="178">
        <f>SUMIFS('Quarterly Information'!$J$43:$J$1042,'Quarterly Information'!$I$43:$I$1042,Blends!$AZ112,'Quarterly Information'!$X$43:$X$1042,Lists!$D$34)*E111</f>
        <v>0</v>
      </c>
      <c r="BD112" s="178">
        <f>SUMIFS('Quarterly Information'!$J$43:$J$1042,'Quarterly Information'!$I$43:$I$1042,Blends!$AZ112,'Quarterly Information'!$X$43:$X$1042,Lists!$D$34)*F111</f>
        <v>0</v>
      </c>
      <c r="BE112" s="178">
        <f>SUMIFS('Quarterly Information'!$J$43:$J$1042,'Quarterly Information'!$I$43:$I$1042,Blends!$AZ112,'Quarterly Information'!$X$43:$X$1042,Lists!$D$34)*G111</f>
        <v>0</v>
      </c>
      <c r="BF112" s="178">
        <f>SUMIFS('Quarterly Information'!$J$43:$J$1042,'Quarterly Information'!$I$43:$I$1042,Blends!$AZ112,'Quarterly Information'!$X$43:$X$1042,Lists!$D$34)*H111</f>
        <v>0</v>
      </c>
      <c r="BG112" s="178">
        <f>SUMIFS('Quarterly Information'!$J$43:$J$1042,'Quarterly Information'!$I$43:$I$1042,Blends!$AZ112,'Quarterly Information'!$X$43:$X$1042,Lists!$D$34)*I111</f>
        <v>0</v>
      </c>
      <c r="BH112" s="178">
        <f>SUMIFS('Quarterly Information'!$J$43:$J$1042,'Quarterly Information'!$I$43:$I$1042,Blends!$AZ112,'Quarterly Information'!$X$43:$X$1042,Lists!$D$34)*J111</f>
        <v>0</v>
      </c>
      <c r="BJ112" s="17" t="s">
        <v>954</v>
      </c>
      <c r="BK112" s="178">
        <f>SUMIFS('Quarterly Information'!$J$43:$J$1042,'Quarterly Information'!$I$43:$I$1042,Blends!$BJ112,'Quarterly Information'!$X$43:$X$1042,Lists!$D$35)*C111</f>
        <v>0</v>
      </c>
      <c r="BL112" s="178">
        <f>SUMIFS('Quarterly Information'!$J$43:$J$1042,'Quarterly Information'!$I$43:$I$1042,Blends!$BJ112,'Quarterly Information'!$X$43:$X$1042,Lists!$D$35)*D111</f>
        <v>0</v>
      </c>
      <c r="BM112" s="178">
        <f>SUMIFS('Quarterly Information'!$J$43:$J$1042,'Quarterly Information'!$I$43:$I$1042,Blends!$BJ112,'Quarterly Information'!$X$43:$X$1042,Lists!$D$35)*E111</f>
        <v>0</v>
      </c>
      <c r="BN112" s="178">
        <f>SUMIFS('Quarterly Information'!$J$43:$J$1042,'Quarterly Information'!$I$43:$I$1042,Blends!$BJ112,'Quarterly Information'!$X$43:$X$1042,Lists!$D$35)*F111</f>
        <v>0</v>
      </c>
      <c r="BO112" s="178">
        <f>SUMIFS('Quarterly Information'!$J$43:$J$1042,'Quarterly Information'!$I$43:$I$1042,Blends!$BJ112,'Quarterly Information'!$X$43:$X$1042,Lists!$D$35)*G111</f>
        <v>0</v>
      </c>
      <c r="BP112" s="178">
        <f>SUMIFS('Quarterly Information'!$J$43:$J$1042,'Quarterly Information'!$I$43:$I$1042,Blends!$BJ112,'Quarterly Information'!$X$43:$X$1042,Lists!$D$35)*H111</f>
        <v>0</v>
      </c>
      <c r="BQ112" s="178">
        <f>SUMIFS('Quarterly Information'!$J$43:$J$1042,'Quarterly Information'!$I$43:$I$1042,Blends!$BJ112,'Quarterly Information'!$X$43:$X$1042,Lists!$D$35)*I111</f>
        <v>0</v>
      </c>
      <c r="BR112" s="178">
        <f>SUMIFS('Quarterly Information'!$J$43:$J$1042,'Quarterly Information'!$I$43:$I$1042,Blends!$BJ112,'Quarterly Information'!$X$43:$X$1042,Lists!$D$35)*J111</f>
        <v>0</v>
      </c>
      <c r="BT112" s="17" t="s">
        <v>954</v>
      </c>
      <c r="BU112" s="178">
        <f>SUMIFS('Quarterly Information'!$Z$43:$Z$1042,'Quarterly Information'!$I$43:$I$1042,Blends!$BT112)*Blends!C111</f>
        <v>0</v>
      </c>
      <c r="BV112" s="178">
        <f>SUMIFS('Quarterly Information'!$Z$43:$Z$1042,'Quarterly Information'!$I$43:$I$1042,Blends!$BT112)*Blends!D111</f>
        <v>0</v>
      </c>
      <c r="BW112" s="178">
        <f>SUMIFS('Quarterly Information'!$Z$43:$Z$1042,'Quarterly Information'!$I$43:$I$1042,Blends!$BT112)*Blends!E111</f>
        <v>0</v>
      </c>
      <c r="BX112" s="178">
        <f>SUMIFS('Quarterly Information'!$Z$43:$Z$1042,'Quarterly Information'!$I$43:$I$1042,Blends!$BT112)*Blends!F111</f>
        <v>0</v>
      </c>
      <c r="BY112" s="178">
        <f>SUMIFS('Quarterly Information'!$Z$43:$Z$1042,'Quarterly Information'!$I$43:$I$1042,Blends!$BT112)*Blends!G111</f>
        <v>0</v>
      </c>
      <c r="BZ112" s="178">
        <f>SUMIFS('Quarterly Information'!$Z$43:$Z$1042,'Quarterly Information'!$I$43:$I$1042,Blends!$BT112)*Blends!H111</f>
        <v>0</v>
      </c>
      <c r="CA112" s="178">
        <f>SUMIFS('Quarterly Information'!$Z$43:$Z$1042,'Quarterly Information'!$I$43:$I$1042,Blends!$BT112)*Blends!I111</f>
        <v>0</v>
      </c>
      <c r="CB112" s="178">
        <f>SUMIFS('Quarterly Information'!$Z$43:$Z$1042,'Quarterly Information'!$I$43:$I$1042,Blends!$BT112)*Blends!J111</f>
        <v>0</v>
      </c>
      <c r="CD112" s="17" t="s">
        <v>954</v>
      </c>
      <c r="CE112" s="178">
        <f>SUMIFS('Quarterly Information'!$AA$43:$AA$1042,'Quarterly Information'!$I$43:$I$1042,Blends!$CD112)*Blends!C111</f>
        <v>0</v>
      </c>
      <c r="CF112" s="178">
        <f>SUMIFS('Quarterly Information'!$AA$43:$AA$1042,'Quarterly Information'!$I$43:$I$1042,Blends!$CD112)*Blends!D111</f>
        <v>0</v>
      </c>
      <c r="CG112" s="178">
        <f>SUMIFS('Quarterly Information'!$AA$43:$AA$1042,'Quarterly Information'!$I$43:$I$1042,Blends!$CD112)*Blends!E111</f>
        <v>0</v>
      </c>
      <c r="CH112" s="178">
        <f>SUMIFS('Quarterly Information'!$AA$43:$AA$1042,'Quarterly Information'!$I$43:$I$1042,Blends!$CD112)*Blends!F111</f>
        <v>0</v>
      </c>
      <c r="CI112" s="178">
        <f>SUMIFS('Quarterly Information'!$AA$43:$AA$1042,'Quarterly Information'!$I$43:$I$1042,Blends!$CD112)*Blends!G111</f>
        <v>0</v>
      </c>
      <c r="CJ112" s="178">
        <f>SUMIFS('Quarterly Information'!$AA$43:$AA$1042,'Quarterly Information'!$I$43:$I$1042,Blends!$CD112)*Blends!H111</f>
        <v>0</v>
      </c>
      <c r="CK112" s="178">
        <f>SUMIFS('Quarterly Information'!$AA$43:$AA$1042,'Quarterly Information'!$I$43:$I$1042,Blends!$CD112)*Blends!I111</f>
        <v>0</v>
      </c>
      <c r="CL112" s="178">
        <f>SUMIFS('Quarterly Information'!$AA$43:$AA$1042,'Quarterly Information'!$I$43:$I$1042,Blends!$CD112)*Blends!J111</f>
        <v>0</v>
      </c>
      <c r="CN112" s="17" t="s">
        <v>954</v>
      </c>
      <c r="CO112" s="178">
        <f>SUMIFS('Quarterly Information'!$AB$43:$AB$1042,'Quarterly Information'!$I$43:$I$1042,Blends!$CN112)*Blends!C111</f>
        <v>0</v>
      </c>
      <c r="CP112" s="178">
        <f>SUMIFS('Quarterly Information'!$AB$43:$AB$1042,'Quarterly Information'!$I$43:$I$1042,Blends!$CN112)*Blends!D111</f>
        <v>0</v>
      </c>
      <c r="CQ112" s="178">
        <f>SUMIFS('Quarterly Information'!$AB$43:$AB$1042,'Quarterly Information'!$I$43:$I$1042,Blends!$CN112)*Blends!E111</f>
        <v>0</v>
      </c>
      <c r="CR112" s="178">
        <f>SUMIFS('Quarterly Information'!$AB$43:$AB$1042,'Quarterly Information'!$I$43:$I$1042,Blends!$CN112)*Blends!F111</f>
        <v>0</v>
      </c>
      <c r="CS112" s="178">
        <f>SUMIFS('Quarterly Information'!$AB$43:$AB$1042,'Quarterly Information'!$I$43:$I$1042,Blends!$CN112)*Blends!G111</f>
        <v>0</v>
      </c>
      <c r="CT112" s="178">
        <f>SUMIFS('Quarterly Information'!$AB$43:$AB$1042,'Quarterly Information'!$I$43:$I$1042,Blends!$CN112)*Blends!H111</f>
        <v>0</v>
      </c>
      <c r="CU112" s="178">
        <f>SUMIFS('Quarterly Information'!$AB$43:$AB$1042,'Quarterly Information'!$I$43:$I$1042,Blends!$CN112)*Blends!I111</f>
        <v>0</v>
      </c>
      <c r="CV112" s="178">
        <f>SUMIFS('Quarterly Information'!$AB$43:$AB$1042,'Quarterly Information'!$I$43:$I$1042,Blends!$CN112)*Blends!J111</f>
        <v>0</v>
      </c>
      <c r="CX112" s="17" t="s">
        <v>954</v>
      </c>
      <c r="CY112" s="178">
        <f>SUMIFS('Quarterly Information'!$AC$43:$AC$1042,'Quarterly Information'!$I$43:$I$1042,Blends!$CX112)*Blends!C111</f>
        <v>0</v>
      </c>
      <c r="CZ112" s="178">
        <f>SUMIFS('Quarterly Information'!$AC$43:$AC$1042,'Quarterly Information'!$I$43:$I$1042,Blends!$CX112)*Blends!D111</f>
        <v>0</v>
      </c>
      <c r="DA112" s="178">
        <f>SUMIFS('Quarterly Information'!$AC$43:$AC$1042,'Quarterly Information'!$I$43:$I$1042,Blends!$CX112)*Blends!E111</f>
        <v>0</v>
      </c>
      <c r="DB112" s="178">
        <f>SUMIFS('Quarterly Information'!$AC$43:$AC$1042,'Quarterly Information'!$I$43:$I$1042,Blends!$CX112)*Blends!F111</f>
        <v>0</v>
      </c>
      <c r="DC112" s="178">
        <f>SUMIFS('Quarterly Information'!$AC$43:$AC$1042,'Quarterly Information'!$I$43:$I$1042,Blends!$CX112)*Blends!G111</f>
        <v>0</v>
      </c>
      <c r="DD112" s="178">
        <f>SUMIFS('Quarterly Information'!$AC$43:$AC$1042,'Quarterly Information'!$I$43:$I$1042,Blends!$CX112)*Blends!H111</f>
        <v>0</v>
      </c>
      <c r="DE112" s="178">
        <f>SUMIFS('Quarterly Information'!$AC$43:$AC$1042,'Quarterly Information'!$I$43:$I$1042,Blends!$CX112)*Blends!I111</f>
        <v>0</v>
      </c>
      <c r="DF112" s="178">
        <f>SUMIFS('Quarterly Information'!$AC$43:$AC$1042,'Quarterly Information'!$I$43:$I$1042,Blends!$CX112)*Blends!J111</f>
        <v>0</v>
      </c>
      <c r="DH112" s="17" t="s">
        <v>954</v>
      </c>
      <c r="DI112" s="178">
        <f>SUMIFS('Quarterly Information'!$AD$43:$AD$1042,'Quarterly Information'!$I$43:$I$1042,Blends!$DH112)*Blends!C111</f>
        <v>0</v>
      </c>
      <c r="DJ112" s="178">
        <f>SUMIFS('Quarterly Information'!$AD$43:$AD$1042,'Quarterly Information'!$I$43:$I$1042,Blends!$DH112)*Blends!D111</f>
        <v>0</v>
      </c>
      <c r="DK112" s="178">
        <f>SUMIFS('Quarterly Information'!$AD$43:$AD$1042,'Quarterly Information'!$I$43:$I$1042,Blends!$DH112)*Blends!E111</f>
        <v>0</v>
      </c>
      <c r="DL112" s="178">
        <f>SUMIFS('Quarterly Information'!$AD$43:$AD$1042,'Quarterly Information'!$I$43:$I$1042,Blends!$DH112)*Blends!F111</f>
        <v>0</v>
      </c>
      <c r="DM112" s="178">
        <f>SUMIFS('Quarterly Information'!$AD$43:$AD$1042,'Quarterly Information'!$I$43:$I$1042,Blends!$DH112)*Blends!G111</f>
        <v>0</v>
      </c>
      <c r="DN112" s="178">
        <f>SUMIFS('Quarterly Information'!$AD$43:$AD$1042,'Quarterly Information'!$I$43:$I$1042,Blends!$DH112)*Blends!H111</f>
        <v>0</v>
      </c>
      <c r="DO112" s="178">
        <f>SUMIFS('Quarterly Information'!$AD$43:$AD$1042,'Quarterly Information'!$I$43:$I$1042,Blends!$DH112)*Blends!I111</f>
        <v>0</v>
      </c>
      <c r="DP112" s="178">
        <f>SUMIFS('Quarterly Information'!$AD$43:$AD$1042,'Quarterly Information'!$I$43:$I$1042,Blends!$DH112)*Blends!J111</f>
        <v>0</v>
      </c>
      <c r="DR112" s="17" t="s">
        <v>954</v>
      </c>
      <c r="DS112" s="178">
        <f>SUMIFS('Quarterly Information'!$AE$43:$AE$1042,'Quarterly Information'!$I$43:$I$1042,Blends!$DR112)*Blends!C111</f>
        <v>0</v>
      </c>
      <c r="DT112" s="178">
        <f>SUMIFS('Quarterly Information'!$AE$43:$AE$1042,'Quarterly Information'!$I$43:$I$1042,Blends!$DR112)*Blends!D111</f>
        <v>0</v>
      </c>
      <c r="DU112" s="178">
        <f>SUMIFS('Quarterly Information'!$AE$43:$AE$1042,'Quarterly Information'!$I$43:$I$1042,Blends!$DR112)*Blends!E111</f>
        <v>0</v>
      </c>
      <c r="DV112" s="178">
        <f>SUMIFS('Quarterly Information'!$AE$43:$AE$1042,'Quarterly Information'!$I$43:$I$1042,Blends!$DR112)*Blends!F111</f>
        <v>0</v>
      </c>
      <c r="DW112" s="178">
        <f>SUMIFS('Quarterly Information'!$AE$43:$AE$1042,'Quarterly Information'!$I$43:$I$1042,Blends!$DR112)*Blends!G111</f>
        <v>0</v>
      </c>
      <c r="DX112" s="178">
        <f>SUMIFS('Quarterly Information'!$AE$43:$AE$1042,'Quarterly Information'!$I$43:$I$1042,Blends!$DR112)*Blends!H111</f>
        <v>0</v>
      </c>
      <c r="DY112" s="178">
        <f>SUMIFS('Quarterly Information'!$AE$43:$AE$1042,'Quarterly Information'!$I$43:$I$1042,Blends!$DR112)*Blends!I111</f>
        <v>0</v>
      </c>
      <c r="DZ112" s="178">
        <f>SUMIFS('Quarterly Information'!$AE$43:$AE$1042,'Quarterly Information'!$I$43:$I$1042,Blends!$DR112)*Blends!J111</f>
        <v>0</v>
      </c>
    </row>
    <row r="113" spans="2:130" x14ac:dyDescent="0.25">
      <c r="B113" s="17" t="s">
        <v>956</v>
      </c>
      <c r="C113" s="177"/>
      <c r="D113" s="177"/>
      <c r="E113" s="177"/>
      <c r="F113" s="177"/>
      <c r="G113" s="177"/>
      <c r="H113" s="177"/>
      <c r="I113" s="177">
        <v>0.12</v>
      </c>
      <c r="J113" s="177"/>
      <c r="L113" s="17" t="s">
        <v>955</v>
      </c>
      <c r="M113" s="178">
        <f>SUMIFS('Quarterly Information'!$J$43:$J$1042,'Quarterly Information'!$I$43:$I$1042,Blends!$L113,'Quarterly Information'!$X$43:$X$1042,Lists!$D$30)*C112</f>
        <v>0</v>
      </c>
      <c r="N113" s="178">
        <f>SUMIFS('Quarterly Information'!$J$43:$J$1042,'Quarterly Information'!$I$43:$I$1042,Blends!$L113,'Quarterly Information'!$X$43:$X$1042,Lists!$D$30)*D112</f>
        <v>0</v>
      </c>
      <c r="O113" s="178">
        <f>SUMIFS('Quarterly Information'!$J$43:$J$1042,'Quarterly Information'!$I$43:$I$1042,Blends!$L113,'Quarterly Information'!$X$43:$X$1042,Lists!$D$30)*E112</f>
        <v>0</v>
      </c>
      <c r="P113" s="178">
        <f>SUMIFS('Quarterly Information'!$J$43:$J$1042,'Quarterly Information'!$I$43:$I$1042,Blends!$L113,'Quarterly Information'!$X$43:$X$1042,Lists!$D$30)*F112</f>
        <v>0</v>
      </c>
      <c r="Q113" s="178">
        <f>SUMIFS('Quarterly Information'!$J$43:$J$1042,'Quarterly Information'!$I$43:$I$1042,Blends!$L113,'Quarterly Information'!$X$43:$X$1042,Lists!$D$30)*G112</f>
        <v>0</v>
      </c>
      <c r="R113" s="178">
        <f>SUMIFS('Quarterly Information'!$J$43:$J$1042,'Quarterly Information'!$I$43:$I$1042,Blends!$L113,'Quarterly Information'!$X$43:$X$1042,Lists!$D$30)*H112</f>
        <v>0</v>
      </c>
      <c r="S113" s="178">
        <f>SUMIFS('Quarterly Information'!$J$43:$J$1042,'Quarterly Information'!$I$43:$I$1042,Blends!$L113,'Quarterly Information'!$X$43:$X$1042,Lists!$D$30)*I112</f>
        <v>0</v>
      </c>
      <c r="T113" s="178">
        <f>SUMIFS('Quarterly Information'!$J$43:$J$1042,'Quarterly Information'!$I$43:$I$1042,Blends!$L113,'Quarterly Information'!$X$43:$X$1042,Lists!$D$30)*J112</f>
        <v>0</v>
      </c>
      <c r="V113" s="17" t="s">
        <v>955</v>
      </c>
      <c r="W113" s="178">
        <f>SUMIFS('Quarterly Information'!$J$43:$J$1042,'Quarterly Information'!$I$43:$I$1042,Blends!$V113,'Quarterly Information'!$X$43:$X$1042,Lists!$D$31)*C112</f>
        <v>0</v>
      </c>
      <c r="X113" s="178">
        <f>SUMIFS('Quarterly Information'!$J$43:$J$1042,'Quarterly Information'!$I$43:$I$1042,Blends!$V113,'Quarterly Information'!$X$43:$X$1042,Lists!$D$31)*D112</f>
        <v>0</v>
      </c>
      <c r="Y113" s="178">
        <f>SUMIFS('Quarterly Information'!$J$43:$J$1042,'Quarterly Information'!$I$43:$I$1042,Blends!$V113,'Quarterly Information'!$X$43:$X$1042,Lists!$D$31)*E112</f>
        <v>0</v>
      </c>
      <c r="Z113" s="178">
        <f>SUMIFS('Quarterly Information'!$J$43:$J$1042,'Quarterly Information'!$I$43:$I$1042,Blends!$V113,'Quarterly Information'!$X$43:$X$1042,Lists!$D$31)*F112</f>
        <v>0</v>
      </c>
      <c r="AA113" s="178">
        <f>SUMIFS('Quarterly Information'!$J$43:$J$1042,'Quarterly Information'!$I$43:$I$1042,Blends!$V113,'Quarterly Information'!$X$43:$X$1042,Lists!$D$31)*G112</f>
        <v>0</v>
      </c>
      <c r="AB113" s="178">
        <f>SUMIFS('Quarterly Information'!$J$43:$J$1042,'Quarterly Information'!$I$43:$I$1042,Blends!$V113,'Quarterly Information'!$X$43:$X$1042,Lists!$D$31)*H112</f>
        <v>0</v>
      </c>
      <c r="AC113" s="178">
        <f>SUMIFS('Quarterly Information'!$J$43:$J$1042,'Quarterly Information'!$I$43:$I$1042,Blends!$V113,'Quarterly Information'!$X$43:$X$1042,Lists!$D$31)*I112</f>
        <v>0</v>
      </c>
      <c r="AD113" s="178">
        <f>SUMIFS('Quarterly Information'!$J$43:$J$1042,'Quarterly Information'!$I$43:$I$1042,Blends!$V113,'Quarterly Information'!$X$43:$X$1042,Lists!$D$31)*J112</f>
        <v>0</v>
      </c>
      <c r="AF113" s="17" t="s">
        <v>955</v>
      </c>
      <c r="AG113" s="178">
        <f>SUMIFS('Quarterly Information'!$J$43:$J$1042,'Quarterly Information'!$I$43:$I$1042,Blends!$AF113,'Quarterly Information'!$X$43:$X$1042,Lists!$D$32)*C112</f>
        <v>0</v>
      </c>
      <c r="AH113" s="178">
        <f>SUMIFS('Quarterly Information'!$J$43:$J$1042,'Quarterly Information'!$I$43:$I$1042,Blends!$AF113,'Quarterly Information'!$X$43:$X$1042,Lists!$D$32)*D112</f>
        <v>0</v>
      </c>
      <c r="AI113" s="178">
        <f>SUMIFS('Quarterly Information'!$J$43:$J$1042,'Quarterly Information'!$I$43:$I$1042,Blends!$AF113,'Quarterly Information'!$X$43:$X$1042,Lists!$D$32)*E112</f>
        <v>0</v>
      </c>
      <c r="AJ113" s="178">
        <f>SUMIFS('Quarterly Information'!$J$43:$J$1042,'Quarterly Information'!$I$43:$I$1042,Blends!$AF113,'Quarterly Information'!$X$43:$X$1042,Lists!$D$32)*F112</f>
        <v>0</v>
      </c>
      <c r="AK113" s="178">
        <f>SUMIFS('Quarterly Information'!$J$43:$J$1042,'Quarterly Information'!$I$43:$I$1042,Blends!$AF113,'Quarterly Information'!$X$43:$X$1042,Lists!$D$32)*G112</f>
        <v>0</v>
      </c>
      <c r="AL113" s="178">
        <f>SUMIFS('Quarterly Information'!$J$43:$J$1042,'Quarterly Information'!$I$43:$I$1042,Blends!$AF113,'Quarterly Information'!$X$43:$X$1042,Lists!$D$32)*H112</f>
        <v>0</v>
      </c>
      <c r="AM113" s="178">
        <f>SUMIFS('Quarterly Information'!$J$43:$J$1042,'Quarterly Information'!$I$43:$I$1042,Blends!$AF113,'Quarterly Information'!$X$43:$X$1042,Lists!$D$32)*I112</f>
        <v>0</v>
      </c>
      <c r="AN113" s="178">
        <f>SUMIFS('Quarterly Information'!$J$43:$J$1042,'Quarterly Information'!$I$43:$I$1042,Blends!$AF113,'Quarterly Information'!$X$43:$X$1042,Lists!$D$32)*J112</f>
        <v>0</v>
      </c>
      <c r="AP113" s="17" t="s">
        <v>955</v>
      </c>
      <c r="AQ113" s="178">
        <f>SUMIFS('Quarterly Information'!$J$43:$J$1042,'Quarterly Information'!$I$43:$I$1042,Blends!$AP113,'Quarterly Information'!$X$43:$X$1042,Lists!$D$33)*C112</f>
        <v>0</v>
      </c>
      <c r="AR113" s="178">
        <f>SUMIFS('Quarterly Information'!$J$43:$J$1042,'Quarterly Information'!$I$43:$I$1042,Blends!$AP113,'Quarterly Information'!$X$43:$X$1042,Lists!$D$33)*D112</f>
        <v>0</v>
      </c>
      <c r="AS113" s="178">
        <f>SUMIFS('Quarterly Information'!$J$43:$J$1042,'Quarterly Information'!$I$43:$I$1042,Blends!$AP113,'Quarterly Information'!$X$43:$X$1042,Lists!$D$33)*E112</f>
        <v>0</v>
      </c>
      <c r="AT113" s="178">
        <f>SUMIFS('Quarterly Information'!$J$43:$J$1042,'Quarterly Information'!$I$43:$I$1042,Blends!$AP113,'Quarterly Information'!$X$43:$X$1042,Lists!$D$33)*F112</f>
        <v>0</v>
      </c>
      <c r="AU113" s="178">
        <f>SUMIFS('Quarterly Information'!$J$43:$J$1042,'Quarterly Information'!$I$43:$I$1042,Blends!$AP113,'Quarterly Information'!$X$43:$X$1042,Lists!$D$33)*G112</f>
        <v>0</v>
      </c>
      <c r="AV113" s="178">
        <f>SUMIFS('Quarterly Information'!$J$43:$J$1042,'Quarterly Information'!$I$43:$I$1042,Blends!$AP113,'Quarterly Information'!$X$43:$X$1042,Lists!$D$33)*H112</f>
        <v>0</v>
      </c>
      <c r="AW113" s="178">
        <f>SUMIFS('Quarterly Information'!$J$43:$J$1042,'Quarterly Information'!$I$43:$I$1042,Blends!$AP113,'Quarterly Information'!$X$43:$X$1042,Lists!$D$33)*I112</f>
        <v>0</v>
      </c>
      <c r="AX113" s="178">
        <f>SUMIFS('Quarterly Information'!$J$43:$J$1042,'Quarterly Information'!$I$43:$I$1042,Blends!$AP113,'Quarterly Information'!$X$43:$X$1042,Lists!$D$33)*J112</f>
        <v>0</v>
      </c>
      <c r="AZ113" s="17" t="s">
        <v>955</v>
      </c>
      <c r="BA113" s="178">
        <f>SUMIFS('Quarterly Information'!$J$43:$J$1042,'Quarterly Information'!$I$43:$I$1042,Blends!$AZ113,'Quarterly Information'!$X$43:$X$1042,Lists!$D$34)*C112</f>
        <v>0</v>
      </c>
      <c r="BB113" s="178">
        <f>SUMIFS('Quarterly Information'!$J$43:$J$1042,'Quarterly Information'!$I$43:$I$1042,Blends!$AZ113,'Quarterly Information'!$X$43:$X$1042,Lists!$D$34)*D112</f>
        <v>0</v>
      </c>
      <c r="BC113" s="178">
        <f>SUMIFS('Quarterly Information'!$J$43:$J$1042,'Quarterly Information'!$I$43:$I$1042,Blends!$AZ113,'Quarterly Information'!$X$43:$X$1042,Lists!$D$34)*E112</f>
        <v>0</v>
      </c>
      <c r="BD113" s="178">
        <f>SUMIFS('Quarterly Information'!$J$43:$J$1042,'Quarterly Information'!$I$43:$I$1042,Blends!$AZ113,'Quarterly Information'!$X$43:$X$1042,Lists!$D$34)*F112</f>
        <v>0</v>
      </c>
      <c r="BE113" s="178">
        <f>SUMIFS('Quarterly Information'!$J$43:$J$1042,'Quarterly Information'!$I$43:$I$1042,Blends!$AZ113,'Quarterly Information'!$X$43:$X$1042,Lists!$D$34)*G112</f>
        <v>0</v>
      </c>
      <c r="BF113" s="178">
        <f>SUMIFS('Quarterly Information'!$J$43:$J$1042,'Quarterly Information'!$I$43:$I$1042,Blends!$AZ113,'Quarterly Information'!$X$43:$X$1042,Lists!$D$34)*H112</f>
        <v>0</v>
      </c>
      <c r="BG113" s="178">
        <f>SUMIFS('Quarterly Information'!$J$43:$J$1042,'Quarterly Information'!$I$43:$I$1042,Blends!$AZ113,'Quarterly Information'!$X$43:$X$1042,Lists!$D$34)*I112</f>
        <v>0</v>
      </c>
      <c r="BH113" s="178">
        <f>SUMIFS('Quarterly Information'!$J$43:$J$1042,'Quarterly Information'!$I$43:$I$1042,Blends!$AZ113,'Quarterly Information'!$X$43:$X$1042,Lists!$D$34)*J112</f>
        <v>0</v>
      </c>
      <c r="BJ113" s="17" t="s">
        <v>955</v>
      </c>
      <c r="BK113" s="178">
        <f>SUMIFS('Quarterly Information'!$J$43:$J$1042,'Quarterly Information'!$I$43:$I$1042,Blends!$BJ113,'Quarterly Information'!$X$43:$X$1042,Lists!$D$35)*C112</f>
        <v>0</v>
      </c>
      <c r="BL113" s="178">
        <f>SUMIFS('Quarterly Information'!$J$43:$J$1042,'Quarterly Information'!$I$43:$I$1042,Blends!$BJ113,'Quarterly Information'!$X$43:$X$1042,Lists!$D$35)*D112</f>
        <v>0</v>
      </c>
      <c r="BM113" s="178">
        <f>SUMIFS('Quarterly Information'!$J$43:$J$1042,'Quarterly Information'!$I$43:$I$1042,Blends!$BJ113,'Quarterly Information'!$X$43:$X$1042,Lists!$D$35)*E112</f>
        <v>0</v>
      </c>
      <c r="BN113" s="178">
        <f>SUMIFS('Quarterly Information'!$J$43:$J$1042,'Quarterly Information'!$I$43:$I$1042,Blends!$BJ113,'Quarterly Information'!$X$43:$X$1042,Lists!$D$35)*F112</f>
        <v>0</v>
      </c>
      <c r="BO113" s="178">
        <f>SUMIFS('Quarterly Information'!$J$43:$J$1042,'Quarterly Information'!$I$43:$I$1042,Blends!$BJ113,'Quarterly Information'!$X$43:$X$1042,Lists!$D$35)*G112</f>
        <v>0</v>
      </c>
      <c r="BP113" s="178">
        <f>SUMIFS('Quarterly Information'!$J$43:$J$1042,'Quarterly Information'!$I$43:$I$1042,Blends!$BJ113,'Quarterly Information'!$X$43:$X$1042,Lists!$D$35)*H112</f>
        <v>0</v>
      </c>
      <c r="BQ113" s="178">
        <f>SUMIFS('Quarterly Information'!$J$43:$J$1042,'Quarterly Information'!$I$43:$I$1042,Blends!$BJ113,'Quarterly Information'!$X$43:$X$1042,Lists!$D$35)*I112</f>
        <v>0</v>
      </c>
      <c r="BR113" s="178">
        <f>SUMIFS('Quarterly Information'!$J$43:$J$1042,'Quarterly Information'!$I$43:$I$1042,Blends!$BJ113,'Quarterly Information'!$X$43:$X$1042,Lists!$D$35)*J112</f>
        <v>0</v>
      </c>
      <c r="BT113" s="17" t="s">
        <v>955</v>
      </c>
      <c r="BU113" s="178">
        <f>SUMIFS('Quarterly Information'!$Z$43:$Z$1042,'Quarterly Information'!$I$43:$I$1042,Blends!$BT113)*Blends!C112</f>
        <v>0</v>
      </c>
      <c r="BV113" s="178">
        <f>SUMIFS('Quarterly Information'!$Z$43:$Z$1042,'Quarterly Information'!$I$43:$I$1042,Blends!$BT113)*Blends!D112</f>
        <v>0</v>
      </c>
      <c r="BW113" s="178">
        <f>SUMIFS('Quarterly Information'!$Z$43:$Z$1042,'Quarterly Information'!$I$43:$I$1042,Blends!$BT113)*Blends!E112</f>
        <v>0</v>
      </c>
      <c r="BX113" s="178">
        <f>SUMIFS('Quarterly Information'!$Z$43:$Z$1042,'Quarterly Information'!$I$43:$I$1042,Blends!$BT113)*Blends!F112</f>
        <v>0</v>
      </c>
      <c r="BY113" s="178">
        <f>SUMIFS('Quarterly Information'!$Z$43:$Z$1042,'Quarterly Information'!$I$43:$I$1042,Blends!$BT113)*Blends!G112</f>
        <v>0</v>
      </c>
      <c r="BZ113" s="178">
        <f>SUMIFS('Quarterly Information'!$Z$43:$Z$1042,'Quarterly Information'!$I$43:$I$1042,Blends!$BT113)*Blends!H112</f>
        <v>0</v>
      </c>
      <c r="CA113" s="178">
        <f>SUMIFS('Quarterly Information'!$Z$43:$Z$1042,'Quarterly Information'!$I$43:$I$1042,Blends!$BT113)*Blends!I112</f>
        <v>0</v>
      </c>
      <c r="CB113" s="178">
        <f>SUMIFS('Quarterly Information'!$Z$43:$Z$1042,'Quarterly Information'!$I$43:$I$1042,Blends!$BT113)*Blends!J112</f>
        <v>0</v>
      </c>
      <c r="CD113" s="17" t="s">
        <v>955</v>
      </c>
      <c r="CE113" s="178">
        <f>SUMIFS('Quarterly Information'!$AA$43:$AA$1042,'Quarterly Information'!$I$43:$I$1042,Blends!$CD113)*Blends!C112</f>
        <v>0</v>
      </c>
      <c r="CF113" s="178">
        <f>SUMIFS('Quarterly Information'!$AA$43:$AA$1042,'Quarterly Information'!$I$43:$I$1042,Blends!$CD113)*Blends!D112</f>
        <v>0</v>
      </c>
      <c r="CG113" s="178">
        <f>SUMIFS('Quarterly Information'!$AA$43:$AA$1042,'Quarterly Information'!$I$43:$I$1042,Blends!$CD113)*Blends!E112</f>
        <v>0</v>
      </c>
      <c r="CH113" s="178">
        <f>SUMIFS('Quarterly Information'!$AA$43:$AA$1042,'Quarterly Information'!$I$43:$I$1042,Blends!$CD113)*Blends!F112</f>
        <v>0</v>
      </c>
      <c r="CI113" s="178">
        <f>SUMIFS('Quarterly Information'!$AA$43:$AA$1042,'Quarterly Information'!$I$43:$I$1042,Blends!$CD113)*Blends!G112</f>
        <v>0</v>
      </c>
      <c r="CJ113" s="178">
        <f>SUMIFS('Quarterly Information'!$AA$43:$AA$1042,'Quarterly Information'!$I$43:$I$1042,Blends!$CD113)*Blends!H112</f>
        <v>0</v>
      </c>
      <c r="CK113" s="178">
        <f>SUMIFS('Quarterly Information'!$AA$43:$AA$1042,'Quarterly Information'!$I$43:$I$1042,Blends!$CD113)*Blends!I112</f>
        <v>0</v>
      </c>
      <c r="CL113" s="178">
        <f>SUMIFS('Quarterly Information'!$AA$43:$AA$1042,'Quarterly Information'!$I$43:$I$1042,Blends!$CD113)*Blends!J112</f>
        <v>0</v>
      </c>
      <c r="CN113" s="17" t="s">
        <v>955</v>
      </c>
      <c r="CO113" s="178">
        <f>SUMIFS('Quarterly Information'!$AB$43:$AB$1042,'Quarterly Information'!$I$43:$I$1042,Blends!$CN113)*Blends!C112</f>
        <v>0</v>
      </c>
      <c r="CP113" s="178">
        <f>SUMIFS('Quarterly Information'!$AB$43:$AB$1042,'Quarterly Information'!$I$43:$I$1042,Blends!$CN113)*Blends!D112</f>
        <v>0</v>
      </c>
      <c r="CQ113" s="178">
        <f>SUMIFS('Quarterly Information'!$AB$43:$AB$1042,'Quarterly Information'!$I$43:$I$1042,Blends!$CN113)*Blends!E112</f>
        <v>0</v>
      </c>
      <c r="CR113" s="178">
        <f>SUMIFS('Quarterly Information'!$AB$43:$AB$1042,'Quarterly Information'!$I$43:$I$1042,Blends!$CN113)*Blends!F112</f>
        <v>0</v>
      </c>
      <c r="CS113" s="178">
        <f>SUMIFS('Quarterly Information'!$AB$43:$AB$1042,'Quarterly Information'!$I$43:$I$1042,Blends!$CN113)*Blends!G112</f>
        <v>0</v>
      </c>
      <c r="CT113" s="178">
        <f>SUMIFS('Quarterly Information'!$AB$43:$AB$1042,'Quarterly Information'!$I$43:$I$1042,Blends!$CN113)*Blends!H112</f>
        <v>0</v>
      </c>
      <c r="CU113" s="178">
        <f>SUMIFS('Quarterly Information'!$AB$43:$AB$1042,'Quarterly Information'!$I$43:$I$1042,Blends!$CN113)*Blends!I112</f>
        <v>0</v>
      </c>
      <c r="CV113" s="178">
        <f>SUMIFS('Quarterly Information'!$AB$43:$AB$1042,'Quarterly Information'!$I$43:$I$1042,Blends!$CN113)*Blends!J112</f>
        <v>0</v>
      </c>
      <c r="CX113" s="17" t="s">
        <v>955</v>
      </c>
      <c r="CY113" s="178">
        <f>SUMIFS('Quarterly Information'!$AC$43:$AC$1042,'Quarterly Information'!$I$43:$I$1042,Blends!$CX113)*Blends!C112</f>
        <v>0</v>
      </c>
      <c r="CZ113" s="178">
        <f>SUMIFS('Quarterly Information'!$AC$43:$AC$1042,'Quarterly Information'!$I$43:$I$1042,Blends!$CX113)*Blends!D112</f>
        <v>0</v>
      </c>
      <c r="DA113" s="178">
        <f>SUMIFS('Quarterly Information'!$AC$43:$AC$1042,'Quarterly Information'!$I$43:$I$1042,Blends!$CX113)*Blends!E112</f>
        <v>0</v>
      </c>
      <c r="DB113" s="178">
        <f>SUMIFS('Quarterly Information'!$AC$43:$AC$1042,'Quarterly Information'!$I$43:$I$1042,Blends!$CX113)*Blends!F112</f>
        <v>0</v>
      </c>
      <c r="DC113" s="178">
        <f>SUMIFS('Quarterly Information'!$AC$43:$AC$1042,'Quarterly Information'!$I$43:$I$1042,Blends!$CX113)*Blends!G112</f>
        <v>0</v>
      </c>
      <c r="DD113" s="178">
        <f>SUMIFS('Quarterly Information'!$AC$43:$AC$1042,'Quarterly Information'!$I$43:$I$1042,Blends!$CX113)*Blends!H112</f>
        <v>0</v>
      </c>
      <c r="DE113" s="178">
        <f>SUMIFS('Quarterly Information'!$AC$43:$AC$1042,'Quarterly Information'!$I$43:$I$1042,Blends!$CX113)*Blends!I112</f>
        <v>0</v>
      </c>
      <c r="DF113" s="178">
        <f>SUMIFS('Quarterly Information'!$AC$43:$AC$1042,'Quarterly Information'!$I$43:$I$1042,Blends!$CX113)*Blends!J112</f>
        <v>0</v>
      </c>
      <c r="DH113" s="17" t="s">
        <v>955</v>
      </c>
      <c r="DI113" s="178">
        <f>SUMIFS('Quarterly Information'!$AD$43:$AD$1042,'Quarterly Information'!$I$43:$I$1042,Blends!$DH113)*Blends!C112</f>
        <v>0</v>
      </c>
      <c r="DJ113" s="178">
        <f>SUMIFS('Quarterly Information'!$AD$43:$AD$1042,'Quarterly Information'!$I$43:$I$1042,Blends!$DH113)*Blends!D112</f>
        <v>0</v>
      </c>
      <c r="DK113" s="178">
        <f>SUMIFS('Quarterly Information'!$AD$43:$AD$1042,'Quarterly Information'!$I$43:$I$1042,Blends!$DH113)*Blends!E112</f>
        <v>0</v>
      </c>
      <c r="DL113" s="178">
        <f>SUMIFS('Quarterly Information'!$AD$43:$AD$1042,'Quarterly Information'!$I$43:$I$1042,Blends!$DH113)*Blends!F112</f>
        <v>0</v>
      </c>
      <c r="DM113" s="178">
        <f>SUMIFS('Quarterly Information'!$AD$43:$AD$1042,'Quarterly Information'!$I$43:$I$1042,Blends!$DH113)*Blends!G112</f>
        <v>0</v>
      </c>
      <c r="DN113" s="178">
        <f>SUMIFS('Quarterly Information'!$AD$43:$AD$1042,'Quarterly Information'!$I$43:$I$1042,Blends!$DH113)*Blends!H112</f>
        <v>0</v>
      </c>
      <c r="DO113" s="178">
        <f>SUMIFS('Quarterly Information'!$AD$43:$AD$1042,'Quarterly Information'!$I$43:$I$1042,Blends!$DH113)*Blends!I112</f>
        <v>0</v>
      </c>
      <c r="DP113" s="178">
        <f>SUMIFS('Quarterly Information'!$AD$43:$AD$1042,'Quarterly Information'!$I$43:$I$1042,Blends!$DH113)*Blends!J112</f>
        <v>0</v>
      </c>
      <c r="DR113" s="17" t="s">
        <v>955</v>
      </c>
      <c r="DS113" s="178">
        <f>SUMIFS('Quarterly Information'!$AE$43:$AE$1042,'Quarterly Information'!$I$43:$I$1042,Blends!$DR113)*Blends!C112</f>
        <v>0</v>
      </c>
      <c r="DT113" s="178">
        <f>SUMIFS('Quarterly Information'!$AE$43:$AE$1042,'Quarterly Information'!$I$43:$I$1042,Blends!$DR113)*Blends!D112</f>
        <v>0</v>
      </c>
      <c r="DU113" s="178">
        <f>SUMIFS('Quarterly Information'!$AE$43:$AE$1042,'Quarterly Information'!$I$43:$I$1042,Blends!$DR113)*Blends!E112</f>
        <v>0</v>
      </c>
      <c r="DV113" s="178">
        <f>SUMIFS('Quarterly Information'!$AE$43:$AE$1042,'Quarterly Information'!$I$43:$I$1042,Blends!$DR113)*Blends!F112</f>
        <v>0</v>
      </c>
      <c r="DW113" s="178">
        <f>SUMIFS('Quarterly Information'!$AE$43:$AE$1042,'Quarterly Information'!$I$43:$I$1042,Blends!$DR113)*Blends!G112</f>
        <v>0</v>
      </c>
      <c r="DX113" s="178">
        <f>SUMIFS('Quarterly Information'!$AE$43:$AE$1042,'Quarterly Information'!$I$43:$I$1042,Blends!$DR113)*Blends!H112</f>
        <v>0</v>
      </c>
      <c r="DY113" s="178">
        <f>SUMIFS('Quarterly Information'!$AE$43:$AE$1042,'Quarterly Information'!$I$43:$I$1042,Blends!$DR113)*Blends!I112</f>
        <v>0</v>
      </c>
      <c r="DZ113" s="178">
        <f>SUMIFS('Quarterly Information'!$AE$43:$AE$1042,'Quarterly Information'!$I$43:$I$1042,Blends!$DR113)*Blends!J112</f>
        <v>0</v>
      </c>
    </row>
    <row r="114" spans="2:130" x14ac:dyDescent="0.25">
      <c r="B114" s="17" t="s">
        <v>957</v>
      </c>
      <c r="C114" s="177"/>
      <c r="D114" s="177"/>
      <c r="E114" s="177"/>
      <c r="F114" s="177"/>
      <c r="G114" s="177"/>
      <c r="H114" s="177"/>
      <c r="I114" s="177">
        <v>8.8999999999999996E-2</v>
      </c>
      <c r="J114" s="177"/>
      <c r="L114" s="17" t="s">
        <v>956</v>
      </c>
      <c r="M114" s="178">
        <f>SUMIFS('Quarterly Information'!$J$43:$J$1042,'Quarterly Information'!$I$43:$I$1042,Blends!$L114,'Quarterly Information'!$X$43:$X$1042,Lists!$D$30)*C113</f>
        <v>0</v>
      </c>
      <c r="N114" s="178">
        <f>SUMIFS('Quarterly Information'!$J$43:$J$1042,'Quarterly Information'!$I$43:$I$1042,Blends!$L114,'Quarterly Information'!$X$43:$X$1042,Lists!$D$30)*D113</f>
        <v>0</v>
      </c>
      <c r="O114" s="178">
        <f>SUMIFS('Quarterly Information'!$J$43:$J$1042,'Quarterly Information'!$I$43:$I$1042,Blends!$L114,'Quarterly Information'!$X$43:$X$1042,Lists!$D$30)*E113</f>
        <v>0</v>
      </c>
      <c r="P114" s="178">
        <f>SUMIFS('Quarterly Information'!$J$43:$J$1042,'Quarterly Information'!$I$43:$I$1042,Blends!$L114,'Quarterly Information'!$X$43:$X$1042,Lists!$D$30)*F113</f>
        <v>0</v>
      </c>
      <c r="Q114" s="178">
        <f>SUMIFS('Quarterly Information'!$J$43:$J$1042,'Quarterly Information'!$I$43:$I$1042,Blends!$L114,'Quarterly Information'!$X$43:$X$1042,Lists!$D$30)*G113</f>
        <v>0</v>
      </c>
      <c r="R114" s="178">
        <f>SUMIFS('Quarterly Information'!$J$43:$J$1042,'Quarterly Information'!$I$43:$I$1042,Blends!$L114,'Quarterly Information'!$X$43:$X$1042,Lists!$D$30)*H113</f>
        <v>0</v>
      </c>
      <c r="S114" s="178">
        <f>SUMIFS('Quarterly Information'!$J$43:$J$1042,'Quarterly Information'!$I$43:$I$1042,Blends!$L114,'Quarterly Information'!$X$43:$X$1042,Lists!$D$30)*I113</f>
        <v>0</v>
      </c>
      <c r="T114" s="178">
        <f>SUMIFS('Quarterly Information'!$J$43:$J$1042,'Quarterly Information'!$I$43:$I$1042,Blends!$L114,'Quarterly Information'!$X$43:$X$1042,Lists!$D$30)*J113</f>
        <v>0</v>
      </c>
      <c r="V114" s="17" t="s">
        <v>956</v>
      </c>
      <c r="W114" s="178">
        <f>SUMIFS('Quarterly Information'!$J$43:$J$1042,'Quarterly Information'!$I$43:$I$1042,Blends!$V114,'Quarterly Information'!$X$43:$X$1042,Lists!$D$31)*C113</f>
        <v>0</v>
      </c>
      <c r="X114" s="178">
        <f>SUMIFS('Quarterly Information'!$J$43:$J$1042,'Quarterly Information'!$I$43:$I$1042,Blends!$V114,'Quarterly Information'!$X$43:$X$1042,Lists!$D$31)*D113</f>
        <v>0</v>
      </c>
      <c r="Y114" s="178">
        <f>SUMIFS('Quarterly Information'!$J$43:$J$1042,'Quarterly Information'!$I$43:$I$1042,Blends!$V114,'Quarterly Information'!$X$43:$X$1042,Lists!$D$31)*E113</f>
        <v>0</v>
      </c>
      <c r="Z114" s="178">
        <f>SUMIFS('Quarterly Information'!$J$43:$J$1042,'Quarterly Information'!$I$43:$I$1042,Blends!$V114,'Quarterly Information'!$X$43:$X$1042,Lists!$D$31)*F113</f>
        <v>0</v>
      </c>
      <c r="AA114" s="178">
        <f>SUMIFS('Quarterly Information'!$J$43:$J$1042,'Quarterly Information'!$I$43:$I$1042,Blends!$V114,'Quarterly Information'!$X$43:$X$1042,Lists!$D$31)*G113</f>
        <v>0</v>
      </c>
      <c r="AB114" s="178">
        <f>SUMIFS('Quarterly Information'!$J$43:$J$1042,'Quarterly Information'!$I$43:$I$1042,Blends!$V114,'Quarterly Information'!$X$43:$X$1042,Lists!$D$31)*H113</f>
        <v>0</v>
      </c>
      <c r="AC114" s="178">
        <f>SUMIFS('Quarterly Information'!$J$43:$J$1042,'Quarterly Information'!$I$43:$I$1042,Blends!$V114,'Quarterly Information'!$X$43:$X$1042,Lists!$D$31)*I113</f>
        <v>0</v>
      </c>
      <c r="AD114" s="178">
        <f>SUMIFS('Quarterly Information'!$J$43:$J$1042,'Quarterly Information'!$I$43:$I$1042,Blends!$V114,'Quarterly Information'!$X$43:$X$1042,Lists!$D$31)*J113</f>
        <v>0</v>
      </c>
      <c r="AF114" s="17" t="s">
        <v>956</v>
      </c>
      <c r="AG114" s="178">
        <f>SUMIFS('Quarterly Information'!$J$43:$J$1042,'Quarterly Information'!$I$43:$I$1042,Blends!$AF114,'Quarterly Information'!$X$43:$X$1042,Lists!$D$32)*C113</f>
        <v>0</v>
      </c>
      <c r="AH114" s="178">
        <f>SUMIFS('Quarterly Information'!$J$43:$J$1042,'Quarterly Information'!$I$43:$I$1042,Blends!$AF114,'Quarterly Information'!$X$43:$X$1042,Lists!$D$32)*D113</f>
        <v>0</v>
      </c>
      <c r="AI114" s="178">
        <f>SUMIFS('Quarterly Information'!$J$43:$J$1042,'Quarterly Information'!$I$43:$I$1042,Blends!$AF114,'Quarterly Information'!$X$43:$X$1042,Lists!$D$32)*E113</f>
        <v>0</v>
      </c>
      <c r="AJ114" s="178">
        <f>SUMIFS('Quarterly Information'!$J$43:$J$1042,'Quarterly Information'!$I$43:$I$1042,Blends!$AF114,'Quarterly Information'!$X$43:$X$1042,Lists!$D$32)*F113</f>
        <v>0</v>
      </c>
      <c r="AK114" s="178">
        <f>SUMIFS('Quarterly Information'!$J$43:$J$1042,'Quarterly Information'!$I$43:$I$1042,Blends!$AF114,'Quarterly Information'!$X$43:$X$1042,Lists!$D$32)*G113</f>
        <v>0</v>
      </c>
      <c r="AL114" s="178">
        <f>SUMIFS('Quarterly Information'!$J$43:$J$1042,'Quarterly Information'!$I$43:$I$1042,Blends!$AF114,'Quarterly Information'!$X$43:$X$1042,Lists!$D$32)*H113</f>
        <v>0</v>
      </c>
      <c r="AM114" s="178">
        <f>SUMIFS('Quarterly Information'!$J$43:$J$1042,'Quarterly Information'!$I$43:$I$1042,Blends!$AF114,'Quarterly Information'!$X$43:$X$1042,Lists!$D$32)*I113</f>
        <v>0</v>
      </c>
      <c r="AN114" s="178">
        <f>SUMIFS('Quarterly Information'!$J$43:$J$1042,'Quarterly Information'!$I$43:$I$1042,Blends!$AF114,'Quarterly Information'!$X$43:$X$1042,Lists!$D$32)*J113</f>
        <v>0</v>
      </c>
      <c r="AP114" s="17" t="s">
        <v>956</v>
      </c>
      <c r="AQ114" s="178">
        <f>SUMIFS('Quarterly Information'!$J$43:$J$1042,'Quarterly Information'!$I$43:$I$1042,Blends!$AP114,'Quarterly Information'!$X$43:$X$1042,Lists!$D$33)*C113</f>
        <v>0</v>
      </c>
      <c r="AR114" s="178">
        <f>SUMIFS('Quarterly Information'!$J$43:$J$1042,'Quarterly Information'!$I$43:$I$1042,Blends!$AP114,'Quarterly Information'!$X$43:$X$1042,Lists!$D$33)*D113</f>
        <v>0</v>
      </c>
      <c r="AS114" s="178">
        <f>SUMIFS('Quarterly Information'!$J$43:$J$1042,'Quarterly Information'!$I$43:$I$1042,Blends!$AP114,'Quarterly Information'!$X$43:$X$1042,Lists!$D$33)*E113</f>
        <v>0</v>
      </c>
      <c r="AT114" s="178">
        <f>SUMIFS('Quarterly Information'!$J$43:$J$1042,'Quarterly Information'!$I$43:$I$1042,Blends!$AP114,'Quarterly Information'!$X$43:$X$1042,Lists!$D$33)*F113</f>
        <v>0</v>
      </c>
      <c r="AU114" s="178">
        <f>SUMIFS('Quarterly Information'!$J$43:$J$1042,'Quarterly Information'!$I$43:$I$1042,Blends!$AP114,'Quarterly Information'!$X$43:$X$1042,Lists!$D$33)*G113</f>
        <v>0</v>
      </c>
      <c r="AV114" s="178">
        <f>SUMIFS('Quarterly Information'!$J$43:$J$1042,'Quarterly Information'!$I$43:$I$1042,Blends!$AP114,'Quarterly Information'!$X$43:$X$1042,Lists!$D$33)*H113</f>
        <v>0</v>
      </c>
      <c r="AW114" s="178">
        <f>SUMIFS('Quarterly Information'!$J$43:$J$1042,'Quarterly Information'!$I$43:$I$1042,Blends!$AP114,'Quarterly Information'!$X$43:$X$1042,Lists!$D$33)*I113</f>
        <v>0</v>
      </c>
      <c r="AX114" s="178">
        <f>SUMIFS('Quarterly Information'!$J$43:$J$1042,'Quarterly Information'!$I$43:$I$1042,Blends!$AP114,'Quarterly Information'!$X$43:$X$1042,Lists!$D$33)*J113</f>
        <v>0</v>
      </c>
      <c r="AZ114" s="17" t="s">
        <v>956</v>
      </c>
      <c r="BA114" s="178">
        <f>SUMIFS('Quarterly Information'!$J$43:$J$1042,'Quarterly Information'!$I$43:$I$1042,Blends!$AZ114,'Quarterly Information'!$X$43:$X$1042,Lists!$D$34)*C113</f>
        <v>0</v>
      </c>
      <c r="BB114" s="178">
        <f>SUMIFS('Quarterly Information'!$J$43:$J$1042,'Quarterly Information'!$I$43:$I$1042,Blends!$AZ114,'Quarterly Information'!$X$43:$X$1042,Lists!$D$34)*D113</f>
        <v>0</v>
      </c>
      <c r="BC114" s="178">
        <f>SUMIFS('Quarterly Information'!$J$43:$J$1042,'Quarterly Information'!$I$43:$I$1042,Blends!$AZ114,'Quarterly Information'!$X$43:$X$1042,Lists!$D$34)*E113</f>
        <v>0</v>
      </c>
      <c r="BD114" s="178">
        <f>SUMIFS('Quarterly Information'!$J$43:$J$1042,'Quarterly Information'!$I$43:$I$1042,Blends!$AZ114,'Quarterly Information'!$X$43:$X$1042,Lists!$D$34)*F113</f>
        <v>0</v>
      </c>
      <c r="BE114" s="178">
        <f>SUMIFS('Quarterly Information'!$J$43:$J$1042,'Quarterly Information'!$I$43:$I$1042,Blends!$AZ114,'Quarterly Information'!$X$43:$X$1042,Lists!$D$34)*G113</f>
        <v>0</v>
      </c>
      <c r="BF114" s="178">
        <f>SUMIFS('Quarterly Information'!$J$43:$J$1042,'Quarterly Information'!$I$43:$I$1042,Blends!$AZ114,'Quarterly Information'!$X$43:$X$1042,Lists!$D$34)*H113</f>
        <v>0</v>
      </c>
      <c r="BG114" s="178">
        <f>SUMIFS('Quarterly Information'!$J$43:$J$1042,'Quarterly Information'!$I$43:$I$1042,Blends!$AZ114,'Quarterly Information'!$X$43:$X$1042,Lists!$D$34)*I113</f>
        <v>0</v>
      </c>
      <c r="BH114" s="178">
        <f>SUMIFS('Quarterly Information'!$J$43:$J$1042,'Quarterly Information'!$I$43:$I$1042,Blends!$AZ114,'Quarterly Information'!$X$43:$X$1042,Lists!$D$34)*J113</f>
        <v>0</v>
      </c>
      <c r="BJ114" s="17" t="s">
        <v>956</v>
      </c>
      <c r="BK114" s="178">
        <f>SUMIFS('Quarterly Information'!$J$43:$J$1042,'Quarterly Information'!$I$43:$I$1042,Blends!$BJ114,'Quarterly Information'!$X$43:$X$1042,Lists!$D$35)*C113</f>
        <v>0</v>
      </c>
      <c r="BL114" s="178">
        <f>SUMIFS('Quarterly Information'!$J$43:$J$1042,'Quarterly Information'!$I$43:$I$1042,Blends!$BJ114,'Quarterly Information'!$X$43:$X$1042,Lists!$D$35)*D113</f>
        <v>0</v>
      </c>
      <c r="BM114" s="178">
        <f>SUMIFS('Quarterly Information'!$J$43:$J$1042,'Quarterly Information'!$I$43:$I$1042,Blends!$BJ114,'Quarterly Information'!$X$43:$X$1042,Lists!$D$35)*E113</f>
        <v>0</v>
      </c>
      <c r="BN114" s="178">
        <f>SUMIFS('Quarterly Information'!$J$43:$J$1042,'Quarterly Information'!$I$43:$I$1042,Blends!$BJ114,'Quarterly Information'!$X$43:$X$1042,Lists!$D$35)*F113</f>
        <v>0</v>
      </c>
      <c r="BO114" s="178">
        <f>SUMIFS('Quarterly Information'!$J$43:$J$1042,'Quarterly Information'!$I$43:$I$1042,Blends!$BJ114,'Quarterly Information'!$X$43:$X$1042,Lists!$D$35)*G113</f>
        <v>0</v>
      </c>
      <c r="BP114" s="178">
        <f>SUMIFS('Quarterly Information'!$J$43:$J$1042,'Quarterly Information'!$I$43:$I$1042,Blends!$BJ114,'Quarterly Information'!$X$43:$X$1042,Lists!$D$35)*H113</f>
        <v>0</v>
      </c>
      <c r="BQ114" s="178">
        <f>SUMIFS('Quarterly Information'!$J$43:$J$1042,'Quarterly Information'!$I$43:$I$1042,Blends!$BJ114,'Quarterly Information'!$X$43:$X$1042,Lists!$D$35)*I113</f>
        <v>0</v>
      </c>
      <c r="BR114" s="178">
        <f>SUMIFS('Quarterly Information'!$J$43:$J$1042,'Quarterly Information'!$I$43:$I$1042,Blends!$BJ114,'Quarterly Information'!$X$43:$X$1042,Lists!$D$35)*J113</f>
        <v>0</v>
      </c>
      <c r="BT114" s="17" t="s">
        <v>956</v>
      </c>
      <c r="BU114" s="178">
        <f>SUMIFS('Quarterly Information'!$Z$43:$Z$1042,'Quarterly Information'!$I$43:$I$1042,Blends!$BT114)*Blends!C113</f>
        <v>0</v>
      </c>
      <c r="BV114" s="178">
        <f>SUMIFS('Quarterly Information'!$Z$43:$Z$1042,'Quarterly Information'!$I$43:$I$1042,Blends!$BT114)*Blends!D113</f>
        <v>0</v>
      </c>
      <c r="BW114" s="178">
        <f>SUMIFS('Quarterly Information'!$Z$43:$Z$1042,'Quarterly Information'!$I$43:$I$1042,Blends!$BT114)*Blends!E113</f>
        <v>0</v>
      </c>
      <c r="BX114" s="178">
        <f>SUMIFS('Quarterly Information'!$Z$43:$Z$1042,'Quarterly Information'!$I$43:$I$1042,Blends!$BT114)*Blends!F113</f>
        <v>0</v>
      </c>
      <c r="BY114" s="178">
        <f>SUMIFS('Quarterly Information'!$Z$43:$Z$1042,'Quarterly Information'!$I$43:$I$1042,Blends!$BT114)*Blends!G113</f>
        <v>0</v>
      </c>
      <c r="BZ114" s="178">
        <f>SUMIFS('Quarterly Information'!$Z$43:$Z$1042,'Quarterly Information'!$I$43:$I$1042,Blends!$BT114)*Blends!H113</f>
        <v>0</v>
      </c>
      <c r="CA114" s="178">
        <f>SUMIFS('Quarterly Information'!$Z$43:$Z$1042,'Quarterly Information'!$I$43:$I$1042,Blends!$BT114)*Blends!I113</f>
        <v>0</v>
      </c>
      <c r="CB114" s="178">
        <f>SUMIFS('Quarterly Information'!$Z$43:$Z$1042,'Quarterly Information'!$I$43:$I$1042,Blends!$BT114)*Blends!J113</f>
        <v>0</v>
      </c>
      <c r="CD114" s="17" t="s">
        <v>956</v>
      </c>
      <c r="CE114" s="178">
        <f>SUMIFS('Quarterly Information'!$AA$43:$AA$1042,'Quarterly Information'!$I$43:$I$1042,Blends!$CD114)*Blends!C113</f>
        <v>0</v>
      </c>
      <c r="CF114" s="178">
        <f>SUMIFS('Quarterly Information'!$AA$43:$AA$1042,'Quarterly Information'!$I$43:$I$1042,Blends!$CD114)*Blends!D113</f>
        <v>0</v>
      </c>
      <c r="CG114" s="178">
        <f>SUMIFS('Quarterly Information'!$AA$43:$AA$1042,'Quarterly Information'!$I$43:$I$1042,Blends!$CD114)*Blends!E113</f>
        <v>0</v>
      </c>
      <c r="CH114" s="178">
        <f>SUMIFS('Quarterly Information'!$AA$43:$AA$1042,'Quarterly Information'!$I$43:$I$1042,Blends!$CD114)*Blends!F113</f>
        <v>0</v>
      </c>
      <c r="CI114" s="178">
        <f>SUMIFS('Quarterly Information'!$AA$43:$AA$1042,'Quarterly Information'!$I$43:$I$1042,Blends!$CD114)*Blends!G113</f>
        <v>0</v>
      </c>
      <c r="CJ114" s="178">
        <f>SUMIFS('Quarterly Information'!$AA$43:$AA$1042,'Quarterly Information'!$I$43:$I$1042,Blends!$CD114)*Blends!H113</f>
        <v>0</v>
      </c>
      <c r="CK114" s="178">
        <f>SUMIFS('Quarterly Information'!$AA$43:$AA$1042,'Quarterly Information'!$I$43:$I$1042,Blends!$CD114)*Blends!I113</f>
        <v>0</v>
      </c>
      <c r="CL114" s="178">
        <f>SUMIFS('Quarterly Information'!$AA$43:$AA$1042,'Quarterly Information'!$I$43:$I$1042,Blends!$CD114)*Blends!J113</f>
        <v>0</v>
      </c>
      <c r="CN114" s="17" t="s">
        <v>956</v>
      </c>
      <c r="CO114" s="178">
        <f>SUMIFS('Quarterly Information'!$AB$43:$AB$1042,'Quarterly Information'!$I$43:$I$1042,Blends!$CN114)*Blends!C113</f>
        <v>0</v>
      </c>
      <c r="CP114" s="178">
        <f>SUMIFS('Quarterly Information'!$AB$43:$AB$1042,'Quarterly Information'!$I$43:$I$1042,Blends!$CN114)*Blends!D113</f>
        <v>0</v>
      </c>
      <c r="CQ114" s="178">
        <f>SUMIFS('Quarterly Information'!$AB$43:$AB$1042,'Quarterly Information'!$I$43:$I$1042,Blends!$CN114)*Blends!E113</f>
        <v>0</v>
      </c>
      <c r="CR114" s="178">
        <f>SUMIFS('Quarterly Information'!$AB$43:$AB$1042,'Quarterly Information'!$I$43:$I$1042,Blends!$CN114)*Blends!F113</f>
        <v>0</v>
      </c>
      <c r="CS114" s="178">
        <f>SUMIFS('Quarterly Information'!$AB$43:$AB$1042,'Quarterly Information'!$I$43:$I$1042,Blends!$CN114)*Blends!G113</f>
        <v>0</v>
      </c>
      <c r="CT114" s="178">
        <f>SUMIFS('Quarterly Information'!$AB$43:$AB$1042,'Quarterly Information'!$I$43:$I$1042,Blends!$CN114)*Blends!H113</f>
        <v>0</v>
      </c>
      <c r="CU114" s="178">
        <f>SUMIFS('Quarterly Information'!$AB$43:$AB$1042,'Quarterly Information'!$I$43:$I$1042,Blends!$CN114)*Blends!I113</f>
        <v>0</v>
      </c>
      <c r="CV114" s="178">
        <f>SUMIFS('Quarterly Information'!$AB$43:$AB$1042,'Quarterly Information'!$I$43:$I$1042,Blends!$CN114)*Blends!J113</f>
        <v>0</v>
      </c>
      <c r="CX114" s="17" t="s">
        <v>956</v>
      </c>
      <c r="CY114" s="178">
        <f>SUMIFS('Quarterly Information'!$AC$43:$AC$1042,'Quarterly Information'!$I$43:$I$1042,Blends!$CX114)*Blends!C113</f>
        <v>0</v>
      </c>
      <c r="CZ114" s="178">
        <f>SUMIFS('Quarterly Information'!$AC$43:$AC$1042,'Quarterly Information'!$I$43:$I$1042,Blends!$CX114)*Blends!D113</f>
        <v>0</v>
      </c>
      <c r="DA114" s="178">
        <f>SUMIFS('Quarterly Information'!$AC$43:$AC$1042,'Quarterly Information'!$I$43:$I$1042,Blends!$CX114)*Blends!E113</f>
        <v>0</v>
      </c>
      <c r="DB114" s="178">
        <f>SUMIFS('Quarterly Information'!$AC$43:$AC$1042,'Quarterly Information'!$I$43:$I$1042,Blends!$CX114)*Blends!F113</f>
        <v>0</v>
      </c>
      <c r="DC114" s="178">
        <f>SUMIFS('Quarterly Information'!$AC$43:$AC$1042,'Quarterly Information'!$I$43:$I$1042,Blends!$CX114)*Blends!G113</f>
        <v>0</v>
      </c>
      <c r="DD114" s="178">
        <f>SUMIFS('Quarterly Information'!$AC$43:$AC$1042,'Quarterly Information'!$I$43:$I$1042,Blends!$CX114)*Blends!H113</f>
        <v>0</v>
      </c>
      <c r="DE114" s="178">
        <f>SUMIFS('Quarterly Information'!$AC$43:$AC$1042,'Quarterly Information'!$I$43:$I$1042,Blends!$CX114)*Blends!I113</f>
        <v>0</v>
      </c>
      <c r="DF114" s="178">
        <f>SUMIFS('Quarterly Information'!$AC$43:$AC$1042,'Quarterly Information'!$I$43:$I$1042,Blends!$CX114)*Blends!J113</f>
        <v>0</v>
      </c>
      <c r="DH114" s="17" t="s">
        <v>956</v>
      </c>
      <c r="DI114" s="178">
        <f>SUMIFS('Quarterly Information'!$AD$43:$AD$1042,'Quarterly Information'!$I$43:$I$1042,Blends!$DH114)*Blends!C113</f>
        <v>0</v>
      </c>
      <c r="DJ114" s="178">
        <f>SUMIFS('Quarterly Information'!$AD$43:$AD$1042,'Quarterly Information'!$I$43:$I$1042,Blends!$DH114)*Blends!D113</f>
        <v>0</v>
      </c>
      <c r="DK114" s="178">
        <f>SUMIFS('Quarterly Information'!$AD$43:$AD$1042,'Quarterly Information'!$I$43:$I$1042,Blends!$DH114)*Blends!E113</f>
        <v>0</v>
      </c>
      <c r="DL114" s="178">
        <f>SUMIFS('Quarterly Information'!$AD$43:$AD$1042,'Quarterly Information'!$I$43:$I$1042,Blends!$DH114)*Blends!F113</f>
        <v>0</v>
      </c>
      <c r="DM114" s="178">
        <f>SUMIFS('Quarterly Information'!$AD$43:$AD$1042,'Quarterly Information'!$I$43:$I$1042,Blends!$DH114)*Blends!G113</f>
        <v>0</v>
      </c>
      <c r="DN114" s="178">
        <f>SUMIFS('Quarterly Information'!$AD$43:$AD$1042,'Quarterly Information'!$I$43:$I$1042,Blends!$DH114)*Blends!H113</f>
        <v>0</v>
      </c>
      <c r="DO114" s="178">
        <f>SUMIFS('Quarterly Information'!$AD$43:$AD$1042,'Quarterly Information'!$I$43:$I$1042,Blends!$DH114)*Blends!I113</f>
        <v>0</v>
      </c>
      <c r="DP114" s="178">
        <f>SUMIFS('Quarterly Information'!$AD$43:$AD$1042,'Quarterly Information'!$I$43:$I$1042,Blends!$DH114)*Blends!J113</f>
        <v>0</v>
      </c>
      <c r="DR114" s="17" t="s">
        <v>956</v>
      </c>
      <c r="DS114" s="178">
        <f>SUMIFS('Quarterly Information'!$AE$43:$AE$1042,'Quarterly Information'!$I$43:$I$1042,Blends!$DR114)*Blends!C113</f>
        <v>0</v>
      </c>
      <c r="DT114" s="178">
        <f>SUMIFS('Quarterly Information'!$AE$43:$AE$1042,'Quarterly Information'!$I$43:$I$1042,Blends!$DR114)*Blends!D113</f>
        <v>0</v>
      </c>
      <c r="DU114" s="178">
        <f>SUMIFS('Quarterly Information'!$AE$43:$AE$1042,'Quarterly Information'!$I$43:$I$1042,Blends!$DR114)*Blends!E113</f>
        <v>0</v>
      </c>
      <c r="DV114" s="178">
        <f>SUMIFS('Quarterly Information'!$AE$43:$AE$1042,'Quarterly Information'!$I$43:$I$1042,Blends!$DR114)*Blends!F113</f>
        <v>0</v>
      </c>
      <c r="DW114" s="178">
        <f>SUMIFS('Quarterly Information'!$AE$43:$AE$1042,'Quarterly Information'!$I$43:$I$1042,Blends!$DR114)*Blends!G113</f>
        <v>0</v>
      </c>
      <c r="DX114" s="178">
        <f>SUMIFS('Quarterly Information'!$AE$43:$AE$1042,'Quarterly Information'!$I$43:$I$1042,Blends!$DR114)*Blends!H113</f>
        <v>0</v>
      </c>
      <c r="DY114" s="178">
        <f>SUMIFS('Quarterly Information'!$AE$43:$AE$1042,'Quarterly Information'!$I$43:$I$1042,Blends!$DR114)*Blends!I113</f>
        <v>0</v>
      </c>
      <c r="DZ114" s="178">
        <f>SUMIFS('Quarterly Information'!$AE$43:$AE$1042,'Quarterly Information'!$I$43:$I$1042,Blends!$DR114)*Blends!J113</f>
        <v>0</v>
      </c>
    </row>
    <row r="115" spans="2:130" x14ac:dyDescent="0.25">
      <c r="B115" s="17" t="s">
        <v>958</v>
      </c>
      <c r="C115" s="177"/>
      <c r="D115" s="177"/>
      <c r="E115" s="177"/>
      <c r="F115" s="177">
        <v>8.5000000000000006E-2</v>
      </c>
      <c r="G115" s="177"/>
      <c r="H115" s="177">
        <v>0.14000000000000001</v>
      </c>
      <c r="I115" s="177"/>
      <c r="J115" s="177"/>
      <c r="L115" s="17" t="s">
        <v>957</v>
      </c>
      <c r="M115" s="178">
        <f>SUMIFS('Quarterly Information'!$J$43:$J$1042,'Quarterly Information'!$I$43:$I$1042,Blends!$L115,'Quarterly Information'!$X$43:$X$1042,Lists!$D$30)*C114</f>
        <v>0</v>
      </c>
      <c r="N115" s="178">
        <f>SUMIFS('Quarterly Information'!$J$43:$J$1042,'Quarterly Information'!$I$43:$I$1042,Blends!$L115,'Quarterly Information'!$X$43:$X$1042,Lists!$D$30)*D114</f>
        <v>0</v>
      </c>
      <c r="O115" s="178">
        <f>SUMIFS('Quarterly Information'!$J$43:$J$1042,'Quarterly Information'!$I$43:$I$1042,Blends!$L115,'Quarterly Information'!$X$43:$X$1042,Lists!$D$30)*E114</f>
        <v>0</v>
      </c>
      <c r="P115" s="178">
        <f>SUMIFS('Quarterly Information'!$J$43:$J$1042,'Quarterly Information'!$I$43:$I$1042,Blends!$L115,'Quarterly Information'!$X$43:$X$1042,Lists!$D$30)*F114</f>
        <v>0</v>
      </c>
      <c r="Q115" s="178">
        <f>SUMIFS('Quarterly Information'!$J$43:$J$1042,'Quarterly Information'!$I$43:$I$1042,Blends!$L115,'Quarterly Information'!$X$43:$X$1042,Lists!$D$30)*G114</f>
        <v>0</v>
      </c>
      <c r="R115" s="178">
        <f>SUMIFS('Quarterly Information'!$J$43:$J$1042,'Quarterly Information'!$I$43:$I$1042,Blends!$L115,'Quarterly Information'!$X$43:$X$1042,Lists!$D$30)*H114</f>
        <v>0</v>
      </c>
      <c r="S115" s="178">
        <f>SUMIFS('Quarterly Information'!$J$43:$J$1042,'Quarterly Information'!$I$43:$I$1042,Blends!$L115,'Quarterly Information'!$X$43:$X$1042,Lists!$D$30)*I114</f>
        <v>0</v>
      </c>
      <c r="T115" s="178">
        <f>SUMIFS('Quarterly Information'!$J$43:$J$1042,'Quarterly Information'!$I$43:$I$1042,Blends!$L115,'Quarterly Information'!$X$43:$X$1042,Lists!$D$30)*J114</f>
        <v>0</v>
      </c>
      <c r="V115" s="17" t="s">
        <v>957</v>
      </c>
      <c r="W115" s="178">
        <f>SUMIFS('Quarterly Information'!$J$43:$J$1042,'Quarterly Information'!$I$43:$I$1042,Blends!$V115,'Quarterly Information'!$X$43:$X$1042,Lists!$D$31)*C114</f>
        <v>0</v>
      </c>
      <c r="X115" s="178">
        <f>SUMIFS('Quarterly Information'!$J$43:$J$1042,'Quarterly Information'!$I$43:$I$1042,Blends!$V115,'Quarterly Information'!$X$43:$X$1042,Lists!$D$31)*D114</f>
        <v>0</v>
      </c>
      <c r="Y115" s="178">
        <f>SUMIFS('Quarterly Information'!$J$43:$J$1042,'Quarterly Information'!$I$43:$I$1042,Blends!$V115,'Quarterly Information'!$X$43:$X$1042,Lists!$D$31)*E114</f>
        <v>0</v>
      </c>
      <c r="Z115" s="178">
        <f>SUMIFS('Quarterly Information'!$J$43:$J$1042,'Quarterly Information'!$I$43:$I$1042,Blends!$V115,'Quarterly Information'!$X$43:$X$1042,Lists!$D$31)*F114</f>
        <v>0</v>
      </c>
      <c r="AA115" s="178">
        <f>SUMIFS('Quarterly Information'!$J$43:$J$1042,'Quarterly Information'!$I$43:$I$1042,Blends!$V115,'Quarterly Information'!$X$43:$X$1042,Lists!$D$31)*G114</f>
        <v>0</v>
      </c>
      <c r="AB115" s="178">
        <f>SUMIFS('Quarterly Information'!$J$43:$J$1042,'Quarterly Information'!$I$43:$I$1042,Blends!$V115,'Quarterly Information'!$X$43:$X$1042,Lists!$D$31)*H114</f>
        <v>0</v>
      </c>
      <c r="AC115" s="178">
        <f>SUMIFS('Quarterly Information'!$J$43:$J$1042,'Quarterly Information'!$I$43:$I$1042,Blends!$V115,'Quarterly Information'!$X$43:$X$1042,Lists!$D$31)*I114</f>
        <v>0</v>
      </c>
      <c r="AD115" s="178">
        <f>SUMIFS('Quarterly Information'!$J$43:$J$1042,'Quarterly Information'!$I$43:$I$1042,Blends!$V115,'Quarterly Information'!$X$43:$X$1042,Lists!$D$31)*J114</f>
        <v>0</v>
      </c>
      <c r="AF115" s="17" t="s">
        <v>957</v>
      </c>
      <c r="AG115" s="178">
        <f>SUMIFS('Quarterly Information'!$J$43:$J$1042,'Quarterly Information'!$I$43:$I$1042,Blends!$AF115,'Quarterly Information'!$X$43:$X$1042,Lists!$D$32)*C114</f>
        <v>0</v>
      </c>
      <c r="AH115" s="178">
        <f>SUMIFS('Quarterly Information'!$J$43:$J$1042,'Quarterly Information'!$I$43:$I$1042,Blends!$AF115,'Quarterly Information'!$X$43:$X$1042,Lists!$D$32)*D114</f>
        <v>0</v>
      </c>
      <c r="AI115" s="178">
        <f>SUMIFS('Quarterly Information'!$J$43:$J$1042,'Quarterly Information'!$I$43:$I$1042,Blends!$AF115,'Quarterly Information'!$X$43:$X$1042,Lists!$D$32)*E114</f>
        <v>0</v>
      </c>
      <c r="AJ115" s="178">
        <f>SUMIFS('Quarterly Information'!$J$43:$J$1042,'Quarterly Information'!$I$43:$I$1042,Blends!$AF115,'Quarterly Information'!$X$43:$X$1042,Lists!$D$32)*F114</f>
        <v>0</v>
      </c>
      <c r="AK115" s="178">
        <f>SUMIFS('Quarterly Information'!$J$43:$J$1042,'Quarterly Information'!$I$43:$I$1042,Blends!$AF115,'Quarterly Information'!$X$43:$X$1042,Lists!$D$32)*G114</f>
        <v>0</v>
      </c>
      <c r="AL115" s="178">
        <f>SUMIFS('Quarterly Information'!$J$43:$J$1042,'Quarterly Information'!$I$43:$I$1042,Blends!$AF115,'Quarterly Information'!$X$43:$X$1042,Lists!$D$32)*H114</f>
        <v>0</v>
      </c>
      <c r="AM115" s="178">
        <f>SUMIFS('Quarterly Information'!$J$43:$J$1042,'Quarterly Information'!$I$43:$I$1042,Blends!$AF115,'Quarterly Information'!$X$43:$X$1042,Lists!$D$32)*I114</f>
        <v>0</v>
      </c>
      <c r="AN115" s="178">
        <f>SUMIFS('Quarterly Information'!$J$43:$J$1042,'Quarterly Information'!$I$43:$I$1042,Blends!$AF115,'Quarterly Information'!$X$43:$X$1042,Lists!$D$32)*J114</f>
        <v>0</v>
      </c>
      <c r="AP115" s="17" t="s">
        <v>957</v>
      </c>
      <c r="AQ115" s="178">
        <f>SUMIFS('Quarterly Information'!$J$43:$J$1042,'Quarterly Information'!$I$43:$I$1042,Blends!$AP115,'Quarterly Information'!$X$43:$X$1042,Lists!$D$33)*C114</f>
        <v>0</v>
      </c>
      <c r="AR115" s="178">
        <f>SUMIFS('Quarterly Information'!$J$43:$J$1042,'Quarterly Information'!$I$43:$I$1042,Blends!$AP115,'Quarterly Information'!$X$43:$X$1042,Lists!$D$33)*D114</f>
        <v>0</v>
      </c>
      <c r="AS115" s="178">
        <f>SUMIFS('Quarterly Information'!$J$43:$J$1042,'Quarterly Information'!$I$43:$I$1042,Blends!$AP115,'Quarterly Information'!$X$43:$X$1042,Lists!$D$33)*E114</f>
        <v>0</v>
      </c>
      <c r="AT115" s="178">
        <f>SUMIFS('Quarterly Information'!$J$43:$J$1042,'Quarterly Information'!$I$43:$I$1042,Blends!$AP115,'Quarterly Information'!$X$43:$X$1042,Lists!$D$33)*F114</f>
        <v>0</v>
      </c>
      <c r="AU115" s="178">
        <f>SUMIFS('Quarterly Information'!$J$43:$J$1042,'Quarterly Information'!$I$43:$I$1042,Blends!$AP115,'Quarterly Information'!$X$43:$X$1042,Lists!$D$33)*G114</f>
        <v>0</v>
      </c>
      <c r="AV115" s="178">
        <f>SUMIFS('Quarterly Information'!$J$43:$J$1042,'Quarterly Information'!$I$43:$I$1042,Blends!$AP115,'Quarterly Information'!$X$43:$X$1042,Lists!$D$33)*H114</f>
        <v>0</v>
      </c>
      <c r="AW115" s="178">
        <f>SUMIFS('Quarterly Information'!$J$43:$J$1042,'Quarterly Information'!$I$43:$I$1042,Blends!$AP115,'Quarterly Information'!$X$43:$X$1042,Lists!$D$33)*I114</f>
        <v>0</v>
      </c>
      <c r="AX115" s="178">
        <f>SUMIFS('Quarterly Information'!$J$43:$J$1042,'Quarterly Information'!$I$43:$I$1042,Blends!$AP115,'Quarterly Information'!$X$43:$X$1042,Lists!$D$33)*J114</f>
        <v>0</v>
      </c>
      <c r="AZ115" s="17" t="s">
        <v>957</v>
      </c>
      <c r="BA115" s="178">
        <f>SUMIFS('Quarterly Information'!$J$43:$J$1042,'Quarterly Information'!$I$43:$I$1042,Blends!$AZ115,'Quarterly Information'!$X$43:$X$1042,Lists!$D$34)*C114</f>
        <v>0</v>
      </c>
      <c r="BB115" s="178">
        <f>SUMIFS('Quarterly Information'!$J$43:$J$1042,'Quarterly Information'!$I$43:$I$1042,Blends!$AZ115,'Quarterly Information'!$X$43:$X$1042,Lists!$D$34)*D114</f>
        <v>0</v>
      </c>
      <c r="BC115" s="178">
        <f>SUMIFS('Quarterly Information'!$J$43:$J$1042,'Quarterly Information'!$I$43:$I$1042,Blends!$AZ115,'Quarterly Information'!$X$43:$X$1042,Lists!$D$34)*E114</f>
        <v>0</v>
      </c>
      <c r="BD115" s="178">
        <f>SUMIFS('Quarterly Information'!$J$43:$J$1042,'Quarterly Information'!$I$43:$I$1042,Blends!$AZ115,'Quarterly Information'!$X$43:$X$1042,Lists!$D$34)*F114</f>
        <v>0</v>
      </c>
      <c r="BE115" s="178">
        <f>SUMIFS('Quarterly Information'!$J$43:$J$1042,'Quarterly Information'!$I$43:$I$1042,Blends!$AZ115,'Quarterly Information'!$X$43:$X$1042,Lists!$D$34)*G114</f>
        <v>0</v>
      </c>
      <c r="BF115" s="178">
        <f>SUMIFS('Quarterly Information'!$J$43:$J$1042,'Quarterly Information'!$I$43:$I$1042,Blends!$AZ115,'Quarterly Information'!$X$43:$X$1042,Lists!$D$34)*H114</f>
        <v>0</v>
      </c>
      <c r="BG115" s="178">
        <f>SUMIFS('Quarterly Information'!$J$43:$J$1042,'Quarterly Information'!$I$43:$I$1042,Blends!$AZ115,'Quarterly Information'!$X$43:$X$1042,Lists!$D$34)*I114</f>
        <v>0</v>
      </c>
      <c r="BH115" s="178">
        <f>SUMIFS('Quarterly Information'!$J$43:$J$1042,'Quarterly Information'!$I$43:$I$1042,Blends!$AZ115,'Quarterly Information'!$X$43:$X$1042,Lists!$D$34)*J114</f>
        <v>0</v>
      </c>
      <c r="BJ115" s="17" t="s">
        <v>957</v>
      </c>
      <c r="BK115" s="178">
        <f>SUMIFS('Quarterly Information'!$J$43:$J$1042,'Quarterly Information'!$I$43:$I$1042,Blends!$BJ115,'Quarterly Information'!$X$43:$X$1042,Lists!$D$35)*C114</f>
        <v>0</v>
      </c>
      <c r="BL115" s="178">
        <f>SUMIFS('Quarterly Information'!$J$43:$J$1042,'Quarterly Information'!$I$43:$I$1042,Blends!$BJ115,'Quarterly Information'!$X$43:$X$1042,Lists!$D$35)*D114</f>
        <v>0</v>
      </c>
      <c r="BM115" s="178">
        <f>SUMIFS('Quarterly Information'!$J$43:$J$1042,'Quarterly Information'!$I$43:$I$1042,Blends!$BJ115,'Quarterly Information'!$X$43:$X$1042,Lists!$D$35)*E114</f>
        <v>0</v>
      </c>
      <c r="BN115" s="178">
        <f>SUMIFS('Quarterly Information'!$J$43:$J$1042,'Quarterly Information'!$I$43:$I$1042,Blends!$BJ115,'Quarterly Information'!$X$43:$X$1042,Lists!$D$35)*F114</f>
        <v>0</v>
      </c>
      <c r="BO115" s="178">
        <f>SUMIFS('Quarterly Information'!$J$43:$J$1042,'Quarterly Information'!$I$43:$I$1042,Blends!$BJ115,'Quarterly Information'!$X$43:$X$1042,Lists!$D$35)*G114</f>
        <v>0</v>
      </c>
      <c r="BP115" s="178">
        <f>SUMIFS('Quarterly Information'!$J$43:$J$1042,'Quarterly Information'!$I$43:$I$1042,Blends!$BJ115,'Quarterly Information'!$X$43:$X$1042,Lists!$D$35)*H114</f>
        <v>0</v>
      </c>
      <c r="BQ115" s="178">
        <f>SUMIFS('Quarterly Information'!$J$43:$J$1042,'Quarterly Information'!$I$43:$I$1042,Blends!$BJ115,'Quarterly Information'!$X$43:$X$1042,Lists!$D$35)*I114</f>
        <v>0</v>
      </c>
      <c r="BR115" s="178">
        <f>SUMIFS('Quarterly Information'!$J$43:$J$1042,'Quarterly Information'!$I$43:$I$1042,Blends!$BJ115,'Quarterly Information'!$X$43:$X$1042,Lists!$D$35)*J114</f>
        <v>0</v>
      </c>
      <c r="BT115" s="17" t="s">
        <v>957</v>
      </c>
      <c r="BU115" s="178">
        <f>SUMIFS('Quarterly Information'!$Z$43:$Z$1042,'Quarterly Information'!$I$43:$I$1042,Blends!$BT115)*Blends!C114</f>
        <v>0</v>
      </c>
      <c r="BV115" s="178">
        <f>SUMIFS('Quarterly Information'!$Z$43:$Z$1042,'Quarterly Information'!$I$43:$I$1042,Blends!$BT115)*Blends!D114</f>
        <v>0</v>
      </c>
      <c r="BW115" s="178">
        <f>SUMIFS('Quarterly Information'!$Z$43:$Z$1042,'Quarterly Information'!$I$43:$I$1042,Blends!$BT115)*Blends!E114</f>
        <v>0</v>
      </c>
      <c r="BX115" s="178">
        <f>SUMIFS('Quarterly Information'!$Z$43:$Z$1042,'Quarterly Information'!$I$43:$I$1042,Blends!$BT115)*Blends!F114</f>
        <v>0</v>
      </c>
      <c r="BY115" s="178">
        <f>SUMIFS('Quarterly Information'!$Z$43:$Z$1042,'Quarterly Information'!$I$43:$I$1042,Blends!$BT115)*Blends!G114</f>
        <v>0</v>
      </c>
      <c r="BZ115" s="178">
        <f>SUMIFS('Quarterly Information'!$Z$43:$Z$1042,'Quarterly Information'!$I$43:$I$1042,Blends!$BT115)*Blends!H114</f>
        <v>0</v>
      </c>
      <c r="CA115" s="178">
        <f>SUMIFS('Quarterly Information'!$Z$43:$Z$1042,'Quarterly Information'!$I$43:$I$1042,Blends!$BT115)*Blends!I114</f>
        <v>0</v>
      </c>
      <c r="CB115" s="178">
        <f>SUMIFS('Quarterly Information'!$Z$43:$Z$1042,'Quarterly Information'!$I$43:$I$1042,Blends!$BT115)*Blends!J114</f>
        <v>0</v>
      </c>
      <c r="CD115" s="17" t="s">
        <v>957</v>
      </c>
      <c r="CE115" s="178">
        <f>SUMIFS('Quarterly Information'!$AA$43:$AA$1042,'Quarterly Information'!$I$43:$I$1042,Blends!$CD115)*Blends!C114</f>
        <v>0</v>
      </c>
      <c r="CF115" s="178">
        <f>SUMIFS('Quarterly Information'!$AA$43:$AA$1042,'Quarterly Information'!$I$43:$I$1042,Blends!$CD115)*Blends!D114</f>
        <v>0</v>
      </c>
      <c r="CG115" s="178">
        <f>SUMIFS('Quarterly Information'!$AA$43:$AA$1042,'Quarterly Information'!$I$43:$I$1042,Blends!$CD115)*Blends!E114</f>
        <v>0</v>
      </c>
      <c r="CH115" s="178">
        <f>SUMIFS('Quarterly Information'!$AA$43:$AA$1042,'Quarterly Information'!$I$43:$I$1042,Blends!$CD115)*Blends!F114</f>
        <v>0</v>
      </c>
      <c r="CI115" s="178">
        <f>SUMIFS('Quarterly Information'!$AA$43:$AA$1042,'Quarterly Information'!$I$43:$I$1042,Blends!$CD115)*Blends!G114</f>
        <v>0</v>
      </c>
      <c r="CJ115" s="178">
        <f>SUMIFS('Quarterly Information'!$AA$43:$AA$1042,'Quarterly Information'!$I$43:$I$1042,Blends!$CD115)*Blends!H114</f>
        <v>0</v>
      </c>
      <c r="CK115" s="178">
        <f>SUMIFS('Quarterly Information'!$AA$43:$AA$1042,'Quarterly Information'!$I$43:$I$1042,Blends!$CD115)*Blends!I114</f>
        <v>0</v>
      </c>
      <c r="CL115" s="178">
        <f>SUMIFS('Quarterly Information'!$AA$43:$AA$1042,'Quarterly Information'!$I$43:$I$1042,Blends!$CD115)*Blends!J114</f>
        <v>0</v>
      </c>
      <c r="CN115" s="17" t="s">
        <v>957</v>
      </c>
      <c r="CO115" s="178">
        <f>SUMIFS('Quarterly Information'!$AB$43:$AB$1042,'Quarterly Information'!$I$43:$I$1042,Blends!$CN115)*Blends!C114</f>
        <v>0</v>
      </c>
      <c r="CP115" s="178">
        <f>SUMIFS('Quarterly Information'!$AB$43:$AB$1042,'Quarterly Information'!$I$43:$I$1042,Blends!$CN115)*Blends!D114</f>
        <v>0</v>
      </c>
      <c r="CQ115" s="178">
        <f>SUMIFS('Quarterly Information'!$AB$43:$AB$1042,'Quarterly Information'!$I$43:$I$1042,Blends!$CN115)*Blends!E114</f>
        <v>0</v>
      </c>
      <c r="CR115" s="178">
        <f>SUMIFS('Quarterly Information'!$AB$43:$AB$1042,'Quarterly Information'!$I$43:$I$1042,Blends!$CN115)*Blends!F114</f>
        <v>0</v>
      </c>
      <c r="CS115" s="178">
        <f>SUMIFS('Quarterly Information'!$AB$43:$AB$1042,'Quarterly Information'!$I$43:$I$1042,Blends!$CN115)*Blends!G114</f>
        <v>0</v>
      </c>
      <c r="CT115" s="178">
        <f>SUMIFS('Quarterly Information'!$AB$43:$AB$1042,'Quarterly Information'!$I$43:$I$1042,Blends!$CN115)*Blends!H114</f>
        <v>0</v>
      </c>
      <c r="CU115" s="178">
        <f>SUMIFS('Quarterly Information'!$AB$43:$AB$1042,'Quarterly Information'!$I$43:$I$1042,Blends!$CN115)*Blends!I114</f>
        <v>0</v>
      </c>
      <c r="CV115" s="178">
        <f>SUMIFS('Quarterly Information'!$AB$43:$AB$1042,'Quarterly Information'!$I$43:$I$1042,Blends!$CN115)*Blends!J114</f>
        <v>0</v>
      </c>
      <c r="CX115" s="17" t="s">
        <v>957</v>
      </c>
      <c r="CY115" s="178">
        <f>SUMIFS('Quarterly Information'!$AC$43:$AC$1042,'Quarterly Information'!$I$43:$I$1042,Blends!$CX115)*Blends!C114</f>
        <v>0</v>
      </c>
      <c r="CZ115" s="178">
        <f>SUMIFS('Quarterly Information'!$AC$43:$AC$1042,'Quarterly Information'!$I$43:$I$1042,Blends!$CX115)*Blends!D114</f>
        <v>0</v>
      </c>
      <c r="DA115" s="178">
        <f>SUMIFS('Quarterly Information'!$AC$43:$AC$1042,'Quarterly Information'!$I$43:$I$1042,Blends!$CX115)*Blends!E114</f>
        <v>0</v>
      </c>
      <c r="DB115" s="178">
        <f>SUMIFS('Quarterly Information'!$AC$43:$AC$1042,'Quarterly Information'!$I$43:$I$1042,Blends!$CX115)*Blends!F114</f>
        <v>0</v>
      </c>
      <c r="DC115" s="178">
        <f>SUMIFS('Quarterly Information'!$AC$43:$AC$1042,'Quarterly Information'!$I$43:$I$1042,Blends!$CX115)*Blends!G114</f>
        <v>0</v>
      </c>
      <c r="DD115" s="178">
        <f>SUMIFS('Quarterly Information'!$AC$43:$AC$1042,'Quarterly Information'!$I$43:$I$1042,Blends!$CX115)*Blends!H114</f>
        <v>0</v>
      </c>
      <c r="DE115" s="178">
        <f>SUMIFS('Quarterly Information'!$AC$43:$AC$1042,'Quarterly Information'!$I$43:$I$1042,Blends!$CX115)*Blends!I114</f>
        <v>0</v>
      </c>
      <c r="DF115" s="178">
        <f>SUMIFS('Quarterly Information'!$AC$43:$AC$1042,'Quarterly Information'!$I$43:$I$1042,Blends!$CX115)*Blends!J114</f>
        <v>0</v>
      </c>
      <c r="DH115" s="17" t="s">
        <v>957</v>
      </c>
      <c r="DI115" s="178">
        <f>SUMIFS('Quarterly Information'!$AD$43:$AD$1042,'Quarterly Information'!$I$43:$I$1042,Blends!$DH115)*Blends!C114</f>
        <v>0</v>
      </c>
      <c r="DJ115" s="178">
        <f>SUMIFS('Quarterly Information'!$AD$43:$AD$1042,'Quarterly Information'!$I$43:$I$1042,Blends!$DH115)*Blends!D114</f>
        <v>0</v>
      </c>
      <c r="DK115" s="178">
        <f>SUMIFS('Quarterly Information'!$AD$43:$AD$1042,'Quarterly Information'!$I$43:$I$1042,Blends!$DH115)*Blends!E114</f>
        <v>0</v>
      </c>
      <c r="DL115" s="178">
        <f>SUMIFS('Quarterly Information'!$AD$43:$AD$1042,'Quarterly Information'!$I$43:$I$1042,Blends!$DH115)*Blends!F114</f>
        <v>0</v>
      </c>
      <c r="DM115" s="178">
        <f>SUMIFS('Quarterly Information'!$AD$43:$AD$1042,'Quarterly Information'!$I$43:$I$1042,Blends!$DH115)*Blends!G114</f>
        <v>0</v>
      </c>
      <c r="DN115" s="178">
        <f>SUMIFS('Quarterly Information'!$AD$43:$AD$1042,'Quarterly Information'!$I$43:$I$1042,Blends!$DH115)*Blends!H114</f>
        <v>0</v>
      </c>
      <c r="DO115" s="178">
        <f>SUMIFS('Quarterly Information'!$AD$43:$AD$1042,'Quarterly Information'!$I$43:$I$1042,Blends!$DH115)*Blends!I114</f>
        <v>0</v>
      </c>
      <c r="DP115" s="178">
        <f>SUMIFS('Quarterly Information'!$AD$43:$AD$1042,'Quarterly Information'!$I$43:$I$1042,Blends!$DH115)*Blends!J114</f>
        <v>0</v>
      </c>
      <c r="DR115" s="17" t="s">
        <v>957</v>
      </c>
      <c r="DS115" s="178">
        <f>SUMIFS('Quarterly Information'!$AE$43:$AE$1042,'Quarterly Information'!$I$43:$I$1042,Blends!$DR115)*Blends!C114</f>
        <v>0</v>
      </c>
      <c r="DT115" s="178">
        <f>SUMIFS('Quarterly Information'!$AE$43:$AE$1042,'Quarterly Information'!$I$43:$I$1042,Blends!$DR115)*Blends!D114</f>
        <v>0</v>
      </c>
      <c r="DU115" s="178">
        <f>SUMIFS('Quarterly Information'!$AE$43:$AE$1042,'Quarterly Information'!$I$43:$I$1042,Blends!$DR115)*Blends!E114</f>
        <v>0</v>
      </c>
      <c r="DV115" s="178">
        <f>SUMIFS('Quarterly Information'!$AE$43:$AE$1042,'Quarterly Information'!$I$43:$I$1042,Blends!$DR115)*Blends!F114</f>
        <v>0</v>
      </c>
      <c r="DW115" s="178">
        <f>SUMIFS('Quarterly Information'!$AE$43:$AE$1042,'Quarterly Information'!$I$43:$I$1042,Blends!$DR115)*Blends!G114</f>
        <v>0</v>
      </c>
      <c r="DX115" s="178">
        <f>SUMIFS('Quarterly Information'!$AE$43:$AE$1042,'Quarterly Information'!$I$43:$I$1042,Blends!$DR115)*Blends!H114</f>
        <v>0</v>
      </c>
      <c r="DY115" s="178">
        <f>SUMIFS('Quarterly Information'!$AE$43:$AE$1042,'Quarterly Information'!$I$43:$I$1042,Blends!$DR115)*Blends!I114</f>
        <v>0</v>
      </c>
      <c r="DZ115" s="178">
        <f>SUMIFS('Quarterly Information'!$AE$43:$AE$1042,'Quarterly Information'!$I$43:$I$1042,Blends!$DR115)*Blends!J114</f>
        <v>0</v>
      </c>
    </row>
    <row r="116" spans="2:130" ht="13" thickBot="1" x14ac:dyDescent="0.3">
      <c r="C116" s="14"/>
      <c r="D116" s="14"/>
      <c r="E116" s="14"/>
      <c r="F116" s="14"/>
      <c r="G116" s="14"/>
      <c r="H116" s="14"/>
      <c r="I116" s="14"/>
      <c r="J116" s="14"/>
      <c r="L116" s="179" t="s">
        <v>958</v>
      </c>
      <c r="M116" s="180">
        <f>SUMIFS('Quarterly Information'!$J$43:$J$1042,'Quarterly Information'!$I$43:$I$1042,Blends!$L116,'Quarterly Information'!$X$43:$X$1042,Lists!$D$30)*C115</f>
        <v>0</v>
      </c>
      <c r="N116" s="180">
        <f>SUMIFS('Quarterly Information'!$J$43:$J$1042,'Quarterly Information'!$I$43:$I$1042,Blends!$L116,'Quarterly Information'!$X$43:$X$1042,Lists!$D$30)*D115</f>
        <v>0</v>
      </c>
      <c r="O116" s="180">
        <f>SUMIFS('Quarterly Information'!$J$43:$J$1042,'Quarterly Information'!$I$43:$I$1042,Blends!$L116,'Quarterly Information'!$X$43:$X$1042,Lists!$D$30)*E115</f>
        <v>0</v>
      </c>
      <c r="P116" s="180">
        <f>SUMIFS('Quarterly Information'!$J$43:$J$1042,'Quarterly Information'!$I$43:$I$1042,Blends!$L116,'Quarterly Information'!$X$43:$X$1042,Lists!$D$30)*F115</f>
        <v>0</v>
      </c>
      <c r="Q116" s="180">
        <f>SUMIFS('Quarterly Information'!$J$43:$J$1042,'Quarterly Information'!$I$43:$I$1042,Blends!$L116,'Quarterly Information'!$X$43:$X$1042,Lists!$D$30)*G115</f>
        <v>0</v>
      </c>
      <c r="R116" s="180">
        <f>SUMIFS('Quarterly Information'!$J$43:$J$1042,'Quarterly Information'!$I$43:$I$1042,Blends!$L116,'Quarterly Information'!$X$43:$X$1042,Lists!$D$30)*H115</f>
        <v>0</v>
      </c>
      <c r="S116" s="180">
        <f>SUMIFS('Quarterly Information'!$J$43:$J$1042,'Quarterly Information'!$I$43:$I$1042,Blends!$L116,'Quarterly Information'!$X$43:$X$1042,Lists!$D$30)*I115</f>
        <v>0</v>
      </c>
      <c r="T116" s="180">
        <f>SUMIFS('Quarterly Information'!$J$43:$J$1042,'Quarterly Information'!$I$43:$I$1042,Blends!$L116,'Quarterly Information'!$X$43:$X$1042,Lists!$D$30)*J115</f>
        <v>0</v>
      </c>
      <c r="V116" s="179" t="s">
        <v>958</v>
      </c>
      <c r="W116" s="180">
        <f>SUMIFS('Quarterly Information'!$J$43:$J$1042,'Quarterly Information'!$I$43:$I$1042,Blends!$V116,'Quarterly Information'!$X$43:$X$1042,Lists!$D$31)*C115</f>
        <v>0</v>
      </c>
      <c r="X116" s="180">
        <f>SUMIFS('Quarterly Information'!$J$43:$J$1042,'Quarterly Information'!$I$43:$I$1042,Blends!$V116,'Quarterly Information'!$X$43:$X$1042,Lists!$D$31)*D115</f>
        <v>0</v>
      </c>
      <c r="Y116" s="180">
        <f>SUMIFS('Quarterly Information'!$J$43:$J$1042,'Quarterly Information'!$I$43:$I$1042,Blends!$V116,'Quarterly Information'!$X$43:$X$1042,Lists!$D$31)*E115</f>
        <v>0</v>
      </c>
      <c r="Z116" s="180">
        <f>SUMIFS('Quarterly Information'!$J$43:$J$1042,'Quarterly Information'!$I$43:$I$1042,Blends!$V116,'Quarterly Information'!$X$43:$X$1042,Lists!$D$31)*F115</f>
        <v>0</v>
      </c>
      <c r="AA116" s="180">
        <f>SUMIFS('Quarterly Information'!$J$43:$J$1042,'Quarterly Information'!$I$43:$I$1042,Blends!$V116,'Quarterly Information'!$X$43:$X$1042,Lists!$D$31)*G115</f>
        <v>0</v>
      </c>
      <c r="AB116" s="180">
        <f>SUMIFS('Quarterly Information'!$J$43:$J$1042,'Quarterly Information'!$I$43:$I$1042,Blends!$V116,'Quarterly Information'!$X$43:$X$1042,Lists!$D$31)*H115</f>
        <v>0</v>
      </c>
      <c r="AC116" s="180">
        <f>SUMIFS('Quarterly Information'!$J$43:$J$1042,'Quarterly Information'!$I$43:$I$1042,Blends!$V116,'Quarterly Information'!$X$43:$X$1042,Lists!$D$31)*I115</f>
        <v>0</v>
      </c>
      <c r="AD116" s="180">
        <f>SUMIFS('Quarterly Information'!$J$43:$J$1042,'Quarterly Information'!$I$43:$I$1042,Blends!$V116,'Quarterly Information'!$X$43:$X$1042,Lists!$D$31)*J115</f>
        <v>0</v>
      </c>
      <c r="AF116" s="179" t="s">
        <v>958</v>
      </c>
      <c r="AG116" s="180">
        <f>SUMIFS('Quarterly Information'!$J$43:$J$1042,'Quarterly Information'!$I$43:$I$1042,Blends!$AF116,'Quarterly Information'!$X$43:$X$1042,Lists!$D$32)*C115</f>
        <v>0</v>
      </c>
      <c r="AH116" s="180">
        <f>SUMIFS('Quarterly Information'!$J$43:$J$1042,'Quarterly Information'!$I$43:$I$1042,Blends!$AF116,'Quarterly Information'!$X$43:$X$1042,Lists!$D$32)*D115</f>
        <v>0</v>
      </c>
      <c r="AI116" s="180">
        <f>SUMIFS('Quarterly Information'!$J$43:$J$1042,'Quarterly Information'!$I$43:$I$1042,Blends!$AF116,'Quarterly Information'!$X$43:$X$1042,Lists!$D$32)*E115</f>
        <v>0</v>
      </c>
      <c r="AJ116" s="180">
        <f>SUMIFS('Quarterly Information'!$J$43:$J$1042,'Quarterly Information'!$I$43:$I$1042,Blends!$AF116,'Quarterly Information'!$X$43:$X$1042,Lists!$D$32)*F115</f>
        <v>0</v>
      </c>
      <c r="AK116" s="180">
        <f>SUMIFS('Quarterly Information'!$J$43:$J$1042,'Quarterly Information'!$I$43:$I$1042,Blends!$AF116,'Quarterly Information'!$X$43:$X$1042,Lists!$D$32)*G115</f>
        <v>0</v>
      </c>
      <c r="AL116" s="180">
        <f>SUMIFS('Quarterly Information'!$J$43:$J$1042,'Quarterly Information'!$I$43:$I$1042,Blends!$AF116,'Quarterly Information'!$X$43:$X$1042,Lists!$D$32)*H115</f>
        <v>0</v>
      </c>
      <c r="AM116" s="180">
        <f>SUMIFS('Quarterly Information'!$J$43:$J$1042,'Quarterly Information'!$I$43:$I$1042,Blends!$AF116,'Quarterly Information'!$X$43:$X$1042,Lists!$D$32)*I115</f>
        <v>0</v>
      </c>
      <c r="AN116" s="180">
        <f>SUMIFS('Quarterly Information'!$J$43:$J$1042,'Quarterly Information'!$I$43:$I$1042,Blends!$AF116,'Quarterly Information'!$X$43:$X$1042,Lists!$D$32)*J115</f>
        <v>0</v>
      </c>
      <c r="AP116" s="179" t="s">
        <v>958</v>
      </c>
      <c r="AQ116" s="180">
        <f>SUMIFS('Quarterly Information'!$J$43:$J$1042,'Quarterly Information'!$I$43:$I$1042,Blends!$AP116,'Quarterly Information'!$X$43:$X$1042,Lists!$D$33)*C115</f>
        <v>0</v>
      </c>
      <c r="AR116" s="180">
        <f>SUMIFS('Quarterly Information'!$J$43:$J$1042,'Quarterly Information'!$I$43:$I$1042,Blends!$AP116,'Quarterly Information'!$X$43:$X$1042,Lists!$D$33)*D115</f>
        <v>0</v>
      </c>
      <c r="AS116" s="180">
        <f>SUMIFS('Quarterly Information'!$J$43:$J$1042,'Quarterly Information'!$I$43:$I$1042,Blends!$AP116,'Quarterly Information'!$X$43:$X$1042,Lists!$D$33)*E115</f>
        <v>0</v>
      </c>
      <c r="AT116" s="180">
        <f>SUMIFS('Quarterly Information'!$J$43:$J$1042,'Quarterly Information'!$I$43:$I$1042,Blends!$AP116,'Quarterly Information'!$X$43:$X$1042,Lists!$D$33)*F115</f>
        <v>0</v>
      </c>
      <c r="AU116" s="180">
        <f>SUMIFS('Quarterly Information'!$J$43:$J$1042,'Quarterly Information'!$I$43:$I$1042,Blends!$AP116,'Quarterly Information'!$X$43:$X$1042,Lists!$D$33)*G115</f>
        <v>0</v>
      </c>
      <c r="AV116" s="180">
        <f>SUMIFS('Quarterly Information'!$J$43:$J$1042,'Quarterly Information'!$I$43:$I$1042,Blends!$AP116,'Quarterly Information'!$X$43:$X$1042,Lists!$D$33)*H115</f>
        <v>0</v>
      </c>
      <c r="AW116" s="180">
        <f>SUMIFS('Quarterly Information'!$J$43:$J$1042,'Quarterly Information'!$I$43:$I$1042,Blends!$AP116,'Quarterly Information'!$X$43:$X$1042,Lists!$D$33)*I115</f>
        <v>0</v>
      </c>
      <c r="AX116" s="180">
        <f>SUMIFS('Quarterly Information'!$J$43:$J$1042,'Quarterly Information'!$I$43:$I$1042,Blends!$AP116,'Quarterly Information'!$X$43:$X$1042,Lists!$D$33)*J115</f>
        <v>0</v>
      </c>
      <c r="AZ116" s="179" t="s">
        <v>958</v>
      </c>
      <c r="BA116" s="180">
        <f>SUMIFS('Quarterly Information'!$J$43:$J$1042,'Quarterly Information'!$I$43:$I$1042,Blends!$AZ116,'Quarterly Information'!$X$43:$X$1042,Lists!$D$34)*C115</f>
        <v>0</v>
      </c>
      <c r="BB116" s="180">
        <f>SUMIFS('Quarterly Information'!$J$43:$J$1042,'Quarterly Information'!$I$43:$I$1042,Blends!$AZ116,'Quarterly Information'!$X$43:$X$1042,Lists!$D$34)*D115</f>
        <v>0</v>
      </c>
      <c r="BC116" s="180">
        <f>SUMIFS('Quarterly Information'!$J$43:$J$1042,'Quarterly Information'!$I$43:$I$1042,Blends!$AZ116,'Quarterly Information'!$X$43:$X$1042,Lists!$D$34)*E115</f>
        <v>0</v>
      </c>
      <c r="BD116" s="180">
        <f>SUMIFS('Quarterly Information'!$J$43:$J$1042,'Quarterly Information'!$I$43:$I$1042,Blends!$AZ116,'Quarterly Information'!$X$43:$X$1042,Lists!$D$34)*F115</f>
        <v>0</v>
      </c>
      <c r="BE116" s="180">
        <f>SUMIFS('Quarterly Information'!$J$43:$J$1042,'Quarterly Information'!$I$43:$I$1042,Blends!$AZ116,'Quarterly Information'!$X$43:$X$1042,Lists!$D$34)*G115</f>
        <v>0</v>
      </c>
      <c r="BF116" s="180">
        <f>SUMIFS('Quarterly Information'!$J$43:$J$1042,'Quarterly Information'!$I$43:$I$1042,Blends!$AZ116,'Quarterly Information'!$X$43:$X$1042,Lists!$D$34)*H115</f>
        <v>0</v>
      </c>
      <c r="BG116" s="180">
        <f>SUMIFS('Quarterly Information'!$J$43:$J$1042,'Quarterly Information'!$I$43:$I$1042,Blends!$AZ116,'Quarterly Information'!$X$43:$X$1042,Lists!$D$34)*I115</f>
        <v>0</v>
      </c>
      <c r="BH116" s="180">
        <f>SUMIFS('Quarterly Information'!$J$43:$J$1042,'Quarterly Information'!$I$43:$I$1042,Blends!$AZ116,'Quarterly Information'!$X$43:$X$1042,Lists!$D$34)*J115</f>
        <v>0</v>
      </c>
      <c r="BJ116" s="179" t="s">
        <v>958</v>
      </c>
      <c r="BK116" s="180">
        <f>SUMIFS('Quarterly Information'!$J$43:$J$1042,'Quarterly Information'!$I$43:$I$1042,Blends!$BJ116,'Quarterly Information'!$X$43:$X$1042,Lists!$D$35)*C115</f>
        <v>0</v>
      </c>
      <c r="BL116" s="180">
        <f>SUMIFS('Quarterly Information'!$J$43:$J$1042,'Quarterly Information'!$I$43:$I$1042,Blends!$BJ116,'Quarterly Information'!$X$43:$X$1042,Lists!$D$35)*D115</f>
        <v>0</v>
      </c>
      <c r="BM116" s="180">
        <f>SUMIFS('Quarterly Information'!$J$43:$J$1042,'Quarterly Information'!$I$43:$I$1042,Blends!$BJ116,'Quarterly Information'!$X$43:$X$1042,Lists!$D$35)*E115</f>
        <v>0</v>
      </c>
      <c r="BN116" s="180">
        <f>SUMIFS('Quarterly Information'!$J$43:$J$1042,'Quarterly Information'!$I$43:$I$1042,Blends!$BJ116,'Quarterly Information'!$X$43:$X$1042,Lists!$D$35)*F115</f>
        <v>0</v>
      </c>
      <c r="BO116" s="180">
        <f>SUMIFS('Quarterly Information'!$J$43:$J$1042,'Quarterly Information'!$I$43:$I$1042,Blends!$BJ116,'Quarterly Information'!$X$43:$X$1042,Lists!$D$35)*G115</f>
        <v>0</v>
      </c>
      <c r="BP116" s="180">
        <f>SUMIFS('Quarterly Information'!$J$43:$J$1042,'Quarterly Information'!$I$43:$I$1042,Blends!$BJ116,'Quarterly Information'!$X$43:$X$1042,Lists!$D$35)*H115</f>
        <v>0</v>
      </c>
      <c r="BQ116" s="180">
        <f>SUMIFS('Quarterly Information'!$J$43:$J$1042,'Quarterly Information'!$I$43:$I$1042,Blends!$BJ116,'Quarterly Information'!$X$43:$X$1042,Lists!$D$35)*I115</f>
        <v>0</v>
      </c>
      <c r="BR116" s="180">
        <f>SUMIFS('Quarterly Information'!$J$43:$J$1042,'Quarterly Information'!$I$43:$I$1042,Blends!$BJ116,'Quarterly Information'!$X$43:$X$1042,Lists!$D$35)*J115</f>
        <v>0</v>
      </c>
      <c r="BT116" s="179" t="s">
        <v>958</v>
      </c>
      <c r="BU116" s="180">
        <f>SUMIFS('Quarterly Information'!$Z$43:$Z$1042,'Quarterly Information'!$I$43:$I$1042,Blends!$BT116)*Blends!C115</f>
        <v>0</v>
      </c>
      <c r="BV116" s="180">
        <f>SUMIFS('Quarterly Information'!$Z$43:$Z$1042,'Quarterly Information'!$I$43:$I$1042,Blends!$BT116)*Blends!D115</f>
        <v>0</v>
      </c>
      <c r="BW116" s="180">
        <f>SUMIFS('Quarterly Information'!$Z$43:$Z$1042,'Quarterly Information'!$I$43:$I$1042,Blends!$BT116)*Blends!E115</f>
        <v>0</v>
      </c>
      <c r="BX116" s="180">
        <f>SUMIFS('Quarterly Information'!$Z$43:$Z$1042,'Quarterly Information'!$I$43:$I$1042,Blends!$BT116)*Blends!F115</f>
        <v>0</v>
      </c>
      <c r="BY116" s="180">
        <f>SUMIFS('Quarterly Information'!$Z$43:$Z$1042,'Quarterly Information'!$I$43:$I$1042,Blends!$BT116)*Blends!G115</f>
        <v>0</v>
      </c>
      <c r="BZ116" s="180">
        <f>SUMIFS('Quarterly Information'!$Z$43:$Z$1042,'Quarterly Information'!$I$43:$I$1042,Blends!$BT116)*Blends!H115</f>
        <v>0</v>
      </c>
      <c r="CA116" s="180">
        <f>SUMIFS('Quarterly Information'!$Z$43:$Z$1042,'Quarterly Information'!$I$43:$I$1042,Blends!$BT116)*Blends!I115</f>
        <v>0</v>
      </c>
      <c r="CB116" s="180">
        <f>SUMIFS('Quarterly Information'!$Z$43:$Z$1042,'Quarterly Information'!$I$43:$I$1042,Blends!$BT116)*Blends!J115</f>
        <v>0</v>
      </c>
      <c r="CD116" s="179" t="s">
        <v>958</v>
      </c>
      <c r="CE116" s="180">
        <f>SUMIFS('Quarterly Information'!$AA$43:$AA$1042,'Quarterly Information'!$I$43:$I$1042,Blends!$CD116)*Blends!C115</f>
        <v>0</v>
      </c>
      <c r="CF116" s="180">
        <f>SUMIFS('Quarterly Information'!$AA$43:$AA$1042,'Quarterly Information'!$I$43:$I$1042,Blends!$CD116)*Blends!D115</f>
        <v>0</v>
      </c>
      <c r="CG116" s="180">
        <f>SUMIFS('Quarterly Information'!$AA$43:$AA$1042,'Quarterly Information'!$I$43:$I$1042,Blends!$CD116)*Blends!E115</f>
        <v>0</v>
      </c>
      <c r="CH116" s="180">
        <f>SUMIFS('Quarterly Information'!$AA$43:$AA$1042,'Quarterly Information'!$I$43:$I$1042,Blends!$CD116)*Blends!F115</f>
        <v>0</v>
      </c>
      <c r="CI116" s="180">
        <f>SUMIFS('Quarterly Information'!$AA$43:$AA$1042,'Quarterly Information'!$I$43:$I$1042,Blends!$CD116)*Blends!G115</f>
        <v>0</v>
      </c>
      <c r="CJ116" s="180">
        <f>SUMIFS('Quarterly Information'!$AA$43:$AA$1042,'Quarterly Information'!$I$43:$I$1042,Blends!$CD116)*Blends!H115</f>
        <v>0</v>
      </c>
      <c r="CK116" s="180">
        <f>SUMIFS('Quarterly Information'!$AA$43:$AA$1042,'Quarterly Information'!$I$43:$I$1042,Blends!$CD116)*Blends!I115</f>
        <v>0</v>
      </c>
      <c r="CL116" s="180">
        <f>SUMIFS('Quarterly Information'!$AA$43:$AA$1042,'Quarterly Information'!$I$43:$I$1042,Blends!$CD116)*Blends!J115</f>
        <v>0</v>
      </c>
      <c r="CN116" s="179" t="s">
        <v>958</v>
      </c>
      <c r="CO116" s="180">
        <f>SUMIFS('Quarterly Information'!$AB$43:$AB$1042,'Quarterly Information'!$I$43:$I$1042,Blends!$CN116)*Blends!C115</f>
        <v>0</v>
      </c>
      <c r="CP116" s="180">
        <f>SUMIFS('Quarterly Information'!$AB$43:$AB$1042,'Quarterly Information'!$I$43:$I$1042,Blends!$CN116)*Blends!D115</f>
        <v>0</v>
      </c>
      <c r="CQ116" s="180">
        <f>SUMIFS('Quarterly Information'!$AB$43:$AB$1042,'Quarterly Information'!$I$43:$I$1042,Blends!$CN116)*Blends!E115</f>
        <v>0</v>
      </c>
      <c r="CR116" s="180">
        <f>SUMIFS('Quarterly Information'!$AB$43:$AB$1042,'Quarterly Information'!$I$43:$I$1042,Blends!$CN116)*Blends!F115</f>
        <v>0</v>
      </c>
      <c r="CS116" s="180">
        <f>SUMIFS('Quarterly Information'!$AB$43:$AB$1042,'Quarterly Information'!$I$43:$I$1042,Blends!$CN116)*Blends!G115</f>
        <v>0</v>
      </c>
      <c r="CT116" s="180">
        <f>SUMIFS('Quarterly Information'!$AB$43:$AB$1042,'Quarterly Information'!$I$43:$I$1042,Blends!$CN116)*Blends!H115</f>
        <v>0</v>
      </c>
      <c r="CU116" s="180">
        <f>SUMIFS('Quarterly Information'!$AB$43:$AB$1042,'Quarterly Information'!$I$43:$I$1042,Blends!$CN116)*Blends!I115</f>
        <v>0</v>
      </c>
      <c r="CV116" s="180">
        <f>SUMIFS('Quarterly Information'!$AB$43:$AB$1042,'Quarterly Information'!$I$43:$I$1042,Blends!$CN116)*Blends!J115</f>
        <v>0</v>
      </c>
      <c r="CX116" s="179" t="s">
        <v>958</v>
      </c>
      <c r="CY116" s="180">
        <f>SUMIFS('Quarterly Information'!$AC$43:$AC$1042,'Quarterly Information'!$I$43:$I$1042,Blends!$CX116)*Blends!C115</f>
        <v>0</v>
      </c>
      <c r="CZ116" s="180">
        <f>SUMIFS('Quarterly Information'!$AC$43:$AC$1042,'Quarterly Information'!$I$43:$I$1042,Blends!$CX116)*Blends!D115</f>
        <v>0</v>
      </c>
      <c r="DA116" s="180">
        <f>SUMIFS('Quarterly Information'!$AC$43:$AC$1042,'Quarterly Information'!$I$43:$I$1042,Blends!$CX116)*Blends!E115</f>
        <v>0</v>
      </c>
      <c r="DB116" s="180">
        <f>SUMIFS('Quarterly Information'!$AC$43:$AC$1042,'Quarterly Information'!$I$43:$I$1042,Blends!$CX116)*Blends!F115</f>
        <v>0</v>
      </c>
      <c r="DC116" s="180">
        <f>SUMIFS('Quarterly Information'!$AC$43:$AC$1042,'Quarterly Information'!$I$43:$I$1042,Blends!$CX116)*Blends!G115</f>
        <v>0</v>
      </c>
      <c r="DD116" s="180">
        <f>SUMIFS('Quarterly Information'!$AC$43:$AC$1042,'Quarterly Information'!$I$43:$I$1042,Blends!$CX116)*Blends!H115</f>
        <v>0</v>
      </c>
      <c r="DE116" s="180">
        <f>SUMIFS('Quarterly Information'!$AC$43:$AC$1042,'Quarterly Information'!$I$43:$I$1042,Blends!$CX116)*Blends!I115</f>
        <v>0</v>
      </c>
      <c r="DF116" s="180">
        <f>SUMIFS('Quarterly Information'!$AC$43:$AC$1042,'Quarterly Information'!$I$43:$I$1042,Blends!$CX116)*Blends!J115</f>
        <v>0</v>
      </c>
      <c r="DH116" s="179" t="s">
        <v>958</v>
      </c>
      <c r="DI116" s="180">
        <f>SUMIFS('Quarterly Information'!$AD$43:$AD$1042,'Quarterly Information'!$I$43:$I$1042,Blends!$DH116)*Blends!C115</f>
        <v>0</v>
      </c>
      <c r="DJ116" s="180">
        <f>SUMIFS('Quarterly Information'!$AD$43:$AD$1042,'Quarterly Information'!$I$43:$I$1042,Blends!$DH116)*Blends!D115</f>
        <v>0</v>
      </c>
      <c r="DK116" s="180">
        <f>SUMIFS('Quarterly Information'!$AD$43:$AD$1042,'Quarterly Information'!$I$43:$I$1042,Blends!$DH116)*Blends!E115</f>
        <v>0</v>
      </c>
      <c r="DL116" s="180">
        <f>SUMIFS('Quarterly Information'!$AD$43:$AD$1042,'Quarterly Information'!$I$43:$I$1042,Blends!$DH116)*Blends!F115</f>
        <v>0</v>
      </c>
      <c r="DM116" s="180">
        <f>SUMIFS('Quarterly Information'!$AD$43:$AD$1042,'Quarterly Information'!$I$43:$I$1042,Blends!$DH116)*Blends!G115</f>
        <v>0</v>
      </c>
      <c r="DN116" s="180">
        <f>SUMIFS('Quarterly Information'!$AD$43:$AD$1042,'Quarterly Information'!$I$43:$I$1042,Blends!$DH116)*Blends!H115</f>
        <v>0</v>
      </c>
      <c r="DO116" s="180">
        <f>SUMIFS('Quarterly Information'!$AD$43:$AD$1042,'Quarterly Information'!$I$43:$I$1042,Blends!$DH116)*Blends!I115</f>
        <v>0</v>
      </c>
      <c r="DP116" s="180">
        <f>SUMIFS('Quarterly Information'!$AD$43:$AD$1042,'Quarterly Information'!$I$43:$I$1042,Blends!$DH116)*Blends!J115</f>
        <v>0</v>
      </c>
      <c r="DR116" s="179" t="s">
        <v>958</v>
      </c>
      <c r="DS116" s="180">
        <f>SUMIFS('Quarterly Information'!$AE$43:$AE$1042,'Quarterly Information'!$I$43:$I$1042,Blends!$DR116)*Blends!C115</f>
        <v>0</v>
      </c>
      <c r="DT116" s="180">
        <f>SUMIFS('Quarterly Information'!$AE$43:$AE$1042,'Quarterly Information'!$I$43:$I$1042,Blends!$DR116)*Blends!D115</f>
        <v>0</v>
      </c>
      <c r="DU116" s="180">
        <f>SUMIFS('Quarterly Information'!$AE$43:$AE$1042,'Quarterly Information'!$I$43:$I$1042,Blends!$DR116)*Blends!E115</f>
        <v>0</v>
      </c>
      <c r="DV116" s="180">
        <f>SUMIFS('Quarterly Information'!$AE$43:$AE$1042,'Quarterly Information'!$I$43:$I$1042,Blends!$DR116)*Blends!F115</f>
        <v>0</v>
      </c>
      <c r="DW116" s="180">
        <f>SUMIFS('Quarterly Information'!$AE$43:$AE$1042,'Quarterly Information'!$I$43:$I$1042,Blends!$DR116)*Blends!G115</f>
        <v>0</v>
      </c>
      <c r="DX116" s="180">
        <f>SUMIFS('Quarterly Information'!$AE$43:$AE$1042,'Quarterly Information'!$I$43:$I$1042,Blends!$DR116)*Blends!H115</f>
        <v>0</v>
      </c>
      <c r="DY116" s="180">
        <f>SUMIFS('Quarterly Information'!$AE$43:$AE$1042,'Quarterly Information'!$I$43:$I$1042,Blends!$DR116)*Blends!I115</f>
        <v>0</v>
      </c>
      <c r="DZ116" s="180">
        <f>SUMIFS('Quarterly Information'!$AE$43:$AE$1042,'Quarterly Information'!$I$43:$I$1042,Blends!$DR116)*Blends!J115</f>
        <v>0</v>
      </c>
    </row>
    <row r="117" spans="2:130" ht="13.5" thickTop="1" x14ac:dyDescent="0.25">
      <c r="C117" s="14"/>
      <c r="D117" s="14"/>
      <c r="E117" s="14"/>
      <c r="F117" s="14"/>
      <c r="G117" s="14"/>
      <c r="H117" s="14"/>
      <c r="I117" s="14"/>
      <c r="J117" s="14"/>
      <c r="L117" s="181" t="s">
        <v>960</v>
      </c>
      <c r="M117" s="182">
        <f>SUM(M3:M116)</f>
        <v>0</v>
      </c>
      <c r="N117" s="182">
        <f t="shared" ref="N117:T117" si="0">SUM(N3:N116)</f>
        <v>0</v>
      </c>
      <c r="O117" s="182">
        <f t="shared" si="0"/>
        <v>0</v>
      </c>
      <c r="P117" s="182">
        <f t="shared" si="0"/>
        <v>0</v>
      </c>
      <c r="Q117" s="182">
        <f t="shared" si="0"/>
        <v>0</v>
      </c>
      <c r="R117" s="182">
        <f t="shared" si="0"/>
        <v>0</v>
      </c>
      <c r="S117" s="182">
        <f t="shared" si="0"/>
        <v>0</v>
      </c>
      <c r="T117" s="182">
        <f t="shared" si="0"/>
        <v>0</v>
      </c>
      <c r="V117" s="181" t="s">
        <v>960</v>
      </c>
      <c r="W117" s="182">
        <f>SUM(W3:W116)</f>
        <v>0</v>
      </c>
      <c r="X117" s="182">
        <f t="shared" ref="X117:AD117" si="1">SUM(X3:X116)</f>
        <v>0</v>
      </c>
      <c r="Y117" s="182">
        <f t="shared" si="1"/>
        <v>0</v>
      </c>
      <c r="Z117" s="182">
        <f t="shared" si="1"/>
        <v>0</v>
      </c>
      <c r="AA117" s="182">
        <f t="shared" si="1"/>
        <v>0</v>
      </c>
      <c r="AB117" s="182">
        <f t="shared" si="1"/>
        <v>0</v>
      </c>
      <c r="AC117" s="182">
        <f t="shared" si="1"/>
        <v>0</v>
      </c>
      <c r="AD117" s="182">
        <f t="shared" si="1"/>
        <v>0</v>
      </c>
      <c r="AF117" s="181" t="s">
        <v>960</v>
      </c>
      <c r="AG117" s="182">
        <f>SUM(AG3:AG116)</f>
        <v>0</v>
      </c>
      <c r="AH117" s="182">
        <f t="shared" ref="AH117:AN117" si="2">SUM(AH3:AH116)</f>
        <v>0</v>
      </c>
      <c r="AI117" s="182">
        <f t="shared" si="2"/>
        <v>0</v>
      </c>
      <c r="AJ117" s="182">
        <f t="shared" si="2"/>
        <v>0</v>
      </c>
      <c r="AK117" s="182">
        <f t="shared" si="2"/>
        <v>0</v>
      </c>
      <c r="AL117" s="182">
        <f t="shared" si="2"/>
        <v>0</v>
      </c>
      <c r="AM117" s="182">
        <f t="shared" si="2"/>
        <v>0</v>
      </c>
      <c r="AN117" s="182">
        <f t="shared" si="2"/>
        <v>0</v>
      </c>
      <c r="AP117" s="181" t="s">
        <v>960</v>
      </c>
      <c r="AQ117" s="182">
        <f>SUM(AQ3:AQ116)</f>
        <v>0</v>
      </c>
      <c r="AR117" s="182">
        <f t="shared" ref="AR117:AX117" si="3">SUM(AR3:AR116)</f>
        <v>0</v>
      </c>
      <c r="AS117" s="182">
        <f t="shared" si="3"/>
        <v>0</v>
      </c>
      <c r="AT117" s="182">
        <f t="shared" si="3"/>
        <v>0</v>
      </c>
      <c r="AU117" s="182">
        <f t="shared" si="3"/>
        <v>0</v>
      </c>
      <c r="AV117" s="182">
        <f t="shared" si="3"/>
        <v>0</v>
      </c>
      <c r="AW117" s="182">
        <f t="shared" si="3"/>
        <v>0</v>
      </c>
      <c r="AX117" s="182">
        <f t="shared" si="3"/>
        <v>0</v>
      </c>
      <c r="AZ117" s="181" t="s">
        <v>960</v>
      </c>
      <c r="BA117" s="182">
        <f>SUM(BA3:BA116)</f>
        <v>0</v>
      </c>
      <c r="BB117" s="182">
        <f t="shared" ref="BB117:BH117" si="4">SUM(BB3:BB116)</f>
        <v>0</v>
      </c>
      <c r="BC117" s="182">
        <f t="shared" si="4"/>
        <v>0</v>
      </c>
      <c r="BD117" s="182">
        <f t="shared" si="4"/>
        <v>0</v>
      </c>
      <c r="BE117" s="182">
        <f t="shared" si="4"/>
        <v>0</v>
      </c>
      <c r="BF117" s="182">
        <f t="shared" si="4"/>
        <v>0</v>
      </c>
      <c r="BG117" s="182">
        <f t="shared" si="4"/>
        <v>0</v>
      </c>
      <c r="BH117" s="182">
        <f t="shared" si="4"/>
        <v>0</v>
      </c>
      <c r="BJ117" s="181" t="s">
        <v>960</v>
      </c>
      <c r="BK117" s="182">
        <f>SUM(BK3:BK116)</f>
        <v>0</v>
      </c>
      <c r="BL117" s="182">
        <f t="shared" ref="BL117:BR117" si="5">SUM(BL3:BL116)</f>
        <v>0</v>
      </c>
      <c r="BM117" s="182">
        <f t="shared" si="5"/>
        <v>0</v>
      </c>
      <c r="BN117" s="182">
        <f t="shared" si="5"/>
        <v>0</v>
      </c>
      <c r="BO117" s="182">
        <f t="shared" si="5"/>
        <v>0</v>
      </c>
      <c r="BP117" s="182">
        <f t="shared" si="5"/>
        <v>0</v>
      </c>
      <c r="BQ117" s="182">
        <f t="shared" si="5"/>
        <v>0</v>
      </c>
      <c r="BR117" s="182">
        <f t="shared" si="5"/>
        <v>0</v>
      </c>
      <c r="BT117" s="181" t="s">
        <v>960</v>
      </c>
      <c r="BU117" s="182">
        <f>SUM(BU3:BU116)</f>
        <v>0</v>
      </c>
      <c r="BV117" s="182">
        <f t="shared" ref="BV117:CB117" si="6">SUM(BV3:BV116)</f>
        <v>0</v>
      </c>
      <c r="BW117" s="182">
        <f t="shared" si="6"/>
        <v>0</v>
      </c>
      <c r="BX117" s="182">
        <f t="shared" si="6"/>
        <v>0</v>
      </c>
      <c r="BY117" s="182">
        <f t="shared" si="6"/>
        <v>0</v>
      </c>
      <c r="BZ117" s="182">
        <f t="shared" si="6"/>
        <v>0</v>
      </c>
      <c r="CA117" s="182">
        <f t="shared" si="6"/>
        <v>0</v>
      </c>
      <c r="CB117" s="182">
        <f t="shared" si="6"/>
        <v>0</v>
      </c>
      <c r="CD117" s="181" t="s">
        <v>960</v>
      </c>
      <c r="CE117" s="182">
        <f>SUM(CE3:CE116)</f>
        <v>0</v>
      </c>
      <c r="CF117" s="182">
        <f t="shared" ref="CF117:CL117" si="7">SUM(CF3:CF116)</f>
        <v>0</v>
      </c>
      <c r="CG117" s="182">
        <f t="shared" si="7"/>
        <v>0</v>
      </c>
      <c r="CH117" s="182">
        <f t="shared" si="7"/>
        <v>0</v>
      </c>
      <c r="CI117" s="182">
        <f t="shared" si="7"/>
        <v>0</v>
      </c>
      <c r="CJ117" s="182">
        <f t="shared" si="7"/>
        <v>0</v>
      </c>
      <c r="CK117" s="182">
        <f t="shared" si="7"/>
        <v>0</v>
      </c>
      <c r="CL117" s="182">
        <f t="shared" si="7"/>
        <v>0</v>
      </c>
      <c r="CN117" s="181" t="s">
        <v>960</v>
      </c>
      <c r="CO117" s="182">
        <f>SUM(CO3:CO116)</f>
        <v>0</v>
      </c>
      <c r="CP117" s="182">
        <f t="shared" ref="CP117:CV117" si="8">SUM(CP3:CP116)</f>
        <v>0</v>
      </c>
      <c r="CQ117" s="182">
        <f t="shared" si="8"/>
        <v>0</v>
      </c>
      <c r="CR117" s="182">
        <f t="shared" si="8"/>
        <v>0</v>
      </c>
      <c r="CS117" s="182">
        <f t="shared" si="8"/>
        <v>0</v>
      </c>
      <c r="CT117" s="182">
        <f t="shared" si="8"/>
        <v>0</v>
      </c>
      <c r="CU117" s="182">
        <f t="shared" si="8"/>
        <v>0</v>
      </c>
      <c r="CV117" s="182">
        <f t="shared" si="8"/>
        <v>0</v>
      </c>
      <c r="CX117" s="181" t="s">
        <v>960</v>
      </c>
      <c r="CY117" s="182">
        <f>SUM(CY3:CY116)</f>
        <v>0</v>
      </c>
      <c r="CZ117" s="182">
        <f t="shared" ref="CZ117:DF117" si="9">SUM(CZ3:CZ116)</f>
        <v>0</v>
      </c>
      <c r="DA117" s="182">
        <f t="shared" si="9"/>
        <v>0</v>
      </c>
      <c r="DB117" s="182">
        <f t="shared" si="9"/>
        <v>0</v>
      </c>
      <c r="DC117" s="182">
        <f t="shared" si="9"/>
        <v>0</v>
      </c>
      <c r="DD117" s="182">
        <f t="shared" si="9"/>
        <v>0</v>
      </c>
      <c r="DE117" s="182">
        <f t="shared" si="9"/>
        <v>0</v>
      </c>
      <c r="DF117" s="182">
        <f t="shared" si="9"/>
        <v>0</v>
      </c>
      <c r="DH117" s="181" t="s">
        <v>960</v>
      </c>
      <c r="DI117" s="182">
        <f>SUM(DI3:DI116)</f>
        <v>0</v>
      </c>
      <c r="DJ117" s="182">
        <f t="shared" ref="DJ117:DP117" si="10">SUM(DJ3:DJ116)</f>
        <v>0</v>
      </c>
      <c r="DK117" s="182">
        <f t="shared" si="10"/>
        <v>0</v>
      </c>
      <c r="DL117" s="182">
        <f t="shared" si="10"/>
        <v>0</v>
      </c>
      <c r="DM117" s="182">
        <f t="shared" si="10"/>
        <v>0</v>
      </c>
      <c r="DN117" s="182">
        <f t="shared" si="10"/>
        <v>0</v>
      </c>
      <c r="DO117" s="182">
        <f t="shared" si="10"/>
        <v>0</v>
      </c>
      <c r="DP117" s="182">
        <f t="shared" si="10"/>
        <v>0</v>
      </c>
      <c r="DR117" s="181" t="s">
        <v>960</v>
      </c>
      <c r="DS117" s="182">
        <f>SUM(DS3:DS116)</f>
        <v>0</v>
      </c>
      <c r="DT117" s="182">
        <f t="shared" ref="DT117:DZ117" si="11">SUM(DT3:DT116)</f>
        <v>0</v>
      </c>
      <c r="DU117" s="182">
        <f t="shared" si="11"/>
        <v>0</v>
      </c>
      <c r="DV117" s="182">
        <f t="shared" si="11"/>
        <v>0</v>
      </c>
      <c r="DW117" s="182">
        <f t="shared" si="11"/>
        <v>0</v>
      </c>
      <c r="DX117" s="182">
        <f t="shared" si="11"/>
        <v>0</v>
      </c>
      <c r="DY117" s="182">
        <f t="shared" si="11"/>
        <v>0</v>
      </c>
      <c r="DZ117" s="182">
        <f t="shared" si="11"/>
        <v>0</v>
      </c>
    </row>
    <row r="118" spans="2:130" x14ac:dyDescent="0.25">
      <c r="C118" s="14"/>
      <c r="D118" s="14"/>
      <c r="E118" s="14"/>
      <c r="F118" s="14"/>
      <c r="G118" s="14"/>
      <c r="H118" s="14"/>
      <c r="I118" s="14"/>
      <c r="J118" s="14"/>
    </row>
    <row r="119" spans="2:130" x14ac:dyDescent="0.25">
      <c r="C119" s="14"/>
      <c r="D119" s="14"/>
      <c r="E119" s="14"/>
      <c r="F119" s="14"/>
      <c r="G119" s="14"/>
      <c r="H119" s="14"/>
      <c r="I119" s="14"/>
      <c r="J119" s="14"/>
    </row>
    <row r="120" spans="2:130" x14ac:dyDescent="0.25">
      <c r="C120" s="14"/>
      <c r="D120" s="14"/>
      <c r="E120" s="14"/>
      <c r="F120" s="14"/>
      <c r="G120" s="14"/>
      <c r="H120" s="14"/>
      <c r="I120" s="14"/>
      <c r="J120" s="14"/>
    </row>
    <row r="121" spans="2:130" x14ac:dyDescent="0.25">
      <c r="C121" s="14"/>
      <c r="D121" s="14"/>
      <c r="E121" s="14"/>
      <c r="F121" s="14"/>
      <c r="G121" s="14"/>
      <c r="H121" s="14"/>
      <c r="I121" s="14"/>
      <c r="J121" s="14"/>
    </row>
    <row r="122" spans="2:130" x14ac:dyDescent="0.25">
      <c r="C122" s="14"/>
      <c r="D122" s="14"/>
      <c r="E122" s="14"/>
      <c r="F122" s="14"/>
      <c r="G122" s="14"/>
      <c r="H122" s="14"/>
      <c r="I122" s="14"/>
      <c r="J122" s="14"/>
    </row>
    <row r="123" spans="2:130" x14ac:dyDescent="0.25">
      <c r="C123" s="14"/>
      <c r="D123" s="14"/>
      <c r="E123" s="14"/>
      <c r="F123" s="14"/>
      <c r="G123" s="14"/>
      <c r="H123" s="14"/>
      <c r="I123" s="14"/>
      <c r="J123" s="14"/>
    </row>
    <row r="124" spans="2:130" x14ac:dyDescent="0.25">
      <c r="C124" s="14"/>
      <c r="D124" s="14"/>
      <c r="E124" s="14"/>
      <c r="F124" s="14"/>
      <c r="G124" s="14"/>
      <c r="H124" s="14"/>
      <c r="I124" s="14"/>
      <c r="J124" s="14"/>
    </row>
    <row r="125" spans="2:130" x14ac:dyDescent="0.25">
      <c r="C125" s="14"/>
      <c r="D125" s="14"/>
      <c r="E125" s="14"/>
      <c r="F125" s="14"/>
      <c r="G125" s="14"/>
      <c r="H125" s="14"/>
      <c r="I125" s="14"/>
      <c r="J125" s="14"/>
    </row>
    <row r="126" spans="2:130" x14ac:dyDescent="0.25">
      <c r="C126" s="14"/>
      <c r="D126" s="14"/>
      <c r="E126" s="14"/>
      <c r="F126" s="14"/>
      <c r="G126" s="14"/>
      <c r="H126" s="14"/>
      <c r="I126" s="14"/>
      <c r="J126" s="14"/>
    </row>
    <row r="127" spans="2:130" x14ac:dyDescent="0.25">
      <c r="C127" s="14"/>
      <c r="D127" s="14"/>
      <c r="E127" s="14"/>
      <c r="F127" s="14"/>
      <c r="G127" s="14"/>
      <c r="H127" s="14"/>
      <c r="I127" s="14"/>
      <c r="J127" s="14"/>
    </row>
    <row r="128" spans="2:130" x14ac:dyDescent="0.25">
      <c r="C128" s="14"/>
      <c r="D128" s="14"/>
      <c r="E128" s="14"/>
      <c r="F128" s="14"/>
      <c r="G128" s="14"/>
      <c r="H128" s="14"/>
      <c r="I128" s="14"/>
      <c r="J128" s="14"/>
    </row>
    <row r="129" spans="3:10" x14ac:dyDescent="0.25">
      <c r="C129" s="14"/>
      <c r="D129" s="14"/>
      <c r="E129" s="14"/>
      <c r="F129" s="14"/>
      <c r="G129" s="14"/>
      <c r="H129" s="14"/>
      <c r="I129" s="14"/>
      <c r="J129" s="14"/>
    </row>
    <row r="130" spans="3:10" x14ac:dyDescent="0.25">
      <c r="C130" s="14"/>
      <c r="D130" s="14"/>
      <c r="E130" s="14"/>
      <c r="F130" s="14"/>
      <c r="G130" s="14"/>
      <c r="H130" s="14"/>
      <c r="I130" s="14"/>
      <c r="J130" s="14"/>
    </row>
    <row r="131" spans="3:10" x14ac:dyDescent="0.25">
      <c r="C131" s="14"/>
      <c r="D131" s="14"/>
      <c r="E131" s="14"/>
      <c r="F131" s="14"/>
      <c r="G131" s="14"/>
      <c r="H131" s="14"/>
      <c r="I131" s="14"/>
      <c r="J131" s="14"/>
    </row>
    <row r="132" spans="3:10" x14ac:dyDescent="0.25">
      <c r="C132" s="14"/>
      <c r="D132" s="14"/>
      <c r="E132" s="14"/>
      <c r="F132" s="14"/>
      <c r="G132" s="14"/>
      <c r="H132" s="14"/>
      <c r="I132" s="14"/>
      <c r="J132" s="14"/>
    </row>
    <row r="133" spans="3:10" x14ac:dyDescent="0.25">
      <c r="C133" s="14"/>
      <c r="D133" s="14"/>
      <c r="E133" s="14"/>
      <c r="F133" s="14"/>
      <c r="G133" s="14"/>
      <c r="H133" s="14"/>
      <c r="I133" s="14"/>
      <c r="J133" s="14"/>
    </row>
    <row r="134" spans="3:10" x14ac:dyDescent="0.25">
      <c r="C134" s="14"/>
      <c r="D134" s="14"/>
      <c r="E134" s="14"/>
      <c r="F134" s="14"/>
      <c r="G134" s="14"/>
      <c r="H134" s="14"/>
      <c r="I134" s="14"/>
      <c r="J134" s="14"/>
    </row>
    <row r="135" spans="3:10" x14ac:dyDescent="0.25">
      <c r="C135" s="14"/>
      <c r="D135" s="14"/>
      <c r="E135" s="14"/>
      <c r="F135" s="14"/>
      <c r="G135" s="14"/>
      <c r="H135" s="14"/>
      <c r="I135" s="14"/>
      <c r="J135" s="14"/>
    </row>
  </sheetData>
  <sheetProtection algorithmName="SHA-512" hashValue="9qnVuS6J9T8Iis7zvorEy7z8sDClNBJrEgVbcn+qTIJqB8DCn+eBqJ1eCivvid/NMAnn2IZ7s08q9afKJ5+kUA==" saltValue="U14CdSBJHC3suBd0KO+O4A==" spinCount="100000" sheet="1" objects="1" scenarios="1"/>
  <mergeCells count="12">
    <mergeCell ref="CD1:CL1"/>
    <mergeCell ref="CN1:CV1"/>
    <mergeCell ref="CX1:DF1"/>
    <mergeCell ref="DH1:DP1"/>
    <mergeCell ref="DR1:DZ1"/>
    <mergeCell ref="BT1:CB1"/>
    <mergeCell ref="BJ1:BR1"/>
    <mergeCell ref="L1:T1"/>
    <mergeCell ref="V1:AD1"/>
    <mergeCell ref="AF1:AN1"/>
    <mergeCell ref="AP1:AX1"/>
    <mergeCell ref="AZ1:BH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Q343"/>
  <sheetViews>
    <sheetView topLeftCell="D1" zoomScale="85" zoomScaleNormal="85" workbookViewId="0">
      <selection activeCell="F8" sqref="F8"/>
    </sheetView>
  </sheetViews>
  <sheetFormatPr defaultColWidth="8.81640625" defaultRowHeight="12.5" x14ac:dyDescent="0.25"/>
  <cols>
    <col min="1" max="1" width="18" style="14" customWidth="1"/>
    <col min="2" max="2" width="17.54296875" style="14" bestFit="1" customWidth="1"/>
    <col min="3" max="3" width="17.54296875" style="14" customWidth="1"/>
    <col min="4" max="5" width="25.1796875" style="14" customWidth="1"/>
    <col min="6" max="6" width="25.1796875" style="217" customWidth="1"/>
    <col min="7" max="7" width="8.81640625" style="14"/>
    <col min="8" max="8" width="9.81640625" style="14" bestFit="1" customWidth="1"/>
    <col min="9" max="9" width="9.81640625" style="14" customWidth="1"/>
    <col min="10" max="10" width="7.81640625" style="14" bestFit="1" customWidth="1"/>
    <col min="11" max="11" width="7.81640625" style="14" customWidth="1"/>
    <col min="12" max="12" width="21.54296875" style="14" bestFit="1" customWidth="1"/>
    <col min="13" max="13" width="11.81640625" style="14" bestFit="1" customWidth="1"/>
    <col min="14" max="14" width="7.453125" style="14" bestFit="1" customWidth="1"/>
    <col min="15" max="15" width="58.81640625" style="14" bestFit="1" customWidth="1"/>
    <col min="16" max="16" width="8.81640625" style="14"/>
    <col min="17" max="17" width="44.1796875" style="14" bestFit="1" customWidth="1"/>
    <col min="18" max="16384" width="8.81640625" style="14"/>
  </cols>
  <sheetData>
    <row r="1" spans="1:17" ht="13" x14ac:dyDescent="0.25">
      <c r="A1" s="13" t="s">
        <v>91</v>
      </c>
      <c r="B1" s="13" t="s">
        <v>115</v>
      </c>
      <c r="C1" s="13"/>
      <c r="D1" s="13" t="s">
        <v>121</v>
      </c>
      <c r="E1" s="13" t="s">
        <v>724</v>
      </c>
      <c r="F1" s="216" t="s">
        <v>991</v>
      </c>
      <c r="H1" s="15" t="s">
        <v>116</v>
      </c>
      <c r="I1" s="15" t="s">
        <v>117</v>
      </c>
      <c r="J1" s="15" t="s">
        <v>118</v>
      </c>
      <c r="K1" s="16"/>
      <c r="L1" s="15" t="s">
        <v>119</v>
      </c>
      <c r="M1" s="15" t="s">
        <v>647</v>
      </c>
      <c r="O1" s="13" t="s">
        <v>124</v>
      </c>
      <c r="Q1" s="13" t="s">
        <v>466</v>
      </c>
    </row>
    <row r="2" spans="1:17" ht="15.5" x14ac:dyDescent="0.25">
      <c r="A2" s="17" t="s">
        <v>92</v>
      </c>
      <c r="B2" s="17" t="s">
        <v>3</v>
      </c>
      <c r="C2" s="17">
        <f>IF(COUNTIF('End-of-Year Inventory'!B$27:B$76,B2)&gt;=1,"",ROW())</f>
        <v>2</v>
      </c>
      <c r="D2" s="17" t="str">
        <f t="shared" ref="D2:D19" si="0">IF(ROW(B2)-ROW(B$2)+1&gt;COUNT(C$2:C$19),"",INDEX(B:B,SMALL(C$2:C$19,1+ROW(B2)-ROW(B$2))))</f>
        <v>HFC-23</v>
      </c>
      <c r="E2" s="17" t="s">
        <v>3</v>
      </c>
      <c r="F2" s="178">
        <v>14800</v>
      </c>
      <c r="H2" s="17" t="s">
        <v>19</v>
      </c>
      <c r="I2" s="17">
        <v>1</v>
      </c>
      <c r="J2" s="17">
        <v>2022</v>
      </c>
      <c r="L2" s="17" t="s">
        <v>36</v>
      </c>
      <c r="M2" s="17" t="s">
        <v>85</v>
      </c>
      <c r="O2" s="21" t="s">
        <v>126</v>
      </c>
      <c r="Q2" s="50" t="s">
        <v>467</v>
      </c>
    </row>
    <row r="3" spans="1:17" ht="15.5" x14ac:dyDescent="0.25">
      <c r="A3" s="17" t="s">
        <v>93</v>
      </c>
      <c r="B3" s="17" t="s">
        <v>4</v>
      </c>
      <c r="C3" s="17">
        <f>IF(COUNTIF('End-of-Year Inventory'!B$27:B$76,B3)&gt;=1,"",ROW())</f>
        <v>3</v>
      </c>
      <c r="D3" s="17" t="str">
        <f t="shared" si="0"/>
        <v>HFC-32</v>
      </c>
      <c r="E3" s="17" t="s">
        <v>4</v>
      </c>
      <c r="F3" s="178">
        <v>675</v>
      </c>
      <c r="H3" s="17" t="s">
        <v>20</v>
      </c>
      <c r="I3" s="17">
        <v>2</v>
      </c>
      <c r="J3" s="17">
        <v>2023</v>
      </c>
      <c r="L3" s="17" t="s">
        <v>37</v>
      </c>
      <c r="M3" s="17" t="s">
        <v>85</v>
      </c>
      <c r="O3" s="21" t="s">
        <v>127</v>
      </c>
      <c r="Q3" s="50" t="s">
        <v>468</v>
      </c>
    </row>
    <row r="4" spans="1:17" ht="15.5" x14ac:dyDescent="0.25">
      <c r="A4" s="17" t="s">
        <v>94</v>
      </c>
      <c r="B4" s="17" t="s">
        <v>5</v>
      </c>
      <c r="C4" s="17">
        <f>IF(COUNTIF('End-of-Year Inventory'!B$27:B$76,B4)&gt;=1,"",ROW())</f>
        <v>4</v>
      </c>
      <c r="D4" s="17" t="str">
        <f t="shared" si="0"/>
        <v>HFC-41</v>
      </c>
      <c r="E4" s="17" t="s">
        <v>5</v>
      </c>
      <c r="F4" s="178">
        <v>92</v>
      </c>
      <c r="H4" s="17" t="s">
        <v>21</v>
      </c>
      <c r="I4" s="17">
        <v>3</v>
      </c>
      <c r="J4" s="17">
        <v>2024</v>
      </c>
      <c r="L4" s="17" t="s">
        <v>31</v>
      </c>
      <c r="M4" s="17" t="s">
        <v>85</v>
      </c>
      <c r="O4" s="21" t="s">
        <v>128</v>
      </c>
      <c r="Q4" s="50" t="s">
        <v>469</v>
      </c>
    </row>
    <row r="5" spans="1:17" ht="15.5" x14ac:dyDescent="0.25">
      <c r="A5" s="17" t="s">
        <v>95</v>
      </c>
      <c r="B5" s="17" t="s">
        <v>6</v>
      </c>
      <c r="C5" s="17">
        <f>IF(COUNTIF('End-of-Year Inventory'!B$27:B$76,B5)&gt;=1,"",ROW())</f>
        <v>5</v>
      </c>
      <c r="D5" s="17" t="str">
        <f t="shared" si="0"/>
        <v>HFC-43-10mee</v>
      </c>
      <c r="E5" s="17" t="s">
        <v>6</v>
      </c>
      <c r="F5" s="178">
        <v>1640</v>
      </c>
      <c r="H5" s="17" t="s">
        <v>22</v>
      </c>
      <c r="I5" s="17">
        <v>4</v>
      </c>
      <c r="J5" s="17">
        <v>2025</v>
      </c>
      <c r="L5" s="17" t="s">
        <v>35</v>
      </c>
      <c r="M5" s="17" t="s">
        <v>85</v>
      </c>
      <c r="O5" s="21" t="s">
        <v>129</v>
      </c>
      <c r="Q5" s="50" t="s">
        <v>470</v>
      </c>
    </row>
    <row r="6" spans="1:17" ht="15.5" x14ac:dyDescent="0.25">
      <c r="A6" s="17" t="s">
        <v>96</v>
      </c>
      <c r="B6" s="17" t="s">
        <v>7</v>
      </c>
      <c r="C6" s="17">
        <f>IF(COUNTIF('End-of-Year Inventory'!B$27:B$76,B6)&gt;=1,"",ROW())</f>
        <v>6</v>
      </c>
      <c r="D6" s="17" t="str">
        <f t="shared" si="0"/>
        <v>HFC-125</v>
      </c>
      <c r="E6" s="17" t="s">
        <v>7</v>
      </c>
      <c r="F6" s="178">
        <v>3500</v>
      </c>
      <c r="H6" s="17" t="s">
        <v>23</v>
      </c>
      <c r="I6" s="17"/>
      <c r="J6" s="17">
        <v>2026</v>
      </c>
      <c r="L6" s="17" t="s">
        <v>38</v>
      </c>
      <c r="M6" s="17" t="s">
        <v>85</v>
      </c>
      <c r="O6" s="21" t="s">
        <v>130</v>
      </c>
      <c r="Q6" s="50" t="s">
        <v>471</v>
      </c>
    </row>
    <row r="7" spans="1:17" ht="15.5" x14ac:dyDescent="0.25">
      <c r="A7" s="17" t="s">
        <v>97</v>
      </c>
      <c r="B7" s="17" t="s">
        <v>1</v>
      </c>
      <c r="C7" s="17">
        <f>IF(COUNTIF('End-of-Year Inventory'!B$27:B$76,B7)&gt;=1,"",ROW())</f>
        <v>7</v>
      </c>
      <c r="D7" s="17" t="str">
        <f t="shared" si="0"/>
        <v>HFC-134</v>
      </c>
      <c r="E7" s="17" t="s">
        <v>1</v>
      </c>
      <c r="F7" s="178">
        <v>1100</v>
      </c>
      <c r="H7" s="17" t="s">
        <v>24</v>
      </c>
      <c r="I7" s="17"/>
      <c r="J7" s="17">
        <v>2027</v>
      </c>
      <c r="L7" s="17" t="s">
        <v>39</v>
      </c>
      <c r="M7" s="17" t="s">
        <v>85</v>
      </c>
      <c r="O7" s="21" t="s">
        <v>131</v>
      </c>
      <c r="Q7" s="50" t="s">
        <v>472</v>
      </c>
    </row>
    <row r="8" spans="1:17" ht="15.5" x14ac:dyDescent="0.25">
      <c r="A8" s="17" t="s">
        <v>98</v>
      </c>
      <c r="B8" s="17" t="s">
        <v>2</v>
      </c>
      <c r="C8" s="17">
        <f>IF(COUNTIF('End-of-Year Inventory'!B$27:B$76,B8)&gt;=1,"",ROW())</f>
        <v>8</v>
      </c>
      <c r="D8" s="17" t="str">
        <f t="shared" si="0"/>
        <v>HFC-134a</v>
      </c>
      <c r="E8" s="17" t="s">
        <v>2</v>
      </c>
      <c r="F8" s="178">
        <v>1430</v>
      </c>
      <c r="H8" s="17" t="s">
        <v>25</v>
      </c>
      <c r="I8" s="17"/>
      <c r="J8" s="17">
        <v>2028</v>
      </c>
      <c r="L8" s="17" t="s">
        <v>40</v>
      </c>
      <c r="M8" s="17" t="s">
        <v>85</v>
      </c>
      <c r="O8" s="21" t="s">
        <v>132</v>
      </c>
      <c r="Q8" s="50" t="s">
        <v>473</v>
      </c>
    </row>
    <row r="9" spans="1:17" ht="15.5" x14ac:dyDescent="0.25">
      <c r="A9" s="17" t="s">
        <v>99</v>
      </c>
      <c r="B9" s="17" t="s">
        <v>8</v>
      </c>
      <c r="C9" s="17">
        <f>IF(COUNTIF('End-of-Year Inventory'!B$27:B$76,B9)&gt;=1,"",ROW())</f>
        <v>9</v>
      </c>
      <c r="D9" s="17" t="str">
        <f t="shared" si="0"/>
        <v>HFC-143</v>
      </c>
      <c r="E9" s="17" t="s">
        <v>8</v>
      </c>
      <c r="F9" s="178">
        <v>353</v>
      </c>
      <c r="H9" s="17" t="s">
        <v>26</v>
      </c>
      <c r="I9" s="17"/>
      <c r="J9" s="17">
        <v>2029</v>
      </c>
      <c r="L9" s="17" t="s">
        <v>41</v>
      </c>
      <c r="M9" s="17" t="s">
        <v>85</v>
      </c>
      <c r="O9" s="21" t="s">
        <v>133</v>
      </c>
      <c r="Q9" s="50" t="s">
        <v>474</v>
      </c>
    </row>
    <row r="10" spans="1:17" ht="15.5" x14ac:dyDescent="0.25">
      <c r="A10" s="17" t="s">
        <v>100</v>
      </c>
      <c r="B10" s="17" t="s">
        <v>9</v>
      </c>
      <c r="C10" s="17">
        <f>IF(COUNTIF('End-of-Year Inventory'!B$27:B$76,B10)&gt;=1,"",ROW())</f>
        <v>10</v>
      </c>
      <c r="D10" s="17" t="str">
        <f t="shared" si="0"/>
        <v>HFC-143a</v>
      </c>
      <c r="E10" s="17" t="s">
        <v>9</v>
      </c>
      <c r="F10" s="178">
        <v>4470</v>
      </c>
      <c r="H10" s="17" t="s">
        <v>27</v>
      </c>
      <c r="I10" s="17"/>
      <c r="J10" s="17">
        <v>2030</v>
      </c>
      <c r="L10" s="17" t="s">
        <v>42</v>
      </c>
      <c r="M10" s="17" t="s">
        <v>85</v>
      </c>
      <c r="O10" s="21" t="s">
        <v>134</v>
      </c>
      <c r="Q10" s="50" t="s">
        <v>475</v>
      </c>
    </row>
    <row r="11" spans="1:17" ht="15.5" x14ac:dyDescent="0.25">
      <c r="A11" s="17" t="s">
        <v>101</v>
      </c>
      <c r="B11" s="17" t="s">
        <v>10</v>
      </c>
      <c r="C11" s="17">
        <f>IF(COUNTIF('End-of-Year Inventory'!B$27:B$76,B11)&gt;=1,"",ROW())</f>
        <v>11</v>
      </c>
      <c r="D11" s="17" t="str">
        <f t="shared" si="0"/>
        <v>HFC-152</v>
      </c>
      <c r="E11" s="17" t="s">
        <v>10</v>
      </c>
      <c r="F11" s="178">
        <v>53</v>
      </c>
      <c r="H11" s="17" t="s">
        <v>28</v>
      </c>
      <c r="I11" s="17"/>
      <c r="J11" s="17"/>
      <c r="L11" s="17" t="s">
        <v>113</v>
      </c>
      <c r="M11" s="17" t="s">
        <v>85</v>
      </c>
      <c r="O11" s="21" t="s">
        <v>135</v>
      </c>
      <c r="Q11" s="50" t="s">
        <v>476</v>
      </c>
    </row>
    <row r="12" spans="1:17" ht="15.5" x14ac:dyDescent="0.25">
      <c r="A12" s="17" t="s">
        <v>102</v>
      </c>
      <c r="B12" s="17" t="s">
        <v>11</v>
      </c>
      <c r="C12" s="17">
        <f>IF(COUNTIF('End-of-Year Inventory'!B$27:B$76,B12)&gt;=1,"",ROW())</f>
        <v>12</v>
      </c>
      <c r="D12" s="17" t="str">
        <f t="shared" si="0"/>
        <v>HFC-152a</v>
      </c>
      <c r="E12" s="17" t="s">
        <v>11</v>
      </c>
      <c r="F12" s="178">
        <v>124</v>
      </c>
      <c r="H12" s="17" t="s">
        <v>29</v>
      </c>
      <c r="I12" s="17"/>
      <c r="J12" s="17"/>
      <c r="L12" s="17" t="s">
        <v>43</v>
      </c>
      <c r="M12" s="17" t="s">
        <v>85</v>
      </c>
      <c r="O12" s="21" t="s">
        <v>136</v>
      </c>
      <c r="Q12" s="50" t="s">
        <v>477</v>
      </c>
    </row>
    <row r="13" spans="1:17" ht="15.5" x14ac:dyDescent="0.25">
      <c r="A13" s="17" t="s">
        <v>103</v>
      </c>
      <c r="B13" s="17" t="s">
        <v>12</v>
      </c>
      <c r="C13" s="17">
        <f>IF(COUNTIF('End-of-Year Inventory'!B$27:B$76,B13)&gt;=1,"",ROW())</f>
        <v>13</v>
      </c>
      <c r="D13" s="17" t="str">
        <f t="shared" si="0"/>
        <v>HFC-227ea</v>
      </c>
      <c r="E13" s="17" t="s">
        <v>12</v>
      </c>
      <c r="F13" s="178">
        <v>3220</v>
      </c>
      <c r="H13" s="17" t="s">
        <v>30</v>
      </c>
      <c r="I13" s="17"/>
      <c r="J13" s="17"/>
      <c r="L13" s="17" t="s">
        <v>44</v>
      </c>
      <c r="M13" s="17" t="s">
        <v>85</v>
      </c>
      <c r="O13" s="21" t="s">
        <v>137</v>
      </c>
      <c r="Q13" s="50" t="s">
        <v>478</v>
      </c>
    </row>
    <row r="14" spans="1:17" ht="15.5" x14ac:dyDescent="0.25">
      <c r="A14" s="17" t="s">
        <v>104</v>
      </c>
      <c r="B14" s="17" t="s">
        <v>13</v>
      </c>
      <c r="C14" s="17">
        <f>IF(COUNTIF('End-of-Year Inventory'!B$27:B$76,B14)&gt;=1,"",ROW())</f>
        <v>14</v>
      </c>
      <c r="D14" s="17" t="str">
        <f t="shared" si="0"/>
        <v>HFC-236cb</v>
      </c>
      <c r="E14" s="17" t="s">
        <v>13</v>
      </c>
      <c r="F14" s="178">
        <v>1340</v>
      </c>
      <c r="L14" s="17" t="s">
        <v>32</v>
      </c>
      <c r="M14" s="17" t="s">
        <v>85</v>
      </c>
      <c r="O14" s="21" t="s">
        <v>138</v>
      </c>
      <c r="Q14" s="50" t="s">
        <v>479</v>
      </c>
    </row>
    <row r="15" spans="1:17" ht="15.5" x14ac:dyDescent="0.25">
      <c r="A15" s="17" t="s">
        <v>105</v>
      </c>
      <c r="B15" s="17" t="s">
        <v>14</v>
      </c>
      <c r="C15" s="17">
        <f>IF(COUNTIF('End-of-Year Inventory'!B$27:B$76,B15)&gt;=1,"",ROW())</f>
        <v>15</v>
      </c>
      <c r="D15" s="17" t="str">
        <f t="shared" si="0"/>
        <v>HFC-236ea</v>
      </c>
      <c r="E15" s="17" t="s">
        <v>14</v>
      </c>
      <c r="F15" s="178">
        <v>1370</v>
      </c>
      <c r="L15" s="17" t="s">
        <v>45</v>
      </c>
      <c r="M15" s="17" t="s">
        <v>85</v>
      </c>
      <c r="O15" s="21" t="s">
        <v>139</v>
      </c>
      <c r="Q15" s="50" t="s">
        <v>480</v>
      </c>
    </row>
    <row r="16" spans="1:17" ht="15.5" x14ac:dyDescent="0.25">
      <c r="A16" s="17" t="s">
        <v>106</v>
      </c>
      <c r="B16" s="17" t="s">
        <v>15</v>
      </c>
      <c r="C16" s="17">
        <f>IF(COUNTIF('End-of-Year Inventory'!B$27:B$76,B16)&gt;=1,"",ROW())</f>
        <v>16</v>
      </c>
      <c r="D16" s="17" t="str">
        <f t="shared" si="0"/>
        <v>HFC-236fa</v>
      </c>
      <c r="E16" s="17" t="s">
        <v>15</v>
      </c>
      <c r="F16" s="178">
        <v>9810</v>
      </c>
      <c r="L16" s="17" t="s">
        <v>46</v>
      </c>
      <c r="M16" s="17" t="s">
        <v>85</v>
      </c>
      <c r="O16" s="21" t="s">
        <v>140</v>
      </c>
      <c r="Q16" s="50" t="s">
        <v>481</v>
      </c>
    </row>
    <row r="17" spans="1:17" ht="15.5" x14ac:dyDescent="0.25">
      <c r="A17" s="17" t="s">
        <v>107</v>
      </c>
      <c r="B17" s="17" t="s">
        <v>16</v>
      </c>
      <c r="C17" s="17">
        <f>IF(COUNTIF('End-of-Year Inventory'!B$27:B$76,B17)&gt;=1,"",ROW())</f>
        <v>17</v>
      </c>
      <c r="D17" s="17" t="str">
        <f t="shared" si="0"/>
        <v>HFC-245ca</v>
      </c>
      <c r="E17" s="17" t="s">
        <v>16</v>
      </c>
      <c r="F17" s="178">
        <v>693</v>
      </c>
      <c r="L17" s="17" t="s">
        <v>47</v>
      </c>
      <c r="M17" s="17" t="s">
        <v>85</v>
      </c>
      <c r="O17" s="21" t="s">
        <v>141</v>
      </c>
      <c r="Q17" s="50" t="s">
        <v>482</v>
      </c>
    </row>
    <row r="18" spans="1:17" ht="15.5" x14ac:dyDescent="0.25">
      <c r="A18" s="17" t="s">
        <v>106</v>
      </c>
      <c r="B18" s="17" t="s">
        <v>17</v>
      </c>
      <c r="C18" s="17">
        <f>IF(COUNTIF('End-of-Year Inventory'!B$27:B$76,B18)&gt;=1,"",ROW())</f>
        <v>18</v>
      </c>
      <c r="D18" s="17" t="str">
        <f t="shared" si="0"/>
        <v>HFC-245fa</v>
      </c>
      <c r="E18" s="17" t="s">
        <v>17</v>
      </c>
      <c r="F18" s="178">
        <v>1030</v>
      </c>
      <c r="L18" s="17" t="s">
        <v>48</v>
      </c>
      <c r="M18" s="17" t="s">
        <v>85</v>
      </c>
      <c r="O18" s="21" t="s">
        <v>142</v>
      </c>
      <c r="Q18" s="50" t="s">
        <v>483</v>
      </c>
    </row>
    <row r="19" spans="1:17" ht="15.5" x14ac:dyDescent="0.25">
      <c r="A19" s="17" t="s">
        <v>108</v>
      </c>
      <c r="B19" s="17" t="s">
        <v>18</v>
      </c>
      <c r="C19" s="17">
        <f>IF(COUNTIF('End-of-Year Inventory'!B$27:B$76,#REF!)&gt;=1,"",ROW())</f>
        <v>19</v>
      </c>
      <c r="D19" s="17" t="str">
        <f t="shared" si="0"/>
        <v>HFC-365mfc</v>
      </c>
      <c r="E19" s="17" t="s">
        <v>18</v>
      </c>
      <c r="F19" s="178">
        <v>794</v>
      </c>
      <c r="L19" s="17" t="s">
        <v>49</v>
      </c>
      <c r="M19" s="17" t="s">
        <v>85</v>
      </c>
      <c r="O19" s="21" t="s">
        <v>143</v>
      </c>
      <c r="Q19" s="50" t="s">
        <v>484</v>
      </c>
    </row>
    <row r="20" spans="1:17" x14ac:dyDescent="0.25">
      <c r="B20" s="17" t="s">
        <v>845</v>
      </c>
      <c r="E20" s="17" t="s">
        <v>845</v>
      </c>
      <c r="F20" s="178">
        <v>16.12</v>
      </c>
      <c r="L20" s="17" t="s">
        <v>50</v>
      </c>
      <c r="M20" s="17" t="s">
        <v>85</v>
      </c>
      <c r="O20" s="21" t="s">
        <v>144</v>
      </c>
      <c r="Q20" s="50" t="s">
        <v>485</v>
      </c>
    </row>
    <row r="21" spans="1:17" ht="13" x14ac:dyDescent="0.25">
      <c r="A21" s="13" t="s">
        <v>122</v>
      </c>
      <c r="B21" s="17" t="s">
        <v>846</v>
      </c>
      <c r="D21" s="15" t="s">
        <v>120</v>
      </c>
      <c r="E21" s="17" t="s">
        <v>846</v>
      </c>
      <c r="F21" s="178">
        <v>13.64</v>
      </c>
      <c r="L21" s="17" t="s">
        <v>51</v>
      </c>
      <c r="M21" s="17" t="s">
        <v>85</v>
      </c>
      <c r="O21" s="21" t="s">
        <v>145</v>
      </c>
      <c r="Q21" s="50" t="s">
        <v>696</v>
      </c>
    </row>
    <row r="22" spans="1:17" x14ac:dyDescent="0.25">
      <c r="A22" s="17" t="s">
        <v>109</v>
      </c>
      <c r="B22" s="17" t="s">
        <v>847</v>
      </c>
      <c r="D22" s="17" t="s">
        <v>669</v>
      </c>
      <c r="E22" s="17" t="s">
        <v>847</v>
      </c>
      <c r="F22" s="178">
        <v>18.599999999999998</v>
      </c>
      <c r="L22" s="17" t="s">
        <v>52</v>
      </c>
      <c r="M22" s="17" t="s">
        <v>85</v>
      </c>
      <c r="O22" s="21" t="s">
        <v>146</v>
      </c>
      <c r="Q22" s="50" t="s">
        <v>486</v>
      </c>
    </row>
    <row r="23" spans="1:17" x14ac:dyDescent="0.25">
      <c r="A23" s="17" t="s">
        <v>110</v>
      </c>
      <c r="B23" s="17" t="s">
        <v>848</v>
      </c>
      <c r="D23" s="17" t="s">
        <v>670</v>
      </c>
      <c r="E23" s="17" t="s">
        <v>848</v>
      </c>
      <c r="F23" s="178">
        <v>2100</v>
      </c>
      <c r="L23" s="17" t="s">
        <v>53</v>
      </c>
      <c r="M23" s="17" t="s">
        <v>85</v>
      </c>
      <c r="O23" s="21" t="s">
        <v>147</v>
      </c>
      <c r="Q23" s="50" t="s">
        <v>487</v>
      </c>
    </row>
    <row r="24" spans="1:17" x14ac:dyDescent="0.25">
      <c r="B24" s="17" t="s">
        <v>849</v>
      </c>
      <c r="E24" s="17" t="s">
        <v>849</v>
      </c>
      <c r="F24" s="178">
        <v>1330</v>
      </c>
      <c r="L24" s="17" t="s">
        <v>54</v>
      </c>
      <c r="M24" s="17" t="s">
        <v>85</v>
      </c>
      <c r="O24" s="21" t="s">
        <v>148</v>
      </c>
      <c r="Q24" s="50" t="s">
        <v>488</v>
      </c>
    </row>
    <row r="25" spans="1:17" ht="13" x14ac:dyDescent="0.25">
      <c r="B25" s="17" t="s">
        <v>850</v>
      </c>
      <c r="C25" s="20"/>
      <c r="D25" s="13" t="s">
        <v>660</v>
      </c>
      <c r="E25" s="17" t="s">
        <v>850</v>
      </c>
      <c r="F25" s="178">
        <v>3921.6000000000004</v>
      </c>
      <c r="L25" s="17" t="s">
        <v>55</v>
      </c>
      <c r="M25" s="17" t="s">
        <v>85</v>
      </c>
      <c r="O25" s="21" t="s">
        <v>149</v>
      </c>
      <c r="Q25" s="50" t="s">
        <v>489</v>
      </c>
    </row>
    <row r="26" spans="1:17" x14ac:dyDescent="0.25">
      <c r="B26" s="17" t="s">
        <v>851</v>
      </c>
      <c r="C26" s="20"/>
      <c r="D26" s="17" t="s">
        <v>661</v>
      </c>
      <c r="E26" s="17" t="s">
        <v>851</v>
      </c>
      <c r="F26" s="178">
        <v>8.6800000000000015</v>
      </c>
      <c r="L26" s="17" t="s">
        <v>56</v>
      </c>
      <c r="M26" s="17" t="s">
        <v>85</v>
      </c>
      <c r="O26" s="21" t="s">
        <v>150</v>
      </c>
      <c r="Q26" s="50" t="s">
        <v>490</v>
      </c>
    </row>
    <row r="27" spans="1:17" x14ac:dyDescent="0.25">
      <c r="B27" s="17" t="s">
        <v>852</v>
      </c>
      <c r="C27" s="20"/>
      <c r="D27" s="17" t="s">
        <v>662</v>
      </c>
      <c r="E27" s="17" t="s">
        <v>852</v>
      </c>
      <c r="F27" s="178">
        <v>2107</v>
      </c>
      <c r="L27" s="17" t="s">
        <v>57</v>
      </c>
      <c r="M27" s="17" t="s">
        <v>85</v>
      </c>
      <c r="O27" s="21" t="s">
        <v>151</v>
      </c>
      <c r="Q27" s="50" t="s">
        <v>697</v>
      </c>
    </row>
    <row r="28" spans="1:17" x14ac:dyDescent="0.25">
      <c r="B28" s="17" t="s">
        <v>853</v>
      </c>
      <c r="C28" s="20"/>
      <c r="D28" s="20"/>
      <c r="E28" s="17" t="s">
        <v>853</v>
      </c>
      <c r="F28" s="178">
        <v>2803.5</v>
      </c>
      <c r="L28" s="17" t="s">
        <v>58</v>
      </c>
      <c r="M28" s="17" t="s">
        <v>85</v>
      </c>
      <c r="O28" s="21" t="s">
        <v>152</v>
      </c>
      <c r="Q28" s="50" t="s">
        <v>698</v>
      </c>
    </row>
    <row r="29" spans="1:17" ht="13" x14ac:dyDescent="0.25">
      <c r="B29" s="17" t="s">
        <v>854</v>
      </c>
      <c r="C29" s="20"/>
      <c r="D29" s="15" t="s">
        <v>668</v>
      </c>
      <c r="E29" s="17" t="s">
        <v>854</v>
      </c>
      <c r="F29" s="178">
        <v>1773.85</v>
      </c>
      <c r="L29" s="17" t="s">
        <v>59</v>
      </c>
      <c r="M29" s="17" t="s">
        <v>85</v>
      </c>
      <c r="O29" s="21" t="s">
        <v>153</v>
      </c>
      <c r="Q29" s="50" t="s">
        <v>491</v>
      </c>
    </row>
    <row r="30" spans="1:17" x14ac:dyDescent="0.25">
      <c r="B30" s="17" t="s">
        <v>855</v>
      </c>
      <c r="C30" s="20"/>
      <c r="D30" s="19" t="s">
        <v>755</v>
      </c>
      <c r="E30" s="17" t="s">
        <v>855</v>
      </c>
      <c r="F30" s="178">
        <v>1627.25</v>
      </c>
      <c r="L30" s="17" t="s">
        <v>60</v>
      </c>
      <c r="M30" s="17" t="s">
        <v>85</v>
      </c>
      <c r="O30" s="21" t="s">
        <v>154</v>
      </c>
      <c r="Q30" s="50" t="s">
        <v>492</v>
      </c>
    </row>
    <row r="31" spans="1:17" x14ac:dyDescent="0.25">
      <c r="B31" s="17" t="s">
        <v>856</v>
      </c>
      <c r="C31" s="20"/>
      <c r="D31" s="19" t="s">
        <v>665</v>
      </c>
      <c r="E31" s="17" t="s">
        <v>856</v>
      </c>
      <c r="F31" s="178">
        <v>1551.75</v>
      </c>
      <c r="L31" s="17" t="s">
        <v>61</v>
      </c>
      <c r="M31" s="17" t="s">
        <v>85</v>
      </c>
      <c r="O31" s="21" t="s">
        <v>155</v>
      </c>
      <c r="Q31" s="50" t="s">
        <v>493</v>
      </c>
    </row>
    <row r="32" spans="1:17" x14ac:dyDescent="0.25">
      <c r="B32" s="17" t="s">
        <v>857</v>
      </c>
      <c r="C32" s="20"/>
      <c r="D32" s="19" t="s">
        <v>734</v>
      </c>
      <c r="E32" s="17" t="s">
        <v>857</v>
      </c>
      <c r="F32" s="178">
        <v>1824.5</v>
      </c>
      <c r="L32" s="17" t="s">
        <v>62</v>
      </c>
      <c r="M32" s="17" t="s">
        <v>85</v>
      </c>
      <c r="O32" s="21" t="s">
        <v>156</v>
      </c>
      <c r="Q32" s="50" t="s">
        <v>494</v>
      </c>
    </row>
    <row r="33" spans="2:17" x14ac:dyDescent="0.25">
      <c r="B33" s="17" t="s">
        <v>858</v>
      </c>
      <c r="C33" s="20"/>
      <c r="D33" s="18" t="s">
        <v>666</v>
      </c>
      <c r="E33" s="17" t="s">
        <v>858</v>
      </c>
      <c r="F33" s="178">
        <v>1462.875</v>
      </c>
      <c r="L33" s="17" t="s">
        <v>63</v>
      </c>
      <c r="M33" s="17" t="s">
        <v>85</v>
      </c>
      <c r="O33" s="21" t="s">
        <v>157</v>
      </c>
      <c r="Q33" s="50" t="s">
        <v>495</v>
      </c>
    </row>
    <row r="34" spans="2:17" x14ac:dyDescent="0.25">
      <c r="B34" s="17" t="s">
        <v>859</v>
      </c>
      <c r="C34" s="20"/>
      <c r="D34" s="18" t="s">
        <v>735</v>
      </c>
      <c r="E34" s="17" t="s">
        <v>859</v>
      </c>
      <c r="F34" s="178">
        <v>1495.125</v>
      </c>
      <c r="L34" s="17" t="s">
        <v>64</v>
      </c>
      <c r="M34" s="17" t="s">
        <v>85</v>
      </c>
      <c r="O34" s="21" t="s">
        <v>158</v>
      </c>
      <c r="Q34" s="50" t="s">
        <v>496</v>
      </c>
    </row>
    <row r="35" spans="2:17" x14ac:dyDescent="0.25">
      <c r="B35" s="17" t="s">
        <v>860</v>
      </c>
      <c r="C35" s="20"/>
      <c r="D35" s="18" t="s">
        <v>663</v>
      </c>
      <c r="E35" s="17" t="s">
        <v>860</v>
      </c>
      <c r="F35" s="178">
        <v>1458.7249999999999</v>
      </c>
      <c r="L35" s="17" t="s">
        <v>65</v>
      </c>
      <c r="M35" s="17" t="s">
        <v>85</v>
      </c>
      <c r="O35" s="21" t="s">
        <v>159</v>
      </c>
      <c r="Q35" s="50" t="s">
        <v>497</v>
      </c>
    </row>
    <row r="36" spans="2:17" x14ac:dyDescent="0.25">
      <c r="B36" s="17" t="s">
        <v>861</v>
      </c>
      <c r="C36" s="20"/>
      <c r="E36" s="17" t="s">
        <v>861</v>
      </c>
      <c r="F36" s="178">
        <v>2301.2000000000003</v>
      </c>
      <c r="L36" s="17" t="s">
        <v>66</v>
      </c>
      <c r="M36" s="17" t="s">
        <v>85</v>
      </c>
      <c r="O36" s="21" t="s">
        <v>160</v>
      </c>
      <c r="Q36" s="50" t="s">
        <v>498</v>
      </c>
    </row>
    <row r="37" spans="2:17" x14ac:dyDescent="0.25">
      <c r="B37" s="17" t="s">
        <v>862</v>
      </c>
      <c r="C37" s="20"/>
      <c r="E37" s="17" t="s">
        <v>862</v>
      </c>
      <c r="F37" s="178">
        <v>2087.5</v>
      </c>
      <c r="L37" s="17" t="s">
        <v>67</v>
      </c>
      <c r="M37" s="17" t="s">
        <v>85</v>
      </c>
      <c r="O37" s="21" t="s">
        <v>161</v>
      </c>
      <c r="Q37" s="50" t="s">
        <v>499</v>
      </c>
    </row>
    <row r="38" spans="2:17" x14ac:dyDescent="0.25">
      <c r="B38" s="17" t="s">
        <v>863</v>
      </c>
      <c r="C38" s="20"/>
      <c r="E38" s="17" t="s">
        <v>863</v>
      </c>
      <c r="F38" s="178">
        <v>2228.75</v>
      </c>
      <c r="L38" s="17" t="s">
        <v>68</v>
      </c>
      <c r="M38" s="17" t="s">
        <v>85</v>
      </c>
      <c r="O38" s="21" t="s">
        <v>162</v>
      </c>
      <c r="Q38" s="50" t="s">
        <v>500</v>
      </c>
    </row>
    <row r="39" spans="2:17" x14ac:dyDescent="0.25">
      <c r="B39" s="17" t="s">
        <v>864</v>
      </c>
      <c r="C39" s="20"/>
      <c r="D39" s="20"/>
      <c r="E39" s="17" t="s">
        <v>864</v>
      </c>
      <c r="F39" s="178">
        <v>13.64</v>
      </c>
      <c r="L39" s="17" t="s">
        <v>33</v>
      </c>
      <c r="M39" s="17" t="s">
        <v>85</v>
      </c>
      <c r="O39" s="21" t="s">
        <v>163</v>
      </c>
      <c r="Q39" s="50" t="s">
        <v>501</v>
      </c>
    </row>
    <row r="40" spans="2:17" x14ac:dyDescent="0.25">
      <c r="B40" s="17" t="s">
        <v>865</v>
      </c>
      <c r="C40" s="20"/>
      <c r="D40" s="20"/>
      <c r="E40" s="17" t="s">
        <v>865</v>
      </c>
      <c r="F40" s="178">
        <v>3.7199999999999998</v>
      </c>
      <c r="L40" s="17" t="s">
        <v>69</v>
      </c>
      <c r="M40" s="17" t="s">
        <v>85</v>
      </c>
      <c r="O40" s="21" t="s">
        <v>164</v>
      </c>
      <c r="Q40" s="50" t="s">
        <v>502</v>
      </c>
    </row>
    <row r="41" spans="2:17" x14ac:dyDescent="0.25">
      <c r="B41" s="17" t="s">
        <v>866</v>
      </c>
      <c r="C41" s="20"/>
      <c r="D41" s="20"/>
      <c r="E41" s="17" t="s">
        <v>866</v>
      </c>
      <c r="F41" s="178">
        <v>1258.4000000000001</v>
      </c>
      <c r="L41" s="17" t="s">
        <v>70</v>
      </c>
      <c r="M41" s="17" t="s">
        <v>85</v>
      </c>
      <c r="O41" s="21" t="s">
        <v>165</v>
      </c>
      <c r="Q41" s="50" t="s">
        <v>503</v>
      </c>
    </row>
    <row r="42" spans="2:17" x14ac:dyDescent="0.25">
      <c r="B42" s="17" t="s">
        <v>867</v>
      </c>
      <c r="E42" s="17" t="s">
        <v>867</v>
      </c>
      <c r="F42" s="178">
        <v>22.32</v>
      </c>
      <c r="L42" s="17" t="s">
        <v>71</v>
      </c>
      <c r="M42" s="17" t="s">
        <v>85</v>
      </c>
      <c r="O42" s="21" t="s">
        <v>166</v>
      </c>
      <c r="Q42" s="50" t="s">
        <v>699</v>
      </c>
    </row>
    <row r="43" spans="2:17" x14ac:dyDescent="0.25">
      <c r="B43" s="17" t="s">
        <v>868</v>
      </c>
      <c r="E43" s="17" t="s">
        <v>868</v>
      </c>
      <c r="F43" s="178">
        <v>93</v>
      </c>
      <c r="L43" s="17" t="s">
        <v>72</v>
      </c>
      <c r="M43" s="17" t="s">
        <v>85</v>
      </c>
      <c r="O43" s="21" t="s">
        <v>167</v>
      </c>
      <c r="Q43" s="50" t="s">
        <v>700</v>
      </c>
    </row>
    <row r="44" spans="2:17" x14ac:dyDescent="0.25">
      <c r="B44" s="17" t="s">
        <v>869</v>
      </c>
      <c r="E44" s="17" t="s">
        <v>869</v>
      </c>
      <c r="F44" s="178">
        <v>843.69999999999993</v>
      </c>
      <c r="L44" s="17" t="s">
        <v>979</v>
      </c>
      <c r="M44" s="17" t="s">
        <v>85</v>
      </c>
      <c r="O44" s="21" t="s">
        <v>168</v>
      </c>
      <c r="Q44" s="50" t="s">
        <v>504</v>
      </c>
    </row>
    <row r="45" spans="2:17" x14ac:dyDescent="0.25">
      <c r="B45" s="17" t="s">
        <v>870</v>
      </c>
      <c r="E45" s="17" t="s">
        <v>870</v>
      </c>
      <c r="F45" s="178">
        <v>2346</v>
      </c>
      <c r="L45" s="17" t="s">
        <v>73</v>
      </c>
      <c r="M45" s="17" t="s">
        <v>85</v>
      </c>
      <c r="O45" s="21" t="s">
        <v>169</v>
      </c>
      <c r="Q45" s="50" t="s">
        <v>701</v>
      </c>
    </row>
    <row r="46" spans="2:17" x14ac:dyDescent="0.25">
      <c r="B46" s="17" t="s">
        <v>871</v>
      </c>
      <c r="E46" s="17" t="s">
        <v>871</v>
      </c>
      <c r="F46" s="178">
        <v>3026.69</v>
      </c>
      <c r="L46" s="17" t="s">
        <v>74</v>
      </c>
      <c r="M46" s="17" t="s">
        <v>85</v>
      </c>
      <c r="O46" s="21" t="s">
        <v>170</v>
      </c>
      <c r="Q46" s="50" t="s">
        <v>505</v>
      </c>
    </row>
    <row r="47" spans="2:17" x14ac:dyDescent="0.25">
      <c r="B47" s="17" t="s">
        <v>872</v>
      </c>
      <c r="E47" s="17" t="s">
        <v>872</v>
      </c>
      <c r="F47" s="178">
        <v>1809.34</v>
      </c>
      <c r="L47" s="17" t="s">
        <v>75</v>
      </c>
      <c r="M47" s="17" t="s">
        <v>85</v>
      </c>
      <c r="O47" s="21" t="s">
        <v>171</v>
      </c>
      <c r="Q47" s="50" t="s">
        <v>506</v>
      </c>
    </row>
    <row r="48" spans="2:17" x14ac:dyDescent="0.25">
      <c r="B48" s="17" t="s">
        <v>873</v>
      </c>
      <c r="E48" s="17" t="s">
        <v>873</v>
      </c>
      <c r="F48" s="178">
        <v>3.1</v>
      </c>
      <c r="L48" s="17" t="s">
        <v>76</v>
      </c>
      <c r="M48" s="17" t="s">
        <v>85</v>
      </c>
      <c r="O48" s="21" t="s">
        <v>172</v>
      </c>
      <c r="Q48" s="50" t="s">
        <v>507</v>
      </c>
    </row>
    <row r="49" spans="2:17" x14ac:dyDescent="0.25">
      <c r="B49" s="17" t="s">
        <v>874</v>
      </c>
      <c r="E49" s="17" t="s">
        <v>874</v>
      </c>
      <c r="F49" s="178">
        <v>2966.7</v>
      </c>
      <c r="L49" s="17" t="s">
        <v>77</v>
      </c>
      <c r="M49" s="17" t="s">
        <v>85</v>
      </c>
      <c r="O49" s="21" t="s">
        <v>173</v>
      </c>
      <c r="Q49" s="50" t="s">
        <v>702</v>
      </c>
    </row>
    <row r="50" spans="2:17" x14ac:dyDescent="0.25">
      <c r="B50" s="17" t="s">
        <v>875</v>
      </c>
      <c r="E50" s="17" t="s">
        <v>875</v>
      </c>
      <c r="F50" s="178">
        <v>2383.9</v>
      </c>
      <c r="L50" s="17" t="s">
        <v>78</v>
      </c>
      <c r="M50" s="17" t="s">
        <v>85</v>
      </c>
      <c r="O50" s="21" t="s">
        <v>174</v>
      </c>
      <c r="Q50" s="50" t="s">
        <v>508</v>
      </c>
    </row>
    <row r="51" spans="2:17" x14ac:dyDescent="0.25">
      <c r="B51" s="17" t="s">
        <v>876</v>
      </c>
      <c r="E51" s="17" t="s">
        <v>876</v>
      </c>
      <c r="F51" s="178">
        <v>1258.4000000000001</v>
      </c>
      <c r="L51" s="17" t="s">
        <v>79</v>
      </c>
      <c r="M51" s="17" t="s">
        <v>85</v>
      </c>
      <c r="O51" s="21" t="s">
        <v>175</v>
      </c>
      <c r="Q51" s="50" t="s">
        <v>509</v>
      </c>
    </row>
    <row r="52" spans="2:17" x14ac:dyDescent="0.25">
      <c r="B52" s="17" t="s">
        <v>877</v>
      </c>
      <c r="E52" s="17" t="s">
        <v>877</v>
      </c>
      <c r="F52" s="178">
        <v>2630.6</v>
      </c>
      <c r="L52" s="17" t="s">
        <v>80</v>
      </c>
      <c r="M52" s="17" t="s">
        <v>85</v>
      </c>
      <c r="O52" s="21" t="s">
        <v>176</v>
      </c>
      <c r="Q52" s="50" t="s">
        <v>510</v>
      </c>
    </row>
    <row r="53" spans="2:17" x14ac:dyDescent="0.25">
      <c r="B53" s="17" t="s">
        <v>878</v>
      </c>
      <c r="E53" s="17" t="s">
        <v>878</v>
      </c>
      <c r="F53" s="178">
        <v>3189.5</v>
      </c>
      <c r="L53" s="17" t="s">
        <v>81</v>
      </c>
      <c r="M53" s="17" t="s">
        <v>85</v>
      </c>
      <c r="O53" s="21" t="s">
        <v>177</v>
      </c>
      <c r="Q53" s="50" t="s">
        <v>511</v>
      </c>
    </row>
    <row r="54" spans="2:17" x14ac:dyDescent="0.25">
      <c r="B54" s="17" t="s">
        <v>879</v>
      </c>
      <c r="E54" s="17" t="s">
        <v>879</v>
      </c>
      <c r="F54" s="178">
        <v>3142.95</v>
      </c>
      <c r="L54" s="17" t="s">
        <v>82</v>
      </c>
      <c r="M54" s="17" t="s">
        <v>85</v>
      </c>
      <c r="O54" s="21" t="s">
        <v>178</v>
      </c>
      <c r="Q54" s="50" t="s">
        <v>512</v>
      </c>
    </row>
    <row r="55" spans="2:17" x14ac:dyDescent="0.25">
      <c r="B55" s="17" t="s">
        <v>880</v>
      </c>
      <c r="E55" s="17" t="s">
        <v>880</v>
      </c>
      <c r="F55" s="178">
        <v>2525.6000000000004</v>
      </c>
      <c r="L55" s="17" t="s">
        <v>83</v>
      </c>
      <c r="M55" s="17" t="s">
        <v>85</v>
      </c>
      <c r="O55" s="21" t="s">
        <v>179</v>
      </c>
      <c r="Q55" s="50" t="s">
        <v>513</v>
      </c>
    </row>
    <row r="56" spans="2:17" x14ac:dyDescent="0.25">
      <c r="B56" s="17" t="s">
        <v>881</v>
      </c>
      <c r="E56" s="17" t="s">
        <v>881</v>
      </c>
      <c r="F56" s="178">
        <v>3084.5</v>
      </c>
      <c r="L56" s="17" t="s">
        <v>84</v>
      </c>
      <c r="M56" s="17" t="s">
        <v>85</v>
      </c>
      <c r="O56" s="21" t="s">
        <v>180</v>
      </c>
      <c r="Q56" s="50" t="s">
        <v>514</v>
      </c>
    </row>
    <row r="57" spans="2:17" x14ac:dyDescent="0.25">
      <c r="B57" s="17" t="s">
        <v>882</v>
      </c>
      <c r="E57" s="17" t="s">
        <v>882</v>
      </c>
      <c r="F57" s="178">
        <v>2728.9499999999994</v>
      </c>
      <c r="L57" s="17" t="s">
        <v>34</v>
      </c>
      <c r="M57" s="17" t="s">
        <v>85</v>
      </c>
      <c r="O57" s="21" t="s">
        <v>181</v>
      </c>
      <c r="Q57" s="50" t="s">
        <v>515</v>
      </c>
    </row>
    <row r="58" spans="2:17" x14ac:dyDescent="0.25">
      <c r="B58" s="17" t="s">
        <v>883</v>
      </c>
      <c r="E58" s="17" t="s">
        <v>883</v>
      </c>
      <c r="F58" s="178">
        <v>2591.9899999999998</v>
      </c>
      <c r="O58" s="21" t="s">
        <v>182</v>
      </c>
      <c r="Q58" s="50" t="s">
        <v>516</v>
      </c>
    </row>
    <row r="59" spans="2:17" x14ac:dyDescent="0.25">
      <c r="B59" s="17" t="s">
        <v>884</v>
      </c>
      <c r="E59" s="17" t="s">
        <v>884</v>
      </c>
      <c r="F59" s="178">
        <v>2280.25</v>
      </c>
      <c r="O59" s="21" t="s">
        <v>183</v>
      </c>
      <c r="Q59" s="50" t="s">
        <v>517</v>
      </c>
    </row>
    <row r="60" spans="2:17" x14ac:dyDescent="0.25">
      <c r="B60" s="17" t="s">
        <v>885</v>
      </c>
      <c r="E60" s="17" t="s">
        <v>885</v>
      </c>
      <c r="F60" s="178">
        <v>2439.6</v>
      </c>
      <c r="O60" s="21" t="s">
        <v>184</v>
      </c>
      <c r="Q60" s="50" t="s">
        <v>518</v>
      </c>
    </row>
    <row r="61" spans="2:17" x14ac:dyDescent="0.25">
      <c r="B61" s="17" t="s">
        <v>886</v>
      </c>
      <c r="E61" s="17" t="s">
        <v>886</v>
      </c>
      <c r="F61" s="178">
        <v>1505.125</v>
      </c>
      <c r="O61" s="21" t="s">
        <v>185</v>
      </c>
      <c r="Q61" s="50" t="s">
        <v>711</v>
      </c>
    </row>
    <row r="62" spans="2:17" x14ac:dyDescent="0.25">
      <c r="B62" s="17" t="s">
        <v>887</v>
      </c>
      <c r="E62" s="17" t="s">
        <v>887</v>
      </c>
      <c r="F62" s="178">
        <v>1508.4</v>
      </c>
      <c r="O62" s="21" t="s">
        <v>186</v>
      </c>
      <c r="Q62" s="50" t="s">
        <v>519</v>
      </c>
    </row>
    <row r="63" spans="2:17" x14ac:dyDescent="0.25">
      <c r="B63" s="17" t="s">
        <v>888</v>
      </c>
      <c r="E63" s="17" t="s">
        <v>888</v>
      </c>
      <c r="F63" s="178">
        <v>2138.25</v>
      </c>
      <c r="O63" s="21" t="s">
        <v>187</v>
      </c>
      <c r="Q63" s="50" t="s">
        <v>520</v>
      </c>
    </row>
    <row r="64" spans="2:17" x14ac:dyDescent="0.25">
      <c r="B64" s="17" t="s">
        <v>889</v>
      </c>
      <c r="E64" s="17" t="s">
        <v>889</v>
      </c>
      <c r="F64" s="178">
        <v>2062.75</v>
      </c>
      <c r="O64" s="21" t="s">
        <v>188</v>
      </c>
      <c r="Q64" s="50" t="s">
        <v>521</v>
      </c>
    </row>
    <row r="65" spans="2:17" x14ac:dyDescent="0.25">
      <c r="B65" s="17" t="s">
        <v>890</v>
      </c>
      <c r="E65" s="17" t="s">
        <v>890</v>
      </c>
      <c r="F65" s="178">
        <v>3606.5</v>
      </c>
      <c r="O65" s="21" t="s">
        <v>189</v>
      </c>
      <c r="Q65" s="50" t="s">
        <v>522</v>
      </c>
    </row>
    <row r="66" spans="2:17" x14ac:dyDescent="0.25">
      <c r="B66" s="17" t="s">
        <v>891</v>
      </c>
      <c r="E66" s="17" t="s">
        <v>891</v>
      </c>
      <c r="F66" s="178">
        <v>12.4</v>
      </c>
      <c r="O66" s="21" t="s">
        <v>190</v>
      </c>
      <c r="Q66" s="50" t="s">
        <v>523</v>
      </c>
    </row>
    <row r="67" spans="2:17" x14ac:dyDescent="0.25">
      <c r="B67" s="17" t="s">
        <v>892</v>
      </c>
      <c r="E67" s="17" t="s">
        <v>892</v>
      </c>
      <c r="F67" s="178">
        <v>94.24</v>
      </c>
      <c r="O67" s="21" t="s">
        <v>191</v>
      </c>
      <c r="Q67" s="50" t="s">
        <v>524</v>
      </c>
    </row>
    <row r="68" spans="2:17" x14ac:dyDescent="0.25">
      <c r="B68" s="17" t="s">
        <v>893</v>
      </c>
      <c r="E68" s="17" t="s">
        <v>893</v>
      </c>
      <c r="F68" s="178">
        <v>35.96</v>
      </c>
      <c r="O68" s="21" t="s">
        <v>192</v>
      </c>
      <c r="Q68" s="50" t="s">
        <v>44</v>
      </c>
    </row>
    <row r="69" spans="2:17" x14ac:dyDescent="0.25">
      <c r="B69" s="17" t="s">
        <v>894</v>
      </c>
      <c r="E69" s="17" t="s">
        <v>894</v>
      </c>
      <c r="F69" s="178">
        <v>3245.4</v>
      </c>
      <c r="O69" s="21" t="s">
        <v>193</v>
      </c>
      <c r="Q69" s="50" t="s">
        <v>525</v>
      </c>
    </row>
    <row r="70" spans="2:17" x14ac:dyDescent="0.25">
      <c r="B70" s="17" t="s">
        <v>895</v>
      </c>
      <c r="E70" s="17" t="s">
        <v>895</v>
      </c>
      <c r="F70" s="178">
        <v>24.8</v>
      </c>
      <c r="O70" s="21" t="s">
        <v>194</v>
      </c>
      <c r="Q70" s="50" t="s">
        <v>526</v>
      </c>
    </row>
    <row r="71" spans="2:17" x14ac:dyDescent="0.25">
      <c r="B71" s="17" t="s">
        <v>896</v>
      </c>
      <c r="E71" s="17" t="s">
        <v>896</v>
      </c>
      <c r="F71" s="178">
        <v>1805.05</v>
      </c>
      <c r="O71" s="21" t="s">
        <v>195</v>
      </c>
      <c r="Q71" s="50" t="s">
        <v>527</v>
      </c>
    </row>
    <row r="72" spans="2:17" x14ac:dyDescent="0.25">
      <c r="B72" s="17" t="s">
        <v>897</v>
      </c>
      <c r="E72" s="17" t="s">
        <v>897</v>
      </c>
      <c r="F72" s="178">
        <v>2264.4349999999999</v>
      </c>
      <c r="O72" s="21" t="s">
        <v>196</v>
      </c>
      <c r="Q72" s="50" t="s">
        <v>528</v>
      </c>
    </row>
    <row r="73" spans="2:17" x14ac:dyDescent="0.25">
      <c r="B73" s="17" t="s">
        <v>898</v>
      </c>
      <c r="E73" s="17" t="s">
        <v>898</v>
      </c>
      <c r="F73" s="178">
        <v>1982.5</v>
      </c>
      <c r="O73" s="21" t="s">
        <v>197</v>
      </c>
      <c r="Q73" s="50" t="s">
        <v>529</v>
      </c>
    </row>
    <row r="74" spans="2:17" x14ac:dyDescent="0.25">
      <c r="B74" s="17" t="s">
        <v>899</v>
      </c>
      <c r="E74" s="17" t="s">
        <v>899</v>
      </c>
      <c r="F74" s="178">
        <v>144.15199999999999</v>
      </c>
      <c r="O74" s="21" t="s">
        <v>198</v>
      </c>
      <c r="Q74" s="50" t="s">
        <v>530</v>
      </c>
    </row>
    <row r="75" spans="2:17" x14ac:dyDescent="0.25">
      <c r="B75" s="17" t="s">
        <v>900</v>
      </c>
      <c r="E75" s="17" t="s">
        <v>900</v>
      </c>
      <c r="F75" s="178">
        <v>1887.97</v>
      </c>
      <c r="O75" s="21" t="s">
        <v>199</v>
      </c>
      <c r="Q75" s="50" t="s">
        <v>531</v>
      </c>
    </row>
    <row r="76" spans="2:17" x14ac:dyDescent="0.25">
      <c r="B76" s="17" t="s">
        <v>901</v>
      </c>
      <c r="E76" s="17" t="s">
        <v>901</v>
      </c>
      <c r="F76" s="178">
        <v>87.2</v>
      </c>
      <c r="O76" s="21" t="s">
        <v>200</v>
      </c>
      <c r="Q76" s="50" t="s">
        <v>532</v>
      </c>
    </row>
    <row r="77" spans="2:17" x14ac:dyDescent="0.25">
      <c r="B77" s="17" t="s">
        <v>902</v>
      </c>
      <c r="E77" s="17" t="s">
        <v>902</v>
      </c>
      <c r="F77" s="178">
        <v>292.52499999999998</v>
      </c>
      <c r="O77" s="21" t="s">
        <v>201</v>
      </c>
      <c r="Q77" s="50" t="s">
        <v>533</v>
      </c>
    </row>
    <row r="78" spans="2:17" x14ac:dyDescent="0.25">
      <c r="B78" s="17" t="s">
        <v>903</v>
      </c>
      <c r="E78" s="17" t="s">
        <v>903</v>
      </c>
      <c r="F78" s="178">
        <v>128.69999999999999</v>
      </c>
      <c r="O78" s="21" t="s">
        <v>202</v>
      </c>
      <c r="Q78" s="50" t="s">
        <v>534</v>
      </c>
    </row>
    <row r="79" spans="2:17" x14ac:dyDescent="0.25">
      <c r="B79" s="17" t="s">
        <v>904</v>
      </c>
      <c r="E79" s="17" t="s">
        <v>904</v>
      </c>
      <c r="F79" s="178">
        <v>459.00000000000006</v>
      </c>
      <c r="O79" s="21" t="s">
        <v>203</v>
      </c>
      <c r="Q79" s="50" t="s">
        <v>535</v>
      </c>
    </row>
    <row r="80" spans="2:17" x14ac:dyDescent="0.25">
      <c r="B80" s="17" t="s">
        <v>905</v>
      </c>
      <c r="E80" s="17" t="s">
        <v>905</v>
      </c>
      <c r="F80" s="178">
        <v>581.50000000000011</v>
      </c>
      <c r="O80" s="21" t="s">
        <v>204</v>
      </c>
      <c r="Q80" s="50" t="s">
        <v>703</v>
      </c>
    </row>
    <row r="81" spans="2:17" x14ac:dyDescent="0.25">
      <c r="B81" s="17" t="s">
        <v>906</v>
      </c>
      <c r="E81" s="17" t="s">
        <v>906</v>
      </c>
      <c r="F81" s="178">
        <v>739</v>
      </c>
      <c r="O81" s="21" t="s">
        <v>205</v>
      </c>
      <c r="Q81" s="50" t="s">
        <v>536</v>
      </c>
    </row>
    <row r="82" spans="2:17" x14ac:dyDescent="0.25">
      <c r="B82" s="17" t="s">
        <v>907</v>
      </c>
      <c r="E82" s="17" t="s">
        <v>907</v>
      </c>
      <c r="F82" s="178">
        <v>1385.8</v>
      </c>
      <c r="O82" s="21" t="s">
        <v>206</v>
      </c>
      <c r="Q82" s="50" t="s">
        <v>537</v>
      </c>
    </row>
    <row r="83" spans="2:17" x14ac:dyDescent="0.25">
      <c r="B83" s="17" t="s">
        <v>908</v>
      </c>
      <c r="E83" s="17" t="s">
        <v>908</v>
      </c>
      <c r="F83" s="178">
        <v>1320.05</v>
      </c>
      <c r="O83" s="21" t="s">
        <v>207</v>
      </c>
      <c r="Q83" s="50" t="s">
        <v>538</v>
      </c>
    </row>
    <row r="84" spans="2:17" x14ac:dyDescent="0.25">
      <c r="B84" s="17" t="s">
        <v>909</v>
      </c>
      <c r="E84" s="17" t="s">
        <v>909</v>
      </c>
      <c r="F84" s="178">
        <v>1396.0350000000001</v>
      </c>
      <c r="O84" s="21" t="s">
        <v>208</v>
      </c>
      <c r="Q84" s="50" t="s">
        <v>539</v>
      </c>
    </row>
    <row r="85" spans="2:17" x14ac:dyDescent="0.25">
      <c r="B85" s="17" t="s">
        <v>910</v>
      </c>
      <c r="E85" s="17" t="s">
        <v>910</v>
      </c>
      <c r="F85" s="178">
        <v>1410.99</v>
      </c>
      <c r="O85" s="21" t="s">
        <v>209</v>
      </c>
      <c r="Q85" s="50" t="s">
        <v>540</v>
      </c>
    </row>
    <row r="86" spans="2:17" x14ac:dyDescent="0.25">
      <c r="B86" s="17" t="s">
        <v>911</v>
      </c>
      <c r="E86" s="17" t="s">
        <v>911</v>
      </c>
      <c r="F86" s="178">
        <v>1249.7</v>
      </c>
      <c r="O86" s="21" t="s">
        <v>210</v>
      </c>
      <c r="Q86" s="50" t="s">
        <v>541</v>
      </c>
    </row>
    <row r="87" spans="2:17" x14ac:dyDescent="0.25">
      <c r="B87" s="17" t="s">
        <v>912</v>
      </c>
      <c r="E87" s="17" t="s">
        <v>912</v>
      </c>
      <c r="F87" s="178">
        <v>600.6</v>
      </c>
      <c r="O87" s="21" t="s">
        <v>211</v>
      </c>
      <c r="Q87" s="50" t="s">
        <v>542</v>
      </c>
    </row>
    <row r="88" spans="2:17" x14ac:dyDescent="0.25">
      <c r="B88" s="17" t="s">
        <v>913</v>
      </c>
      <c r="E88" s="17" t="s">
        <v>913</v>
      </c>
      <c r="F88" s="178">
        <v>145.85999999999999</v>
      </c>
      <c r="O88" s="21" t="s">
        <v>212</v>
      </c>
      <c r="Q88" s="50" t="s">
        <v>543</v>
      </c>
    </row>
    <row r="89" spans="2:17" x14ac:dyDescent="0.25">
      <c r="B89" s="17" t="s">
        <v>914</v>
      </c>
      <c r="E89" s="17" t="s">
        <v>914</v>
      </c>
      <c r="F89" s="178">
        <v>160.16</v>
      </c>
      <c r="O89" s="21" t="s">
        <v>213</v>
      </c>
      <c r="Q89" s="50" t="s">
        <v>544</v>
      </c>
    </row>
    <row r="90" spans="2:17" x14ac:dyDescent="0.25">
      <c r="B90" s="17" t="s">
        <v>915</v>
      </c>
      <c r="E90" s="17" t="s">
        <v>915</v>
      </c>
      <c r="F90" s="178">
        <v>2139.25</v>
      </c>
      <c r="O90" s="21" t="s">
        <v>214</v>
      </c>
      <c r="Q90" s="50" t="s">
        <v>545</v>
      </c>
    </row>
    <row r="91" spans="2:17" x14ac:dyDescent="0.25">
      <c r="B91" s="17" t="s">
        <v>916</v>
      </c>
      <c r="E91" s="17" t="s">
        <v>916</v>
      </c>
      <c r="F91" s="178">
        <v>697.25</v>
      </c>
      <c r="O91" s="21" t="s">
        <v>215</v>
      </c>
      <c r="Q91" s="50" t="s">
        <v>546</v>
      </c>
    </row>
    <row r="92" spans="2:17" x14ac:dyDescent="0.25">
      <c r="B92" s="17" t="s">
        <v>917</v>
      </c>
      <c r="E92" s="17" t="s">
        <v>917</v>
      </c>
      <c r="F92" s="178">
        <v>2219.375</v>
      </c>
      <c r="O92" s="21" t="s">
        <v>216</v>
      </c>
      <c r="Q92" s="50" t="s">
        <v>547</v>
      </c>
    </row>
    <row r="93" spans="2:17" x14ac:dyDescent="0.25">
      <c r="B93" s="17" t="s">
        <v>918</v>
      </c>
      <c r="E93" s="17" t="s">
        <v>918</v>
      </c>
      <c r="F93" s="178">
        <v>1765.34</v>
      </c>
      <c r="O93" s="21" t="s">
        <v>217</v>
      </c>
      <c r="Q93" s="50" t="s">
        <v>548</v>
      </c>
    </row>
    <row r="94" spans="2:17" x14ac:dyDescent="0.25">
      <c r="B94" s="17" t="s">
        <v>919</v>
      </c>
      <c r="E94" s="17" t="s">
        <v>919</v>
      </c>
      <c r="F94" s="178">
        <v>236.24999999999997</v>
      </c>
      <c r="O94" s="21" t="s">
        <v>218</v>
      </c>
      <c r="Q94" s="50" t="s">
        <v>549</v>
      </c>
    </row>
    <row r="95" spans="2:17" x14ac:dyDescent="0.25">
      <c r="B95" s="17" t="s">
        <v>920</v>
      </c>
      <c r="E95" s="17" t="s">
        <v>920</v>
      </c>
      <c r="F95" s="178">
        <v>465.07500000000005</v>
      </c>
      <c r="O95" s="21" t="s">
        <v>219</v>
      </c>
      <c r="Q95" s="50" t="s">
        <v>550</v>
      </c>
    </row>
    <row r="96" spans="2:17" x14ac:dyDescent="0.25">
      <c r="B96" s="17" t="s">
        <v>921</v>
      </c>
      <c r="E96" s="17" t="s">
        <v>921</v>
      </c>
      <c r="F96" s="178">
        <v>145.125</v>
      </c>
      <c r="O96" s="21" t="s">
        <v>220</v>
      </c>
      <c r="Q96" s="50" t="s">
        <v>551</v>
      </c>
    </row>
    <row r="97" spans="2:17" x14ac:dyDescent="0.25">
      <c r="B97" s="17" t="s">
        <v>922</v>
      </c>
      <c r="E97" s="17" t="s">
        <v>922</v>
      </c>
      <c r="F97" s="178">
        <v>145.125</v>
      </c>
      <c r="O97" s="21" t="s">
        <v>221</v>
      </c>
      <c r="Q97" s="50" t="s">
        <v>552</v>
      </c>
    </row>
    <row r="98" spans="2:17" x14ac:dyDescent="0.25">
      <c r="B98" s="17" t="s">
        <v>923</v>
      </c>
      <c r="E98" s="17" t="s">
        <v>923</v>
      </c>
      <c r="F98" s="178">
        <v>684</v>
      </c>
      <c r="O98" s="21" t="s">
        <v>222</v>
      </c>
      <c r="Q98" s="50" t="s">
        <v>704</v>
      </c>
    </row>
    <row r="99" spans="2:17" x14ac:dyDescent="0.25">
      <c r="B99" s="17" t="s">
        <v>924</v>
      </c>
      <c r="E99" s="17" t="s">
        <v>924</v>
      </c>
      <c r="F99" s="178">
        <v>136.38</v>
      </c>
      <c r="O99" s="21" t="s">
        <v>223</v>
      </c>
      <c r="Q99" s="50" t="s">
        <v>553</v>
      </c>
    </row>
    <row r="100" spans="2:17" x14ac:dyDescent="0.25">
      <c r="B100" s="17" t="s">
        <v>925</v>
      </c>
      <c r="E100" s="17" t="s">
        <v>925</v>
      </c>
      <c r="F100" s="178">
        <v>248.64999999999998</v>
      </c>
      <c r="O100" s="21" t="s">
        <v>224</v>
      </c>
      <c r="Q100" s="50" t="s">
        <v>554</v>
      </c>
    </row>
    <row r="101" spans="2:17" x14ac:dyDescent="0.25">
      <c r="B101" s="17" t="s">
        <v>926</v>
      </c>
      <c r="E101" s="17" t="s">
        <v>926</v>
      </c>
      <c r="F101" s="178">
        <v>1649.9549999999999</v>
      </c>
      <c r="O101" s="21" t="s">
        <v>225</v>
      </c>
      <c r="Q101" s="50" t="s">
        <v>555</v>
      </c>
    </row>
    <row r="102" spans="2:17" x14ac:dyDescent="0.25">
      <c r="B102" s="17" t="s">
        <v>927</v>
      </c>
      <c r="E102" s="17" t="s">
        <v>927</v>
      </c>
      <c r="F102" s="178">
        <v>459.00000000000006</v>
      </c>
      <c r="O102" s="21" t="s">
        <v>226</v>
      </c>
      <c r="Q102" s="50" t="s">
        <v>556</v>
      </c>
    </row>
    <row r="103" spans="2:17" x14ac:dyDescent="0.25">
      <c r="B103" s="17" t="s">
        <v>928</v>
      </c>
      <c r="E103" s="17" t="s">
        <v>928</v>
      </c>
      <c r="F103" s="178">
        <v>141.75</v>
      </c>
      <c r="O103" s="21" t="s">
        <v>227</v>
      </c>
      <c r="Q103" s="50" t="s">
        <v>557</v>
      </c>
    </row>
    <row r="104" spans="2:17" x14ac:dyDescent="0.25">
      <c r="B104" s="17" t="s">
        <v>929</v>
      </c>
      <c r="E104" s="17" t="s">
        <v>929</v>
      </c>
      <c r="F104" s="178">
        <v>2101.1999999999998</v>
      </c>
      <c r="O104" s="21" t="s">
        <v>228</v>
      </c>
      <c r="Q104" s="50" t="s">
        <v>558</v>
      </c>
    </row>
    <row r="105" spans="2:17" x14ac:dyDescent="0.25">
      <c r="B105" s="17" t="s">
        <v>930</v>
      </c>
      <c r="E105" s="17" t="s">
        <v>930</v>
      </c>
      <c r="F105" s="178">
        <v>1350</v>
      </c>
      <c r="O105" s="21" t="s">
        <v>229</v>
      </c>
      <c r="Q105" s="50" t="s">
        <v>559</v>
      </c>
    </row>
    <row r="106" spans="2:17" x14ac:dyDescent="0.25">
      <c r="B106" s="17" t="s">
        <v>931</v>
      </c>
      <c r="E106" s="17" t="s">
        <v>931</v>
      </c>
      <c r="F106" s="178">
        <v>762.17500000000007</v>
      </c>
      <c r="O106" s="21" t="s">
        <v>230</v>
      </c>
      <c r="Q106" s="50" t="s">
        <v>560</v>
      </c>
    </row>
    <row r="107" spans="2:17" x14ac:dyDescent="0.25">
      <c r="B107" s="17" t="s">
        <v>932</v>
      </c>
      <c r="E107" s="17" t="s">
        <v>932</v>
      </c>
      <c r="F107" s="178">
        <v>2767.1000000000004</v>
      </c>
      <c r="O107" s="21" t="s">
        <v>231</v>
      </c>
      <c r="Q107" s="50" t="s">
        <v>561</v>
      </c>
    </row>
    <row r="108" spans="2:17" x14ac:dyDescent="0.25">
      <c r="B108" s="17" t="s">
        <v>933</v>
      </c>
      <c r="E108" s="17" t="s">
        <v>933</v>
      </c>
      <c r="F108" s="178">
        <v>2249.35</v>
      </c>
      <c r="O108" s="21" t="s">
        <v>232</v>
      </c>
      <c r="Q108" s="50" t="s">
        <v>562</v>
      </c>
    </row>
    <row r="109" spans="2:17" x14ac:dyDescent="0.25">
      <c r="B109" s="17" t="s">
        <v>934</v>
      </c>
      <c r="E109" s="17" t="s">
        <v>934</v>
      </c>
      <c r="F109" s="178">
        <v>1493.2</v>
      </c>
      <c r="O109" s="21" t="s">
        <v>233</v>
      </c>
      <c r="Q109" s="50" t="s">
        <v>563</v>
      </c>
    </row>
    <row r="110" spans="2:17" x14ac:dyDescent="0.25">
      <c r="B110" s="17" t="s">
        <v>935</v>
      </c>
      <c r="E110" s="17" t="s">
        <v>935</v>
      </c>
      <c r="F110" s="178">
        <v>1320.45</v>
      </c>
      <c r="O110" s="21" t="s">
        <v>234</v>
      </c>
      <c r="Q110" s="50" t="s">
        <v>564</v>
      </c>
    </row>
    <row r="111" spans="2:17" x14ac:dyDescent="0.25">
      <c r="B111" s="17" t="s">
        <v>936</v>
      </c>
      <c r="E111" s="17" t="s">
        <v>936</v>
      </c>
      <c r="F111" s="178">
        <v>141.75</v>
      </c>
      <c r="O111" s="21" t="s">
        <v>235</v>
      </c>
      <c r="Q111" s="50" t="s">
        <v>565</v>
      </c>
    </row>
    <row r="112" spans="2:17" x14ac:dyDescent="0.25">
      <c r="B112" s="17" t="s">
        <v>937</v>
      </c>
      <c r="E112" s="17" t="s">
        <v>937</v>
      </c>
      <c r="F112" s="178">
        <v>733.25</v>
      </c>
      <c r="O112" s="21" t="s">
        <v>236</v>
      </c>
      <c r="Q112" s="50" t="s">
        <v>566</v>
      </c>
    </row>
    <row r="113" spans="2:17" x14ac:dyDescent="0.25">
      <c r="B113" s="17" t="s">
        <v>938</v>
      </c>
      <c r="E113" s="17" t="s">
        <v>938</v>
      </c>
      <c r="F113" s="178">
        <v>1358.82</v>
      </c>
      <c r="O113" s="21" t="s">
        <v>237</v>
      </c>
      <c r="Q113" s="50" t="s">
        <v>567</v>
      </c>
    </row>
    <row r="114" spans="2:17" x14ac:dyDescent="0.25">
      <c r="B114" s="17" t="s">
        <v>939</v>
      </c>
      <c r="E114" s="17" t="s">
        <v>939</v>
      </c>
      <c r="F114" s="178">
        <v>145.125</v>
      </c>
      <c r="O114" s="21" t="s">
        <v>238</v>
      </c>
      <c r="Q114" s="50" t="s">
        <v>568</v>
      </c>
    </row>
    <row r="115" spans="2:17" x14ac:dyDescent="0.25">
      <c r="B115" s="17" t="s">
        <v>940</v>
      </c>
      <c r="E115" s="17" t="s">
        <v>940</v>
      </c>
      <c r="F115" s="178">
        <v>1356.875</v>
      </c>
      <c r="O115" s="21" t="s">
        <v>239</v>
      </c>
      <c r="Q115" s="50" t="s">
        <v>569</v>
      </c>
    </row>
    <row r="116" spans="2:17" x14ac:dyDescent="0.25">
      <c r="B116" s="17" t="s">
        <v>941</v>
      </c>
      <c r="E116" s="17" t="s">
        <v>941</v>
      </c>
      <c r="F116" s="178">
        <v>976.45</v>
      </c>
      <c r="O116" s="21" t="s">
        <v>240</v>
      </c>
      <c r="Q116" s="50" t="s">
        <v>570</v>
      </c>
    </row>
    <row r="117" spans="2:17" x14ac:dyDescent="0.25">
      <c r="B117" s="17" t="s">
        <v>942</v>
      </c>
      <c r="E117" s="17" t="s">
        <v>942</v>
      </c>
      <c r="F117" s="178">
        <v>748.42499999999995</v>
      </c>
      <c r="O117" s="21" t="s">
        <v>241</v>
      </c>
      <c r="Q117" s="50" t="s">
        <v>571</v>
      </c>
    </row>
    <row r="118" spans="2:17" x14ac:dyDescent="0.25">
      <c r="B118" s="17" t="s">
        <v>943</v>
      </c>
      <c r="E118" s="17" t="s">
        <v>943</v>
      </c>
      <c r="F118" s="178">
        <v>138.45999999999998</v>
      </c>
      <c r="O118" s="21" t="s">
        <v>242</v>
      </c>
      <c r="Q118" s="50" t="s">
        <v>572</v>
      </c>
    </row>
    <row r="119" spans="2:17" x14ac:dyDescent="0.25">
      <c r="B119" s="17" t="s">
        <v>944</v>
      </c>
      <c r="E119" s="17" t="s">
        <v>944</v>
      </c>
      <c r="F119" s="178">
        <v>352.7</v>
      </c>
      <c r="O119" s="21" t="s">
        <v>243</v>
      </c>
      <c r="Q119" s="50" t="s">
        <v>573</v>
      </c>
    </row>
    <row r="120" spans="2:17" x14ac:dyDescent="0.25">
      <c r="B120" s="17" t="s">
        <v>945</v>
      </c>
      <c r="E120" s="17" t="s">
        <v>945</v>
      </c>
      <c r="F120" s="178">
        <v>1830</v>
      </c>
      <c r="O120" s="21" t="s">
        <v>244</v>
      </c>
      <c r="Q120" s="50" t="s">
        <v>574</v>
      </c>
    </row>
    <row r="121" spans="2:17" x14ac:dyDescent="0.25">
      <c r="B121" s="17" t="s">
        <v>946</v>
      </c>
      <c r="E121" s="17" t="s">
        <v>946</v>
      </c>
      <c r="F121" s="178">
        <v>32.488</v>
      </c>
      <c r="O121" s="21" t="s">
        <v>245</v>
      </c>
      <c r="Q121" s="50" t="s">
        <v>575</v>
      </c>
    </row>
    <row r="122" spans="2:17" x14ac:dyDescent="0.25">
      <c r="B122" s="17" t="s">
        <v>947</v>
      </c>
      <c r="E122" s="17" t="s">
        <v>947</v>
      </c>
      <c r="F122" s="178">
        <v>5934.8</v>
      </c>
      <c r="O122" s="21" t="s">
        <v>246</v>
      </c>
      <c r="Q122" s="50" t="s">
        <v>576</v>
      </c>
    </row>
    <row r="123" spans="2:17" x14ac:dyDescent="0.25">
      <c r="B123" s="17" t="s">
        <v>948</v>
      </c>
      <c r="E123" s="17" t="s">
        <v>948</v>
      </c>
      <c r="F123" s="178">
        <v>325.35000000000002</v>
      </c>
      <c r="O123" s="21" t="s">
        <v>247</v>
      </c>
      <c r="Q123" s="50" t="s">
        <v>577</v>
      </c>
    </row>
    <row r="124" spans="2:17" x14ac:dyDescent="0.25">
      <c r="B124" s="17" t="s">
        <v>949</v>
      </c>
      <c r="E124" s="17" t="s">
        <v>949</v>
      </c>
      <c r="F124" s="178">
        <v>3985</v>
      </c>
      <c r="O124" s="21" t="s">
        <v>248</v>
      </c>
      <c r="Q124" s="50" t="s">
        <v>705</v>
      </c>
    </row>
    <row r="125" spans="2:17" x14ac:dyDescent="0.25">
      <c r="B125" s="17" t="s">
        <v>950</v>
      </c>
      <c r="E125" s="17" t="s">
        <v>950</v>
      </c>
      <c r="F125" s="178">
        <v>3985</v>
      </c>
      <c r="O125" s="21" t="s">
        <v>249</v>
      </c>
      <c r="Q125" s="50" t="s">
        <v>578</v>
      </c>
    </row>
    <row r="126" spans="2:17" x14ac:dyDescent="0.25">
      <c r="B126" s="17" t="s">
        <v>951</v>
      </c>
      <c r="E126" s="17" t="s">
        <v>951</v>
      </c>
      <c r="F126" s="178">
        <v>5772</v>
      </c>
      <c r="O126" s="21" t="s">
        <v>250</v>
      </c>
      <c r="Q126" s="50" t="s">
        <v>579</v>
      </c>
    </row>
    <row r="127" spans="2:17" x14ac:dyDescent="0.25">
      <c r="B127" s="17" t="s">
        <v>952</v>
      </c>
      <c r="E127" s="17" t="s">
        <v>952</v>
      </c>
      <c r="F127" s="178">
        <v>6808</v>
      </c>
      <c r="O127" s="21" t="s">
        <v>251</v>
      </c>
      <c r="Q127" s="50" t="s">
        <v>580</v>
      </c>
    </row>
    <row r="128" spans="2:17" x14ac:dyDescent="0.25">
      <c r="B128" s="17" t="s">
        <v>953</v>
      </c>
      <c r="E128" s="17" t="s">
        <v>953</v>
      </c>
      <c r="F128" s="178">
        <v>189.3</v>
      </c>
      <c r="O128" s="21" t="s">
        <v>252</v>
      </c>
      <c r="Q128" s="50" t="s">
        <v>581</v>
      </c>
    </row>
    <row r="129" spans="2:17" x14ac:dyDescent="0.25">
      <c r="B129" s="17" t="s">
        <v>954</v>
      </c>
      <c r="E129" s="17" t="s">
        <v>954</v>
      </c>
      <c r="F129" s="178">
        <v>629.20000000000005</v>
      </c>
      <c r="O129" s="21" t="s">
        <v>253</v>
      </c>
      <c r="Q129" s="50" t="s">
        <v>706</v>
      </c>
    </row>
    <row r="130" spans="2:17" x14ac:dyDescent="0.25">
      <c r="B130" s="17" t="s">
        <v>955</v>
      </c>
      <c r="E130" s="17" t="s">
        <v>955</v>
      </c>
      <c r="F130" s="178">
        <v>593.44999999999993</v>
      </c>
      <c r="O130" s="21" t="s">
        <v>254</v>
      </c>
      <c r="Q130" s="50" t="s">
        <v>582</v>
      </c>
    </row>
    <row r="131" spans="2:17" x14ac:dyDescent="0.25">
      <c r="B131" s="17" t="s">
        <v>956</v>
      </c>
      <c r="E131" s="17" t="s">
        <v>956</v>
      </c>
      <c r="F131" s="178">
        <v>386.4</v>
      </c>
      <c r="O131" s="21" t="s">
        <v>255</v>
      </c>
      <c r="Q131" s="50" t="s">
        <v>583</v>
      </c>
    </row>
    <row r="132" spans="2:17" x14ac:dyDescent="0.25">
      <c r="B132" s="17" t="s">
        <v>957</v>
      </c>
      <c r="E132" s="17" t="s">
        <v>957</v>
      </c>
      <c r="F132" s="178">
        <v>286.58</v>
      </c>
      <c r="O132" s="21" t="s">
        <v>256</v>
      </c>
      <c r="Q132" s="50" t="s">
        <v>584</v>
      </c>
    </row>
    <row r="133" spans="2:17" x14ac:dyDescent="0.25">
      <c r="B133" s="17" t="s">
        <v>958</v>
      </c>
      <c r="E133" s="17" t="s">
        <v>958</v>
      </c>
      <c r="F133" s="178">
        <v>138.91000000000003</v>
      </c>
      <c r="O133" s="21" t="s">
        <v>257</v>
      </c>
      <c r="Q133" s="50" t="s">
        <v>585</v>
      </c>
    </row>
    <row r="134" spans="2:17" x14ac:dyDescent="0.25">
      <c r="B134" s="17" t="s">
        <v>844</v>
      </c>
      <c r="O134" s="21" t="s">
        <v>258</v>
      </c>
      <c r="Q134" s="50" t="s">
        <v>707</v>
      </c>
    </row>
    <row r="135" spans="2:17" x14ac:dyDescent="0.25">
      <c r="O135" s="21" t="s">
        <v>259</v>
      </c>
      <c r="Q135" s="51" t="s">
        <v>708</v>
      </c>
    </row>
    <row r="136" spans="2:17" x14ac:dyDescent="0.25">
      <c r="O136" s="21" t="s">
        <v>260</v>
      </c>
      <c r="Q136" s="50" t="s">
        <v>586</v>
      </c>
    </row>
    <row r="137" spans="2:17" x14ac:dyDescent="0.25">
      <c r="O137" s="21" t="s">
        <v>261</v>
      </c>
      <c r="Q137" s="50" t="s">
        <v>587</v>
      </c>
    </row>
    <row r="138" spans="2:17" x14ac:dyDescent="0.25">
      <c r="O138" s="21" t="s">
        <v>262</v>
      </c>
      <c r="Q138" s="50" t="s">
        <v>588</v>
      </c>
    </row>
    <row r="139" spans="2:17" x14ac:dyDescent="0.25">
      <c r="O139" s="21" t="s">
        <v>263</v>
      </c>
      <c r="Q139" s="50" t="s">
        <v>589</v>
      </c>
    </row>
    <row r="140" spans="2:17" x14ac:dyDescent="0.25">
      <c r="B140" s="20"/>
      <c r="O140" s="21" t="s">
        <v>264</v>
      </c>
      <c r="Q140" s="50" t="s">
        <v>590</v>
      </c>
    </row>
    <row r="141" spans="2:17" x14ac:dyDescent="0.25">
      <c r="B141" s="20"/>
      <c r="O141" s="21" t="s">
        <v>265</v>
      </c>
      <c r="Q141" s="50" t="s">
        <v>591</v>
      </c>
    </row>
    <row r="142" spans="2:17" x14ac:dyDescent="0.25">
      <c r="B142" s="20"/>
      <c r="O142" s="21" t="s">
        <v>266</v>
      </c>
      <c r="Q142" s="50" t="s">
        <v>592</v>
      </c>
    </row>
    <row r="143" spans="2:17" x14ac:dyDescent="0.25">
      <c r="B143" s="20"/>
      <c r="O143" s="21" t="s">
        <v>267</v>
      </c>
      <c r="Q143" s="50" t="s">
        <v>593</v>
      </c>
    </row>
    <row r="144" spans="2:17" x14ac:dyDescent="0.25">
      <c r="B144" s="20"/>
      <c r="O144" s="21" t="s">
        <v>268</v>
      </c>
      <c r="Q144" s="50" t="s">
        <v>594</v>
      </c>
    </row>
    <row r="145" spans="2:17" x14ac:dyDescent="0.25">
      <c r="B145" s="20"/>
      <c r="O145" s="21" t="s">
        <v>269</v>
      </c>
      <c r="Q145" s="50" t="s">
        <v>595</v>
      </c>
    </row>
    <row r="146" spans="2:17" x14ac:dyDescent="0.25">
      <c r="B146" s="20"/>
      <c r="O146" s="21" t="s">
        <v>270</v>
      </c>
      <c r="Q146" s="50" t="s">
        <v>596</v>
      </c>
    </row>
    <row r="147" spans="2:17" x14ac:dyDescent="0.25">
      <c r="B147" s="20"/>
      <c r="O147" s="21" t="s">
        <v>271</v>
      </c>
      <c r="Q147" s="50" t="s">
        <v>597</v>
      </c>
    </row>
    <row r="148" spans="2:17" x14ac:dyDescent="0.25">
      <c r="B148" s="20"/>
      <c r="O148" s="21" t="s">
        <v>272</v>
      </c>
      <c r="Q148" s="50" t="s">
        <v>598</v>
      </c>
    </row>
    <row r="149" spans="2:17" x14ac:dyDescent="0.25">
      <c r="B149" s="20"/>
      <c r="O149" s="21" t="s">
        <v>273</v>
      </c>
      <c r="Q149" s="50" t="s">
        <v>599</v>
      </c>
    </row>
    <row r="150" spans="2:17" x14ac:dyDescent="0.25">
      <c r="B150" s="20"/>
      <c r="O150" s="21" t="s">
        <v>274</v>
      </c>
      <c r="Q150" s="50" t="s">
        <v>600</v>
      </c>
    </row>
    <row r="151" spans="2:17" x14ac:dyDescent="0.25">
      <c r="B151" s="20"/>
      <c r="O151" s="21" t="s">
        <v>275</v>
      </c>
      <c r="Q151" s="50" t="s">
        <v>709</v>
      </c>
    </row>
    <row r="152" spans="2:17" x14ac:dyDescent="0.25">
      <c r="B152" s="20"/>
      <c r="O152" s="21" t="s">
        <v>276</v>
      </c>
      <c r="Q152" s="50" t="s">
        <v>601</v>
      </c>
    </row>
    <row r="153" spans="2:17" x14ac:dyDescent="0.25">
      <c r="B153" s="20"/>
      <c r="O153" s="21" t="s">
        <v>277</v>
      </c>
      <c r="Q153" s="50" t="s">
        <v>602</v>
      </c>
    </row>
    <row r="154" spans="2:17" x14ac:dyDescent="0.25">
      <c r="B154" s="20"/>
      <c r="O154" s="21" t="s">
        <v>278</v>
      </c>
      <c r="Q154" s="50" t="s">
        <v>603</v>
      </c>
    </row>
    <row r="155" spans="2:17" x14ac:dyDescent="0.25">
      <c r="B155" s="20"/>
      <c r="O155" s="21" t="s">
        <v>279</v>
      </c>
      <c r="Q155" s="50" t="s">
        <v>604</v>
      </c>
    </row>
    <row r="156" spans="2:17" x14ac:dyDescent="0.25">
      <c r="B156" s="20"/>
      <c r="O156" s="21" t="s">
        <v>280</v>
      </c>
      <c r="Q156" s="50" t="s">
        <v>605</v>
      </c>
    </row>
    <row r="157" spans="2:17" x14ac:dyDescent="0.25">
      <c r="O157" s="21" t="s">
        <v>281</v>
      </c>
      <c r="Q157" s="50" t="s">
        <v>606</v>
      </c>
    </row>
    <row r="158" spans="2:17" x14ac:dyDescent="0.25">
      <c r="O158" s="21" t="s">
        <v>282</v>
      </c>
      <c r="Q158" s="50" t="s">
        <v>607</v>
      </c>
    </row>
    <row r="159" spans="2:17" x14ac:dyDescent="0.25">
      <c r="O159" s="21" t="s">
        <v>283</v>
      </c>
      <c r="Q159" s="50" t="s">
        <v>608</v>
      </c>
    </row>
    <row r="160" spans="2:17" x14ac:dyDescent="0.25">
      <c r="O160" s="21" t="s">
        <v>284</v>
      </c>
      <c r="Q160" s="50" t="s">
        <v>609</v>
      </c>
    </row>
    <row r="161" spans="15:17" x14ac:dyDescent="0.25">
      <c r="O161" s="21" t="s">
        <v>285</v>
      </c>
      <c r="Q161" s="50" t="s">
        <v>610</v>
      </c>
    </row>
    <row r="162" spans="15:17" x14ac:dyDescent="0.25">
      <c r="O162" s="21" t="s">
        <v>286</v>
      </c>
      <c r="Q162" s="50" t="s">
        <v>611</v>
      </c>
    </row>
    <row r="163" spans="15:17" x14ac:dyDescent="0.25">
      <c r="O163" s="21" t="s">
        <v>287</v>
      </c>
      <c r="Q163" s="50" t="s">
        <v>612</v>
      </c>
    </row>
    <row r="164" spans="15:17" x14ac:dyDescent="0.25">
      <c r="O164" s="21" t="s">
        <v>288</v>
      </c>
      <c r="Q164" s="50" t="s">
        <v>613</v>
      </c>
    </row>
    <row r="165" spans="15:17" x14ac:dyDescent="0.25">
      <c r="O165" s="21" t="s">
        <v>289</v>
      </c>
      <c r="Q165" s="50" t="s">
        <v>614</v>
      </c>
    </row>
    <row r="166" spans="15:17" x14ac:dyDescent="0.25">
      <c r="O166" s="21" t="s">
        <v>290</v>
      </c>
      <c r="Q166" s="50" t="s">
        <v>615</v>
      </c>
    </row>
    <row r="167" spans="15:17" x14ac:dyDescent="0.25">
      <c r="O167" s="21" t="s">
        <v>291</v>
      </c>
      <c r="Q167" s="50" t="s">
        <v>616</v>
      </c>
    </row>
    <row r="168" spans="15:17" x14ac:dyDescent="0.25">
      <c r="O168" s="21" t="s">
        <v>292</v>
      </c>
      <c r="Q168" s="50" t="s">
        <v>617</v>
      </c>
    </row>
    <row r="169" spans="15:17" x14ac:dyDescent="0.25">
      <c r="O169" s="21" t="s">
        <v>293</v>
      </c>
      <c r="Q169" s="50" t="s">
        <v>618</v>
      </c>
    </row>
    <row r="170" spans="15:17" x14ac:dyDescent="0.25">
      <c r="O170" s="21" t="s">
        <v>294</v>
      </c>
      <c r="Q170" s="51" t="s">
        <v>710</v>
      </c>
    </row>
    <row r="171" spans="15:17" x14ac:dyDescent="0.25">
      <c r="O171" s="21" t="s">
        <v>295</v>
      </c>
      <c r="Q171" s="50" t="s">
        <v>619</v>
      </c>
    </row>
    <row r="172" spans="15:17" x14ac:dyDescent="0.25">
      <c r="O172" s="21" t="s">
        <v>296</v>
      </c>
      <c r="Q172" s="50" t="s">
        <v>620</v>
      </c>
    </row>
    <row r="173" spans="15:17" x14ac:dyDescent="0.25">
      <c r="O173" s="21" t="s">
        <v>297</v>
      </c>
      <c r="Q173" s="50" t="s">
        <v>621</v>
      </c>
    </row>
    <row r="174" spans="15:17" x14ac:dyDescent="0.25">
      <c r="O174" s="21" t="s">
        <v>298</v>
      </c>
      <c r="Q174" s="50" t="s">
        <v>622</v>
      </c>
    </row>
    <row r="175" spans="15:17" x14ac:dyDescent="0.25">
      <c r="O175" s="21" t="s">
        <v>299</v>
      </c>
      <c r="Q175" s="50" t="s">
        <v>623</v>
      </c>
    </row>
    <row r="176" spans="15:17" x14ac:dyDescent="0.25">
      <c r="O176" s="21" t="s">
        <v>300</v>
      </c>
      <c r="Q176" s="50" t="s">
        <v>624</v>
      </c>
    </row>
    <row r="177" spans="15:17" x14ac:dyDescent="0.25">
      <c r="O177" s="21" t="s">
        <v>301</v>
      </c>
      <c r="Q177" s="50" t="s">
        <v>625</v>
      </c>
    </row>
    <row r="178" spans="15:17" x14ac:dyDescent="0.25">
      <c r="O178" s="21" t="s">
        <v>302</v>
      </c>
      <c r="Q178" s="50" t="s">
        <v>712</v>
      </c>
    </row>
    <row r="179" spans="15:17" x14ac:dyDescent="0.25">
      <c r="O179" s="21" t="s">
        <v>303</v>
      </c>
      <c r="Q179" s="50" t="s">
        <v>713</v>
      </c>
    </row>
    <row r="180" spans="15:17" x14ac:dyDescent="0.25">
      <c r="O180" s="21" t="s">
        <v>304</v>
      </c>
      <c r="Q180" s="50" t="s">
        <v>714</v>
      </c>
    </row>
    <row r="181" spans="15:17" x14ac:dyDescent="0.25">
      <c r="O181" s="21" t="s">
        <v>305</v>
      </c>
      <c r="Q181" s="50" t="s">
        <v>626</v>
      </c>
    </row>
    <row r="182" spans="15:17" x14ac:dyDescent="0.25">
      <c r="O182" s="21" t="s">
        <v>306</v>
      </c>
      <c r="Q182" s="50" t="s">
        <v>627</v>
      </c>
    </row>
    <row r="183" spans="15:17" x14ac:dyDescent="0.25">
      <c r="O183" s="21" t="s">
        <v>307</v>
      </c>
      <c r="Q183" s="50" t="s">
        <v>628</v>
      </c>
    </row>
    <row r="184" spans="15:17" x14ac:dyDescent="0.25">
      <c r="O184" s="21" t="s">
        <v>308</v>
      </c>
      <c r="Q184" s="50" t="s">
        <v>629</v>
      </c>
    </row>
    <row r="185" spans="15:17" x14ac:dyDescent="0.25">
      <c r="O185" s="21" t="s">
        <v>309</v>
      </c>
      <c r="Q185" s="50" t="s">
        <v>630</v>
      </c>
    </row>
    <row r="186" spans="15:17" x14ac:dyDescent="0.25">
      <c r="O186" s="21" t="s">
        <v>310</v>
      </c>
      <c r="Q186" s="50" t="s">
        <v>631</v>
      </c>
    </row>
    <row r="187" spans="15:17" x14ac:dyDescent="0.25">
      <c r="O187" s="21" t="s">
        <v>311</v>
      </c>
      <c r="Q187" s="50" t="s">
        <v>632</v>
      </c>
    </row>
    <row r="188" spans="15:17" x14ac:dyDescent="0.25">
      <c r="O188" s="21" t="s">
        <v>312</v>
      </c>
      <c r="Q188" s="50" t="s">
        <v>633</v>
      </c>
    </row>
    <row r="189" spans="15:17" x14ac:dyDescent="0.25">
      <c r="O189" s="21" t="s">
        <v>313</v>
      </c>
      <c r="Q189" s="50" t="s">
        <v>634</v>
      </c>
    </row>
    <row r="190" spans="15:17" x14ac:dyDescent="0.25">
      <c r="O190" s="21" t="s">
        <v>314</v>
      </c>
      <c r="Q190" s="50" t="s">
        <v>635</v>
      </c>
    </row>
    <row r="191" spans="15:17" x14ac:dyDescent="0.25">
      <c r="O191" s="21" t="s">
        <v>315</v>
      </c>
      <c r="Q191" s="50" t="s">
        <v>636</v>
      </c>
    </row>
    <row r="192" spans="15:17" x14ac:dyDescent="0.25">
      <c r="O192" s="21" t="s">
        <v>316</v>
      </c>
      <c r="Q192" s="50" t="s">
        <v>637</v>
      </c>
    </row>
    <row r="193" spans="15:17" x14ac:dyDescent="0.25">
      <c r="O193" s="21" t="s">
        <v>317</v>
      </c>
      <c r="Q193" s="50" t="s">
        <v>638</v>
      </c>
    </row>
    <row r="194" spans="15:17" x14ac:dyDescent="0.25">
      <c r="O194" s="21" t="s">
        <v>318</v>
      </c>
      <c r="Q194" s="50" t="s">
        <v>639</v>
      </c>
    </row>
    <row r="195" spans="15:17" x14ac:dyDescent="0.25">
      <c r="O195" s="21" t="s">
        <v>319</v>
      </c>
      <c r="Q195" s="50" t="s">
        <v>715</v>
      </c>
    </row>
    <row r="196" spans="15:17" x14ac:dyDescent="0.25">
      <c r="O196" s="21" t="s">
        <v>320</v>
      </c>
      <c r="Q196" s="50" t="s">
        <v>640</v>
      </c>
    </row>
    <row r="197" spans="15:17" x14ac:dyDescent="0.25">
      <c r="O197" s="21" t="s">
        <v>321</v>
      </c>
      <c r="Q197" s="50" t="s">
        <v>641</v>
      </c>
    </row>
    <row r="198" spans="15:17" x14ac:dyDescent="0.25">
      <c r="O198" s="21" t="s">
        <v>322</v>
      </c>
      <c r="Q198" s="50" t="s">
        <v>642</v>
      </c>
    </row>
    <row r="199" spans="15:17" x14ac:dyDescent="0.25">
      <c r="O199" s="21" t="s">
        <v>323</v>
      </c>
      <c r="Q199" s="50" t="s">
        <v>643</v>
      </c>
    </row>
    <row r="200" spans="15:17" x14ac:dyDescent="0.25">
      <c r="O200" s="21" t="s">
        <v>324</v>
      </c>
      <c r="Q200" s="50" t="s">
        <v>716</v>
      </c>
    </row>
    <row r="201" spans="15:17" x14ac:dyDescent="0.25">
      <c r="O201" s="21" t="s">
        <v>325</v>
      </c>
      <c r="Q201" s="50" t="s">
        <v>644</v>
      </c>
    </row>
    <row r="202" spans="15:17" x14ac:dyDescent="0.25">
      <c r="O202" s="21" t="s">
        <v>326</v>
      </c>
      <c r="Q202" s="50" t="s">
        <v>645</v>
      </c>
    </row>
    <row r="203" spans="15:17" x14ac:dyDescent="0.25">
      <c r="O203" s="21" t="s">
        <v>327</v>
      </c>
      <c r="Q203" s="50" t="s">
        <v>646</v>
      </c>
    </row>
    <row r="204" spans="15:17" x14ac:dyDescent="0.25">
      <c r="O204" s="21" t="s">
        <v>328</v>
      </c>
    </row>
    <row r="205" spans="15:17" x14ac:dyDescent="0.25">
      <c r="O205" s="21" t="s">
        <v>329</v>
      </c>
    </row>
    <row r="206" spans="15:17" x14ac:dyDescent="0.25">
      <c r="O206" s="21" t="s">
        <v>330</v>
      </c>
    </row>
    <row r="207" spans="15:17" x14ac:dyDescent="0.25">
      <c r="O207" s="21" t="s">
        <v>331</v>
      </c>
    </row>
    <row r="208" spans="15:17" x14ac:dyDescent="0.25">
      <c r="O208" s="21" t="s">
        <v>332</v>
      </c>
    </row>
    <row r="209" spans="15:15" x14ac:dyDescent="0.25">
      <c r="O209" s="21" t="s">
        <v>333</v>
      </c>
    </row>
    <row r="210" spans="15:15" x14ac:dyDescent="0.25">
      <c r="O210" s="21" t="s">
        <v>334</v>
      </c>
    </row>
    <row r="211" spans="15:15" x14ac:dyDescent="0.25">
      <c r="O211" s="21" t="s">
        <v>746</v>
      </c>
    </row>
    <row r="212" spans="15:15" x14ac:dyDescent="0.25">
      <c r="O212" s="21" t="s">
        <v>335</v>
      </c>
    </row>
    <row r="213" spans="15:15" x14ac:dyDescent="0.25">
      <c r="O213" s="21" t="s">
        <v>336</v>
      </c>
    </row>
    <row r="214" spans="15:15" x14ac:dyDescent="0.25">
      <c r="O214" s="21" t="s">
        <v>337</v>
      </c>
    </row>
    <row r="215" spans="15:15" x14ac:dyDescent="0.25">
      <c r="O215" s="21" t="s">
        <v>338</v>
      </c>
    </row>
    <row r="216" spans="15:15" x14ac:dyDescent="0.25">
      <c r="O216" s="21" t="s">
        <v>339</v>
      </c>
    </row>
    <row r="217" spans="15:15" x14ac:dyDescent="0.25">
      <c r="O217" s="21" t="s">
        <v>340</v>
      </c>
    </row>
    <row r="218" spans="15:15" x14ac:dyDescent="0.25">
      <c r="O218" s="21" t="s">
        <v>341</v>
      </c>
    </row>
    <row r="219" spans="15:15" x14ac:dyDescent="0.25">
      <c r="O219" s="21" t="s">
        <v>342</v>
      </c>
    </row>
    <row r="220" spans="15:15" x14ac:dyDescent="0.25">
      <c r="O220" s="21" t="s">
        <v>343</v>
      </c>
    </row>
    <row r="221" spans="15:15" x14ac:dyDescent="0.25">
      <c r="O221" s="21" t="s">
        <v>344</v>
      </c>
    </row>
    <row r="222" spans="15:15" x14ac:dyDescent="0.25">
      <c r="O222" s="21" t="s">
        <v>345</v>
      </c>
    </row>
    <row r="223" spans="15:15" x14ac:dyDescent="0.25">
      <c r="O223" s="21" t="s">
        <v>346</v>
      </c>
    </row>
    <row r="224" spans="15:15" x14ac:dyDescent="0.25">
      <c r="O224" s="21" t="s">
        <v>347</v>
      </c>
    </row>
    <row r="225" spans="15:15" x14ac:dyDescent="0.25">
      <c r="O225" s="21" t="s">
        <v>348</v>
      </c>
    </row>
    <row r="226" spans="15:15" x14ac:dyDescent="0.25">
      <c r="O226" s="21" t="s">
        <v>349</v>
      </c>
    </row>
    <row r="227" spans="15:15" x14ac:dyDescent="0.25">
      <c r="O227" s="21" t="s">
        <v>350</v>
      </c>
    </row>
    <row r="228" spans="15:15" x14ac:dyDescent="0.25">
      <c r="O228" s="21" t="s">
        <v>351</v>
      </c>
    </row>
    <row r="229" spans="15:15" x14ac:dyDescent="0.25">
      <c r="O229" s="21" t="s">
        <v>352</v>
      </c>
    </row>
    <row r="230" spans="15:15" x14ac:dyDescent="0.25">
      <c r="O230" s="21" t="s">
        <v>353</v>
      </c>
    </row>
    <row r="231" spans="15:15" x14ac:dyDescent="0.25">
      <c r="O231" s="21" t="s">
        <v>354</v>
      </c>
    </row>
    <row r="232" spans="15:15" x14ac:dyDescent="0.25">
      <c r="O232" s="21" t="s">
        <v>355</v>
      </c>
    </row>
    <row r="233" spans="15:15" x14ac:dyDescent="0.25">
      <c r="O233" s="21" t="s">
        <v>356</v>
      </c>
    </row>
    <row r="234" spans="15:15" x14ac:dyDescent="0.25">
      <c r="O234" s="21" t="s">
        <v>357</v>
      </c>
    </row>
    <row r="235" spans="15:15" x14ac:dyDescent="0.25">
      <c r="O235" s="21" t="s">
        <v>358</v>
      </c>
    </row>
    <row r="236" spans="15:15" x14ac:dyDescent="0.25">
      <c r="O236" s="21" t="s">
        <v>359</v>
      </c>
    </row>
    <row r="237" spans="15:15" x14ac:dyDescent="0.25">
      <c r="O237" s="21" t="s">
        <v>360</v>
      </c>
    </row>
    <row r="238" spans="15:15" x14ac:dyDescent="0.25">
      <c r="O238" s="21" t="s">
        <v>361</v>
      </c>
    </row>
    <row r="239" spans="15:15" x14ac:dyDescent="0.25">
      <c r="O239" s="21" t="s">
        <v>362</v>
      </c>
    </row>
    <row r="240" spans="15:15" x14ac:dyDescent="0.25">
      <c r="O240" s="21" t="s">
        <v>363</v>
      </c>
    </row>
    <row r="241" spans="15:15" x14ac:dyDescent="0.25">
      <c r="O241" s="21" t="s">
        <v>364</v>
      </c>
    </row>
    <row r="242" spans="15:15" x14ac:dyDescent="0.25">
      <c r="O242" s="21" t="s">
        <v>843</v>
      </c>
    </row>
    <row r="243" spans="15:15" x14ac:dyDescent="0.25">
      <c r="O243" s="21" t="s">
        <v>365</v>
      </c>
    </row>
    <row r="244" spans="15:15" x14ac:dyDescent="0.25">
      <c r="O244" s="21" t="s">
        <v>366</v>
      </c>
    </row>
    <row r="245" spans="15:15" x14ac:dyDescent="0.25">
      <c r="O245" s="21" t="s">
        <v>367</v>
      </c>
    </row>
    <row r="246" spans="15:15" x14ac:dyDescent="0.25">
      <c r="O246" s="21" t="s">
        <v>368</v>
      </c>
    </row>
    <row r="247" spans="15:15" x14ac:dyDescent="0.25">
      <c r="O247" s="21" t="s">
        <v>369</v>
      </c>
    </row>
    <row r="248" spans="15:15" x14ac:dyDescent="0.25">
      <c r="O248" s="21" t="s">
        <v>370</v>
      </c>
    </row>
    <row r="249" spans="15:15" x14ac:dyDescent="0.25">
      <c r="O249" s="21" t="s">
        <v>371</v>
      </c>
    </row>
    <row r="250" spans="15:15" x14ac:dyDescent="0.25">
      <c r="O250" s="21" t="s">
        <v>372</v>
      </c>
    </row>
    <row r="251" spans="15:15" x14ac:dyDescent="0.25">
      <c r="O251" s="21" t="s">
        <v>373</v>
      </c>
    </row>
    <row r="252" spans="15:15" x14ac:dyDescent="0.25">
      <c r="O252" s="21" t="s">
        <v>374</v>
      </c>
    </row>
    <row r="253" spans="15:15" x14ac:dyDescent="0.25">
      <c r="O253" s="21" t="s">
        <v>375</v>
      </c>
    </row>
    <row r="254" spans="15:15" x14ac:dyDescent="0.25">
      <c r="O254" s="21" t="s">
        <v>376</v>
      </c>
    </row>
    <row r="255" spans="15:15" x14ac:dyDescent="0.25">
      <c r="O255" s="21" t="s">
        <v>377</v>
      </c>
    </row>
    <row r="256" spans="15:15" x14ac:dyDescent="0.25">
      <c r="O256" s="21" t="s">
        <v>378</v>
      </c>
    </row>
    <row r="257" spans="15:15" x14ac:dyDescent="0.25">
      <c r="O257" s="21" t="s">
        <v>379</v>
      </c>
    </row>
    <row r="258" spans="15:15" x14ac:dyDescent="0.25">
      <c r="O258" s="21" t="s">
        <v>380</v>
      </c>
    </row>
    <row r="259" spans="15:15" x14ac:dyDescent="0.25">
      <c r="O259" s="21" t="s">
        <v>381</v>
      </c>
    </row>
    <row r="260" spans="15:15" x14ac:dyDescent="0.25">
      <c r="O260" s="21" t="s">
        <v>382</v>
      </c>
    </row>
    <row r="261" spans="15:15" x14ac:dyDescent="0.25">
      <c r="O261" s="21" t="s">
        <v>383</v>
      </c>
    </row>
    <row r="262" spans="15:15" x14ac:dyDescent="0.25">
      <c r="O262" s="21" t="s">
        <v>384</v>
      </c>
    </row>
    <row r="263" spans="15:15" x14ac:dyDescent="0.25">
      <c r="O263" s="21" t="s">
        <v>385</v>
      </c>
    </row>
    <row r="264" spans="15:15" x14ac:dyDescent="0.25">
      <c r="O264" s="21" t="s">
        <v>386</v>
      </c>
    </row>
    <row r="265" spans="15:15" x14ac:dyDescent="0.25">
      <c r="O265" s="21" t="s">
        <v>387</v>
      </c>
    </row>
    <row r="266" spans="15:15" x14ac:dyDescent="0.25">
      <c r="O266" s="21" t="s">
        <v>388</v>
      </c>
    </row>
    <row r="267" spans="15:15" x14ac:dyDescent="0.25">
      <c r="O267" s="21" t="s">
        <v>389</v>
      </c>
    </row>
    <row r="268" spans="15:15" x14ac:dyDescent="0.25">
      <c r="O268" s="21" t="s">
        <v>390</v>
      </c>
    </row>
    <row r="269" spans="15:15" x14ac:dyDescent="0.25">
      <c r="O269" s="21" t="s">
        <v>391</v>
      </c>
    </row>
    <row r="270" spans="15:15" x14ac:dyDescent="0.25">
      <c r="O270" s="21" t="s">
        <v>392</v>
      </c>
    </row>
    <row r="271" spans="15:15" x14ac:dyDescent="0.25">
      <c r="O271" s="21" t="s">
        <v>393</v>
      </c>
    </row>
    <row r="272" spans="15:15" x14ac:dyDescent="0.25">
      <c r="O272" s="21" t="s">
        <v>394</v>
      </c>
    </row>
    <row r="273" spans="15:15" x14ac:dyDescent="0.25">
      <c r="O273" s="21" t="s">
        <v>395</v>
      </c>
    </row>
    <row r="274" spans="15:15" x14ac:dyDescent="0.25">
      <c r="O274" s="21" t="s">
        <v>396</v>
      </c>
    </row>
    <row r="275" spans="15:15" x14ac:dyDescent="0.25">
      <c r="O275" s="21" t="s">
        <v>397</v>
      </c>
    </row>
    <row r="276" spans="15:15" x14ac:dyDescent="0.25">
      <c r="O276" s="21" t="s">
        <v>398</v>
      </c>
    </row>
    <row r="277" spans="15:15" x14ac:dyDescent="0.25">
      <c r="O277" s="21" t="s">
        <v>399</v>
      </c>
    </row>
    <row r="278" spans="15:15" x14ac:dyDescent="0.25">
      <c r="O278" s="21" t="s">
        <v>400</v>
      </c>
    </row>
    <row r="279" spans="15:15" x14ac:dyDescent="0.25">
      <c r="O279" s="21" t="s">
        <v>401</v>
      </c>
    </row>
    <row r="280" spans="15:15" x14ac:dyDescent="0.25">
      <c r="O280" s="21" t="s">
        <v>402</v>
      </c>
    </row>
    <row r="281" spans="15:15" x14ac:dyDescent="0.25">
      <c r="O281" s="21" t="s">
        <v>403</v>
      </c>
    </row>
    <row r="282" spans="15:15" x14ac:dyDescent="0.25">
      <c r="O282" s="21" t="s">
        <v>404</v>
      </c>
    </row>
    <row r="283" spans="15:15" x14ac:dyDescent="0.25">
      <c r="O283" s="21" t="s">
        <v>405</v>
      </c>
    </row>
    <row r="284" spans="15:15" x14ac:dyDescent="0.25">
      <c r="O284" s="21" t="s">
        <v>406</v>
      </c>
    </row>
    <row r="285" spans="15:15" x14ac:dyDescent="0.25">
      <c r="O285" s="21" t="s">
        <v>407</v>
      </c>
    </row>
    <row r="286" spans="15:15" x14ac:dyDescent="0.25">
      <c r="O286" s="21" t="s">
        <v>408</v>
      </c>
    </row>
    <row r="287" spans="15:15" x14ac:dyDescent="0.25">
      <c r="O287" s="21" t="s">
        <v>409</v>
      </c>
    </row>
    <row r="288" spans="15:15" x14ac:dyDescent="0.25">
      <c r="O288" s="21" t="s">
        <v>410</v>
      </c>
    </row>
    <row r="289" spans="15:15" x14ac:dyDescent="0.25">
      <c r="O289" s="21" t="s">
        <v>411</v>
      </c>
    </row>
    <row r="290" spans="15:15" x14ac:dyDescent="0.25">
      <c r="O290" s="21" t="s">
        <v>412</v>
      </c>
    </row>
    <row r="291" spans="15:15" x14ac:dyDescent="0.25">
      <c r="O291" s="21" t="s">
        <v>413</v>
      </c>
    </row>
    <row r="292" spans="15:15" x14ac:dyDescent="0.25">
      <c r="O292" s="21" t="s">
        <v>414</v>
      </c>
    </row>
    <row r="293" spans="15:15" x14ac:dyDescent="0.25">
      <c r="O293" s="21" t="s">
        <v>415</v>
      </c>
    </row>
    <row r="294" spans="15:15" x14ac:dyDescent="0.25">
      <c r="O294" s="21" t="s">
        <v>416</v>
      </c>
    </row>
    <row r="295" spans="15:15" x14ac:dyDescent="0.25">
      <c r="O295" s="21" t="s">
        <v>417</v>
      </c>
    </row>
    <row r="296" spans="15:15" x14ac:dyDescent="0.25">
      <c r="O296" s="21" t="s">
        <v>418</v>
      </c>
    </row>
    <row r="297" spans="15:15" x14ac:dyDescent="0.25">
      <c r="O297" s="21" t="s">
        <v>419</v>
      </c>
    </row>
    <row r="298" spans="15:15" x14ac:dyDescent="0.25">
      <c r="O298" s="21" t="s">
        <v>420</v>
      </c>
    </row>
    <row r="299" spans="15:15" x14ac:dyDescent="0.25">
      <c r="O299" s="21" t="s">
        <v>421</v>
      </c>
    </row>
    <row r="300" spans="15:15" x14ac:dyDescent="0.25">
      <c r="O300" s="21" t="s">
        <v>422</v>
      </c>
    </row>
    <row r="301" spans="15:15" x14ac:dyDescent="0.25">
      <c r="O301" s="21" t="s">
        <v>423</v>
      </c>
    </row>
    <row r="302" spans="15:15" x14ac:dyDescent="0.25">
      <c r="O302" s="21" t="s">
        <v>424</v>
      </c>
    </row>
    <row r="303" spans="15:15" x14ac:dyDescent="0.25">
      <c r="O303" s="21" t="s">
        <v>425</v>
      </c>
    </row>
    <row r="304" spans="15:15" x14ac:dyDescent="0.25">
      <c r="O304" s="21" t="s">
        <v>426</v>
      </c>
    </row>
    <row r="305" spans="15:15" x14ac:dyDescent="0.25">
      <c r="O305" s="21" t="s">
        <v>427</v>
      </c>
    </row>
    <row r="306" spans="15:15" x14ac:dyDescent="0.25">
      <c r="O306" s="21" t="s">
        <v>428</v>
      </c>
    </row>
    <row r="307" spans="15:15" x14ac:dyDescent="0.25">
      <c r="O307" s="21" t="s">
        <v>429</v>
      </c>
    </row>
    <row r="308" spans="15:15" x14ac:dyDescent="0.25">
      <c r="O308" s="21" t="s">
        <v>430</v>
      </c>
    </row>
    <row r="309" spans="15:15" x14ac:dyDescent="0.25">
      <c r="O309" s="21" t="s">
        <v>431</v>
      </c>
    </row>
    <row r="310" spans="15:15" x14ac:dyDescent="0.25">
      <c r="O310" s="21" t="s">
        <v>432</v>
      </c>
    </row>
    <row r="311" spans="15:15" x14ac:dyDescent="0.25">
      <c r="O311" s="21" t="s">
        <v>433</v>
      </c>
    </row>
    <row r="312" spans="15:15" x14ac:dyDescent="0.25">
      <c r="O312" s="21" t="s">
        <v>434</v>
      </c>
    </row>
    <row r="313" spans="15:15" x14ac:dyDescent="0.25">
      <c r="O313" s="21" t="s">
        <v>435</v>
      </c>
    </row>
    <row r="314" spans="15:15" x14ac:dyDescent="0.25">
      <c r="O314" s="21" t="s">
        <v>436</v>
      </c>
    </row>
    <row r="315" spans="15:15" x14ac:dyDescent="0.25">
      <c r="O315" s="21" t="s">
        <v>437</v>
      </c>
    </row>
    <row r="316" spans="15:15" x14ac:dyDescent="0.25">
      <c r="O316" s="21" t="s">
        <v>438</v>
      </c>
    </row>
    <row r="317" spans="15:15" x14ac:dyDescent="0.25">
      <c r="O317" s="21" t="s">
        <v>439</v>
      </c>
    </row>
    <row r="318" spans="15:15" x14ac:dyDescent="0.25">
      <c r="O318" s="21" t="s">
        <v>440</v>
      </c>
    </row>
    <row r="319" spans="15:15" x14ac:dyDescent="0.25">
      <c r="O319" s="21" t="s">
        <v>441</v>
      </c>
    </row>
    <row r="320" spans="15:15" x14ac:dyDescent="0.25">
      <c r="O320" s="21" t="s">
        <v>442</v>
      </c>
    </row>
    <row r="321" spans="15:15" x14ac:dyDescent="0.25">
      <c r="O321" s="21" t="s">
        <v>443</v>
      </c>
    </row>
    <row r="322" spans="15:15" x14ac:dyDescent="0.25">
      <c r="O322" s="21" t="s">
        <v>444</v>
      </c>
    </row>
    <row r="323" spans="15:15" x14ac:dyDescent="0.25">
      <c r="O323" s="21" t="s">
        <v>445</v>
      </c>
    </row>
    <row r="324" spans="15:15" x14ac:dyDescent="0.25">
      <c r="O324" s="21" t="s">
        <v>446</v>
      </c>
    </row>
    <row r="325" spans="15:15" x14ac:dyDescent="0.25">
      <c r="O325" s="21" t="s">
        <v>447</v>
      </c>
    </row>
    <row r="326" spans="15:15" x14ac:dyDescent="0.25">
      <c r="O326" s="21" t="s">
        <v>448</v>
      </c>
    </row>
    <row r="327" spans="15:15" x14ac:dyDescent="0.25">
      <c r="O327" s="21" t="s">
        <v>449</v>
      </c>
    </row>
    <row r="328" spans="15:15" x14ac:dyDescent="0.25">
      <c r="O328" s="21" t="s">
        <v>450</v>
      </c>
    </row>
    <row r="329" spans="15:15" x14ac:dyDescent="0.25">
      <c r="O329" s="21" t="s">
        <v>451</v>
      </c>
    </row>
    <row r="330" spans="15:15" x14ac:dyDescent="0.25">
      <c r="O330" s="21" t="s">
        <v>452</v>
      </c>
    </row>
    <row r="331" spans="15:15" x14ac:dyDescent="0.25">
      <c r="O331" s="21" t="s">
        <v>453</v>
      </c>
    </row>
    <row r="332" spans="15:15" x14ac:dyDescent="0.25">
      <c r="O332" s="21" t="s">
        <v>454</v>
      </c>
    </row>
    <row r="333" spans="15:15" x14ac:dyDescent="0.25">
      <c r="O333" s="21" t="s">
        <v>455</v>
      </c>
    </row>
    <row r="334" spans="15:15" x14ac:dyDescent="0.25">
      <c r="O334" s="21" t="s">
        <v>456</v>
      </c>
    </row>
    <row r="335" spans="15:15" x14ac:dyDescent="0.25">
      <c r="O335" s="21" t="s">
        <v>457</v>
      </c>
    </row>
    <row r="336" spans="15:15" x14ac:dyDescent="0.25">
      <c r="O336" s="21" t="s">
        <v>458</v>
      </c>
    </row>
    <row r="337" spans="15:15" x14ac:dyDescent="0.25">
      <c r="O337" s="21" t="s">
        <v>459</v>
      </c>
    </row>
    <row r="338" spans="15:15" x14ac:dyDescent="0.25">
      <c r="O338" s="21" t="s">
        <v>460</v>
      </c>
    </row>
    <row r="339" spans="15:15" x14ac:dyDescent="0.25">
      <c r="O339" s="21" t="s">
        <v>461</v>
      </c>
    </row>
    <row r="340" spans="15:15" x14ac:dyDescent="0.25">
      <c r="O340" s="21" t="s">
        <v>462</v>
      </c>
    </row>
    <row r="341" spans="15:15" x14ac:dyDescent="0.25">
      <c r="O341" s="21" t="s">
        <v>463</v>
      </c>
    </row>
    <row r="342" spans="15:15" x14ac:dyDescent="0.25">
      <c r="O342" s="21" t="s">
        <v>464</v>
      </c>
    </row>
    <row r="343" spans="15:15" x14ac:dyDescent="0.25">
      <c r="O343" s="21" t="s">
        <v>465</v>
      </c>
    </row>
  </sheetData>
  <sheetProtection algorithmName="SHA-512" hashValue="+/DjyXReb/9+NXqx5m9IALZtkzdRnPj7V+tS3V4ldcLTsxjCH5ofMKnsp1SingTjXC863+eX39lGbqgGMYrpvw==" saltValue="6tA7mXcYVmdDFINpShm+yA==" spinCount="100000" sheet="1" objects="1" scenarios="1"/>
  <pageMargins left="0.7" right="0.7" top="0.75" bottom="0.75" header="0.3" footer="0.3"/>
  <pageSetup orientation="portrait" horizont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029B9A47CFEF14F9122B3B119055DC5" ma:contentTypeVersion="17" ma:contentTypeDescription="Create a new document." ma:contentTypeScope="" ma:versionID="465702a4206374a4313494f0ddb4059c">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73a0eb4-f009-4996-8d70-818a1ea575d2" xmlns:ns6="84b93979-4b3a-4fc4-978c-c76ea1bd5b1f" targetNamespace="http://schemas.microsoft.com/office/2006/metadata/properties" ma:root="true" ma:fieldsID="7db38be1ddc18f36b51872f713753cfc" ns1:_="" ns2:_="" ns3:_="" ns4:_="" ns5:_="" ns6:_="">
    <xsd:import namespace="http://schemas.microsoft.com/sharepoint/v3"/>
    <xsd:import namespace="4ffa91fb-a0ff-4ac5-b2db-65c790d184a4"/>
    <xsd:import namespace="http://schemas.microsoft.com/sharepoint.v3"/>
    <xsd:import namespace="http://schemas.microsoft.com/sharepoint/v3/fields"/>
    <xsd:import namespace="e73a0eb4-f009-4996-8d70-818a1ea575d2"/>
    <xsd:import namespace="84b93979-4b3a-4fc4-978c-c76ea1bd5b1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GenerationTime" minOccurs="0"/>
                <xsd:element ref="ns5:MediaServiceEventHashCode" minOccurs="0"/>
                <xsd:element ref="ns5:lcf76f155ced4ddcb4097134ff3c332f" minOccurs="0"/>
                <xsd:element ref="ns1:_ip_UnifiedCompliancePolicyProperties" minOccurs="0"/>
                <xsd:element ref="ns1:_ip_UnifiedCompliancePolicyUIAction" minOccurs="0"/>
                <xsd:element ref="ns5:MediaServiceDateTaken" minOccurs="0"/>
                <xsd:element ref="ns5:MediaLengthInSeconds" minOccurs="0"/>
                <xsd:element ref="ns5:MediaServiceLocation"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71b692ed-d46d-4a7b-bebe-61b865414668}" ma:internalName="TaxCatchAllLabel" ma:readOnly="true" ma:showField="CatchAllDataLabel" ma:web="84b93979-4b3a-4fc4-978c-c76ea1bd5b1f">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71b692ed-d46d-4a7b-bebe-61b865414668}" ma:internalName="TaxCatchAll" ma:showField="CatchAllData" ma:web="84b93979-4b3a-4fc4-978c-c76ea1bd5b1f">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73a0eb4-f009-4996-8d70-818a1ea575d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element name="lcf76f155ced4ddcb4097134ff3c332f" ma:index="37"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40" nillable="true" ma:displayName="MediaServiceDateTaken" ma:hidden="true" ma:indexed="true" ma:internalName="MediaServiceDateTake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MediaServiceLocation" ma:index="42" nillable="true" ma:displayName="Location" ma:indexed="true" ma:internalName="MediaServiceLocation" ma:readOnly="true">
      <xsd:simpleType>
        <xsd:restriction base="dms:Text"/>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4b93979-4b3a-4fc4-978c-c76ea1bd5b1f"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lcf76f155ced4ddcb4097134ff3c332f xmlns="e73a0eb4-f009-4996-8d70-818a1ea575d2">
      <Terms xmlns="http://schemas.microsoft.com/office/infopath/2007/PartnerControls"/>
    </lcf76f155ced4ddcb4097134ff3c332f>
    <_ip_UnifiedCompliancePolicyProperties xmlns="http://schemas.microsoft.com/sharepoint/v3" xsi:nil="true"/>
    <Rights xmlns="4ffa91fb-a0ff-4ac5-b2db-65c790d184a4" xsi:nil="true"/>
    <Document_x0020_Creation_x0020_Date xmlns="4ffa91fb-a0ff-4ac5-b2db-65c790d184a4">2024-08-06T18:56:23+00:00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5B23DE8E-6EA5-4B87-B441-C68F30022CAE}">
  <ds:schemaRefs>
    <ds:schemaRef ds:uri="http://schemas.microsoft.com/sharepoint/v3/contenttype/forms"/>
  </ds:schemaRefs>
</ds:datastoreItem>
</file>

<file path=customXml/itemProps2.xml><?xml version="1.0" encoding="utf-8"?>
<ds:datastoreItem xmlns:ds="http://schemas.openxmlformats.org/officeDocument/2006/customXml" ds:itemID="{AECEAF8F-FA67-45C0-8620-5A7561CB52D3}"/>
</file>

<file path=customXml/itemProps3.xml><?xml version="1.0" encoding="utf-8"?>
<ds:datastoreItem xmlns:ds="http://schemas.openxmlformats.org/officeDocument/2006/customXml" ds:itemID="{C9825E9B-94C5-4800-B443-9D020FE924EE}">
  <ds:schemaRefs>
    <ds:schemaRef ds:uri="http://schemas.microsoft.com/office/2006/metadata/properties"/>
    <ds:schemaRef ds:uri="66ade882-f9c0-4c3d-a588-66d515ff1449"/>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www.w3.org/XML/1998/namespace"/>
  </ds:schemaRefs>
</ds:datastoreItem>
</file>

<file path=customXml/itemProps4.xml><?xml version="1.0" encoding="utf-8"?>
<ds:datastoreItem xmlns:ds="http://schemas.openxmlformats.org/officeDocument/2006/customXml" ds:itemID="{66C26D8B-1C06-4717-AE05-F01D26E415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14</vt:i4>
      </vt:variant>
    </vt:vector>
  </HeadingPairs>
  <TitlesOfParts>
    <vt:vector size="21" baseType="lpstr">
      <vt:lpstr>Quarterly Information</vt:lpstr>
      <vt:lpstr>Shipments and Sales</vt:lpstr>
      <vt:lpstr>Import Summary</vt:lpstr>
      <vt:lpstr>End-of-Year Inventory</vt:lpstr>
      <vt:lpstr>Blend List</vt:lpstr>
      <vt:lpstr>Blends</vt:lpstr>
      <vt:lpstr>Lists</vt:lpstr>
      <vt:lpstr>Common_Name</vt:lpstr>
      <vt:lpstr>Common_Name_2</vt:lpstr>
      <vt:lpstr>Country_1</vt:lpstr>
      <vt:lpstr>Country_2</vt:lpstr>
      <vt:lpstr>Exchange_Value</vt:lpstr>
      <vt:lpstr>Intended_Use</vt:lpstr>
      <vt:lpstr>Month</vt:lpstr>
      <vt:lpstr>Option_1</vt:lpstr>
      <vt:lpstr>Port_of_Entry</vt:lpstr>
      <vt:lpstr>Purpose</vt:lpstr>
      <vt:lpstr>Quarter</vt:lpstr>
      <vt:lpstr>State</vt:lpstr>
      <vt:lpstr>Transaction_Type</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 [US]</cp:lastModifiedBy>
  <dcterms:created xsi:type="dcterms:W3CDTF">2021-06-21T12:52:11Z</dcterms:created>
  <dcterms:modified xsi:type="dcterms:W3CDTF">2024-07-24T14:13:47Z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0x01010020C190A88D2E354AB9672A40FB6AB2EB</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